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福生市\0211企画調整課\企画調整担当\企画調整担当\H30\23 データから見る福生\H30完成版\HP\"/>
    </mc:Choice>
  </mc:AlternateContent>
  <bookViews>
    <workbookView xWindow="240" yWindow="60" windowWidth="14940" windowHeight="7875" tabRatio="860"/>
  </bookViews>
  <sheets>
    <sheet name="表紙" sheetId="99" r:id="rId1"/>
    <sheet name="前書き" sheetId="98" r:id="rId2"/>
    <sheet name="目次" sheetId="68" r:id="rId3"/>
    <sheet name="●1-5本文" sheetId="67" r:id="rId4"/>
    <sheet name="●6本文" sheetId="100" r:id="rId5"/>
    <sheet name="●7本文" sheetId="101" r:id="rId6"/>
    <sheet name="●8本文" sheetId="102" r:id="rId7"/>
    <sheet name="●1-5DB" sheetId="69" r:id="rId8"/>
    <sheet name="八王子市" sheetId="74" r:id="rId9"/>
    <sheet name="立川市" sheetId="75" r:id="rId10"/>
    <sheet name="武蔵野市" sheetId="78" r:id="rId11"/>
    <sheet name="三鷹市" sheetId="76" r:id="rId12"/>
    <sheet name="青梅市" sheetId="77" r:id="rId13"/>
    <sheet name="府中市" sheetId="73" r:id="rId14"/>
    <sheet name="昭島市" sheetId="72" r:id="rId15"/>
    <sheet name="調布市" sheetId="71" r:id="rId16"/>
    <sheet name="町田市" sheetId="70" r:id="rId17"/>
    <sheet name="小金井市" sheetId="79" r:id="rId18"/>
    <sheet name="小平市" sheetId="88" r:id="rId19"/>
    <sheet name="日野市" sheetId="80" r:id="rId20"/>
    <sheet name="東村山市" sheetId="81" r:id="rId21"/>
    <sheet name="国分寺市" sheetId="82" r:id="rId22"/>
    <sheet name="国立市" sheetId="83" r:id="rId23"/>
    <sheet name="福生市" sheetId="84" r:id="rId24"/>
    <sheet name="狛江市" sheetId="85" r:id="rId25"/>
    <sheet name="東大和市" sheetId="86" r:id="rId26"/>
    <sheet name="清瀬市" sheetId="87" r:id="rId27"/>
    <sheet name="東久留米市" sheetId="89" r:id="rId28"/>
    <sheet name="武蔵村山市" sheetId="90" r:id="rId29"/>
    <sheet name="多摩市" sheetId="91" r:id="rId30"/>
    <sheet name="稲城市" sheetId="92" r:id="rId31"/>
    <sheet name="羽村市" sheetId="93" r:id="rId32"/>
    <sheet name="あきる野市" sheetId="94" r:id="rId33"/>
    <sheet name="西東京市" sheetId="97" r:id="rId34"/>
  </sheets>
  <definedNames>
    <definedName name="_xlnm.Print_Area" localSheetId="3">'●1-5本文'!$A$1:$U$1912</definedName>
    <definedName name="_xlnm.Print_Area" localSheetId="4">●6本文!$A$1:$G$30</definedName>
    <definedName name="_xlnm.Print_Area" localSheetId="5">●7本文!$A$1:$L$165</definedName>
    <definedName name="_xlnm.Print_Area" localSheetId="6">●8本文!$A$1:$L$264</definedName>
    <definedName name="_xlnm.Print_Area" localSheetId="1">前書き!$A$1:$J$59</definedName>
    <definedName name="_xlnm.Print_Area" localSheetId="0">表紙!$A$1:$J$59</definedName>
    <definedName name="_xlnm.Print_Area" localSheetId="2">目次!$A$1:$J$68</definedName>
  </definedNames>
  <calcPr calcId="162913"/>
</workbook>
</file>

<file path=xl/calcChain.xml><?xml version="1.0" encoding="utf-8"?>
<calcChain xmlns="http://schemas.openxmlformats.org/spreadsheetml/2006/main">
  <c r="H33" i="68" l="1"/>
  <c r="H34" i="68" s="1"/>
  <c r="H32" i="68"/>
  <c r="H31" i="68"/>
  <c r="H28" i="68"/>
  <c r="H27" i="68"/>
  <c r="H24" i="68"/>
  <c r="H23" i="68"/>
  <c r="H22" i="68"/>
  <c r="H21" i="68"/>
  <c r="H20" i="68"/>
  <c r="H19" i="68"/>
  <c r="H5" i="68"/>
  <c r="H6" i="68" s="1"/>
  <c r="H7" i="68" s="1"/>
  <c r="H8" i="68" s="1"/>
  <c r="H9" i="68" s="1"/>
  <c r="H10" i="68" s="1"/>
  <c r="H11" i="68" s="1"/>
  <c r="H14" i="68" s="1"/>
  <c r="H15" i="68" s="1"/>
  <c r="H16" i="68" s="1"/>
  <c r="H17" i="68" s="1"/>
  <c r="H18" i="68" s="1"/>
  <c r="H38" i="68" l="1"/>
  <c r="H39" i="68" s="1"/>
  <c r="H40" i="68" s="1"/>
  <c r="H41" i="68" s="1"/>
  <c r="H42" i="68" s="1"/>
  <c r="H43" i="68" s="1"/>
  <c r="H45" i="68" s="1"/>
  <c r="H48" i="68" s="1"/>
  <c r="H49" i="68" s="1"/>
  <c r="H50" i="68" s="1"/>
  <c r="H51" i="68" s="1"/>
  <c r="H52" i="68" s="1"/>
  <c r="H55" i="68" s="1"/>
  <c r="H56" i="68" s="1"/>
  <c r="H57" i="68" s="1"/>
  <c r="H58" i="68" s="1"/>
  <c r="H59" i="68" s="1"/>
  <c r="H60" i="68" s="1"/>
  <c r="H61" i="68" s="1"/>
  <c r="H62" i="68" s="1"/>
  <c r="C1391" i="67"/>
  <c r="C1392" i="67"/>
  <c r="C1393" i="67"/>
  <c r="C1394" i="67"/>
  <c r="C1395" i="67"/>
  <c r="C1396" i="67"/>
  <c r="C1397" i="67"/>
  <c r="C1398" i="67"/>
  <c r="C1399" i="67"/>
  <c r="C1400" i="67"/>
  <c r="C1401" i="67"/>
  <c r="C1402" i="67"/>
  <c r="C1403" i="67"/>
  <c r="C1404" i="67"/>
  <c r="C1405" i="67"/>
  <c r="C1406" i="67"/>
  <c r="C1407" i="67"/>
  <c r="C1408" i="67"/>
  <c r="C1409" i="67"/>
  <c r="C1410" i="67"/>
  <c r="C1411" i="67"/>
  <c r="C1412" i="67"/>
  <c r="C1413" i="67"/>
  <c r="C1414" i="67"/>
  <c r="C1415" i="67"/>
  <c r="C1390" i="67"/>
  <c r="F1391" i="67"/>
  <c r="L1391" i="67" s="1"/>
  <c r="F1392" i="67"/>
  <c r="F1393" i="67"/>
  <c r="F1394" i="67"/>
  <c r="L1394" i="67" s="1"/>
  <c r="F1395" i="67"/>
  <c r="L1395" i="67" s="1"/>
  <c r="F1396" i="67"/>
  <c r="F1397" i="67"/>
  <c r="F1398" i="67"/>
  <c r="L1398" i="67" s="1"/>
  <c r="F1399" i="67"/>
  <c r="L1399" i="67" s="1"/>
  <c r="F1400" i="67"/>
  <c r="F1401" i="67"/>
  <c r="F1402" i="67"/>
  <c r="L1402" i="67" s="1"/>
  <c r="F1403" i="67"/>
  <c r="L1403" i="67" s="1"/>
  <c r="F1404" i="67"/>
  <c r="F1405" i="67"/>
  <c r="F1406" i="67"/>
  <c r="L1406" i="67" s="1"/>
  <c r="F1407" i="67"/>
  <c r="L1407" i="67" s="1"/>
  <c r="F1408" i="67"/>
  <c r="F1409" i="67"/>
  <c r="F1410" i="67"/>
  <c r="L1410" i="67" s="1"/>
  <c r="F1411" i="67"/>
  <c r="L1411" i="67" s="1"/>
  <c r="F1412" i="67"/>
  <c r="F1413" i="67"/>
  <c r="F1414" i="67"/>
  <c r="L1414" i="67" s="1"/>
  <c r="F1415" i="67"/>
  <c r="L1415" i="67" s="1"/>
  <c r="F1390" i="67"/>
  <c r="E1409" i="67" l="1"/>
  <c r="H1390" i="67"/>
  <c r="E1414" i="67"/>
  <c r="H1392" i="67"/>
  <c r="H1412" i="67"/>
  <c r="H1408" i="67"/>
  <c r="H1404" i="67"/>
  <c r="H1400" i="67"/>
  <c r="H1396" i="67"/>
  <c r="H1413" i="67"/>
  <c r="H1409" i="67"/>
  <c r="H1405" i="67"/>
  <c r="H1401" i="67"/>
  <c r="H1397" i="67"/>
  <c r="H1399" i="67"/>
  <c r="H1415" i="67"/>
  <c r="H1407" i="67"/>
  <c r="H1395" i="67"/>
  <c r="L1409" i="67"/>
  <c r="L1401" i="67"/>
  <c r="L1393" i="67"/>
  <c r="E1398" i="67"/>
  <c r="H1414" i="67"/>
  <c r="H1410" i="67"/>
  <c r="H1406" i="67"/>
  <c r="H1402" i="67"/>
  <c r="H1398" i="67"/>
  <c r="H1394" i="67"/>
  <c r="L1390" i="67"/>
  <c r="L1412" i="67"/>
  <c r="L1408" i="67"/>
  <c r="L1404" i="67"/>
  <c r="L1400" i="67"/>
  <c r="L1396" i="67"/>
  <c r="L1392" i="67"/>
  <c r="H1391" i="67"/>
  <c r="L1413" i="67"/>
  <c r="L1405" i="67"/>
  <c r="L1397" i="67"/>
  <c r="H1393" i="67"/>
  <c r="H1411" i="67"/>
  <c r="H1403" i="67"/>
  <c r="E1410" i="67"/>
  <c r="E1406" i="67"/>
  <c r="E1396" i="67"/>
  <c r="E1401" i="67"/>
  <c r="E1412" i="67"/>
  <c r="E1392" i="67"/>
  <c r="E1391" i="67"/>
  <c r="E1404" i="67"/>
  <c r="E1395" i="67"/>
  <c r="E1415" i="67"/>
  <c r="E1407" i="67"/>
  <c r="E1399" i="67"/>
  <c r="E1393" i="67"/>
  <c r="E1394" i="67"/>
  <c r="E1400" i="67"/>
  <c r="E1413" i="67"/>
  <c r="E1405" i="67"/>
  <c r="E1397" i="67"/>
  <c r="E1408" i="67"/>
  <c r="E1411" i="67"/>
  <c r="E1403" i="67"/>
  <c r="E1402" i="67"/>
  <c r="E1390" i="67"/>
  <c r="F1358" i="67"/>
  <c r="L1358" i="67" s="1"/>
  <c r="F1359" i="67"/>
  <c r="F1360" i="67"/>
  <c r="F1361" i="67"/>
  <c r="L1361" i="67" s="1"/>
  <c r="F1362" i="67"/>
  <c r="L1362" i="67" s="1"/>
  <c r="F1363" i="67"/>
  <c r="F1364" i="67"/>
  <c r="L1364" i="67" s="1"/>
  <c r="F1365" i="67"/>
  <c r="L1365" i="67" s="1"/>
  <c r="F1366" i="67"/>
  <c r="L1366" i="67" s="1"/>
  <c r="F1367" i="67"/>
  <c r="F1368" i="67"/>
  <c r="L1368" i="67" s="1"/>
  <c r="F1369" i="67"/>
  <c r="L1369" i="67" s="1"/>
  <c r="F1370" i="67"/>
  <c r="L1370" i="67" s="1"/>
  <c r="F1371" i="67"/>
  <c r="F1372" i="67"/>
  <c r="F1373" i="67"/>
  <c r="L1373" i="67" s="1"/>
  <c r="F1374" i="67"/>
  <c r="L1374" i="67" s="1"/>
  <c r="F1375" i="67"/>
  <c r="F1376" i="67"/>
  <c r="F1377" i="67"/>
  <c r="L1377" i="67" s="1"/>
  <c r="F1378" i="67"/>
  <c r="L1378" i="67" s="1"/>
  <c r="F1379" i="67"/>
  <c r="F1380" i="67"/>
  <c r="L1380" i="67" s="1"/>
  <c r="F1381" i="67"/>
  <c r="L1381" i="67" s="1"/>
  <c r="F1382" i="67"/>
  <c r="L1382" i="67" s="1"/>
  <c r="F1357" i="67"/>
  <c r="UB30" i="69"/>
  <c r="UB29" i="69"/>
  <c r="UB28" i="69"/>
  <c r="UB27" i="69"/>
  <c r="UB26" i="69"/>
  <c r="UB25" i="69"/>
  <c r="UB24" i="69"/>
  <c r="UB23" i="69"/>
  <c r="UB22" i="69"/>
  <c r="UB21" i="69"/>
  <c r="UB20" i="69"/>
  <c r="UB19" i="69"/>
  <c r="UB18" i="69"/>
  <c r="UB17" i="69"/>
  <c r="UB16" i="69"/>
  <c r="UB15" i="69"/>
  <c r="UB14" i="69"/>
  <c r="UB13" i="69"/>
  <c r="UB12" i="69"/>
  <c r="UB11" i="69"/>
  <c r="UB10" i="69"/>
  <c r="UB9" i="69"/>
  <c r="UB8" i="69"/>
  <c r="UB7" i="69"/>
  <c r="UB6" i="69"/>
  <c r="UB5" i="69"/>
  <c r="TG30" i="69"/>
  <c r="C1382" i="67" s="1"/>
  <c r="TG29" i="69"/>
  <c r="C1381" i="67" s="1"/>
  <c r="TG28" i="69"/>
  <c r="C1380" i="67" s="1"/>
  <c r="TG27" i="69"/>
  <c r="C1379" i="67" s="1"/>
  <c r="TG26" i="69"/>
  <c r="C1378" i="67" s="1"/>
  <c r="TG25" i="69"/>
  <c r="C1377" i="67" s="1"/>
  <c r="TG24" i="69"/>
  <c r="C1376" i="67" s="1"/>
  <c r="TG23" i="69"/>
  <c r="C1375" i="67" s="1"/>
  <c r="TG22" i="69"/>
  <c r="C1374" i="67" s="1"/>
  <c r="TG21" i="69"/>
  <c r="C1373" i="67" s="1"/>
  <c r="TG20" i="69"/>
  <c r="C1372" i="67" s="1"/>
  <c r="TG19" i="69"/>
  <c r="C1371" i="67" s="1"/>
  <c r="TG18" i="69"/>
  <c r="TH18" i="69"/>
  <c r="TG17" i="69"/>
  <c r="C1369" i="67" s="1"/>
  <c r="TG16" i="69"/>
  <c r="C1368" i="67" s="1"/>
  <c r="TG15" i="69"/>
  <c r="C1367" i="67" s="1"/>
  <c r="TG14" i="69"/>
  <c r="C1366" i="67" s="1"/>
  <c r="TG13" i="69"/>
  <c r="C1365" i="67" s="1"/>
  <c r="TG12" i="69"/>
  <c r="C1364" i="67" s="1"/>
  <c r="TG11" i="69"/>
  <c r="C1363" i="67" s="1"/>
  <c r="TG10" i="69"/>
  <c r="C1362" i="67" s="1"/>
  <c r="TG9" i="69"/>
  <c r="C1361" i="67" s="1"/>
  <c r="TG8" i="69"/>
  <c r="C1360" i="67" s="1"/>
  <c r="TG7" i="69"/>
  <c r="C1359" i="67" s="1"/>
  <c r="TG5" i="69"/>
  <c r="TG6" i="69"/>
  <c r="C1358" i="67" s="1"/>
  <c r="C1357" i="67"/>
  <c r="N1413" i="67" l="1"/>
  <c r="N1406" i="67"/>
  <c r="N1397" i="67"/>
  <c r="N1392" i="67"/>
  <c r="N1408" i="67"/>
  <c r="N1409" i="67"/>
  <c r="N1395" i="67"/>
  <c r="N1411" i="67"/>
  <c r="N1402" i="67"/>
  <c r="N1405" i="67"/>
  <c r="N1396" i="67"/>
  <c r="N1412" i="67"/>
  <c r="N1399" i="67"/>
  <c r="N1415" i="67"/>
  <c r="N1400" i="67"/>
  <c r="N1390" i="67"/>
  <c r="N1393" i="67"/>
  <c r="N1403" i="67"/>
  <c r="N1394" i="67"/>
  <c r="N1410" i="67"/>
  <c r="N1404" i="67"/>
  <c r="N1401" i="67"/>
  <c r="N1391" i="67"/>
  <c r="N1407" i="67"/>
  <c r="N1398" i="67"/>
  <c r="N1414" i="67"/>
  <c r="H1366" i="67"/>
  <c r="H1382" i="67"/>
  <c r="H1380" i="67"/>
  <c r="H1370" i="67"/>
  <c r="H1376" i="67"/>
  <c r="H1372" i="67"/>
  <c r="H1368" i="67"/>
  <c r="H1364" i="67"/>
  <c r="H1360" i="67"/>
  <c r="H1378" i="67"/>
  <c r="H1362" i="67"/>
  <c r="L1376" i="67"/>
  <c r="L1360" i="67"/>
  <c r="H1379" i="67"/>
  <c r="H1375" i="67"/>
  <c r="H1371" i="67"/>
  <c r="H1367" i="67"/>
  <c r="H1363" i="67"/>
  <c r="H1359" i="67"/>
  <c r="H1374" i="67"/>
  <c r="H1358" i="67"/>
  <c r="L1372" i="67"/>
  <c r="H1381" i="67"/>
  <c r="H1373" i="67"/>
  <c r="H1361" i="67"/>
  <c r="L1379" i="67"/>
  <c r="L1371" i="67"/>
  <c r="L1363" i="67"/>
  <c r="H1377" i="67"/>
  <c r="H1369" i="67"/>
  <c r="H1365" i="67"/>
  <c r="L1357" i="67"/>
  <c r="L1375" i="67"/>
  <c r="L1367" i="67"/>
  <c r="L1359" i="67"/>
  <c r="H1357" i="67"/>
  <c r="C1370" i="67"/>
  <c r="E1359" i="67" s="1"/>
  <c r="CT23" i="97"/>
  <c r="CT23" i="94"/>
  <c r="CT23" i="93"/>
  <c r="CT23" i="92"/>
  <c r="CT23" i="91"/>
  <c r="CT23" i="90"/>
  <c r="CT23" i="89"/>
  <c r="CT23" i="87"/>
  <c r="CT23" i="86"/>
  <c r="CT23" i="85"/>
  <c r="CT23" i="84"/>
  <c r="CT23" i="83"/>
  <c r="CT23" i="82"/>
  <c r="CT23" i="81"/>
  <c r="CT23" i="80"/>
  <c r="CT23" i="88"/>
  <c r="CT23" i="79"/>
  <c r="CT23" i="70"/>
  <c r="CT23" i="71"/>
  <c r="CT23" i="72"/>
  <c r="CT23" i="73"/>
  <c r="CT23" i="77"/>
  <c r="CT23" i="76"/>
  <c r="CT23" i="78"/>
  <c r="CT23" i="75"/>
  <c r="CT23" i="74"/>
  <c r="F1447" i="67"/>
  <c r="N16" i="69"/>
  <c r="E1361" i="67" l="1"/>
  <c r="E1381" i="67"/>
  <c r="N1378" i="67"/>
  <c r="E1371" i="67"/>
  <c r="E1375" i="67"/>
  <c r="N1359" i="67"/>
  <c r="E1357" i="67"/>
  <c r="E1365" i="67"/>
  <c r="E1358" i="67"/>
  <c r="E1377" i="67"/>
  <c r="E1364" i="67"/>
  <c r="N1380" i="67"/>
  <c r="N1365" i="67"/>
  <c r="N1368" i="67"/>
  <c r="N1374" i="67"/>
  <c r="E1369" i="67"/>
  <c r="E1362" i="67"/>
  <c r="N1375" i="67"/>
  <c r="N1363" i="67"/>
  <c r="E1380" i="67"/>
  <c r="N1369" i="67"/>
  <c r="N1360" i="67"/>
  <c r="E1368" i="67"/>
  <c r="E1378" i="67"/>
  <c r="E1367" i="67"/>
  <c r="N1373" i="67"/>
  <c r="N1362" i="67"/>
  <c r="N1379" i="67"/>
  <c r="N1372" i="67"/>
  <c r="N1361" i="67"/>
  <c r="N1370" i="67"/>
  <c r="N1367" i="67"/>
  <c r="N1358" i="67"/>
  <c r="E1370" i="67"/>
  <c r="E1372" i="67"/>
  <c r="E1376" i="67"/>
  <c r="E1360" i="67"/>
  <c r="E1373" i="67"/>
  <c r="E1366" i="67"/>
  <c r="N1357" i="67"/>
  <c r="N1371" i="67"/>
  <c r="E1379" i="67"/>
  <c r="N1381" i="67"/>
  <c r="N1376" i="67"/>
  <c r="E1382" i="67"/>
  <c r="E1374" i="67"/>
  <c r="E1363" i="67"/>
  <c r="N1364" i="67"/>
  <c r="N1377" i="67"/>
  <c r="N1366" i="67"/>
  <c r="N1382" i="67"/>
  <c r="BU30" i="69"/>
  <c r="BU29" i="69"/>
  <c r="BU28" i="69"/>
  <c r="BU27" i="69"/>
  <c r="BU26" i="69"/>
  <c r="BU25" i="69"/>
  <c r="BU24" i="69"/>
  <c r="BU23" i="69"/>
  <c r="BU22" i="69"/>
  <c r="BU21" i="69"/>
  <c r="BU20" i="69"/>
  <c r="BU19" i="69"/>
  <c r="BU18" i="69"/>
  <c r="BU17" i="69"/>
  <c r="BU16" i="69"/>
  <c r="BU15" i="69"/>
  <c r="BU14" i="69"/>
  <c r="BU13" i="69"/>
  <c r="BU12" i="69"/>
  <c r="BU11" i="69"/>
  <c r="BU10" i="69"/>
  <c r="BU9" i="69"/>
  <c r="BU8" i="69"/>
  <c r="BU7" i="69"/>
  <c r="BU6" i="69"/>
  <c r="LJ30" i="69" l="1"/>
  <c r="LJ29" i="69"/>
  <c r="LJ28" i="69"/>
  <c r="LJ27" i="69"/>
  <c r="LJ26" i="69"/>
  <c r="LJ25" i="69"/>
  <c r="LJ24" i="69"/>
  <c r="LJ23" i="69"/>
  <c r="LJ22" i="69"/>
  <c r="LJ21" i="69"/>
  <c r="LJ20" i="69"/>
  <c r="LJ19" i="69"/>
  <c r="LJ18" i="69"/>
  <c r="LJ17" i="69"/>
  <c r="LJ16" i="69"/>
  <c r="LJ15" i="69"/>
  <c r="LJ14" i="69"/>
  <c r="LJ13" i="69"/>
  <c r="LJ12" i="69"/>
  <c r="LJ11" i="69"/>
  <c r="LJ10" i="69"/>
  <c r="LJ9" i="69"/>
  <c r="LJ8" i="69"/>
  <c r="LJ7" i="69"/>
  <c r="LJ6" i="69"/>
  <c r="LJ5" i="69"/>
  <c r="VD30" i="69" l="1"/>
  <c r="VD29" i="69"/>
  <c r="VD28" i="69"/>
  <c r="VD27" i="69"/>
  <c r="VD26" i="69"/>
  <c r="VD25" i="69"/>
  <c r="VD24" i="69"/>
  <c r="VD23" i="69"/>
  <c r="VD22" i="69"/>
  <c r="VD21" i="69"/>
  <c r="VD20" i="69"/>
  <c r="VD19" i="69"/>
  <c r="VD18" i="69"/>
  <c r="VD17" i="69"/>
  <c r="VD16" i="69"/>
  <c r="VD15" i="69"/>
  <c r="VD14" i="69"/>
  <c r="VD13" i="69"/>
  <c r="VD12" i="69"/>
  <c r="VD11" i="69"/>
  <c r="VD10" i="69"/>
  <c r="VD9" i="69"/>
  <c r="VD8" i="69"/>
  <c r="VD7" i="69"/>
  <c r="VD6" i="69"/>
  <c r="VD5" i="69"/>
  <c r="VC30" i="69"/>
  <c r="VC29" i="69"/>
  <c r="VC28" i="69"/>
  <c r="VC27" i="69"/>
  <c r="VC26" i="69"/>
  <c r="VC25" i="69"/>
  <c r="VC24" i="69"/>
  <c r="VC23" i="69"/>
  <c r="VC22" i="69"/>
  <c r="VC21" i="69"/>
  <c r="VC20" i="69"/>
  <c r="VC19" i="69"/>
  <c r="VC18" i="69"/>
  <c r="VC17" i="69"/>
  <c r="VC16" i="69"/>
  <c r="VC15" i="69"/>
  <c r="VC14" i="69"/>
  <c r="VC13" i="69"/>
  <c r="VC12" i="69"/>
  <c r="VC11" i="69"/>
  <c r="VC10" i="69"/>
  <c r="VC9" i="69"/>
  <c r="VC8" i="69"/>
  <c r="VC7" i="69"/>
  <c r="VC6" i="69"/>
  <c r="VC5" i="69"/>
  <c r="VB30" i="69"/>
  <c r="VB29" i="69"/>
  <c r="VB28" i="69"/>
  <c r="VB27" i="69"/>
  <c r="VB26" i="69"/>
  <c r="VB25" i="69"/>
  <c r="VB24" i="69"/>
  <c r="VB23" i="69"/>
  <c r="VB22" i="69"/>
  <c r="VB21" i="69"/>
  <c r="VB20" i="69"/>
  <c r="VB19" i="69"/>
  <c r="VB18" i="69"/>
  <c r="VB17" i="69"/>
  <c r="VB16" i="69"/>
  <c r="VB15" i="69"/>
  <c r="VB14" i="69"/>
  <c r="VB13" i="69"/>
  <c r="VB12" i="69"/>
  <c r="VB11" i="69"/>
  <c r="VB10" i="69"/>
  <c r="VB9" i="69"/>
  <c r="VB8" i="69"/>
  <c r="VB7" i="69"/>
  <c r="VB6" i="69"/>
  <c r="VB5" i="69"/>
  <c r="UY30" i="69"/>
  <c r="IW30" i="69"/>
  <c r="UY29" i="69"/>
  <c r="IW29" i="69"/>
  <c r="UY28" i="69"/>
  <c r="IW28" i="69"/>
  <c r="UY27" i="69"/>
  <c r="IW27" i="69"/>
  <c r="UY26" i="69"/>
  <c r="IW26" i="69"/>
  <c r="UY25" i="69"/>
  <c r="IW25" i="69"/>
  <c r="UY24" i="69"/>
  <c r="IW24" i="69"/>
  <c r="UY23" i="69"/>
  <c r="IW23" i="69"/>
  <c r="UY22" i="69"/>
  <c r="IW22" i="69"/>
  <c r="UY21" i="69"/>
  <c r="IW21" i="69"/>
  <c r="UY20" i="69"/>
  <c r="IW20" i="69"/>
  <c r="UY19" i="69"/>
  <c r="IW19" i="69"/>
  <c r="UY18" i="69"/>
  <c r="IW18" i="69"/>
  <c r="UY17" i="69"/>
  <c r="IW17" i="69"/>
  <c r="UY16" i="69"/>
  <c r="IW16" i="69"/>
  <c r="UY15" i="69"/>
  <c r="IW15" i="69"/>
  <c r="UY14" i="69"/>
  <c r="IW14" i="69"/>
  <c r="UY13" i="69"/>
  <c r="IW13" i="69"/>
  <c r="UY12" i="69"/>
  <c r="IW12" i="69"/>
  <c r="UY11" i="69"/>
  <c r="IW11" i="69"/>
  <c r="UY10" i="69"/>
  <c r="IW10" i="69"/>
  <c r="UY9" i="69"/>
  <c r="IW9" i="69"/>
  <c r="UY8" i="69"/>
  <c r="IW8" i="69"/>
  <c r="UY7" i="69"/>
  <c r="IW7" i="69"/>
  <c r="UY6" i="69"/>
  <c r="IW6" i="69"/>
  <c r="UY5" i="69"/>
  <c r="IW5" i="69"/>
  <c r="VA30" i="69"/>
  <c r="VA29" i="69"/>
  <c r="VA28" i="69"/>
  <c r="VA27" i="69"/>
  <c r="VA26" i="69"/>
  <c r="VA25" i="69"/>
  <c r="VA24" i="69"/>
  <c r="VA23" i="69"/>
  <c r="VA22" i="69"/>
  <c r="VA21" i="69"/>
  <c r="VA20" i="69"/>
  <c r="VA19" i="69"/>
  <c r="VA18" i="69"/>
  <c r="VA17" i="69"/>
  <c r="VA16" i="69"/>
  <c r="VA15" i="69"/>
  <c r="VA14" i="69"/>
  <c r="VA13" i="69"/>
  <c r="VA12" i="69"/>
  <c r="VA11" i="69"/>
  <c r="VA10" i="69"/>
  <c r="VA9" i="69"/>
  <c r="VA8" i="69"/>
  <c r="VA7" i="69"/>
  <c r="VA6" i="69"/>
  <c r="VA5" i="69"/>
  <c r="VA3" i="69"/>
  <c r="VD4" i="69"/>
  <c r="VC4" i="69"/>
  <c r="VB4" i="69"/>
  <c r="VA4" i="69"/>
  <c r="UZ30" i="69"/>
  <c r="UZ29" i="69"/>
  <c r="UZ28" i="69"/>
  <c r="UZ27" i="69"/>
  <c r="UZ26" i="69"/>
  <c r="UZ25" i="69"/>
  <c r="UZ24" i="69"/>
  <c r="UZ23" i="69"/>
  <c r="UZ22" i="69"/>
  <c r="UZ21" i="69"/>
  <c r="UZ20" i="69"/>
  <c r="UZ19" i="69"/>
  <c r="UZ18" i="69"/>
  <c r="UZ17" i="69"/>
  <c r="UZ16" i="69"/>
  <c r="UZ15" i="69"/>
  <c r="UZ14" i="69"/>
  <c r="UZ13" i="69"/>
  <c r="UZ12" i="69"/>
  <c r="UZ11" i="69"/>
  <c r="UZ10" i="69"/>
  <c r="UZ9" i="69"/>
  <c r="UZ8" i="69"/>
  <c r="UZ7" i="69"/>
  <c r="UZ6" i="69"/>
  <c r="UZ5" i="69"/>
  <c r="UX30" i="69"/>
  <c r="UX29" i="69"/>
  <c r="UX28" i="69"/>
  <c r="UX27" i="69"/>
  <c r="UX26" i="69"/>
  <c r="UX25" i="69"/>
  <c r="UX24" i="69"/>
  <c r="UX23" i="69"/>
  <c r="UX22" i="69"/>
  <c r="UX21" i="69"/>
  <c r="UX20" i="69"/>
  <c r="UX19" i="69"/>
  <c r="UX18" i="69"/>
  <c r="UX17" i="69"/>
  <c r="UX16" i="69"/>
  <c r="UX15" i="69"/>
  <c r="UX14" i="69"/>
  <c r="UX13" i="69"/>
  <c r="UX12" i="69"/>
  <c r="UX11" i="69"/>
  <c r="UX10" i="69"/>
  <c r="UX9" i="69"/>
  <c r="UX8" i="69"/>
  <c r="UX7" i="69"/>
  <c r="UX6" i="69"/>
  <c r="UX5" i="69"/>
  <c r="UW30" i="69"/>
  <c r="UW29" i="69"/>
  <c r="UW28" i="69"/>
  <c r="UW27" i="69"/>
  <c r="UW26" i="69"/>
  <c r="UW25" i="69"/>
  <c r="UW24" i="69"/>
  <c r="UW23" i="69"/>
  <c r="UW22" i="69"/>
  <c r="UW21" i="69"/>
  <c r="UW20" i="69"/>
  <c r="UW19" i="69"/>
  <c r="UW18" i="69"/>
  <c r="UW17" i="69"/>
  <c r="UW16" i="69"/>
  <c r="UW15" i="69"/>
  <c r="UW14" i="69"/>
  <c r="UW13" i="69"/>
  <c r="UW12" i="69"/>
  <c r="UW11" i="69"/>
  <c r="UW10" i="69"/>
  <c r="UW9" i="69"/>
  <c r="UW8" i="69"/>
  <c r="UW7" i="69"/>
  <c r="UW6" i="69"/>
  <c r="UW5" i="69"/>
  <c r="UW3" i="69"/>
  <c r="UZ4" i="69"/>
  <c r="UY4" i="69"/>
  <c r="UX4" i="69"/>
  <c r="UW4" i="69"/>
  <c r="UV30" i="69"/>
  <c r="UV29" i="69"/>
  <c r="UV28" i="69"/>
  <c r="UV27" i="69"/>
  <c r="UV26" i="69"/>
  <c r="UV25" i="69"/>
  <c r="UV24" i="69"/>
  <c r="UV23" i="69"/>
  <c r="UV22" i="69"/>
  <c r="UV21" i="69"/>
  <c r="UV20" i="69"/>
  <c r="UV19" i="69"/>
  <c r="UV18" i="69"/>
  <c r="UV17" i="69"/>
  <c r="UV16" i="69"/>
  <c r="UV15" i="69"/>
  <c r="UV14" i="69"/>
  <c r="UV13" i="69"/>
  <c r="UV12" i="69"/>
  <c r="UV11" i="69"/>
  <c r="UV10" i="69"/>
  <c r="UV9" i="69"/>
  <c r="UV8" i="69"/>
  <c r="UV7" i="69"/>
  <c r="UV6" i="69"/>
  <c r="UV5" i="69"/>
  <c r="UV4" i="69"/>
  <c r="UU30" i="69"/>
  <c r="UU29" i="69"/>
  <c r="UU28" i="69"/>
  <c r="UU27" i="69"/>
  <c r="UU26" i="69"/>
  <c r="UU25" i="69"/>
  <c r="UU24" i="69"/>
  <c r="UU23" i="69"/>
  <c r="UU22" i="69"/>
  <c r="UU21" i="69"/>
  <c r="UU20" i="69"/>
  <c r="UU19" i="69"/>
  <c r="UU18" i="69"/>
  <c r="UU17" i="69"/>
  <c r="UU16" i="69"/>
  <c r="UU15" i="69"/>
  <c r="UU14" i="69"/>
  <c r="UU13" i="69"/>
  <c r="UU12" i="69"/>
  <c r="UU11" i="69"/>
  <c r="UU10" i="69"/>
  <c r="UU9" i="69"/>
  <c r="UU8" i="69"/>
  <c r="UU7" i="69"/>
  <c r="UU6" i="69"/>
  <c r="UU5" i="69"/>
  <c r="UU4" i="69"/>
  <c r="UT30" i="69"/>
  <c r="UT29" i="69"/>
  <c r="UT28" i="69"/>
  <c r="UT27" i="69"/>
  <c r="UT26" i="69"/>
  <c r="UT25" i="69"/>
  <c r="UT24" i="69"/>
  <c r="UT23" i="69"/>
  <c r="UT22" i="69"/>
  <c r="UT21" i="69"/>
  <c r="UT20" i="69"/>
  <c r="UT19" i="69"/>
  <c r="UT18" i="69"/>
  <c r="UT17" i="69"/>
  <c r="UT16" i="69"/>
  <c r="UT15" i="69"/>
  <c r="UT14" i="69"/>
  <c r="UT13" i="69"/>
  <c r="UT12" i="69"/>
  <c r="UT11" i="69"/>
  <c r="UT10" i="69"/>
  <c r="UT9" i="69"/>
  <c r="UT8" i="69"/>
  <c r="UT7" i="69"/>
  <c r="UT6" i="69"/>
  <c r="UT5" i="69"/>
  <c r="UT4" i="69"/>
  <c r="UT3" i="69"/>
  <c r="US30" i="69"/>
  <c r="US29" i="69"/>
  <c r="US28" i="69"/>
  <c r="US27" i="69"/>
  <c r="US26" i="69"/>
  <c r="US25" i="69"/>
  <c r="US24" i="69"/>
  <c r="US23" i="69"/>
  <c r="US22" i="69"/>
  <c r="US21" i="69"/>
  <c r="US20" i="69"/>
  <c r="US19" i="69"/>
  <c r="US18" i="69"/>
  <c r="US17" i="69"/>
  <c r="US16" i="69"/>
  <c r="US15" i="69"/>
  <c r="US14" i="69"/>
  <c r="US13" i="69"/>
  <c r="US12" i="69"/>
  <c r="US11" i="69"/>
  <c r="US10" i="69"/>
  <c r="US9" i="69"/>
  <c r="US8" i="69"/>
  <c r="US7" i="69"/>
  <c r="US6" i="69"/>
  <c r="US5" i="69"/>
  <c r="US4" i="69"/>
  <c r="UR30" i="69"/>
  <c r="UR29" i="69"/>
  <c r="UR28" i="69"/>
  <c r="UR27" i="69"/>
  <c r="UR26" i="69"/>
  <c r="UR25" i="69"/>
  <c r="UR24" i="69"/>
  <c r="UR23" i="69"/>
  <c r="UR22" i="69"/>
  <c r="UR21" i="69"/>
  <c r="UR20" i="69"/>
  <c r="UR19" i="69"/>
  <c r="UR18" i="69"/>
  <c r="UR17" i="69"/>
  <c r="UR16" i="69"/>
  <c r="UR15" i="69"/>
  <c r="UR14" i="69"/>
  <c r="UR13" i="69"/>
  <c r="UR12" i="69"/>
  <c r="UR11" i="69"/>
  <c r="UR10" i="69"/>
  <c r="UR9" i="69"/>
  <c r="UR8" i="69"/>
  <c r="UR7" i="69"/>
  <c r="UR6" i="69"/>
  <c r="UR5" i="69"/>
  <c r="UR4" i="69"/>
  <c r="UQ30" i="69"/>
  <c r="UQ29" i="69"/>
  <c r="UQ28" i="69"/>
  <c r="UQ27" i="69"/>
  <c r="UQ26" i="69"/>
  <c r="UQ25" i="69"/>
  <c r="UQ24" i="69"/>
  <c r="UQ23" i="69"/>
  <c r="UQ22" i="69"/>
  <c r="UQ21" i="69"/>
  <c r="UQ20" i="69"/>
  <c r="UQ19" i="69"/>
  <c r="UQ18" i="69"/>
  <c r="UQ17" i="69"/>
  <c r="UQ16" i="69"/>
  <c r="UQ15" i="69"/>
  <c r="UQ14" i="69"/>
  <c r="UQ13" i="69"/>
  <c r="UQ12" i="69"/>
  <c r="UQ11" i="69"/>
  <c r="UQ10" i="69"/>
  <c r="UQ9" i="69"/>
  <c r="UQ8" i="69"/>
  <c r="UQ7" i="69"/>
  <c r="UQ6" i="69"/>
  <c r="UQ5" i="69"/>
  <c r="UQ4" i="69"/>
  <c r="UQ3" i="69"/>
  <c r="UQ2" i="69"/>
  <c r="UP30" i="69"/>
  <c r="UP29" i="69"/>
  <c r="UP28" i="69"/>
  <c r="UP27" i="69"/>
  <c r="UP26" i="69"/>
  <c r="UP25" i="69"/>
  <c r="UP24" i="69"/>
  <c r="UP23" i="69"/>
  <c r="UP22" i="69"/>
  <c r="UP21" i="69"/>
  <c r="UP20" i="69"/>
  <c r="UP19" i="69"/>
  <c r="UP18" i="69"/>
  <c r="UP17" i="69"/>
  <c r="UP16" i="69"/>
  <c r="UP15" i="69"/>
  <c r="UP14" i="69"/>
  <c r="UP13" i="69"/>
  <c r="UP12" i="69"/>
  <c r="UP11" i="69"/>
  <c r="UP10" i="69"/>
  <c r="UP9" i="69"/>
  <c r="UP8" i="69"/>
  <c r="UP7" i="69"/>
  <c r="UP6" i="69"/>
  <c r="UP5" i="69"/>
  <c r="UP4" i="69"/>
  <c r="UO30" i="69"/>
  <c r="UO29" i="69"/>
  <c r="UO28" i="69"/>
  <c r="UO27" i="69"/>
  <c r="UO26" i="69"/>
  <c r="UO25" i="69"/>
  <c r="UO24" i="69"/>
  <c r="UO23" i="69"/>
  <c r="UO22" i="69"/>
  <c r="UO21" i="69"/>
  <c r="UO20" i="69"/>
  <c r="UO19" i="69"/>
  <c r="UO18" i="69"/>
  <c r="UO17" i="69"/>
  <c r="UO16" i="69"/>
  <c r="UO15" i="69"/>
  <c r="UO14" i="69"/>
  <c r="UO13" i="69"/>
  <c r="UO12" i="69"/>
  <c r="UO11" i="69"/>
  <c r="UO10" i="69"/>
  <c r="UO9" i="69"/>
  <c r="UO8" i="69"/>
  <c r="UO7" i="69"/>
  <c r="UO6" i="69"/>
  <c r="UO5" i="69"/>
  <c r="UO4" i="69"/>
  <c r="UN30" i="69"/>
  <c r="UN29" i="69"/>
  <c r="UN28" i="69"/>
  <c r="UN27" i="69"/>
  <c r="UN26" i="69"/>
  <c r="UN25" i="69"/>
  <c r="UN24" i="69"/>
  <c r="UN23" i="69"/>
  <c r="UN22" i="69"/>
  <c r="UN21" i="69"/>
  <c r="UN20" i="69"/>
  <c r="UN19" i="69"/>
  <c r="UN18" i="69"/>
  <c r="UN17" i="69"/>
  <c r="UN16" i="69"/>
  <c r="UN15" i="69"/>
  <c r="UN14" i="69"/>
  <c r="UN13" i="69"/>
  <c r="UN12" i="69"/>
  <c r="UN11" i="69"/>
  <c r="UN10" i="69"/>
  <c r="UN9" i="69"/>
  <c r="UN8" i="69"/>
  <c r="UN7" i="69"/>
  <c r="UN6" i="69"/>
  <c r="UN5" i="69"/>
  <c r="UN4" i="69"/>
  <c r="UN3" i="69"/>
  <c r="UM30" i="69"/>
  <c r="UM29" i="69"/>
  <c r="UM28" i="69"/>
  <c r="UM27" i="69"/>
  <c r="UM26" i="69"/>
  <c r="UM25" i="69"/>
  <c r="UM24" i="69"/>
  <c r="UM23" i="69"/>
  <c r="UM22" i="69"/>
  <c r="UM21" i="69"/>
  <c r="UM20" i="69"/>
  <c r="UM19" i="69"/>
  <c r="UM18" i="69"/>
  <c r="UM17" i="69"/>
  <c r="UM16" i="69"/>
  <c r="UM15" i="69"/>
  <c r="UM14" i="69"/>
  <c r="UM13" i="69"/>
  <c r="UM12" i="69"/>
  <c r="UM11" i="69"/>
  <c r="UM10" i="69"/>
  <c r="UM9" i="69"/>
  <c r="UM8" i="69"/>
  <c r="UM7" i="69"/>
  <c r="UM6" i="69"/>
  <c r="UM5" i="69"/>
  <c r="UM4" i="69"/>
  <c r="UL30" i="69"/>
  <c r="UL29" i="69"/>
  <c r="UL28" i="69"/>
  <c r="UL27" i="69"/>
  <c r="UL26" i="69"/>
  <c r="UL25" i="69"/>
  <c r="UL24" i="69"/>
  <c r="UL23" i="69"/>
  <c r="UL22" i="69"/>
  <c r="UL21" i="69"/>
  <c r="UL20" i="69"/>
  <c r="UL19" i="69"/>
  <c r="UL18" i="69"/>
  <c r="UL17" i="69"/>
  <c r="UL16" i="69"/>
  <c r="UL15" i="69"/>
  <c r="UL14" i="69"/>
  <c r="UL13" i="69"/>
  <c r="UL12" i="69"/>
  <c r="UL11" i="69"/>
  <c r="UL10" i="69"/>
  <c r="UL9" i="69"/>
  <c r="UL8" i="69"/>
  <c r="UL7" i="69"/>
  <c r="UL6" i="69"/>
  <c r="UL5" i="69"/>
  <c r="UL4" i="69"/>
  <c r="UK30" i="69"/>
  <c r="UK29" i="69"/>
  <c r="UK28" i="69"/>
  <c r="UK27" i="69"/>
  <c r="UK26" i="69"/>
  <c r="UK25" i="69"/>
  <c r="UK24" i="69"/>
  <c r="UK23" i="69"/>
  <c r="UK22" i="69"/>
  <c r="UK21" i="69"/>
  <c r="UK20" i="69"/>
  <c r="UK19" i="69"/>
  <c r="UK18" i="69"/>
  <c r="UK17" i="69"/>
  <c r="UK16" i="69"/>
  <c r="UK15" i="69"/>
  <c r="UK14" i="69"/>
  <c r="UK13" i="69"/>
  <c r="UK12" i="69"/>
  <c r="UK11" i="69"/>
  <c r="UK10" i="69"/>
  <c r="UK9" i="69"/>
  <c r="UK8" i="69"/>
  <c r="UK7" i="69"/>
  <c r="UK6" i="69"/>
  <c r="UK5" i="69"/>
  <c r="UK4" i="69"/>
  <c r="UK3" i="69"/>
  <c r="UK2" i="69"/>
  <c r="UJ30" i="69"/>
  <c r="UJ29" i="69"/>
  <c r="UJ28" i="69"/>
  <c r="UJ27" i="69"/>
  <c r="UJ26" i="69"/>
  <c r="UJ25" i="69"/>
  <c r="UJ24" i="69"/>
  <c r="UJ23" i="69"/>
  <c r="UJ22" i="69"/>
  <c r="UJ21" i="69"/>
  <c r="UJ20" i="69"/>
  <c r="UJ19" i="69"/>
  <c r="UJ18" i="69"/>
  <c r="UJ17" i="69"/>
  <c r="UJ16" i="69"/>
  <c r="UJ15" i="69"/>
  <c r="UJ14" i="69"/>
  <c r="UJ13" i="69"/>
  <c r="UJ12" i="69"/>
  <c r="UJ11" i="69"/>
  <c r="UJ10" i="69"/>
  <c r="UJ9" i="69"/>
  <c r="UJ8" i="69"/>
  <c r="UJ7" i="69"/>
  <c r="UJ6" i="69"/>
  <c r="UJ5" i="69"/>
  <c r="UJ4" i="69"/>
  <c r="UI30" i="69"/>
  <c r="UI29" i="69"/>
  <c r="UI28" i="69"/>
  <c r="UI27" i="69"/>
  <c r="UI26" i="69"/>
  <c r="UI25" i="69"/>
  <c r="UI24" i="69"/>
  <c r="UI23" i="69"/>
  <c r="UI22" i="69"/>
  <c r="UI21" i="69"/>
  <c r="UI20" i="69"/>
  <c r="UI19" i="69"/>
  <c r="UI18" i="69"/>
  <c r="UI17" i="69"/>
  <c r="UI16" i="69"/>
  <c r="UI15" i="69"/>
  <c r="UI14" i="69"/>
  <c r="UI13" i="69"/>
  <c r="UI12" i="69"/>
  <c r="UI11" i="69"/>
  <c r="UI10" i="69"/>
  <c r="UI9" i="69"/>
  <c r="UI8" i="69"/>
  <c r="UI7" i="69"/>
  <c r="UI6" i="69"/>
  <c r="UI5" i="69"/>
  <c r="UI4" i="69"/>
  <c r="UH30" i="69"/>
  <c r="UH29" i="69"/>
  <c r="UH28" i="69"/>
  <c r="UH27" i="69"/>
  <c r="UH26" i="69"/>
  <c r="UH25" i="69"/>
  <c r="UH24" i="69"/>
  <c r="UH23" i="69"/>
  <c r="UH22" i="69"/>
  <c r="UH21" i="69"/>
  <c r="UH20" i="69"/>
  <c r="UH19" i="69"/>
  <c r="UH18" i="69"/>
  <c r="UH17" i="69"/>
  <c r="UH16" i="69"/>
  <c r="UH15" i="69"/>
  <c r="UH14" i="69"/>
  <c r="UH13" i="69"/>
  <c r="UH12" i="69"/>
  <c r="UH11" i="69"/>
  <c r="UH10" i="69"/>
  <c r="UH9" i="69"/>
  <c r="UH8" i="69"/>
  <c r="UH7" i="69"/>
  <c r="UH6" i="69"/>
  <c r="UH5" i="69"/>
  <c r="UH4" i="69"/>
  <c r="UG30" i="69"/>
  <c r="UG29" i="69"/>
  <c r="UG28" i="69"/>
  <c r="UG27" i="69"/>
  <c r="UG26" i="69"/>
  <c r="UG25" i="69"/>
  <c r="UG24" i="69"/>
  <c r="UG23" i="69"/>
  <c r="UG22" i="69"/>
  <c r="UG21" i="69"/>
  <c r="UG20" i="69"/>
  <c r="UG19" i="69"/>
  <c r="UG18" i="69"/>
  <c r="UG17" i="69"/>
  <c r="UG16" i="69"/>
  <c r="UG15" i="69"/>
  <c r="UG14" i="69"/>
  <c r="UG13" i="69"/>
  <c r="UG12" i="69"/>
  <c r="UG11" i="69"/>
  <c r="UG10" i="69"/>
  <c r="UG9" i="69"/>
  <c r="UG8" i="69"/>
  <c r="UG7" i="69"/>
  <c r="UG6" i="69"/>
  <c r="UG5" i="69"/>
  <c r="UG4" i="69"/>
  <c r="UF30" i="69"/>
  <c r="UF29" i="69"/>
  <c r="UF28" i="69"/>
  <c r="UF27" i="69"/>
  <c r="UF26" i="69"/>
  <c r="UF25" i="69"/>
  <c r="UF24" i="69"/>
  <c r="UF23" i="69"/>
  <c r="UF22" i="69"/>
  <c r="UF21" i="69"/>
  <c r="UF20" i="69"/>
  <c r="UF19" i="69"/>
  <c r="UF18" i="69"/>
  <c r="UF17" i="69"/>
  <c r="UF16" i="69"/>
  <c r="UF15" i="69"/>
  <c r="UF14" i="69"/>
  <c r="UF13" i="69"/>
  <c r="UF12" i="69"/>
  <c r="UF11" i="69"/>
  <c r="UF10" i="69"/>
  <c r="UF9" i="69"/>
  <c r="UF8" i="69"/>
  <c r="UF7" i="69"/>
  <c r="UF6" i="69"/>
  <c r="UF5" i="69"/>
  <c r="UF4" i="69"/>
  <c r="UE30" i="69"/>
  <c r="UE29" i="69"/>
  <c r="UE28" i="69"/>
  <c r="UE27" i="69"/>
  <c r="UE26" i="69"/>
  <c r="UE25" i="69"/>
  <c r="UE24" i="69"/>
  <c r="UE23" i="69"/>
  <c r="UE22" i="69"/>
  <c r="UE21" i="69"/>
  <c r="UE20" i="69"/>
  <c r="UE19" i="69"/>
  <c r="UE18" i="69"/>
  <c r="UE17" i="69"/>
  <c r="UE16" i="69"/>
  <c r="UE15" i="69"/>
  <c r="UE14" i="69"/>
  <c r="UE13" i="69"/>
  <c r="UE12" i="69"/>
  <c r="UE11" i="69"/>
  <c r="UE10" i="69"/>
  <c r="UE9" i="69"/>
  <c r="UE8" i="69"/>
  <c r="UE7" i="69"/>
  <c r="UE6" i="69"/>
  <c r="UE5" i="69"/>
  <c r="UE4" i="69"/>
  <c r="UD30" i="69"/>
  <c r="UD29" i="69"/>
  <c r="UD28" i="69"/>
  <c r="UD27" i="69"/>
  <c r="UD26" i="69"/>
  <c r="UD25" i="69"/>
  <c r="UD24" i="69"/>
  <c r="UD23" i="69"/>
  <c r="UD22" i="69"/>
  <c r="UD21" i="69"/>
  <c r="UD20" i="69"/>
  <c r="UD19" i="69"/>
  <c r="UD18" i="69"/>
  <c r="UD17" i="69"/>
  <c r="UD16" i="69"/>
  <c r="UD15" i="69"/>
  <c r="UD14" i="69"/>
  <c r="UD13" i="69"/>
  <c r="UD12" i="69"/>
  <c r="UD11" i="69"/>
  <c r="UD10" i="69"/>
  <c r="UD9" i="69"/>
  <c r="UD8" i="69"/>
  <c r="UD7" i="69"/>
  <c r="UD6" i="69"/>
  <c r="UD5" i="69"/>
  <c r="UD4" i="69"/>
  <c r="UC30" i="69"/>
  <c r="UC29" i="69"/>
  <c r="UC28" i="69"/>
  <c r="UC27" i="69"/>
  <c r="UC26" i="69"/>
  <c r="UC25" i="69"/>
  <c r="UC24" i="69"/>
  <c r="UC23" i="69"/>
  <c r="UC22" i="69"/>
  <c r="UC21" i="69"/>
  <c r="UC20" i="69"/>
  <c r="UC19" i="69"/>
  <c r="UC18" i="69"/>
  <c r="UC17" i="69"/>
  <c r="UC16" i="69"/>
  <c r="UC15" i="69"/>
  <c r="UC14" i="69"/>
  <c r="UC13" i="69"/>
  <c r="UC12" i="69"/>
  <c r="UC11" i="69"/>
  <c r="UC10" i="69"/>
  <c r="UC9" i="69"/>
  <c r="UC8" i="69"/>
  <c r="UC7" i="69"/>
  <c r="UC6" i="69"/>
  <c r="UC5" i="69"/>
  <c r="UC4" i="69"/>
  <c r="UB4" i="69"/>
  <c r="UA30" i="69"/>
  <c r="UA29" i="69"/>
  <c r="UA28" i="69"/>
  <c r="UA27" i="69"/>
  <c r="UA26" i="69"/>
  <c r="UA25" i="69"/>
  <c r="UA24" i="69"/>
  <c r="UA23" i="69"/>
  <c r="UA22" i="69"/>
  <c r="UA21" i="69"/>
  <c r="UA20" i="69"/>
  <c r="UA19" i="69"/>
  <c r="UA18" i="69"/>
  <c r="UA17" i="69"/>
  <c r="UA16" i="69"/>
  <c r="UA15" i="69"/>
  <c r="UA14" i="69"/>
  <c r="UA13" i="69"/>
  <c r="UA12" i="69"/>
  <c r="UA11" i="69"/>
  <c r="UA10" i="69"/>
  <c r="UA9" i="69"/>
  <c r="UA8" i="69"/>
  <c r="UA7" i="69"/>
  <c r="UA6" i="69"/>
  <c r="UA5" i="69"/>
  <c r="UA4" i="69"/>
  <c r="TZ30" i="69"/>
  <c r="TZ29" i="69"/>
  <c r="TZ28" i="69"/>
  <c r="TZ27" i="69"/>
  <c r="TZ26" i="69"/>
  <c r="TZ25" i="69"/>
  <c r="TZ24" i="69"/>
  <c r="TZ23" i="69"/>
  <c r="TZ22" i="69"/>
  <c r="TZ21" i="69"/>
  <c r="TZ20" i="69"/>
  <c r="TZ19" i="69"/>
  <c r="TZ18" i="69"/>
  <c r="TZ17" i="69"/>
  <c r="TZ16" i="69"/>
  <c r="TZ15" i="69"/>
  <c r="TZ14" i="69"/>
  <c r="TZ13" i="69"/>
  <c r="TZ12" i="69"/>
  <c r="TZ11" i="69"/>
  <c r="TZ10" i="69"/>
  <c r="TZ9" i="69"/>
  <c r="TZ8" i="69"/>
  <c r="TZ7" i="69"/>
  <c r="TZ6" i="69"/>
  <c r="TZ5" i="69"/>
  <c r="TZ4" i="69"/>
  <c r="TY30" i="69"/>
  <c r="TY29" i="69"/>
  <c r="TY28" i="69"/>
  <c r="TY27" i="69"/>
  <c r="TY26" i="69"/>
  <c r="TY25" i="69"/>
  <c r="TY24" i="69"/>
  <c r="TY23" i="69"/>
  <c r="TY22" i="69"/>
  <c r="TY21" i="69"/>
  <c r="TY20" i="69"/>
  <c r="TY19" i="69"/>
  <c r="TY18" i="69"/>
  <c r="TY17" i="69"/>
  <c r="TY16" i="69"/>
  <c r="TY15" i="69"/>
  <c r="TY14" i="69"/>
  <c r="TY13" i="69"/>
  <c r="TY12" i="69"/>
  <c r="TY11" i="69"/>
  <c r="TY10" i="69"/>
  <c r="TY9" i="69"/>
  <c r="TY8" i="69"/>
  <c r="TY7" i="69"/>
  <c r="TY6" i="69"/>
  <c r="TY5" i="69"/>
  <c r="TY4" i="69"/>
  <c r="TX30" i="69"/>
  <c r="TX29" i="69"/>
  <c r="TX28" i="69"/>
  <c r="TX27" i="69"/>
  <c r="TX26" i="69"/>
  <c r="TX25" i="69"/>
  <c r="TX24" i="69"/>
  <c r="TX23" i="69"/>
  <c r="TX22" i="69"/>
  <c r="TX21" i="69"/>
  <c r="TX20" i="69"/>
  <c r="TX19" i="69"/>
  <c r="TX18" i="69"/>
  <c r="TX17" i="69"/>
  <c r="TX16" i="69"/>
  <c r="TX15" i="69"/>
  <c r="TX14" i="69"/>
  <c r="TX13" i="69"/>
  <c r="TX12" i="69"/>
  <c r="TX11" i="69"/>
  <c r="TX10" i="69"/>
  <c r="TX9" i="69"/>
  <c r="TX8" i="69"/>
  <c r="TX7" i="69"/>
  <c r="TX6" i="69"/>
  <c r="TX5" i="69"/>
  <c r="TX4" i="69"/>
  <c r="TW30" i="69"/>
  <c r="TW29" i="69"/>
  <c r="TW28" i="69"/>
  <c r="TW27" i="69"/>
  <c r="TW26" i="69"/>
  <c r="TW25" i="69"/>
  <c r="TW24" i="69"/>
  <c r="TW23" i="69"/>
  <c r="TW22" i="69"/>
  <c r="TW21" i="69"/>
  <c r="TW20" i="69"/>
  <c r="TW19" i="69"/>
  <c r="TW18" i="69"/>
  <c r="TW17" i="69"/>
  <c r="TW16" i="69"/>
  <c r="TW15" i="69"/>
  <c r="TW14" i="69"/>
  <c r="TW13" i="69"/>
  <c r="TW12" i="69"/>
  <c r="TW11" i="69"/>
  <c r="TW10" i="69"/>
  <c r="TW9" i="69"/>
  <c r="TW8" i="69"/>
  <c r="TW7" i="69"/>
  <c r="TW6" i="69"/>
  <c r="TW5" i="69"/>
  <c r="TW4" i="69"/>
  <c r="TV30" i="69"/>
  <c r="TV29" i="69"/>
  <c r="TV28" i="69"/>
  <c r="TV27" i="69"/>
  <c r="TV26" i="69"/>
  <c r="TV25" i="69"/>
  <c r="TV24" i="69"/>
  <c r="TV23" i="69"/>
  <c r="TV22" i="69"/>
  <c r="TV21" i="69"/>
  <c r="TV20" i="69"/>
  <c r="TV19" i="69"/>
  <c r="TV18" i="69"/>
  <c r="TV17" i="69"/>
  <c r="TV16" i="69"/>
  <c r="TV15" i="69"/>
  <c r="TV14" i="69"/>
  <c r="TV13" i="69"/>
  <c r="TV12" i="69"/>
  <c r="TV11" i="69"/>
  <c r="TV10" i="69"/>
  <c r="TV9" i="69"/>
  <c r="TV8" i="69"/>
  <c r="TV7" i="69"/>
  <c r="TV6" i="69"/>
  <c r="TV5" i="69"/>
  <c r="TV4" i="69"/>
  <c r="TU30" i="69"/>
  <c r="TU29" i="69"/>
  <c r="TU28" i="69"/>
  <c r="TU27" i="69"/>
  <c r="TU26" i="69"/>
  <c r="TU25" i="69"/>
  <c r="TU24" i="69"/>
  <c r="TU23" i="69"/>
  <c r="TU22" i="69"/>
  <c r="TU21" i="69"/>
  <c r="TU20" i="69"/>
  <c r="TU19" i="69"/>
  <c r="TU18" i="69"/>
  <c r="TU17" i="69"/>
  <c r="TU16" i="69"/>
  <c r="TU15" i="69"/>
  <c r="TU14" i="69"/>
  <c r="TU13" i="69"/>
  <c r="TU12" i="69"/>
  <c r="TU11" i="69"/>
  <c r="TU10" i="69"/>
  <c r="TU9" i="69"/>
  <c r="TU8" i="69"/>
  <c r="TU7" i="69"/>
  <c r="TU6" i="69"/>
  <c r="TU5" i="69"/>
  <c r="TU4" i="69"/>
  <c r="TT30" i="69"/>
  <c r="TT29" i="69"/>
  <c r="TT28" i="69"/>
  <c r="TT27" i="69"/>
  <c r="TT26" i="69"/>
  <c r="TT25" i="69"/>
  <c r="TT24" i="69"/>
  <c r="TT23" i="69"/>
  <c r="TT22" i="69"/>
  <c r="TT21" i="69"/>
  <c r="TT20" i="69"/>
  <c r="TT19" i="69"/>
  <c r="TT18" i="69"/>
  <c r="TT17" i="69"/>
  <c r="TT16" i="69"/>
  <c r="TT15" i="69"/>
  <c r="TT14" i="69"/>
  <c r="TT13" i="69"/>
  <c r="TT12" i="69"/>
  <c r="TT11" i="69"/>
  <c r="TT10" i="69"/>
  <c r="TT9" i="69"/>
  <c r="TT8" i="69"/>
  <c r="TT7" i="69"/>
  <c r="TT6" i="69"/>
  <c r="TT5" i="69"/>
  <c r="TT4" i="69"/>
  <c r="TS30" i="69"/>
  <c r="TS29" i="69"/>
  <c r="TS28" i="69"/>
  <c r="TS27" i="69"/>
  <c r="TS26" i="69"/>
  <c r="TS25" i="69"/>
  <c r="TS24" i="69"/>
  <c r="TS23" i="69"/>
  <c r="TS22" i="69"/>
  <c r="TS21" i="69"/>
  <c r="TS20" i="69"/>
  <c r="TS19" i="69"/>
  <c r="TS18" i="69"/>
  <c r="TS17" i="69"/>
  <c r="TS16" i="69"/>
  <c r="TS15" i="69"/>
  <c r="TS14" i="69"/>
  <c r="TS13" i="69"/>
  <c r="TS12" i="69"/>
  <c r="TS11" i="69"/>
  <c r="TS10" i="69"/>
  <c r="TS9" i="69"/>
  <c r="TS8" i="69"/>
  <c r="TS7" i="69"/>
  <c r="TS6" i="69"/>
  <c r="TS5" i="69"/>
  <c r="TS4" i="69"/>
  <c r="TR30" i="69"/>
  <c r="TR29" i="69"/>
  <c r="TR28" i="69"/>
  <c r="TR27" i="69"/>
  <c r="TR26" i="69"/>
  <c r="TR25" i="69"/>
  <c r="TR24" i="69"/>
  <c r="TR23" i="69"/>
  <c r="TR22" i="69"/>
  <c r="TR21" i="69"/>
  <c r="TR20" i="69"/>
  <c r="TR19" i="69"/>
  <c r="TR18" i="69"/>
  <c r="TR17" i="69"/>
  <c r="TR16" i="69"/>
  <c r="TR15" i="69"/>
  <c r="TR14" i="69"/>
  <c r="TR13" i="69"/>
  <c r="TR12" i="69"/>
  <c r="TR11" i="69"/>
  <c r="TR10" i="69"/>
  <c r="TR9" i="69"/>
  <c r="TR8" i="69"/>
  <c r="TR7" i="69"/>
  <c r="TR6" i="69"/>
  <c r="TR5" i="69"/>
  <c r="TR4" i="69"/>
  <c r="TQ30" i="69"/>
  <c r="TQ29" i="69"/>
  <c r="TQ28" i="69"/>
  <c r="TQ27" i="69"/>
  <c r="TQ26" i="69"/>
  <c r="TQ25" i="69"/>
  <c r="TQ24" i="69"/>
  <c r="TQ23" i="69"/>
  <c r="TQ22" i="69"/>
  <c r="TQ21" i="69"/>
  <c r="TQ20" i="69"/>
  <c r="TQ19" i="69"/>
  <c r="TQ18" i="69"/>
  <c r="TQ17" i="69"/>
  <c r="TQ16" i="69"/>
  <c r="TQ15" i="69"/>
  <c r="TQ14" i="69"/>
  <c r="TQ13" i="69"/>
  <c r="TQ12" i="69"/>
  <c r="TQ11" i="69"/>
  <c r="TQ10" i="69"/>
  <c r="TQ9" i="69"/>
  <c r="TQ8" i="69"/>
  <c r="TQ7" i="69"/>
  <c r="TQ6" i="69"/>
  <c r="TQ5" i="69"/>
  <c r="TQ4" i="69"/>
  <c r="TP30" i="69"/>
  <c r="TP29" i="69"/>
  <c r="TP28" i="69"/>
  <c r="TP27" i="69"/>
  <c r="TP26" i="69"/>
  <c r="TP25" i="69"/>
  <c r="TP24" i="69"/>
  <c r="TP23" i="69"/>
  <c r="TP22" i="69"/>
  <c r="TP21" i="69"/>
  <c r="TP20" i="69"/>
  <c r="TP19" i="69"/>
  <c r="TP18" i="69"/>
  <c r="TP17" i="69"/>
  <c r="TP16" i="69"/>
  <c r="TP15" i="69"/>
  <c r="TP14" i="69"/>
  <c r="TP13" i="69"/>
  <c r="TP12" i="69"/>
  <c r="TP11" i="69"/>
  <c r="TP10" i="69"/>
  <c r="TP9" i="69"/>
  <c r="TP8" i="69"/>
  <c r="TP7" i="69"/>
  <c r="TP6" i="69"/>
  <c r="TP5" i="69"/>
  <c r="TP4" i="69"/>
  <c r="TO30" i="69"/>
  <c r="TO29" i="69"/>
  <c r="TO28" i="69"/>
  <c r="TO27" i="69"/>
  <c r="TO26" i="69"/>
  <c r="TO25" i="69"/>
  <c r="TO24" i="69"/>
  <c r="TO23" i="69"/>
  <c r="TO22" i="69"/>
  <c r="TO21" i="69"/>
  <c r="TO20" i="69"/>
  <c r="TO19" i="69"/>
  <c r="TO18" i="69"/>
  <c r="TO17" i="69"/>
  <c r="TO16" i="69"/>
  <c r="TO15" i="69"/>
  <c r="TO14" i="69"/>
  <c r="TO13" i="69"/>
  <c r="TO12" i="69"/>
  <c r="TO11" i="69"/>
  <c r="TO10" i="69"/>
  <c r="TO9" i="69"/>
  <c r="TO8" i="69"/>
  <c r="TO7" i="69"/>
  <c r="TO6" i="69"/>
  <c r="TO5" i="69"/>
  <c r="TO4" i="69"/>
  <c r="TN30" i="69"/>
  <c r="TN29" i="69"/>
  <c r="TN28" i="69"/>
  <c r="TN27" i="69"/>
  <c r="TN26" i="69"/>
  <c r="TN25" i="69"/>
  <c r="TN24" i="69"/>
  <c r="TN23" i="69"/>
  <c r="TN22" i="69"/>
  <c r="TN21" i="69"/>
  <c r="TN20" i="69"/>
  <c r="TN19" i="69"/>
  <c r="TN18" i="69"/>
  <c r="TN17" i="69"/>
  <c r="TN16" i="69"/>
  <c r="TN15" i="69"/>
  <c r="TN14" i="69"/>
  <c r="TN13" i="69"/>
  <c r="TN12" i="69"/>
  <c r="TN11" i="69"/>
  <c r="TN10" i="69"/>
  <c r="TN9" i="69"/>
  <c r="TN8" i="69"/>
  <c r="TN7" i="69"/>
  <c r="TN6" i="69"/>
  <c r="TN5" i="69"/>
  <c r="TN4" i="69"/>
  <c r="TM30" i="69"/>
  <c r="TM29" i="69"/>
  <c r="TM28" i="69"/>
  <c r="TM27" i="69"/>
  <c r="TM26" i="69"/>
  <c r="TM25" i="69"/>
  <c r="TM24" i="69"/>
  <c r="TM23" i="69"/>
  <c r="TM22" i="69"/>
  <c r="TM21" i="69"/>
  <c r="TM20" i="69"/>
  <c r="TM19" i="69"/>
  <c r="TM18" i="69"/>
  <c r="TM17" i="69"/>
  <c r="TM16" i="69"/>
  <c r="TM15" i="69"/>
  <c r="TM14" i="69"/>
  <c r="TM13" i="69"/>
  <c r="TM12" i="69"/>
  <c r="TM11" i="69"/>
  <c r="TM10" i="69"/>
  <c r="TM9" i="69"/>
  <c r="TM8" i="69"/>
  <c r="TM7" i="69"/>
  <c r="TM6" i="69"/>
  <c r="TM5" i="69"/>
  <c r="TM4" i="69"/>
  <c r="TL30" i="69"/>
  <c r="TL29" i="69"/>
  <c r="TL28" i="69"/>
  <c r="TL27" i="69"/>
  <c r="TL26" i="69"/>
  <c r="TL25" i="69"/>
  <c r="TL24" i="69"/>
  <c r="TL23" i="69"/>
  <c r="TL22" i="69"/>
  <c r="TL21" i="69"/>
  <c r="TL20" i="69"/>
  <c r="TL19" i="69"/>
  <c r="TL18" i="69"/>
  <c r="TL17" i="69"/>
  <c r="TL16" i="69"/>
  <c r="TL15" i="69"/>
  <c r="TL14" i="69"/>
  <c r="TL13" i="69"/>
  <c r="TL12" i="69"/>
  <c r="TL11" i="69"/>
  <c r="TL10" i="69"/>
  <c r="TL9" i="69"/>
  <c r="TL8" i="69"/>
  <c r="TL7" i="69"/>
  <c r="TL6" i="69"/>
  <c r="TL5" i="69"/>
  <c r="TL4" i="69"/>
  <c r="TK30" i="69"/>
  <c r="TK29" i="69"/>
  <c r="TK28" i="69"/>
  <c r="TK27" i="69"/>
  <c r="TK26" i="69"/>
  <c r="TK25" i="69"/>
  <c r="TK24" i="69"/>
  <c r="TK23" i="69"/>
  <c r="TK22" i="69"/>
  <c r="TK21" i="69"/>
  <c r="TK20" i="69"/>
  <c r="TK19" i="69"/>
  <c r="TK18" i="69"/>
  <c r="TK17" i="69"/>
  <c r="TK16" i="69"/>
  <c r="TK15" i="69"/>
  <c r="TK14" i="69"/>
  <c r="TK13" i="69"/>
  <c r="TK12" i="69"/>
  <c r="TK11" i="69"/>
  <c r="TK10" i="69"/>
  <c r="TK9" i="69"/>
  <c r="TK8" i="69"/>
  <c r="TK7" i="69"/>
  <c r="TK6" i="69"/>
  <c r="TK5" i="69"/>
  <c r="TK4" i="69"/>
  <c r="TJ3" i="69"/>
  <c r="TJ30" i="69"/>
  <c r="TJ29" i="69"/>
  <c r="TJ28" i="69"/>
  <c r="TJ27" i="69"/>
  <c r="TJ26" i="69"/>
  <c r="TJ25" i="69"/>
  <c r="TJ24" i="69"/>
  <c r="TJ23" i="69"/>
  <c r="TJ22" i="69"/>
  <c r="TJ21" i="69"/>
  <c r="TJ20" i="69"/>
  <c r="TJ19" i="69"/>
  <c r="TJ18" i="69"/>
  <c r="TJ17" i="69"/>
  <c r="TJ16" i="69"/>
  <c r="TJ15" i="69"/>
  <c r="TJ14" i="69"/>
  <c r="TJ13" i="69"/>
  <c r="TJ12" i="69"/>
  <c r="TJ11" i="69"/>
  <c r="TJ10" i="69"/>
  <c r="TJ9" i="69"/>
  <c r="TJ8" i="69"/>
  <c r="TJ7" i="69"/>
  <c r="TJ6" i="69"/>
  <c r="TJ5" i="69"/>
  <c r="TJ4" i="69"/>
  <c r="TI30" i="69"/>
  <c r="TI29" i="69"/>
  <c r="TI28" i="69"/>
  <c r="TI27" i="69"/>
  <c r="TI26" i="69"/>
  <c r="TI25" i="69"/>
  <c r="TI24" i="69"/>
  <c r="TI23" i="69"/>
  <c r="TI22" i="69"/>
  <c r="TI21" i="69"/>
  <c r="TI20" i="69"/>
  <c r="TI19" i="69"/>
  <c r="TI18" i="69"/>
  <c r="TI17" i="69"/>
  <c r="TI16" i="69"/>
  <c r="TI15" i="69"/>
  <c r="TI14" i="69"/>
  <c r="TI13" i="69"/>
  <c r="TI12" i="69"/>
  <c r="TI11" i="69"/>
  <c r="TI10" i="69"/>
  <c r="TI9" i="69"/>
  <c r="TI8" i="69"/>
  <c r="TI7" i="69"/>
  <c r="TI6" i="69"/>
  <c r="TI5" i="69"/>
  <c r="TI4" i="69"/>
  <c r="TH30" i="69"/>
  <c r="TH29" i="69"/>
  <c r="TH28" i="69"/>
  <c r="TH27" i="69"/>
  <c r="TH26" i="69"/>
  <c r="TH25" i="69"/>
  <c r="TH24" i="69"/>
  <c r="TH23" i="69"/>
  <c r="TH22" i="69"/>
  <c r="TH21" i="69"/>
  <c r="TH20" i="69"/>
  <c r="TH19" i="69"/>
  <c r="TH17" i="69"/>
  <c r="TH16" i="69"/>
  <c r="TH15" i="69"/>
  <c r="TH14" i="69"/>
  <c r="TH13" i="69"/>
  <c r="TH12" i="69"/>
  <c r="TH11" i="69"/>
  <c r="TH10" i="69"/>
  <c r="TH9" i="69"/>
  <c r="TH8" i="69"/>
  <c r="TH7" i="69"/>
  <c r="TH6" i="69"/>
  <c r="TH5" i="69"/>
  <c r="TH4" i="69"/>
  <c r="TF3" i="69"/>
  <c r="TG4" i="69"/>
  <c r="TF30" i="69"/>
  <c r="TF29" i="69"/>
  <c r="TF28" i="69"/>
  <c r="TF27" i="69"/>
  <c r="TF26" i="69"/>
  <c r="TF25" i="69"/>
  <c r="TF24" i="69"/>
  <c r="TF23" i="69"/>
  <c r="TF22" i="69"/>
  <c r="TF21" i="69"/>
  <c r="TF20" i="69"/>
  <c r="TF19" i="69"/>
  <c r="TF18" i="69"/>
  <c r="TF17" i="69"/>
  <c r="TF16" i="69"/>
  <c r="TF15" i="69"/>
  <c r="TF14" i="69"/>
  <c r="TF13" i="69"/>
  <c r="TF12" i="69"/>
  <c r="TF11" i="69"/>
  <c r="TF10" i="69"/>
  <c r="TF9" i="69"/>
  <c r="TF8" i="69"/>
  <c r="TF7" i="69"/>
  <c r="TF6" i="69"/>
  <c r="TF5" i="69"/>
  <c r="TF4" i="69"/>
  <c r="TE30" i="69"/>
  <c r="TE29" i="69"/>
  <c r="TE28" i="69"/>
  <c r="TE27" i="69"/>
  <c r="TE26" i="69"/>
  <c r="TE25" i="69"/>
  <c r="TE24" i="69"/>
  <c r="TE23" i="69"/>
  <c r="TE22" i="69"/>
  <c r="TE21" i="69"/>
  <c r="TE20" i="69"/>
  <c r="TE19" i="69"/>
  <c r="TE18" i="69"/>
  <c r="TE17" i="69"/>
  <c r="TE16" i="69"/>
  <c r="TE15" i="69"/>
  <c r="TE14" i="69"/>
  <c r="TE13" i="69"/>
  <c r="TE12" i="69"/>
  <c r="TE11" i="69"/>
  <c r="TE10" i="69"/>
  <c r="TE9" i="69"/>
  <c r="TE8" i="69"/>
  <c r="TE7" i="69"/>
  <c r="TE6" i="69"/>
  <c r="TE5" i="69"/>
  <c r="TE4" i="69"/>
  <c r="TD30" i="69"/>
  <c r="TB30" i="69"/>
  <c r="RW30" i="69"/>
  <c r="RH30" i="69"/>
  <c r="QS30" i="69"/>
  <c r="QD30" i="69"/>
  <c r="PC30" i="69"/>
  <c r="OE30" i="69"/>
  <c r="NG30" i="69"/>
  <c r="MI30" i="69"/>
  <c r="LK30" i="69"/>
  <c r="TB29" i="69"/>
  <c r="RW29" i="69"/>
  <c r="RH29" i="69"/>
  <c r="QS29" i="69"/>
  <c r="QD29" i="69"/>
  <c r="PC29" i="69"/>
  <c r="OE29" i="69"/>
  <c r="NG29" i="69"/>
  <c r="MI29" i="69"/>
  <c r="LK29" i="69"/>
  <c r="TB28" i="69"/>
  <c r="RW28" i="69"/>
  <c r="RH28" i="69"/>
  <c r="QS28" i="69"/>
  <c r="QD28" i="69"/>
  <c r="PC28" i="69"/>
  <c r="OE28" i="69"/>
  <c r="NG28" i="69"/>
  <c r="MI28" i="69"/>
  <c r="LK28" i="69"/>
  <c r="TB27" i="69"/>
  <c r="RW27" i="69"/>
  <c r="RH27" i="69"/>
  <c r="QS27" i="69"/>
  <c r="QD27" i="69"/>
  <c r="PC27" i="69"/>
  <c r="OE27" i="69"/>
  <c r="NG27" i="69"/>
  <c r="MI27" i="69"/>
  <c r="LK27" i="69"/>
  <c r="TB26" i="69"/>
  <c r="RW26" i="69"/>
  <c r="RH26" i="69"/>
  <c r="QS26" i="69"/>
  <c r="QD26" i="69"/>
  <c r="PC26" i="69"/>
  <c r="OE26" i="69"/>
  <c r="NG26" i="69"/>
  <c r="MI26" i="69"/>
  <c r="LK26" i="69"/>
  <c r="TB25" i="69"/>
  <c r="RW25" i="69"/>
  <c r="RH25" i="69"/>
  <c r="QS25" i="69"/>
  <c r="QD25" i="69"/>
  <c r="PC25" i="69"/>
  <c r="OE25" i="69"/>
  <c r="NG25" i="69"/>
  <c r="MI25" i="69"/>
  <c r="LK25" i="69"/>
  <c r="TB24" i="69"/>
  <c r="RW24" i="69"/>
  <c r="RH24" i="69"/>
  <c r="QS24" i="69"/>
  <c r="QD24" i="69"/>
  <c r="PC24" i="69"/>
  <c r="OE24" i="69"/>
  <c r="NG24" i="69"/>
  <c r="MI24" i="69"/>
  <c r="LK24" i="69"/>
  <c r="TB23" i="69"/>
  <c r="RW23" i="69"/>
  <c r="RH23" i="69"/>
  <c r="QS23" i="69"/>
  <c r="QD23" i="69"/>
  <c r="PC23" i="69"/>
  <c r="OE23" i="69"/>
  <c r="NG23" i="69"/>
  <c r="MI23" i="69"/>
  <c r="LK23" i="69"/>
  <c r="TB22" i="69"/>
  <c r="RW22" i="69"/>
  <c r="RH22" i="69"/>
  <c r="QS22" i="69"/>
  <c r="QD22" i="69"/>
  <c r="PC22" i="69"/>
  <c r="OE22" i="69"/>
  <c r="NG22" i="69"/>
  <c r="MI22" i="69"/>
  <c r="LK22" i="69"/>
  <c r="TB21" i="69"/>
  <c r="RW21" i="69"/>
  <c r="RH21" i="69"/>
  <c r="QS21" i="69"/>
  <c r="QD21" i="69"/>
  <c r="PC21" i="69"/>
  <c r="OE21" i="69"/>
  <c r="NG21" i="69"/>
  <c r="MI21" i="69"/>
  <c r="LK21" i="69"/>
  <c r="TB20" i="69"/>
  <c r="RW20" i="69"/>
  <c r="RH20" i="69"/>
  <c r="QS20" i="69"/>
  <c r="QD20" i="69"/>
  <c r="PC20" i="69"/>
  <c r="OE20" i="69"/>
  <c r="NG20" i="69"/>
  <c r="MI20" i="69"/>
  <c r="LK20" i="69"/>
  <c r="TB19" i="69"/>
  <c r="RW19" i="69"/>
  <c r="RH19" i="69"/>
  <c r="QS19" i="69"/>
  <c r="QD19" i="69"/>
  <c r="PC19" i="69"/>
  <c r="OE19" i="69"/>
  <c r="NG19" i="69"/>
  <c r="MI19" i="69"/>
  <c r="LK19" i="69"/>
  <c r="TB18" i="69"/>
  <c r="RW18" i="69"/>
  <c r="RH18" i="69"/>
  <c r="QS18" i="69"/>
  <c r="QD18" i="69"/>
  <c r="PC18" i="69"/>
  <c r="OE18" i="69"/>
  <c r="NG18" i="69"/>
  <c r="MI18" i="69"/>
  <c r="LK18" i="69"/>
  <c r="TB17" i="69"/>
  <c r="RW17" i="69"/>
  <c r="RH17" i="69"/>
  <c r="QS17" i="69"/>
  <c r="QD17" i="69"/>
  <c r="PC17" i="69"/>
  <c r="OE17" i="69"/>
  <c r="NG17" i="69"/>
  <c r="MI17" i="69"/>
  <c r="LK17" i="69"/>
  <c r="TB16" i="69"/>
  <c r="RW16" i="69"/>
  <c r="RH16" i="69"/>
  <c r="QS16" i="69"/>
  <c r="QD16" i="69"/>
  <c r="PC16" i="69"/>
  <c r="OE16" i="69"/>
  <c r="NG16" i="69"/>
  <c r="MI16" i="69"/>
  <c r="LK16" i="69"/>
  <c r="TB15" i="69"/>
  <c r="RW15" i="69"/>
  <c r="RH15" i="69"/>
  <c r="QS15" i="69"/>
  <c r="QD15" i="69"/>
  <c r="PC15" i="69"/>
  <c r="OE15" i="69"/>
  <c r="NG15" i="69"/>
  <c r="MI15" i="69"/>
  <c r="LK15" i="69"/>
  <c r="TB14" i="69"/>
  <c r="RW14" i="69"/>
  <c r="RH14" i="69"/>
  <c r="QS14" i="69"/>
  <c r="QD14" i="69"/>
  <c r="PC14" i="69"/>
  <c r="OE14" i="69"/>
  <c r="NG14" i="69"/>
  <c r="MI14" i="69"/>
  <c r="LK14" i="69"/>
  <c r="TB13" i="69"/>
  <c r="RW13" i="69"/>
  <c r="RH13" i="69"/>
  <c r="QS13" i="69"/>
  <c r="QD13" i="69"/>
  <c r="PC13" i="69"/>
  <c r="OE13" i="69"/>
  <c r="NG13" i="69"/>
  <c r="MI13" i="69"/>
  <c r="LK13" i="69"/>
  <c r="TB12" i="69"/>
  <c r="RW12" i="69"/>
  <c r="RH12" i="69"/>
  <c r="QS12" i="69"/>
  <c r="QD12" i="69"/>
  <c r="PC12" i="69"/>
  <c r="OE12" i="69"/>
  <c r="NG12" i="69"/>
  <c r="MI12" i="69"/>
  <c r="LK12" i="69"/>
  <c r="TB11" i="69"/>
  <c r="RW11" i="69"/>
  <c r="RH11" i="69"/>
  <c r="QS11" i="69"/>
  <c r="QD11" i="69"/>
  <c r="PC11" i="69"/>
  <c r="OE11" i="69"/>
  <c r="NG11" i="69"/>
  <c r="MI11" i="69"/>
  <c r="LK11" i="69"/>
  <c r="TB10" i="69"/>
  <c r="RW10" i="69"/>
  <c r="RH10" i="69"/>
  <c r="QS10" i="69"/>
  <c r="QD10" i="69"/>
  <c r="PC10" i="69"/>
  <c r="OE10" i="69"/>
  <c r="NG10" i="69"/>
  <c r="MI10" i="69"/>
  <c r="LK10" i="69"/>
  <c r="TB9" i="69"/>
  <c r="RW9" i="69"/>
  <c r="RH9" i="69"/>
  <c r="QS9" i="69"/>
  <c r="QD9" i="69"/>
  <c r="PC9" i="69"/>
  <c r="OE9" i="69"/>
  <c r="NG9" i="69"/>
  <c r="MI9" i="69"/>
  <c r="LK9" i="69"/>
  <c r="TB8" i="69"/>
  <c r="RW8" i="69"/>
  <c r="RH8" i="69"/>
  <c r="QS8" i="69"/>
  <c r="QD8" i="69"/>
  <c r="PC8" i="69"/>
  <c r="OE8" i="69"/>
  <c r="NG8" i="69"/>
  <c r="MI8" i="69"/>
  <c r="LK8" i="69"/>
  <c r="TB7" i="69"/>
  <c r="RW7" i="69"/>
  <c r="RH7" i="69"/>
  <c r="QS7" i="69"/>
  <c r="QD7" i="69"/>
  <c r="PC7" i="69"/>
  <c r="OE7" i="69"/>
  <c r="NG7" i="69"/>
  <c r="MI7" i="69"/>
  <c r="LK7" i="69"/>
  <c r="TB6" i="69"/>
  <c r="RW6" i="69"/>
  <c r="RH6" i="69"/>
  <c r="QS6" i="69"/>
  <c r="QD6" i="69"/>
  <c r="PC6" i="69"/>
  <c r="OE6" i="69"/>
  <c r="NG6" i="69"/>
  <c r="MI6" i="69"/>
  <c r="LK6" i="69"/>
  <c r="TB5" i="69"/>
  <c r="RW5" i="69"/>
  <c r="RH5" i="69"/>
  <c r="QS5" i="69"/>
  <c r="QD5" i="69"/>
  <c r="PC5" i="69"/>
  <c r="OE5" i="69"/>
  <c r="NG5" i="69"/>
  <c r="MI5" i="69"/>
  <c r="LK5" i="69"/>
  <c r="TB4" i="69"/>
  <c r="RW4" i="69"/>
  <c r="RH4" i="69"/>
  <c r="QS4" i="69"/>
  <c r="QD4" i="69"/>
  <c r="PC4" i="69"/>
  <c r="OE4" i="69"/>
  <c r="NG4" i="69"/>
  <c r="MI4" i="69"/>
  <c r="LK4" i="69"/>
  <c r="TB3" i="69"/>
  <c r="TD29" i="69"/>
  <c r="TD28" i="69"/>
  <c r="TD27" i="69"/>
  <c r="TD26" i="69"/>
  <c r="TD25" i="69"/>
  <c r="TD24" i="69"/>
  <c r="TD23" i="69"/>
  <c r="TD22" i="69"/>
  <c r="TD21" i="69"/>
  <c r="TD20" i="69"/>
  <c r="TD19" i="69"/>
  <c r="TD18" i="69"/>
  <c r="TD17" i="69"/>
  <c r="TD16" i="69"/>
  <c r="TD15" i="69"/>
  <c r="TD14" i="69"/>
  <c r="TD13" i="69"/>
  <c r="TD12" i="69"/>
  <c r="TD11" i="69"/>
  <c r="TD10" i="69"/>
  <c r="TD9" i="69"/>
  <c r="TD8" i="69"/>
  <c r="TD7" i="69"/>
  <c r="TD6" i="69"/>
  <c r="TD5" i="69"/>
  <c r="TD4" i="69"/>
  <c r="TC30" i="69"/>
  <c r="TC29" i="69"/>
  <c r="TC28" i="69"/>
  <c r="TC27" i="69"/>
  <c r="TC26" i="69"/>
  <c r="TC25" i="69"/>
  <c r="TC24" i="69"/>
  <c r="TC23" i="69"/>
  <c r="TC22" i="69"/>
  <c r="TC21" i="69"/>
  <c r="TC20" i="69"/>
  <c r="TC19" i="69"/>
  <c r="TC18" i="69"/>
  <c r="TC17" i="69"/>
  <c r="TC16" i="69"/>
  <c r="TC15" i="69"/>
  <c r="TC14" i="69"/>
  <c r="TC13" i="69"/>
  <c r="TC12" i="69"/>
  <c r="TC11" i="69"/>
  <c r="TC10" i="69"/>
  <c r="TC9" i="69"/>
  <c r="TC8" i="69"/>
  <c r="TC7" i="69"/>
  <c r="TC6" i="69"/>
  <c r="TC5" i="69"/>
  <c r="TC4" i="69"/>
  <c r="TA30" i="69"/>
  <c r="TA29" i="69"/>
  <c r="TA28" i="69"/>
  <c r="TA27" i="69"/>
  <c r="TA26" i="69"/>
  <c r="TA25" i="69"/>
  <c r="TA24" i="69"/>
  <c r="TA23" i="69"/>
  <c r="TA22" i="69"/>
  <c r="TA21" i="69"/>
  <c r="TA20" i="69"/>
  <c r="TA19" i="69"/>
  <c r="TA18" i="69"/>
  <c r="TA17" i="69"/>
  <c r="TA16" i="69"/>
  <c r="TA15" i="69"/>
  <c r="TA14" i="69"/>
  <c r="TA13" i="69"/>
  <c r="TA12" i="69"/>
  <c r="TA11" i="69"/>
  <c r="TA10" i="69"/>
  <c r="TA9" i="69"/>
  <c r="TA8" i="69"/>
  <c r="TA7" i="69"/>
  <c r="TA6" i="69"/>
  <c r="TA5" i="69"/>
  <c r="TA4" i="69"/>
  <c r="SZ30" i="69"/>
  <c r="SZ29" i="69"/>
  <c r="SZ28" i="69"/>
  <c r="SZ27" i="69"/>
  <c r="SZ26" i="69"/>
  <c r="SZ25" i="69"/>
  <c r="SZ24" i="69"/>
  <c r="SZ23" i="69"/>
  <c r="SZ22" i="69"/>
  <c r="SZ21" i="69"/>
  <c r="SZ20" i="69"/>
  <c r="SZ19" i="69"/>
  <c r="SZ18" i="69"/>
  <c r="SZ17" i="69"/>
  <c r="SZ16" i="69"/>
  <c r="SZ15" i="69"/>
  <c r="SZ14" i="69"/>
  <c r="SZ13" i="69"/>
  <c r="SZ12" i="69"/>
  <c r="SZ11" i="69"/>
  <c r="SZ10" i="69"/>
  <c r="SZ9" i="69"/>
  <c r="SZ8" i="69"/>
  <c r="SZ7" i="69"/>
  <c r="SZ6" i="69"/>
  <c r="SZ5" i="69"/>
  <c r="SZ4" i="69"/>
  <c r="SY30" i="69"/>
  <c r="SY29" i="69"/>
  <c r="SY28" i="69"/>
  <c r="SY27" i="69"/>
  <c r="SY26" i="69"/>
  <c r="SY25" i="69"/>
  <c r="SY24" i="69"/>
  <c r="SY23" i="69"/>
  <c r="SY22" i="69"/>
  <c r="SY21" i="69"/>
  <c r="SY20" i="69"/>
  <c r="SY19" i="69"/>
  <c r="SY18" i="69"/>
  <c r="SY17" i="69"/>
  <c r="SY16" i="69"/>
  <c r="SY15" i="69"/>
  <c r="SY14" i="69"/>
  <c r="SY13" i="69"/>
  <c r="SY12" i="69"/>
  <c r="SY11" i="69"/>
  <c r="SY10" i="69"/>
  <c r="SY9" i="69"/>
  <c r="SY8" i="69"/>
  <c r="SY7" i="69"/>
  <c r="SY6" i="69"/>
  <c r="SY5" i="69"/>
  <c r="SY4" i="69"/>
  <c r="SX30" i="69"/>
  <c r="SX29" i="69"/>
  <c r="SX28" i="69"/>
  <c r="SX27" i="69"/>
  <c r="SX26" i="69"/>
  <c r="SX25" i="69"/>
  <c r="SX24" i="69"/>
  <c r="SX23" i="69"/>
  <c r="SX22" i="69"/>
  <c r="SX21" i="69"/>
  <c r="SX20" i="69"/>
  <c r="SX19" i="69"/>
  <c r="SX18" i="69"/>
  <c r="SX17" i="69"/>
  <c r="SX16" i="69"/>
  <c r="SX15" i="69"/>
  <c r="SX14" i="69"/>
  <c r="SX13" i="69"/>
  <c r="SX12" i="69"/>
  <c r="SX11" i="69"/>
  <c r="SX10" i="69"/>
  <c r="SX9" i="69"/>
  <c r="SX8" i="69"/>
  <c r="SX7" i="69"/>
  <c r="SX6" i="69"/>
  <c r="SX5" i="69"/>
  <c r="SX4" i="69"/>
  <c r="SW30" i="69"/>
  <c r="SW29" i="69"/>
  <c r="SW28" i="69"/>
  <c r="SW27" i="69"/>
  <c r="SW26" i="69"/>
  <c r="SW25" i="69"/>
  <c r="SW24" i="69"/>
  <c r="SW23" i="69"/>
  <c r="SW22" i="69"/>
  <c r="SW21" i="69"/>
  <c r="SW20" i="69"/>
  <c r="SW19" i="69"/>
  <c r="SW18" i="69"/>
  <c r="SW17" i="69"/>
  <c r="SW16" i="69"/>
  <c r="SW15" i="69"/>
  <c r="SW14" i="69"/>
  <c r="SW13" i="69"/>
  <c r="SW12" i="69"/>
  <c r="SW11" i="69"/>
  <c r="SW10" i="69"/>
  <c r="SW9" i="69"/>
  <c r="SW8" i="69"/>
  <c r="SW7" i="69"/>
  <c r="SW6" i="69"/>
  <c r="SW5" i="69"/>
  <c r="SW4" i="69"/>
  <c r="SV30" i="69"/>
  <c r="SV29" i="69"/>
  <c r="SV28" i="69"/>
  <c r="SV27" i="69"/>
  <c r="SV26" i="69"/>
  <c r="SV25" i="69"/>
  <c r="SV24" i="69"/>
  <c r="SV23" i="69"/>
  <c r="SV22" i="69"/>
  <c r="SV21" i="69"/>
  <c r="SV20" i="69"/>
  <c r="SV19" i="69"/>
  <c r="SV18" i="69"/>
  <c r="SV17" i="69"/>
  <c r="SV16" i="69"/>
  <c r="SV15" i="69"/>
  <c r="SV14" i="69"/>
  <c r="SV13" i="69"/>
  <c r="SV12" i="69"/>
  <c r="SV11" i="69"/>
  <c r="SV10" i="69"/>
  <c r="SV9" i="69"/>
  <c r="SV8" i="69"/>
  <c r="SV7" i="69"/>
  <c r="SV6" i="69"/>
  <c r="SV5" i="69"/>
  <c r="SV4" i="69"/>
  <c r="SU30" i="69"/>
  <c r="SU29" i="69"/>
  <c r="SU28" i="69"/>
  <c r="SU27" i="69"/>
  <c r="SU26" i="69"/>
  <c r="SU25" i="69"/>
  <c r="SU24" i="69"/>
  <c r="SU23" i="69"/>
  <c r="SU22" i="69"/>
  <c r="SU21" i="69"/>
  <c r="SU20" i="69"/>
  <c r="SU19" i="69"/>
  <c r="SU18" i="69"/>
  <c r="SU17" i="69"/>
  <c r="SU16" i="69"/>
  <c r="SU15" i="69"/>
  <c r="SU14" i="69"/>
  <c r="SU13" i="69"/>
  <c r="SU12" i="69"/>
  <c r="SU11" i="69"/>
  <c r="SU10" i="69"/>
  <c r="SU9" i="69"/>
  <c r="SU8" i="69"/>
  <c r="SU7" i="69"/>
  <c r="SU6" i="69"/>
  <c r="SU5" i="69"/>
  <c r="SU4" i="69"/>
  <c r="ST30" i="69"/>
  <c r="ST29" i="69"/>
  <c r="ST28" i="69"/>
  <c r="ST27" i="69"/>
  <c r="ST26" i="69"/>
  <c r="ST25" i="69"/>
  <c r="ST24" i="69"/>
  <c r="ST23" i="69"/>
  <c r="ST22" i="69"/>
  <c r="ST21" i="69"/>
  <c r="ST20" i="69"/>
  <c r="ST19" i="69"/>
  <c r="ST18" i="69"/>
  <c r="ST17" i="69"/>
  <c r="ST16" i="69"/>
  <c r="ST15" i="69"/>
  <c r="ST14" i="69"/>
  <c r="ST13" i="69"/>
  <c r="ST12" i="69"/>
  <c r="ST11" i="69"/>
  <c r="ST10" i="69"/>
  <c r="ST9" i="69"/>
  <c r="ST8" i="69"/>
  <c r="ST7" i="69"/>
  <c r="ST6" i="69"/>
  <c r="ST5" i="69"/>
  <c r="ST4" i="69"/>
  <c r="SS30" i="69"/>
  <c r="SS29" i="69"/>
  <c r="SS28" i="69"/>
  <c r="SS27" i="69"/>
  <c r="SS26" i="69"/>
  <c r="SS25" i="69"/>
  <c r="SS24" i="69"/>
  <c r="SS23" i="69"/>
  <c r="SS22" i="69"/>
  <c r="SS21" i="69"/>
  <c r="SS20" i="69"/>
  <c r="SS19" i="69"/>
  <c r="SS18" i="69"/>
  <c r="SS17" i="69"/>
  <c r="SS16" i="69"/>
  <c r="SS15" i="69"/>
  <c r="SS14" i="69"/>
  <c r="SS13" i="69"/>
  <c r="SS12" i="69"/>
  <c r="SS11" i="69"/>
  <c r="SS10" i="69"/>
  <c r="SS9" i="69"/>
  <c r="SS8" i="69"/>
  <c r="SS7" i="69"/>
  <c r="SS6" i="69"/>
  <c r="SS5" i="69"/>
  <c r="SS4" i="69"/>
  <c r="SR30" i="69"/>
  <c r="SR29" i="69"/>
  <c r="SR28" i="69"/>
  <c r="SR27" i="69"/>
  <c r="SR26" i="69"/>
  <c r="SR25" i="69"/>
  <c r="SR24" i="69"/>
  <c r="SR23" i="69"/>
  <c r="SR22" i="69"/>
  <c r="SR21" i="69"/>
  <c r="SR20" i="69"/>
  <c r="SR19" i="69"/>
  <c r="SR18" i="69"/>
  <c r="SR17" i="69"/>
  <c r="SR16" i="69"/>
  <c r="SR15" i="69"/>
  <c r="SR14" i="69"/>
  <c r="SR13" i="69"/>
  <c r="SR12" i="69"/>
  <c r="SR11" i="69"/>
  <c r="SR10" i="69"/>
  <c r="SR9" i="69"/>
  <c r="SR8" i="69"/>
  <c r="SR7" i="69"/>
  <c r="SR6" i="69"/>
  <c r="SR5" i="69"/>
  <c r="SR4" i="69"/>
  <c r="SQ30" i="69"/>
  <c r="SQ29" i="69"/>
  <c r="SQ28" i="69"/>
  <c r="SQ27" i="69"/>
  <c r="SQ26" i="69"/>
  <c r="SQ25" i="69"/>
  <c r="SQ24" i="69"/>
  <c r="SQ23" i="69"/>
  <c r="SQ22" i="69"/>
  <c r="SQ21" i="69"/>
  <c r="SQ20" i="69"/>
  <c r="SQ19" i="69"/>
  <c r="SQ18" i="69"/>
  <c r="SQ17" i="69"/>
  <c r="SQ16" i="69"/>
  <c r="SQ15" i="69"/>
  <c r="SQ14" i="69"/>
  <c r="SQ13" i="69"/>
  <c r="SQ12" i="69"/>
  <c r="SQ11" i="69"/>
  <c r="SQ10" i="69"/>
  <c r="SQ9" i="69"/>
  <c r="SQ8" i="69"/>
  <c r="SQ7" i="69"/>
  <c r="SQ6" i="69"/>
  <c r="SQ5" i="69"/>
  <c r="SQ4" i="69"/>
  <c r="SP30" i="69"/>
  <c r="SP29" i="69"/>
  <c r="SP28" i="69"/>
  <c r="SP27" i="69"/>
  <c r="SP26" i="69"/>
  <c r="SP25" i="69"/>
  <c r="SP24" i="69"/>
  <c r="SP23" i="69"/>
  <c r="SP22" i="69"/>
  <c r="SP21" i="69"/>
  <c r="SP20" i="69"/>
  <c r="SP19" i="69"/>
  <c r="SP18" i="69"/>
  <c r="SP17" i="69"/>
  <c r="SP16" i="69"/>
  <c r="SP15" i="69"/>
  <c r="SP14" i="69"/>
  <c r="SP13" i="69"/>
  <c r="SP12" i="69"/>
  <c r="SP11" i="69"/>
  <c r="SP10" i="69"/>
  <c r="SP9" i="69"/>
  <c r="SP8" i="69"/>
  <c r="SP7" i="69"/>
  <c r="SP6" i="69"/>
  <c r="SP5" i="69"/>
  <c r="SP4" i="69"/>
  <c r="SO30" i="69"/>
  <c r="SO29" i="69"/>
  <c r="SO28" i="69"/>
  <c r="SO27" i="69"/>
  <c r="SO26" i="69"/>
  <c r="SO25" i="69"/>
  <c r="SO24" i="69"/>
  <c r="SO23" i="69"/>
  <c r="SO22" i="69"/>
  <c r="SO21" i="69"/>
  <c r="SO20" i="69"/>
  <c r="SO19" i="69"/>
  <c r="SO18" i="69"/>
  <c r="SO17" i="69"/>
  <c r="SO16" i="69"/>
  <c r="SO15" i="69"/>
  <c r="SO14" i="69"/>
  <c r="SO13" i="69"/>
  <c r="SO12" i="69"/>
  <c r="SO11" i="69"/>
  <c r="SO10" i="69"/>
  <c r="SO9" i="69"/>
  <c r="SO8" i="69"/>
  <c r="SO7" i="69"/>
  <c r="SO6" i="69"/>
  <c r="SO5" i="69"/>
  <c r="SO4" i="69"/>
  <c r="SN30" i="69"/>
  <c r="SN29" i="69"/>
  <c r="SN28" i="69"/>
  <c r="SN27" i="69"/>
  <c r="SN26" i="69"/>
  <c r="SN25" i="69"/>
  <c r="SN24" i="69"/>
  <c r="SN23" i="69"/>
  <c r="SN22" i="69"/>
  <c r="SN21" i="69"/>
  <c r="SN20" i="69"/>
  <c r="SN19" i="69"/>
  <c r="SN18" i="69"/>
  <c r="SN17" i="69"/>
  <c r="SN16" i="69"/>
  <c r="SN15" i="69"/>
  <c r="SN14" i="69"/>
  <c r="SN13" i="69"/>
  <c r="SN12" i="69"/>
  <c r="SN11" i="69"/>
  <c r="SN10" i="69"/>
  <c r="SN9" i="69"/>
  <c r="SN8" i="69"/>
  <c r="SN7" i="69"/>
  <c r="SN6" i="69"/>
  <c r="SN5" i="69"/>
  <c r="SN4" i="69"/>
  <c r="SN3" i="69"/>
  <c r="SM30" i="69"/>
  <c r="SM29" i="69"/>
  <c r="SM28" i="69"/>
  <c r="SM27" i="69"/>
  <c r="SM26" i="69"/>
  <c r="SM25" i="69"/>
  <c r="SM24" i="69"/>
  <c r="SM23" i="69"/>
  <c r="SM22" i="69"/>
  <c r="SM21" i="69"/>
  <c r="SM20" i="69"/>
  <c r="SM19" i="69"/>
  <c r="SM18" i="69"/>
  <c r="SM17" i="69"/>
  <c r="SM16" i="69"/>
  <c r="SM15" i="69"/>
  <c r="SM14" i="69"/>
  <c r="SM13" i="69"/>
  <c r="SM12" i="69"/>
  <c r="SM11" i="69"/>
  <c r="SM10" i="69"/>
  <c r="SM9" i="69"/>
  <c r="SM8" i="69"/>
  <c r="SM7" i="69"/>
  <c r="SM6" i="69"/>
  <c r="SM5" i="69"/>
  <c r="SL30" i="69"/>
  <c r="SL29" i="69"/>
  <c r="SL28" i="69"/>
  <c r="SL27" i="69"/>
  <c r="SL26" i="69"/>
  <c r="SL25" i="69"/>
  <c r="SL24" i="69"/>
  <c r="SL23" i="69"/>
  <c r="SL22" i="69"/>
  <c r="SL21" i="69"/>
  <c r="SL20" i="69"/>
  <c r="SL19" i="69"/>
  <c r="SL18" i="69"/>
  <c r="SL17" i="69"/>
  <c r="SL16" i="69"/>
  <c r="SL15" i="69"/>
  <c r="SL14" i="69"/>
  <c r="SL13" i="69"/>
  <c r="SL12" i="69"/>
  <c r="SL11" i="69"/>
  <c r="SL10" i="69"/>
  <c r="SL9" i="69"/>
  <c r="SL8" i="69"/>
  <c r="SL7" i="69"/>
  <c r="SL6" i="69"/>
  <c r="SL5" i="69"/>
  <c r="SK30" i="69"/>
  <c r="SK29" i="69"/>
  <c r="SK28" i="69"/>
  <c r="SK27" i="69"/>
  <c r="SK26" i="69"/>
  <c r="SK25" i="69"/>
  <c r="SK24" i="69"/>
  <c r="SK23" i="69"/>
  <c r="SK22" i="69"/>
  <c r="SK21" i="69"/>
  <c r="SK20" i="69"/>
  <c r="SK19" i="69"/>
  <c r="SK18" i="69"/>
  <c r="SK17" i="69"/>
  <c r="SK16" i="69"/>
  <c r="SK15" i="69"/>
  <c r="SK14" i="69"/>
  <c r="SK13" i="69"/>
  <c r="SK12" i="69"/>
  <c r="SK11" i="69"/>
  <c r="SK10" i="69"/>
  <c r="SK9" i="69"/>
  <c r="SK8" i="69"/>
  <c r="SK7" i="69"/>
  <c r="SK6" i="69"/>
  <c r="SK5" i="69"/>
  <c r="SJ30" i="69"/>
  <c r="SJ29" i="69"/>
  <c r="SJ28" i="69"/>
  <c r="SJ27" i="69"/>
  <c r="SJ26" i="69"/>
  <c r="SJ25" i="69"/>
  <c r="SJ24" i="69"/>
  <c r="SJ23" i="69"/>
  <c r="SJ22" i="69"/>
  <c r="SJ21" i="69"/>
  <c r="SJ20" i="69"/>
  <c r="SJ19" i="69"/>
  <c r="SJ18" i="69"/>
  <c r="SJ17" i="69"/>
  <c r="SJ16" i="69"/>
  <c r="SJ15" i="69"/>
  <c r="SJ14" i="69"/>
  <c r="SJ13" i="69"/>
  <c r="SJ12" i="69"/>
  <c r="SJ11" i="69"/>
  <c r="SJ10" i="69"/>
  <c r="SJ9" i="69"/>
  <c r="SJ8" i="69"/>
  <c r="SJ7" i="69"/>
  <c r="SJ6" i="69"/>
  <c r="SJ5" i="69"/>
  <c r="SI30" i="69"/>
  <c r="SI29" i="69"/>
  <c r="SI28" i="69"/>
  <c r="SI27" i="69"/>
  <c r="SI26" i="69"/>
  <c r="SI25" i="69"/>
  <c r="SI24" i="69"/>
  <c r="SI23" i="69"/>
  <c r="SI22" i="69"/>
  <c r="SI21" i="69"/>
  <c r="SI20" i="69"/>
  <c r="SI19" i="69"/>
  <c r="SI18" i="69"/>
  <c r="SI17" i="69"/>
  <c r="SI16" i="69"/>
  <c r="SI15" i="69"/>
  <c r="SI14" i="69"/>
  <c r="SI13" i="69"/>
  <c r="SI12" i="69"/>
  <c r="SI11" i="69"/>
  <c r="SI10" i="69"/>
  <c r="SI9" i="69"/>
  <c r="SI8" i="69"/>
  <c r="SI7" i="69"/>
  <c r="SI6" i="69"/>
  <c r="SI5" i="69"/>
  <c r="SH30" i="69"/>
  <c r="SH29" i="69"/>
  <c r="SH28" i="69"/>
  <c r="SH27" i="69"/>
  <c r="SH26" i="69"/>
  <c r="SH25" i="69"/>
  <c r="SH24" i="69"/>
  <c r="SH23" i="69"/>
  <c r="SH22" i="69"/>
  <c r="SH21" i="69"/>
  <c r="SH20" i="69"/>
  <c r="SH19" i="69"/>
  <c r="SH18" i="69"/>
  <c r="SH17" i="69"/>
  <c r="SH16" i="69"/>
  <c r="SH15" i="69"/>
  <c r="SH14" i="69"/>
  <c r="SH13" i="69"/>
  <c r="SH12" i="69"/>
  <c r="SH11" i="69"/>
  <c r="SH10" i="69"/>
  <c r="SH9" i="69"/>
  <c r="SH8" i="69"/>
  <c r="SH7" i="69"/>
  <c r="SH6" i="69"/>
  <c r="SH5" i="69"/>
  <c r="SG30" i="69"/>
  <c r="SG29" i="69"/>
  <c r="SG28" i="69"/>
  <c r="SG27" i="69"/>
  <c r="SG26" i="69"/>
  <c r="SG25" i="69"/>
  <c r="SG24" i="69"/>
  <c r="SG23" i="69"/>
  <c r="SG22" i="69"/>
  <c r="SG21" i="69"/>
  <c r="SG20" i="69"/>
  <c r="SG19" i="69"/>
  <c r="SG18" i="69"/>
  <c r="SG17" i="69"/>
  <c r="SG16" i="69"/>
  <c r="SG15" i="69"/>
  <c r="SG14" i="69"/>
  <c r="SG13" i="69"/>
  <c r="SG12" i="69"/>
  <c r="SG11" i="69"/>
  <c r="SG10" i="69"/>
  <c r="SG9" i="69"/>
  <c r="SG8" i="69"/>
  <c r="SG7" i="69"/>
  <c r="SG6" i="69"/>
  <c r="SG5" i="69"/>
  <c r="SG4" i="69"/>
  <c r="SG2" i="69"/>
  <c r="SF30" i="69"/>
  <c r="SF29" i="69"/>
  <c r="SF28" i="69"/>
  <c r="SF27" i="69"/>
  <c r="SF26" i="69"/>
  <c r="SF25" i="69"/>
  <c r="SF24" i="69"/>
  <c r="SF23" i="69"/>
  <c r="SF22" i="69"/>
  <c r="SF21" i="69"/>
  <c r="SF20" i="69"/>
  <c r="SF19" i="69"/>
  <c r="SF18" i="69"/>
  <c r="SF17" i="69"/>
  <c r="SF16" i="69"/>
  <c r="SF15" i="69"/>
  <c r="SF14" i="69"/>
  <c r="SF13" i="69"/>
  <c r="SF12" i="69"/>
  <c r="SF11" i="69"/>
  <c r="SF10" i="69"/>
  <c r="SF9" i="69"/>
  <c r="SF8" i="69"/>
  <c r="SF7" i="69"/>
  <c r="SF6" i="69"/>
  <c r="SF5" i="69"/>
  <c r="SF4" i="69"/>
  <c r="SE30" i="69"/>
  <c r="SE29" i="69"/>
  <c r="SE28" i="69"/>
  <c r="SE27" i="69"/>
  <c r="SE26" i="69"/>
  <c r="SE25" i="69"/>
  <c r="SE24" i="69"/>
  <c r="SE23" i="69"/>
  <c r="SE22" i="69"/>
  <c r="SE21" i="69"/>
  <c r="SE20" i="69"/>
  <c r="SE19" i="69"/>
  <c r="SE18" i="69"/>
  <c r="SE17" i="69"/>
  <c r="SE16" i="69"/>
  <c r="SE15" i="69"/>
  <c r="SE14" i="69"/>
  <c r="SE13" i="69"/>
  <c r="SE12" i="69"/>
  <c r="SE11" i="69"/>
  <c r="SE10" i="69"/>
  <c r="SE9" i="69"/>
  <c r="SE8" i="69"/>
  <c r="SE7" i="69"/>
  <c r="SE6" i="69"/>
  <c r="SE5" i="69"/>
  <c r="SE4" i="69"/>
  <c r="SD30" i="69"/>
  <c r="SD29" i="69"/>
  <c r="SD28" i="69"/>
  <c r="SD27" i="69"/>
  <c r="SD26" i="69"/>
  <c r="SD25" i="69"/>
  <c r="SD24" i="69"/>
  <c r="SD23" i="69"/>
  <c r="SD22" i="69"/>
  <c r="SD21" i="69"/>
  <c r="SD20" i="69"/>
  <c r="SD19" i="69"/>
  <c r="SD18" i="69"/>
  <c r="SD17" i="69"/>
  <c r="SD16" i="69"/>
  <c r="SD15" i="69"/>
  <c r="SD14" i="69"/>
  <c r="SD13" i="69"/>
  <c r="SD12" i="69"/>
  <c r="SD11" i="69"/>
  <c r="SD10" i="69"/>
  <c r="SD9" i="69"/>
  <c r="SD8" i="69"/>
  <c r="SD7" i="69"/>
  <c r="SD6" i="69"/>
  <c r="SD5" i="69"/>
  <c r="SD4" i="69"/>
  <c r="SC30" i="69"/>
  <c r="SC29" i="69"/>
  <c r="SC28" i="69"/>
  <c r="SC27" i="69"/>
  <c r="SC26" i="69"/>
  <c r="SC25" i="69"/>
  <c r="SC24" i="69"/>
  <c r="SC23" i="69"/>
  <c r="SC22" i="69"/>
  <c r="SC21" i="69"/>
  <c r="SC20" i="69"/>
  <c r="SC19" i="69"/>
  <c r="SC18" i="69"/>
  <c r="SC17" i="69"/>
  <c r="SC16" i="69"/>
  <c r="SC15" i="69"/>
  <c r="SC14" i="69"/>
  <c r="SC13" i="69"/>
  <c r="SC12" i="69"/>
  <c r="SC11" i="69"/>
  <c r="SC10" i="69"/>
  <c r="SC9" i="69"/>
  <c r="SC8" i="69"/>
  <c r="SC7" i="69"/>
  <c r="SC6" i="69"/>
  <c r="SC5" i="69"/>
  <c r="SC4" i="69"/>
  <c r="SB30" i="69"/>
  <c r="SB29" i="69"/>
  <c r="SB28" i="69"/>
  <c r="SB27" i="69"/>
  <c r="SB26" i="69"/>
  <c r="SB25" i="69"/>
  <c r="SB24" i="69"/>
  <c r="SB23" i="69"/>
  <c r="SB22" i="69"/>
  <c r="SB21" i="69"/>
  <c r="SB20" i="69"/>
  <c r="SB19" i="69"/>
  <c r="SB18" i="69"/>
  <c r="SB17" i="69"/>
  <c r="SB16" i="69"/>
  <c r="SB15" i="69"/>
  <c r="SB14" i="69"/>
  <c r="SB13" i="69"/>
  <c r="SB12" i="69"/>
  <c r="SB11" i="69"/>
  <c r="SB10" i="69"/>
  <c r="SB9" i="69"/>
  <c r="SB8" i="69"/>
  <c r="SB7" i="69"/>
  <c r="SB6" i="69"/>
  <c r="SB5" i="69"/>
  <c r="SB4" i="69"/>
  <c r="SA30" i="69"/>
  <c r="SA29" i="69"/>
  <c r="SA28" i="69"/>
  <c r="SA27" i="69"/>
  <c r="SA26" i="69"/>
  <c r="SA25" i="69"/>
  <c r="SA24" i="69"/>
  <c r="SA23" i="69"/>
  <c r="SA22" i="69"/>
  <c r="SA21" i="69"/>
  <c r="SA20" i="69"/>
  <c r="SA19" i="69"/>
  <c r="SA18" i="69"/>
  <c r="SA17" i="69"/>
  <c r="SA16" i="69"/>
  <c r="SA15" i="69"/>
  <c r="SA14" i="69"/>
  <c r="SA13" i="69"/>
  <c r="SA12" i="69"/>
  <c r="SA11" i="69"/>
  <c r="SA10" i="69"/>
  <c r="SA9" i="69"/>
  <c r="SA8" i="69"/>
  <c r="SA7" i="69"/>
  <c r="SA6" i="69"/>
  <c r="SA5" i="69"/>
  <c r="SA4" i="69"/>
  <c r="RZ30" i="69"/>
  <c r="RZ29" i="69"/>
  <c r="RZ28" i="69"/>
  <c r="RZ27" i="69"/>
  <c r="RZ26" i="69"/>
  <c r="RZ25" i="69"/>
  <c r="RZ24" i="69"/>
  <c r="RZ23" i="69"/>
  <c r="RZ22" i="69"/>
  <c r="RZ21" i="69"/>
  <c r="RZ20" i="69"/>
  <c r="RZ19" i="69"/>
  <c r="RZ18" i="69"/>
  <c r="RZ17" i="69"/>
  <c r="RZ16" i="69"/>
  <c r="RZ15" i="69"/>
  <c r="RZ14" i="69"/>
  <c r="RZ13" i="69"/>
  <c r="RZ12" i="69"/>
  <c r="RZ11" i="69"/>
  <c r="RZ10" i="69"/>
  <c r="RZ9" i="69"/>
  <c r="RZ8" i="69"/>
  <c r="RZ7" i="69"/>
  <c r="RZ6" i="69"/>
  <c r="RZ5" i="69"/>
  <c r="RZ4" i="69"/>
  <c r="RY30" i="69"/>
  <c r="RY29" i="69"/>
  <c r="RY28" i="69"/>
  <c r="RY27" i="69"/>
  <c r="RY26" i="69"/>
  <c r="RY25" i="69"/>
  <c r="RY24" i="69"/>
  <c r="RY23" i="69"/>
  <c r="RY22" i="69"/>
  <c r="RY21" i="69"/>
  <c r="RY20" i="69"/>
  <c r="RY19" i="69"/>
  <c r="RY18" i="69"/>
  <c r="RY17" i="69"/>
  <c r="RY16" i="69"/>
  <c r="RY15" i="69"/>
  <c r="RY14" i="69"/>
  <c r="RY13" i="69"/>
  <c r="RY12" i="69"/>
  <c r="RY11" i="69"/>
  <c r="RY10" i="69"/>
  <c r="RY9" i="69"/>
  <c r="RY8" i="69"/>
  <c r="RY7" i="69"/>
  <c r="RY6" i="69"/>
  <c r="RY5" i="69"/>
  <c r="RY4" i="69"/>
  <c r="RX30" i="69"/>
  <c r="RX29" i="69"/>
  <c r="RX28" i="69"/>
  <c r="RX27" i="69"/>
  <c r="RX26" i="69"/>
  <c r="RX25" i="69"/>
  <c r="RX24" i="69"/>
  <c r="RX23" i="69"/>
  <c r="RX22" i="69"/>
  <c r="RX21" i="69"/>
  <c r="RX20" i="69"/>
  <c r="RX19" i="69"/>
  <c r="RX18" i="69"/>
  <c r="RX17" i="69"/>
  <c r="RX16" i="69"/>
  <c r="RX15" i="69"/>
  <c r="RX14" i="69"/>
  <c r="RX13" i="69"/>
  <c r="RX12" i="69"/>
  <c r="RX11" i="69"/>
  <c r="RX10" i="69"/>
  <c r="RX9" i="69"/>
  <c r="RX8" i="69"/>
  <c r="RX7" i="69"/>
  <c r="RX6" i="69"/>
  <c r="RX5" i="69"/>
  <c r="RX4" i="69"/>
  <c r="RV30" i="69"/>
  <c r="RV29" i="69"/>
  <c r="RV28" i="69"/>
  <c r="RV27" i="69"/>
  <c r="RV26" i="69"/>
  <c r="RV25" i="69"/>
  <c r="RV24" i="69"/>
  <c r="RV23" i="69"/>
  <c r="RV22" i="69"/>
  <c r="RV21" i="69"/>
  <c r="RV20" i="69"/>
  <c r="RV19" i="69"/>
  <c r="RV18" i="69"/>
  <c r="RV17" i="69"/>
  <c r="RV16" i="69"/>
  <c r="RV15" i="69"/>
  <c r="RV14" i="69"/>
  <c r="RV13" i="69"/>
  <c r="RV12" i="69"/>
  <c r="RV11" i="69"/>
  <c r="RV10" i="69"/>
  <c r="RV9" i="69"/>
  <c r="RV8" i="69"/>
  <c r="RV7" i="69"/>
  <c r="RV6" i="69"/>
  <c r="RV5" i="69"/>
  <c r="RV4" i="69"/>
  <c r="RU30" i="69"/>
  <c r="RU29" i="69"/>
  <c r="RU28" i="69"/>
  <c r="RU27" i="69"/>
  <c r="RU26" i="69"/>
  <c r="RU25" i="69"/>
  <c r="RU24" i="69"/>
  <c r="RU23" i="69"/>
  <c r="RU22" i="69"/>
  <c r="RU21" i="69"/>
  <c r="RU20" i="69"/>
  <c r="RU19" i="69"/>
  <c r="RU18" i="69"/>
  <c r="RU17" i="69"/>
  <c r="RU16" i="69"/>
  <c r="RU15" i="69"/>
  <c r="RU14" i="69"/>
  <c r="RU13" i="69"/>
  <c r="RU12" i="69"/>
  <c r="RU11" i="69"/>
  <c r="RU10" i="69"/>
  <c r="RU9" i="69"/>
  <c r="RU8" i="69"/>
  <c r="RU7" i="69"/>
  <c r="RU6" i="69"/>
  <c r="RU5" i="69"/>
  <c r="RU4" i="69"/>
  <c r="RT30" i="69"/>
  <c r="RT29" i="69"/>
  <c r="RT28" i="69"/>
  <c r="RT27" i="69"/>
  <c r="RT26" i="69"/>
  <c r="RT25" i="69"/>
  <c r="RT24" i="69"/>
  <c r="RT23" i="69"/>
  <c r="RT22" i="69"/>
  <c r="RT21" i="69"/>
  <c r="RT20" i="69"/>
  <c r="RT19" i="69"/>
  <c r="RT18" i="69"/>
  <c r="RT17" i="69"/>
  <c r="RT16" i="69"/>
  <c r="RT15" i="69"/>
  <c r="RT14" i="69"/>
  <c r="RT13" i="69"/>
  <c r="RT12" i="69"/>
  <c r="RT11" i="69"/>
  <c r="RT10" i="69"/>
  <c r="RT9" i="69"/>
  <c r="RT8" i="69"/>
  <c r="RT7" i="69"/>
  <c r="RT6" i="69"/>
  <c r="RT5" i="69"/>
  <c r="RT4" i="69"/>
  <c r="RS30" i="69"/>
  <c r="RS29" i="69"/>
  <c r="RS28" i="69"/>
  <c r="RS27" i="69"/>
  <c r="RS26" i="69"/>
  <c r="RS25" i="69"/>
  <c r="RS24" i="69"/>
  <c r="RS23" i="69"/>
  <c r="RS22" i="69"/>
  <c r="RS21" i="69"/>
  <c r="RS20" i="69"/>
  <c r="RS19" i="69"/>
  <c r="RS18" i="69"/>
  <c r="RS17" i="69"/>
  <c r="RS16" i="69"/>
  <c r="RS15" i="69"/>
  <c r="RS14" i="69"/>
  <c r="RS13" i="69"/>
  <c r="RS12" i="69"/>
  <c r="RS11" i="69"/>
  <c r="RS10" i="69"/>
  <c r="RS9" i="69"/>
  <c r="RS8" i="69"/>
  <c r="RS7" i="69"/>
  <c r="RS6" i="69"/>
  <c r="RS5" i="69"/>
  <c r="RS4" i="69"/>
  <c r="RR3" i="69"/>
  <c r="RR30" i="69"/>
  <c r="RR29" i="69"/>
  <c r="RR28" i="69"/>
  <c r="RR27" i="69"/>
  <c r="RR26" i="69"/>
  <c r="RR25" i="69"/>
  <c r="RR24" i="69"/>
  <c r="RR23" i="69"/>
  <c r="RR22" i="69"/>
  <c r="RR21" i="69"/>
  <c r="RR20" i="69"/>
  <c r="RR19" i="69"/>
  <c r="RR18" i="69"/>
  <c r="RR17" i="69"/>
  <c r="RR16" i="69"/>
  <c r="RR15" i="69"/>
  <c r="RR14" i="69"/>
  <c r="RR13" i="69"/>
  <c r="RR12" i="69"/>
  <c r="RR11" i="69"/>
  <c r="RR10" i="69"/>
  <c r="RR9" i="69"/>
  <c r="RR8" i="69"/>
  <c r="RR7" i="69"/>
  <c r="RR6" i="69"/>
  <c r="RR5" i="69"/>
  <c r="RR4" i="69"/>
  <c r="RQ30" i="69"/>
  <c r="RQ29" i="69"/>
  <c r="RQ28" i="69"/>
  <c r="RQ27" i="69"/>
  <c r="RQ26" i="69"/>
  <c r="RQ25" i="69"/>
  <c r="RQ24" i="69"/>
  <c r="RQ23" i="69"/>
  <c r="RQ22" i="69"/>
  <c r="RQ21" i="69"/>
  <c r="RQ20" i="69"/>
  <c r="RQ19" i="69"/>
  <c r="RQ18" i="69"/>
  <c r="RQ17" i="69"/>
  <c r="RQ16" i="69"/>
  <c r="RQ15" i="69"/>
  <c r="RQ14" i="69"/>
  <c r="RQ13" i="69"/>
  <c r="RQ12" i="69"/>
  <c r="RQ11" i="69"/>
  <c r="RQ10" i="69"/>
  <c r="RQ9" i="69"/>
  <c r="RQ8" i="69"/>
  <c r="RQ7" i="69"/>
  <c r="RQ6" i="69"/>
  <c r="RQ5" i="69"/>
  <c r="RQ4" i="69"/>
  <c r="RP30" i="69"/>
  <c r="RP29" i="69"/>
  <c r="RP28" i="69"/>
  <c r="RP27" i="69"/>
  <c r="RP26" i="69"/>
  <c r="RP25" i="69"/>
  <c r="RP24" i="69"/>
  <c r="RP23" i="69"/>
  <c r="RP22" i="69"/>
  <c r="RP21" i="69"/>
  <c r="RP20" i="69"/>
  <c r="RP19" i="69"/>
  <c r="RP18" i="69"/>
  <c r="RP17" i="69"/>
  <c r="RP16" i="69"/>
  <c r="RP15" i="69"/>
  <c r="RP14" i="69"/>
  <c r="RP13" i="69"/>
  <c r="RP12" i="69"/>
  <c r="RP11" i="69"/>
  <c r="RP10" i="69"/>
  <c r="RP9" i="69"/>
  <c r="RP8" i="69"/>
  <c r="RP7" i="69"/>
  <c r="RP6" i="69"/>
  <c r="RP5" i="69"/>
  <c r="RP4" i="69"/>
  <c r="RO30" i="69"/>
  <c r="RO29" i="69"/>
  <c r="RO28" i="69"/>
  <c r="RO27" i="69"/>
  <c r="RO26" i="69"/>
  <c r="RO25" i="69"/>
  <c r="RO24" i="69"/>
  <c r="RO23" i="69"/>
  <c r="RO22" i="69"/>
  <c r="RO21" i="69"/>
  <c r="RO20" i="69"/>
  <c r="RO19" i="69"/>
  <c r="RO18" i="69"/>
  <c r="RO17" i="69"/>
  <c r="RO16" i="69"/>
  <c r="RO15" i="69"/>
  <c r="RO14" i="69"/>
  <c r="RO13" i="69"/>
  <c r="RO12" i="69"/>
  <c r="RO11" i="69"/>
  <c r="RO10" i="69"/>
  <c r="RO9" i="69"/>
  <c r="RO8" i="69"/>
  <c r="RO7" i="69"/>
  <c r="RO6" i="69"/>
  <c r="RO5" i="69"/>
  <c r="RO4" i="69"/>
  <c r="RN30" i="69"/>
  <c r="RN29" i="69"/>
  <c r="RN28" i="69"/>
  <c r="RN27" i="69"/>
  <c r="RN26" i="69"/>
  <c r="RN25" i="69"/>
  <c r="RN24" i="69"/>
  <c r="RN23" i="69"/>
  <c r="RN22" i="69"/>
  <c r="RN21" i="69"/>
  <c r="RN20" i="69"/>
  <c r="RN19" i="69"/>
  <c r="RN18" i="69"/>
  <c r="RN17" i="69"/>
  <c r="RN16" i="69"/>
  <c r="RN15" i="69"/>
  <c r="RN14" i="69"/>
  <c r="RN13" i="69"/>
  <c r="RN12" i="69"/>
  <c r="RN11" i="69"/>
  <c r="RN10" i="69"/>
  <c r="RN9" i="69"/>
  <c r="RN8" i="69"/>
  <c r="RN7" i="69"/>
  <c r="RN6" i="69"/>
  <c r="RN5" i="69"/>
  <c r="RN4" i="69"/>
  <c r="RM30" i="69"/>
  <c r="RM29" i="69"/>
  <c r="RM28" i="69"/>
  <c r="RM27" i="69"/>
  <c r="RM26" i="69"/>
  <c r="RM25" i="69"/>
  <c r="RM24" i="69"/>
  <c r="RM23" i="69"/>
  <c r="RM22" i="69"/>
  <c r="RM21" i="69"/>
  <c r="RM20" i="69"/>
  <c r="RM19" i="69"/>
  <c r="RM18" i="69"/>
  <c r="RM17" i="69"/>
  <c r="RM16" i="69"/>
  <c r="RM15" i="69"/>
  <c r="RM14" i="69"/>
  <c r="RM13" i="69"/>
  <c r="RM12" i="69"/>
  <c r="RM11" i="69"/>
  <c r="RM10" i="69"/>
  <c r="RM9" i="69"/>
  <c r="RM8" i="69"/>
  <c r="RM7" i="69"/>
  <c r="RM6" i="69"/>
  <c r="RM5" i="69"/>
  <c r="RM4" i="69"/>
  <c r="RL30" i="69"/>
  <c r="RL29" i="69"/>
  <c r="RL28" i="69"/>
  <c r="RL27" i="69"/>
  <c r="RL26" i="69"/>
  <c r="RL25" i="69"/>
  <c r="RL24" i="69"/>
  <c r="RL23" i="69"/>
  <c r="RL22" i="69"/>
  <c r="RL21" i="69"/>
  <c r="RL20" i="69"/>
  <c r="RL19" i="69"/>
  <c r="RL18" i="69"/>
  <c r="RL17" i="69"/>
  <c r="RL16" i="69"/>
  <c r="RL15" i="69"/>
  <c r="RL14" i="69"/>
  <c r="RL13" i="69"/>
  <c r="RL12" i="69"/>
  <c r="RL11" i="69"/>
  <c r="RL10" i="69"/>
  <c r="RL9" i="69"/>
  <c r="RL8" i="69"/>
  <c r="RL7" i="69"/>
  <c r="RL6" i="69"/>
  <c r="RL5" i="69"/>
  <c r="RL4" i="69"/>
  <c r="RK30" i="69"/>
  <c r="RK29" i="69"/>
  <c r="RK28" i="69"/>
  <c r="RK27" i="69"/>
  <c r="RK26" i="69"/>
  <c r="RK25" i="69"/>
  <c r="RK24" i="69"/>
  <c r="RK23" i="69"/>
  <c r="RK22" i="69"/>
  <c r="RK21" i="69"/>
  <c r="RK20" i="69"/>
  <c r="RK19" i="69"/>
  <c r="RK18" i="69"/>
  <c r="RK17" i="69"/>
  <c r="RK16" i="69"/>
  <c r="RK15" i="69"/>
  <c r="RK14" i="69"/>
  <c r="RK13" i="69"/>
  <c r="RK12" i="69"/>
  <c r="RK11" i="69"/>
  <c r="RK10" i="69"/>
  <c r="RK9" i="69"/>
  <c r="RK8" i="69"/>
  <c r="RK7" i="69"/>
  <c r="RK6" i="69"/>
  <c r="RK5" i="69"/>
  <c r="RK4" i="69"/>
  <c r="RJ30" i="69"/>
  <c r="RJ29" i="69"/>
  <c r="RJ28" i="69"/>
  <c r="RJ27" i="69"/>
  <c r="RJ26" i="69"/>
  <c r="RJ25" i="69"/>
  <c r="RJ24" i="69"/>
  <c r="RJ23" i="69"/>
  <c r="RJ22" i="69"/>
  <c r="RJ21" i="69"/>
  <c r="RJ20" i="69"/>
  <c r="RJ19" i="69"/>
  <c r="RJ18" i="69"/>
  <c r="RJ17" i="69"/>
  <c r="RJ16" i="69"/>
  <c r="RJ15" i="69"/>
  <c r="RJ14" i="69"/>
  <c r="RJ13" i="69"/>
  <c r="RJ12" i="69"/>
  <c r="RJ11" i="69"/>
  <c r="RJ10" i="69"/>
  <c r="RJ9" i="69"/>
  <c r="RJ8" i="69"/>
  <c r="RJ7" i="69"/>
  <c r="RJ6" i="69"/>
  <c r="RJ5" i="69"/>
  <c r="RJ4" i="69"/>
  <c r="RI30" i="69"/>
  <c r="RI29" i="69"/>
  <c r="RI28" i="69"/>
  <c r="RI27" i="69"/>
  <c r="RI26" i="69"/>
  <c r="RI25" i="69"/>
  <c r="RI24" i="69"/>
  <c r="RI23" i="69"/>
  <c r="RI22" i="69"/>
  <c r="RI21" i="69"/>
  <c r="RI20" i="69"/>
  <c r="RI19" i="69"/>
  <c r="RI18" i="69"/>
  <c r="RI17" i="69"/>
  <c r="RI16" i="69"/>
  <c r="RI15" i="69"/>
  <c r="RI14" i="69"/>
  <c r="RI13" i="69"/>
  <c r="RI12" i="69"/>
  <c r="RI11" i="69"/>
  <c r="RI10" i="69"/>
  <c r="RI9" i="69"/>
  <c r="RI8" i="69"/>
  <c r="RI7" i="69"/>
  <c r="RI6" i="69"/>
  <c r="RI5" i="69"/>
  <c r="RI4" i="69"/>
  <c r="RG30" i="69"/>
  <c r="RG29" i="69"/>
  <c r="RG28" i="69"/>
  <c r="RG27" i="69"/>
  <c r="RG26" i="69"/>
  <c r="RG25" i="69"/>
  <c r="RG24" i="69"/>
  <c r="RG23" i="69"/>
  <c r="RG22" i="69"/>
  <c r="RG21" i="69"/>
  <c r="RG20" i="69"/>
  <c r="RG19" i="69"/>
  <c r="RG18" i="69"/>
  <c r="RG17" i="69"/>
  <c r="RG16" i="69"/>
  <c r="RG15" i="69"/>
  <c r="RG14" i="69"/>
  <c r="RG13" i="69"/>
  <c r="RG12" i="69"/>
  <c r="RG11" i="69"/>
  <c r="RG10" i="69"/>
  <c r="RG9" i="69"/>
  <c r="RG8" i="69"/>
  <c r="RG7" i="69"/>
  <c r="RG6" i="69"/>
  <c r="RG5" i="69"/>
  <c r="RG4" i="69"/>
  <c r="RF30" i="69"/>
  <c r="RF29" i="69"/>
  <c r="RF28" i="69"/>
  <c r="RF27" i="69"/>
  <c r="RF26" i="69"/>
  <c r="RF25" i="69"/>
  <c r="RF24" i="69"/>
  <c r="RF23" i="69"/>
  <c r="RF22" i="69"/>
  <c r="RF21" i="69"/>
  <c r="RF20" i="69"/>
  <c r="RF19" i="69"/>
  <c r="RF18" i="69"/>
  <c r="RF17" i="69"/>
  <c r="RF16" i="69"/>
  <c r="RF15" i="69"/>
  <c r="RF14" i="69"/>
  <c r="RF13" i="69"/>
  <c r="RF12" i="69"/>
  <c r="RF11" i="69"/>
  <c r="RF10" i="69"/>
  <c r="RF9" i="69"/>
  <c r="RF8" i="69"/>
  <c r="RF7" i="69"/>
  <c r="RF6" i="69"/>
  <c r="RF5" i="69"/>
  <c r="RF4" i="69"/>
  <c r="RE30" i="69"/>
  <c r="RE29" i="69"/>
  <c r="RE28" i="69"/>
  <c r="RE27" i="69"/>
  <c r="RE26" i="69"/>
  <c r="RE25" i="69"/>
  <c r="RE24" i="69"/>
  <c r="RE23" i="69"/>
  <c r="RE22" i="69"/>
  <c r="RE21" i="69"/>
  <c r="RE20" i="69"/>
  <c r="RE19" i="69"/>
  <c r="RE18" i="69"/>
  <c r="RE17" i="69"/>
  <c r="RE16" i="69"/>
  <c r="RE15" i="69"/>
  <c r="RE14" i="69"/>
  <c r="RE13" i="69"/>
  <c r="RE12" i="69"/>
  <c r="RE11" i="69"/>
  <c r="RE10" i="69"/>
  <c r="RE9" i="69"/>
  <c r="RE8" i="69"/>
  <c r="RE7" i="69"/>
  <c r="RE6" i="69"/>
  <c r="RE5" i="69"/>
  <c r="RE4" i="69"/>
  <c r="RD30" i="69"/>
  <c r="RD29" i="69"/>
  <c r="RD28" i="69"/>
  <c r="RD27" i="69"/>
  <c r="RD26" i="69"/>
  <c r="RD25" i="69"/>
  <c r="RD24" i="69"/>
  <c r="RD23" i="69"/>
  <c r="RD22" i="69"/>
  <c r="RD21" i="69"/>
  <c r="RD20" i="69"/>
  <c r="RD19" i="69"/>
  <c r="RD18" i="69"/>
  <c r="RD17" i="69"/>
  <c r="RD16" i="69"/>
  <c r="RD15" i="69"/>
  <c r="RD14" i="69"/>
  <c r="RD13" i="69"/>
  <c r="RD12" i="69"/>
  <c r="RD11" i="69"/>
  <c r="RD10" i="69"/>
  <c r="RD9" i="69"/>
  <c r="RD8" i="69"/>
  <c r="RD7" i="69"/>
  <c r="RD6" i="69"/>
  <c r="RD5" i="69"/>
  <c r="RD4" i="69"/>
  <c r="RC3" i="69"/>
  <c r="RC30" i="69"/>
  <c r="RC29" i="69"/>
  <c r="RC28" i="69"/>
  <c r="RC27" i="69"/>
  <c r="RC26" i="69"/>
  <c r="RC25" i="69"/>
  <c r="RC24" i="69"/>
  <c r="RC23" i="69"/>
  <c r="RC22" i="69"/>
  <c r="RC21" i="69"/>
  <c r="RC20" i="69"/>
  <c r="RC19" i="69"/>
  <c r="RC18" i="69"/>
  <c r="RC17" i="69"/>
  <c r="RC16" i="69"/>
  <c r="RC15" i="69"/>
  <c r="RC14" i="69"/>
  <c r="RC13" i="69"/>
  <c r="RC12" i="69"/>
  <c r="RC11" i="69"/>
  <c r="RC10" i="69"/>
  <c r="RC9" i="69"/>
  <c r="RC8" i="69"/>
  <c r="RC7" i="69"/>
  <c r="RC6" i="69"/>
  <c r="RC5" i="69"/>
  <c r="RC4" i="69"/>
  <c r="RB30" i="69"/>
  <c r="RB29" i="69"/>
  <c r="RB28" i="69"/>
  <c r="RB27" i="69"/>
  <c r="RB26" i="69"/>
  <c r="RB25" i="69"/>
  <c r="RB24" i="69"/>
  <c r="RB23" i="69"/>
  <c r="RB22" i="69"/>
  <c r="RB21" i="69"/>
  <c r="RB20" i="69"/>
  <c r="RB19" i="69"/>
  <c r="RB18" i="69"/>
  <c r="RB17" i="69"/>
  <c r="RB16" i="69"/>
  <c r="RB15" i="69"/>
  <c r="RB14" i="69"/>
  <c r="RB13" i="69"/>
  <c r="RB12" i="69"/>
  <c r="RB11" i="69"/>
  <c r="RB10" i="69"/>
  <c r="RB9" i="69"/>
  <c r="RB8" i="69"/>
  <c r="RB7" i="69"/>
  <c r="RB6" i="69"/>
  <c r="RB5" i="69"/>
  <c r="RB4" i="69"/>
  <c r="RA30" i="69"/>
  <c r="RA29" i="69"/>
  <c r="RA28" i="69"/>
  <c r="RA27" i="69"/>
  <c r="RA26" i="69"/>
  <c r="RA25" i="69"/>
  <c r="RA24" i="69"/>
  <c r="RA23" i="69"/>
  <c r="RA22" i="69"/>
  <c r="RA21" i="69"/>
  <c r="RA20" i="69"/>
  <c r="RA19" i="69"/>
  <c r="RA18" i="69"/>
  <c r="RA17" i="69"/>
  <c r="RA16" i="69"/>
  <c r="RA15" i="69"/>
  <c r="RA14" i="69"/>
  <c r="RA13" i="69"/>
  <c r="RA12" i="69"/>
  <c r="RA11" i="69"/>
  <c r="RA10" i="69"/>
  <c r="RA9" i="69"/>
  <c r="RA8" i="69"/>
  <c r="RA7" i="69"/>
  <c r="RA6" i="69"/>
  <c r="RA5" i="69"/>
  <c r="RA4" i="69"/>
  <c r="QZ30" i="69"/>
  <c r="QZ29" i="69"/>
  <c r="QZ28" i="69"/>
  <c r="QZ27" i="69"/>
  <c r="QZ26" i="69"/>
  <c r="QZ25" i="69"/>
  <c r="QZ24" i="69"/>
  <c r="QZ23" i="69"/>
  <c r="QZ22" i="69"/>
  <c r="QZ21" i="69"/>
  <c r="QZ20" i="69"/>
  <c r="QZ19" i="69"/>
  <c r="QZ18" i="69"/>
  <c r="QZ17" i="69"/>
  <c r="QZ16" i="69"/>
  <c r="QZ15" i="69"/>
  <c r="QZ14" i="69"/>
  <c r="QZ13" i="69"/>
  <c r="QZ12" i="69"/>
  <c r="QZ11" i="69"/>
  <c r="QZ10" i="69"/>
  <c r="QZ9" i="69"/>
  <c r="QZ8" i="69"/>
  <c r="QZ7" i="69"/>
  <c r="QZ6" i="69"/>
  <c r="QZ5" i="69"/>
  <c r="QZ4" i="69"/>
  <c r="QY30" i="69"/>
  <c r="QY29" i="69"/>
  <c r="QY28" i="69"/>
  <c r="QY27" i="69"/>
  <c r="QY26" i="69"/>
  <c r="QY25" i="69"/>
  <c r="QY24" i="69"/>
  <c r="QY23" i="69"/>
  <c r="QY22" i="69"/>
  <c r="QY21" i="69"/>
  <c r="QY20" i="69"/>
  <c r="QY19" i="69"/>
  <c r="QY18" i="69"/>
  <c r="QY17" i="69"/>
  <c r="QY16" i="69"/>
  <c r="QY15" i="69"/>
  <c r="QY14" i="69"/>
  <c r="QY13" i="69"/>
  <c r="QY12" i="69"/>
  <c r="QY11" i="69"/>
  <c r="QY10" i="69"/>
  <c r="QY9" i="69"/>
  <c r="QY8" i="69"/>
  <c r="QY7" i="69"/>
  <c r="QY6" i="69"/>
  <c r="QY5" i="69"/>
  <c r="QY4" i="69"/>
  <c r="QX30" i="69"/>
  <c r="QX29" i="69"/>
  <c r="QX28" i="69"/>
  <c r="QX27" i="69"/>
  <c r="QX26" i="69"/>
  <c r="QX25" i="69"/>
  <c r="QX24" i="69"/>
  <c r="QX23" i="69"/>
  <c r="QX22" i="69"/>
  <c r="QX21" i="69"/>
  <c r="QX20" i="69"/>
  <c r="QX19" i="69"/>
  <c r="QX18" i="69"/>
  <c r="QX17" i="69"/>
  <c r="QX16" i="69"/>
  <c r="QX15" i="69"/>
  <c r="QX14" i="69"/>
  <c r="QX13" i="69"/>
  <c r="QX12" i="69"/>
  <c r="QX11" i="69"/>
  <c r="QX10" i="69"/>
  <c r="QX9" i="69"/>
  <c r="QX8" i="69"/>
  <c r="QX7" i="69"/>
  <c r="QX6" i="69"/>
  <c r="QX5" i="69"/>
  <c r="QX4" i="69"/>
  <c r="QW30" i="69"/>
  <c r="QW29" i="69"/>
  <c r="QW28" i="69"/>
  <c r="QW27" i="69"/>
  <c r="QW26" i="69"/>
  <c r="QW25" i="69"/>
  <c r="QW24" i="69"/>
  <c r="QW23" i="69"/>
  <c r="QW22" i="69"/>
  <c r="QW21" i="69"/>
  <c r="QW20" i="69"/>
  <c r="QW19" i="69"/>
  <c r="QW18" i="69"/>
  <c r="QW17" i="69"/>
  <c r="QW16" i="69"/>
  <c r="QW15" i="69"/>
  <c r="QW14" i="69"/>
  <c r="QW13" i="69"/>
  <c r="QW12" i="69"/>
  <c r="QW11" i="69"/>
  <c r="QW10" i="69"/>
  <c r="QW9" i="69"/>
  <c r="QW8" i="69"/>
  <c r="QW7" i="69"/>
  <c r="QW6" i="69"/>
  <c r="QW5" i="69"/>
  <c r="QW4" i="69"/>
  <c r="QV30" i="69"/>
  <c r="QV29" i="69"/>
  <c r="QV28" i="69"/>
  <c r="QV27" i="69"/>
  <c r="QV26" i="69"/>
  <c r="QV25" i="69"/>
  <c r="QV24" i="69"/>
  <c r="QV23" i="69"/>
  <c r="QV22" i="69"/>
  <c r="QV21" i="69"/>
  <c r="QV20" i="69"/>
  <c r="QV19" i="69"/>
  <c r="QV18" i="69"/>
  <c r="QV17" i="69"/>
  <c r="QV16" i="69"/>
  <c r="QV15" i="69"/>
  <c r="QV14" i="69"/>
  <c r="QV13" i="69"/>
  <c r="QV12" i="69"/>
  <c r="QV11" i="69"/>
  <c r="QV10" i="69"/>
  <c r="QV9" i="69"/>
  <c r="QV8" i="69"/>
  <c r="QV7" i="69"/>
  <c r="QV6" i="69"/>
  <c r="QV5" i="69"/>
  <c r="QV4" i="69"/>
  <c r="QU30" i="69"/>
  <c r="QU29" i="69"/>
  <c r="QU28" i="69"/>
  <c r="QU27" i="69"/>
  <c r="QU26" i="69"/>
  <c r="QU25" i="69"/>
  <c r="QU24" i="69"/>
  <c r="QU23" i="69"/>
  <c r="QU22" i="69"/>
  <c r="QU21" i="69"/>
  <c r="QU20" i="69"/>
  <c r="QU19" i="69"/>
  <c r="QU18" i="69"/>
  <c r="QU17" i="69"/>
  <c r="QU16" i="69"/>
  <c r="QU15" i="69"/>
  <c r="QU14" i="69"/>
  <c r="QU13" i="69"/>
  <c r="QU12" i="69"/>
  <c r="QU11" i="69"/>
  <c r="QU10" i="69"/>
  <c r="QU9" i="69"/>
  <c r="QU8" i="69"/>
  <c r="QU7" i="69"/>
  <c r="QU6" i="69"/>
  <c r="QU5" i="69"/>
  <c r="QU4" i="69"/>
  <c r="QT30" i="69"/>
  <c r="QT29" i="69"/>
  <c r="QT28" i="69"/>
  <c r="QT27" i="69"/>
  <c r="QT26" i="69"/>
  <c r="QT25" i="69"/>
  <c r="QT24" i="69"/>
  <c r="QT23" i="69"/>
  <c r="QT22" i="69"/>
  <c r="QT21" i="69"/>
  <c r="QT20" i="69"/>
  <c r="QT19" i="69"/>
  <c r="QT18" i="69"/>
  <c r="QT17" i="69"/>
  <c r="QT16" i="69"/>
  <c r="QT15" i="69"/>
  <c r="QT14" i="69"/>
  <c r="QT13" i="69"/>
  <c r="QT12" i="69"/>
  <c r="QT11" i="69"/>
  <c r="QT10" i="69"/>
  <c r="QT9" i="69"/>
  <c r="QT8" i="69"/>
  <c r="QT7" i="69"/>
  <c r="QT6" i="69"/>
  <c r="QT5" i="69"/>
  <c r="QT4" i="69"/>
  <c r="QR30" i="69"/>
  <c r="QR29" i="69"/>
  <c r="QR28" i="69"/>
  <c r="QR27" i="69"/>
  <c r="QR26" i="69"/>
  <c r="QR25" i="69"/>
  <c r="QR24" i="69"/>
  <c r="QR23" i="69"/>
  <c r="QR22" i="69"/>
  <c r="QR21" i="69"/>
  <c r="QR20" i="69"/>
  <c r="QR19" i="69"/>
  <c r="QR18" i="69"/>
  <c r="QR17" i="69"/>
  <c r="QR16" i="69"/>
  <c r="QR15" i="69"/>
  <c r="QR14" i="69"/>
  <c r="QR13" i="69"/>
  <c r="QR12" i="69"/>
  <c r="QR11" i="69"/>
  <c r="QR10" i="69"/>
  <c r="QR9" i="69"/>
  <c r="QR8" i="69"/>
  <c r="QR7" i="69"/>
  <c r="QR6" i="69"/>
  <c r="QR5" i="69"/>
  <c r="QR4" i="69"/>
  <c r="QQ30" i="69"/>
  <c r="QQ29" i="69"/>
  <c r="QQ28" i="69"/>
  <c r="QQ27" i="69"/>
  <c r="QQ26" i="69"/>
  <c r="QQ25" i="69"/>
  <c r="QQ24" i="69"/>
  <c r="QQ23" i="69"/>
  <c r="QQ22" i="69"/>
  <c r="QQ21" i="69"/>
  <c r="QQ20" i="69"/>
  <c r="QQ19" i="69"/>
  <c r="QQ18" i="69"/>
  <c r="QQ17" i="69"/>
  <c r="QQ16" i="69"/>
  <c r="QQ15" i="69"/>
  <c r="QQ14" i="69"/>
  <c r="QQ13" i="69"/>
  <c r="QQ12" i="69"/>
  <c r="QQ11" i="69"/>
  <c r="QQ10" i="69"/>
  <c r="QQ9" i="69"/>
  <c r="QQ8" i="69"/>
  <c r="QQ7" i="69"/>
  <c r="QQ6" i="69"/>
  <c r="QQ5" i="69"/>
  <c r="QQ4" i="69"/>
  <c r="QP30" i="69"/>
  <c r="QP29" i="69"/>
  <c r="QP28" i="69"/>
  <c r="QP27" i="69"/>
  <c r="QP26" i="69"/>
  <c r="QP25" i="69"/>
  <c r="QP24" i="69"/>
  <c r="QP23" i="69"/>
  <c r="QP22" i="69"/>
  <c r="QP21" i="69"/>
  <c r="QP20" i="69"/>
  <c r="QP19" i="69"/>
  <c r="QP18" i="69"/>
  <c r="QP17" i="69"/>
  <c r="QP16" i="69"/>
  <c r="QP15" i="69"/>
  <c r="QP14" i="69"/>
  <c r="QP13" i="69"/>
  <c r="QP12" i="69"/>
  <c r="QP11" i="69"/>
  <c r="QP10" i="69"/>
  <c r="QP9" i="69"/>
  <c r="QP8" i="69"/>
  <c r="QP7" i="69"/>
  <c r="QP6" i="69"/>
  <c r="QP5" i="69"/>
  <c r="QP4" i="69"/>
  <c r="QO30" i="69"/>
  <c r="QO29" i="69"/>
  <c r="QO28" i="69"/>
  <c r="QO27" i="69"/>
  <c r="QO26" i="69"/>
  <c r="QO25" i="69"/>
  <c r="QO24" i="69"/>
  <c r="QO23" i="69"/>
  <c r="QO22" i="69"/>
  <c r="QO21" i="69"/>
  <c r="QO20" i="69"/>
  <c r="QO19" i="69"/>
  <c r="QO18" i="69"/>
  <c r="QO17" i="69"/>
  <c r="QO16" i="69"/>
  <c r="QO15" i="69"/>
  <c r="QO14" i="69"/>
  <c r="QO13" i="69"/>
  <c r="QO12" i="69"/>
  <c r="QO11" i="69"/>
  <c r="QO10" i="69"/>
  <c r="QO9" i="69"/>
  <c r="QO8" i="69"/>
  <c r="QO7" i="69"/>
  <c r="QO6" i="69"/>
  <c r="QO5" i="69"/>
  <c r="QO4" i="69"/>
  <c r="QN30" i="69"/>
  <c r="QN29" i="69"/>
  <c r="QN28" i="69"/>
  <c r="QN27" i="69"/>
  <c r="QN26" i="69"/>
  <c r="QN25" i="69"/>
  <c r="QN24" i="69"/>
  <c r="QN23" i="69"/>
  <c r="QN22" i="69"/>
  <c r="QN21" i="69"/>
  <c r="QN20" i="69"/>
  <c r="QN19" i="69"/>
  <c r="QN18" i="69"/>
  <c r="QN17" i="69"/>
  <c r="QN16" i="69"/>
  <c r="QN15" i="69"/>
  <c r="QN14" i="69"/>
  <c r="QN13" i="69"/>
  <c r="QN12" i="69"/>
  <c r="QN11" i="69"/>
  <c r="QN10" i="69"/>
  <c r="QN9" i="69"/>
  <c r="QN8" i="69"/>
  <c r="QN7" i="69"/>
  <c r="QN6" i="69"/>
  <c r="QN5" i="69"/>
  <c r="QN4" i="69"/>
  <c r="PY3" i="69"/>
  <c r="QN3" i="69"/>
  <c r="QM30" i="69"/>
  <c r="QM29" i="69"/>
  <c r="QM28" i="69"/>
  <c r="QM27" i="69"/>
  <c r="QM26" i="69"/>
  <c r="QM25" i="69"/>
  <c r="QM24" i="69"/>
  <c r="QM23" i="69"/>
  <c r="QM22" i="69"/>
  <c r="QM21" i="69"/>
  <c r="QM20" i="69"/>
  <c r="QM19" i="69"/>
  <c r="QM18" i="69"/>
  <c r="QM17" i="69"/>
  <c r="QM16" i="69"/>
  <c r="QM15" i="69"/>
  <c r="QM14" i="69"/>
  <c r="QM13" i="69"/>
  <c r="QM12" i="69"/>
  <c r="QM11" i="69"/>
  <c r="QM10" i="69"/>
  <c r="QM9" i="69"/>
  <c r="QM8" i="69"/>
  <c r="QM7" i="69"/>
  <c r="QM6" i="69"/>
  <c r="QM5" i="69"/>
  <c r="QM4" i="69"/>
  <c r="QL30" i="69"/>
  <c r="QL29" i="69"/>
  <c r="QL28" i="69"/>
  <c r="QL27" i="69"/>
  <c r="QL26" i="69"/>
  <c r="QL25" i="69"/>
  <c r="QL24" i="69"/>
  <c r="QL23" i="69"/>
  <c r="QL22" i="69"/>
  <c r="QL21" i="69"/>
  <c r="QL20" i="69"/>
  <c r="QL19" i="69"/>
  <c r="QL18" i="69"/>
  <c r="QL17" i="69"/>
  <c r="QL16" i="69"/>
  <c r="QL15" i="69"/>
  <c r="QL14" i="69"/>
  <c r="QL13" i="69"/>
  <c r="QL12" i="69"/>
  <c r="QL11" i="69"/>
  <c r="QL10" i="69"/>
  <c r="QL9" i="69"/>
  <c r="QL8" i="69"/>
  <c r="QL7" i="69"/>
  <c r="QL6" i="69"/>
  <c r="QL5" i="69"/>
  <c r="QL4" i="69"/>
  <c r="QK30" i="69"/>
  <c r="QK29" i="69"/>
  <c r="QK28" i="69"/>
  <c r="QK27" i="69"/>
  <c r="QK26" i="69"/>
  <c r="QK25" i="69"/>
  <c r="QK24" i="69"/>
  <c r="QK23" i="69"/>
  <c r="QK22" i="69"/>
  <c r="QK21" i="69"/>
  <c r="QK20" i="69"/>
  <c r="QK19" i="69"/>
  <c r="QK18" i="69"/>
  <c r="QK17" i="69"/>
  <c r="QK16" i="69"/>
  <c r="QK15" i="69"/>
  <c r="QK14" i="69"/>
  <c r="QK13" i="69"/>
  <c r="QK12" i="69"/>
  <c r="QK11" i="69"/>
  <c r="QK10" i="69"/>
  <c r="QK9" i="69"/>
  <c r="QK8" i="69"/>
  <c r="QK7" i="69"/>
  <c r="QK6" i="69"/>
  <c r="QK5" i="69"/>
  <c r="QK4" i="69"/>
  <c r="QJ30" i="69"/>
  <c r="QJ29" i="69"/>
  <c r="QJ28" i="69"/>
  <c r="QJ27" i="69"/>
  <c r="QJ26" i="69"/>
  <c r="QJ25" i="69"/>
  <c r="QJ24" i="69"/>
  <c r="QJ23" i="69"/>
  <c r="QJ22" i="69"/>
  <c r="QJ21" i="69"/>
  <c r="QJ20" i="69"/>
  <c r="QJ19" i="69"/>
  <c r="QJ18" i="69"/>
  <c r="QJ17" i="69"/>
  <c r="QJ16" i="69"/>
  <c r="QJ15" i="69"/>
  <c r="QJ14" i="69"/>
  <c r="QJ13" i="69"/>
  <c r="QJ12" i="69"/>
  <c r="QJ11" i="69"/>
  <c r="QJ10" i="69"/>
  <c r="QJ9" i="69"/>
  <c r="QJ8" i="69"/>
  <c r="QJ7" i="69"/>
  <c r="QJ6" i="69"/>
  <c r="QJ5" i="69"/>
  <c r="QJ4" i="69"/>
  <c r="QI30" i="69"/>
  <c r="QI29" i="69"/>
  <c r="QI28" i="69"/>
  <c r="QI27" i="69"/>
  <c r="QI26" i="69"/>
  <c r="QI25" i="69"/>
  <c r="QI24" i="69"/>
  <c r="QI23" i="69"/>
  <c r="QI22" i="69"/>
  <c r="QI21" i="69"/>
  <c r="QI20" i="69"/>
  <c r="QI19" i="69"/>
  <c r="QI18" i="69"/>
  <c r="QI17" i="69"/>
  <c r="QI16" i="69"/>
  <c r="QI15" i="69"/>
  <c r="QI14" i="69"/>
  <c r="QI13" i="69"/>
  <c r="QI12" i="69"/>
  <c r="QI11" i="69"/>
  <c r="QI10" i="69"/>
  <c r="QI9" i="69"/>
  <c r="QI8" i="69"/>
  <c r="QI7" i="69"/>
  <c r="QI6" i="69"/>
  <c r="QI5" i="69"/>
  <c r="QI4" i="69"/>
  <c r="QH30" i="69"/>
  <c r="QH29" i="69"/>
  <c r="QH28" i="69"/>
  <c r="QH27" i="69"/>
  <c r="QH26" i="69"/>
  <c r="QH25" i="69"/>
  <c r="QH24" i="69"/>
  <c r="QH23" i="69"/>
  <c r="QH22" i="69"/>
  <c r="QH21" i="69"/>
  <c r="QH20" i="69"/>
  <c r="QH19" i="69"/>
  <c r="QH18" i="69"/>
  <c r="QH17" i="69"/>
  <c r="QH16" i="69"/>
  <c r="QH15" i="69"/>
  <c r="QH14" i="69"/>
  <c r="QH13" i="69"/>
  <c r="QH12" i="69"/>
  <c r="QH11" i="69"/>
  <c r="QH10" i="69"/>
  <c r="QH9" i="69"/>
  <c r="QH8" i="69"/>
  <c r="QH7" i="69"/>
  <c r="QH6" i="69"/>
  <c r="QH5" i="69"/>
  <c r="QH4" i="69"/>
  <c r="QG30" i="69"/>
  <c r="QG29" i="69"/>
  <c r="QG28" i="69"/>
  <c r="QG27" i="69"/>
  <c r="QG26" i="69"/>
  <c r="QG25" i="69"/>
  <c r="QG24" i="69"/>
  <c r="QG23" i="69"/>
  <c r="QG22" i="69"/>
  <c r="QG21" i="69"/>
  <c r="QG20" i="69"/>
  <c r="QG19" i="69"/>
  <c r="QG18" i="69"/>
  <c r="QG17" i="69"/>
  <c r="QG16" i="69"/>
  <c r="QG15" i="69"/>
  <c r="QG14" i="69"/>
  <c r="QG13" i="69"/>
  <c r="QG12" i="69"/>
  <c r="QG11" i="69"/>
  <c r="QG10" i="69"/>
  <c r="QG9" i="69"/>
  <c r="QG8" i="69"/>
  <c r="QG7" i="69"/>
  <c r="QG6" i="69"/>
  <c r="QG5" i="69"/>
  <c r="QG4" i="69"/>
  <c r="QF30" i="69"/>
  <c r="QF29" i="69"/>
  <c r="QF28" i="69"/>
  <c r="QF27" i="69"/>
  <c r="QF26" i="69"/>
  <c r="QF25" i="69"/>
  <c r="QF24" i="69"/>
  <c r="QF23" i="69"/>
  <c r="QF22" i="69"/>
  <c r="QF21" i="69"/>
  <c r="QF20" i="69"/>
  <c r="QF19" i="69"/>
  <c r="QF18" i="69"/>
  <c r="QF17" i="69"/>
  <c r="QF16" i="69"/>
  <c r="QF15" i="69"/>
  <c r="QF14" i="69"/>
  <c r="QF13" i="69"/>
  <c r="QF12" i="69"/>
  <c r="QF11" i="69"/>
  <c r="QF10" i="69"/>
  <c r="QF9" i="69"/>
  <c r="QF8" i="69"/>
  <c r="QF7" i="69"/>
  <c r="QF6" i="69"/>
  <c r="QF5" i="69"/>
  <c r="QF4" i="69"/>
  <c r="QE30" i="69"/>
  <c r="QE29" i="69"/>
  <c r="QE28" i="69"/>
  <c r="QE27" i="69"/>
  <c r="QE26" i="69"/>
  <c r="QE25" i="69"/>
  <c r="QE24" i="69"/>
  <c r="QE23" i="69"/>
  <c r="QE22" i="69"/>
  <c r="QE21" i="69"/>
  <c r="QE20" i="69"/>
  <c r="QE19" i="69"/>
  <c r="QE18" i="69"/>
  <c r="QE17" i="69"/>
  <c r="QE16" i="69"/>
  <c r="QE15" i="69"/>
  <c r="QE14" i="69"/>
  <c r="QE13" i="69"/>
  <c r="QE12" i="69"/>
  <c r="QE11" i="69"/>
  <c r="QE10" i="69"/>
  <c r="QE9" i="69"/>
  <c r="QE8" i="69"/>
  <c r="QE7" i="69"/>
  <c r="QE6" i="69"/>
  <c r="QE5" i="69"/>
  <c r="QE4" i="69"/>
  <c r="QC30" i="69"/>
  <c r="QC29" i="69"/>
  <c r="QC28" i="69"/>
  <c r="QC27" i="69"/>
  <c r="QC26" i="69"/>
  <c r="QC25" i="69"/>
  <c r="QC24" i="69"/>
  <c r="QC23" i="69"/>
  <c r="QC22" i="69"/>
  <c r="QC21" i="69"/>
  <c r="QC20" i="69"/>
  <c r="QC19" i="69"/>
  <c r="QC18" i="69"/>
  <c r="QC17" i="69"/>
  <c r="QC16" i="69"/>
  <c r="QC15" i="69"/>
  <c r="QC14" i="69"/>
  <c r="QC13" i="69"/>
  <c r="QC12" i="69"/>
  <c r="QC11" i="69"/>
  <c r="QC10" i="69"/>
  <c r="QC9" i="69"/>
  <c r="QC8" i="69"/>
  <c r="QC7" i="69"/>
  <c r="QC6" i="69"/>
  <c r="QC5" i="69"/>
  <c r="QC4" i="69"/>
  <c r="QB30" i="69"/>
  <c r="QB29" i="69"/>
  <c r="QB28" i="69"/>
  <c r="QB27" i="69"/>
  <c r="QB26" i="69"/>
  <c r="QB25" i="69"/>
  <c r="QB24" i="69"/>
  <c r="QB23" i="69"/>
  <c r="QB22" i="69"/>
  <c r="QB21" i="69"/>
  <c r="QB20" i="69"/>
  <c r="QB19" i="69"/>
  <c r="QB18" i="69"/>
  <c r="QB17" i="69"/>
  <c r="QB16" i="69"/>
  <c r="QB15" i="69"/>
  <c r="QB14" i="69"/>
  <c r="QB13" i="69"/>
  <c r="QB12" i="69"/>
  <c r="QB11" i="69"/>
  <c r="QB10" i="69"/>
  <c r="QB9" i="69"/>
  <c r="QB8" i="69"/>
  <c r="QB7" i="69"/>
  <c r="QB6" i="69"/>
  <c r="QB5" i="69"/>
  <c r="QB4" i="69"/>
  <c r="QA30" i="69"/>
  <c r="QA29" i="69"/>
  <c r="QA28" i="69"/>
  <c r="QA27" i="69"/>
  <c r="QA26" i="69"/>
  <c r="QA25" i="69"/>
  <c r="QA24" i="69"/>
  <c r="QA23" i="69"/>
  <c r="QA22" i="69"/>
  <c r="QA21" i="69"/>
  <c r="QA20" i="69"/>
  <c r="QA19" i="69"/>
  <c r="QA18" i="69"/>
  <c r="QA17" i="69"/>
  <c r="QA16" i="69"/>
  <c r="QA15" i="69"/>
  <c r="QA14" i="69"/>
  <c r="QA13" i="69"/>
  <c r="QA12" i="69"/>
  <c r="QA11" i="69"/>
  <c r="QA10" i="69"/>
  <c r="QA9" i="69"/>
  <c r="QA8" i="69"/>
  <c r="QA7" i="69"/>
  <c r="QA6" i="69"/>
  <c r="QA5" i="69"/>
  <c r="QA4" i="69"/>
  <c r="PZ30" i="69"/>
  <c r="PZ29" i="69"/>
  <c r="PZ28" i="69"/>
  <c r="PZ27" i="69"/>
  <c r="PZ26" i="69"/>
  <c r="PZ25" i="69"/>
  <c r="PZ24" i="69"/>
  <c r="PZ23" i="69"/>
  <c r="PZ22" i="69"/>
  <c r="PZ21" i="69"/>
  <c r="PZ20" i="69"/>
  <c r="PZ19" i="69"/>
  <c r="PZ18" i="69"/>
  <c r="PZ17" i="69"/>
  <c r="PZ16" i="69"/>
  <c r="PZ15" i="69"/>
  <c r="PZ14" i="69"/>
  <c r="PZ13" i="69"/>
  <c r="PZ12" i="69"/>
  <c r="PZ11" i="69"/>
  <c r="PZ10" i="69"/>
  <c r="PZ9" i="69"/>
  <c r="PZ8" i="69"/>
  <c r="PZ7" i="69"/>
  <c r="PZ6" i="69"/>
  <c r="PZ5" i="69"/>
  <c r="PZ4" i="69"/>
  <c r="PY30" i="69"/>
  <c r="PY29" i="69"/>
  <c r="PY28" i="69"/>
  <c r="PY27" i="69"/>
  <c r="PY26" i="69"/>
  <c r="PY25" i="69"/>
  <c r="PY24" i="69"/>
  <c r="PY23" i="69"/>
  <c r="PY22" i="69"/>
  <c r="PY21" i="69"/>
  <c r="PY20" i="69"/>
  <c r="PY19" i="69"/>
  <c r="PY18" i="69"/>
  <c r="PY17" i="69"/>
  <c r="PY16" i="69"/>
  <c r="PY15" i="69"/>
  <c r="PY14" i="69"/>
  <c r="PY13" i="69"/>
  <c r="PY12" i="69"/>
  <c r="PY11" i="69"/>
  <c r="PY10" i="69"/>
  <c r="PY9" i="69"/>
  <c r="PY8" i="69"/>
  <c r="PY7" i="69"/>
  <c r="PY6" i="69"/>
  <c r="PY5" i="69"/>
  <c r="PY4" i="69"/>
  <c r="PX30" i="69"/>
  <c r="PX29" i="69"/>
  <c r="PX28" i="69"/>
  <c r="PX27" i="69"/>
  <c r="PX26" i="69"/>
  <c r="PX25" i="69"/>
  <c r="PX24" i="69"/>
  <c r="PX23" i="69"/>
  <c r="PX22" i="69"/>
  <c r="PX21" i="69"/>
  <c r="PX20" i="69"/>
  <c r="PX19" i="69"/>
  <c r="PX18" i="69"/>
  <c r="PX17" i="69"/>
  <c r="PX16" i="69"/>
  <c r="PX15" i="69"/>
  <c r="PX14" i="69"/>
  <c r="PX13" i="69"/>
  <c r="PX12" i="69"/>
  <c r="PX11" i="69"/>
  <c r="PX10" i="69"/>
  <c r="PX9" i="69"/>
  <c r="PX8" i="69"/>
  <c r="PX7" i="69"/>
  <c r="PX6" i="69"/>
  <c r="PX5" i="69"/>
  <c r="PX4" i="69"/>
  <c r="PW30" i="69"/>
  <c r="PW29" i="69"/>
  <c r="PW28" i="69"/>
  <c r="PW27" i="69"/>
  <c r="PW26" i="69"/>
  <c r="PW25" i="69"/>
  <c r="PW24" i="69"/>
  <c r="PW23" i="69"/>
  <c r="PW22" i="69"/>
  <c r="PW21" i="69"/>
  <c r="PW20" i="69"/>
  <c r="PW19" i="69"/>
  <c r="PW18" i="69"/>
  <c r="PW17" i="69"/>
  <c r="PW16" i="69"/>
  <c r="PW15" i="69"/>
  <c r="PW14" i="69"/>
  <c r="PW13" i="69"/>
  <c r="PW12" i="69"/>
  <c r="PW11" i="69"/>
  <c r="PW10" i="69"/>
  <c r="PW9" i="69"/>
  <c r="PW8" i="69"/>
  <c r="PW7" i="69"/>
  <c r="PW6" i="69"/>
  <c r="PW5" i="69"/>
  <c r="PW4" i="69"/>
  <c r="PV30" i="69"/>
  <c r="PV29" i="69"/>
  <c r="PV28" i="69"/>
  <c r="PV27" i="69"/>
  <c r="PV26" i="69"/>
  <c r="PV25" i="69"/>
  <c r="PV24" i="69"/>
  <c r="PV23" i="69"/>
  <c r="PV22" i="69"/>
  <c r="PV21" i="69"/>
  <c r="PV20" i="69"/>
  <c r="PV19" i="69"/>
  <c r="PV18" i="69"/>
  <c r="PV17" i="69"/>
  <c r="PV16" i="69"/>
  <c r="PV15" i="69"/>
  <c r="PV14" i="69"/>
  <c r="PV13" i="69"/>
  <c r="PV12" i="69"/>
  <c r="PV11" i="69"/>
  <c r="PV10" i="69"/>
  <c r="PV9" i="69"/>
  <c r="PV8" i="69"/>
  <c r="PV7" i="69"/>
  <c r="PV6" i="69"/>
  <c r="PV5" i="69"/>
  <c r="PV4" i="69"/>
  <c r="PU30" i="69"/>
  <c r="PU29" i="69"/>
  <c r="PU28" i="69"/>
  <c r="PU27" i="69"/>
  <c r="PU26" i="69"/>
  <c r="PU25" i="69"/>
  <c r="PU24" i="69"/>
  <c r="PU23" i="69"/>
  <c r="PU22" i="69"/>
  <c r="PU21" i="69"/>
  <c r="PU20" i="69"/>
  <c r="PU19" i="69"/>
  <c r="PU18" i="69"/>
  <c r="PU17" i="69"/>
  <c r="PU16" i="69"/>
  <c r="PU15" i="69"/>
  <c r="PU14" i="69"/>
  <c r="PU13" i="69"/>
  <c r="PU12" i="69"/>
  <c r="PU11" i="69"/>
  <c r="PU10" i="69"/>
  <c r="PU9" i="69"/>
  <c r="PU8" i="69"/>
  <c r="PU7" i="69"/>
  <c r="PU6" i="69"/>
  <c r="PU5" i="69"/>
  <c r="PU4" i="69"/>
  <c r="PT30" i="69" l="1"/>
  <c r="PT29" i="69"/>
  <c r="PT28" i="69"/>
  <c r="PT27" i="69"/>
  <c r="PT26" i="69"/>
  <c r="PT25" i="69"/>
  <c r="PT24" i="69"/>
  <c r="PT23" i="69"/>
  <c r="PT22" i="69"/>
  <c r="PT21" i="69"/>
  <c r="PT20" i="69"/>
  <c r="PT19" i="69"/>
  <c r="PT18" i="69"/>
  <c r="PT17" i="69"/>
  <c r="PT16" i="69"/>
  <c r="PT15" i="69"/>
  <c r="PT14" i="69"/>
  <c r="PT13" i="69"/>
  <c r="PT12" i="69"/>
  <c r="PT11" i="69"/>
  <c r="PT10" i="69"/>
  <c r="PT9" i="69"/>
  <c r="PT8" i="69"/>
  <c r="PT7" i="69"/>
  <c r="PT6" i="69"/>
  <c r="PT5" i="69"/>
  <c r="PT4" i="69"/>
  <c r="PS30" i="69"/>
  <c r="PS29" i="69"/>
  <c r="PS28" i="69"/>
  <c r="PS27" i="69"/>
  <c r="PS26" i="69"/>
  <c r="PS25" i="69"/>
  <c r="PS24" i="69"/>
  <c r="PS23" i="69"/>
  <c r="PS22" i="69"/>
  <c r="PS21" i="69"/>
  <c r="PS20" i="69"/>
  <c r="PS19" i="69"/>
  <c r="PS18" i="69"/>
  <c r="PS17" i="69"/>
  <c r="PS16" i="69"/>
  <c r="PS15" i="69"/>
  <c r="PS14" i="69"/>
  <c r="PS13" i="69"/>
  <c r="PS12" i="69"/>
  <c r="PS11" i="69"/>
  <c r="PS10" i="69"/>
  <c r="PS9" i="69"/>
  <c r="PS8" i="69"/>
  <c r="PS7" i="69"/>
  <c r="PS6" i="69"/>
  <c r="PS5" i="69"/>
  <c r="PS4" i="69"/>
  <c r="PR30" i="69"/>
  <c r="PR29" i="69"/>
  <c r="PR28" i="69"/>
  <c r="PR27" i="69"/>
  <c r="PR26" i="69"/>
  <c r="PR25" i="69"/>
  <c r="PR24" i="69"/>
  <c r="PR23" i="69"/>
  <c r="PR22" i="69"/>
  <c r="PR21" i="69"/>
  <c r="PR20" i="69"/>
  <c r="PR19" i="69"/>
  <c r="PR18" i="69"/>
  <c r="PR17" i="69"/>
  <c r="PR16" i="69"/>
  <c r="PR15" i="69"/>
  <c r="PR14" i="69"/>
  <c r="PR13" i="69"/>
  <c r="PR12" i="69"/>
  <c r="PR11" i="69"/>
  <c r="PR10" i="69"/>
  <c r="PR9" i="69"/>
  <c r="PR8" i="69"/>
  <c r="PR7" i="69"/>
  <c r="PR6" i="69"/>
  <c r="PR5" i="69"/>
  <c r="PR4" i="69"/>
  <c r="PQ30" i="69"/>
  <c r="PQ29" i="69"/>
  <c r="PQ28" i="69"/>
  <c r="PQ27" i="69"/>
  <c r="PQ26" i="69"/>
  <c r="PQ25" i="69"/>
  <c r="PQ24" i="69"/>
  <c r="PQ23" i="69"/>
  <c r="PQ22" i="69"/>
  <c r="PQ21" i="69"/>
  <c r="PQ20" i="69"/>
  <c r="PQ19" i="69"/>
  <c r="PQ18" i="69"/>
  <c r="PQ17" i="69"/>
  <c r="PQ16" i="69"/>
  <c r="PQ15" i="69"/>
  <c r="PQ14" i="69"/>
  <c r="PQ13" i="69"/>
  <c r="PQ12" i="69"/>
  <c r="PQ11" i="69"/>
  <c r="PQ10" i="69"/>
  <c r="PQ9" i="69"/>
  <c r="PQ8" i="69"/>
  <c r="PQ7" i="69"/>
  <c r="PQ6" i="69"/>
  <c r="PQ5" i="69"/>
  <c r="PQ4" i="69"/>
  <c r="PP30" i="69"/>
  <c r="PP29" i="69"/>
  <c r="PP28" i="69"/>
  <c r="PP27" i="69"/>
  <c r="PP26" i="69"/>
  <c r="PP25" i="69"/>
  <c r="PP24" i="69"/>
  <c r="PP23" i="69"/>
  <c r="PP22" i="69"/>
  <c r="PP21" i="69"/>
  <c r="PP20" i="69"/>
  <c r="PP19" i="69"/>
  <c r="PP18" i="69"/>
  <c r="PP17" i="69"/>
  <c r="PP16" i="69"/>
  <c r="PP15" i="69"/>
  <c r="PP14" i="69"/>
  <c r="PP13" i="69"/>
  <c r="PP12" i="69"/>
  <c r="PP11" i="69"/>
  <c r="PP10" i="69"/>
  <c r="PP9" i="69"/>
  <c r="PP8" i="69"/>
  <c r="PP7" i="69"/>
  <c r="PP6" i="69"/>
  <c r="PP5" i="69"/>
  <c r="PP4" i="69"/>
  <c r="PO30" i="69"/>
  <c r="PO29" i="69"/>
  <c r="PO28" i="69"/>
  <c r="PO27" i="69"/>
  <c r="PO26" i="69"/>
  <c r="PO25" i="69"/>
  <c r="PO24" i="69"/>
  <c r="PO23" i="69"/>
  <c r="PO22" i="69"/>
  <c r="PO21" i="69"/>
  <c r="PO20" i="69"/>
  <c r="PO19" i="69"/>
  <c r="PO18" i="69"/>
  <c r="PO17" i="69"/>
  <c r="PO16" i="69"/>
  <c r="PO15" i="69"/>
  <c r="PO14" i="69"/>
  <c r="PO13" i="69"/>
  <c r="PO12" i="69"/>
  <c r="PO11" i="69"/>
  <c r="PO10" i="69"/>
  <c r="PO9" i="69"/>
  <c r="PO8" i="69"/>
  <c r="PO7" i="69"/>
  <c r="PO6" i="69"/>
  <c r="PO5" i="69"/>
  <c r="PO4" i="69"/>
  <c r="PN30" i="69"/>
  <c r="PN29" i="69"/>
  <c r="PN28" i="69"/>
  <c r="PN27" i="69"/>
  <c r="PN26" i="69"/>
  <c r="PN25" i="69"/>
  <c r="PN24" i="69"/>
  <c r="PN23" i="69"/>
  <c r="PN22" i="69"/>
  <c r="PN21" i="69"/>
  <c r="PN20" i="69"/>
  <c r="PN19" i="69"/>
  <c r="PN18" i="69"/>
  <c r="PN17" i="69"/>
  <c r="PN16" i="69"/>
  <c r="PN15" i="69"/>
  <c r="PN14" i="69"/>
  <c r="PN13" i="69"/>
  <c r="PN12" i="69"/>
  <c r="PN11" i="69"/>
  <c r="PN10" i="69"/>
  <c r="PN9" i="69"/>
  <c r="PN8" i="69"/>
  <c r="PN7" i="69"/>
  <c r="PN6" i="69"/>
  <c r="PN5" i="69"/>
  <c r="PN4" i="69"/>
  <c r="PM30" i="69"/>
  <c r="PM29" i="69"/>
  <c r="PM28" i="69"/>
  <c r="PM27" i="69"/>
  <c r="PM26" i="69"/>
  <c r="PM25" i="69"/>
  <c r="PM24" i="69"/>
  <c r="PM23" i="69"/>
  <c r="PM22" i="69"/>
  <c r="PM21" i="69"/>
  <c r="PM20" i="69"/>
  <c r="PM19" i="69"/>
  <c r="PM18" i="69"/>
  <c r="PM17" i="69"/>
  <c r="PM16" i="69"/>
  <c r="PM15" i="69"/>
  <c r="PM14" i="69"/>
  <c r="PM13" i="69"/>
  <c r="PM12" i="69"/>
  <c r="PM11" i="69"/>
  <c r="PM10" i="69"/>
  <c r="PM9" i="69"/>
  <c r="PM8" i="69"/>
  <c r="PM7" i="69"/>
  <c r="PM6" i="69"/>
  <c r="PM5" i="69"/>
  <c r="PM4" i="69"/>
  <c r="PL30" i="69"/>
  <c r="PL29" i="69"/>
  <c r="PL28" i="69"/>
  <c r="PL27" i="69"/>
  <c r="PL26" i="69"/>
  <c r="PL25" i="69"/>
  <c r="PL24" i="69"/>
  <c r="PL23" i="69"/>
  <c r="PL22" i="69"/>
  <c r="PL21" i="69"/>
  <c r="PL20" i="69"/>
  <c r="PL19" i="69"/>
  <c r="PL18" i="69"/>
  <c r="PL17" i="69"/>
  <c r="PL16" i="69"/>
  <c r="PL15" i="69"/>
  <c r="PL14" i="69"/>
  <c r="PL13" i="69"/>
  <c r="PL12" i="69"/>
  <c r="PL11" i="69"/>
  <c r="PL10" i="69"/>
  <c r="PL9" i="69"/>
  <c r="PL8" i="69"/>
  <c r="PL7" i="69"/>
  <c r="PL6" i="69"/>
  <c r="PL5" i="69"/>
  <c r="PL4" i="69"/>
  <c r="PK30" i="69"/>
  <c r="PK29" i="69"/>
  <c r="PK28" i="69"/>
  <c r="PK27" i="69"/>
  <c r="PK26" i="69"/>
  <c r="PK25" i="69"/>
  <c r="PK24" i="69"/>
  <c r="PK23" i="69"/>
  <c r="PK22" i="69"/>
  <c r="PK21" i="69"/>
  <c r="PK20" i="69"/>
  <c r="PK19" i="69"/>
  <c r="PK18" i="69"/>
  <c r="PK17" i="69"/>
  <c r="PK16" i="69"/>
  <c r="PK15" i="69"/>
  <c r="PK14" i="69"/>
  <c r="PK13" i="69"/>
  <c r="PK12" i="69"/>
  <c r="PK11" i="69"/>
  <c r="PK10" i="69"/>
  <c r="PK9" i="69"/>
  <c r="PK8" i="69"/>
  <c r="PK7" i="69"/>
  <c r="PK6" i="69"/>
  <c r="PK5" i="69"/>
  <c r="PK4" i="69"/>
  <c r="PJ30" i="69"/>
  <c r="PJ29" i="69"/>
  <c r="PJ28" i="69"/>
  <c r="PJ27" i="69"/>
  <c r="PJ26" i="69"/>
  <c r="PJ25" i="69"/>
  <c r="PJ24" i="69"/>
  <c r="PJ23" i="69"/>
  <c r="PJ22" i="69"/>
  <c r="PJ21" i="69"/>
  <c r="PJ20" i="69"/>
  <c r="PJ19" i="69"/>
  <c r="PJ18" i="69"/>
  <c r="PJ17" i="69"/>
  <c r="PJ16" i="69"/>
  <c r="PJ15" i="69"/>
  <c r="PJ14" i="69"/>
  <c r="PJ13" i="69"/>
  <c r="PJ12" i="69"/>
  <c r="PJ11" i="69"/>
  <c r="PJ10" i="69"/>
  <c r="PJ9" i="69"/>
  <c r="PJ8" i="69"/>
  <c r="PJ7" i="69"/>
  <c r="PJ6" i="69"/>
  <c r="PJ5" i="69"/>
  <c r="PJ4" i="69"/>
  <c r="PI30" i="69"/>
  <c r="PI29" i="69"/>
  <c r="PI28" i="69"/>
  <c r="PI27" i="69"/>
  <c r="PI26" i="69"/>
  <c r="PI25" i="69"/>
  <c r="PI24" i="69"/>
  <c r="PI23" i="69"/>
  <c r="PI22" i="69"/>
  <c r="PI21" i="69"/>
  <c r="PI20" i="69"/>
  <c r="PI19" i="69"/>
  <c r="PI18" i="69"/>
  <c r="PI17" i="69"/>
  <c r="PI16" i="69"/>
  <c r="PI15" i="69"/>
  <c r="PI14" i="69"/>
  <c r="PI13" i="69"/>
  <c r="PI12" i="69"/>
  <c r="PI11" i="69"/>
  <c r="PI10" i="69"/>
  <c r="PI9" i="69"/>
  <c r="PI8" i="69"/>
  <c r="PI7" i="69"/>
  <c r="PI6" i="69"/>
  <c r="PI5" i="69"/>
  <c r="PI4" i="69"/>
  <c r="PH30" i="69"/>
  <c r="PH29" i="69"/>
  <c r="PH28" i="69"/>
  <c r="PH27" i="69"/>
  <c r="PH26" i="69"/>
  <c r="PH25" i="69"/>
  <c r="PH24" i="69"/>
  <c r="PH23" i="69"/>
  <c r="PH22" i="69"/>
  <c r="PH21" i="69"/>
  <c r="PH20" i="69"/>
  <c r="PH19" i="69"/>
  <c r="PH18" i="69"/>
  <c r="PH17" i="69"/>
  <c r="PH16" i="69"/>
  <c r="PH15" i="69"/>
  <c r="PH14" i="69"/>
  <c r="PH13" i="69"/>
  <c r="PH12" i="69"/>
  <c r="PH11" i="69"/>
  <c r="PH10" i="69"/>
  <c r="PH9" i="69"/>
  <c r="PH8" i="69"/>
  <c r="PH7" i="69"/>
  <c r="PH6" i="69"/>
  <c r="PH5" i="69"/>
  <c r="PH4" i="69"/>
  <c r="PG30" i="69"/>
  <c r="PG29" i="69"/>
  <c r="PG28" i="69"/>
  <c r="PG27" i="69"/>
  <c r="PG26" i="69"/>
  <c r="PG25" i="69"/>
  <c r="PG24" i="69"/>
  <c r="PG23" i="69"/>
  <c r="PG22" i="69"/>
  <c r="PG21" i="69"/>
  <c r="PG20" i="69"/>
  <c r="PG19" i="69"/>
  <c r="PG18" i="69"/>
  <c r="PG17" i="69"/>
  <c r="PG16" i="69"/>
  <c r="PG15" i="69"/>
  <c r="PG14" i="69"/>
  <c r="PG13" i="69"/>
  <c r="PG12" i="69"/>
  <c r="PG11" i="69"/>
  <c r="PG10" i="69"/>
  <c r="PG9" i="69"/>
  <c r="PG8" i="69"/>
  <c r="PG7" i="69"/>
  <c r="PG6" i="69"/>
  <c r="PG5" i="69"/>
  <c r="PG4" i="69"/>
  <c r="PF30" i="69"/>
  <c r="PF29" i="69"/>
  <c r="PF28" i="69"/>
  <c r="PF27" i="69"/>
  <c r="PF26" i="69"/>
  <c r="PF25" i="69"/>
  <c r="PF24" i="69"/>
  <c r="PF23" i="69"/>
  <c r="PF22" i="69"/>
  <c r="PF21" i="69"/>
  <c r="PF20" i="69"/>
  <c r="PF19" i="69"/>
  <c r="PF18" i="69"/>
  <c r="PF17" i="69"/>
  <c r="PF16" i="69"/>
  <c r="PF15" i="69"/>
  <c r="PF14" i="69"/>
  <c r="PF13" i="69"/>
  <c r="PF12" i="69"/>
  <c r="PF11" i="69"/>
  <c r="PF10" i="69"/>
  <c r="PF9" i="69"/>
  <c r="PF8" i="69"/>
  <c r="PF7" i="69"/>
  <c r="PF6" i="69"/>
  <c r="PF5" i="69"/>
  <c r="PF4" i="69"/>
  <c r="PE30" i="69"/>
  <c r="PE29" i="69"/>
  <c r="PE28" i="69"/>
  <c r="PE27" i="69"/>
  <c r="PE26" i="69"/>
  <c r="PE25" i="69"/>
  <c r="PE24" i="69"/>
  <c r="PE23" i="69"/>
  <c r="PE22" i="69"/>
  <c r="PE21" i="69"/>
  <c r="PE20" i="69"/>
  <c r="PE19" i="69"/>
  <c r="PE18" i="69"/>
  <c r="PE17" i="69"/>
  <c r="PE16" i="69"/>
  <c r="PE15" i="69"/>
  <c r="PE14" i="69"/>
  <c r="PE13" i="69"/>
  <c r="PE12" i="69"/>
  <c r="PE11" i="69"/>
  <c r="PE10" i="69"/>
  <c r="PE9" i="69"/>
  <c r="PE8" i="69"/>
  <c r="PE7" i="69"/>
  <c r="PE6" i="69"/>
  <c r="PE5" i="69"/>
  <c r="PE4" i="69"/>
  <c r="PD30" i="69"/>
  <c r="PD29" i="69"/>
  <c r="PD28" i="69"/>
  <c r="PD27" i="69"/>
  <c r="PD26" i="69"/>
  <c r="PD25" i="69"/>
  <c r="PD24" i="69"/>
  <c r="PD23" i="69"/>
  <c r="PD22" i="69"/>
  <c r="PD21" i="69"/>
  <c r="PD20" i="69"/>
  <c r="PD19" i="69"/>
  <c r="PD18" i="69"/>
  <c r="PD17" i="69"/>
  <c r="PD16" i="69"/>
  <c r="PD15" i="69"/>
  <c r="PD14" i="69"/>
  <c r="PD13" i="69"/>
  <c r="PD12" i="69"/>
  <c r="PD11" i="69"/>
  <c r="PD10" i="69"/>
  <c r="PD9" i="69"/>
  <c r="PD8" i="69"/>
  <c r="PD7" i="69"/>
  <c r="PD6" i="69"/>
  <c r="PD5" i="69"/>
  <c r="PD4" i="69"/>
  <c r="PB30" i="69"/>
  <c r="PB29" i="69"/>
  <c r="PB28" i="69"/>
  <c r="PB27" i="69"/>
  <c r="PB26" i="69"/>
  <c r="PB25" i="69"/>
  <c r="PB24" i="69"/>
  <c r="PB23" i="69"/>
  <c r="PB22" i="69"/>
  <c r="PB21" i="69"/>
  <c r="PB20" i="69"/>
  <c r="PB19" i="69"/>
  <c r="PB18" i="69"/>
  <c r="PB17" i="69"/>
  <c r="PB16" i="69"/>
  <c r="PB15" i="69"/>
  <c r="PB14" i="69"/>
  <c r="PB13" i="69"/>
  <c r="PB12" i="69"/>
  <c r="PB11" i="69"/>
  <c r="PB10" i="69"/>
  <c r="PB9" i="69"/>
  <c r="PB8" i="69"/>
  <c r="PB7" i="69"/>
  <c r="PB6" i="69"/>
  <c r="PB5" i="69"/>
  <c r="PB4" i="69"/>
  <c r="PA30" i="69"/>
  <c r="PA29" i="69"/>
  <c r="PA28" i="69"/>
  <c r="PA27" i="69"/>
  <c r="PA26" i="69"/>
  <c r="PA25" i="69"/>
  <c r="PA24" i="69"/>
  <c r="PA23" i="69"/>
  <c r="PA22" i="69"/>
  <c r="PA21" i="69"/>
  <c r="PA20" i="69"/>
  <c r="PA19" i="69"/>
  <c r="PA18" i="69"/>
  <c r="PA17" i="69"/>
  <c r="PA16" i="69"/>
  <c r="PA15" i="69"/>
  <c r="PA14" i="69"/>
  <c r="PA13" i="69"/>
  <c r="PA12" i="69"/>
  <c r="PA11" i="69"/>
  <c r="PA10" i="69"/>
  <c r="PA9" i="69"/>
  <c r="PA8" i="69"/>
  <c r="PA7" i="69"/>
  <c r="PA6" i="69"/>
  <c r="PA5" i="69"/>
  <c r="PA4" i="69"/>
  <c r="OZ30" i="69"/>
  <c r="OZ29" i="69"/>
  <c r="OZ28" i="69"/>
  <c r="OZ27" i="69"/>
  <c r="OZ26" i="69"/>
  <c r="OZ25" i="69"/>
  <c r="OZ24" i="69"/>
  <c r="OZ23" i="69"/>
  <c r="OZ22" i="69"/>
  <c r="OZ21" i="69"/>
  <c r="OZ20" i="69"/>
  <c r="OZ19" i="69"/>
  <c r="OZ18" i="69"/>
  <c r="OZ17" i="69"/>
  <c r="OZ16" i="69"/>
  <c r="OZ15" i="69"/>
  <c r="OZ14" i="69"/>
  <c r="OZ13" i="69"/>
  <c r="OZ12" i="69"/>
  <c r="OZ11" i="69"/>
  <c r="OZ10" i="69"/>
  <c r="OZ9" i="69"/>
  <c r="OZ8" i="69"/>
  <c r="OZ7" i="69"/>
  <c r="OZ6" i="69"/>
  <c r="OZ5" i="69"/>
  <c r="OZ4" i="69"/>
  <c r="OY30" i="69"/>
  <c r="OY29" i="69"/>
  <c r="OY28" i="69"/>
  <c r="OY27" i="69"/>
  <c r="OY26" i="69"/>
  <c r="OY25" i="69"/>
  <c r="OY24" i="69"/>
  <c r="OY23" i="69"/>
  <c r="OY22" i="69"/>
  <c r="OY21" i="69"/>
  <c r="OY20" i="69"/>
  <c r="OY19" i="69"/>
  <c r="OY18" i="69"/>
  <c r="OY17" i="69"/>
  <c r="OY16" i="69"/>
  <c r="OY15" i="69"/>
  <c r="OY14" i="69"/>
  <c r="OY13" i="69"/>
  <c r="OY12" i="69"/>
  <c r="OY11" i="69"/>
  <c r="OY10" i="69"/>
  <c r="OY9" i="69"/>
  <c r="OY8" i="69"/>
  <c r="OY7" i="69"/>
  <c r="OY6" i="69"/>
  <c r="OY5" i="69"/>
  <c r="OY4" i="69"/>
  <c r="OX30" i="69"/>
  <c r="OX29" i="69"/>
  <c r="OX28" i="69"/>
  <c r="OX27" i="69"/>
  <c r="OX26" i="69"/>
  <c r="OX25" i="69"/>
  <c r="OX24" i="69"/>
  <c r="OX23" i="69"/>
  <c r="OX22" i="69"/>
  <c r="OX21" i="69"/>
  <c r="OX20" i="69"/>
  <c r="OX19" i="69"/>
  <c r="OX18" i="69"/>
  <c r="OX17" i="69"/>
  <c r="OX16" i="69"/>
  <c r="OX15" i="69"/>
  <c r="OX14" i="69"/>
  <c r="OX13" i="69"/>
  <c r="OX12" i="69"/>
  <c r="OX11" i="69"/>
  <c r="OX10" i="69"/>
  <c r="OX9" i="69"/>
  <c r="OX8" i="69"/>
  <c r="OX7" i="69"/>
  <c r="OX6" i="69"/>
  <c r="OX5" i="69"/>
  <c r="OX4" i="69"/>
  <c r="OW30" i="69"/>
  <c r="OW29" i="69"/>
  <c r="OW28" i="69"/>
  <c r="OW27" i="69"/>
  <c r="OW26" i="69"/>
  <c r="OW25" i="69"/>
  <c r="OW24" i="69"/>
  <c r="OW23" i="69"/>
  <c r="OW22" i="69"/>
  <c r="OW21" i="69"/>
  <c r="OW20" i="69"/>
  <c r="OW19" i="69"/>
  <c r="OW18" i="69"/>
  <c r="OW17" i="69"/>
  <c r="OW16" i="69"/>
  <c r="OW15" i="69"/>
  <c r="OW14" i="69"/>
  <c r="OW13" i="69"/>
  <c r="OW12" i="69"/>
  <c r="OW11" i="69"/>
  <c r="OW10" i="69"/>
  <c r="OW9" i="69"/>
  <c r="OW8" i="69"/>
  <c r="OW7" i="69"/>
  <c r="OW6" i="69"/>
  <c r="OW5" i="69"/>
  <c r="OW4" i="69"/>
  <c r="OW3" i="69"/>
  <c r="OV4" i="69"/>
  <c r="OU30" i="69"/>
  <c r="OU29" i="69"/>
  <c r="OU28" i="69"/>
  <c r="OU27" i="69"/>
  <c r="OU26" i="69"/>
  <c r="OU25" i="69"/>
  <c r="OU24" i="69"/>
  <c r="OU23" i="69"/>
  <c r="OU22" i="69"/>
  <c r="OU21" i="69"/>
  <c r="OU20" i="69"/>
  <c r="OU19" i="69"/>
  <c r="OU18" i="69"/>
  <c r="OU17" i="69"/>
  <c r="OU16" i="69"/>
  <c r="OU15" i="69"/>
  <c r="OU14" i="69"/>
  <c r="OU13" i="69"/>
  <c r="OU12" i="69"/>
  <c r="OU11" i="69"/>
  <c r="OU10" i="69"/>
  <c r="OU9" i="69"/>
  <c r="OU8" i="69"/>
  <c r="OU7" i="69"/>
  <c r="OU6" i="69"/>
  <c r="OU5" i="69"/>
  <c r="OU4" i="69"/>
  <c r="OT30" i="69"/>
  <c r="OT29" i="69"/>
  <c r="OT28" i="69"/>
  <c r="OT27" i="69"/>
  <c r="OT26" i="69"/>
  <c r="OT25" i="69"/>
  <c r="OT24" i="69"/>
  <c r="OT23" i="69"/>
  <c r="OT22" i="69"/>
  <c r="OT21" i="69"/>
  <c r="OT20" i="69"/>
  <c r="OT19" i="69"/>
  <c r="OT18" i="69"/>
  <c r="OT17" i="69"/>
  <c r="OT16" i="69"/>
  <c r="OT15" i="69"/>
  <c r="OT14" i="69"/>
  <c r="OT13" i="69"/>
  <c r="OT12" i="69"/>
  <c r="OT11" i="69"/>
  <c r="OT10" i="69"/>
  <c r="OT9" i="69"/>
  <c r="OT8" i="69"/>
  <c r="OT7" i="69"/>
  <c r="OT6" i="69"/>
  <c r="OT5" i="69"/>
  <c r="OT4" i="69"/>
  <c r="OS30" i="69"/>
  <c r="OS29" i="69"/>
  <c r="OS28" i="69"/>
  <c r="OS27" i="69"/>
  <c r="OS26" i="69"/>
  <c r="OS25" i="69"/>
  <c r="OS24" i="69"/>
  <c r="OS23" i="69"/>
  <c r="OS22" i="69"/>
  <c r="OS21" i="69"/>
  <c r="OS20" i="69"/>
  <c r="OS19" i="69"/>
  <c r="OS18" i="69"/>
  <c r="OS17" i="69"/>
  <c r="OS16" i="69"/>
  <c r="OS15" i="69"/>
  <c r="OS14" i="69"/>
  <c r="OS13" i="69"/>
  <c r="OS12" i="69"/>
  <c r="OS11" i="69"/>
  <c r="OS10" i="69"/>
  <c r="OS9" i="69"/>
  <c r="OS8" i="69"/>
  <c r="OS7" i="69"/>
  <c r="OS6" i="69"/>
  <c r="OS5" i="69"/>
  <c r="OS4" i="69"/>
  <c r="OR30" i="69"/>
  <c r="OR29" i="69"/>
  <c r="OR28" i="69"/>
  <c r="OR27" i="69"/>
  <c r="OR26" i="69"/>
  <c r="OR25" i="69"/>
  <c r="OR24" i="69"/>
  <c r="OR23" i="69"/>
  <c r="OR22" i="69"/>
  <c r="OR21" i="69"/>
  <c r="OR20" i="69"/>
  <c r="OR19" i="69"/>
  <c r="OR18" i="69"/>
  <c r="OR17" i="69"/>
  <c r="OR16" i="69"/>
  <c r="OR15" i="69"/>
  <c r="OR14" i="69"/>
  <c r="OR13" i="69"/>
  <c r="OR12" i="69"/>
  <c r="OR11" i="69"/>
  <c r="OR10" i="69"/>
  <c r="OR9" i="69"/>
  <c r="OR8" i="69"/>
  <c r="OR7" i="69"/>
  <c r="OR6" i="69"/>
  <c r="OR5" i="69"/>
  <c r="OR4" i="69"/>
  <c r="OA26" i="69"/>
  <c r="OQ30" i="69"/>
  <c r="OQ29" i="69"/>
  <c r="OQ28" i="69"/>
  <c r="OQ27" i="69"/>
  <c r="OQ26" i="69"/>
  <c r="OQ25" i="69"/>
  <c r="OQ24" i="69"/>
  <c r="OQ23" i="69"/>
  <c r="OQ22" i="69"/>
  <c r="OQ21" i="69"/>
  <c r="OQ20" i="69"/>
  <c r="OQ19" i="69"/>
  <c r="OQ18" i="69"/>
  <c r="OQ17" i="69"/>
  <c r="OQ16" i="69"/>
  <c r="OQ15" i="69"/>
  <c r="OQ14" i="69"/>
  <c r="OQ13" i="69"/>
  <c r="OQ12" i="69"/>
  <c r="OQ11" i="69"/>
  <c r="OQ10" i="69"/>
  <c r="OQ9" i="69"/>
  <c r="OQ8" i="69"/>
  <c r="OQ7" i="69"/>
  <c r="OQ6" i="69"/>
  <c r="OQ5" i="69"/>
  <c r="OQ4" i="69"/>
  <c r="OP30" i="69"/>
  <c r="OP29" i="69"/>
  <c r="OP28" i="69"/>
  <c r="OP27" i="69"/>
  <c r="OP26" i="69"/>
  <c r="OP25" i="69"/>
  <c r="OP24" i="69"/>
  <c r="OP23" i="69"/>
  <c r="OP22" i="69"/>
  <c r="OP21" i="69"/>
  <c r="OP20" i="69"/>
  <c r="OP19" i="69"/>
  <c r="OP18" i="69"/>
  <c r="OP17" i="69"/>
  <c r="OP16" i="69"/>
  <c r="OP15" i="69"/>
  <c r="OP14" i="69"/>
  <c r="OP13" i="69"/>
  <c r="OP12" i="69"/>
  <c r="OP11" i="69"/>
  <c r="OP10" i="69"/>
  <c r="OP9" i="69"/>
  <c r="OP8" i="69"/>
  <c r="OP7" i="69"/>
  <c r="OP6" i="69"/>
  <c r="OP5" i="69"/>
  <c r="OP4" i="69"/>
  <c r="OO30" i="69"/>
  <c r="OO29" i="69"/>
  <c r="OO28" i="69"/>
  <c r="OO27" i="69"/>
  <c r="OO26" i="69"/>
  <c r="OO25" i="69"/>
  <c r="OO24" i="69"/>
  <c r="OO23" i="69"/>
  <c r="OO22" i="69"/>
  <c r="OO21" i="69"/>
  <c r="OO20" i="69"/>
  <c r="OO19" i="69"/>
  <c r="OO18" i="69"/>
  <c r="OO17" i="69"/>
  <c r="OO16" i="69"/>
  <c r="OO15" i="69"/>
  <c r="OO14" i="69"/>
  <c r="OO13" i="69"/>
  <c r="OO12" i="69"/>
  <c r="OO11" i="69"/>
  <c r="OO10" i="69"/>
  <c r="OO9" i="69"/>
  <c r="OO8" i="69"/>
  <c r="OO7" i="69"/>
  <c r="OO6" i="69"/>
  <c r="OO5" i="69"/>
  <c r="OO4" i="69"/>
  <c r="ON30" i="69"/>
  <c r="ON29" i="69"/>
  <c r="ON28" i="69"/>
  <c r="ON27" i="69"/>
  <c r="ON26" i="69"/>
  <c r="ON25" i="69"/>
  <c r="ON24" i="69"/>
  <c r="ON23" i="69"/>
  <c r="ON22" i="69"/>
  <c r="ON21" i="69"/>
  <c r="ON20" i="69"/>
  <c r="ON19" i="69"/>
  <c r="ON18" i="69"/>
  <c r="ON17" i="69"/>
  <c r="ON16" i="69"/>
  <c r="ON15" i="69"/>
  <c r="ON14" i="69"/>
  <c r="ON13" i="69"/>
  <c r="ON12" i="69"/>
  <c r="ON11" i="69"/>
  <c r="ON10" i="69"/>
  <c r="ON9" i="69"/>
  <c r="ON8" i="69"/>
  <c r="ON7" i="69"/>
  <c r="ON6" i="69"/>
  <c r="ON5" i="69"/>
  <c r="ON4" i="69"/>
  <c r="OM30" i="69"/>
  <c r="OM29" i="69"/>
  <c r="OM28" i="69"/>
  <c r="OM27" i="69"/>
  <c r="OM26" i="69"/>
  <c r="OM25" i="69"/>
  <c r="OM24" i="69"/>
  <c r="OM23" i="69"/>
  <c r="OM22" i="69"/>
  <c r="OM21" i="69"/>
  <c r="OM20" i="69"/>
  <c r="OM19" i="69"/>
  <c r="OM18" i="69"/>
  <c r="OM17" i="69"/>
  <c r="OM16" i="69"/>
  <c r="OM15" i="69"/>
  <c r="OM14" i="69"/>
  <c r="OM13" i="69"/>
  <c r="OM12" i="69"/>
  <c r="OM11" i="69"/>
  <c r="OM10" i="69"/>
  <c r="OM9" i="69"/>
  <c r="OM8" i="69"/>
  <c r="OM7" i="69"/>
  <c r="OM6" i="69"/>
  <c r="OM5" i="69"/>
  <c r="OM4" i="69"/>
  <c r="OL30" i="69"/>
  <c r="OL29" i="69"/>
  <c r="OL28" i="69"/>
  <c r="OL27" i="69"/>
  <c r="OL26" i="69"/>
  <c r="OL25" i="69"/>
  <c r="OL24" i="69"/>
  <c r="OL23" i="69"/>
  <c r="OL22" i="69"/>
  <c r="OL21" i="69"/>
  <c r="OL20" i="69"/>
  <c r="OL19" i="69"/>
  <c r="OL18" i="69"/>
  <c r="OL17" i="69"/>
  <c r="OL16" i="69"/>
  <c r="OL15" i="69"/>
  <c r="OL14" i="69"/>
  <c r="OL13" i="69"/>
  <c r="OL12" i="69"/>
  <c r="OL11" i="69"/>
  <c r="OL10" i="69"/>
  <c r="OL9" i="69"/>
  <c r="OL8" i="69"/>
  <c r="OL7" i="69"/>
  <c r="OL6" i="69"/>
  <c r="OL5" i="69"/>
  <c r="OL4" i="69"/>
  <c r="OK30" i="69"/>
  <c r="OK29" i="69"/>
  <c r="OK28" i="69"/>
  <c r="OK27" i="69"/>
  <c r="OK26" i="69"/>
  <c r="OK25" i="69"/>
  <c r="OK24" i="69"/>
  <c r="OK23" i="69"/>
  <c r="OK22" i="69"/>
  <c r="OK21" i="69"/>
  <c r="OK20" i="69"/>
  <c r="OK19" i="69"/>
  <c r="OK18" i="69"/>
  <c r="OK17" i="69"/>
  <c r="OK16" i="69"/>
  <c r="OK15" i="69"/>
  <c r="OK14" i="69"/>
  <c r="OK13" i="69"/>
  <c r="OK12" i="69"/>
  <c r="OK11" i="69"/>
  <c r="OK10" i="69"/>
  <c r="OK9" i="69"/>
  <c r="OK8" i="69"/>
  <c r="OK7" i="69"/>
  <c r="OK6" i="69"/>
  <c r="OK5" i="69"/>
  <c r="OK4" i="69"/>
  <c r="OJ30" i="69"/>
  <c r="OJ29" i="69"/>
  <c r="OJ28" i="69"/>
  <c r="OJ27" i="69"/>
  <c r="OJ26" i="69"/>
  <c r="OJ25" i="69"/>
  <c r="OJ24" i="69"/>
  <c r="OJ23" i="69"/>
  <c r="OJ22" i="69"/>
  <c r="OJ21" i="69"/>
  <c r="OJ20" i="69"/>
  <c r="OJ19" i="69"/>
  <c r="OJ18" i="69"/>
  <c r="OJ17" i="69"/>
  <c r="OJ16" i="69"/>
  <c r="OJ15" i="69"/>
  <c r="OJ14" i="69"/>
  <c r="OJ13" i="69"/>
  <c r="OJ12" i="69"/>
  <c r="OJ11" i="69"/>
  <c r="OJ10" i="69"/>
  <c r="OJ9" i="69"/>
  <c r="OJ8" i="69"/>
  <c r="OJ7" i="69"/>
  <c r="OJ6" i="69"/>
  <c r="OJ5" i="69"/>
  <c r="OJ4" i="69"/>
  <c r="OI30" i="69"/>
  <c r="OI29" i="69"/>
  <c r="OI28" i="69"/>
  <c r="OI27" i="69"/>
  <c r="OI26" i="69"/>
  <c r="OI25" i="69"/>
  <c r="OI24" i="69"/>
  <c r="OI23" i="69"/>
  <c r="OI22" i="69"/>
  <c r="OI21" i="69"/>
  <c r="OI20" i="69"/>
  <c r="OI19" i="69"/>
  <c r="OI18" i="69"/>
  <c r="OI17" i="69"/>
  <c r="OI16" i="69"/>
  <c r="OI15" i="69"/>
  <c r="OI14" i="69"/>
  <c r="OI13" i="69"/>
  <c r="OI12" i="69"/>
  <c r="OI11" i="69"/>
  <c r="OI10" i="69"/>
  <c r="OI9" i="69"/>
  <c r="OI8" i="69"/>
  <c r="OI7" i="69"/>
  <c r="OI6" i="69"/>
  <c r="OI5" i="69"/>
  <c r="OI4" i="69"/>
  <c r="OH30" i="69"/>
  <c r="OH29" i="69"/>
  <c r="OH28" i="69"/>
  <c r="OH27" i="69"/>
  <c r="OH26" i="69"/>
  <c r="OH25" i="69"/>
  <c r="OH24" i="69"/>
  <c r="OH23" i="69"/>
  <c r="OH22" i="69"/>
  <c r="OH21" i="69"/>
  <c r="OH20" i="69"/>
  <c r="OH19" i="69"/>
  <c r="OH18" i="69"/>
  <c r="OH17" i="69"/>
  <c r="OH16" i="69"/>
  <c r="OH15" i="69"/>
  <c r="OH14" i="69"/>
  <c r="OH13" i="69"/>
  <c r="OH12" i="69"/>
  <c r="OH11" i="69"/>
  <c r="OH10" i="69"/>
  <c r="OH9" i="69"/>
  <c r="OH8" i="69"/>
  <c r="OH7" i="69"/>
  <c r="OH6" i="69"/>
  <c r="OH5" i="69"/>
  <c r="OH4" i="69"/>
  <c r="OG30" i="69"/>
  <c r="OG29" i="69"/>
  <c r="OG28" i="69"/>
  <c r="OG27" i="69"/>
  <c r="OG26" i="69"/>
  <c r="OG25" i="69"/>
  <c r="OG24" i="69"/>
  <c r="OG23" i="69"/>
  <c r="OG22" i="69"/>
  <c r="OG21" i="69"/>
  <c r="OG20" i="69"/>
  <c r="OG19" i="69"/>
  <c r="OG18" i="69"/>
  <c r="OG17" i="69"/>
  <c r="OG16" i="69"/>
  <c r="OG15" i="69"/>
  <c r="OG14" i="69"/>
  <c r="OG13" i="69"/>
  <c r="OG12" i="69"/>
  <c r="OG11" i="69"/>
  <c r="OG10" i="69"/>
  <c r="OG9" i="69"/>
  <c r="OG8" i="69"/>
  <c r="OG7" i="69"/>
  <c r="OG6" i="69"/>
  <c r="OG5" i="69"/>
  <c r="OG4" i="69"/>
  <c r="OF30" i="69"/>
  <c r="OF29" i="69"/>
  <c r="OF28" i="69"/>
  <c r="OF27" i="69"/>
  <c r="OF26" i="69"/>
  <c r="OF25" i="69"/>
  <c r="OF24" i="69"/>
  <c r="OF23" i="69"/>
  <c r="OF22" i="69"/>
  <c r="OF21" i="69"/>
  <c r="OF20" i="69"/>
  <c r="OF19" i="69"/>
  <c r="OF18" i="69"/>
  <c r="OF17" i="69"/>
  <c r="OF16" i="69"/>
  <c r="OF15" i="69"/>
  <c r="OF14" i="69"/>
  <c r="OF13" i="69"/>
  <c r="OF12" i="69"/>
  <c r="OF11" i="69"/>
  <c r="OF10" i="69"/>
  <c r="OF9" i="69"/>
  <c r="OF8" i="69"/>
  <c r="OF7" i="69"/>
  <c r="OF6" i="69"/>
  <c r="OF5" i="69"/>
  <c r="OF4" i="69"/>
  <c r="OD30" i="69"/>
  <c r="OD29" i="69"/>
  <c r="OD28" i="69"/>
  <c r="OD27" i="69"/>
  <c r="OD26" i="69"/>
  <c r="OD25" i="69"/>
  <c r="OD24" i="69"/>
  <c r="OD23" i="69"/>
  <c r="OD22" i="69"/>
  <c r="OD21" i="69"/>
  <c r="OD20" i="69"/>
  <c r="OD19" i="69"/>
  <c r="OD18" i="69"/>
  <c r="OD17" i="69"/>
  <c r="OD16" i="69"/>
  <c r="OD15" i="69"/>
  <c r="OD14" i="69"/>
  <c r="OD13" i="69"/>
  <c r="OD12" i="69"/>
  <c r="OD11" i="69"/>
  <c r="OD10" i="69"/>
  <c r="OD9" i="69"/>
  <c r="OD8" i="69"/>
  <c r="OD7" i="69"/>
  <c r="OD6" i="69"/>
  <c r="OD4" i="69"/>
  <c r="OD5" i="69"/>
  <c r="OC30" i="69"/>
  <c r="OC29" i="69"/>
  <c r="OC28" i="69"/>
  <c r="OC27" i="69"/>
  <c r="OC26" i="69"/>
  <c r="OC25" i="69"/>
  <c r="OC24" i="69"/>
  <c r="OC23" i="69"/>
  <c r="OC22" i="69"/>
  <c r="OC21" i="69"/>
  <c r="OC20" i="69"/>
  <c r="OC19" i="69"/>
  <c r="OC18" i="69"/>
  <c r="OC17" i="69"/>
  <c r="OC16" i="69"/>
  <c r="OC15" i="69"/>
  <c r="OC14" i="69"/>
  <c r="OC13" i="69"/>
  <c r="OC12" i="69"/>
  <c r="OC11" i="69"/>
  <c r="OC10" i="69"/>
  <c r="OC9" i="69"/>
  <c r="OC8" i="69"/>
  <c r="OC7" i="69"/>
  <c r="OC6" i="69"/>
  <c r="OC5" i="69"/>
  <c r="OC4" i="69"/>
  <c r="OB30" i="69"/>
  <c r="OB29" i="69"/>
  <c r="OB28" i="69"/>
  <c r="OB27" i="69"/>
  <c r="OB26" i="69"/>
  <c r="OB25" i="69"/>
  <c r="OB24" i="69"/>
  <c r="OB23" i="69"/>
  <c r="OB22" i="69"/>
  <c r="OB21" i="69"/>
  <c r="OB20" i="69"/>
  <c r="OB19" i="69"/>
  <c r="OB18" i="69"/>
  <c r="OB17" i="69"/>
  <c r="OB16" i="69"/>
  <c r="OB15" i="69"/>
  <c r="OB14" i="69"/>
  <c r="OB13" i="69"/>
  <c r="OB12" i="69"/>
  <c r="OB11" i="69"/>
  <c r="OB10" i="69"/>
  <c r="OB9" i="69"/>
  <c r="OB8" i="69"/>
  <c r="OB7" i="69"/>
  <c r="OB6" i="69"/>
  <c r="OB5" i="69"/>
  <c r="OB4" i="69"/>
  <c r="OA30" i="69"/>
  <c r="OA29" i="69"/>
  <c r="OA28" i="69"/>
  <c r="OA27" i="69"/>
  <c r="OA25" i="69"/>
  <c r="OA24" i="69"/>
  <c r="OA23" i="69"/>
  <c r="OA22" i="69"/>
  <c r="OA21" i="69"/>
  <c r="OA20" i="69"/>
  <c r="OA19" i="69"/>
  <c r="OA18" i="69"/>
  <c r="OA17" i="69"/>
  <c r="OA16" i="69"/>
  <c r="OA15" i="69"/>
  <c r="OA14" i="69"/>
  <c r="OA13" i="69"/>
  <c r="OA12" i="69"/>
  <c r="OA11" i="69"/>
  <c r="OA10" i="69"/>
  <c r="OA9" i="69"/>
  <c r="OA8" i="69"/>
  <c r="OA7" i="69"/>
  <c r="OA6" i="69"/>
  <c r="OA5" i="69"/>
  <c r="OA4" i="69"/>
  <c r="NZ30" i="69"/>
  <c r="NZ29" i="69"/>
  <c r="NZ28" i="69"/>
  <c r="NZ27" i="69"/>
  <c r="NZ26" i="69"/>
  <c r="NZ25" i="69"/>
  <c r="NZ24" i="69"/>
  <c r="NZ23" i="69"/>
  <c r="NZ22" i="69"/>
  <c r="NZ21" i="69"/>
  <c r="NZ20" i="69"/>
  <c r="NZ19" i="69"/>
  <c r="NZ18" i="69"/>
  <c r="NZ17" i="69"/>
  <c r="NZ16" i="69"/>
  <c r="NZ15" i="69"/>
  <c r="NZ14" i="69"/>
  <c r="NZ13" i="69"/>
  <c r="NZ12" i="69"/>
  <c r="NZ11" i="69"/>
  <c r="NZ10" i="69"/>
  <c r="NZ9" i="69"/>
  <c r="NZ8" i="69"/>
  <c r="NZ7" i="69"/>
  <c r="NZ6" i="69"/>
  <c r="NZ5" i="69"/>
  <c r="NZ4" i="69"/>
  <c r="NY30" i="69"/>
  <c r="NY29" i="69"/>
  <c r="NY28" i="69"/>
  <c r="NY27" i="69"/>
  <c r="NY26" i="69"/>
  <c r="NY25" i="69"/>
  <c r="NY24" i="69"/>
  <c r="NY23" i="69"/>
  <c r="NY22" i="69"/>
  <c r="NY21" i="69"/>
  <c r="NY20" i="69"/>
  <c r="NY19" i="69"/>
  <c r="NY18" i="69"/>
  <c r="NY17" i="69"/>
  <c r="NY16" i="69"/>
  <c r="NY15" i="69"/>
  <c r="NY14" i="69"/>
  <c r="NY13" i="69"/>
  <c r="NY12" i="69"/>
  <c r="NY11" i="69"/>
  <c r="NY10" i="69"/>
  <c r="NY9" i="69"/>
  <c r="NY8" i="69"/>
  <c r="NY7" i="69"/>
  <c r="NY6" i="69"/>
  <c r="NY5" i="69"/>
  <c r="NY4" i="69"/>
  <c r="NY3" i="69"/>
  <c r="NX30" i="69"/>
  <c r="NX29" i="69"/>
  <c r="NX28" i="69"/>
  <c r="NX27" i="69"/>
  <c r="NX26" i="69"/>
  <c r="NX25" i="69"/>
  <c r="NX24" i="69"/>
  <c r="NX23" i="69"/>
  <c r="NX22" i="69"/>
  <c r="NX21" i="69"/>
  <c r="NX20" i="69"/>
  <c r="NX19" i="69"/>
  <c r="NX18" i="69"/>
  <c r="NX17" i="69"/>
  <c r="NX16" i="69"/>
  <c r="NX15" i="69"/>
  <c r="NX14" i="69"/>
  <c r="NX13" i="69"/>
  <c r="NX12" i="69"/>
  <c r="NX11" i="69"/>
  <c r="NX10" i="69"/>
  <c r="NX9" i="69"/>
  <c r="NX8" i="69"/>
  <c r="NX7" i="69"/>
  <c r="NX6" i="69"/>
  <c r="NX5" i="69"/>
  <c r="NX4" i="69"/>
  <c r="NW30" i="69"/>
  <c r="NW29" i="69"/>
  <c r="NW28" i="69"/>
  <c r="NW27" i="69"/>
  <c r="NW26" i="69"/>
  <c r="NW25" i="69"/>
  <c r="NW24" i="69"/>
  <c r="NW23" i="69"/>
  <c r="NW22" i="69"/>
  <c r="NW21" i="69"/>
  <c r="NW20" i="69"/>
  <c r="NW19" i="69"/>
  <c r="NW18" i="69"/>
  <c r="NW17" i="69"/>
  <c r="NW16" i="69"/>
  <c r="NW15" i="69"/>
  <c r="NW14" i="69"/>
  <c r="NW13" i="69"/>
  <c r="NW12" i="69"/>
  <c r="NW11" i="69"/>
  <c r="NW10" i="69"/>
  <c r="NW9" i="69"/>
  <c r="NW8" i="69"/>
  <c r="NW7" i="69"/>
  <c r="NW6" i="69"/>
  <c r="NW5" i="69"/>
  <c r="NW4" i="69"/>
  <c r="NV30" i="69"/>
  <c r="NV29" i="69"/>
  <c r="NV28" i="69"/>
  <c r="NV27" i="69"/>
  <c r="NV26" i="69"/>
  <c r="NV25" i="69"/>
  <c r="NV24" i="69"/>
  <c r="NV23" i="69"/>
  <c r="NV22" i="69"/>
  <c r="NV21" i="69"/>
  <c r="NV20" i="69"/>
  <c r="NV19" i="69"/>
  <c r="NV18" i="69"/>
  <c r="NV17" i="69"/>
  <c r="NV16" i="69"/>
  <c r="NV15" i="69"/>
  <c r="NV14" i="69"/>
  <c r="NV13" i="69"/>
  <c r="NV12" i="69"/>
  <c r="NV11" i="69"/>
  <c r="NV10" i="69"/>
  <c r="NV9" i="69"/>
  <c r="NV8" i="69"/>
  <c r="NV7" i="69"/>
  <c r="NV6" i="69"/>
  <c r="NV5" i="69"/>
  <c r="NV4" i="69"/>
  <c r="NU30" i="69"/>
  <c r="NU29" i="69"/>
  <c r="NU28" i="69"/>
  <c r="NU27" i="69"/>
  <c r="NU26" i="69"/>
  <c r="NU25" i="69"/>
  <c r="NU24" i="69"/>
  <c r="NU23" i="69"/>
  <c r="NU22" i="69"/>
  <c r="NU21" i="69"/>
  <c r="NU20" i="69"/>
  <c r="NU19" i="69"/>
  <c r="NU18" i="69"/>
  <c r="NU17" i="69"/>
  <c r="NU16" i="69"/>
  <c r="NU15" i="69"/>
  <c r="NU14" i="69"/>
  <c r="NU13" i="69"/>
  <c r="NU12" i="69"/>
  <c r="NU11" i="69"/>
  <c r="NU10" i="69"/>
  <c r="NU9" i="69"/>
  <c r="NU8" i="69"/>
  <c r="NU7" i="69"/>
  <c r="NU6" i="69"/>
  <c r="NU5" i="69"/>
  <c r="NU4" i="69"/>
  <c r="NT30" i="69"/>
  <c r="NT29" i="69"/>
  <c r="NT28" i="69"/>
  <c r="NT27" i="69"/>
  <c r="NT26" i="69"/>
  <c r="NT25" i="69"/>
  <c r="NT24" i="69"/>
  <c r="NT23" i="69"/>
  <c r="NT22" i="69"/>
  <c r="NT21" i="69"/>
  <c r="NT20" i="69"/>
  <c r="NT19" i="69"/>
  <c r="NT18" i="69"/>
  <c r="NT17" i="69"/>
  <c r="NT16" i="69"/>
  <c r="NT15" i="69"/>
  <c r="NT14" i="69"/>
  <c r="NT13" i="69"/>
  <c r="NT12" i="69"/>
  <c r="NT11" i="69"/>
  <c r="NT10" i="69"/>
  <c r="NT9" i="69"/>
  <c r="NT8" i="69"/>
  <c r="NT7" i="69"/>
  <c r="NT6" i="69"/>
  <c r="NT5" i="69"/>
  <c r="NT4" i="69"/>
  <c r="NS30" i="69"/>
  <c r="NS29" i="69"/>
  <c r="NS28" i="69"/>
  <c r="NS27" i="69"/>
  <c r="NS26" i="69"/>
  <c r="NS25" i="69"/>
  <c r="NS24" i="69"/>
  <c r="NS23" i="69"/>
  <c r="NS22" i="69"/>
  <c r="NS21" i="69"/>
  <c r="NS20" i="69"/>
  <c r="NS19" i="69"/>
  <c r="NS18" i="69"/>
  <c r="NS17" i="69"/>
  <c r="NS16" i="69"/>
  <c r="NS15" i="69"/>
  <c r="NS14" i="69"/>
  <c r="NS13" i="69"/>
  <c r="NS12" i="69"/>
  <c r="NS11" i="69"/>
  <c r="NS10" i="69"/>
  <c r="NS9" i="69"/>
  <c r="NS8" i="69"/>
  <c r="NS7" i="69"/>
  <c r="NS6" i="69"/>
  <c r="NS5" i="69"/>
  <c r="NS4" i="69"/>
  <c r="NR30" i="69"/>
  <c r="NR29" i="69"/>
  <c r="NR28" i="69"/>
  <c r="NR27" i="69"/>
  <c r="NR26" i="69"/>
  <c r="NR25" i="69"/>
  <c r="NR24" i="69"/>
  <c r="NR23" i="69"/>
  <c r="NR22" i="69"/>
  <c r="NR21" i="69"/>
  <c r="NR20" i="69"/>
  <c r="NR19" i="69"/>
  <c r="NR18" i="69"/>
  <c r="NR17" i="69"/>
  <c r="NR16" i="69"/>
  <c r="NR15" i="69"/>
  <c r="NR14" i="69"/>
  <c r="NR13" i="69"/>
  <c r="NR12" i="69"/>
  <c r="NR11" i="69"/>
  <c r="NR10" i="69"/>
  <c r="NR9" i="69"/>
  <c r="NR8" i="69"/>
  <c r="NR7" i="69"/>
  <c r="NR6" i="69"/>
  <c r="NR5" i="69"/>
  <c r="NR4" i="69"/>
  <c r="NQ30" i="69"/>
  <c r="NQ29" i="69"/>
  <c r="NQ28" i="69"/>
  <c r="NQ27" i="69"/>
  <c r="NQ26" i="69"/>
  <c r="NQ25" i="69"/>
  <c r="NQ24" i="69"/>
  <c r="NQ23" i="69"/>
  <c r="NQ22" i="69"/>
  <c r="NQ21" i="69"/>
  <c r="NQ20" i="69"/>
  <c r="NQ19" i="69"/>
  <c r="NQ18" i="69"/>
  <c r="NQ17" i="69"/>
  <c r="NQ16" i="69"/>
  <c r="NQ15" i="69"/>
  <c r="NQ14" i="69"/>
  <c r="NQ13" i="69"/>
  <c r="NQ12" i="69"/>
  <c r="NQ11" i="69"/>
  <c r="NQ10" i="69"/>
  <c r="NQ9" i="69"/>
  <c r="NQ8" i="69"/>
  <c r="NQ7" i="69"/>
  <c r="NQ6" i="69"/>
  <c r="NQ5" i="69"/>
  <c r="NQ4" i="69"/>
  <c r="NP30" i="69"/>
  <c r="NP29" i="69"/>
  <c r="NP28" i="69"/>
  <c r="NP27" i="69"/>
  <c r="NP26" i="69"/>
  <c r="NP25" i="69"/>
  <c r="NP24" i="69"/>
  <c r="NP23" i="69"/>
  <c r="NP22" i="69"/>
  <c r="NP21" i="69"/>
  <c r="NP20" i="69"/>
  <c r="NP19" i="69"/>
  <c r="NP18" i="69"/>
  <c r="NP17" i="69"/>
  <c r="NP16" i="69"/>
  <c r="NP15" i="69"/>
  <c r="NP14" i="69"/>
  <c r="NP13" i="69"/>
  <c r="NP12" i="69"/>
  <c r="NP11" i="69"/>
  <c r="NP10" i="69"/>
  <c r="NP9" i="69"/>
  <c r="NP8" i="69"/>
  <c r="NP7" i="69"/>
  <c r="NP6" i="69"/>
  <c r="NP5" i="69"/>
  <c r="NP4" i="69"/>
  <c r="NO30" i="69"/>
  <c r="NO29" i="69"/>
  <c r="NO28" i="69"/>
  <c r="NO27" i="69"/>
  <c r="NO26" i="69"/>
  <c r="NO25" i="69"/>
  <c r="NO24" i="69"/>
  <c r="NO23" i="69"/>
  <c r="NO22" i="69"/>
  <c r="NO21" i="69"/>
  <c r="NO20" i="69"/>
  <c r="NO19" i="69"/>
  <c r="NO18" i="69"/>
  <c r="NO17" i="69"/>
  <c r="NO16" i="69"/>
  <c r="NO15" i="69"/>
  <c r="NO14" i="69"/>
  <c r="NO13" i="69"/>
  <c r="NO12" i="69"/>
  <c r="NO11" i="69"/>
  <c r="NO10" i="69"/>
  <c r="NO9" i="69"/>
  <c r="NO8" i="69"/>
  <c r="NO7" i="69"/>
  <c r="NO6" i="69"/>
  <c r="NO5" i="69"/>
  <c r="NO4" i="69"/>
  <c r="NN30" i="69"/>
  <c r="NN29" i="69"/>
  <c r="NN28" i="69"/>
  <c r="NN27" i="69"/>
  <c r="NN26" i="69"/>
  <c r="NN25" i="69"/>
  <c r="NN24" i="69"/>
  <c r="NN23" i="69"/>
  <c r="NN22" i="69"/>
  <c r="NN21" i="69"/>
  <c r="NN20" i="69"/>
  <c r="NN19" i="69"/>
  <c r="NN18" i="69"/>
  <c r="NN17" i="69"/>
  <c r="NN16" i="69"/>
  <c r="NN15" i="69"/>
  <c r="NN14" i="69"/>
  <c r="NN13" i="69"/>
  <c r="NN12" i="69"/>
  <c r="NN11" i="69"/>
  <c r="NN10" i="69"/>
  <c r="NN9" i="69"/>
  <c r="NN8" i="69"/>
  <c r="NN7" i="69"/>
  <c r="NN6" i="69"/>
  <c r="NN5" i="69"/>
  <c r="NN4" i="69"/>
  <c r="NM30" i="69"/>
  <c r="NM29" i="69"/>
  <c r="NM28" i="69"/>
  <c r="NM27" i="69"/>
  <c r="NM26" i="69"/>
  <c r="NM25" i="69"/>
  <c r="NM24" i="69"/>
  <c r="NM23" i="69"/>
  <c r="NM22" i="69"/>
  <c r="NM21" i="69"/>
  <c r="NM20" i="69"/>
  <c r="NM19" i="69"/>
  <c r="NM18" i="69"/>
  <c r="NM17" i="69"/>
  <c r="NM16" i="69"/>
  <c r="NM15" i="69"/>
  <c r="NM14" i="69"/>
  <c r="NM13" i="69"/>
  <c r="NM12" i="69"/>
  <c r="NM11" i="69"/>
  <c r="NM10" i="69"/>
  <c r="NM9" i="69"/>
  <c r="NM8" i="69"/>
  <c r="NM7" i="69"/>
  <c r="NM6" i="69"/>
  <c r="NM5" i="69"/>
  <c r="NM4" i="69"/>
  <c r="NL30" i="69"/>
  <c r="NL29" i="69"/>
  <c r="NL28" i="69"/>
  <c r="NL27" i="69"/>
  <c r="NL26" i="69"/>
  <c r="NL25" i="69"/>
  <c r="NL24" i="69"/>
  <c r="NL23" i="69"/>
  <c r="NL22" i="69"/>
  <c r="NL21" i="69"/>
  <c r="NL20" i="69"/>
  <c r="NL19" i="69"/>
  <c r="NL18" i="69"/>
  <c r="NL17" i="69"/>
  <c r="NL16" i="69"/>
  <c r="NL15" i="69"/>
  <c r="NL14" i="69"/>
  <c r="NL13" i="69"/>
  <c r="NL12" i="69"/>
  <c r="NL11" i="69"/>
  <c r="NL10" i="69"/>
  <c r="NL9" i="69"/>
  <c r="NL8" i="69"/>
  <c r="NL7" i="69"/>
  <c r="NL6" i="69"/>
  <c r="NL5" i="69"/>
  <c r="NL4" i="69"/>
  <c r="NK30" i="69"/>
  <c r="NK29" i="69"/>
  <c r="NK28" i="69"/>
  <c r="NK27" i="69"/>
  <c r="NK26" i="69"/>
  <c r="NK25" i="69"/>
  <c r="NK24" i="69"/>
  <c r="NK23" i="69"/>
  <c r="NK22" i="69"/>
  <c r="NK21" i="69"/>
  <c r="NK20" i="69"/>
  <c r="NK19" i="69"/>
  <c r="NK18" i="69"/>
  <c r="NK17" i="69"/>
  <c r="NK16" i="69"/>
  <c r="NK15" i="69"/>
  <c r="NK14" i="69"/>
  <c r="NK13" i="69"/>
  <c r="NK12" i="69"/>
  <c r="NK11" i="69"/>
  <c r="NK10" i="69"/>
  <c r="NK9" i="69"/>
  <c r="NK8" i="69"/>
  <c r="NK7" i="69"/>
  <c r="NK6" i="69"/>
  <c r="NK5" i="69"/>
  <c r="NK4" i="69"/>
  <c r="NJ30" i="69"/>
  <c r="NJ29" i="69"/>
  <c r="NJ28" i="69"/>
  <c r="NJ27" i="69"/>
  <c r="NJ26" i="69"/>
  <c r="NJ25" i="69"/>
  <c r="NJ24" i="69"/>
  <c r="NJ23" i="69"/>
  <c r="NJ22" i="69"/>
  <c r="NJ21" i="69"/>
  <c r="NJ20" i="69"/>
  <c r="NJ19" i="69"/>
  <c r="NJ18" i="69"/>
  <c r="NJ17" i="69"/>
  <c r="NJ16" i="69"/>
  <c r="NJ15" i="69"/>
  <c r="NJ14" i="69"/>
  <c r="NJ13" i="69"/>
  <c r="NJ12" i="69"/>
  <c r="NJ11" i="69"/>
  <c r="NJ10" i="69"/>
  <c r="NJ9" i="69"/>
  <c r="NJ8" i="69"/>
  <c r="NJ7" i="69"/>
  <c r="NJ6" i="69"/>
  <c r="NJ5" i="69"/>
  <c r="NJ4" i="69"/>
  <c r="NI30" i="69"/>
  <c r="NI29" i="69"/>
  <c r="NI28" i="69"/>
  <c r="NI27" i="69"/>
  <c r="NI26" i="69"/>
  <c r="NI25" i="69"/>
  <c r="NI24" i="69"/>
  <c r="NI23" i="69"/>
  <c r="NI22" i="69"/>
  <c r="NI21" i="69"/>
  <c r="NI20" i="69"/>
  <c r="NI19" i="69"/>
  <c r="NI18" i="69"/>
  <c r="NI17" i="69"/>
  <c r="NI16" i="69"/>
  <c r="NI15" i="69"/>
  <c r="NI14" i="69"/>
  <c r="NI13" i="69"/>
  <c r="NI12" i="69"/>
  <c r="NI11" i="69"/>
  <c r="NI10" i="69"/>
  <c r="NI9" i="69"/>
  <c r="NI8" i="69"/>
  <c r="NI7" i="69"/>
  <c r="NI6" i="69"/>
  <c r="NI5" i="69"/>
  <c r="NI4" i="69"/>
  <c r="NH30" i="69"/>
  <c r="NH29" i="69"/>
  <c r="NH28" i="69"/>
  <c r="NH27" i="69"/>
  <c r="NH26" i="69"/>
  <c r="NH25" i="69"/>
  <c r="NH24" i="69"/>
  <c r="NH23" i="69"/>
  <c r="NH22" i="69"/>
  <c r="NH21" i="69"/>
  <c r="NH20" i="69"/>
  <c r="NH19" i="69"/>
  <c r="NH18" i="69"/>
  <c r="NH17" i="69"/>
  <c r="NH16" i="69"/>
  <c r="NH15" i="69"/>
  <c r="NH14" i="69"/>
  <c r="NH13" i="69"/>
  <c r="NH12" i="69"/>
  <c r="NH11" i="69"/>
  <c r="NH10" i="69"/>
  <c r="NH9" i="69"/>
  <c r="NH8" i="69"/>
  <c r="NH7" i="69"/>
  <c r="NH6" i="69"/>
  <c r="NH5" i="69"/>
  <c r="NH4" i="69"/>
  <c r="NF30" i="69"/>
  <c r="NF29" i="69"/>
  <c r="NF28" i="69"/>
  <c r="NF27" i="69"/>
  <c r="NF26" i="69"/>
  <c r="NF25" i="69"/>
  <c r="NF24" i="69"/>
  <c r="NF23" i="69"/>
  <c r="NF22" i="69"/>
  <c r="NF21" i="69"/>
  <c r="NF20" i="69"/>
  <c r="NF19" i="69"/>
  <c r="NF18" i="69"/>
  <c r="NF17" i="69"/>
  <c r="NF16" i="69"/>
  <c r="NF15" i="69"/>
  <c r="NF14" i="69"/>
  <c r="NF13" i="69"/>
  <c r="NF12" i="69"/>
  <c r="NF11" i="69"/>
  <c r="NF10" i="69"/>
  <c r="NF9" i="69"/>
  <c r="NF8" i="69"/>
  <c r="NF7" i="69"/>
  <c r="NF6" i="69"/>
  <c r="NF5" i="69"/>
  <c r="NF4" i="69"/>
  <c r="NE30" i="69"/>
  <c r="NE29" i="69"/>
  <c r="NE28" i="69"/>
  <c r="NE27" i="69"/>
  <c r="NE26" i="69"/>
  <c r="NE25" i="69"/>
  <c r="NE24" i="69"/>
  <c r="NE23" i="69"/>
  <c r="NE22" i="69"/>
  <c r="NE21" i="69"/>
  <c r="NE20" i="69"/>
  <c r="NE19" i="69"/>
  <c r="NE18" i="69"/>
  <c r="NE17" i="69"/>
  <c r="NE16" i="69"/>
  <c r="NE15" i="69"/>
  <c r="NE14" i="69"/>
  <c r="NE13" i="69"/>
  <c r="NE12" i="69"/>
  <c r="NE11" i="69"/>
  <c r="NE10" i="69"/>
  <c r="NE9" i="69"/>
  <c r="NE8" i="69"/>
  <c r="NE7" i="69"/>
  <c r="NE6" i="69"/>
  <c r="NE5" i="69"/>
  <c r="NE4" i="69"/>
  <c r="ND30" i="69"/>
  <c r="ND29" i="69"/>
  <c r="ND28" i="69"/>
  <c r="ND27" i="69"/>
  <c r="ND26" i="69"/>
  <c r="ND25" i="69"/>
  <c r="ND24" i="69"/>
  <c r="ND23" i="69"/>
  <c r="ND22" i="69"/>
  <c r="ND21" i="69"/>
  <c r="ND20" i="69"/>
  <c r="ND19" i="69"/>
  <c r="ND18" i="69"/>
  <c r="ND17" i="69"/>
  <c r="ND16" i="69"/>
  <c r="ND15" i="69"/>
  <c r="ND14" i="69"/>
  <c r="ND13" i="69"/>
  <c r="ND12" i="69"/>
  <c r="ND11" i="69"/>
  <c r="ND10" i="69"/>
  <c r="ND9" i="69"/>
  <c r="ND8" i="69"/>
  <c r="ND7" i="69"/>
  <c r="ND6" i="69"/>
  <c r="ND5" i="69"/>
  <c r="ND4" i="69"/>
  <c r="NC30" i="69"/>
  <c r="NC29" i="69"/>
  <c r="NC28" i="69"/>
  <c r="NC27" i="69"/>
  <c r="NC26" i="69"/>
  <c r="NC25" i="69"/>
  <c r="NC24" i="69"/>
  <c r="NC23" i="69"/>
  <c r="NC22" i="69"/>
  <c r="NC21" i="69"/>
  <c r="NC20" i="69"/>
  <c r="NC19" i="69"/>
  <c r="NC18" i="69"/>
  <c r="NC17" i="69"/>
  <c r="NC16" i="69"/>
  <c r="NC15" i="69"/>
  <c r="NC14" i="69"/>
  <c r="NC13" i="69"/>
  <c r="NC12" i="69"/>
  <c r="NC11" i="69"/>
  <c r="NC10" i="69"/>
  <c r="NC9" i="69"/>
  <c r="NC8" i="69"/>
  <c r="NC7" i="69"/>
  <c r="NC6" i="69"/>
  <c r="NC5" i="69"/>
  <c r="NC4" i="69"/>
  <c r="NB30" i="69"/>
  <c r="NB29" i="69"/>
  <c r="NB28" i="69"/>
  <c r="NB27" i="69"/>
  <c r="NB26" i="69"/>
  <c r="NB25" i="69"/>
  <c r="NB24" i="69"/>
  <c r="NB23" i="69"/>
  <c r="NB22" i="69"/>
  <c r="NB21" i="69"/>
  <c r="NB20" i="69"/>
  <c r="NB19" i="69"/>
  <c r="NB18" i="69"/>
  <c r="NB17" i="69"/>
  <c r="NB16" i="69"/>
  <c r="NB15" i="69"/>
  <c r="NB14" i="69"/>
  <c r="NB13" i="69"/>
  <c r="NB12" i="69"/>
  <c r="NB11" i="69"/>
  <c r="NB10" i="69"/>
  <c r="NB9" i="69"/>
  <c r="NB8" i="69"/>
  <c r="NB7" i="69"/>
  <c r="NB6" i="69"/>
  <c r="NB5" i="69"/>
  <c r="NB4" i="69"/>
  <c r="NA30" i="69"/>
  <c r="NA29" i="69"/>
  <c r="NA28" i="69"/>
  <c r="NA27" i="69"/>
  <c r="NA26" i="69"/>
  <c r="NA25" i="69"/>
  <c r="NA24" i="69"/>
  <c r="NA23" i="69"/>
  <c r="NA22" i="69"/>
  <c r="NA21" i="69"/>
  <c r="NA20" i="69"/>
  <c r="NA19" i="69"/>
  <c r="NA18" i="69"/>
  <c r="NA17" i="69"/>
  <c r="NA16" i="69"/>
  <c r="NA15" i="69"/>
  <c r="NA14" i="69"/>
  <c r="NA13" i="69"/>
  <c r="NA12" i="69"/>
  <c r="NA11" i="69"/>
  <c r="NA10" i="69"/>
  <c r="NA9" i="69"/>
  <c r="NA8" i="69"/>
  <c r="NA7" i="69"/>
  <c r="NA6" i="69"/>
  <c r="NA5" i="69"/>
  <c r="NA4" i="69"/>
  <c r="NA3" i="69"/>
  <c r="MZ30" i="69"/>
  <c r="MZ29" i="69"/>
  <c r="MZ28" i="69"/>
  <c r="MZ27" i="69"/>
  <c r="MZ26" i="69"/>
  <c r="MZ25" i="69"/>
  <c r="MZ24" i="69"/>
  <c r="MZ23" i="69"/>
  <c r="MZ22" i="69"/>
  <c r="MZ21" i="69"/>
  <c r="MZ20" i="69"/>
  <c r="MZ19" i="69"/>
  <c r="MZ18" i="69"/>
  <c r="MZ17" i="69"/>
  <c r="MZ16" i="69"/>
  <c r="MZ15" i="69"/>
  <c r="MZ14" i="69"/>
  <c r="MZ13" i="69"/>
  <c r="MZ12" i="69"/>
  <c r="MZ11" i="69"/>
  <c r="MZ10" i="69"/>
  <c r="MZ9" i="69"/>
  <c r="MZ8" i="69"/>
  <c r="MZ7" i="69"/>
  <c r="MZ6" i="69"/>
  <c r="MZ5" i="69"/>
  <c r="MZ4" i="69"/>
  <c r="MY30" i="69"/>
  <c r="MY29" i="69"/>
  <c r="MY28" i="69"/>
  <c r="MY27" i="69"/>
  <c r="MY26" i="69"/>
  <c r="MY25" i="69"/>
  <c r="MY24" i="69"/>
  <c r="MY23" i="69"/>
  <c r="MY22" i="69"/>
  <c r="MY21" i="69"/>
  <c r="MY20" i="69"/>
  <c r="MY19" i="69"/>
  <c r="MY18" i="69"/>
  <c r="MY17" i="69"/>
  <c r="MY16" i="69"/>
  <c r="MY15" i="69"/>
  <c r="MY14" i="69"/>
  <c r="MY13" i="69"/>
  <c r="MY12" i="69"/>
  <c r="MY11" i="69"/>
  <c r="MY10" i="69"/>
  <c r="MY9" i="69"/>
  <c r="MY8" i="69"/>
  <c r="MY7" i="69"/>
  <c r="MY6" i="69"/>
  <c r="MY5" i="69"/>
  <c r="MY4" i="69"/>
  <c r="MX30" i="69"/>
  <c r="MX29" i="69"/>
  <c r="MX28" i="69"/>
  <c r="MX27" i="69"/>
  <c r="MX26" i="69"/>
  <c r="MX25" i="69"/>
  <c r="MX24" i="69"/>
  <c r="MX23" i="69"/>
  <c r="MX22" i="69"/>
  <c r="MX21" i="69"/>
  <c r="MX20" i="69"/>
  <c r="MX19" i="69"/>
  <c r="MX18" i="69"/>
  <c r="MX17" i="69"/>
  <c r="MX16" i="69"/>
  <c r="MX15" i="69"/>
  <c r="MX14" i="69"/>
  <c r="MX13" i="69"/>
  <c r="MX12" i="69"/>
  <c r="MX11" i="69"/>
  <c r="MX10" i="69"/>
  <c r="MX9" i="69"/>
  <c r="MX8" i="69"/>
  <c r="MX7" i="69"/>
  <c r="MX6" i="69"/>
  <c r="MX5" i="69"/>
  <c r="MX4" i="69"/>
  <c r="MW30" i="69"/>
  <c r="MW29" i="69"/>
  <c r="MW28" i="69"/>
  <c r="MW27" i="69"/>
  <c r="MW26" i="69"/>
  <c r="MW25" i="69"/>
  <c r="MW24" i="69"/>
  <c r="MW23" i="69"/>
  <c r="MW22" i="69"/>
  <c r="MW21" i="69"/>
  <c r="MW20" i="69"/>
  <c r="MW19" i="69"/>
  <c r="MW18" i="69"/>
  <c r="MW17" i="69"/>
  <c r="MW16" i="69"/>
  <c r="MW15" i="69"/>
  <c r="MW14" i="69"/>
  <c r="MW13" i="69"/>
  <c r="MW12" i="69"/>
  <c r="MW11" i="69"/>
  <c r="MW10" i="69"/>
  <c r="MW9" i="69"/>
  <c r="MW8" i="69"/>
  <c r="MW7" i="69"/>
  <c r="MW6" i="69"/>
  <c r="MW5" i="69"/>
  <c r="MW4" i="69"/>
  <c r="MV30" i="69"/>
  <c r="MV29" i="69"/>
  <c r="MV28" i="69"/>
  <c r="MV27" i="69"/>
  <c r="MV26" i="69"/>
  <c r="MV25" i="69"/>
  <c r="MV24" i="69"/>
  <c r="MV23" i="69"/>
  <c r="MV22" i="69"/>
  <c r="MV21" i="69"/>
  <c r="MV20" i="69"/>
  <c r="MV19" i="69"/>
  <c r="MV18" i="69"/>
  <c r="MV17" i="69"/>
  <c r="MV16" i="69"/>
  <c r="MV15" i="69"/>
  <c r="MV14" i="69"/>
  <c r="MV13" i="69"/>
  <c r="MV12" i="69"/>
  <c r="MV11" i="69"/>
  <c r="MV10" i="69"/>
  <c r="MV9" i="69"/>
  <c r="MV8" i="69"/>
  <c r="MV7" i="69"/>
  <c r="MV6" i="69"/>
  <c r="MV5" i="69"/>
  <c r="MV4" i="69"/>
  <c r="MU30" i="69"/>
  <c r="MU29" i="69"/>
  <c r="MU28" i="69"/>
  <c r="MU27" i="69"/>
  <c r="MU26" i="69"/>
  <c r="MU25" i="69"/>
  <c r="MU24" i="69"/>
  <c r="MU23" i="69"/>
  <c r="MU22" i="69"/>
  <c r="MU21" i="69"/>
  <c r="MU20" i="69"/>
  <c r="MU19" i="69"/>
  <c r="MU18" i="69"/>
  <c r="MU17" i="69"/>
  <c r="MU16" i="69"/>
  <c r="MU15" i="69"/>
  <c r="MU14" i="69"/>
  <c r="MU13" i="69"/>
  <c r="MU12" i="69"/>
  <c r="MU11" i="69"/>
  <c r="MU10" i="69"/>
  <c r="MU9" i="69"/>
  <c r="MU8" i="69"/>
  <c r="MU7" i="69"/>
  <c r="MU6" i="69"/>
  <c r="MU5" i="69"/>
  <c r="MU4" i="69"/>
  <c r="MT30" i="69"/>
  <c r="MT29" i="69"/>
  <c r="MT28" i="69"/>
  <c r="MT27" i="69"/>
  <c r="MT26" i="69"/>
  <c r="MT25" i="69"/>
  <c r="MT24" i="69"/>
  <c r="MT23" i="69"/>
  <c r="MT22" i="69"/>
  <c r="MT21" i="69"/>
  <c r="MT20" i="69"/>
  <c r="MT19" i="69"/>
  <c r="MT18" i="69"/>
  <c r="MT17" i="69"/>
  <c r="MT16" i="69"/>
  <c r="MT15" i="69"/>
  <c r="MT14" i="69"/>
  <c r="MT13" i="69"/>
  <c r="MT12" i="69"/>
  <c r="MT11" i="69"/>
  <c r="MT10" i="69"/>
  <c r="MT9" i="69"/>
  <c r="MT8" i="69"/>
  <c r="MT7" i="69"/>
  <c r="MT6" i="69"/>
  <c r="MT5" i="69"/>
  <c r="MT4" i="69"/>
  <c r="MS30" i="69"/>
  <c r="MS29" i="69"/>
  <c r="MS28" i="69"/>
  <c r="MS27" i="69"/>
  <c r="MS26" i="69"/>
  <c r="MS25" i="69"/>
  <c r="MS24" i="69"/>
  <c r="MS23" i="69"/>
  <c r="MS22" i="69"/>
  <c r="MS21" i="69"/>
  <c r="MS20" i="69"/>
  <c r="MS19" i="69"/>
  <c r="MS18" i="69"/>
  <c r="MS17" i="69"/>
  <c r="MS16" i="69"/>
  <c r="MS15" i="69"/>
  <c r="MS14" i="69"/>
  <c r="MS13" i="69"/>
  <c r="MS12" i="69"/>
  <c r="MS11" i="69"/>
  <c r="MS10" i="69"/>
  <c r="MS9" i="69"/>
  <c r="MS8" i="69"/>
  <c r="MS7" i="69"/>
  <c r="MS6" i="69"/>
  <c r="MS5" i="69"/>
  <c r="MS4" i="69"/>
  <c r="MR30" i="69"/>
  <c r="MR29" i="69"/>
  <c r="MR28" i="69"/>
  <c r="MR27" i="69"/>
  <c r="MR26" i="69"/>
  <c r="MR25" i="69"/>
  <c r="MR24" i="69"/>
  <c r="MR23" i="69"/>
  <c r="MR22" i="69"/>
  <c r="MR21" i="69"/>
  <c r="MR20" i="69"/>
  <c r="MR19" i="69"/>
  <c r="MR18" i="69"/>
  <c r="MR17" i="69"/>
  <c r="MR16" i="69"/>
  <c r="MR15" i="69"/>
  <c r="MR14" i="69"/>
  <c r="MR13" i="69"/>
  <c r="MR12" i="69"/>
  <c r="MR11" i="69"/>
  <c r="MR10" i="69"/>
  <c r="MR9" i="69"/>
  <c r="MR8" i="69"/>
  <c r="MR7" i="69"/>
  <c r="MR6" i="69"/>
  <c r="MR5" i="69"/>
  <c r="MR4" i="69"/>
  <c r="MQ30" i="69"/>
  <c r="MQ29" i="69"/>
  <c r="MQ28" i="69"/>
  <c r="MQ27" i="69"/>
  <c r="MQ26" i="69"/>
  <c r="MQ25" i="69"/>
  <c r="MQ24" i="69"/>
  <c r="MQ23" i="69"/>
  <c r="MQ22" i="69"/>
  <c r="MQ21" i="69"/>
  <c r="MQ20" i="69"/>
  <c r="MQ19" i="69"/>
  <c r="MQ18" i="69"/>
  <c r="MQ17" i="69"/>
  <c r="MQ16" i="69"/>
  <c r="MQ15" i="69"/>
  <c r="MQ14" i="69"/>
  <c r="MQ13" i="69"/>
  <c r="MQ12" i="69"/>
  <c r="MQ11" i="69"/>
  <c r="MQ10" i="69"/>
  <c r="MQ9" i="69"/>
  <c r="MQ8" i="69"/>
  <c r="MQ7" i="69"/>
  <c r="MQ6" i="69"/>
  <c r="MQ5" i="69"/>
  <c r="MQ4" i="69"/>
  <c r="MP30" i="69"/>
  <c r="MP29" i="69"/>
  <c r="MP28" i="69"/>
  <c r="MP27" i="69"/>
  <c r="MP26" i="69"/>
  <c r="MP25" i="69"/>
  <c r="MP24" i="69"/>
  <c r="MP23" i="69"/>
  <c r="MP22" i="69"/>
  <c r="MP21" i="69"/>
  <c r="MP20" i="69"/>
  <c r="MP19" i="69"/>
  <c r="MP18" i="69"/>
  <c r="MP17" i="69"/>
  <c r="MP16" i="69"/>
  <c r="MP15" i="69"/>
  <c r="MP14" i="69"/>
  <c r="MP13" i="69"/>
  <c r="MP12" i="69"/>
  <c r="MP11" i="69"/>
  <c r="MP10" i="69"/>
  <c r="MP9" i="69"/>
  <c r="MP8" i="69"/>
  <c r="MP7" i="69"/>
  <c r="MP6" i="69"/>
  <c r="MP5" i="69"/>
  <c r="MP4" i="69"/>
  <c r="MO30" i="69"/>
  <c r="MO29" i="69"/>
  <c r="MO28" i="69"/>
  <c r="MO27" i="69"/>
  <c r="MO26" i="69"/>
  <c r="MO25" i="69"/>
  <c r="MO24" i="69"/>
  <c r="MO23" i="69"/>
  <c r="MO22" i="69"/>
  <c r="MO21" i="69"/>
  <c r="MO20" i="69"/>
  <c r="MO19" i="69"/>
  <c r="MO18" i="69"/>
  <c r="MO17" i="69"/>
  <c r="MO16" i="69"/>
  <c r="MO15" i="69"/>
  <c r="MO14" i="69"/>
  <c r="MO13" i="69"/>
  <c r="MO12" i="69"/>
  <c r="MO11" i="69"/>
  <c r="MO10" i="69"/>
  <c r="MO9" i="69"/>
  <c r="MO8" i="69"/>
  <c r="MO7" i="69"/>
  <c r="MO6" i="69"/>
  <c r="MO5" i="69"/>
  <c r="MO4" i="69"/>
  <c r="MN30" i="69"/>
  <c r="MN29" i="69"/>
  <c r="MN28" i="69"/>
  <c r="MN27" i="69"/>
  <c r="MN26" i="69"/>
  <c r="MN25" i="69"/>
  <c r="MN24" i="69"/>
  <c r="MN23" i="69"/>
  <c r="MN22" i="69"/>
  <c r="MN21" i="69"/>
  <c r="MN20" i="69"/>
  <c r="MN19" i="69"/>
  <c r="MN18" i="69"/>
  <c r="MN17" i="69"/>
  <c r="MN16" i="69"/>
  <c r="MN15" i="69"/>
  <c r="MN14" i="69"/>
  <c r="MN13" i="69"/>
  <c r="MN12" i="69"/>
  <c r="MN11" i="69"/>
  <c r="MN10" i="69"/>
  <c r="MN9" i="69"/>
  <c r="MN8" i="69"/>
  <c r="MN7" i="69"/>
  <c r="MN6" i="69"/>
  <c r="MN5" i="69"/>
  <c r="MN4" i="69"/>
  <c r="MM30" i="69"/>
  <c r="MM29" i="69"/>
  <c r="MM28" i="69"/>
  <c r="MM27" i="69"/>
  <c r="MM26" i="69"/>
  <c r="MM25" i="69"/>
  <c r="MM24" i="69"/>
  <c r="MM23" i="69"/>
  <c r="MM22" i="69"/>
  <c r="MM21" i="69"/>
  <c r="MM20" i="69"/>
  <c r="MM19" i="69"/>
  <c r="MM18" i="69"/>
  <c r="MM17" i="69"/>
  <c r="MM16" i="69"/>
  <c r="MM15" i="69"/>
  <c r="MM14" i="69"/>
  <c r="MM13" i="69"/>
  <c r="MM12" i="69"/>
  <c r="MM11" i="69"/>
  <c r="MM10" i="69"/>
  <c r="MM9" i="69"/>
  <c r="MM8" i="69"/>
  <c r="MM7" i="69"/>
  <c r="MM6" i="69"/>
  <c r="MM5" i="69"/>
  <c r="MM4" i="69"/>
  <c r="ML30" i="69"/>
  <c r="ML29" i="69"/>
  <c r="ML28" i="69"/>
  <c r="ML27" i="69"/>
  <c r="ML26" i="69"/>
  <c r="ML25" i="69"/>
  <c r="ML24" i="69"/>
  <c r="ML23" i="69"/>
  <c r="ML22" i="69"/>
  <c r="ML21" i="69"/>
  <c r="ML20" i="69"/>
  <c r="ML19" i="69"/>
  <c r="ML18" i="69"/>
  <c r="ML17" i="69"/>
  <c r="ML16" i="69"/>
  <c r="ML15" i="69"/>
  <c r="ML14" i="69"/>
  <c r="ML13" i="69"/>
  <c r="ML12" i="69"/>
  <c r="ML11" i="69"/>
  <c r="ML10" i="69"/>
  <c r="ML9" i="69"/>
  <c r="ML8" i="69"/>
  <c r="ML7" i="69"/>
  <c r="ML6" i="69"/>
  <c r="ML5" i="69"/>
  <c r="ML4" i="69"/>
  <c r="MK30" i="69"/>
  <c r="MK29" i="69"/>
  <c r="MK28" i="69"/>
  <c r="MK27" i="69"/>
  <c r="MK26" i="69"/>
  <c r="MK25" i="69"/>
  <c r="MK24" i="69"/>
  <c r="MK23" i="69"/>
  <c r="MK22" i="69"/>
  <c r="MK21" i="69"/>
  <c r="MK20" i="69"/>
  <c r="MK19" i="69"/>
  <c r="MK18" i="69"/>
  <c r="MK17" i="69"/>
  <c r="MK16" i="69"/>
  <c r="MK15" i="69"/>
  <c r="MK14" i="69"/>
  <c r="MK13" i="69"/>
  <c r="MK12" i="69"/>
  <c r="MK11" i="69"/>
  <c r="MK10" i="69"/>
  <c r="MK9" i="69"/>
  <c r="MK8" i="69"/>
  <c r="MK7" i="69"/>
  <c r="MK6" i="69"/>
  <c r="MK5" i="69"/>
  <c r="MK4" i="69"/>
  <c r="MJ30" i="69"/>
  <c r="MJ29" i="69"/>
  <c r="MJ28" i="69"/>
  <c r="MJ27" i="69"/>
  <c r="MJ26" i="69"/>
  <c r="MJ25" i="69"/>
  <c r="MJ24" i="69"/>
  <c r="MJ23" i="69"/>
  <c r="MJ22" i="69"/>
  <c r="MJ21" i="69"/>
  <c r="MJ20" i="69"/>
  <c r="MJ19" i="69"/>
  <c r="MJ18" i="69"/>
  <c r="MJ17" i="69"/>
  <c r="MJ16" i="69"/>
  <c r="MJ15" i="69"/>
  <c r="MJ14" i="69"/>
  <c r="MJ13" i="69"/>
  <c r="MJ12" i="69"/>
  <c r="MJ11" i="69"/>
  <c r="MJ10" i="69"/>
  <c r="MJ9" i="69"/>
  <c r="MJ8" i="69"/>
  <c r="MJ7" i="69"/>
  <c r="MJ6" i="69"/>
  <c r="MJ5" i="69"/>
  <c r="MJ4" i="69"/>
  <c r="MH30" i="69"/>
  <c r="MH29" i="69"/>
  <c r="MH28" i="69"/>
  <c r="MH27" i="69"/>
  <c r="MH26" i="69"/>
  <c r="MH25" i="69"/>
  <c r="MH24" i="69"/>
  <c r="MH23" i="69"/>
  <c r="MH22" i="69"/>
  <c r="MH21" i="69"/>
  <c r="MH20" i="69"/>
  <c r="MH19" i="69"/>
  <c r="MH18" i="69"/>
  <c r="MH17" i="69"/>
  <c r="MH16" i="69"/>
  <c r="MH15" i="69"/>
  <c r="MH14" i="69"/>
  <c r="MH13" i="69"/>
  <c r="MH12" i="69"/>
  <c r="MH11" i="69"/>
  <c r="MH10" i="69"/>
  <c r="MH9" i="69"/>
  <c r="MH8" i="69"/>
  <c r="MH7" i="69"/>
  <c r="MH6" i="69"/>
  <c r="MH5" i="69"/>
  <c r="MH4" i="69"/>
  <c r="MG30" i="69"/>
  <c r="MG29" i="69"/>
  <c r="MG28" i="69"/>
  <c r="MG27" i="69"/>
  <c r="MG26" i="69"/>
  <c r="MG25" i="69"/>
  <c r="MG24" i="69"/>
  <c r="MG23" i="69"/>
  <c r="MG22" i="69"/>
  <c r="MG21" i="69"/>
  <c r="MG20" i="69"/>
  <c r="MG19" i="69"/>
  <c r="MG18" i="69"/>
  <c r="MG17" i="69"/>
  <c r="MG16" i="69"/>
  <c r="MG15" i="69"/>
  <c r="MG14" i="69"/>
  <c r="MG13" i="69"/>
  <c r="MG12" i="69"/>
  <c r="MG11" i="69"/>
  <c r="MG10" i="69"/>
  <c r="MG9" i="69"/>
  <c r="MG8" i="69"/>
  <c r="MG7" i="69"/>
  <c r="MG6" i="69"/>
  <c r="MG5" i="69"/>
  <c r="MG4" i="69"/>
  <c r="MF30" i="69"/>
  <c r="MF29" i="69"/>
  <c r="MF28" i="69"/>
  <c r="MF27" i="69"/>
  <c r="MF26" i="69"/>
  <c r="MF25" i="69"/>
  <c r="MF24" i="69"/>
  <c r="MF23" i="69"/>
  <c r="MF22" i="69"/>
  <c r="MF21" i="69"/>
  <c r="MF20" i="69"/>
  <c r="MF19" i="69"/>
  <c r="MF18" i="69"/>
  <c r="MF17" i="69"/>
  <c r="MF16" i="69"/>
  <c r="MF15" i="69"/>
  <c r="MF14" i="69"/>
  <c r="MF13" i="69"/>
  <c r="MF12" i="69"/>
  <c r="MF11" i="69"/>
  <c r="MF10" i="69"/>
  <c r="MF9" i="69"/>
  <c r="MF8" i="69"/>
  <c r="MF7" i="69"/>
  <c r="MF6" i="69"/>
  <c r="MF5" i="69"/>
  <c r="MF4" i="69"/>
  <c r="ME30" i="69"/>
  <c r="ME29" i="69"/>
  <c r="ME28" i="69"/>
  <c r="ME27" i="69"/>
  <c r="ME26" i="69"/>
  <c r="ME25" i="69"/>
  <c r="ME24" i="69"/>
  <c r="ME23" i="69"/>
  <c r="ME22" i="69"/>
  <c r="ME21" i="69"/>
  <c r="ME20" i="69"/>
  <c r="ME19" i="69"/>
  <c r="ME18" i="69"/>
  <c r="ME17" i="69"/>
  <c r="ME16" i="69"/>
  <c r="ME15" i="69"/>
  <c r="ME14" i="69"/>
  <c r="ME13" i="69"/>
  <c r="ME12" i="69"/>
  <c r="ME11" i="69"/>
  <c r="ME10" i="69"/>
  <c r="ME9" i="69"/>
  <c r="ME8" i="69"/>
  <c r="ME7" i="69"/>
  <c r="ME6" i="69"/>
  <c r="ME5" i="69"/>
  <c r="ME4" i="69"/>
  <c r="MD30" i="69"/>
  <c r="MD29" i="69"/>
  <c r="MD28" i="69"/>
  <c r="MD27" i="69"/>
  <c r="MD26" i="69"/>
  <c r="MD25" i="69"/>
  <c r="MD24" i="69"/>
  <c r="MD23" i="69"/>
  <c r="MD22" i="69"/>
  <c r="MD21" i="69"/>
  <c r="MD20" i="69"/>
  <c r="MD19" i="69"/>
  <c r="MD18" i="69"/>
  <c r="MD17" i="69"/>
  <c r="MD16" i="69"/>
  <c r="MD15" i="69"/>
  <c r="MD14" i="69"/>
  <c r="MD13" i="69"/>
  <c r="MD12" i="69"/>
  <c r="MD11" i="69"/>
  <c r="MD10" i="69"/>
  <c r="MD9" i="69"/>
  <c r="MD8" i="69"/>
  <c r="MD7" i="69"/>
  <c r="MD6" i="69"/>
  <c r="MD5" i="69"/>
  <c r="MD4" i="69"/>
  <c r="MC30" i="69"/>
  <c r="MC29" i="69"/>
  <c r="MC28" i="69"/>
  <c r="MC27" i="69"/>
  <c r="MC26" i="69"/>
  <c r="MC25" i="69"/>
  <c r="MC24" i="69"/>
  <c r="MC23" i="69"/>
  <c r="MC22" i="69"/>
  <c r="MC21" i="69"/>
  <c r="MC20" i="69"/>
  <c r="MC19" i="69"/>
  <c r="MC18" i="69"/>
  <c r="MC17" i="69"/>
  <c r="MC16" i="69"/>
  <c r="MC15" i="69"/>
  <c r="MC14" i="69"/>
  <c r="MC13" i="69"/>
  <c r="MC12" i="69"/>
  <c r="MC11" i="69"/>
  <c r="MC10" i="69"/>
  <c r="MC9" i="69"/>
  <c r="MC8" i="69"/>
  <c r="MC7" i="69"/>
  <c r="MC6" i="69"/>
  <c r="MC5" i="69"/>
  <c r="MC4" i="69"/>
  <c r="MC3" i="69"/>
  <c r="MB30" i="69"/>
  <c r="MB29" i="69"/>
  <c r="MB28" i="69"/>
  <c r="MB27" i="69"/>
  <c r="MB26" i="69"/>
  <c r="MB25" i="69"/>
  <c r="MB24" i="69"/>
  <c r="MB23" i="69"/>
  <c r="MB22" i="69"/>
  <c r="MB21" i="69"/>
  <c r="MB20" i="69"/>
  <c r="MB19" i="69"/>
  <c r="MB18" i="69"/>
  <c r="MB17" i="69"/>
  <c r="MB16" i="69"/>
  <c r="MB15" i="69"/>
  <c r="MB14" i="69"/>
  <c r="MB13" i="69"/>
  <c r="MB12" i="69"/>
  <c r="MB11" i="69"/>
  <c r="MB10" i="69"/>
  <c r="MB9" i="69"/>
  <c r="MB8" i="69"/>
  <c r="MB7" i="69"/>
  <c r="MB6" i="69"/>
  <c r="MB5" i="69"/>
  <c r="MB4" i="69"/>
  <c r="MA30" i="69"/>
  <c r="MA29" i="69"/>
  <c r="MA28" i="69"/>
  <c r="MA27" i="69"/>
  <c r="MA26" i="69"/>
  <c r="MA25" i="69"/>
  <c r="MA24" i="69"/>
  <c r="MA23" i="69"/>
  <c r="MA22" i="69"/>
  <c r="MA21" i="69"/>
  <c r="MA20" i="69"/>
  <c r="MA19" i="69"/>
  <c r="MA18" i="69"/>
  <c r="MA17" i="69"/>
  <c r="MA16" i="69"/>
  <c r="MA15" i="69"/>
  <c r="MA14" i="69"/>
  <c r="MA13" i="69"/>
  <c r="MA12" i="69"/>
  <c r="MA11" i="69"/>
  <c r="MA10" i="69"/>
  <c r="MA9" i="69"/>
  <c r="MA8" i="69"/>
  <c r="MA7" i="69"/>
  <c r="MA6" i="69"/>
  <c r="MA5" i="69"/>
  <c r="MA4" i="69"/>
  <c r="LZ30" i="69"/>
  <c r="LZ29" i="69"/>
  <c r="LZ28" i="69"/>
  <c r="LZ27" i="69"/>
  <c r="LZ26" i="69"/>
  <c r="LZ25" i="69"/>
  <c r="LZ24" i="69"/>
  <c r="LZ23" i="69"/>
  <c r="LZ22" i="69"/>
  <c r="LZ21" i="69"/>
  <c r="LZ20" i="69"/>
  <c r="LZ19" i="69"/>
  <c r="LZ18" i="69"/>
  <c r="LZ17" i="69"/>
  <c r="LZ16" i="69"/>
  <c r="LZ15" i="69"/>
  <c r="LZ14" i="69"/>
  <c r="LZ13" i="69"/>
  <c r="LZ12" i="69"/>
  <c r="LZ11" i="69"/>
  <c r="LZ10" i="69"/>
  <c r="LZ9" i="69"/>
  <c r="LZ8" i="69"/>
  <c r="LZ7" i="69"/>
  <c r="LZ6" i="69"/>
  <c r="LZ5" i="69"/>
  <c r="LZ4" i="69"/>
  <c r="LY30" i="69"/>
  <c r="LY29" i="69"/>
  <c r="LY28" i="69"/>
  <c r="LY27" i="69"/>
  <c r="LY26" i="69"/>
  <c r="LY25" i="69"/>
  <c r="LY24" i="69"/>
  <c r="LY23" i="69"/>
  <c r="LY22" i="69"/>
  <c r="LY21" i="69"/>
  <c r="LY20" i="69"/>
  <c r="LY19" i="69"/>
  <c r="LY18" i="69"/>
  <c r="LY17" i="69"/>
  <c r="LY16" i="69"/>
  <c r="LY15" i="69"/>
  <c r="LY14" i="69"/>
  <c r="LY13" i="69"/>
  <c r="LY12" i="69"/>
  <c r="LY11" i="69"/>
  <c r="LY10" i="69"/>
  <c r="LY9" i="69"/>
  <c r="LY8" i="69"/>
  <c r="LY7" i="69"/>
  <c r="LY6" i="69"/>
  <c r="LY5" i="69"/>
  <c r="LY4" i="69"/>
  <c r="LX30" i="69"/>
  <c r="LX29" i="69"/>
  <c r="LX28" i="69"/>
  <c r="LX27" i="69"/>
  <c r="LX26" i="69"/>
  <c r="LX25" i="69"/>
  <c r="LX24" i="69"/>
  <c r="LX23" i="69"/>
  <c r="LX22" i="69"/>
  <c r="LX21" i="69"/>
  <c r="LX20" i="69"/>
  <c r="LX19" i="69"/>
  <c r="LX18" i="69"/>
  <c r="LX17" i="69"/>
  <c r="LX16" i="69"/>
  <c r="LX15" i="69"/>
  <c r="LX14" i="69"/>
  <c r="LX13" i="69"/>
  <c r="LX12" i="69"/>
  <c r="LX11" i="69"/>
  <c r="LX10" i="69"/>
  <c r="LX9" i="69"/>
  <c r="LX8" i="69"/>
  <c r="LX7" i="69"/>
  <c r="LX6" i="69"/>
  <c r="LX5" i="69"/>
  <c r="LX4" i="69"/>
  <c r="LW30" i="69"/>
  <c r="LW29" i="69"/>
  <c r="LW28" i="69"/>
  <c r="LW27" i="69"/>
  <c r="LW26" i="69"/>
  <c r="LW25" i="69"/>
  <c r="LW24" i="69"/>
  <c r="LW23" i="69"/>
  <c r="LW22" i="69"/>
  <c r="LW21" i="69"/>
  <c r="LW20" i="69"/>
  <c r="LW19" i="69"/>
  <c r="LW18" i="69"/>
  <c r="LW17" i="69"/>
  <c r="LW16" i="69"/>
  <c r="LW15" i="69"/>
  <c r="LW14" i="69"/>
  <c r="LW13" i="69"/>
  <c r="LW12" i="69"/>
  <c r="LW11" i="69"/>
  <c r="LW10" i="69"/>
  <c r="LW9" i="69"/>
  <c r="LW8" i="69"/>
  <c r="LW7" i="69"/>
  <c r="LW6" i="69"/>
  <c r="LW5" i="69"/>
  <c r="LW4" i="69"/>
  <c r="LV30" i="69"/>
  <c r="LV29" i="69"/>
  <c r="LV28" i="69"/>
  <c r="LV27" i="69"/>
  <c r="LV26" i="69"/>
  <c r="LV25" i="69"/>
  <c r="LV24" i="69"/>
  <c r="LV23" i="69"/>
  <c r="LV22" i="69"/>
  <c r="LV21" i="69"/>
  <c r="LV20" i="69"/>
  <c r="LV19" i="69"/>
  <c r="LV18" i="69"/>
  <c r="LV17" i="69"/>
  <c r="LV16" i="69"/>
  <c r="LV15" i="69"/>
  <c r="LV14" i="69"/>
  <c r="LV13" i="69"/>
  <c r="LV12" i="69"/>
  <c r="LV11" i="69"/>
  <c r="LV10" i="69"/>
  <c r="LV9" i="69"/>
  <c r="LV8" i="69"/>
  <c r="LV7" i="69"/>
  <c r="LV6" i="69"/>
  <c r="LV5" i="69"/>
  <c r="LV4" i="69"/>
  <c r="LU30" i="69"/>
  <c r="LU29" i="69"/>
  <c r="LU28" i="69"/>
  <c r="LU27" i="69"/>
  <c r="LU26" i="69"/>
  <c r="LU25" i="69"/>
  <c r="LU24" i="69"/>
  <c r="LU23" i="69"/>
  <c r="LU22" i="69"/>
  <c r="LU21" i="69"/>
  <c r="LU20" i="69"/>
  <c r="LU19" i="69"/>
  <c r="LU18" i="69"/>
  <c r="LU17" i="69"/>
  <c r="LU16" i="69"/>
  <c r="LU15" i="69"/>
  <c r="LU14" i="69"/>
  <c r="LU13" i="69"/>
  <c r="LU12" i="69"/>
  <c r="LU11" i="69"/>
  <c r="LU10" i="69"/>
  <c r="LU9" i="69"/>
  <c r="LU8" i="69"/>
  <c r="LU7" i="69"/>
  <c r="LU6" i="69"/>
  <c r="LU5" i="69"/>
  <c r="LU4" i="69"/>
  <c r="LT30" i="69"/>
  <c r="LT29" i="69"/>
  <c r="LT28" i="69"/>
  <c r="LT27" i="69"/>
  <c r="LT26" i="69"/>
  <c r="LT25" i="69"/>
  <c r="LT24" i="69"/>
  <c r="LT23" i="69"/>
  <c r="LT22" i="69"/>
  <c r="LT21" i="69"/>
  <c r="LT20" i="69"/>
  <c r="LT19" i="69"/>
  <c r="LT18" i="69"/>
  <c r="LT17" i="69"/>
  <c r="LT16" i="69"/>
  <c r="LT15" i="69"/>
  <c r="LT14" i="69"/>
  <c r="LT13" i="69"/>
  <c r="LT12" i="69"/>
  <c r="LT11" i="69"/>
  <c r="LT10" i="69"/>
  <c r="LT9" i="69"/>
  <c r="LT8" i="69"/>
  <c r="LT7" i="69"/>
  <c r="LT6" i="69"/>
  <c r="LT5" i="69"/>
  <c r="LT4" i="69"/>
  <c r="LS30" i="69"/>
  <c r="LS29" i="69"/>
  <c r="LS28" i="69"/>
  <c r="LS27" i="69"/>
  <c r="LS26" i="69"/>
  <c r="LS25" i="69"/>
  <c r="LS24" i="69"/>
  <c r="LS23" i="69"/>
  <c r="LS22" i="69"/>
  <c r="LS21" i="69"/>
  <c r="LS20" i="69"/>
  <c r="LS19" i="69"/>
  <c r="LS18" i="69"/>
  <c r="LS17" i="69"/>
  <c r="LS16" i="69"/>
  <c r="LS15" i="69"/>
  <c r="LS14" i="69"/>
  <c r="LS13" i="69"/>
  <c r="LS12" i="69"/>
  <c r="LS11" i="69"/>
  <c r="LS10" i="69"/>
  <c r="LS9" i="69"/>
  <c r="LS8" i="69"/>
  <c r="LS7" i="69"/>
  <c r="LS6" i="69"/>
  <c r="LS5" i="69"/>
  <c r="LS4" i="69"/>
  <c r="LR30" i="69"/>
  <c r="LR29" i="69"/>
  <c r="LR28" i="69"/>
  <c r="LR27" i="69"/>
  <c r="LR26" i="69"/>
  <c r="LR25" i="69"/>
  <c r="LR24" i="69"/>
  <c r="LR23" i="69"/>
  <c r="LR22" i="69"/>
  <c r="LR21" i="69"/>
  <c r="LR20" i="69"/>
  <c r="LR19" i="69"/>
  <c r="LR18" i="69"/>
  <c r="LR17" i="69"/>
  <c r="LR16" i="69"/>
  <c r="LR15" i="69"/>
  <c r="LR14" i="69"/>
  <c r="LR13" i="69"/>
  <c r="LR12" i="69"/>
  <c r="LR11" i="69"/>
  <c r="LR10" i="69"/>
  <c r="LR9" i="69"/>
  <c r="LR8" i="69"/>
  <c r="LR7" i="69"/>
  <c r="LR6" i="69"/>
  <c r="LR5" i="69"/>
  <c r="LR4" i="69"/>
  <c r="LQ30" i="69"/>
  <c r="LQ29" i="69"/>
  <c r="LQ28" i="69"/>
  <c r="LQ27" i="69"/>
  <c r="LQ26" i="69"/>
  <c r="LQ25" i="69"/>
  <c r="LQ24" i="69"/>
  <c r="LQ23" i="69"/>
  <c r="LQ22" i="69"/>
  <c r="LQ21" i="69"/>
  <c r="LQ20" i="69"/>
  <c r="LQ19" i="69"/>
  <c r="LQ18" i="69"/>
  <c r="LQ17" i="69"/>
  <c r="LQ16" i="69"/>
  <c r="LQ15" i="69"/>
  <c r="LQ14" i="69"/>
  <c r="LQ13" i="69"/>
  <c r="LQ12" i="69"/>
  <c r="LQ11" i="69"/>
  <c r="LQ10" i="69"/>
  <c r="LQ9" i="69"/>
  <c r="LQ8" i="69"/>
  <c r="LQ7" i="69"/>
  <c r="LQ6" i="69"/>
  <c r="LQ4" i="69"/>
  <c r="LQ5" i="69"/>
  <c r="LP30" i="69"/>
  <c r="LP29" i="69"/>
  <c r="LP28" i="69"/>
  <c r="LP27" i="69"/>
  <c r="LP26" i="69"/>
  <c r="LP25" i="69"/>
  <c r="LP24" i="69"/>
  <c r="LP23" i="69"/>
  <c r="LP22" i="69"/>
  <c r="LP21" i="69"/>
  <c r="LP20" i="69"/>
  <c r="LP19" i="69"/>
  <c r="LP18" i="69"/>
  <c r="LP17" i="69"/>
  <c r="LP16" i="69"/>
  <c r="LP15" i="69"/>
  <c r="LP14" i="69"/>
  <c r="LP13" i="69"/>
  <c r="LP12" i="69"/>
  <c r="LP11" i="69"/>
  <c r="LP10" i="69"/>
  <c r="LP9" i="69"/>
  <c r="LP8" i="69"/>
  <c r="LP7" i="69"/>
  <c r="LP6" i="69"/>
  <c r="LP5" i="69"/>
  <c r="LP4" i="69"/>
  <c r="LO30" i="69"/>
  <c r="LO29" i="69"/>
  <c r="LO28" i="69"/>
  <c r="LO27" i="69"/>
  <c r="LO26" i="69"/>
  <c r="LO25" i="69"/>
  <c r="LO24" i="69"/>
  <c r="LO23" i="69"/>
  <c r="LO22" i="69"/>
  <c r="LO21" i="69"/>
  <c r="LO20" i="69"/>
  <c r="LO19" i="69"/>
  <c r="LO18" i="69"/>
  <c r="LO17" i="69"/>
  <c r="LO16" i="69"/>
  <c r="LO15" i="69"/>
  <c r="LO14" i="69"/>
  <c r="LO13" i="69"/>
  <c r="LO12" i="69"/>
  <c r="LO11" i="69"/>
  <c r="LO10" i="69"/>
  <c r="LO9" i="69"/>
  <c r="LO8" i="69"/>
  <c r="LO7" i="69"/>
  <c r="LO6" i="69"/>
  <c r="LO5" i="69"/>
  <c r="LO4" i="69"/>
  <c r="LN30" i="69"/>
  <c r="LN29" i="69"/>
  <c r="LN28" i="69"/>
  <c r="LN27" i="69"/>
  <c r="LN26" i="69"/>
  <c r="LN25" i="69"/>
  <c r="LN24" i="69"/>
  <c r="LN23" i="69"/>
  <c r="LN22" i="69"/>
  <c r="LN21" i="69"/>
  <c r="LN20" i="69"/>
  <c r="LN19" i="69"/>
  <c r="LN18" i="69"/>
  <c r="LN17" i="69"/>
  <c r="LN16" i="69"/>
  <c r="LN15" i="69"/>
  <c r="LN14" i="69"/>
  <c r="LN13" i="69"/>
  <c r="LN12" i="69"/>
  <c r="LN11" i="69"/>
  <c r="LN10" i="69"/>
  <c r="LN9" i="69"/>
  <c r="LN8" i="69"/>
  <c r="LN7" i="69"/>
  <c r="LN6" i="69"/>
  <c r="LN5" i="69"/>
  <c r="LN4" i="69"/>
  <c r="LM30" i="69"/>
  <c r="LM29" i="69"/>
  <c r="LM28" i="69"/>
  <c r="LM27" i="69"/>
  <c r="LM26" i="69"/>
  <c r="LM25" i="69"/>
  <c r="LM24" i="69"/>
  <c r="LM23" i="69"/>
  <c r="LM22" i="69"/>
  <c r="LM21" i="69"/>
  <c r="LM20" i="69"/>
  <c r="LM19" i="69"/>
  <c r="LM18" i="69"/>
  <c r="LM17" i="69"/>
  <c r="LM16" i="69"/>
  <c r="LM15" i="69"/>
  <c r="LM14" i="69"/>
  <c r="LM13" i="69"/>
  <c r="LM12" i="69"/>
  <c r="LM11" i="69"/>
  <c r="LM10" i="69"/>
  <c r="LM9" i="69"/>
  <c r="LM8" i="69"/>
  <c r="LM7" i="69"/>
  <c r="LM6" i="69"/>
  <c r="LM5" i="69"/>
  <c r="LM4" i="69"/>
  <c r="LL30" i="69"/>
  <c r="LL29" i="69"/>
  <c r="LL28" i="69"/>
  <c r="LL27" i="69"/>
  <c r="LL26" i="69"/>
  <c r="LL25" i="69"/>
  <c r="LL24" i="69"/>
  <c r="LL23" i="69"/>
  <c r="LL22" i="69"/>
  <c r="LL21" i="69"/>
  <c r="LL20" i="69"/>
  <c r="LL19" i="69"/>
  <c r="LL18" i="69"/>
  <c r="LL17" i="69"/>
  <c r="LL16" i="69"/>
  <c r="LL15" i="69"/>
  <c r="LL14" i="69"/>
  <c r="LL13" i="69"/>
  <c r="LL12" i="69"/>
  <c r="LL11" i="69"/>
  <c r="LL10" i="69"/>
  <c r="LL9" i="69"/>
  <c r="LL8" i="69"/>
  <c r="LL7" i="69"/>
  <c r="LL6" i="69"/>
  <c r="LL5" i="69"/>
  <c r="LL4" i="69"/>
  <c r="LJ4" i="69"/>
  <c r="LI30" i="69"/>
  <c r="LI29" i="69"/>
  <c r="LI28" i="69"/>
  <c r="LI27" i="69"/>
  <c r="LI26" i="69"/>
  <c r="LI25" i="69"/>
  <c r="LI24" i="69"/>
  <c r="LI23" i="69"/>
  <c r="LI22" i="69"/>
  <c r="LI21" i="69"/>
  <c r="LI20" i="69"/>
  <c r="LI19" i="69"/>
  <c r="LI18" i="69"/>
  <c r="LI17" i="69"/>
  <c r="LI16" i="69"/>
  <c r="LI15" i="69"/>
  <c r="LI14" i="69"/>
  <c r="LI13" i="69"/>
  <c r="LI12" i="69"/>
  <c r="LI11" i="69"/>
  <c r="LI10" i="69"/>
  <c r="LI9" i="69"/>
  <c r="LI8" i="69"/>
  <c r="LI7" i="69"/>
  <c r="LI6" i="69"/>
  <c r="LI5" i="69"/>
  <c r="LI4" i="69"/>
  <c r="LH30" i="69"/>
  <c r="LH29" i="69"/>
  <c r="LH28" i="69"/>
  <c r="LH27" i="69"/>
  <c r="LH26" i="69"/>
  <c r="LH25" i="69"/>
  <c r="LH24" i="69"/>
  <c r="LH23" i="69"/>
  <c r="LH22" i="69"/>
  <c r="LH21" i="69"/>
  <c r="LH20" i="69"/>
  <c r="LH19" i="69"/>
  <c r="LH18" i="69"/>
  <c r="LH17" i="69"/>
  <c r="LH16" i="69"/>
  <c r="LH15" i="69"/>
  <c r="LH14" i="69"/>
  <c r="LH13" i="69"/>
  <c r="LH12" i="69"/>
  <c r="LH11" i="69"/>
  <c r="LH10" i="69"/>
  <c r="LH9" i="69"/>
  <c r="LH8" i="69"/>
  <c r="LH7" i="69"/>
  <c r="LH6" i="69"/>
  <c r="LH5" i="69"/>
  <c r="LH4" i="69"/>
  <c r="LG30" i="69" l="1"/>
  <c r="LG29" i="69"/>
  <c r="LG28" i="69"/>
  <c r="LG27" i="69"/>
  <c r="LG26" i="69"/>
  <c r="LG25" i="69"/>
  <c r="LG24" i="69"/>
  <c r="LG23" i="69"/>
  <c r="LG22" i="69"/>
  <c r="LG21" i="69"/>
  <c r="LG20" i="69"/>
  <c r="LG19" i="69"/>
  <c r="LG18" i="69"/>
  <c r="LG17" i="69"/>
  <c r="LG16" i="69"/>
  <c r="LG15" i="69"/>
  <c r="LG14" i="69"/>
  <c r="LG13" i="69"/>
  <c r="LG12" i="69"/>
  <c r="LG11" i="69"/>
  <c r="LG10" i="69"/>
  <c r="LG9" i="69"/>
  <c r="LG8" i="69"/>
  <c r="LG7" i="69"/>
  <c r="LG6" i="69"/>
  <c r="LG5" i="69"/>
  <c r="LF30" i="69"/>
  <c r="LF29" i="69"/>
  <c r="LF28" i="69"/>
  <c r="LF27" i="69"/>
  <c r="LF26" i="69"/>
  <c r="LF25" i="69"/>
  <c r="LF24" i="69"/>
  <c r="LF23" i="69"/>
  <c r="LF22" i="69"/>
  <c r="LF21" i="69"/>
  <c r="LF20" i="69"/>
  <c r="LF19" i="69"/>
  <c r="LF18" i="69"/>
  <c r="LF17" i="69"/>
  <c r="LF16" i="69"/>
  <c r="LF15" i="69"/>
  <c r="LF14" i="69"/>
  <c r="LF13" i="69"/>
  <c r="LF12" i="69"/>
  <c r="LF11" i="69"/>
  <c r="LF10" i="69"/>
  <c r="LF9" i="69"/>
  <c r="LF8" i="69"/>
  <c r="LF7" i="69"/>
  <c r="LF6" i="69"/>
  <c r="LF5" i="69"/>
  <c r="LE30" i="69"/>
  <c r="LE29" i="69"/>
  <c r="LE28" i="69"/>
  <c r="LE27" i="69"/>
  <c r="LE26" i="69"/>
  <c r="LE25" i="69"/>
  <c r="LE24" i="69"/>
  <c r="LE23" i="69"/>
  <c r="LE22" i="69"/>
  <c r="LE21" i="69"/>
  <c r="LE20" i="69"/>
  <c r="LE19" i="69"/>
  <c r="LE18" i="69"/>
  <c r="LE17" i="69"/>
  <c r="LE16" i="69"/>
  <c r="LE15" i="69"/>
  <c r="LE14" i="69"/>
  <c r="LE13" i="69"/>
  <c r="LE12" i="69"/>
  <c r="LE11" i="69"/>
  <c r="LE10" i="69"/>
  <c r="LE9" i="69"/>
  <c r="LE8" i="69"/>
  <c r="LE7" i="69"/>
  <c r="LE6" i="69"/>
  <c r="LE5" i="69"/>
  <c r="LG4" i="69"/>
  <c r="LF4" i="69"/>
  <c r="LE3" i="69"/>
  <c r="LE4" i="69" l="1"/>
  <c r="LE2" i="69"/>
  <c r="BA3" i="69"/>
  <c r="AW3" i="69"/>
  <c r="FE3" i="69"/>
  <c r="FA3" i="69"/>
  <c r="EW3" i="69"/>
  <c r="ES3" i="69"/>
  <c r="EO3" i="69"/>
  <c r="EK3" i="69"/>
  <c r="EG3" i="69"/>
  <c r="EC3" i="69"/>
  <c r="DY3" i="69"/>
  <c r="DU3" i="69"/>
  <c r="DQ3" i="69"/>
  <c r="DM3" i="69"/>
  <c r="DI3" i="69"/>
  <c r="DE3" i="69"/>
  <c r="DA3" i="69"/>
  <c r="CW3" i="69"/>
  <c r="CS3" i="69"/>
  <c r="CO3" i="69"/>
  <c r="CK3" i="69"/>
  <c r="CG3" i="69"/>
  <c r="CC3" i="69"/>
  <c r="BY3" i="69"/>
  <c r="BU3" i="69"/>
  <c r="BQ3" i="69"/>
  <c r="BM3" i="69"/>
  <c r="BI3" i="69"/>
  <c r="FH30" i="69"/>
  <c r="FH29" i="69"/>
  <c r="FH28" i="69"/>
  <c r="FH27" i="69"/>
  <c r="FH26" i="69"/>
  <c r="FH25" i="69"/>
  <c r="FH24" i="69"/>
  <c r="FH23" i="69"/>
  <c r="FH22" i="69"/>
  <c r="FH21" i="69"/>
  <c r="FH20" i="69"/>
  <c r="FH19" i="69"/>
  <c r="FH18" i="69"/>
  <c r="FH17" i="69"/>
  <c r="FH16" i="69"/>
  <c r="FH15" i="69"/>
  <c r="FH14" i="69"/>
  <c r="FH13" i="69"/>
  <c r="FH12" i="69"/>
  <c r="FH11" i="69"/>
  <c r="FH10" i="69"/>
  <c r="FH9" i="69"/>
  <c r="FH8" i="69"/>
  <c r="FH7" i="69"/>
  <c r="FH6" i="69"/>
  <c r="FG30" i="69"/>
  <c r="FG29" i="69"/>
  <c r="FG28" i="69"/>
  <c r="FG27" i="69"/>
  <c r="FG26" i="69"/>
  <c r="FG25" i="69"/>
  <c r="FG24" i="69"/>
  <c r="FG23" i="69"/>
  <c r="FG22" i="69"/>
  <c r="FG21" i="69"/>
  <c r="FG20" i="69"/>
  <c r="FG19" i="69"/>
  <c r="FG18" i="69"/>
  <c r="FG17" i="69"/>
  <c r="FG16" i="69"/>
  <c r="FG15" i="69"/>
  <c r="FG14" i="69"/>
  <c r="FG13" i="69"/>
  <c r="FG12" i="69"/>
  <c r="FG11" i="69"/>
  <c r="FG10" i="69"/>
  <c r="FG9" i="69"/>
  <c r="FG8" i="69"/>
  <c r="FG7" i="69"/>
  <c r="FG6" i="69"/>
  <c r="FF30" i="69"/>
  <c r="FF29" i="69"/>
  <c r="FF28" i="69"/>
  <c r="FF27" i="69"/>
  <c r="FF26" i="69"/>
  <c r="FF25" i="69"/>
  <c r="FF24" i="69"/>
  <c r="FF23" i="69"/>
  <c r="FF22" i="69"/>
  <c r="FF21" i="69"/>
  <c r="FF20" i="69"/>
  <c r="FF19" i="69"/>
  <c r="FF18" i="69"/>
  <c r="FF17" i="69"/>
  <c r="FF16" i="69"/>
  <c r="FF15" i="69"/>
  <c r="FF14" i="69"/>
  <c r="FF13" i="69"/>
  <c r="FF12" i="69"/>
  <c r="FF11" i="69"/>
  <c r="FF10" i="69"/>
  <c r="FF9" i="69"/>
  <c r="FF8" i="69"/>
  <c r="FF7" i="69"/>
  <c r="FF6" i="69"/>
  <c r="FE30" i="69"/>
  <c r="FE29" i="69"/>
  <c r="FE28" i="69"/>
  <c r="FE27" i="69"/>
  <c r="FE26" i="69"/>
  <c r="FE25" i="69"/>
  <c r="FE24" i="69"/>
  <c r="FE23" i="69"/>
  <c r="FE22" i="69"/>
  <c r="FE21" i="69"/>
  <c r="FE20" i="69"/>
  <c r="FE19" i="69"/>
  <c r="FE18" i="69"/>
  <c r="FE17" i="69"/>
  <c r="FE16" i="69"/>
  <c r="FE15" i="69"/>
  <c r="FE14" i="69"/>
  <c r="FE13" i="69"/>
  <c r="FE12" i="69"/>
  <c r="FE11" i="69"/>
  <c r="FE10" i="69"/>
  <c r="FE9" i="69"/>
  <c r="FE8" i="69"/>
  <c r="FE7" i="69"/>
  <c r="FE6" i="69"/>
  <c r="FD30" i="69"/>
  <c r="FD29" i="69"/>
  <c r="FD28" i="69"/>
  <c r="FD27" i="69"/>
  <c r="FD26" i="69"/>
  <c r="FD25" i="69"/>
  <c r="FD24" i="69"/>
  <c r="FD23" i="69"/>
  <c r="FD22" i="69"/>
  <c r="FD21" i="69"/>
  <c r="FD20" i="69"/>
  <c r="FD19" i="69"/>
  <c r="FD18" i="69"/>
  <c r="FD17" i="69"/>
  <c r="FD16" i="69"/>
  <c r="FD15" i="69"/>
  <c r="FD14" i="69"/>
  <c r="FD13" i="69"/>
  <c r="FD12" i="69"/>
  <c r="FD11" i="69"/>
  <c r="FD10" i="69"/>
  <c r="FD9" i="69"/>
  <c r="FD8" i="69"/>
  <c r="FD7" i="69"/>
  <c r="FD6" i="69"/>
  <c r="FC30" i="69"/>
  <c r="FC29" i="69"/>
  <c r="FC28" i="69"/>
  <c r="FC27" i="69"/>
  <c r="FC26" i="69"/>
  <c r="FC25" i="69"/>
  <c r="FC24" i="69"/>
  <c r="FC23" i="69"/>
  <c r="FC22" i="69"/>
  <c r="FC21" i="69"/>
  <c r="FC20" i="69"/>
  <c r="FC19" i="69"/>
  <c r="FC18" i="69"/>
  <c r="FC17" i="69"/>
  <c r="FC16" i="69"/>
  <c r="FC15" i="69"/>
  <c r="FC14" i="69"/>
  <c r="FC13" i="69"/>
  <c r="FC12" i="69"/>
  <c r="FC11" i="69"/>
  <c r="FC10" i="69"/>
  <c r="FC9" i="69"/>
  <c r="FC8" i="69"/>
  <c r="FC7" i="69"/>
  <c r="FC6" i="69"/>
  <c r="FB30" i="69"/>
  <c r="FB29" i="69"/>
  <c r="FB28" i="69"/>
  <c r="FB27" i="69"/>
  <c r="FB26" i="69"/>
  <c r="FB25" i="69"/>
  <c r="FB24" i="69"/>
  <c r="FB23" i="69"/>
  <c r="FB22" i="69"/>
  <c r="FB21" i="69"/>
  <c r="FB20" i="69"/>
  <c r="FB19" i="69"/>
  <c r="FB18" i="69"/>
  <c r="FB17" i="69"/>
  <c r="FB16" i="69"/>
  <c r="FB15" i="69"/>
  <c r="FB14" i="69"/>
  <c r="FB13" i="69"/>
  <c r="FB12" i="69"/>
  <c r="FB11" i="69"/>
  <c r="FB10" i="69"/>
  <c r="FB9" i="69"/>
  <c r="FB8" i="69"/>
  <c r="FB7" i="69"/>
  <c r="FB6" i="69"/>
  <c r="FA30" i="69"/>
  <c r="FA29" i="69"/>
  <c r="FA28" i="69"/>
  <c r="FA27" i="69"/>
  <c r="FA26" i="69"/>
  <c r="FA25" i="69"/>
  <c r="FA24" i="69"/>
  <c r="FA23" i="69"/>
  <c r="FA22" i="69"/>
  <c r="FA21" i="69"/>
  <c r="FA20" i="69"/>
  <c r="FA19" i="69"/>
  <c r="FA18" i="69"/>
  <c r="FA17" i="69"/>
  <c r="FA16" i="69"/>
  <c r="FA15" i="69"/>
  <c r="FA14" i="69"/>
  <c r="FA13" i="69"/>
  <c r="FA12" i="69"/>
  <c r="FA11" i="69"/>
  <c r="FA10" i="69"/>
  <c r="FA9" i="69"/>
  <c r="FA8" i="69"/>
  <c r="FA7" i="69"/>
  <c r="FA6" i="69"/>
  <c r="EZ30" i="69"/>
  <c r="EZ29" i="69"/>
  <c r="EZ28" i="69"/>
  <c r="EZ27" i="69"/>
  <c r="EZ26" i="69"/>
  <c r="EZ25" i="69"/>
  <c r="EZ24" i="69"/>
  <c r="EZ23" i="69"/>
  <c r="EZ22" i="69"/>
  <c r="EZ21" i="69"/>
  <c r="EZ20" i="69"/>
  <c r="EZ19" i="69"/>
  <c r="EZ18" i="69"/>
  <c r="EZ17" i="69"/>
  <c r="EZ16" i="69"/>
  <c r="EZ15" i="69"/>
  <c r="EZ14" i="69"/>
  <c r="EZ13" i="69"/>
  <c r="EZ12" i="69"/>
  <c r="EZ11" i="69"/>
  <c r="EZ10" i="69"/>
  <c r="EZ9" i="69"/>
  <c r="EZ8" i="69"/>
  <c r="EZ7" i="69"/>
  <c r="EZ6" i="69"/>
  <c r="EY30" i="69"/>
  <c r="EY29" i="69"/>
  <c r="EY28" i="69"/>
  <c r="EY27" i="69"/>
  <c r="EY26" i="69"/>
  <c r="EY25" i="69"/>
  <c r="EY24" i="69"/>
  <c r="EY23" i="69"/>
  <c r="EY22" i="69"/>
  <c r="EY21" i="69"/>
  <c r="EY20" i="69"/>
  <c r="EY19" i="69"/>
  <c r="EY18" i="69"/>
  <c r="EY17" i="69"/>
  <c r="EY16" i="69"/>
  <c r="EY15" i="69"/>
  <c r="EY14" i="69"/>
  <c r="EY13" i="69"/>
  <c r="EY12" i="69"/>
  <c r="EY11" i="69"/>
  <c r="EY10" i="69"/>
  <c r="EY9" i="69"/>
  <c r="EY8" i="69"/>
  <c r="EY7" i="69"/>
  <c r="EY6" i="69"/>
  <c r="EX30" i="69"/>
  <c r="EX29" i="69"/>
  <c r="EX28" i="69"/>
  <c r="EX27" i="69"/>
  <c r="EX26" i="69"/>
  <c r="EX25" i="69"/>
  <c r="EX24" i="69"/>
  <c r="EX23" i="69"/>
  <c r="EX22" i="69"/>
  <c r="EX21" i="69"/>
  <c r="EX20" i="69"/>
  <c r="EX19" i="69"/>
  <c r="EX18" i="69"/>
  <c r="EX17" i="69"/>
  <c r="EX16" i="69"/>
  <c r="EX15" i="69"/>
  <c r="EX14" i="69"/>
  <c r="EX13" i="69"/>
  <c r="EX12" i="69"/>
  <c r="EX11" i="69"/>
  <c r="EX10" i="69"/>
  <c r="EX9" i="69"/>
  <c r="EX8" i="69"/>
  <c r="EX7" i="69"/>
  <c r="EX6" i="69"/>
  <c r="EW30" i="69"/>
  <c r="EW29" i="69"/>
  <c r="EW28" i="69"/>
  <c r="EW27" i="69"/>
  <c r="EW26" i="69"/>
  <c r="EW25" i="69"/>
  <c r="EW24" i="69"/>
  <c r="EW23" i="69"/>
  <c r="EW22" i="69"/>
  <c r="EW21" i="69"/>
  <c r="EW20" i="69"/>
  <c r="EW19" i="69"/>
  <c r="EW18" i="69"/>
  <c r="EW17" i="69"/>
  <c r="EW16" i="69"/>
  <c r="EW15" i="69"/>
  <c r="EW14" i="69"/>
  <c r="EW13" i="69"/>
  <c r="EW12" i="69"/>
  <c r="EW11" i="69"/>
  <c r="EW10" i="69"/>
  <c r="EW9" i="69"/>
  <c r="EW8" i="69"/>
  <c r="EW7" i="69"/>
  <c r="EW6" i="69"/>
  <c r="EV30" i="69"/>
  <c r="EV29" i="69"/>
  <c r="EV28" i="69"/>
  <c r="EV27" i="69"/>
  <c r="EV26" i="69"/>
  <c r="EV25" i="69"/>
  <c r="EV24" i="69"/>
  <c r="EV23" i="69"/>
  <c r="EV22" i="69"/>
  <c r="EV21" i="69"/>
  <c r="EV20" i="69"/>
  <c r="EV19" i="69"/>
  <c r="EV18" i="69"/>
  <c r="EV17" i="69"/>
  <c r="EV16" i="69"/>
  <c r="EV15" i="69"/>
  <c r="EV14" i="69"/>
  <c r="EV13" i="69"/>
  <c r="EV12" i="69"/>
  <c r="EV11" i="69"/>
  <c r="EV10" i="69"/>
  <c r="EV9" i="69"/>
  <c r="EV8" i="69"/>
  <c r="EV7" i="69"/>
  <c r="EV6" i="69"/>
  <c r="EU30" i="69"/>
  <c r="EU29" i="69"/>
  <c r="EU28" i="69"/>
  <c r="EU27" i="69"/>
  <c r="EU26" i="69"/>
  <c r="EU25" i="69"/>
  <c r="EU24" i="69"/>
  <c r="EU23" i="69"/>
  <c r="EU22" i="69"/>
  <c r="EU21" i="69"/>
  <c r="EU20" i="69"/>
  <c r="EU19" i="69"/>
  <c r="EU18" i="69"/>
  <c r="EU17" i="69"/>
  <c r="EU16" i="69"/>
  <c r="EU15" i="69"/>
  <c r="EU14" i="69"/>
  <c r="EU13" i="69"/>
  <c r="EU12" i="69"/>
  <c r="EU11" i="69"/>
  <c r="EU10" i="69"/>
  <c r="EU9" i="69"/>
  <c r="EU8" i="69"/>
  <c r="EU7" i="69"/>
  <c r="EU6" i="69"/>
  <c r="ET30" i="69"/>
  <c r="ET29" i="69"/>
  <c r="ET28" i="69"/>
  <c r="ET27" i="69"/>
  <c r="ET26" i="69"/>
  <c r="ET25" i="69"/>
  <c r="ET24" i="69"/>
  <c r="ET23" i="69"/>
  <c r="ET22" i="69"/>
  <c r="ET21" i="69"/>
  <c r="ET20" i="69"/>
  <c r="ET19" i="69"/>
  <c r="ET18" i="69"/>
  <c r="ET17" i="69"/>
  <c r="ET16" i="69"/>
  <c r="ET15" i="69"/>
  <c r="ET14" i="69"/>
  <c r="ET13" i="69"/>
  <c r="ET12" i="69"/>
  <c r="ET11" i="69"/>
  <c r="ET10" i="69"/>
  <c r="ET9" i="69"/>
  <c r="ET8" i="69"/>
  <c r="ET7" i="69"/>
  <c r="ET6" i="69"/>
  <c r="ES30" i="69"/>
  <c r="ES29" i="69"/>
  <c r="ES28" i="69"/>
  <c r="ES27" i="69"/>
  <c r="ES26" i="69"/>
  <c r="ES25" i="69"/>
  <c r="ES24" i="69"/>
  <c r="ES23" i="69"/>
  <c r="ES22" i="69"/>
  <c r="ES21" i="69"/>
  <c r="ES20" i="69"/>
  <c r="ES19" i="69"/>
  <c r="ES18" i="69"/>
  <c r="ES17" i="69"/>
  <c r="ES16" i="69"/>
  <c r="ES15" i="69"/>
  <c r="ES14" i="69"/>
  <c r="ES13" i="69"/>
  <c r="ES12" i="69"/>
  <c r="ES11" i="69"/>
  <c r="ES10" i="69"/>
  <c r="ES9" i="69"/>
  <c r="ES8" i="69"/>
  <c r="ES7" i="69"/>
  <c r="ES6" i="69"/>
  <c r="ER30" i="69"/>
  <c r="EQ30" i="69"/>
  <c r="EP30" i="69"/>
  <c r="EO30" i="69"/>
  <c r="ER29" i="69"/>
  <c r="ER28" i="69"/>
  <c r="ER27" i="69"/>
  <c r="ER26" i="69"/>
  <c r="ER25" i="69"/>
  <c r="ER24" i="69"/>
  <c r="ER23" i="69"/>
  <c r="ER22" i="69"/>
  <c r="ER21" i="69"/>
  <c r="ER20" i="69"/>
  <c r="ER19" i="69"/>
  <c r="ER18" i="69"/>
  <c r="ER17" i="69"/>
  <c r="ER16" i="69"/>
  <c r="ER15" i="69"/>
  <c r="ER14" i="69"/>
  <c r="ER13" i="69"/>
  <c r="ER12" i="69"/>
  <c r="ER11" i="69"/>
  <c r="ER10" i="69"/>
  <c r="ER9" i="69"/>
  <c r="ER8" i="69"/>
  <c r="ER7" i="69"/>
  <c r="ER6" i="69"/>
  <c r="EQ29" i="69"/>
  <c r="EQ28" i="69"/>
  <c r="EQ27" i="69"/>
  <c r="EQ26" i="69"/>
  <c r="EQ25" i="69"/>
  <c r="EQ24" i="69"/>
  <c r="EQ23" i="69"/>
  <c r="EQ22" i="69"/>
  <c r="EQ21" i="69"/>
  <c r="EQ20" i="69"/>
  <c r="EQ19" i="69"/>
  <c r="EQ18" i="69"/>
  <c r="EQ17" i="69"/>
  <c r="EQ16" i="69"/>
  <c r="EQ15" i="69"/>
  <c r="EQ14" i="69"/>
  <c r="EQ13" i="69"/>
  <c r="EQ12" i="69"/>
  <c r="EQ11" i="69"/>
  <c r="EQ10" i="69"/>
  <c r="EQ9" i="69"/>
  <c r="EQ8" i="69"/>
  <c r="EQ7" i="69"/>
  <c r="EQ6" i="69"/>
  <c r="EP29" i="69"/>
  <c r="EP28" i="69"/>
  <c r="EP27" i="69"/>
  <c r="EP26" i="69"/>
  <c r="EP25" i="69"/>
  <c r="EP24" i="69"/>
  <c r="EP23" i="69"/>
  <c r="EP22" i="69"/>
  <c r="EP21" i="69"/>
  <c r="EP20" i="69"/>
  <c r="EP19" i="69"/>
  <c r="EP18" i="69"/>
  <c r="EP17" i="69"/>
  <c r="EP16" i="69"/>
  <c r="EP15" i="69"/>
  <c r="EP14" i="69"/>
  <c r="EP13" i="69"/>
  <c r="EP12" i="69"/>
  <c r="EP11" i="69"/>
  <c r="EP10" i="69"/>
  <c r="EP9" i="69"/>
  <c r="EP8" i="69"/>
  <c r="EP7" i="69"/>
  <c r="EP6" i="69"/>
  <c r="EO29" i="69"/>
  <c r="EO28" i="69"/>
  <c r="EO27" i="69"/>
  <c r="EO26" i="69"/>
  <c r="EO25" i="69"/>
  <c r="EO24" i="69"/>
  <c r="EO23" i="69"/>
  <c r="EO22" i="69"/>
  <c r="EO21" i="69"/>
  <c r="EO20" i="69"/>
  <c r="EO19" i="69"/>
  <c r="EO18" i="69"/>
  <c r="EO17" i="69"/>
  <c r="EO16" i="69"/>
  <c r="EO15" i="69"/>
  <c r="EO14" i="69"/>
  <c r="EO13" i="69"/>
  <c r="EO12" i="69"/>
  <c r="EO11" i="69"/>
  <c r="EO10" i="69"/>
  <c r="EO9" i="69"/>
  <c r="EO8" i="69"/>
  <c r="EO7" i="69"/>
  <c r="EO6" i="69"/>
  <c r="EN30" i="69"/>
  <c r="EN29" i="69"/>
  <c r="EN28" i="69"/>
  <c r="EN27" i="69"/>
  <c r="EN26" i="69"/>
  <c r="EN25" i="69"/>
  <c r="EN24" i="69"/>
  <c r="EN23" i="69"/>
  <c r="EN22" i="69"/>
  <c r="EN21" i="69"/>
  <c r="EN20" i="69"/>
  <c r="EN19" i="69"/>
  <c r="EN18" i="69"/>
  <c r="EN17" i="69"/>
  <c r="EN16" i="69"/>
  <c r="EN15" i="69"/>
  <c r="EN14" i="69"/>
  <c r="EN13" i="69"/>
  <c r="EN12" i="69"/>
  <c r="EN11" i="69"/>
  <c r="EN10" i="69"/>
  <c r="EN9" i="69"/>
  <c r="EN8" i="69"/>
  <c r="EN7" i="69"/>
  <c r="EN6" i="69"/>
  <c r="EM30" i="69"/>
  <c r="EM29" i="69"/>
  <c r="EM28" i="69"/>
  <c r="EM27" i="69"/>
  <c r="EM26" i="69"/>
  <c r="EM25" i="69"/>
  <c r="EM24" i="69"/>
  <c r="EM23" i="69"/>
  <c r="EM22" i="69"/>
  <c r="EM21" i="69"/>
  <c r="EM20" i="69"/>
  <c r="EM19" i="69"/>
  <c r="EM18" i="69"/>
  <c r="EM17" i="69"/>
  <c r="EM16" i="69"/>
  <c r="EM15" i="69"/>
  <c r="EM14" i="69"/>
  <c r="EM13" i="69"/>
  <c r="EM12" i="69"/>
  <c r="EM11" i="69"/>
  <c r="EM10" i="69"/>
  <c r="EM9" i="69"/>
  <c r="EM8" i="69"/>
  <c r="EM7" i="69"/>
  <c r="EM6" i="69"/>
  <c r="EL30" i="69"/>
  <c r="EL29" i="69"/>
  <c r="EL28" i="69"/>
  <c r="EL27" i="69"/>
  <c r="EL26" i="69"/>
  <c r="EL25" i="69"/>
  <c r="EL24" i="69"/>
  <c r="EL23" i="69"/>
  <c r="EL22" i="69"/>
  <c r="EL21" i="69"/>
  <c r="EL20" i="69"/>
  <c r="EL19" i="69"/>
  <c r="EL18" i="69"/>
  <c r="EL17" i="69"/>
  <c r="EL16" i="69"/>
  <c r="EL15" i="69"/>
  <c r="EL14" i="69"/>
  <c r="EL13" i="69"/>
  <c r="EL12" i="69"/>
  <c r="EL11" i="69"/>
  <c r="EL10" i="69"/>
  <c r="EL9" i="69"/>
  <c r="EL8" i="69"/>
  <c r="EL7" i="69"/>
  <c r="EL6" i="69"/>
  <c r="EK30" i="69"/>
  <c r="EK29" i="69"/>
  <c r="EK28" i="69"/>
  <c r="EK27" i="69"/>
  <c r="EK26" i="69"/>
  <c r="EK25" i="69"/>
  <c r="EK24" i="69"/>
  <c r="EK23" i="69"/>
  <c r="EK22" i="69"/>
  <c r="EK21" i="69"/>
  <c r="EK20" i="69"/>
  <c r="EK19" i="69"/>
  <c r="EK18" i="69"/>
  <c r="EK17" i="69"/>
  <c r="EK16" i="69"/>
  <c r="EK15" i="69"/>
  <c r="EK14" i="69"/>
  <c r="EK13" i="69"/>
  <c r="EK12" i="69"/>
  <c r="EK11" i="69"/>
  <c r="EK10" i="69"/>
  <c r="EK9" i="69"/>
  <c r="EK8" i="69"/>
  <c r="EK7" i="69"/>
  <c r="EK6" i="69"/>
  <c r="EJ30" i="69"/>
  <c r="EJ29" i="69"/>
  <c r="EJ28" i="69"/>
  <c r="EJ27" i="69"/>
  <c r="EJ26" i="69"/>
  <c r="EJ25" i="69"/>
  <c r="EJ24" i="69"/>
  <c r="EJ23" i="69"/>
  <c r="EJ22" i="69"/>
  <c r="EJ21" i="69"/>
  <c r="EJ20" i="69"/>
  <c r="EJ19" i="69"/>
  <c r="EJ18" i="69"/>
  <c r="EJ17" i="69"/>
  <c r="EJ16" i="69"/>
  <c r="EJ15" i="69"/>
  <c r="EJ14" i="69"/>
  <c r="EJ13" i="69"/>
  <c r="EJ12" i="69"/>
  <c r="EJ11" i="69"/>
  <c r="EJ10" i="69"/>
  <c r="EJ9" i="69"/>
  <c r="EJ8" i="69"/>
  <c r="EJ7" i="69"/>
  <c r="EJ6" i="69"/>
  <c r="EI30" i="69"/>
  <c r="EI29" i="69"/>
  <c r="EI28" i="69"/>
  <c r="EI27" i="69"/>
  <c r="EI26" i="69"/>
  <c r="EI25" i="69"/>
  <c r="EI24" i="69"/>
  <c r="EI23" i="69"/>
  <c r="EI22" i="69"/>
  <c r="EI21" i="69"/>
  <c r="EI20" i="69"/>
  <c r="EI19" i="69"/>
  <c r="EI18" i="69"/>
  <c r="EI17" i="69"/>
  <c r="EI16" i="69"/>
  <c r="EI15" i="69"/>
  <c r="EI14" i="69"/>
  <c r="EI13" i="69"/>
  <c r="EI12" i="69"/>
  <c r="EI11" i="69"/>
  <c r="EI10" i="69"/>
  <c r="EI9" i="69"/>
  <c r="EI8" i="69"/>
  <c r="EI7" i="69"/>
  <c r="EI6" i="69"/>
  <c r="EH30" i="69"/>
  <c r="EH29" i="69"/>
  <c r="EH28" i="69"/>
  <c r="EH27" i="69"/>
  <c r="EH26" i="69"/>
  <c r="EH25" i="69"/>
  <c r="EH24" i="69"/>
  <c r="EH23" i="69"/>
  <c r="EH22" i="69"/>
  <c r="EH21" i="69"/>
  <c r="EH20" i="69"/>
  <c r="EH19" i="69"/>
  <c r="EH18" i="69"/>
  <c r="EH17" i="69"/>
  <c r="EH16" i="69"/>
  <c r="EH15" i="69"/>
  <c r="EH14" i="69"/>
  <c r="EH13" i="69"/>
  <c r="EH12" i="69"/>
  <c r="EH11" i="69"/>
  <c r="EH10" i="69"/>
  <c r="EH9" i="69"/>
  <c r="EH8" i="69"/>
  <c r="EH7" i="69"/>
  <c r="EH6" i="69"/>
  <c r="EG30" i="69"/>
  <c r="EG29" i="69"/>
  <c r="EG28" i="69"/>
  <c r="EG27" i="69"/>
  <c r="EG26" i="69"/>
  <c r="EG25" i="69"/>
  <c r="EG24" i="69"/>
  <c r="EG23" i="69"/>
  <c r="EG22" i="69"/>
  <c r="EG21" i="69"/>
  <c r="EG20" i="69"/>
  <c r="EG19" i="69"/>
  <c r="EG18" i="69"/>
  <c r="EG17" i="69"/>
  <c r="EG16" i="69"/>
  <c r="EG15" i="69"/>
  <c r="EG14" i="69"/>
  <c r="EG13" i="69"/>
  <c r="EG12" i="69"/>
  <c r="EG11" i="69"/>
  <c r="EG10" i="69"/>
  <c r="EG9" i="69"/>
  <c r="EG8" i="69"/>
  <c r="EG7" i="69"/>
  <c r="EG6" i="69"/>
  <c r="EF30" i="69"/>
  <c r="EF29" i="69"/>
  <c r="EF28" i="69"/>
  <c r="EF27" i="69"/>
  <c r="EF26" i="69"/>
  <c r="EF25" i="69"/>
  <c r="EF24" i="69"/>
  <c r="EF23" i="69"/>
  <c r="EF22" i="69"/>
  <c r="EF21" i="69"/>
  <c r="EF20" i="69"/>
  <c r="EF19" i="69"/>
  <c r="EF18" i="69"/>
  <c r="EF17" i="69"/>
  <c r="EF16" i="69"/>
  <c r="EF15" i="69"/>
  <c r="EF14" i="69"/>
  <c r="EF13" i="69"/>
  <c r="EF12" i="69"/>
  <c r="EF11" i="69"/>
  <c r="EF10" i="69"/>
  <c r="EF9" i="69"/>
  <c r="EF8" i="69"/>
  <c r="EF7" i="69"/>
  <c r="EF6" i="69"/>
  <c r="EE30" i="69"/>
  <c r="EE29" i="69"/>
  <c r="EE28" i="69"/>
  <c r="EE27" i="69"/>
  <c r="EE26" i="69"/>
  <c r="EE25" i="69"/>
  <c r="EE24" i="69"/>
  <c r="EE23" i="69"/>
  <c r="EE22" i="69"/>
  <c r="EE21" i="69"/>
  <c r="EE20" i="69"/>
  <c r="EE19" i="69"/>
  <c r="EE18" i="69"/>
  <c r="EE17" i="69"/>
  <c r="EE16" i="69"/>
  <c r="EE15" i="69"/>
  <c r="EE14" i="69"/>
  <c r="EE13" i="69"/>
  <c r="EE12" i="69"/>
  <c r="EE11" i="69"/>
  <c r="EE10" i="69"/>
  <c r="EE9" i="69"/>
  <c r="EE8" i="69"/>
  <c r="EE7" i="69"/>
  <c r="EE6" i="69"/>
  <c r="ED30" i="69"/>
  <c r="ED29" i="69"/>
  <c r="ED28" i="69"/>
  <c r="ED27" i="69"/>
  <c r="ED26" i="69"/>
  <c r="ED25" i="69"/>
  <c r="ED24" i="69"/>
  <c r="ED23" i="69"/>
  <c r="ED22" i="69"/>
  <c r="ED21" i="69"/>
  <c r="ED20" i="69"/>
  <c r="ED19" i="69"/>
  <c r="ED18" i="69"/>
  <c r="ED17" i="69"/>
  <c r="ED16" i="69"/>
  <c r="ED15" i="69"/>
  <c r="ED14" i="69"/>
  <c r="ED13" i="69"/>
  <c r="ED12" i="69"/>
  <c r="ED11" i="69"/>
  <c r="ED10" i="69"/>
  <c r="ED9" i="69"/>
  <c r="ED8" i="69"/>
  <c r="ED7" i="69"/>
  <c r="ED6" i="69"/>
  <c r="EC30" i="69"/>
  <c r="EC29" i="69"/>
  <c r="EC28" i="69"/>
  <c r="EC27" i="69"/>
  <c r="EC26" i="69"/>
  <c r="EC25" i="69"/>
  <c r="EC24" i="69"/>
  <c r="EC23" i="69"/>
  <c r="EC22" i="69"/>
  <c r="EC21" i="69"/>
  <c r="EC20" i="69"/>
  <c r="EC19" i="69"/>
  <c r="EC18" i="69"/>
  <c r="EC17" i="69"/>
  <c r="EC16" i="69"/>
  <c r="EC15" i="69"/>
  <c r="EC14" i="69"/>
  <c r="EC13" i="69"/>
  <c r="EC12" i="69"/>
  <c r="EC11" i="69"/>
  <c r="EC10" i="69"/>
  <c r="EC9" i="69"/>
  <c r="EC8" i="69"/>
  <c r="EC7" i="69"/>
  <c r="EC6" i="69"/>
  <c r="EB30" i="69"/>
  <c r="EB29" i="69"/>
  <c r="EB28" i="69"/>
  <c r="EB27" i="69"/>
  <c r="EB26" i="69"/>
  <c r="EB25" i="69"/>
  <c r="EB24" i="69"/>
  <c r="EB23" i="69"/>
  <c r="EB22" i="69"/>
  <c r="EB21" i="69"/>
  <c r="EB20" i="69"/>
  <c r="EB19" i="69"/>
  <c r="EB18" i="69"/>
  <c r="EB17" i="69"/>
  <c r="EB16" i="69"/>
  <c r="EB15" i="69"/>
  <c r="EB14" i="69"/>
  <c r="EB13" i="69"/>
  <c r="EB12" i="69"/>
  <c r="EB11" i="69"/>
  <c r="EB10" i="69"/>
  <c r="EB9" i="69"/>
  <c r="EB8" i="69"/>
  <c r="EB7" i="69"/>
  <c r="EB6" i="69"/>
  <c r="EA30" i="69"/>
  <c r="EA29" i="69"/>
  <c r="EA28" i="69"/>
  <c r="EA27" i="69"/>
  <c r="EA26" i="69"/>
  <c r="EA25" i="69"/>
  <c r="EA24" i="69"/>
  <c r="EA23" i="69"/>
  <c r="EA22" i="69"/>
  <c r="EA21" i="69"/>
  <c r="EA20" i="69"/>
  <c r="EA19" i="69"/>
  <c r="EA18" i="69"/>
  <c r="EA17" i="69"/>
  <c r="EA16" i="69"/>
  <c r="EA15" i="69"/>
  <c r="EA14" i="69"/>
  <c r="EA13" i="69"/>
  <c r="EA12" i="69"/>
  <c r="EA11" i="69"/>
  <c r="EA10" i="69"/>
  <c r="EA9" i="69"/>
  <c r="EA8" i="69"/>
  <c r="EA7" i="69"/>
  <c r="EA6" i="69"/>
  <c r="DZ30" i="69"/>
  <c r="DZ29" i="69"/>
  <c r="DZ28" i="69"/>
  <c r="DZ27" i="69"/>
  <c r="DZ26" i="69"/>
  <c r="DZ25" i="69"/>
  <c r="DZ24" i="69"/>
  <c r="DZ23" i="69"/>
  <c r="DZ22" i="69"/>
  <c r="DZ21" i="69"/>
  <c r="DZ20" i="69"/>
  <c r="DZ19" i="69"/>
  <c r="DZ18" i="69"/>
  <c r="DZ17" i="69"/>
  <c r="DZ16" i="69"/>
  <c r="DZ15" i="69"/>
  <c r="DZ14" i="69"/>
  <c r="DZ13" i="69"/>
  <c r="DZ12" i="69"/>
  <c r="DZ11" i="69"/>
  <c r="DZ10" i="69"/>
  <c r="DZ9" i="69"/>
  <c r="DZ8" i="69"/>
  <c r="DZ7" i="69"/>
  <c r="DZ6" i="69"/>
  <c r="DY30" i="69"/>
  <c r="DY29" i="69"/>
  <c r="DY28" i="69"/>
  <c r="DY27" i="69"/>
  <c r="DY26" i="69"/>
  <c r="DY25" i="69"/>
  <c r="DY24" i="69"/>
  <c r="DY23" i="69"/>
  <c r="DY22" i="69"/>
  <c r="DY21" i="69"/>
  <c r="DY20" i="69"/>
  <c r="DY19" i="69"/>
  <c r="DY18" i="69"/>
  <c r="DY17" i="69"/>
  <c r="DY16" i="69"/>
  <c r="DY15" i="69"/>
  <c r="DY14" i="69"/>
  <c r="DY13" i="69"/>
  <c r="DY12" i="69"/>
  <c r="DY11" i="69"/>
  <c r="DY10" i="69"/>
  <c r="DY9" i="69"/>
  <c r="DY8" i="69"/>
  <c r="DY7" i="69"/>
  <c r="DY6" i="69"/>
  <c r="DX30" i="69"/>
  <c r="DX29" i="69"/>
  <c r="DX28" i="69"/>
  <c r="DX27" i="69"/>
  <c r="DX26" i="69"/>
  <c r="DX25" i="69"/>
  <c r="DX24" i="69"/>
  <c r="DX23" i="69"/>
  <c r="DX22" i="69"/>
  <c r="DX21" i="69"/>
  <c r="DX20" i="69"/>
  <c r="DX19" i="69"/>
  <c r="DX18" i="69"/>
  <c r="DX17" i="69"/>
  <c r="DX16" i="69"/>
  <c r="DX15" i="69"/>
  <c r="DX14" i="69"/>
  <c r="DX13" i="69"/>
  <c r="DX12" i="69"/>
  <c r="DX11" i="69"/>
  <c r="DX10" i="69"/>
  <c r="DX9" i="69"/>
  <c r="DX8" i="69"/>
  <c r="DX7" i="69"/>
  <c r="DX6" i="69"/>
  <c r="DW30" i="69"/>
  <c r="DW29" i="69"/>
  <c r="DW28" i="69"/>
  <c r="DW27" i="69"/>
  <c r="DW26" i="69"/>
  <c r="DW25" i="69"/>
  <c r="DW24" i="69"/>
  <c r="DW23" i="69"/>
  <c r="DW22" i="69"/>
  <c r="DW21" i="69"/>
  <c r="DW20" i="69"/>
  <c r="DW19" i="69"/>
  <c r="DW18" i="69"/>
  <c r="DW17" i="69"/>
  <c r="DW16" i="69"/>
  <c r="DW15" i="69"/>
  <c r="DW14" i="69"/>
  <c r="DW13" i="69"/>
  <c r="DW12" i="69"/>
  <c r="DW11" i="69"/>
  <c r="DW10" i="69"/>
  <c r="DW9" i="69"/>
  <c r="DW8" i="69"/>
  <c r="DW7" i="69"/>
  <c r="DW6" i="69"/>
  <c r="DV30" i="69"/>
  <c r="DV29" i="69"/>
  <c r="DV28" i="69"/>
  <c r="DV27" i="69"/>
  <c r="DV26" i="69"/>
  <c r="DV25" i="69"/>
  <c r="DV24" i="69"/>
  <c r="DV23" i="69"/>
  <c r="DV22" i="69"/>
  <c r="DV21" i="69"/>
  <c r="DV20" i="69"/>
  <c r="DV19" i="69"/>
  <c r="DV18" i="69"/>
  <c r="DV17" i="69"/>
  <c r="DV16" i="69"/>
  <c r="DV15" i="69"/>
  <c r="DV14" i="69"/>
  <c r="DV13" i="69"/>
  <c r="DV12" i="69"/>
  <c r="DV11" i="69"/>
  <c r="DV10" i="69"/>
  <c r="DV9" i="69"/>
  <c r="DV8" i="69"/>
  <c r="DV7" i="69"/>
  <c r="DV6" i="69"/>
  <c r="DU30" i="69"/>
  <c r="DU29" i="69"/>
  <c r="DU28" i="69"/>
  <c r="DU27" i="69"/>
  <c r="DU26" i="69"/>
  <c r="DU25" i="69"/>
  <c r="DU24" i="69"/>
  <c r="DU23" i="69"/>
  <c r="DU22" i="69"/>
  <c r="DU21" i="69"/>
  <c r="DU20" i="69"/>
  <c r="DU19" i="69"/>
  <c r="DU18" i="69"/>
  <c r="DU17" i="69"/>
  <c r="DU16" i="69"/>
  <c r="DU15" i="69"/>
  <c r="DU14" i="69"/>
  <c r="DU13" i="69"/>
  <c r="DU12" i="69"/>
  <c r="DU11" i="69"/>
  <c r="DU10" i="69"/>
  <c r="DU9" i="69"/>
  <c r="DU8" i="69"/>
  <c r="DU7" i="69"/>
  <c r="DU6" i="69"/>
  <c r="DT30" i="69"/>
  <c r="DT29" i="69"/>
  <c r="DT28" i="69"/>
  <c r="DT27" i="69"/>
  <c r="DT26" i="69"/>
  <c r="DT25" i="69"/>
  <c r="DT24" i="69"/>
  <c r="DT23" i="69"/>
  <c r="DT22" i="69"/>
  <c r="DT21" i="69"/>
  <c r="DT20" i="69"/>
  <c r="DT19" i="69"/>
  <c r="DT18" i="69"/>
  <c r="DT17" i="69"/>
  <c r="DT16" i="69"/>
  <c r="DT15" i="69"/>
  <c r="DT14" i="69"/>
  <c r="DT13" i="69"/>
  <c r="DT12" i="69"/>
  <c r="DT11" i="69"/>
  <c r="DT10" i="69"/>
  <c r="DT9" i="69"/>
  <c r="DT8" i="69"/>
  <c r="DT7" i="69"/>
  <c r="DT6" i="69"/>
  <c r="DS30" i="69"/>
  <c r="DS29" i="69"/>
  <c r="DS28" i="69"/>
  <c r="DS27" i="69"/>
  <c r="DS26" i="69"/>
  <c r="DS25" i="69"/>
  <c r="DS24" i="69"/>
  <c r="DS23" i="69"/>
  <c r="DS22" i="69"/>
  <c r="DS21" i="69"/>
  <c r="DS20" i="69"/>
  <c r="DS19" i="69"/>
  <c r="DS18" i="69"/>
  <c r="DS17" i="69"/>
  <c r="DS16" i="69"/>
  <c r="DS15" i="69"/>
  <c r="DS14" i="69"/>
  <c r="DS13" i="69"/>
  <c r="DS12" i="69"/>
  <c r="DS11" i="69"/>
  <c r="DS10" i="69"/>
  <c r="DS9" i="69"/>
  <c r="DS8" i="69"/>
  <c r="DS7" i="69"/>
  <c r="DS6" i="69"/>
  <c r="DR30" i="69"/>
  <c r="DR29" i="69"/>
  <c r="DR28" i="69"/>
  <c r="DR27" i="69"/>
  <c r="DR26" i="69"/>
  <c r="DR25" i="69"/>
  <c r="DR24" i="69"/>
  <c r="DR23" i="69"/>
  <c r="DR22" i="69"/>
  <c r="DR21" i="69"/>
  <c r="DR20" i="69"/>
  <c r="DR19" i="69"/>
  <c r="DR18" i="69"/>
  <c r="DR17" i="69"/>
  <c r="DR16" i="69"/>
  <c r="DR15" i="69"/>
  <c r="DR14" i="69"/>
  <c r="DR13" i="69"/>
  <c r="DR12" i="69"/>
  <c r="DR11" i="69"/>
  <c r="DR10" i="69"/>
  <c r="DR9" i="69"/>
  <c r="DR8" i="69"/>
  <c r="DR7" i="69"/>
  <c r="DR6" i="69"/>
  <c r="DQ30" i="69"/>
  <c r="DQ29" i="69"/>
  <c r="DQ28" i="69"/>
  <c r="DQ27" i="69"/>
  <c r="DQ26" i="69"/>
  <c r="DQ25" i="69"/>
  <c r="DQ24" i="69"/>
  <c r="DQ23" i="69"/>
  <c r="DQ22" i="69"/>
  <c r="DQ21" i="69"/>
  <c r="DQ20" i="69"/>
  <c r="DQ19" i="69"/>
  <c r="DQ18" i="69"/>
  <c r="DQ17" i="69"/>
  <c r="DQ16" i="69"/>
  <c r="DQ15" i="69"/>
  <c r="DQ14" i="69"/>
  <c r="DQ13" i="69"/>
  <c r="DQ12" i="69"/>
  <c r="DQ11" i="69"/>
  <c r="DQ10" i="69"/>
  <c r="DQ9" i="69"/>
  <c r="DQ8" i="69"/>
  <c r="DQ7" i="69"/>
  <c r="DQ6" i="69"/>
  <c r="DP30" i="69"/>
  <c r="DP29" i="69"/>
  <c r="DP28" i="69"/>
  <c r="DP27" i="69"/>
  <c r="DP26" i="69"/>
  <c r="DP25" i="69"/>
  <c r="DP24" i="69"/>
  <c r="DP23" i="69"/>
  <c r="DP22" i="69"/>
  <c r="DP21" i="69"/>
  <c r="DP20" i="69"/>
  <c r="DP19" i="69"/>
  <c r="DP18" i="69"/>
  <c r="DP17" i="69"/>
  <c r="DP16" i="69"/>
  <c r="DP15" i="69"/>
  <c r="DP14" i="69"/>
  <c r="DP13" i="69"/>
  <c r="DP12" i="69"/>
  <c r="DP11" i="69"/>
  <c r="DP10" i="69"/>
  <c r="DP9" i="69"/>
  <c r="DP8" i="69"/>
  <c r="DP7" i="69"/>
  <c r="DP6" i="69"/>
  <c r="DO30" i="69"/>
  <c r="DO29" i="69"/>
  <c r="DO28" i="69"/>
  <c r="DO27" i="69"/>
  <c r="DO26" i="69"/>
  <c r="DO25" i="69"/>
  <c r="DO24" i="69"/>
  <c r="DO23" i="69"/>
  <c r="DO22" i="69"/>
  <c r="DO21" i="69"/>
  <c r="DO20" i="69"/>
  <c r="DO19" i="69"/>
  <c r="DO18" i="69"/>
  <c r="DO17" i="69"/>
  <c r="DO16" i="69"/>
  <c r="DO15" i="69"/>
  <c r="DO14" i="69"/>
  <c r="DO13" i="69"/>
  <c r="DO12" i="69"/>
  <c r="DO11" i="69"/>
  <c r="DO10" i="69"/>
  <c r="DO9" i="69"/>
  <c r="DO8" i="69"/>
  <c r="DO7" i="69"/>
  <c r="DO6" i="69"/>
  <c r="DN30" i="69"/>
  <c r="DN29" i="69"/>
  <c r="DN28" i="69"/>
  <c r="DN27" i="69"/>
  <c r="DN26" i="69"/>
  <c r="DN25" i="69"/>
  <c r="DN24" i="69"/>
  <c r="DN23" i="69"/>
  <c r="DN22" i="69"/>
  <c r="DN21" i="69"/>
  <c r="DN20" i="69"/>
  <c r="DN19" i="69"/>
  <c r="DN18" i="69"/>
  <c r="DN17" i="69"/>
  <c r="DN16" i="69"/>
  <c r="DN15" i="69"/>
  <c r="DN14" i="69"/>
  <c r="DN13" i="69"/>
  <c r="DN12" i="69"/>
  <c r="DN11" i="69"/>
  <c r="DN10" i="69"/>
  <c r="DN9" i="69"/>
  <c r="DN8" i="69"/>
  <c r="DN7" i="69"/>
  <c r="DN6" i="69"/>
  <c r="DM30" i="69"/>
  <c r="DM29" i="69"/>
  <c r="DM28" i="69"/>
  <c r="DM27" i="69"/>
  <c r="DM26" i="69"/>
  <c r="DM25" i="69"/>
  <c r="DM24" i="69"/>
  <c r="DM23" i="69"/>
  <c r="DM22" i="69"/>
  <c r="DM21" i="69"/>
  <c r="DM20" i="69"/>
  <c r="DM19" i="69"/>
  <c r="DM18" i="69"/>
  <c r="DM17" i="69"/>
  <c r="DM16" i="69"/>
  <c r="DM15" i="69"/>
  <c r="DM14" i="69"/>
  <c r="DM13" i="69"/>
  <c r="DM12" i="69"/>
  <c r="DM11" i="69"/>
  <c r="DM10" i="69"/>
  <c r="DM9" i="69"/>
  <c r="DM8" i="69"/>
  <c r="DM7" i="69"/>
  <c r="DM6" i="69"/>
  <c r="DL30" i="69"/>
  <c r="DL29" i="69"/>
  <c r="DL28" i="69"/>
  <c r="DL27" i="69"/>
  <c r="DL26" i="69"/>
  <c r="DL25" i="69"/>
  <c r="DL24" i="69"/>
  <c r="DL23" i="69"/>
  <c r="DL22" i="69"/>
  <c r="DL21" i="69"/>
  <c r="DL20" i="69"/>
  <c r="DL19" i="69"/>
  <c r="DL18" i="69"/>
  <c r="DL17" i="69"/>
  <c r="DL16" i="69"/>
  <c r="DL15" i="69"/>
  <c r="DL14" i="69"/>
  <c r="DL13" i="69"/>
  <c r="DL12" i="69"/>
  <c r="DL11" i="69"/>
  <c r="DL10" i="69"/>
  <c r="DL9" i="69"/>
  <c r="DL8" i="69"/>
  <c r="DL7" i="69"/>
  <c r="DL6" i="69"/>
  <c r="DK30" i="69"/>
  <c r="DK29" i="69"/>
  <c r="DK28" i="69"/>
  <c r="DK27" i="69"/>
  <c r="DK26" i="69"/>
  <c r="DK25" i="69"/>
  <c r="DK24" i="69"/>
  <c r="DK23" i="69"/>
  <c r="DK22" i="69"/>
  <c r="DK21" i="69"/>
  <c r="DK20" i="69"/>
  <c r="DK19" i="69"/>
  <c r="DK18" i="69"/>
  <c r="DK17" i="69"/>
  <c r="DK16" i="69"/>
  <c r="DK15" i="69"/>
  <c r="DK14" i="69"/>
  <c r="DK13" i="69"/>
  <c r="DK12" i="69"/>
  <c r="DK11" i="69"/>
  <c r="DK10" i="69"/>
  <c r="DK9" i="69"/>
  <c r="DK8" i="69"/>
  <c r="DK7" i="69"/>
  <c r="DK6" i="69"/>
  <c r="DJ30" i="69"/>
  <c r="DJ29" i="69"/>
  <c r="DJ28" i="69"/>
  <c r="DJ27" i="69"/>
  <c r="DJ26" i="69"/>
  <c r="DJ25" i="69"/>
  <c r="DJ24" i="69"/>
  <c r="DJ23" i="69"/>
  <c r="DJ22" i="69"/>
  <c r="DJ21" i="69"/>
  <c r="DJ20" i="69"/>
  <c r="DJ19" i="69"/>
  <c r="DJ18" i="69"/>
  <c r="DJ17" i="69"/>
  <c r="DJ16" i="69"/>
  <c r="DJ15" i="69"/>
  <c r="DJ14" i="69"/>
  <c r="DJ13" i="69"/>
  <c r="DJ12" i="69"/>
  <c r="DJ11" i="69"/>
  <c r="DJ10" i="69"/>
  <c r="DJ9" i="69"/>
  <c r="DJ8" i="69"/>
  <c r="DJ7" i="69"/>
  <c r="DJ6" i="69"/>
  <c r="DI30" i="69"/>
  <c r="DI29" i="69"/>
  <c r="DI28" i="69"/>
  <c r="DI27" i="69"/>
  <c r="DI26" i="69"/>
  <c r="DI25" i="69"/>
  <c r="DI24" i="69"/>
  <c r="DI23" i="69"/>
  <c r="DI22" i="69"/>
  <c r="DI21" i="69"/>
  <c r="DI20" i="69"/>
  <c r="DI19" i="69"/>
  <c r="DI18" i="69"/>
  <c r="DI17" i="69"/>
  <c r="DI16" i="69"/>
  <c r="DI15" i="69"/>
  <c r="DI14" i="69"/>
  <c r="DI13" i="69"/>
  <c r="DI12" i="69"/>
  <c r="DI11" i="69"/>
  <c r="DI10" i="69"/>
  <c r="DI9" i="69"/>
  <c r="DI8" i="69"/>
  <c r="DI7" i="69"/>
  <c r="DI6" i="69"/>
  <c r="DH30" i="69"/>
  <c r="DH29" i="69"/>
  <c r="DH28" i="69"/>
  <c r="DH27" i="69"/>
  <c r="DH26" i="69"/>
  <c r="DH25" i="69"/>
  <c r="DH24" i="69"/>
  <c r="DH23" i="69"/>
  <c r="DH22" i="69"/>
  <c r="DH21" i="69"/>
  <c r="DH20" i="69"/>
  <c r="DH19" i="69"/>
  <c r="DH18" i="69"/>
  <c r="DH17" i="69"/>
  <c r="DH16" i="69"/>
  <c r="DH15" i="69"/>
  <c r="DH14" i="69"/>
  <c r="DH13" i="69"/>
  <c r="DH12" i="69"/>
  <c r="DH11" i="69"/>
  <c r="DH10" i="69"/>
  <c r="DH9" i="69"/>
  <c r="DH8" i="69"/>
  <c r="DH7" i="69"/>
  <c r="DH6" i="69"/>
  <c r="DG30" i="69"/>
  <c r="DG29" i="69"/>
  <c r="DG28" i="69"/>
  <c r="DG27" i="69"/>
  <c r="DG26" i="69"/>
  <c r="DG25" i="69"/>
  <c r="DG24" i="69"/>
  <c r="DG23" i="69"/>
  <c r="DG22" i="69"/>
  <c r="DG21" i="69"/>
  <c r="DG20" i="69"/>
  <c r="DG19" i="69"/>
  <c r="DG18" i="69"/>
  <c r="DG17" i="69"/>
  <c r="DG16" i="69"/>
  <c r="DG15" i="69"/>
  <c r="DG14" i="69"/>
  <c r="DG13" i="69"/>
  <c r="DG12" i="69"/>
  <c r="DG11" i="69"/>
  <c r="DG10" i="69"/>
  <c r="DG9" i="69"/>
  <c r="DG8" i="69"/>
  <c r="DG7" i="69"/>
  <c r="DG6" i="69"/>
  <c r="DF30" i="69"/>
  <c r="DF29" i="69"/>
  <c r="DF28" i="69"/>
  <c r="DF27" i="69"/>
  <c r="DF26" i="69"/>
  <c r="DF25" i="69"/>
  <c r="DF24" i="69"/>
  <c r="DF23" i="69"/>
  <c r="DF22" i="69"/>
  <c r="DF21" i="69"/>
  <c r="DF20" i="69"/>
  <c r="DF19" i="69"/>
  <c r="DF18" i="69"/>
  <c r="DF17" i="69"/>
  <c r="DF16" i="69"/>
  <c r="DF15" i="69"/>
  <c r="DF14" i="69"/>
  <c r="DF13" i="69"/>
  <c r="DF12" i="69"/>
  <c r="DF11" i="69"/>
  <c r="DF10" i="69"/>
  <c r="DF9" i="69"/>
  <c r="DF8" i="69"/>
  <c r="DF7" i="69"/>
  <c r="DF6" i="69"/>
  <c r="DE30" i="69"/>
  <c r="DE29" i="69"/>
  <c r="DE28" i="69"/>
  <c r="DE27" i="69"/>
  <c r="DE26" i="69"/>
  <c r="DE25" i="69"/>
  <c r="DE24" i="69"/>
  <c r="DE23" i="69"/>
  <c r="DE22" i="69"/>
  <c r="DE21" i="69"/>
  <c r="DE20" i="69"/>
  <c r="DE19" i="69"/>
  <c r="DE18" i="69"/>
  <c r="DE17" i="69"/>
  <c r="DE16" i="69"/>
  <c r="DE15" i="69"/>
  <c r="DE14" i="69"/>
  <c r="DE13" i="69"/>
  <c r="DE12" i="69"/>
  <c r="DE11" i="69"/>
  <c r="DE10" i="69"/>
  <c r="DE9" i="69"/>
  <c r="DE8" i="69"/>
  <c r="DE7" i="69"/>
  <c r="DE6" i="69"/>
  <c r="DD30" i="69"/>
  <c r="DD29" i="69"/>
  <c r="DD28" i="69"/>
  <c r="DD27" i="69"/>
  <c r="DD26" i="69"/>
  <c r="DD25" i="69"/>
  <c r="DD24" i="69"/>
  <c r="DD23" i="69"/>
  <c r="DD22" i="69"/>
  <c r="DD21" i="69"/>
  <c r="DD20" i="69"/>
  <c r="DD19" i="69"/>
  <c r="DD18" i="69"/>
  <c r="DD17" i="69"/>
  <c r="DD16" i="69"/>
  <c r="DD15" i="69"/>
  <c r="DD14" i="69"/>
  <c r="DD13" i="69"/>
  <c r="DD12" i="69"/>
  <c r="DD11" i="69"/>
  <c r="DD10" i="69"/>
  <c r="DD9" i="69"/>
  <c r="DD8" i="69"/>
  <c r="DD7" i="69"/>
  <c r="DD6" i="69"/>
  <c r="DC30" i="69"/>
  <c r="DC29" i="69"/>
  <c r="DC28" i="69"/>
  <c r="DC27" i="69"/>
  <c r="DC26" i="69"/>
  <c r="DC25" i="69"/>
  <c r="DC24" i="69"/>
  <c r="DC23" i="69"/>
  <c r="DC22" i="69"/>
  <c r="DC21" i="69"/>
  <c r="DC20" i="69"/>
  <c r="DC19" i="69"/>
  <c r="DC18" i="69"/>
  <c r="DC17" i="69"/>
  <c r="DC16" i="69"/>
  <c r="DC15" i="69"/>
  <c r="DC14" i="69"/>
  <c r="DC13" i="69"/>
  <c r="DC12" i="69"/>
  <c r="DC11" i="69"/>
  <c r="DC10" i="69"/>
  <c r="DC9" i="69"/>
  <c r="DC8" i="69"/>
  <c r="DC7" i="69"/>
  <c r="DC6" i="69"/>
  <c r="DB30" i="69"/>
  <c r="DB29" i="69"/>
  <c r="DB28" i="69"/>
  <c r="DB27" i="69"/>
  <c r="DB26" i="69"/>
  <c r="DB25" i="69"/>
  <c r="DB24" i="69"/>
  <c r="DB23" i="69"/>
  <c r="DB22" i="69"/>
  <c r="DB21" i="69"/>
  <c r="DB20" i="69"/>
  <c r="DB19" i="69"/>
  <c r="DB18" i="69"/>
  <c r="DB17" i="69"/>
  <c r="DB16" i="69"/>
  <c r="DB15" i="69"/>
  <c r="DB14" i="69"/>
  <c r="DB13" i="69"/>
  <c r="DB12" i="69"/>
  <c r="DB11" i="69"/>
  <c r="DB10" i="69"/>
  <c r="DB9" i="69"/>
  <c r="DB8" i="69"/>
  <c r="DB7" i="69"/>
  <c r="DB6" i="69"/>
  <c r="DA30" i="69"/>
  <c r="DA29" i="69"/>
  <c r="DA28" i="69"/>
  <c r="DA27" i="69"/>
  <c r="DA26" i="69"/>
  <c r="DA25" i="69"/>
  <c r="DA24" i="69"/>
  <c r="DA23" i="69"/>
  <c r="DA22" i="69"/>
  <c r="DA21" i="69"/>
  <c r="DA20" i="69"/>
  <c r="DA19" i="69"/>
  <c r="DA18" i="69"/>
  <c r="DA17" i="69"/>
  <c r="DA16" i="69"/>
  <c r="DA15" i="69"/>
  <c r="DA14" i="69"/>
  <c r="DA13" i="69"/>
  <c r="DA12" i="69"/>
  <c r="DA11" i="69"/>
  <c r="DA10" i="69"/>
  <c r="DA9" i="69"/>
  <c r="DA8" i="69"/>
  <c r="DA7" i="69"/>
  <c r="DA6" i="69"/>
  <c r="CZ30" i="69"/>
  <c r="CZ29" i="69"/>
  <c r="CZ28" i="69"/>
  <c r="CZ27" i="69"/>
  <c r="CZ26" i="69"/>
  <c r="CZ25" i="69"/>
  <c r="CZ24" i="69"/>
  <c r="CZ23" i="69"/>
  <c r="CZ22" i="69"/>
  <c r="CZ21" i="69"/>
  <c r="CZ20" i="69"/>
  <c r="CZ19" i="69"/>
  <c r="CZ18" i="69"/>
  <c r="CZ17" i="69"/>
  <c r="CZ16" i="69"/>
  <c r="CZ15" i="69"/>
  <c r="CZ14" i="69"/>
  <c r="CZ13" i="69"/>
  <c r="CZ12" i="69"/>
  <c r="CZ11" i="69"/>
  <c r="CZ10" i="69"/>
  <c r="CZ9" i="69"/>
  <c r="CZ8" i="69"/>
  <c r="CZ7" i="69"/>
  <c r="CZ6" i="69"/>
  <c r="CY30" i="69"/>
  <c r="CY29" i="69"/>
  <c r="CY28" i="69"/>
  <c r="CY27" i="69"/>
  <c r="CY26" i="69"/>
  <c r="CY25" i="69"/>
  <c r="CY24" i="69"/>
  <c r="CY23" i="69"/>
  <c r="CY22" i="69"/>
  <c r="CY21" i="69"/>
  <c r="CY20" i="69"/>
  <c r="CY19" i="69"/>
  <c r="CY18" i="69"/>
  <c r="CY17" i="69"/>
  <c r="CY16" i="69"/>
  <c r="CY15" i="69"/>
  <c r="CY14" i="69"/>
  <c r="CY13" i="69"/>
  <c r="CY12" i="69"/>
  <c r="CY11" i="69"/>
  <c r="CY10" i="69"/>
  <c r="CY9" i="69"/>
  <c r="CY8" i="69"/>
  <c r="CY7" i="69"/>
  <c r="CX30" i="69"/>
  <c r="CX29" i="69"/>
  <c r="CX28" i="69"/>
  <c r="CX27" i="69"/>
  <c r="CX26" i="69"/>
  <c r="CX25" i="69"/>
  <c r="CX24" i="69"/>
  <c r="CX23" i="69"/>
  <c r="CX22" i="69"/>
  <c r="CX21" i="69"/>
  <c r="CX20" i="69"/>
  <c r="CX19" i="69"/>
  <c r="CX18" i="69"/>
  <c r="CX17" i="69"/>
  <c r="CX16" i="69"/>
  <c r="CX15" i="69"/>
  <c r="CX14" i="69"/>
  <c r="CX13" i="69"/>
  <c r="CX12" i="69"/>
  <c r="CX11" i="69"/>
  <c r="CX10" i="69"/>
  <c r="CX9" i="69"/>
  <c r="CX8" i="69"/>
  <c r="CX7" i="69"/>
  <c r="CX6" i="69"/>
  <c r="CW30" i="69"/>
  <c r="CW29" i="69"/>
  <c r="CW28" i="69"/>
  <c r="CW27" i="69"/>
  <c r="CW26" i="69"/>
  <c r="CW25" i="69"/>
  <c r="CW24" i="69"/>
  <c r="CW23" i="69"/>
  <c r="CW22" i="69"/>
  <c r="CW21" i="69"/>
  <c r="CW20" i="69"/>
  <c r="CW19" i="69"/>
  <c r="CW18" i="69"/>
  <c r="CW17" i="69"/>
  <c r="CW16" i="69"/>
  <c r="CW15" i="69"/>
  <c r="CW14" i="69"/>
  <c r="CW13" i="69"/>
  <c r="CW12" i="69"/>
  <c r="CW11" i="69"/>
  <c r="CW10" i="69"/>
  <c r="CW9" i="69"/>
  <c r="CW8" i="69"/>
  <c r="CW7" i="69"/>
  <c r="CW6" i="69"/>
  <c r="CV30" i="69"/>
  <c r="CV29" i="69"/>
  <c r="CV28" i="69"/>
  <c r="CV27" i="69"/>
  <c r="CV26" i="69"/>
  <c r="CV25" i="69"/>
  <c r="CV24" i="69"/>
  <c r="CV23" i="69"/>
  <c r="CV22" i="69"/>
  <c r="CV21" i="69"/>
  <c r="CV20" i="69"/>
  <c r="CV19" i="69"/>
  <c r="CV18" i="69"/>
  <c r="CV17" i="69"/>
  <c r="CV16" i="69"/>
  <c r="CV15" i="69"/>
  <c r="CV14" i="69"/>
  <c r="CV13" i="69"/>
  <c r="CV12" i="69"/>
  <c r="CV11" i="69"/>
  <c r="CV10" i="69"/>
  <c r="CV9" i="69"/>
  <c r="CV8" i="69"/>
  <c r="CV7" i="69"/>
  <c r="CV6" i="69"/>
  <c r="CU30" i="69"/>
  <c r="CU29" i="69"/>
  <c r="CU28" i="69"/>
  <c r="CU27" i="69"/>
  <c r="CU26" i="69"/>
  <c r="CU25" i="69"/>
  <c r="CU24" i="69"/>
  <c r="CU23" i="69"/>
  <c r="CU22" i="69"/>
  <c r="CU21" i="69"/>
  <c r="CU20" i="69"/>
  <c r="CU19" i="69"/>
  <c r="CU18" i="69"/>
  <c r="CU17" i="69"/>
  <c r="CU16" i="69"/>
  <c r="CU15" i="69"/>
  <c r="CU14" i="69"/>
  <c r="CU13" i="69"/>
  <c r="CU12" i="69"/>
  <c r="CU11" i="69"/>
  <c r="CU10" i="69"/>
  <c r="CU9" i="69"/>
  <c r="CU8" i="69"/>
  <c r="CU7" i="69"/>
  <c r="CU6" i="69"/>
  <c r="CT30" i="69"/>
  <c r="CT29" i="69"/>
  <c r="CT28" i="69"/>
  <c r="CT27" i="69"/>
  <c r="CT26" i="69"/>
  <c r="CT25" i="69"/>
  <c r="CT24" i="69"/>
  <c r="CT23" i="69"/>
  <c r="CT22" i="69"/>
  <c r="CT21" i="69"/>
  <c r="CT20" i="69"/>
  <c r="CT19" i="69"/>
  <c r="CT18" i="69"/>
  <c r="CT17" i="69"/>
  <c r="CT16" i="69"/>
  <c r="CT15" i="69"/>
  <c r="CT14" i="69"/>
  <c r="CT13" i="69"/>
  <c r="CT12" i="69"/>
  <c r="CT11" i="69"/>
  <c r="CT10" i="69"/>
  <c r="CT9" i="69"/>
  <c r="CT8" i="69"/>
  <c r="CT7" i="69"/>
  <c r="CT6" i="69"/>
  <c r="CS30" i="69"/>
  <c r="CS29" i="69"/>
  <c r="CS28" i="69"/>
  <c r="CS27" i="69"/>
  <c r="CS26" i="69"/>
  <c r="CS25" i="69"/>
  <c r="CS24" i="69"/>
  <c r="CS23" i="69"/>
  <c r="CS22" i="69"/>
  <c r="CS21" i="69"/>
  <c r="CS20" i="69"/>
  <c r="CS19" i="69"/>
  <c r="CS18" i="69"/>
  <c r="CS17" i="69"/>
  <c r="CS16" i="69"/>
  <c r="CS15" i="69"/>
  <c r="CS14" i="69"/>
  <c r="CS13" i="69"/>
  <c r="CS12" i="69"/>
  <c r="CS11" i="69"/>
  <c r="CS10" i="69"/>
  <c r="CS9" i="69"/>
  <c r="CS8" i="69"/>
  <c r="CS7" i="69"/>
  <c r="CS6" i="69"/>
  <c r="CR30" i="69"/>
  <c r="CR29" i="69"/>
  <c r="CR28" i="69"/>
  <c r="CR27" i="69"/>
  <c r="CR26" i="69"/>
  <c r="CR25" i="69"/>
  <c r="CR24" i="69"/>
  <c r="CR23" i="69"/>
  <c r="CR22" i="69"/>
  <c r="CR21" i="69"/>
  <c r="CR20" i="69"/>
  <c r="CR19" i="69"/>
  <c r="CR18" i="69"/>
  <c r="CR17" i="69"/>
  <c r="CR16" i="69"/>
  <c r="CR15" i="69"/>
  <c r="CR14" i="69"/>
  <c r="CR13" i="69"/>
  <c r="CR12" i="69"/>
  <c r="CR11" i="69"/>
  <c r="CR10" i="69"/>
  <c r="CR9" i="69"/>
  <c r="CR8" i="69"/>
  <c r="CR7" i="69"/>
  <c r="CR6" i="69"/>
  <c r="CJ30" i="69"/>
  <c r="CJ29" i="69"/>
  <c r="CJ28" i="69"/>
  <c r="CJ27" i="69"/>
  <c r="CJ26" i="69"/>
  <c r="CJ25" i="69"/>
  <c r="CJ24" i="69"/>
  <c r="CJ23" i="69"/>
  <c r="CJ22" i="69"/>
  <c r="CJ21" i="69"/>
  <c r="CJ20" i="69"/>
  <c r="CJ19" i="69"/>
  <c r="CJ18" i="69"/>
  <c r="CJ17" i="69"/>
  <c r="CJ16" i="69"/>
  <c r="CJ15" i="69"/>
  <c r="CJ14" i="69"/>
  <c r="CJ13" i="69"/>
  <c r="CJ12" i="69"/>
  <c r="CJ11" i="69"/>
  <c r="CJ10" i="69"/>
  <c r="CJ9" i="69"/>
  <c r="CJ8" i="69"/>
  <c r="CJ7" i="69"/>
  <c r="CJ6" i="69"/>
  <c r="CJ5" i="69"/>
  <c r="CQ30" i="69"/>
  <c r="CQ29" i="69"/>
  <c r="CQ28" i="69"/>
  <c r="CQ27" i="69"/>
  <c r="CQ26" i="69"/>
  <c r="CQ25" i="69"/>
  <c r="CQ24" i="69"/>
  <c r="CQ23" i="69"/>
  <c r="CQ22" i="69"/>
  <c r="CQ21" i="69"/>
  <c r="CQ20" i="69"/>
  <c r="CQ19" i="69"/>
  <c r="CQ18" i="69"/>
  <c r="CQ17" i="69"/>
  <c r="CQ16" i="69"/>
  <c r="CQ15" i="69"/>
  <c r="CQ14" i="69"/>
  <c r="CQ13" i="69"/>
  <c r="CQ12" i="69"/>
  <c r="CQ11" i="69"/>
  <c r="CQ10" i="69"/>
  <c r="CQ9" i="69"/>
  <c r="CQ8" i="69"/>
  <c r="CQ7" i="69"/>
  <c r="CQ6" i="69"/>
  <c r="CP30" i="69"/>
  <c r="CP29" i="69"/>
  <c r="CP28" i="69"/>
  <c r="CP27" i="69"/>
  <c r="CP26" i="69"/>
  <c r="CP25" i="69"/>
  <c r="CP24" i="69"/>
  <c r="CP23" i="69"/>
  <c r="CP22" i="69"/>
  <c r="CP21" i="69"/>
  <c r="CP20" i="69"/>
  <c r="CP19" i="69"/>
  <c r="CP18" i="69"/>
  <c r="CP17" i="69"/>
  <c r="CP16" i="69"/>
  <c r="CP15" i="69"/>
  <c r="CP14" i="69"/>
  <c r="CP13" i="69"/>
  <c r="CP12" i="69"/>
  <c r="CP11" i="69"/>
  <c r="CP10" i="69"/>
  <c r="CP9" i="69"/>
  <c r="CP8" i="69"/>
  <c r="CP7" i="69"/>
  <c r="CP6" i="69"/>
  <c r="CO30" i="69"/>
  <c r="CO29" i="69"/>
  <c r="CO28" i="69"/>
  <c r="CO27" i="69"/>
  <c r="CO26" i="69"/>
  <c r="CO25" i="69"/>
  <c r="CO24" i="69"/>
  <c r="CO23" i="69"/>
  <c r="CO22" i="69"/>
  <c r="CO21" i="69"/>
  <c r="CO20" i="69"/>
  <c r="CO19" i="69"/>
  <c r="CO18" i="69"/>
  <c r="CO17" i="69"/>
  <c r="CO16" i="69"/>
  <c r="CO15" i="69"/>
  <c r="CO14" i="69"/>
  <c r="CO13" i="69"/>
  <c r="CO12" i="69"/>
  <c r="CO11" i="69"/>
  <c r="CO10" i="69"/>
  <c r="CO9" i="69"/>
  <c r="CO8" i="69"/>
  <c r="CO7" i="69"/>
  <c r="CO6" i="69"/>
  <c r="CN30" i="69"/>
  <c r="CN29" i="69"/>
  <c r="CN28" i="69"/>
  <c r="CN27" i="69"/>
  <c r="CN26" i="69"/>
  <c r="CN25" i="69"/>
  <c r="CN24" i="69"/>
  <c r="CN23" i="69"/>
  <c r="CN22" i="69"/>
  <c r="CN21" i="69"/>
  <c r="CN20" i="69"/>
  <c r="CN19" i="69"/>
  <c r="CN18" i="69"/>
  <c r="CN17" i="69"/>
  <c r="CN16" i="69"/>
  <c r="CN15" i="69"/>
  <c r="CN14" i="69"/>
  <c r="CN13" i="69"/>
  <c r="CN12" i="69"/>
  <c r="CN11" i="69"/>
  <c r="CN10" i="69"/>
  <c r="CN9" i="69"/>
  <c r="CN8" i="69"/>
  <c r="CN7" i="69"/>
  <c r="CN6" i="69"/>
  <c r="CM30" i="69"/>
  <c r="CM29" i="69"/>
  <c r="CM28" i="69"/>
  <c r="CM27" i="69"/>
  <c r="CM26" i="69"/>
  <c r="CM25" i="69"/>
  <c r="CM24" i="69"/>
  <c r="CM23" i="69"/>
  <c r="CM22" i="69"/>
  <c r="CM21" i="69"/>
  <c r="CM20" i="69"/>
  <c r="CM19" i="69"/>
  <c r="CM18" i="69"/>
  <c r="CM17" i="69"/>
  <c r="CM16" i="69"/>
  <c r="CM15" i="69"/>
  <c r="CM14" i="69"/>
  <c r="CM13" i="69"/>
  <c r="CM12" i="69"/>
  <c r="CM11" i="69"/>
  <c r="CM10" i="69"/>
  <c r="CM9" i="69"/>
  <c r="CM8" i="69"/>
  <c r="CM7" i="69"/>
  <c r="CM6" i="69"/>
  <c r="CL30" i="69"/>
  <c r="CL29" i="69"/>
  <c r="CL28" i="69"/>
  <c r="CL27" i="69"/>
  <c r="CL26" i="69"/>
  <c r="CL25" i="69"/>
  <c r="CL24" i="69"/>
  <c r="CL23" i="69"/>
  <c r="CL22" i="69"/>
  <c r="CL21" i="69"/>
  <c r="CL20" i="69"/>
  <c r="CL19" i="69"/>
  <c r="CL18" i="69"/>
  <c r="CL17" i="69"/>
  <c r="CL16" i="69"/>
  <c r="CL15" i="69"/>
  <c r="CL14" i="69"/>
  <c r="CL13" i="69"/>
  <c r="CL12" i="69"/>
  <c r="CL11" i="69"/>
  <c r="CL10" i="69"/>
  <c r="CL9" i="69"/>
  <c r="CL8" i="69"/>
  <c r="CL7" i="69"/>
  <c r="CL6" i="69"/>
  <c r="CK30" i="69"/>
  <c r="CK29" i="69"/>
  <c r="CK28" i="69"/>
  <c r="CK27" i="69"/>
  <c r="CK26" i="69"/>
  <c r="CK25" i="69"/>
  <c r="CK24" i="69"/>
  <c r="CK23" i="69"/>
  <c r="CK22" i="69"/>
  <c r="CK21" i="69"/>
  <c r="CK20" i="69"/>
  <c r="CK19" i="69"/>
  <c r="CK18" i="69"/>
  <c r="CK17" i="69"/>
  <c r="CK16" i="69"/>
  <c r="CK15" i="69"/>
  <c r="CK14" i="69"/>
  <c r="CK13" i="69"/>
  <c r="CK12" i="69"/>
  <c r="CK11" i="69"/>
  <c r="CK10" i="69"/>
  <c r="CK9" i="69"/>
  <c r="CK8" i="69"/>
  <c r="CK7" i="69"/>
  <c r="CK6" i="69"/>
  <c r="CI30" i="69"/>
  <c r="CI29" i="69"/>
  <c r="CI28" i="69"/>
  <c r="CI27" i="69"/>
  <c r="CI26" i="69"/>
  <c r="CI25" i="69"/>
  <c r="CI24" i="69"/>
  <c r="CI23" i="69"/>
  <c r="CI22" i="69"/>
  <c r="CI21" i="69"/>
  <c r="CI20" i="69"/>
  <c r="CI19" i="69"/>
  <c r="CI18" i="69"/>
  <c r="CI17" i="69"/>
  <c r="CI16" i="69"/>
  <c r="CI15" i="69"/>
  <c r="CI14" i="69"/>
  <c r="CI13" i="69"/>
  <c r="CI12" i="69"/>
  <c r="CI11" i="69"/>
  <c r="CI10" i="69"/>
  <c r="CI9" i="69"/>
  <c r="CI8" i="69"/>
  <c r="CI7" i="69"/>
  <c r="CI6" i="69"/>
  <c r="CH30" i="69"/>
  <c r="CH29" i="69"/>
  <c r="CH28" i="69"/>
  <c r="CH27" i="69"/>
  <c r="CH26" i="69"/>
  <c r="CH25" i="69"/>
  <c r="CH24" i="69"/>
  <c r="CH23" i="69"/>
  <c r="CH22" i="69"/>
  <c r="CH21" i="69"/>
  <c r="CH20" i="69"/>
  <c r="CH19" i="69"/>
  <c r="CH18" i="69"/>
  <c r="CH17" i="69"/>
  <c r="CH16" i="69"/>
  <c r="CH15" i="69"/>
  <c r="CH14" i="69"/>
  <c r="CH13" i="69"/>
  <c r="CH12" i="69"/>
  <c r="CH11" i="69"/>
  <c r="CH10" i="69"/>
  <c r="CH9" i="69"/>
  <c r="CH8" i="69"/>
  <c r="CH7" i="69"/>
  <c r="CH6" i="69"/>
  <c r="CG30" i="69"/>
  <c r="CG29" i="69"/>
  <c r="CG28" i="69"/>
  <c r="CG27" i="69"/>
  <c r="CG26" i="69"/>
  <c r="CG25" i="69"/>
  <c r="CG24" i="69"/>
  <c r="CG23" i="69"/>
  <c r="CG22" i="69"/>
  <c r="CG21" i="69"/>
  <c r="CG20" i="69"/>
  <c r="CG19" i="69"/>
  <c r="CG18" i="69"/>
  <c r="CG17" i="69"/>
  <c r="CG16" i="69"/>
  <c r="CG15" i="69"/>
  <c r="CG14" i="69"/>
  <c r="CG13" i="69"/>
  <c r="CG12" i="69"/>
  <c r="CG11" i="69"/>
  <c r="CG10" i="69"/>
  <c r="CG9" i="69"/>
  <c r="CG8" i="69"/>
  <c r="CG7" i="69"/>
  <c r="CG6" i="69"/>
  <c r="CF30" i="69"/>
  <c r="CF29" i="69"/>
  <c r="CF28" i="69"/>
  <c r="CF27" i="69"/>
  <c r="CF26" i="69"/>
  <c r="CF25" i="69"/>
  <c r="CF24" i="69"/>
  <c r="CF23" i="69"/>
  <c r="CF22" i="69"/>
  <c r="CF21" i="69"/>
  <c r="CF20" i="69"/>
  <c r="CF19" i="69"/>
  <c r="CF18" i="69"/>
  <c r="CF17" i="69"/>
  <c r="CF16" i="69"/>
  <c r="CF15" i="69"/>
  <c r="CF14" i="69"/>
  <c r="CF13" i="69"/>
  <c r="CF12" i="69"/>
  <c r="CF11" i="69"/>
  <c r="CF10" i="69"/>
  <c r="CF9" i="69"/>
  <c r="CF8" i="69"/>
  <c r="CF7" i="69"/>
  <c r="CF6" i="69"/>
  <c r="CE30" i="69"/>
  <c r="CE29" i="69"/>
  <c r="CE28" i="69"/>
  <c r="CE27" i="69"/>
  <c r="CE26" i="69"/>
  <c r="CE25" i="69"/>
  <c r="CE24" i="69"/>
  <c r="CE23" i="69"/>
  <c r="CE22" i="69"/>
  <c r="CE21" i="69"/>
  <c r="CE20" i="69"/>
  <c r="CE19" i="69"/>
  <c r="CE18" i="69"/>
  <c r="CE17" i="69"/>
  <c r="CE16" i="69"/>
  <c r="CE15" i="69"/>
  <c r="CE14" i="69"/>
  <c r="CE13" i="69"/>
  <c r="CE12" i="69"/>
  <c r="CE11" i="69"/>
  <c r="CE10" i="69"/>
  <c r="CE9" i="69"/>
  <c r="CE8" i="69"/>
  <c r="CE7" i="69"/>
  <c r="CE6" i="69"/>
  <c r="CD30" i="69"/>
  <c r="CD29" i="69"/>
  <c r="CD28" i="69"/>
  <c r="CD27" i="69"/>
  <c r="CD26" i="69"/>
  <c r="CD25" i="69"/>
  <c r="CD24" i="69"/>
  <c r="CD23" i="69"/>
  <c r="CD22" i="69"/>
  <c r="CD21" i="69"/>
  <c r="CD20" i="69"/>
  <c r="CD19" i="69"/>
  <c r="CD18" i="69"/>
  <c r="CD17" i="69"/>
  <c r="CD16" i="69"/>
  <c r="CD15" i="69"/>
  <c r="CD14" i="69"/>
  <c r="CD13" i="69"/>
  <c r="CD12" i="69"/>
  <c r="CD11" i="69"/>
  <c r="CD10" i="69"/>
  <c r="CD9" i="69"/>
  <c r="CD8" i="69"/>
  <c r="CD7" i="69"/>
  <c r="CD6" i="69"/>
  <c r="CC30" i="69"/>
  <c r="CC29" i="69"/>
  <c r="CC28" i="69"/>
  <c r="CC27" i="69"/>
  <c r="CC26" i="69"/>
  <c r="CC25" i="69"/>
  <c r="CC24" i="69"/>
  <c r="CC23" i="69"/>
  <c r="CC22" i="69"/>
  <c r="CC21" i="69"/>
  <c r="CC20" i="69"/>
  <c r="CC19" i="69"/>
  <c r="CC18" i="69"/>
  <c r="CC17" i="69"/>
  <c r="CC16" i="69"/>
  <c r="CC15" i="69"/>
  <c r="CC14" i="69"/>
  <c r="CC13" i="69"/>
  <c r="CC12" i="69"/>
  <c r="CC11" i="69"/>
  <c r="CC10" i="69"/>
  <c r="CC9" i="69"/>
  <c r="CC8" i="69"/>
  <c r="CC7" i="69"/>
  <c r="CC6" i="69"/>
  <c r="CB30" i="69"/>
  <c r="CB29" i="69"/>
  <c r="CB28" i="69"/>
  <c r="CB27" i="69"/>
  <c r="CB26" i="69"/>
  <c r="CB25" i="69"/>
  <c r="CB24" i="69"/>
  <c r="CB23" i="69"/>
  <c r="CB22" i="69"/>
  <c r="CB21" i="69"/>
  <c r="CB20" i="69"/>
  <c r="CB19" i="69"/>
  <c r="CB18" i="69"/>
  <c r="CB17" i="69"/>
  <c r="CB16" i="69"/>
  <c r="CB15" i="69"/>
  <c r="CB14" i="69"/>
  <c r="CB13" i="69"/>
  <c r="CB12" i="69"/>
  <c r="CB11" i="69"/>
  <c r="CB10" i="69"/>
  <c r="CB9" i="69"/>
  <c r="CB8" i="69"/>
  <c r="CB7" i="69"/>
  <c r="CB6" i="69"/>
  <c r="CA30" i="69"/>
  <c r="CA29" i="69"/>
  <c r="CA28" i="69"/>
  <c r="CA27" i="69"/>
  <c r="CA26" i="69"/>
  <c r="CA25" i="69"/>
  <c r="CA24" i="69"/>
  <c r="CA23" i="69"/>
  <c r="CA22" i="69"/>
  <c r="CA21" i="69"/>
  <c r="CA20" i="69"/>
  <c r="CA19" i="69"/>
  <c r="CA18" i="69"/>
  <c r="CA17" i="69"/>
  <c r="CA16" i="69"/>
  <c r="CA15" i="69"/>
  <c r="CA14" i="69"/>
  <c r="CA13" i="69"/>
  <c r="CA12" i="69"/>
  <c r="CA11" i="69"/>
  <c r="CA10" i="69"/>
  <c r="CA9" i="69"/>
  <c r="CA8" i="69"/>
  <c r="CA7" i="69"/>
  <c r="CA6" i="69"/>
  <c r="BZ30" i="69"/>
  <c r="BZ29" i="69"/>
  <c r="BZ28" i="69"/>
  <c r="BZ27" i="69"/>
  <c r="BZ26" i="69"/>
  <c r="BZ25" i="69"/>
  <c r="BZ24" i="69"/>
  <c r="BZ23" i="69"/>
  <c r="BZ22" i="69"/>
  <c r="BZ21" i="69"/>
  <c r="BZ20" i="69"/>
  <c r="BZ19" i="69"/>
  <c r="BZ18" i="69"/>
  <c r="BZ17" i="69"/>
  <c r="BZ16" i="69"/>
  <c r="BZ15" i="69"/>
  <c r="BZ14" i="69"/>
  <c r="BZ13" i="69"/>
  <c r="BZ12" i="69"/>
  <c r="BZ11" i="69"/>
  <c r="BZ10" i="69"/>
  <c r="BZ9" i="69"/>
  <c r="BZ8" i="69"/>
  <c r="BZ7" i="69"/>
  <c r="BZ6" i="69"/>
  <c r="BY30" i="69"/>
  <c r="BY29" i="69"/>
  <c r="BY28" i="69"/>
  <c r="BY27" i="69"/>
  <c r="BY26" i="69"/>
  <c r="BY25" i="69"/>
  <c r="BY24" i="69"/>
  <c r="BY23" i="69"/>
  <c r="BY22" i="69"/>
  <c r="BY21" i="69"/>
  <c r="BY20" i="69"/>
  <c r="BY19" i="69"/>
  <c r="BY18" i="69"/>
  <c r="BY17" i="69"/>
  <c r="BY16" i="69"/>
  <c r="BY15" i="69"/>
  <c r="BY14" i="69"/>
  <c r="BY13" i="69"/>
  <c r="BY12" i="69"/>
  <c r="BY11" i="69"/>
  <c r="BY10" i="69"/>
  <c r="BY9" i="69"/>
  <c r="BY8" i="69"/>
  <c r="BY7" i="69"/>
  <c r="BY6" i="69"/>
  <c r="BP30" i="69"/>
  <c r="BP29" i="69"/>
  <c r="BP28" i="69"/>
  <c r="BP27" i="69"/>
  <c r="BP26" i="69"/>
  <c r="BP25" i="69"/>
  <c r="BP24" i="69"/>
  <c r="BP23" i="69"/>
  <c r="BP22" i="69"/>
  <c r="BP21" i="69"/>
  <c r="BP20" i="69"/>
  <c r="BP19" i="69"/>
  <c r="BP18" i="69"/>
  <c r="BP17" i="69"/>
  <c r="BP16" i="69"/>
  <c r="BP15" i="69"/>
  <c r="BP14" i="69"/>
  <c r="BP13" i="69"/>
  <c r="BP12" i="69"/>
  <c r="BP11" i="69"/>
  <c r="BP10" i="69"/>
  <c r="BP9" i="69"/>
  <c r="BP8" i="69"/>
  <c r="BP7" i="69"/>
  <c r="BP6" i="69"/>
  <c r="BO30" i="69"/>
  <c r="BO29" i="69"/>
  <c r="BO28" i="69"/>
  <c r="BO27" i="69"/>
  <c r="BO26" i="69"/>
  <c r="BO25" i="69"/>
  <c r="BO24" i="69"/>
  <c r="BO23" i="69"/>
  <c r="BO22" i="69"/>
  <c r="BO21" i="69"/>
  <c r="BO20" i="69"/>
  <c r="BO19" i="69"/>
  <c r="BO18" i="69"/>
  <c r="BO17" i="69"/>
  <c r="BO16" i="69"/>
  <c r="BO15" i="69"/>
  <c r="BO14" i="69"/>
  <c r="BO13" i="69"/>
  <c r="BO12" i="69"/>
  <c r="BO11" i="69"/>
  <c r="BO10" i="69"/>
  <c r="BO9" i="69"/>
  <c r="BO8" i="69"/>
  <c r="BO7" i="69"/>
  <c r="BO6" i="69"/>
  <c r="BN30" i="69"/>
  <c r="BN29" i="69"/>
  <c r="BN28" i="69"/>
  <c r="BN27" i="69"/>
  <c r="BN26" i="69"/>
  <c r="BN25" i="69"/>
  <c r="BN24" i="69"/>
  <c r="BN23" i="69"/>
  <c r="BN22" i="69"/>
  <c r="BN21" i="69"/>
  <c r="BN20" i="69"/>
  <c r="BN19" i="69"/>
  <c r="BN18" i="69"/>
  <c r="BN17" i="69"/>
  <c r="BN16" i="69"/>
  <c r="BN15" i="69"/>
  <c r="BN14" i="69"/>
  <c r="BN13" i="69"/>
  <c r="BN12" i="69"/>
  <c r="BN11" i="69"/>
  <c r="BN10" i="69"/>
  <c r="BN9" i="69"/>
  <c r="BN8" i="69"/>
  <c r="BN7" i="69"/>
  <c r="BN6" i="69"/>
  <c r="BM30" i="69"/>
  <c r="BM29" i="69"/>
  <c r="BM28" i="69"/>
  <c r="BM27" i="69"/>
  <c r="BM26" i="69"/>
  <c r="BM25" i="69"/>
  <c r="BM24" i="69"/>
  <c r="BM23" i="69"/>
  <c r="BM22" i="69"/>
  <c r="BM21" i="69"/>
  <c r="BM20" i="69"/>
  <c r="BM19" i="69"/>
  <c r="BM18" i="69"/>
  <c r="BM17" i="69"/>
  <c r="BM16" i="69"/>
  <c r="BM15" i="69"/>
  <c r="BM14" i="69"/>
  <c r="BM13" i="69"/>
  <c r="BM12" i="69"/>
  <c r="BM11" i="69"/>
  <c r="BM10" i="69"/>
  <c r="BM9" i="69"/>
  <c r="BM8" i="69"/>
  <c r="BM7" i="69"/>
  <c r="BM6" i="69"/>
  <c r="BL30" i="69"/>
  <c r="BL29" i="69"/>
  <c r="BL28" i="69"/>
  <c r="BL27" i="69"/>
  <c r="BL26" i="69"/>
  <c r="BL25" i="69"/>
  <c r="BL24" i="69"/>
  <c r="BL23" i="69"/>
  <c r="BL22" i="69"/>
  <c r="BL21" i="69"/>
  <c r="BL20" i="69"/>
  <c r="BL19" i="69"/>
  <c r="BL18" i="69"/>
  <c r="BL17" i="69"/>
  <c r="BL16" i="69"/>
  <c r="BL15" i="69"/>
  <c r="BL14" i="69"/>
  <c r="BL13" i="69"/>
  <c r="BL12" i="69"/>
  <c r="BL11" i="69"/>
  <c r="BL10" i="69"/>
  <c r="BL9" i="69"/>
  <c r="BL8" i="69"/>
  <c r="BL7" i="69"/>
  <c r="BL6" i="69"/>
  <c r="BD30" i="69"/>
  <c r="BK30" i="69"/>
  <c r="BK29" i="69"/>
  <c r="BK28" i="69"/>
  <c r="BK27" i="69"/>
  <c r="BK26" i="69"/>
  <c r="BK25" i="69"/>
  <c r="BK24" i="69"/>
  <c r="BK23" i="69"/>
  <c r="BK22" i="69"/>
  <c r="BK21" i="69"/>
  <c r="BK20" i="69"/>
  <c r="BK19" i="69"/>
  <c r="BK18" i="69"/>
  <c r="BK17" i="69"/>
  <c r="BK16" i="69"/>
  <c r="BK15" i="69"/>
  <c r="BK14" i="69"/>
  <c r="BK13" i="69"/>
  <c r="BK12" i="69"/>
  <c r="BK11" i="69"/>
  <c r="BK10" i="69"/>
  <c r="BK9" i="69"/>
  <c r="BK8" i="69"/>
  <c r="BK7" i="69"/>
  <c r="BK6" i="69"/>
  <c r="BJ30" i="69"/>
  <c r="BJ29" i="69"/>
  <c r="BJ28" i="69"/>
  <c r="BJ27" i="69"/>
  <c r="BJ26" i="69"/>
  <c r="BJ25" i="69"/>
  <c r="BJ24" i="69"/>
  <c r="BJ23" i="69"/>
  <c r="BJ22" i="69"/>
  <c r="BJ21" i="69"/>
  <c r="BJ20" i="69"/>
  <c r="BJ19" i="69"/>
  <c r="BJ18" i="69"/>
  <c r="BJ17" i="69"/>
  <c r="BJ16" i="69"/>
  <c r="BJ15" i="69"/>
  <c r="BJ14" i="69"/>
  <c r="BJ13" i="69"/>
  <c r="BJ12" i="69"/>
  <c r="BJ11" i="69"/>
  <c r="BJ10" i="69"/>
  <c r="BJ9" i="69"/>
  <c r="BJ8" i="69"/>
  <c r="BJ7" i="69"/>
  <c r="BJ6" i="69"/>
  <c r="BI30" i="69"/>
  <c r="BI29" i="69"/>
  <c r="BI28" i="69"/>
  <c r="BI27" i="69"/>
  <c r="BI26" i="69"/>
  <c r="BI25" i="69"/>
  <c r="BI24" i="69"/>
  <c r="BI23" i="69"/>
  <c r="BI22" i="69"/>
  <c r="BI21" i="69"/>
  <c r="BI20" i="69"/>
  <c r="BI19" i="69"/>
  <c r="BI18" i="69"/>
  <c r="BI17" i="69"/>
  <c r="BI16" i="69"/>
  <c r="BI15" i="69"/>
  <c r="BI14" i="69"/>
  <c r="BI13" i="69"/>
  <c r="BI12" i="69"/>
  <c r="BI11" i="69"/>
  <c r="BI10" i="69"/>
  <c r="BI9" i="69"/>
  <c r="BI8" i="69"/>
  <c r="BI7" i="69"/>
  <c r="BI6" i="69"/>
  <c r="BH6" i="69"/>
  <c r="BH30" i="69"/>
  <c r="BH29" i="69"/>
  <c r="BH28" i="69"/>
  <c r="BH27" i="69"/>
  <c r="BH26" i="69"/>
  <c r="BH25" i="69"/>
  <c r="BH24" i="69"/>
  <c r="BH23" i="69"/>
  <c r="BH22" i="69"/>
  <c r="BH21" i="69"/>
  <c r="BH20" i="69"/>
  <c r="BH19" i="69"/>
  <c r="BH18" i="69"/>
  <c r="BH17" i="69"/>
  <c r="BH16" i="69"/>
  <c r="BH15" i="69"/>
  <c r="BH14" i="69"/>
  <c r="BH13" i="69"/>
  <c r="BH12" i="69"/>
  <c r="BH11" i="69"/>
  <c r="BH10" i="69"/>
  <c r="BH9" i="69"/>
  <c r="BH8" i="69"/>
  <c r="BH7" i="69"/>
  <c r="BG30" i="69"/>
  <c r="BG29" i="69"/>
  <c r="BG28" i="69"/>
  <c r="BG27" i="69"/>
  <c r="BG26" i="69"/>
  <c r="BG25" i="69"/>
  <c r="BG24" i="69"/>
  <c r="BG23" i="69"/>
  <c r="BG22" i="69"/>
  <c r="BG21" i="69"/>
  <c r="BG20" i="69"/>
  <c r="BG19" i="69"/>
  <c r="BG18" i="69"/>
  <c r="BG17" i="69"/>
  <c r="BG16" i="69"/>
  <c r="BG15" i="69"/>
  <c r="BG14" i="69"/>
  <c r="BG13" i="69"/>
  <c r="BG12" i="69"/>
  <c r="BG11" i="69"/>
  <c r="BG10" i="69"/>
  <c r="BG9" i="69"/>
  <c r="BG8" i="69"/>
  <c r="BG7" i="69"/>
  <c r="BG6" i="69"/>
  <c r="BF6" i="69"/>
  <c r="BF30" i="69"/>
  <c r="BF29" i="69"/>
  <c r="BF28" i="69"/>
  <c r="BF27" i="69"/>
  <c r="BF26" i="69"/>
  <c r="BF25" i="69"/>
  <c r="BF24" i="69"/>
  <c r="BF23" i="69"/>
  <c r="BF22" i="69"/>
  <c r="BF21" i="69"/>
  <c r="BF20" i="69"/>
  <c r="BF19" i="69"/>
  <c r="BF18" i="69"/>
  <c r="BF17" i="69"/>
  <c r="BF16" i="69"/>
  <c r="BF15" i="69"/>
  <c r="BF14" i="69"/>
  <c r="BF13" i="69"/>
  <c r="BF12" i="69"/>
  <c r="BF11" i="69"/>
  <c r="BF10" i="69"/>
  <c r="BF9" i="69"/>
  <c r="BF8" i="69"/>
  <c r="BF7" i="69"/>
  <c r="BE30" i="69"/>
  <c r="BE29" i="69"/>
  <c r="BE28" i="69"/>
  <c r="BE27" i="69"/>
  <c r="BE26" i="69"/>
  <c r="BE25" i="69"/>
  <c r="BE24" i="69"/>
  <c r="BE23" i="69"/>
  <c r="BE22" i="69"/>
  <c r="BE21" i="69"/>
  <c r="BE20" i="69"/>
  <c r="BE19" i="69"/>
  <c r="BE18" i="69"/>
  <c r="BE17" i="69"/>
  <c r="BE16" i="69"/>
  <c r="BE15" i="69"/>
  <c r="BE14" i="69"/>
  <c r="BE13" i="69"/>
  <c r="BE12" i="69"/>
  <c r="BE11" i="69"/>
  <c r="BE10" i="69"/>
  <c r="BE9" i="69"/>
  <c r="BE8" i="69"/>
  <c r="BE7" i="69"/>
  <c r="BE6" i="69"/>
  <c r="BD6" i="69"/>
  <c r="BD29" i="69"/>
  <c r="BD28" i="69"/>
  <c r="BD27" i="69"/>
  <c r="BD26" i="69"/>
  <c r="BD25" i="69"/>
  <c r="BD24" i="69"/>
  <c r="BD23" i="69"/>
  <c r="BD22" i="69"/>
  <c r="BD21" i="69"/>
  <c r="BD20" i="69"/>
  <c r="BD19" i="69"/>
  <c r="BD18" i="69"/>
  <c r="BD17" i="69"/>
  <c r="BD16" i="69"/>
  <c r="BD15" i="69"/>
  <c r="BD14" i="69"/>
  <c r="BD13" i="69"/>
  <c r="BD12" i="69"/>
  <c r="BD11" i="69"/>
  <c r="BD10" i="69"/>
  <c r="BD9" i="69"/>
  <c r="BD8" i="69"/>
  <c r="BD7" i="69"/>
  <c r="BC30" i="69"/>
  <c r="BC29" i="69"/>
  <c r="BC28" i="69"/>
  <c r="BC27" i="69"/>
  <c r="BC26" i="69"/>
  <c r="BC25" i="69"/>
  <c r="BC24" i="69"/>
  <c r="BC23" i="69"/>
  <c r="BC22" i="69"/>
  <c r="BC21" i="69"/>
  <c r="BC20" i="69"/>
  <c r="BC19" i="69"/>
  <c r="BC18" i="69"/>
  <c r="BC17" i="69"/>
  <c r="BC16" i="69"/>
  <c r="BC15" i="69"/>
  <c r="BC14" i="69"/>
  <c r="BC13" i="69"/>
  <c r="BC12" i="69"/>
  <c r="BC11" i="69"/>
  <c r="BC10" i="69"/>
  <c r="BC9" i="69"/>
  <c r="BC8" i="69"/>
  <c r="BC7" i="69"/>
  <c r="BC6" i="69"/>
  <c r="BE3" i="69"/>
  <c r="BB30" i="69"/>
  <c r="BB29" i="69"/>
  <c r="BB28" i="69"/>
  <c r="BB27" i="69"/>
  <c r="BB26" i="69"/>
  <c r="BB25" i="69"/>
  <c r="BB24" i="69"/>
  <c r="BB23" i="69"/>
  <c r="BB22" i="69"/>
  <c r="BB21" i="69"/>
  <c r="BB20" i="69"/>
  <c r="BB19" i="69"/>
  <c r="BB18" i="69"/>
  <c r="BB17" i="69"/>
  <c r="BB16" i="69"/>
  <c r="BB15" i="69"/>
  <c r="BB14" i="69"/>
  <c r="BB13" i="69"/>
  <c r="BB12" i="69"/>
  <c r="BB11" i="69"/>
  <c r="BB10" i="69"/>
  <c r="BB9" i="69"/>
  <c r="BB8" i="69"/>
  <c r="BB7" i="69"/>
  <c r="BB6" i="69"/>
  <c r="AK3" i="69"/>
  <c r="BA30" i="69"/>
  <c r="BA29" i="69"/>
  <c r="BA28" i="69"/>
  <c r="BA27" i="69"/>
  <c r="BA26" i="69"/>
  <c r="BA25" i="69"/>
  <c r="BA24" i="69"/>
  <c r="BA23" i="69"/>
  <c r="BA22" i="69"/>
  <c r="BA21" i="69"/>
  <c r="BA20" i="69"/>
  <c r="BA19" i="69"/>
  <c r="BA18" i="69"/>
  <c r="BA17" i="69"/>
  <c r="BA16" i="69"/>
  <c r="BA15" i="69"/>
  <c r="BA14" i="69"/>
  <c r="BA13" i="69"/>
  <c r="BA12" i="69"/>
  <c r="BA11" i="69"/>
  <c r="BA10" i="69"/>
  <c r="BA9" i="69"/>
  <c r="BA8" i="69"/>
  <c r="BA7" i="69"/>
  <c r="BA6" i="69"/>
  <c r="FH5" i="69"/>
  <c r="FG5" i="69"/>
  <c r="FF5" i="69"/>
  <c r="FE5" i="69"/>
  <c r="FD5" i="69"/>
  <c r="FC5" i="69"/>
  <c r="FB5" i="69"/>
  <c r="FA5" i="69"/>
  <c r="EZ5" i="69"/>
  <c r="EY5" i="69"/>
  <c r="EX5" i="69"/>
  <c r="EW5" i="69"/>
  <c r="EV5" i="69"/>
  <c r="EU5" i="69"/>
  <c r="ET5" i="69"/>
  <c r="ES5" i="69"/>
  <c r="ER5" i="69"/>
  <c r="EQ5" i="69"/>
  <c r="EP5" i="69"/>
  <c r="EO5" i="69"/>
  <c r="EN5" i="69"/>
  <c r="EM5" i="69"/>
  <c r="EL5" i="69"/>
  <c r="EK5" i="69"/>
  <c r="EJ5" i="69"/>
  <c r="EI5" i="69"/>
  <c r="EH5" i="69"/>
  <c r="EG5" i="69"/>
  <c r="EF5" i="69"/>
  <c r="EE5" i="69"/>
  <c r="ED5" i="69"/>
  <c r="EC5" i="69"/>
  <c r="EB5" i="69"/>
  <c r="EA5" i="69"/>
  <c r="DZ5" i="69"/>
  <c r="DY5" i="69"/>
  <c r="DX5" i="69"/>
  <c r="DW5" i="69"/>
  <c r="DV5" i="69"/>
  <c r="DU5" i="69"/>
  <c r="DT5" i="69"/>
  <c r="DS5" i="69"/>
  <c r="DR5" i="69"/>
  <c r="DQ5" i="69"/>
  <c r="DP5" i="69"/>
  <c r="DO5" i="69"/>
  <c r="DM5" i="69"/>
  <c r="DN5" i="69"/>
  <c r="DL5" i="69"/>
  <c r="DK5" i="69"/>
  <c r="DJ5" i="69"/>
  <c r="DI5" i="69"/>
  <c r="DH5" i="69"/>
  <c r="DG5" i="69"/>
  <c r="DF5" i="69"/>
  <c r="DE5" i="69"/>
  <c r="DD5" i="69"/>
  <c r="DC5" i="69"/>
  <c r="DB5" i="69"/>
  <c r="DA5" i="69"/>
  <c r="CZ5" i="69"/>
  <c r="CY5" i="69"/>
  <c r="CX5" i="69"/>
  <c r="CW5" i="69"/>
  <c r="CV5" i="69"/>
  <c r="CU5" i="69"/>
  <c r="CT5" i="69"/>
  <c r="CS5" i="69"/>
  <c r="CR5" i="69"/>
  <c r="CQ5" i="69"/>
  <c r="CP5" i="69"/>
  <c r="CO5" i="69"/>
  <c r="CN5" i="69"/>
  <c r="CM5" i="69"/>
  <c r="CL5" i="69"/>
  <c r="CK5" i="69"/>
  <c r="CI5" i="69"/>
  <c r="CH5" i="69"/>
  <c r="CG5" i="69"/>
  <c r="CF5" i="69"/>
  <c r="CE5" i="69"/>
  <c r="CD5" i="69"/>
  <c r="CC5" i="69"/>
  <c r="CB5" i="69"/>
  <c r="CA5" i="69"/>
  <c r="BZ5" i="69"/>
  <c r="BY5" i="69"/>
  <c r="BX5" i="69"/>
  <c r="BW5" i="69"/>
  <c r="BV5" i="69"/>
  <c r="BU5" i="69"/>
  <c r="BT5" i="69"/>
  <c r="BS5" i="69"/>
  <c r="BR5" i="69"/>
  <c r="BQ5" i="69"/>
  <c r="BP5" i="69"/>
  <c r="BO5" i="69"/>
  <c r="BN5" i="69"/>
  <c r="BM5" i="69"/>
  <c r="BL5" i="69"/>
  <c r="BK5" i="69"/>
  <c r="BJ5" i="69"/>
  <c r="BI5" i="69"/>
  <c r="BH5" i="69"/>
  <c r="BG5" i="69"/>
  <c r="BF5" i="69"/>
  <c r="BE5" i="69"/>
  <c r="BD5" i="69"/>
  <c r="BC5" i="69"/>
  <c r="BB5" i="69"/>
  <c r="BA5" i="69"/>
  <c r="B165" i="102" l="1"/>
  <c r="B231" i="102" s="1"/>
  <c r="B264" i="102" s="1"/>
  <c r="B164" i="102"/>
  <c r="B230" i="102" s="1"/>
  <c r="B263" i="102" s="1"/>
  <c r="B66" i="102"/>
  <c r="B99" i="102" s="1"/>
  <c r="B65" i="102"/>
  <c r="B98" i="102" s="1"/>
  <c r="D45" i="101" l="1"/>
  <c r="D65" i="101" l="1"/>
  <c r="D59" i="101"/>
  <c r="D62" i="101"/>
  <c r="D54" i="101"/>
  <c r="D40" i="101"/>
  <c r="D173" i="102"/>
  <c r="D174" i="102"/>
  <c r="D178" i="102"/>
  <c r="D182" i="102"/>
  <c r="D186" i="102"/>
  <c r="D190" i="102"/>
  <c r="D194" i="102"/>
  <c r="D172" i="102"/>
  <c r="D176" i="102"/>
  <c r="D180" i="102"/>
  <c r="D184" i="102"/>
  <c r="D188" i="102"/>
  <c r="D192" i="102"/>
  <c r="D196" i="102"/>
  <c r="D175" i="102"/>
  <c r="D179" i="102"/>
  <c r="D183" i="102"/>
  <c r="D187" i="102"/>
  <c r="D191" i="102"/>
  <c r="D195" i="102"/>
  <c r="D171" i="102"/>
  <c r="D193" i="102"/>
  <c r="D189" i="102"/>
  <c r="D185" i="102"/>
  <c r="D181" i="102"/>
  <c r="D177" i="102"/>
  <c r="D39" i="102"/>
  <c r="D72" i="102"/>
  <c r="D105" i="102"/>
  <c r="D216" i="102"/>
  <c r="D260" i="102"/>
  <c r="D213" i="102"/>
  <c r="D118" i="102"/>
  <c r="D109" i="102"/>
  <c r="D115" i="102"/>
  <c r="D226" i="102"/>
  <c r="D249" i="102"/>
  <c r="D58" i="102"/>
  <c r="D214" i="102"/>
  <c r="D208" i="102"/>
  <c r="D56" i="102"/>
  <c r="D251" i="102"/>
  <c r="D113" i="102"/>
  <c r="D145" i="102"/>
  <c r="D147" i="102"/>
  <c r="D220" i="102"/>
  <c r="D224" i="102"/>
  <c r="D229" i="102"/>
  <c r="D117" i="102"/>
  <c r="D228" i="102"/>
  <c r="D7" i="102"/>
  <c r="D18" i="102"/>
  <c r="D22" i="102"/>
  <c r="D6" i="102"/>
  <c r="D30" i="102"/>
  <c r="D10" i="102"/>
  <c r="D9" i="102"/>
  <c r="D13" i="102"/>
  <c r="D84" i="102"/>
  <c r="D74" i="102"/>
  <c r="D88" i="102"/>
  <c r="D76" i="102"/>
  <c r="D92" i="102"/>
  <c r="D79" i="102"/>
  <c r="D95" i="102"/>
  <c r="D149" i="102"/>
  <c r="D153" i="102"/>
  <c r="D20" i="102"/>
  <c r="D24" i="102"/>
  <c r="D29" i="102"/>
  <c r="D53" i="102"/>
  <c r="D55" i="102"/>
  <c r="D17" i="102"/>
  <c r="D19" i="102"/>
  <c r="D26" i="102"/>
  <c r="D28" i="102"/>
  <c r="D44" i="102"/>
  <c r="D46" i="102"/>
  <c r="D43" i="102"/>
  <c r="D48" i="102"/>
  <c r="D52" i="102"/>
  <c r="D82" i="102"/>
  <c r="D86" i="102"/>
  <c r="D138" i="102"/>
  <c r="D150" i="102"/>
  <c r="D140" i="102"/>
  <c r="D154" i="102"/>
  <c r="D141" i="102"/>
  <c r="D157" i="102"/>
  <c r="D144" i="102"/>
  <c r="D160" i="102"/>
  <c r="D14" i="102"/>
  <c r="D16" i="102"/>
  <c r="D59" i="102"/>
  <c r="D63" i="102"/>
  <c r="D75" i="102"/>
  <c r="D90" i="102"/>
  <c r="D122" i="102"/>
  <c r="D124" i="102"/>
  <c r="D126" i="102"/>
  <c r="D130" i="102"/>
  <c r="D240" i="102"/>
  <c r="D242" i="102"/>
  <c r="D244" i="102"/>
  <c r="D248" i="102"/>
  <c r="D8" i="102"/>
  <c r="D21" i="102"/>
  <c r="D23" i="102"/>
  <c r="D25" i="102"/>
  <c r="D47" i="102"/>
  <c r="D60" i="102"/>
  <c r="D62" i="102"/>
  <c r="D64" i="102"/>
  <c r="D94" i="102"/>
  <c r="D106" i="102"/>
  <c r="D108" i="102"/>
  <c r="D127" i="102"/>
  <c r="D111" i="102"/>
  <c r="D110" i="102"/>
  <c r="D114" i="102"/>
  <c r="D148" i="102"/>
  <c r="D152" i="102"/>
  <c r="D210" i="102"/>
  <c r="D212" i="102"/>
  <c r="D217" i="102"/>
  <c r="D219" i="102"/>
  <c r="D221" i="102"/>
  <c r="D225" i="102"/>
  <c r="D12" i="102"/>
  <c r="D57" i="102"/>
  <c r="D41" i="102"/>
  <c r="D61" i="102"/>
  <c r="D45" i="102"/>
  <c r="D40" i="102"/>
  <c r="D42" i="102"/>
  <c r="D49" i="102"/>
  <c r="D51" i="102"/>
  <c r="D78" i="102"/>
  <c r="D83" i="102"/>
  <c r="D85" i="102"/>
  <c r="D87" i="102"/>
  <c r="D91" i="102"/>
  <c r="D119" i="102"/>
  <c r="D121" i="102"/>
  <c r="D125" i="102"/>
  <c r="D129" i="102"/>
  <c r="D156" i="102"/>
  <c r="D161" i="102"/>
  <c r="D163" i="102"/>
  <c r="D205" i="102"/>
  <c r="D209" i="102"/>
  <c r="D239" i="102"/>
  <c r="D243" i="102"/>
  <c r="D247" i="102"/>
  <c r="D252" i="102"/>
  <c r="D256" i="102"/>
  <c r="D81" i="102"/>
  <c r="D97" i="102"/>
  <c r="D120" i="102"/>
  <c r="D143" i="102"/>
  <c r="D159" i="102"/>
  <c r="D206" i="102"/>
  <c r="D215" i="102"/>
  <c r="D222" i="102"/>
  <c r="D238" i="102"/>
  <c r="D245" i="102"/>
  <c r="D254" i="102"/>
  <c r="D257" i="102"/>
  <c r="D259" i="102"/>
  <c r="D262" i="102"/>
  <c r="D15" i="102"/>
  <c r="D31" i="102"/>
  <c r="D54" i="102"/>
  <c r="D77" i="102"/>
  <c r="D93" i="102"/>
  <c r="D107" i="102"/>
  <c r="D116" i="102"/>
  <c r="D123" i="102"/>
  <c r="D139" i="102"/>
  <c r="D146" i="102"/>
  <c r="D155" i="102"/>
  <c r="D162" i="102"/>
  <c r="D211" i="102"/>
  <c r="D218" i="102"/>
  <c r="D227" i="102"/>
  <c r="D241" i="102"/>
  <c r="D250" i="102"/>
  <c r="D11" i="102"/>
  <c r="D27" i="102"/>
  <c r="D50" i="102"/>
  <c r="D73" i="102"/>
  <c r="D80" i="102"/>
  <c r="D89" i="102"/>
  <c r="D96" i="102"/>
  <c r="D112" i="102"/>
  <c r="D128" i="102"/>
  <c r="D142" i="102"/>
  <c r="D151" i="102"/>
  <c r="D158" i="102"/>
  <c r="D204" i="102"/>
  <c r="D207" i="102"/>
  <c r="D223" i="102"/>
  <c r="D237" i="102"/>
  <c r="D246" i="102"/>
  <c r="D253" i="102"/>
  <c r="D255" i="102"/>
  <c r="D258" i="102"/>
  <c r="D261" i="102"/>
  <c r="I1689" i="67" l="1"/>
  <c r="I1712" i="67"/>
  <c r="I1711" i="67"/>
  <c r="I1710" i="67"/>
  <c r="I1709" i="67"/>
  <c r="I1708" i="67"/>
  <c r="I1707" i="67"/>
  <c r="I1706" i="67"/>
  <c r="I1705" i="67"/>
  <c r="I1704" i="67"/>
  <c r="I1703" i="67"/>
  <c r="I1702" i="67"/>
  <c r="I1701" i="67"/>
  <c r="I1700" i="67"/>
  <c r="I1699" i="67"/>
  <c r="I1698" i="67"/>
  <c r="I1697" i="67"/>
  <c r="I1696" i="67"/>
  <c r="I1695" i="67"/>
  <c r="I1694" i="67"/>
  <c r="I1693" i="67"/>
  <c r="I1692" i="67"/>
  <c r="I1691" i="67"/>
  <c r="I1690" i="67"/>
  <c r="I1688" i="67"/>
  <c r="I1687" i="67"/>
  <c r="A5" i="69" l="1"/>
  <c r="O1090" i="67"/>
  <c r="I1090" i="67"/>
  <c r="C1090" i="67"/>
  <c r="O1057" i="67"/>
  <c r="I1057" i="67"/>
  <c r="C1057" i="67"/>
  <c r="O1024" i="67"/>
  <c r="I1024" i="67"/>
  <c r="C1024" i="67"/>
  <c r="O992" i="67"/>
  <c r="I992" i="67"/>
  <c r="C992" i="67"/>
  <c r="O960" i="67"/>
  <c r="I960" i="67"/>
  <c r="C960" i="67"/>
  <c r="O927" i="67"/>
  <c r="I927" i="67"/>
  <c r="C927" i="67"/>
  <c r="O895" i="67"/>
  <c r="I895" i="67"/>
  <c r="C894" i="67"/>
  <c r="O862" i="67"/>
  <c r="I861" i="67"/>
  <c r="C861" i="67"/>
  <c r="O828" i="67"/>
  <c r="I828" i="67"/>
  <c r="C828" i="67"/>
  <c r="O796" i="67"/>
  <c r="I795" i="67"/>
  <c r="C795" i="67"/>
  <c r="O762" i="67"/>
  <c r="I762" i="67"/>
  <c r="C762" i="67"/>
  <c r="O729" i="67"/>
  <c r="I729" i="67"/>
  <c r="C729" i="67"/>
  <c r="O696" i="67"/>
  <c r="I697" i="67"/>
  <c r="C696" i="67"/>
  <c r="LD4" i="69"/>
  <c r="LC4" i="69"/>
  <c r="LB4" i="69"/>
  <c r="LA4" i="69"/>
  <c r="KZ4" i="69"/>
  <c r="KY4" i="69"/>
  <c r="KX4" i="69"/>
  <c r="KW4" i="69"/>
  <c r="KV4" i="69"/>
  <c r="KU4" i="69"/>
  <c r="KT4" i="69"/>
  <c r="KS4" i="69"/>
  <c r="KR4" i="69"/>
  <c r="KQ4" i="69"/>
  <c r="KP4" i="69"/>
  <c r="KO4" i="69"/>
  <c r="KN4" i="69"/>
  <c r="KM4" i="69"/>
  <c r="KL4" i="69"/>
  <c r="KK4" i="69"/>
  <c r="KJ4" i="69"/>
  <c r="KI4" i="69"/>
  <c r="KH4" i="69"/>
  <c r="KG4" i="69"/>
  <c r="KF4" i="69"/>
  <c r="KE4" i="69"/>
  <c r="KD4" i="69"/>
  <c r="KC4" i="69"/>
  <c r="KB4" i="69"/>
  <c r="KA4" i="69"/>
  <c r="JZ4" i="69"/>
  <c r="JY4" i="69"/>
  <c r="JX4" i="69"/>
  <c r="JW4" i="69"/>
  <c r="JV4" i="69"/>
  <c r="JU4" i="69"/>
  <c r="JT4" i="69"/>
  <c r="JS4" i="69"/>
  <c r="JR4" i="69"/>
  <c r="JQ4" i="69"/>
  <c r="JP4" i="69"/>
  <c r="JO4" i="69"/>
  <c r="JN4" i="69"/>
  <c r="JM4" i="69"/>
  <c r="JL4" i="69"/>
  <c r="JK4" i="69"/>
  <c r="JJ4" i="69"/>
  <c r="JI4" i="69"/>
  <c r="JH4" i="69"/>
  <c r="JG4" i="69"/>
  <c r="JF4" i="69"/>
  <c r="JE4" i="69"/>
  <c r="JD4" i="69"/>
  <c r="JC4" i="69"/>
  <c r="JB4" i="69"/>
  <c r="JA4" i="69"/>
  <c r="IZ4" i="69"/>
  <c r="IY4" i="69"/>
  <c r="IX4" i="69"/>
  <c r="IW4" i="69"/>
  <c r="IV4" i="69"/>
  <c r="IU4" i="69"/>
  <c r="IT4" i="69"/>
  <c r="IS4" i="69"/>
  <c r="IR4" i="69"/>
  <c r="IQ4" i="69"/>
  <c r="IP4" i="69"/>
  <c r="IO4" i="69"/>
  <c r="IN4" i="69"/>
  <c r="IM4" i="69"/>
  <c r="IL4" i="69"/>
  <c r="IK4" i="69"/>
  <c r="IJ4" i="69"/>
  <c r="II4" i="69"/>
  <c r="IH4" i="69"/>
  <c r="IG4" i="69"/>
  <c r="IF4" i="69"/>
  <c r="IE4" i="69"/>
  <c r="ID4" i="69"/>
  <c r="IC4" i="69"/>
  <c r="IB4" i="69"/>
  <c r="IA4" i="69"/>
  <c r="HZ4" i="69"/>
  <c r="HY4" i="69"/>
  <c r="HX4" i="69"/>
  <c r="HW4" i="69"/>
  <c r="HV4" i="69"/>
  <c r="HU4" i="69"/>
  <c r="HT4" i="69"/>
  <c r="HS4" i="69"/>
  <c r="HR4" i="69"/>
  <c r="HQ4" i="69"/>
  <c r="HP4" i="69"/>
  <c r="HO4" i="69"/>
  <c r="HN4" i="69"/>
  <c r="HM4" i="69"/>
  <c r="HL4" i="69"/>
  <c r="HK4" i="69"/>
  <c r="HJ4" i="69"/>
  <c r="HI4" i="69"/>
  <c r="HH4" i="69"/>
  <c r="HG4" i="69"/>
  <c r="HF4" i="69"/>
  <c r="HE4" i="69"/>
  <c r="HD4" i="69"/>
  <c r="HC4" i="69"/>
  <c r="HB4" i="69"/>
  <c r="HA4" i="69"/>
  <c r="GZ4" i="69"/>
  <c r="GY4" i="69"/>
  <c r="GX4" i="69"/>
  <c r="GW4" i="69"/>
  <c r="GV4" i="69"/>
  <c r="GU4" i="69"/>
  <c r="GT4" i="69"/>
  <c r="GS4" i="69"/>
  <c r="GR4" i="69"/>
  <c r="GQ4" i="69"/>
  <c r="GP4" i="69"/>
  <c r="GO4" i="69"/>
  <c r="GN4" i="69"/>
  <c r="GM4" i="69"/>
  <c r="GL4" i="69"/>
  <c r="GK4" i="69"/>
  <c r="GJ4" i="69"/>
  <c r="GI4" i="69"/>
  <c r="GH4" i="69"/>
  <c r="GG4" i="69"/>
  <c r="GF4" i="69"/>
  <c r="GE4" i="69"/>
  <c r="GD4" i="69"/>
  <c r="GC4" i="69"/>
  <c r="GB4" i="69"/>
  <c r="GA4" i="69"/>
  <c r="FZ4" i="69"/>
  <c r="FY4" i="69"/>
  <c r="FX4" i="69"/>
  <c r="FW4" i="69"/>
  <c r="FV4" i="69"/>
  <c r="FU4" i="69"/>
  <c r="FT4" i="69"/>
  <c r="FS4" i="69"/>
  <c r="FR4" i="69"/>
  <c r="FQ4" i="69"/>
  <c r="FP4" i="69"/>
  <c r="FO4" i="69"/>
  <c r="FN4" i="69"/>
  <c r="FM4" i="69"/>
  <c r="FL4" i="69"/>
  <c r="FK4" i="69"/>
  <c r="FJ4" i="69"/>
  <c r="FI4" i="69"/>
  <c r="FH4" i="69"/>
  <c r="FG4" i="69"/>
  <c r="FF4" i="69"/>
  <c r="FE4" i="69"/>
  <c r="FD4" i="69"/>
  <c r="FC4" i="69"/>
  <c r="FB4" i="69"/>
  <c r="FA4" i="69"/>
  <c r="EZ4" i="69"/>
  <c r="EY4" i="69"/>
  <c r="EX4" i="69"/>
  <c r="EW4" i="69"/>
  <c r="EV4" i="69"/>
  <c r="EU4" i="69"/>
  <c r="ET4" i="69"/>
  <c r="ES4" i="69"/>
  <c r="ER4" i="69"/>
  <c r="EQ4" i="69"/>
  <c r="EP4" i="69"/>
  <c r="EO4" i="69"/>
  <c r="EN4" i="69"/>
  <c r="EM4" i="69"/>
  <c r="EL4" i="69"/>
  <c r="EK4" i="69"/>
  <c r="EJ4" i="69"/>
  <c r="EI4" i="69"/>
  <c r="EH4" i="69"/>
  <c r="EG4" i="69"/>
  <c r="EF4" i="69"/>
  <c r="EE4" i="69"/>
  <c r="ED4" i="69"/>
  <c r="EC4" i="69"/>
  <c r="EB4" i="69"/>
  <c r="EA4" i="69"/>
  <c r="DZ4" i="69"/>
  <c r="DY4" i="69"/>
  <c r="DX4" i="69"/>
  <c r="DW4" i="69"/>
  <c r="DV4" i="69"/>
  <c r="DU4" i="69"/>
  <c r="DT4" i="69"/>
  <c r="DS4" i="69"/>
  <c r="DR4" i="69"/>
  <c r="DQ4" i="69"/>
  <c r="DP4" i="69"/>
  <c r="DO4" i="69"/>
  <c r="DN4" i="69"/>
  <c r="DM4" i="69"/>
  <c r="DL4" i="69"/>
  <c r="DK4" i="69"/>
  <c r="DJ4" i="69"/>
  <c r="DI4" i="69"/>
  <c r="DH4" i="69"/>
  <c r="DG4" i="69"/>
  <c r="DF4" i="69"/>
  <c r="DE4" i="69"/>
  <c r="DD4" i="69"/>
  <c r="DC4" i="69"/>
  <c r="DB4" i="69"/>
  <c r="DA4" i="69"/>
  <c r="CZ4" i="69"/>
  <c r="CY4" i="69"/>
  <c r="CX4" i="69"/>
  <c r="CW4" i="69"/>
  <c r="CV4" i="69"/>
  <c r="CU4" i="69"/>
  <c r="CT4" i="69"/>
  <c r="CS4" i="69"/>
  <c r="CR4" i="69"/>
  <c r="CQ4" i="69"/>
  <c r="CP4" i="69"/>
  <c r="CO4" i="69"/>
  <c r="CN4" i="69"/>
  <c r="CM4" i="69"/>
  <c r="CL4" i="69"/>
  <c r="CK4" i="69"/>
  <c r="CJ4" i="69"/>
  <c r="CI4" i="69"/>
  <c r="CH4" i="69"/>
  <c r="CG4" i="69"/>
  <c r="CF4" i="69"/>
  <c r="CE4" i="69"/>
  <c r="CD4" i="69"/>
  <c r="CC4" i="69"/>
  <c r="CB4" i="69"/>
  <c r="CA4" i="69"/>
  <c r="BZ4" i="69"/>
  <c r="BY4" i="69"/>
  <c r="BX4" i="69"/>
  <c r="BW4" i="69"/>
  <c r="BV4" i="69"/>
  <c r="BU4" i="69"/>
  <c r="BT4" i="69"/>
  <c r="BS4" i="69"/>
  <c r="BR4" i="69"/>
  <c r="BQ4" i="69"/>
  <c r="BP4" i="69"/>
  <c r="BO4" i="69"/>
  <c r="BN4" i="69"/>
  <c r="BM4" i="69"/>
  <c r="BL4" i="69"/>
  <c r="BK4" i="69"/>
  <c r="BJ4" i="69"/>
  <c r="BI4" i="69"/>
  <c r="BH4" i="69"/>
  <c r="BG4" i="69"/>
  <c r="BF4" i="69"/>
  <c r="BE4" i="69"/>
  <c r="BD4" i="69"/>
  <c r="BC4" i="69"/>
  <c r="BB4" i="69"/>
  <c r="BA4" i="69"/>
  <c r="AZ4" i="69"/>
  <c r="AY4" i="69"/>
  <c r="AX4" i="69"/>
  <c r="AW4" i="69"/>
  <c r="AV4" i="69"/>
  <c r="AU4" i="69"/>
  <c r="AT4" i="69"/>
  <c r="AS4" i="69"/>
  <c r="AR4" i="69"/>
  <c r="AQ4" i="69"/>
  <c r="AP4" i="69"/>
  <c r="AO4" i="69"/>
  <c r="AN4" i="69"/>
  <c r="AM4" i="69"/>
  <c r="AL4" i="69"/>
  <c r="AK4" i="69"/>
  <c r="AJ4" i="69"/>
  <c r="AI4" i="69"/>
  <c r="AH4" i="69"/>
  <c r="AG4" i="69"/>
  <c r="Y4" i="69"/>
  <c r="W4" i="69"/>
  <c r="U4" i="69"/>
  <c r="S4" i="69"/>
  <c r="Q4" i="69"/>
  <c r="O4" i="69"/>
  <c r="N4" i="69"/>
  <c r="M4" i="69"/>
  <c r="L4" i="69"/>
  <c r="K4" i="69"/>
  <c r="J4" i="69"/>
  <c r="I4" i="69"/>
  <c r="H4" i="69"/>
  <c r="G4" i="69"/>
  <c r="F4" i="69"/>
  <c r="C35" i="67" s="1"/>
  <c r="E4" i="69"/>
  <c r="D4" i="69"/>
  <c r="LB3" i="69"/>
  <c r="KY3" i="69"/>
  <c r="KV3" i="69"/>
  <c r="KS3" i="69"/>
  <c r="KP3" i="69"/>
  <c r="KM3" i="69"/>
  <c r="JY3" i="69"/>
  <c r="JU3" i="69"/>
  <c r="JR3" i="69"/>
  <c r="JO3" i="69"/>
  <c r="JL3" i="69"/>
  <c r="JI3" i="69"/>
  <c r="JF3" i="69"/>
  <c r="JD3" i="69"/>
  <c r="I1189" i="67" s="1"/>
  <c r="JB3" i="69"/>
  <c r="C1189" i="67" s="1"/>
  <c r="IZ3" i="69"/>
  <c r="O1156" i="67" s="1"/>
  <c r="IX3" i="69"/>
  <c r="I1156" i="67" s="1"/>
  <c r="IV3" i="69"/>
  <c r="C1156" i="67" s="1"/>
  <c r="IT3" i="69"/>
  <c r="O1123" i="67" s="1"/>
  <c r="IR3" i="69"/>
  <c r="I1123" i="67" s="1"/>
  <c r="IP3" i="69"/>
  <c r="C1123" i="67" s="1"/>
  <c r="IN3" i="69"/>
  <c r="IL3" i="69"/>
  <c r="HZ3" i="69"/>
  <c r="HW3" i="69"/>
  <c r="HT3" i="69"/>
  <c r="HQ3" i="69"/>
  <c r="HN3" i="69"/>
  <c r="HK3" i="69"/>
  <c r="O631" i="67" s="1"/>
  <c r="HH3" i="69"/>
  <c r="I631" i="67" s="1"/>
  <c r="HE3" i="69"/>
  <c r="HB3" i="69"/>
  <c r="GY3" i="69"/>
  <c r="C630" i="67" s="1"/>
  <c r="GV3" i="69"/>
  <c r="GS3" i="69"/>
  <c r="GP3" i="69"/>
  <c r="GM3" i="69"/>
  <c r="I598" i="67" s="1"/>
  <c r="GJ3" i="69"/>
  <c r="C598" i="67" s="1"/>
  <c r="GG3" i="69"/>
  <c r="GD3" i="69"/>
  <c r="O565" i="67" s="1"/>
  <c r="GA3" i="69"/>
  <c r="FX3" i="69"/>
  <c r="FU3" i="69"/>
  <c r="FR3" i="69"/>
  <c r="FO3" i="69"/>
  <c r="I565" i="67" s="1"/>
  <c r="FL3" i="69"/>
  <c r="FI3" i="69"/>
  <c r="C564" i="67" s="1"/>
  <c r="I531" i="67"/>
  <c r="C531" i="67"/>
  <c r="O498" i="67"/>
  <c r="I498" i="67"/>
  <c r="C498" i="67"/>
  <c r="O465" i="67"/>
  <c r="I465" i="67"/>
  <c r="C465" i="67"/>
  <c r="O432" i="67"/>
  <c r="I432" i="67"/>
  <c r="C432" i="67"/>
  <c r="O399" i="67"/>
  <c r="I399" i="67"/>
  <c r="C399" i="67"/>
  <c r="O366" i="67"/>
  <c r="I366" i="67"/>
  <c r="C366" i="67"/>
  <c r="O333" i="67"/>
  <c r="I333" i="67"/>
  <c r="C333" i="67"/>
  <c r="O300" i="67"/>
  <c r="I300" i="67"/>
  <c r="AS3" i="69"/>
  <c r="C300" i="67" s="1"/>
  <c r="AO3" i="69"/>
  <c r="O267" i="67" s="1"/>
  <c r="I267" i="67"/>
  <c r="AG3" i="69"/>
  <c r="C267" i="67" s="1"/>
  <c r="U3" i="69"/>
  <c r="O3" i="69"/>
  <c r="L3" i="69"/>
  <c r="C68" i="67" s="1"/>
  <c r="I3" i="69"/>
  <c r="C2" i="67" s="1"/>
  <c r="PY2" i="69"/>
  <c r="KM2" i="69"/>
  <c r="JF2" i="69"/>
  <c r="IL2" i="69"/>
  <c r="FI2" i="69"/>
  <c r="AG2" i="69"/>
  <c r="AF2" i="69"/>
  <c r="AE2" i="69"/>
  <c r="AC2" i="69"/>
  <c r="AA2" i="69"/>
  <c r="O2" i="69"/>
  <c r="I2" i="69"/>
  <c r="D2" i="69"/>
  <c r="A2" i="69"/>
  <c r="G1817" i="67" l="1"/>
  <c r="C1816" i="67"/>
  <c r="C1882" i="67"/>
  <c r="G1883" i="67"/>
  <c r="G1751" i="67"/>
  <c r="C1750" i="67"/>
  <c r="G1784" i="67"/>
  <c r="C1783" i="67"/>
  <c r="G1850" i="67"/>
  <c r="C1849" i="67"/>
  <c r="C1453" i="67"/>
  <c r="C1519" i="67"/>
  <c r="I1519" i="67"/>
  <c r="I1453" i="67"/>
  <c r="G1718" i="67"/>
  <c r="C1717" i="67"/>
  <c r="O1453" i="67"/>
  <c r="O1519" i="67"/>
  <c r="C1910" i="67"/>
  <c r="C1877" i="67"/>
  <c r="C1844" i="67"/>
  <c r="C1811" i="67"/>
  <c r="C1778" i="67"/>
  <c r="C1909" i="67"/>
  <c r="C1876" i="67"/>
  <c r="C1843" i="67"/>
  <c r="C1810" i="67"/>
  <c r="C1777" i="67"/>
  <c r="C1908" i="67"/>
  <c r="C1875" i="67"/>
  <c r="C1842" i="67"/>
  <c r="C1809" i="67"/>
  <c r="C1776" i="67"/>
  <c r="C1907" i="67"/>
  <c r="C1874" i="67"/>
  <c r="C1841" i="67"/>
  <c r="C1808" i="67"/>
  <c r="C1775" i="67"/>
  <c r="C1906" i="67"/>
  <c r="C1873" i="67"/>
  <c r="C1840" i="67"/>
  <c r="C1807" i="67"/>
  <c r="C1774" i="67"/>
  <c r="C1905" i="67"/>
  <c r="C1872" i="67"/>
  <c r="C1839" i="67"/>
  <c r="C1806" i="67"/>
  <c r="C1773" i="67"/>
  <c r="C1904" i="67"/>
  <c r="C1871" i="67"/>
  <c r="C1838" i="67"/>
  <c r="C1805" i="67"/>
  <c r="C1772" i="67"/>
  <c r="C1903" i="67"/>
  <c r="C1870" i="67"/>
  <c r="C1837" i="67"/>
  <c r="C1804" i="67"/>
  <c r="C1771" i="67"/>
  <c r="C1902" i="67"/>
  <c r="C1869" i="67"/>
  <c r="C1836" i="67"/>
  <c r="C1803" i="67"/>
  <c r="C1770" i="67"/>
  <c r="C1901" i="67"/>
  <c r="C1868" i="67"/>
  <c r="C1835" i="67"/>
  <c r="C1802" i="67"/>
  <c r="C1769" i="67"/>
  <c r="C1900" i="67"/>
  <c r="C1867" i="67"/>
  <c r="C1834" i="67"/>
  <c r="C1801" i="67"/>
  <c r="C1768" i="67"/>
  <c r="C1899" i="67"/>
  <c r="C1866" i="67"/>
  <c r="C1833" i="67"/>
  <c r="C1800" i="67"/>
  <c r="C1767" i="67"/>
  <c r="C1898" i="67"/>
  <c r="C1865" i="67"/>
  <c r="C1832" i="67"/>
  <c r="C1799" i="67"/>
  <c r="C1766" i="67"/>
  <c r="C1897" i="67"/>
  <c r="C1864" i="67"/>
  <c r="C1831" i="67"/>
  <c r="C1798" i="67"/>
  <c r="C1765" i="67"/>
  <c r="C1896" i="67"/>
  <c r="C1863" i="67"/>
  <c r="C1830" i="67"/>
  <c r="C1797" i="67"/>
  <c r="C1764" i="67"/>
  <c r="C1895" i="67"/>
  <c r="C1862" i="67"/>
  <c r="C1829" i="67"/>
  <c r="C1796" i="67"/>
  <c r="C1763" i="67"/>
  <c r="C1894" i="67"/>
  <c r="C1861" i="67"/>
  <c r="C1828" i="67"/>
  <c r="C1795" i="67"/>
  <c r="C1762" i="67"/>
  <c r="C1893" i="67"/>
  <c r="C1860" i="67"/>
  <c r="C1827" i="67"/>
  <c r="C1794" i="67"/>
  <c r="C1761" i="67"/>
  <c r="C1892" i="67"/>
  <c r="C1859" i="67"/>
  <c r="C1826" i="67"/>
  <c r="C1793" i="67"/>
  <c r="C1760" i="67"/>
  <c r="C1891" i="67"/>
  <c r="C1858" i="67"/>
  <c r="C1825" i="67"/>
  <c r="C1792" i="67"/>
  <c r="C1759" i="67"/>
  <c r="C1890" i="67"/>
  <c r="C1857" i="67"/>
  <c r="C1824" i="67"/>
  <c r="C1791" i="67"/>
  <c r="C1758" i="67"/>
  <c r="C1889" i="67"/>
  <c r="C1856" i="67"/>
  <c r="C1823" i="67"/>
  <c r="C1790" i="67"/>
  <c r="C1757" i="67"/>
  <c r="C1888" i="67"/>
  <c r="C1855" i="67"/>
  <c r="C1822" i="67"/>
  <c r="C1789" i="67"/>
  <c r="C1756" i="67"/>
  <c r="C1887" i="67"/>
  <c r="C1854" i="67"/>
  <c r="C1821" i="67"/>
  <c r="C1788" i="67"/>
  <c r="C1755" i="67"/>
  <c r="C1886" i="67"/>
  <c r="E1886" i="67" s="1"/>
  <c r="C1853" i="67"/>
  <c r="C1820" i="67"/>
  <c r="C1787" i="67"/>
  <c r="C1754" i="67"/>
  <c r="C1885" i="67"/>
  <c r="C1852" i="67"/>
  <c r="C1819" i="67"/>
  <c r="C1786" i="67"/>
  <c r="C1753" i="67"/>
  <c r="O1118" i="67"/>
  <c r="I1118" i="67"/>
  <c r="C1118" i="67"/>
  <c r="O1085" i="67"/>
  <c r="I1085" i="67"/>
  <c r="K1085" i="67" s="1"/>
  <c r="C1085" i="67"/>
  <c r="O1052" i="67"/>
  <c r="I1052" i="67"/>
  <c r="C1052" i="67"/>
  <c r="O1020" i="67"/>
  <c r="I1020" i="67"/>
  <c r="C1020" i="67"/>
  <c r="O988" i="67"/>
  <c r="I988" i="67"/>
  <c r="C988" i="67"/>
  <c r="O1117" i="67"/>
  <c r="I1117" i="67"/>
  <c r="C1117" i="67"/>
  <c r="O1084" i="67"/>
  <c r="I1084" i="67"/>
  <c r="C1084" i="67"/>
  <c r="O1051" i="67"/>
  <c r="I1051" i="67"/>
  <c r="C1051" i="67"/>
  <c r="O1019" i="67"/>
  <c r="I1019" i="67"/>
  <c r="C1019" i="67"/>
  <c r="O987" i="67"/>
  <c r="I987" i="67"/>
  <c r="C987" i="67"/>
  <c r="O1116" i="67"/>
  <c r="I1116" i="67"/>
  <c r="C1116" i="67"/>
  <c r="O1083" i="67"/>
  <c r="I1083" i="67"/>
  <c r="K1083" i="67" s="1"/>
  <c r="C1083" i="67"/>
  <c r="O1050" i="67"/>
  <c r="I1050" i="67"/>
  <c r="C1050" i="67"/>
  <c r="O1018" i="67"/>
  <c r="I1018" i="67"/>
  <c r="C1018" i="67"/>
  <c r="O986" i="67"/>
  <c r="I986" i="67"/>
  <c r="C986" i="67"/>
  <c r="O1115" i="67"/>
  <c r="I1115" i="67"/>
  <c r="C1115" i="67"/>
  <c r="O1082" i="67"/>
  <c r="I1082" i="67"/>
  <c r="C1082" i="67"/>
  <c r="O1049" i="67"/>
  <c r="I1049" i="67"/>
  <c r="C1049" i="67"/>
  <c r="O1017" i="67"/>
  <c r="I1017" i="67"/>
  <c r="C1017" i="67"/>
  <c r="O985" i="67"/>
  <c r="I985" i="67"/>
  <c r="C985" i="67"/>
  <c r="O1114" i="67"/>
  <c r="I1114" i="67"/>
  <c r="C1114" i="67"/>
  <c r="O1081" i="67"/>
  <c r="I1081" i="67"/>
  <c r="K1081" i="67" s="1"/>
  <c r="C1081" i="67"/>
  <c r="O1048" i="67"/>
  <c r="I1048" i="67"/>
  <c r="C1048" i="67"/>
  <c r="O1016" i="67"/>
  <c r="I1016" i="67"/>
  <c r="C1016" i="67"/>
  <c r="O984" i="67"/>
  <c r="I984" i="67"/>
  <c r="C984" i="67"/>
  <c r="O1113" i="67"/>
  <c r="I1113" i="67"/>
  <c r="C1113" i="67"/>
  <c r="O1080" i="67"/>
  <c r="I1080" i="67"/>
  <c r="K1080" i="67" s="1"/>
  <c r="C1080" i="67"/>
  <c r="O1047" i="67"/>
  <c r="I1047" i="67"/>
  <c r="C1047" i="67"/>
  <c r="O1015" i="67"/>
  <c r="I1015" i="67"/>
  <c r="C1015" i="67"/>
  <c r="O983" i="67"/>
  <c r="I983" i="67"/>
  <c r="C983" i="67"/>
  <c r="O1112" i="67"/>
  <c r="I1112" i="67"/>
  <c r="C1112" i="67"/>
  <c r="O1079" i="67"/>
  <c r="I1079" i="67"/>
  <c r="K1079" i="67" s="1"/>
  <c r="C1079" i="67"/>
  <c r="O1046" i="67"/>
  <c r="I1046" i="67"/>
  <c r="C1046" i="67"/>
  <c r="O1014" i="67"/>
  <c r="I1014" i="67"/>
  <c r="C1014" i="67"/>
  <c r="O982" i="67"/>
  <c r="I982" i="67"/>
  <c r="C982" i="67"/>
  <c r="O1111" i="67"/>
  <c r="I1111" i="67"/>
  <c r="C1111" i="67"/>
  <c r="O1078" i="67"/>
  <c r="I1078" i="67"/>
  <c r="C1078" i="67"/>
  <c r="O1045" i="67"/>
  <c r="I1045" i="67"/>
  <c r="C1045" i="67"/>
  <c r="O1013" i="67"/>
  <c r="I1013" i="67"/>
  <c r="C1013" i="67"/>
  <c r="O981" i="67"/>
  <c r="I981" i="67"/>
  <c r="C981" i="67"/>
  <c r="O1110" i="67"/>
  <c r="I1110" i="67"/>
  <c r="C1110" i="67"/>
  <c r="O1077" i="67"/>
  <c r="I1077" i="67"/>
  <c r="K1077" i="67" s="1"/>
  <c r="C1077" i="67"/>
  <c r="O1044" i="67"/>
  <c r="I1044" i="67"/>
  <c r="C1044" i="67"/>
  <c r="O1012" i="67"/>
  <c r="I1012" i="67"/>
  <c r="C1012" i="67"/>
  <c r="O980" i="67"/>
  <c r="I980" i="67"/>
  <c r="C980" i="67"/>
  <c r="O1109" i="67"/>
  <c r="I1109" i="67"/>
  <c r="C1109" i="67"/>
  <c r="O1076" i="67"/>
  <c r="I1076" i="67"/>
  <c r="K1076" i="67" s="1"/>
  <c r="C1076" i="67"/>
  <c r="O1043" i="67"/>
  <c r="I1043" i="67"/>
  <c r="C1043" i="67"/>
  <c r="O1011" i="67"/>
  <c r="I1011" i="67"/>
  <c r="C1011" i="67"/>
  <c r="O979" i="67"/>
  <c r="I979" i="67"/>
  <c r="C979" i="67"/>
  <c r="O1108" i="67"/>
  <c r="I1108" i="67"/>
  <c r="C1108" i="67"/>
  <c r="O1075" i="67"/>
  <c r="I1075" i="67"/>
  <c r="K1075" i="67" s="1"/>
  <c r="C1075" i="67"/>
  <c r="O1042" i="67"/>
  <c r="I1042" i="67"/>
  <c r="C1042" i="67"/>
  <c r="O1010" i="67"/>
  <c r="I1010" i="67"/>
  <c r="C1010" i="67"/>
  <c r="O978" i="67"/>
  <c r="I978" i="67"/>
  <c r="C978" i="67"/>
  <c r="O1107" i="67"/>
  <c r="I1107" i="67"/>
  <c r="C1107" i="67"/>
  <c r="O1074" i="67"/>
  <c r="I1074" i="67"/>
  <c r="K1074" i="67" s="1"/>
  <c r="C1074" i="67"/>
  <c r="O1041" i="67"/>
  <c r="I1041" i="67"/>
  <c r="C1041" i="67"/>
  <c r="O1009" i="67"/>
  <c r="I1009" i="67"/>
  <c r="C1009" i="67"/>
  <c r="O977" i="67"/>
  <c r="I977" i="67"/>
  <c r="C977" i="67"/>
  <c r="O1106" i="67"/>
  <c r="I1106" i="67"/>
  <c r="C1106" i="67"/>
  <c r="O1073" i="67"/>
  <c r="I1073" i="67"/>
  <c r="C1073" i="67"/>
  <c r="O1040" i="67"/>
  <c r="I1040" i="67"/>
  <c r="C1040" i="67"/>
  <c r="O1008" i="67"/>
  <c r="I1008" i="67"/>
  <c r="C1008" i="67"/>
  <c r="O976" i="67"/>
  <c r="I976" i="67"/>
  <c r="C976" i="67"/>
  <c r="O1105" i="67"/>
  <c r="I1105" i="67"/>
  <c r="C1105" i="67"/>
  <c r="O1072" i="67"/>
  <c r="I1072" i="67"/>
  <c r="K1072" i="67" s="1"/>
  <c r="C1072" i="67"/>
  <c r="O1039" i="67"/>
  <c r="I1039" i="67"/>
  <c r="C1039" i="67"/>
  <c r="O1007" i="67"/>
  <c r="I1007" i="67"/>
  <c r="C1007" i="67"/>
  <c r="O975" i="67"/>
  <c r="I975" i="67"/>
  <c r="C975" i="67"/>
  <c r="O1104" i="67"/>
  <c r="I1104" i="67"/>
  <c r="C1104" i="67"/>
  <c r="O1071" i="67"/>
  <c r="I1071" i="67"/>
  <c r="C1071" i="67"/>
  <c r="O1038" i="67"/>
  <c r="I1038" i="67"/>
  <c r="C1038" i="67"/>
  <c r="O1006" i="67"/>
  <c r="I1006" i="67"/>
  <c r="C1006" i="67"/>
  <c r="O974" i="67"/>
  <c r="I974" i="67"/>
  <c r="C974" i="67"/>
  <c r="O1103" i="67"/>
  <c r="I1103" i="67"/>
  <c r="C1103" i="67"/>
  <c r="O1070" i="67"/>
  <c r="I1070" i="67"/>
  <c r="C1070" i="67"/>
  <c r="O1037" i="67"/>
  <c r="I1037" i="67"/>
  <c r="C1037" i="67"/>
  <c r="O1005" i="67"/>
  <c r="I1005" i="67"/>
  <c r="C1005" i="67"/>
  <c r="O973" i="67"/>
  <c r="I973" i="67"/>
  <c r="C973" i="67"/>
  <c r="O1102" i="67"/>
  <c r="I1102" i="67"/>
  <c r="C1102" i="67"/>
  <c r="O1069" i="67"/>
  <c r="I1069" i="67"/>
  <c r="K1069" i="67" s="1"/>
  <c r="C1069" i="67"/>
  <c r="O1036" i="67"/>
  <c r="I1036" i="67"/>
  <c r="C1036" i="67"/>
  <c r="O1004" i="67"/>
  <c r="I1004" i="67"/>
  <c r="C1004" i="67"/>
  <c r="O972" i="67"/>
  <c r="I972" i="67"/>
  <c r="C972" i="67"/>
  <c r="O1101" i="67"/>
  <c r="I1101" i="67"/>
  <c r="C1101" i="67"/>
  <c r="O1068" i="67"/>
  <c r="I1068" i="67"/>
  <c r="K1068" i="67" s="1"/>
  <c r="C1068" i="67"/>
  <c r="O1035" i="67"/>
  <c r="I1035" i="67"/>
  <c r="C1035" i="67"/>
  <c r="O1003" i="67"/>
  <c r="I1003" i="67"/>
  <c r="C1003" i="67"/>
  <c r="O971" i="67"/>
  <c r="I971" i="67"/>
  <c r="C971" i="67"/>
  <c r="O1100" i="67"/>
  <c r="I1100" i="67"/>
  <c r="C1100" i="67"/>
  <c r="O1067" i="67"/>
  <c r="I1067" i="67"/>
  <c r="K1067" i="67" s="1"/>
  <c r="C1067" i="67"/>
  <c r="O1034" i="67"/>
  <c r="I1034" i="67"/>
  <c r="C1034" i="67"/>
  <c r="O1002" i="67"/>
  <c r="I1002" i="67"/>
  <c r="C1002" i="67"/>
  <c r="O970" i="67"/>
  <c r="I970" i="67"/>
  <c r="C970" i="67"/>
  <c r="O1099" i="67"/>
  <c r="I1099" i="67"/>
  <c r="C1099" i="67"/>
  <c r="O1066" i="67"/>
  <c r="I1066" i="67"/>
  <c r="C1066" i="67"/>
  <c r="O1033" i="67"/>
  <c r="I1033" i="67"/>
  <c r="C1033" i="67"/>
  <c r="O1001" i="67"/>
  <c r="I1001" i="67"/>
  <c r="C1001" i="67"/>
  <c r="O969" i="67"/>
  <c r="I969" i="67"/>
  <c r="C969" i="67"/>
  <c r="O1098" i="67"/>
  <c r="I1098" i="67"/>
  <c r="C1098" i="67"/>
  <c r="O1065" i="67"/>
  <c r="I1065" i="67"/>
  <c r="K1065" i="67" s="1"/>
  <c r="C1065" i="67"/>
  <c r="O1032" i="67"/>
  <c r="I1032" i="67"/>
  <c r="C1032" i="67"/>
  <c r="O1000" i="67"/>
  <c r="I1000" i="67"/>
  <c r="C1000" i="67"/>
  <c r="O968" i="67"/>
  <c r="I968" i="67"/>
  <c r="C968" i="67"/>
  <c r="O1097" i="67"/>
  <c r="I1097" i="67"/>
  <c r="C1097" i="67"/>
  <c r="O1064" i="67"/>
  <c r="I1064" i="67"/>
  <c r="C1064" i="67"/>
  <c r="O1031" i="67"/>
  <c r="I1031" i="67"/>
  <c r="C1031" i="67"/>
  <c r="O999" i="67"/>
  <c r="I999" i="67"/>
  <c r="C999" i="67"/>
  <c r="O967" i="67"/>
  <c r="I967" i="67"/>
  <c r="C967" i="67"/>
  <c r="O1096" i="67"/>
  <c r="I1096" i="67"/>
  <c r="C1096" i="67"/>
  <c r="O1063" i="67"/>
  <c r="I1063" i="67"/>
  <c r="C1063" i="67"/>
  <c r="O1030" i="67"/>
  <c r="I1030" i="67"/>
  <c r="C1030" i="67"/>
  <c r="O998" i="67"/>
  <c r="I998" i="67"/>
  <c r="C998" i="67"/>
  <c r="O966" i="67"/>
  <c r="I966" i="67"/>
  <c r="C966" i="67"/>
  <c r="O1095" i="67"/>
  <c r="I1095" i="67"/>
  <c r="C1095" i="67"/>
  <c r="O1062" i="67"/>
  <c r="I1062" i="67"/>
  <c r="K1062" i="67" s="1"/>
  <c r="C1062" i="67"/>
  <c r="O1029" i="67"/>
  <c r="I1029" i="67"/>
  <c r="C1029" i="67"/>
  <c r="O997" i="67"/>
  <c r="I997" i="67"/>
  <c r="C997" i="67"/>
  <c r="O965" i="67"/>
  <c r="I965" i="67"/>
  <c r="C965" i="67"/>
  <c r="O1094" i="67"/>
  <c r="I1094" i="67"/>
  <c r="K1094" i="67" s="1"/>
  <c r="C1094" i="67"/>
  <c r="O1061" i="67"/>
  <c r="I1061" i="67"/>
  <c r="K1061" i="67" s="1"/>
  <c r="C1061" i="67"/>
  <c r="O1028" i="67"/>
  <c r="I1028" i="67"/>
  <c r="C1028" i="67"/>
  <c r="O996" i="67"/>
  <c r="I996" i="67"/>
  <c r="C996" i="67"/>
  <c r="O964" i="67"/>
  <c r="I964" i="67"/>
  <c r="C964" i="67"/>
  <c r="O1093" i="67"/>
  <c r="I1093" i="67"/>
  <c r="K1093" i="67" s="1"/>
  <c r="C1093" i="67"/>
  <c r="O1060" i="67"/>
  <c r="I1060" i="67"/>
  <c r="C1060" i="67"/>
  <c r="O1027" i="67"/>
  <c r="I1027" i="67"/>
  <c r="C1027" i="67"/>
  <c r="O995" i="67"/>
  <c r="I995" i="67"/>
  <c r="C995" i="67"/>
  <c r="O963" i="67"/>
  <c r="I963" i="67"/>
  <c r="C963" i="67"/>
  <c r="C1745" i="67"/>
  <c r="C1744" i="67"/>
  <c r="C1743" i="67"/>
  <c r="C1742" i="67"/>
  <c r="C1741" i="67"/>
  <c r="C1740" i="67"/>
  <c r="C1739" i="67"/>
  <c r="C1738" i="67"/>
  <c r="C1737" i="67"/>
  <c r="C1736" i="67"/>
  <c r="C1735" i="67"/>
  <c r="C1734" i="67"/>
  <c r="C1733" i="67"/>
  <c r="C1732" i="67"/>
  <c r="C1731" i="67"/>
  <c r="C1730" i="67"/>
  <c r="C1729" i="67"/>
  <c r="C1728" i="67"/>
  <c r="C1727" i="67"/>
  <c r="C1726" i="67"/>
  <c r="C1725" i="67"/>
  <c r="C1724" i="67"/>
  <c r="C1723" i="67"/>
  <c r="C1722" i="67"/>
  <c r="C1721" i="67"/>
  <c r="C1720" i="67"/>
  <c r="K1082" i="67" l="1"/>
  <c r="K1066" i="67"/>
  <c r="E1819" i="67"/>
  <c r="E1097" i="67"/>
  <c r="E1113" i="67"/>
  <c r="E1885" i="67"/>
  <c r="E1893" i="67"/>
  <c r="E1905" i="67"/>
  <c r="E1892" i="67"/>
  <c r="E1900" i="67"/>
  <c r="E1904" i="67"/>
  <c r="E1908" i="67"/>
  <c r="E1887" i="67"/>
  <c r="E1891" i="67"/>
  <c r="E1895" i="67"/>
  <c r="E1899" i="67"/>
  <c r="E1890" i="67"/>
  <c r="E1898" i="67"/>
  <c r="E1902" i="67"/>
  <c r="E1906" i="67"/>
  <c r="K1110" i="67"/>
  <c r="K1098" i="67"/>
  <c r="K1114" i="67"/>
  <c r="K1097" i="67"/>
  <c r="K1101" i="67"/>
  <c r="K1105" i="67"/>
  <c r="K1109" i="67"/>
  <c r="K1113" i="67"/>
  <c r="K1117" i="67"/>
  <c r="K1102" i="67"/>
  <c r="K1118" i="67"/>
  <c r="K1096" i="67"/>
  <c r="K1100" i="67"/>
  <c r="K1104" i="67"/>
  <c r="K1108" i="67"/>
  <c r="K1112" i="67"/>
  <c r="K1116" i="67"/>
  <c r="K1106" i="67"/>
  <c r="K1095" i="67"/>
  <c r="K1099" i="67"/>
  <c r="K1103" i="67"/>
  <c r="K1107" i="67"/>
  <c r="K1111" i="67"/>
  <c r="K1115" i="67"/>
  <c r="E1100" i="67"/>
  <c r="E1104" i="67"/>
  <c r="E1108" i="67"/>
  <c r="E1112" i="67"/>
  <c r="E1116" i="67"/>
  <c r="E1109" i="67"/>
  <c r="E1095" i="67"/>
  <c r="E1099" i="67"/>
  <c r="E1103" i="67"/>
  <c r="E1107" i="67"/>
  <c r="E1111" i="67"/>
  <c r="E1115" i="67"/>
  <c r="E1101" i="67"/>
  <c r="E1105" i="67"/>
  <c r="E1117" i="67"/>
  <c r="E1094" i="67"/>
  <c r="E1098" i="67"/>
  <c r="E1102" i="67"/>
  <c r="E1106" i="67"/>
  <c r="E1110" i="67"/>
  <c r="E1114" i="67"/>
  <c r="E1118" i="67"/>
  <c r="E1723" i="67"/>
  <c r="E1853" i="67"/>
  <c r="E1735" i="67"/>
  <c r="E1889" i="67"/>
  <c r="E1827" i="67"/>
  <c r="E1835" i="67"/>
  <c r="E1839" i="67"/>
  <c r="E1843" i="67"/>
  <c r="E1738" i="67"/>
  <c r="E1820" i="67"/>
  <c r="E1854" i="67"/>
  <c r="E1824" i="67"/>
  <c r="E1858" i="67"/>
  <c r="E1828" i="67"/>
  <c r="E1894" i="67"/>
  <c r="E1862" i="67"/>
  <c r="E1832" i="67"/>
  <c r="E1866" i="67"/>
  <c r="E1836" i="67"/>
  <c r="E1870" i="67"/>
  <c r="E1840" i="67"/>
  <c r="E1874" i="67"/>
  <c r="E1844" i="67"/>
  <c r="E1910" i="67"/>
  <c r="E1739" i="67"/>
  <c r="E1897" i="67"/>
  <c r="E1901" i="67"/>
  <c r="E1873" i="67"/>
  <c r="E1730" i="67"/>
  <c r="E1733" i="67"/>
  <c r="E1821" i="67"/>
  <c r="E1855" i="67"/>
  <c r="E1825" i="67"/>
  <c r="E1859" i="67"/>
  <c r="E1829" i="67"/>
  <c r="E1863" i="67"/>
  <c r="E1833" i="67"/>
  <c r="E1867" i="67"/>
  <c r="E1837" i="67"/>
  <c r="E1903" i="67"/>
  <c r="E1871" i="67"/>
  <c r="E1841" i="67"/>
  <c r="E1907" i="67"/>
  <c r="E1875" i="67"/>
  <c r="E1727" i="67"/>
  <c r="E1731" i="67"/>
  <c r="E1743" i="67"/>
  <c r="E1823" i="67"/>
  <c r="E1857" i="67"/>
  <c r="E1861" i="67"/>
  <c r="E1831" i="67"/>
  <c r="E1865" i="67"/>
  <c r="E1869" i="67"/>
  <c r="E1909" i="67"/>
  <c r="E1877" i="67"/>
  <c r="E1722" i="67"/>
  <c r="E1726" i="67"/>
  <c r="E1734" i="67"/>
  <c r="E1742" i="67"/>
  <c r="E1721" i="67"/>
  <c r="E1725" i="67"/>
  <c r="E1729" i="67"/>
  <c r="E1737" i="67"/>
  <c r="E1741" i="67"/>
  <c r="E1745" i="67"/>
  <c r="E1720" i="67"/>
  <c r="E1724" i="67"/>
  <c r="E1728" i="67"/>
  <c r="E1732" i="67"/>
  <c r="E1736" i="67"/>
  <c r="E1740" i="67"/>
  <c r="E1744" i="67"/>
  <c r="E1852" i="67"/>
  <c r="E1822" i="67"/>
  <c r="E1888" i="67"/>
  <c r="E1856" i="67"/>
  <c r="E1826" i="67"/>
  <c r="E1860" i="67"/>
  <c r="E1830" i="67"/>
  <c r="E1896" i="67"/>
  <c r="E1864" i="67"/>
  <c r="E1834" i="67"/>
  <c r="E1868" i="67"/>
  <c r="E1838" i="67"/>
  <c r="E1872" i="67"/>
  <c r="E1842" i="67"/>
  <c r="E1876" i="67"/>
  <c r="K988" i="67"/>
  <c r="K985" i="67"/>
  <c r="K978" i="67"/>
  <c r="K971" i="67"/>
  <c r="K974" i="67"/>
  <c r="K965" i="67"/>
  <c r="K981" i="67"/>
  <c r="K983" i="67"/>
  <c r="K977" i="67"/>
  <c r="K964" i="67"/>
  <c r="K976" i="67"/>
  <c r="K980" i="67"/>
  <c r="K970" i="67"/>
  <c r="K972" i="67"/>
  <c r="K966" i="67"/>
  <c r="K973" i="67"/>
  <c r="K984" i="67"/>
  <c r="K987" i="67"/>
  <c r="K963" i="67"/>
  <c r="K979" i="67"/>
  <c r="K975" i="67"/>
  <c r="K967" i="67"/>
  <c r="K968" i="67"/>
  <c r="K986" i="67"/>
  <c r="K969" i="67"/>
  <c r="K982" i="67"/>
  <c r="Q1018" i="67"/>
  <c r="Q1007" i="67"/>
  <c r="Q998" i="67"/>
  <c r="Q1017" i="67"/>
  <c r="Q1001" i="67"/>
  <c r="Q996" i="67"/>
  <c r="Q1012" i="67"/>
  <c r="Q1010" i="67"/>
  <c r="Q1002" i="67"/>
  <c r="Q1015" i="67"/>
  <c r="Q999" i="67"/>
  <c r="Q1020" i="67"/>
  <c r="Q1009" i="67"/>
  <c r="Q1004" i="67"/>
  <c r="Q1003" i="67"/>
  <c r="Q997" i="67"/>
  <c r="Q1016" i="67"/>
  <c r="Q1019" i="67"/>
  <c r="Q1006" i="67"/>
  <c r="Q1013" i="67"/>
  <c r="Q1000" i="67"/>
  <c r="Q995" i="67"/>
  <c r="Q1011" i="67"/>
  <c r="Q1005" i="67"/>
  <c r="Q1008" i="67"/>
  <c r="Q1014" i="67"/>
  <c r="E1756" i="67"/>
  <c r="E1760" i="67"/>
  <c r="E1764" i="67"/>
  <c r="E1768" i="67"/>
  <c r="E1772" i="67"/>
  <c r="E1776" i="67"/>
  <c r="E1762" i="67"/>
  <c r="E1770" i="67"/>
  <c r="E1778" i="67"/>
  <c r="E1759" i="67"/>
  <c r="E1763" i="67"/>
  <c r="E1771" i="67"/>
  <c r="E1753" i="67"/>
  <c r="E1757" i="67"/>
  <c r="E1761" i="67"/>
  <c r="E1765" i="67"/>
  <c r="E1769" i="67"/>
  <c r="E1773" i="67"/>
  <c r="E1777" i="67"/>
  <c r="E1754" i="67"/>
  <c r="E1758" i="67"/>
  <c r="E1766" i="67"/>
  <c r="E1774" i="67"/>
  <c r="E1755" i="67"/>
  <c r="E1767" i="67"/>
  <c r="E1775" i="67"/>
  <c r="E1077" i="67"/>
  <c r="E1081" i="67"/>
  <c r="E1080" i="67"/>
  <c r="E1076" i="67"/>
  <c r="E1075" i="67"/>
  <c r="E1062" i="67"/>
  <c r="E1078" i="67"/>
  <c r="E1065" i="67"/>
  <c r="E1072" i="67"/>
  <c r="E1083" i="67"/>
  <c r="E1067" i="67"/>
  <c r="E1070" i="67"/>
  <c r="E1061" i="67"/>
  <c r="E1073" i="67"/>
  <c r="E1068" i="67"/>
  <c r="E1060" i="67"/>
  <c r="E1066" i="67"/>
  <c r="E1069" i="67"/>
  <c r="E1064" i="67"/>
  <c r="E1071" i="67"/>
  <c r="E1082" i="67"/>
  <c r="E1085" i="67"/>
  <c r="E1079" i="67"/>
  <c r="E1074" i="67"/>
  <c r="E1084" i="67"/>
  <c r="E1063" i="67"/>
  <c r="Q988" i="67"/>
  <c r="Q975" i="67"/>
  <c r="Q969" i="67"/>
  <c r="Q974" i="67"/>
  <c r="Q966" i="67"/>
  <c r="Q987" i="67"/>
  <c r="Q985" i="67"/>
  <c r="Q983" i="67"/>
  <c r="Q981" i="67"/>
  <c r="Q979" i="67"/>
  <c r="Q967" i="67"/>
  <c r="Q963" i="67"/>
  <c r="Q973" i="67"/>
  <c r="Q965" i="67"/>
  <c r="Q984" i="67"/>
  <c r="Q980" i="67"/>
  <c r="Q977" i="67"/>
  <c r="Q971" i="67"/>
  <c r="Q986" i="67"/>
  <c r="Q978" i="67"/>
  <c r="Q970" i="67"/>
  <c r="Q968" i="67"/>
  <c r="Q964" i="67"/>
  <c r="Q982" i="67"/>
  <c r="Q976" i="67"/>
  <c r="Q972" i="67"/>
  <c r="E1028" i="67"/>
  <c r="E1045" i="67"/>
  <c r="E1049" i="67"/>
  <c r="E1029" i="67"/>
  <c r="E1035" i="67"/>
  <c r="E1040" i="67"/>
  <c r="E1047" i="67"/>
  <c r="E1036" i="67"/>
  <c r="E1052" i="67"/>
  <c r="E1048" i="67"/>
  <c r="E1044" i="67"/>
  <c r="E1037" i="67"/>
  <c r="E1030" i="67"/>
  <c r="E1039" i="67"/>
  <c r="E1032" i="67"/>
  <c r="E1043" i="67"/>
  <c r="E1033" i="67"/>
  <c r="E1051" i="67"/>
  <c r="E1034" i="67"/>
  <c r="E1042" i="67"/>
  <c r="E1046" i="67"/>
  <c r="E1050" i="67"/>
  <c r="E1041" i="67"/>
  <c r="E1027" i="67"/>
  <c r="E1038" i="67"/>
  <c r="E1031" i="67"/>
  <c r="Q1101" i="67"/>
  <c r="Q1114" i="67"/>
  <c r="Q1098" i="67"/>
  <c r="Q1094" i="67"/>
  <c r="Q1111" i="67"/>
  <c r="Q1100" i="67"/>
  <c r="Q1117" i="67"/>
  <c r="Q1109" i="67"/>
  <c r="Q1108" i="67"/>
  <c r="Q1097" i="67"/>
  <c r="Q1106" i="67"/>
  <c r="Q1103" i="67"/>
  <c r="Q1099" i="67"/>
  <c r="Q1093" i="67"/>
  <c r="Q1096" i="67"/>
  <c r="Q1116" i="67"/>
  <c r="Q1113" i="67"/>
  <c r="Q1110" i="67"/>
  <c r="Q1115" i="67"/>
  <c r="Q1112" i="67"/>
  <c r="Q1104" i="67"/>
  <c r="Q1118" i="67"/>
  <c r="Q1107" i="67"/>
  <c r="Q1105" i="67"/>
  <c r="Q1102" i="67"/>
  <c r="Q1095" i="67"/>
  <c r="E1787" i="67"/>
  <c r="E1791" i="67"/>
  <c r="E1795" i="67"/>
  <c r="E1799" i="67"/>
  <c r="E1803" i="67"/>
  <c r="E1807" i="67"/>
  <c r="E1811" i="67"/>
  <c r="E1793" i="67"/>
  <c r="E1801" i="67"/>
  <c r="E1809" i="67"/>
  <c r="E1794" i="67"/>
  <c r="E1802" i="67"/>
  <c r="E1810" i="67"/>
  <c r="E1788" i="67"/>
  <c r="E1792" i="67"/>
  <c r="E1796" i="67"/>
  <c r="E1800" i="67"/>
  <c r="E1804" i="67"/>
  <c r="E1808" i="67"/>
  <c r="E1786" i="67"/>
  <c r="E1789" i="67"/>
  <c r="E1797" i="67"/>
  <c r="E1805" i="67"/>
  <c r="E1790" i="67"/>
  <c r="E1798" i="67"/>
  <c r="E1806" i="67"/>
  <c r="E1019" i="67"/>
  <c r="E1015" i="67"/>
  <c r="E995" i="67"/>
  <c r="E1018" i="67"/>
  <c r="E1002" i="67"/>
  <c r="E1012" i="67"/>
  <c r="E1017" i="67"/>
  <c r="E1005" i="67"/>
  <c r="E1003" i="67"/>
  <c r="E1010" i="67"/>
  <c r="E1020" i="67"/>
  <c r="E1004" i="67"/>
  <c r="E997" i="67"/>
  <c r="E1013" i="67"/>
  <c r="E999" i="67"/>
  <c r="E1007" i="67"/>
  <c r="E998" i="67"/>
  <c r="E996" i="67"/>
  <c r="E1014" i="67"/>
  <c r="E1008" i="67"/>
  <c r="E1009" i="67"/>
  <c r="E1001" i="67"/>
  <c r="E1006" i="67"/>
  <c r="E1016" i="67"/>
  <c r="E1011" i="67"/>
  <c r="E1000" i="67"/>
  <c r="K1027" i="67"/>
  <c r="K1039" i="67"/>
  <c r="K1036" i="67"/>
  <c r="K1051" i="67"/>
  <c r="K1049" i="67"/>
  <c r="K1047" i="67"/>
  <c r="K1045" i="67"/>
  <c r="K1043" i="67"/>
  <c r="K1029" i="67"/>
  <c r="K1028" i="67"/>
  <c r="K1034" i="67"/>
  <c r="K1035" i="67"/>
  <c r="K1040" i="67"/>
  <c r="K1033" i="67"/>
  <c r="K1052" i="67"/>
  <c r="K1037" i="67"/>
  <c r="K1030" i="67"/>
  <c r="K1044" i="67"/>
  <c r="K1038" i="67"/>
  <c r="K1032" i="67"/>
  <c r="K1050" i="67"/>
  <c r="K1046" i="67"/>
  <c r="K1042" i="67"/>
  <c r="K1041" i="67"/>
  <c r="K1031" i="67"/>
  <c r="K1048" i="67"/>
  <c r="Q1071" i="67"/>
  <c r="Q1075" i="67"/>
  <c r="Q1074" i="67"/>
  <c r="Q1080" i="67"/>
  <c r="Q1064" i="67"/>
  <c r="Q1060" i="67"/>
  <c r="Q1073" i="67"/>
  <c r="Q1082" i="67"/>
  <c r="Q1070" i="67"/>
  <c r="Q1067" i="67"/>
  <c r="Q1063" i="67"/>
  <c r="Q1072" i="67"/>
  <c r="Q1065" i="67"/>
  <c r="Q1081" i="67"/>
  <c r="Q1066" i="67"/>
  <c r="Q1061" i="67"/>
  <c r="Q1083" i="67"/>
  <c r="Q1078" i="67"/>
  <c r="Q1076" i="67"/>
  <c r="Q1077" i="67"/>
  <c r="Q1084" i="67"/>
  <c r="Q1062" i="67"/>
  <c r="Q1068" i="67"/>
  <c r="Q1085" i="67"/>
  <c r="Q1069" i="67"/>
  <c r="Q1079" i="67"/>
  <c r="K1060" i="67"/>
  <c r="K1073" i="67"/>
  <c r="K1084" i="67"/>
  <c r="K1070" i="67"/>
  <c r="K1063" i="67"/>
  <c r="K1078" i="67"/>
  <c r="K1064" i="67"/>
  <c r="K1071" i="67"/>
  <c r="E988" i="67"/>
  <c r="E979" i="67"/>
  <c r="E973" i="67"/>
  <c r="E975" i="67"/>
  <c r="E977" i="67"/>
  <c r="E974" i="67"/>
  <c r="E982" i="67"/>
  <c r="E976" i="67"/>
  <c r="E966" i="67"/>
  <c r="E984" i="67"/>
  <c r="E983" i="67"/>
  <c r="E986" i="67"/>
  <c r="E965" i="67"/>
  <c r="E967" i="67"/>
  <c r="E969" i="67"/>
  <c r="E971" i="67"/>
  <c r="E985" i="67"/>
  <c r="E980" i="67"/>
  <c r="E970" i="67"/>
  <c r="E964" i="67"/>
  <c r="E978" i="67"/>
  <c r="E968" i="67"/>
  <c r="E981" i="67"/>
  <c r="E987" i="67"/>
  <c r="E972" i="67"/>
  <c r="E963" i="67"/>
  <c r="K1011" i="67"/>
  <c r="K1001" i="67"/>
  <c r="K1017" i="67"/>
  <c r="K1010" i="67"/>
  <c r="K1020" i="67"/>
  <c r="K996" i="67"/>
  <c r="K995" i="67"/>
  <c r="K1019" i="67"/>
  <c r="K1003" i="67"/>
  <c r="K1009" i="67"/>
  <c r="K1002" i="67"/>
  <c r="K1018" i="67"/>
  <c r="K1007" i="67"/>
  <c r="K1005" i="67"/>
  <c r="K1014" i="67"/>
  <c r="K1012" i="67"/>
  <c r="K998" i="67"/>
  <c r="K1008" i="67"/>
  <c r="K1000" i="67"/>
  <c r="K999" i="67"/>
  <c r="K1016" i="67"/>
  <c r="K997" i="67"/>
  <c r="K1013" i="67"/>
  <c r="K1004" i="67"/>
  <c r="K1015" i="67"/>
  <c r="K1006" i="67"/>
  <c r="Q1032" i="67"/>
  <c r="Q1036" i="67"/>
  <c r="Q1041" i="67"/>
  <c r="Q1048" i="67"/>
  <c r="Q1034" i="67"/>
  <c r="Q1042" i="67"/>
  <c r="Q1029" i="67"/>
  <c r="Q1035" i="67"/>
  <c r="Q1044" i="67"/>
  <c r="Q1047" i="67"/>
  <c r="Q1028" i="67"/>
  <c r="Q1043" i="67"/>
  <c r="Q1046" i="67"/>
  <c r="Q1050" i="67"/>
  <c r="Q1033" i="67"/>
  <c r="Q1039" i="67"/>
  <c r="Q1049" i="67"/>
  <c r="Q1052" i="67"/>
  <c r="Q1027" i="67"/>
  <c r="Q1040" i="67"/>
  <c r="Q1031" i="67"/>
  <c r="Q1051" i="67"/>
  <c r="Q1038" i="67"/>
  <c r="Q1030" i="67"/>
  <c r="Q1045" i="67"/>
  <c r="Q1037" i="67"/>
  <c r="E1093" i="67"/>
  <c r="E1096" i="67"/>
  <c r="OV5" i="69"/>
  <c r="OV6" i="69"/>
  <c r="OV7" i="69"/>
  <c r="OV8" i="69"/>
  <c r="OV9" i="69"/>
  <c r="OV10" i="69"/>
  <c r="OV11" i="69"/>
  <c r="OV12" i="69"/>
  <c r="OV13" i="69"/>
  <c r="OV14" i="69"/>
  <c r="OV15" i="69"/>
  <c r="OV16" i="69"/>
  <c r="OV17" i="69"/>
  <c r="OV18" i="69"/>
  <c r="OV19" i="69"/>
  <c r="OV20" i="69"/>
  <c r="OV21" i="69"/>
  <c r="OV22" i="69"/>
  <c r="OV23" i="69"/>
  <c r="OV24" i="69"/>
  <c r="OV25" i="69"/>
  <c r="OV26" i="69"/>
  <c r="OV27" i="69"/>
  <c r="OV28" i="69"/>
  <c r="OV29" i="69"/>
  <c r="OV30" i="69"/>
  <c r="O956" i="67"/>
  <c r="I956" i="67"/>
  <c r="C956" i="67"/>
  <c r="O923" i="67"/>
  <c r="I923" i="67"/>
  <c r="C923" i="67"/>
  <c r="O890" i="67"/>
  <c r="I890" i="67"/>
  <c r="C890" i="67"/>
  <c r="O857" i="67"/>
  <c r="I857" i="67"/>
  <c r="C857" i="67"/>
  <c r="O824" i="67"/>
  <c r="I824" i="67"/>
  <c r="C824" i="67"/>
  <c r="O791" i="67"/>
  <c r="I791" i="67"/>
  <c r="C791" i="67"/>
  <c r="O758" i="67"/>
  <c r="I758" i="67"/>
  <c r="C758" i="67"/>
  <c r="O725" i="67"/>
  <c r="I725" i="67"/>
  <c r="C725" i="67"/>
  <c r="O955" i="67"/>
  <c r="I955" i="67"/>
  <c r="C955" i="67"/>
  <c r="O922" i="67"/>
  <c r="I922" i="67"/>
  <c r="C922" i="67"/>
  <c r="O889" i="67"/>
  <c r="I889" i="67"/>
  <c r="C889" i="67"/>
  <c r="O856" i="67"/>
  <c r="I856" i="67"/>
  <c r="C856" i="67"/>
  <c r="O823" i="67"/>
  <c r="I823" i="67"/>
  <c r="C823" i="67"/>
  <c r="O790" i="67"/>
  <c r="I790" i="67"/>
  <c r="C790" i="67"/>
  <c r="O757" i="67"/>
  <c r="I757" i="67"/>
  <c r="C757" i="67"/>
  <c r="O724" i="67"/>
  <c r="I724" i="67"/>
  <c r="C724" i="67"/>
  <c r="O954" i="67"/>
  <c r="I954" i="67"/>
  <c r="C954" i="67"/>
  <c r="O921" i="67"/>
  <c r="I921" i="67"/>
  <c r="C921" i="67"/>
  <c r="O888" i="67"/>
  <c r="I888" i="67"/>
  <c r="C888" i="67"/>
  <c r="O855" i="67"/>
  <c r="I855" i="67"/>
  <c r="C855" i="67"/>
  <c r="O822" i="67"/>
  <c r="I822" i="67"/>
  <c r="C822" i="67"/>
  <c r="O789" i="67"/>
  <c r="I789" i="67"/>
  <c r="C789" i="67"/>
  <c r="O756" i="67"/>
  <c r="I756" i="67"/>
  <c r="C756" i="67"/>
  <c r="O723" i="67"/>
  <c r="I723" i="67"/>
  <c r="C723" i="67"/>
  <c r="O953" i="67"/>
  <c r="I953" i="67"/>
  <c r="C953" i="67"/>
  <c r="O920" i="67"/>
  <c r="I920" i="67"/>
  <c r="C920" i="67"/>
  <c r="O887" i="67"/>
  <c r="I887" i="67"/>
  <c r="C887" i="67"/>
  <c r="O854" i="67"/>
  <c r="I854" i="67"/>
  <c r="C854" i="67"/>
  <c r="O821" i="67"/>
  <c r="I821" i="67"/>
  <c r="C821" i="67"/>
  <c r="O788" i="67"/>
  <c r="I788" i="67"/>
  <c r="C788" i="67"/>
  <c r="O755" i="67"/>
  <c r="I755" i="67"/>
  <c r="C755" i="67"/>
  <c r="O722" i="67"/>
  <c r="I722" i="67"/>
  <c r="C722" i="67"/>
  <c r="O952" i="67"/>
  <c r="I952" i="67"/>
  <c r="C952" i="67"/>
  <c r="O919" i="67"/>
  <c r="I919" i="67"/>
  <c r="C919" i="67"/>
  <c r="O886" i="67"/>
  <c r="I886" i="67"/>
  <c r="C886" i="67"/>
  <c r="O853" i="67"/>
  <c r="I853" i="67"/>
  <c r="C853" i="67"/>
  <c r="O820" i="67"/>
  <c r="I820" i="67"/>
  <c r="C820" i="67"/>
  <c r="O787" i="67"/>
  <c r="I787" i="67"/>
  <c r="C787" i="67"/>
  <c r="O754" i="67"/>
  <c r="I754" i="67"/>
  <c r="C754" i="67"/>
  <c r="O721" i="67"/>
  <c r="I721" i="67"/>
  <c r="C721" i="67"/>
  <c r="O951" i="67"/>
  <c r="I951" i="67"/>
  <c r="C951" i="67"/>
  <c r="O918" i="67"/>
  <c r="I918" i="67"/>
  <c r="C918" i="67"/>
  <c r="O885" i="67"/>
  <c r="I885" i="67"/>
  <c r="C885" i="67"/>
  <c r="O852" i="67"/>
  <c r="I852" i="67"/>
  <c r="C852" i="67"/>
  <c r="O819" i="67"/>
  <c r="I819" i="67"/>
  <c r="C819" i="67"/>
  <c r="O786" i="67"/>
  <c r="I786" i="67"/>
  <c r="C786" i="67"/>
  <c r="O753" i="67"/>
  <c r="I753" i="67"/>
  <c r="C753" i="67"/>
  <c r="O720" i="67"/>
  <c r="I720" i="67"/>
  <c r="C720" i="67"/>
  <c r="O950" i="67"/>
  <c r="I950" i="67"/>
  <c r="C950" i="67"/>
  <c r="O917" i="67"/>
  <c r="I917" i="67"/>
  <c r="C917" i="67"/>
  <c r="O884" i="67"/>
  <c r="I884" i="67"/>
  <c r="C884" i="67"/>
  <c r="O851" i="67"/>
  <c r="I851" i="67"/>
  <c r="C851" i="67"/>
  <c r="O818" i="67"/>
  <c r="I818" i="67"/>
  <c r="C818" i="67"/>
  <c r="O785" i="67"/>
  <c r="I785" i="67"/>
  <c r="C785" i="67"/>
  <c r="O752" i="67"/>
  <c r="I752" i="67"/>
  <c r="C752" i="67"/>
  <c r="O719" i="67"/>
  <c r="I719" i="67"/>
  <c r="C719" i="67"/>
  <c r="O949" i="67"/>
  <c r="I949" i="67"/>
  <c r="C949" i="67"/>
  <c r="O916" i="67"/>
  <c r="I916" i="67"/>
  <c r="C916" i="67"/>
  <c r="O883" i="67"/>
  <c r="I883" i="67"/>
  <c r="C883" i="67"/>
  <c r="O850" i="67"/>
  <c r="I850" i="67"/>
  <c r="C850" i="67"/>
  <c r="O817" i="67"/>
  <c r="I817" i="67"/>
  <c r="C817" i="67"/>
  <c r="O784" i="67"/>
  <c r="I784" i="67"/>
  <c r="C784" i="67"/>
  <c r="O751" i="67"/>
  <c r="I751" i="67"/>
  <c r="C751" i="67"/>
  <c r="O718" i="67"/>
  <c r="I718" i="67"/>
  <c r="C718" i="67"/>
  <c r="O948" i="67"/>
  <c r="I948" i="67"/>
  <c r="C948" i="67"/>
  <c r="O915" i="67"/>
  <c r="I915" i="67"/>
  <c r="C915" i="67"/>
  <c r="O882" i="67"/>
  <c r="I882" i="67"/>
  <c r="C882" i="67"/>
  <c r="O849" i="67"/>
  <c r="I849" i="67"/>
  <c r="C849" i="67"/>
  <c r="O816" i="67"/>
  <c r="I816" i="67"/>
  <c r="C816" i="67"/>
  <c r="O783" i="67"/>
  <c r="I783" i="67"/>
  <c r="C783" i="67"/>
  <c r="O750" i="67"/>
  <c r="I750" i="67"/>
  <c r="C750" i="67"/>
  <c r="O717" i="67"/>
  <c r="I717" i="67"/>
  <c r="C717" i="67"/>
  <c r="O947" i="67"/>
  <c r="I947" i="67"/>
  <c r="C947" i="67"/>
  <c r="O914" i="67"/>
  <c r="I914" i="67"/>
  <c r="C914" i="67"/>
  <c r="O881" i="67"/>
  <c r="I881" i="67"/>
  <c r="C881" i="67"/>
  <c r="O848" i="67"/>
  <c r="I848" i="67"/>
  <c r="C848" i="67"/>
  <c r="O815" i="67"/>
  <c r="I815" i="67"/>
  <c r="C815" i="67"/>
  <c r="O782" i="67"/>
  <c r="I782" i="67"/>
  <c r="C782" i="67"/>
  <c r="O749" i="67"/>
  <c r="I749" i="67"/>
  <c r="C749" i="67"/>
  <c r="O716" i="67"/>
  <c r="I716" i="67"/>
  <c r="C716" i="67"/>
  <c r="O946" i="67"/>
  <c r="I946" i="67"/>
  <c r="C946" i="67"/>
  <c r="O913" i="67"/>
  <c r="I913" i="67"/>
  <c r="C913" i="67"/>
  <c r="O880" i="67"/>
  <c r="I880" i="67"/>
  <c r="C880" i="67"/>
  <c r="O847" i="67"/>
  <c r="I847" i="67"/>
  <c r="C847" i="67"/>
  <c r="O814" i="67"/>
  <c r="I814" i="67"/>
  <c r="C814" i="67"/>
  <c r="O781" i="67"/>
  <c r="I781" i="67"/>
  <c r="C781" i="67"/>
  <c r="O748" i="67"/>
  <c r="I748" i="67"/>
  <c r="C748" i="67"/>
  <c r="O715" i="67"/>
  <c r="I715" i="67"/>
  <c r="C715" i="67"/>
  <c r="O945" i="67"/>
  <c r="I945" i="67"/>
  <c r="C945" i="67"/>
  <c r="O912" i="67"/>
  <c r="I912" i="67"/>
  <c r="C912" i="67"/>
  <c r="O879" i="67"/>
  <c r="I879" i="67"/>
  <c r="C879" i="67"/>
  <c r="O846" i="67"/>
  <c r="I846" i="67"/>
  <c r="C846" i="67"/>
  <c r="O813" i="67"/>
  <c r="I813" i="67"/>
  <c r="C813" i="67"/>
  <c r="O780" i="67"/>
  <c r="I780" i="67"/>
  <c r="C780" i="67"/>
  <c r="O747" i="67"/>
  <c r="I747" i="67"/>
  <c r="C747" i="67"/>
  <c r="O714" i="67"/>
  <c r="I714" i="67"/>
  <c r="C714" i="67"/>
  <c r="O944" i="67"/>
  <c r="I944" i="67"/>
  <c r="C944" i="67"/>
  <c r="O911" i="67"/>
  <c r="I911" i="67"/>
  <c r="C911" i="67"/>
  <c r="O878" i="67"/>
  <c r="I878" i="67"/>
  <c r="C878" i="67"/>
  <c r="O845" i="67"/>
  <c r="I845" i="67"/>
  <c r="C845" i="67"/>
  <c r="O812" i="67"/>
  <c r="I812" i="67"/>
  <c r="C812" i="67"/>
  <c r="O779" i="67"/>
  <c r="I779" i="67"/>
  <c r="C779" i="67"/>
  <c r="O746" i="67"/>
  <c r="I746" i="67"/>
  <c r="C746" i="67"/>
  <c r="O713" i="67"/>
  <c r="I713" i="67"/>
  <c r="C713" i="67"/>
  <c r="O943" i="67"/>
  <c r="I943" i="67"/>
  <c r="C943" i="67"/>
  <c r="O910" i="67"/>
  <c r="I910" i="67"/>
  <c r="C910" i="67"/>
  <c r="O877" i="67"/>
  <c r="I877" i="67"/>
  <c r="C877" i="67"/>
  <c r="O844" i="67"/>
  <c r="I844" i="67"/>
  <c r="C844" i="67"/>
  <c r="O811" i="67"/>
  <c r="I811" i="67"/>
  <c r="C811" i="67"/>
  <c r="O778" i="67"/>
  <c r="I778" i="67"/>
  <c r="C778" i="67"/>
  <c r="O745" i="67"/>
  <c r="I745" i="67"/>
  <c r="C745" i="67"/>
  <c r="O712" i="67"/>
  <c r="I712" i="67"/>
  <c r="C712" i="67"/>
  <c r="O942" i="67"/>
  <c r="I942" i="67"/>
  <c r="C942" i="67"/>
  <c r="O909" i="67"/>
  <c r="I909" i="67"/>
  <c r="C909" i="67"/>
  <c r="O876" i="67"/>
  <c r="I876" i="67"/>
  <c r="C876" i="67"/>
  <c r="O843" i="67"/>
  <c r="I843" i="67"/>
  <c r="C843" i="67"/>
  <c r="O810" i="67"/>
  <c r="I810" i="67"/>
  <c r="C810" i="67"/>
  <c r="O777" i="67"/>
  <c r="I777" i="67"/>
  <c r="C777" i="67"/>
  <c r="O744" i="67"/>
  <c r="I744" i="67"/>
  <c r="C744" i="67"/>
  <c r="O711" i="67"/>
  <c r="I711" i="67"/>
  <c r="C711" i="67"/>
  <c r="O941" i="67"/>
  <c r="I941" i="67"/>
  <c r="C941" i="67"/>
  <c r="O908" i="67"/>
  <c r="I908" i="67"/>
  <c r="C908" i="67"/>
  <c r="O875" i="67"/>
  <c r="I875" i="67"/>
  <c r="C875" i="67"/>
  <c r="O842" i="67"/>
  <c r="I842" i="67"/>
  <c r="C842" i="67"/>
  <c r="O809" i="67"/>
  <c r="I809" i="67"/>
  <c r="C809" i="67"/>
  <c r="O776" i="67"/>
  <c r="I776" i="67"/>
  <c r="C776" i="67"/>
  <c r="O743" i="67"/>
  <c r="I743" i="67"/>
  <c r="C743" i="67"/>
  <c r="O710" i="67"/>
  <c r="I710" i="67"/>
  <c r="C710" i="67"/>
  <c r="O940" i="67"/>
  <c r="I940" i="67"/>
  <c r="C940" i="67"/>
  <c r="O907" i="67"/>
  <c r="I907" i="67"/>
  <c r="C907" i="67"/>
  <c r="O874" i="67"/>
  <c r="I874" i="67"/>
  <c r="C874" i="67"/>
  <c r="O841" i="67"/>
  <c r="I841" i="67"/>
  <c r="C841" i="67"/>
  <c r="O808" i="67"/>
  <c r="I808" i="67"/>
  <c r="C808" i="67"/>
  <c r="O775" i="67"/>
  <c r="I775" i="67"/>
  <c r="C775" i="67"/>
  <c r="O742" i="67"/>
  <c r="I742" i="67"/>
  <c r="C742" i="67"/>
  <c r="O709" i="67"/>
  <c r="I709" i="67"/>
  <c r="C709" i="67"/>
  <c r="O939" i="67"/>
  <c r="I939" i="67"/>
  <c r="C939" i="67"/>
  <c r="O906" i="67"/>
  <c r="I906" i="67"/>
  <c r="C906" i="67"/>
  <c r="O873" i="67"/>
  <c r="I873" i="67"/>
  <c r="C873" i="67"/>
  <c r="O840" i="67"/>
  <c r="I840" i="67"/>
  <c r="C840" i="67"/>
  <c r="O807" i="67"/>
  <c r="I807" i="67"/>
  <c r="C807" i="67"/>
  <c r="O774" i="67"/>
  <c r="I774" i="67"/>
  <c r="C774" i="67"/>
  <c r="O741" i="67"/>
  <c r="I741" i="67"/>
  <c r="C741" i="67"/>
  <c r="O708" i="67"/>
  <c r="I708" i="67"/>
  <c r="C708" i="67"/>
  <c r="O938" i="67"/>
  <c r="I938" i="67"/>
  <c r="C938" i="67"/>
  <c r="O905" i="67"/>
  <c r="I905" i="67"/>
  <c r="C905" i="67"/>
  <c r="O872" i="67"/>
  <c r="I872" i="67"/>
  <c r="C872" i="67"/>
  <c r="O839" i="67"/>
  <c r="I839" i="67"/>
  <c r="C839" i="67"/>
  <c r="O806" i="67"/>
  <c r="I806" i="67"/>
  <c r="C806" i="67"/>
  <c r="O773" i="67"/>
  <c r="I773" i="67"/>
  <c r="C773" i="67"/>
  <c r="O740" i="67"/>
  <c r="I740" i="67"/>
  <c r="C740" i="67"/>
  <c r="O707" i="67"/>
  <c r="I707" i="67"/>
  <c r="C707" i="67"/>
  <c r="O937" i="67"/>
  <c r="I937" i="67"/>
  <c r="C937" i="67"/>
  <c r="O904" i="67"/>
  <c r="I904" i="67"/>
  <c r="C904" i="67"/>
  <c r="O871" i="67"/>
  <c r="I871" i="67"/>
  <c r="C871" i="67"/>
  <c r="O838" i="67"/>
  <c r="I838" i="67"/>
  <c r="C838" i="67"/>
  <c r="O805" i="67"/>
  <c r="I805" i="67"/>
  <c r="C805" i="67"/>
  <c r="O772" i="67"/>
  <c r="I772" i="67"/>
  <c r="C772" i="67"/>
  <c r="O739" i="67"/>
  <c r="I739" i="67"/>
  <c r="C739" i="67"/>
  <c r="O706" i="67"/>
  <c r="I706" i="67"/>
  <c r="C706" i="67"/>
  <c r="O936" i="67"/>
  <c r="I936" i="67"/>
  <c r="C936" i="67"/>
  <c r="O903" i="67"/>
  <c r="I903" i="67"/>
  <c r="C903" i="67"/>
  <c r="O870" i="67"/>
  <c r="I870" i="67"/>
  <c r="C870" i="67"/>
  <c r="O837" i="67"/>
  <c r="I837" i="67"/>
  <c r="C837" i="67"/>
  <c r="O804" i="67"/>
  <c r="I804" i="67"/>
  <c r="C804" i="67"/>
  <c r="O771" i="67"/>
  <c r="I771" i="67"/>
  <c r="C771" i="67"/>
  <c r="O738" i="67"/>
  <c r="I738" i="67"/>
  <c r="C738" i="67"/>
  <c r="O705" i="67"/>
  <c r="I705" i="67"/>
  <c r="C705" i="67"/>
  <c r="O935" i="67"/>
  <c r="I935" i="67"/>
  <c r="C935" i="67"/>
  <c r="O902" i="67"/>
  <c r="I902" i="67"/>
  <c r="C902" i="67"/>
  <c r="O869" i="67"/>
  <c r="I869" i="67"/>
  <c r="C869" i="67"/>
  <c r="O836" i="67"/>
  <c r="I836" i="67"/>
  <c r="C836" i="67"/>
  <c r="O803" i="67"/>
  <c r="I803" i="67"/>
  <c r="C803" i="67"/>
  <c r="O770" i="67"/>
  <c r="I770" i="67"/>
  <c r="C770" i="67"/>
  <c r="O737" i="67"/>
  <c r="I737" i="67"/>
  <c r="C737" i="67"/>
  <c r="O704" i="67"/>
  <c r="I704" i="67"/>
  <c r="C704" i="67"/>
  <c r="O934" i="67"/>
  <c r="I934" i="67"/>
  <c r="C934" i="67"/>
  <c r="O901" i="67"/>
  <c r="I901" i="67"/>
  <c r="C901" i="67"/>
  <c r="O868" i="67"/>
  <c r="I868" i="67"/>
  <c r="C868" i="67"/>
  <c r="O835" i="67"/>
  <c r="I835" i="67"/>
  <c r="C835" i="67"/>
  <c r="O802" i="67"/>
  <c r="I802" i="67"/>
  <c r="C802" i="67"/>
  <c r="O769" i="67"/>
  <c r="I769" i="67"/>
  <c r="C769" i="67"/>
  <c r="O736" i="67"/>
  <c r="I736" i="67"/>
  <c r="C736" i="67"/>
  <c r="O703" i="67"/>
  <c r="I703" i="67"/>
  <c r="C703" i="67"/>
  <c r="O933" i="67"/>
  <c r="I933" i="67"/>
  <c r="C933" i="67"/>
  <c r="O900" i="67"/>
  <c r="I900" i="67"/>
  <c r="C900" i="67"/>
  <c r="O867" i="67"/>
  <c r="I867" i="67"/>
  <c r="C867" i="67"/>
  <c r="O834" i="67"/>
  <c r="I834" i="67"/>
  <c r="C834" i="67"/>
  <c r="O801" i="67"/>
  <c r="I801" i="67"/>
  <c r="C801" i="67"/>
  <c r="O768" i="67"/>
  <c r="I768" i="67"/>
  <c r="C768" i="67"/>
  <c r="O735" i="67"/>
  <c r="I735" i="67"/>
  <c r="C735" i="67"/>
  <c r="O702" i="67"/>
  <c r="I702" i="67"/>
  <c r="C702" i="67"/>
  <c r="O932" i="67"/>
  <c r="I932" i="67"/>
  <c r="K932" i="67" s="1"/>
  <c r="C932" i="67"/>
  <c r="O899" i="67"/>
  <c r="I899" i="67"/>
  <c r="C899" i="67"/>
  <c r="O866" i="67"/>
  <c r="I866" i="67"/>
  <c r="C866" i="67"/>
  <c r="E866" i="67" s="1"/>
  <c r="O833" i="67"/>
  <c r="I833" i="67"/>
  <c r="C833" i="67"/>
  <c r="O800" i="67"/>
  <c r="I800" i="67"/>
  <c r="C800" i="67"/>
  <c r="O767" i="67"/>
  <c r="I767" i="67"/>
  <c r="C767" i="67"/>
  <c r="O734" i="67"/>
  <c r="I734" i="67"/>
  <c r="C734" i="67"/>
  <c r="O701" i="67"/>
  <c r="I701" i="67"/>
  <c r="C701" i="67"/>
  <c r="O931" i="67"/>
  <c r="I931" i="67"/>
  <c r="K931" i="67" s="1"/>
  <c r="C931" i="67"/>
  <c r="O898" i="67"/>
  <c r="I898" i="67"/>
  <c r="C898" i="67"/>
  <c r="O865" i="67"/>
  <c r="I865" i="67"/>
  <c r="C865" i="67"/>
  <c r="E865" i="67" s="1"/>
  <c r="O832" i="67"/>
  <c r="I832" i="67"/>
  <c r="C832" i="67"/>
  <c r="O799" i="67"/>
  <c r="I799" i="67"/>
  <c r="C799" i="67"/>
  <c r="O766" i="67"/>
  <c r="I766" i="67"/>
  <c r="C766" i="67"/>
  <c r="O733" i="67"/>
  <c r="I733" i="67"/>
  <c r="C733" i="67"/>
  <c r="O700" i="67"/>
  <c r="I700" i="67"/>
  <c r="C700" i="67"/>
  <c r="LD30" i="69"/>
  <c r="LC30" i="69"/>
  <c r="LB30" i="69"/>
  <c r="LA30" i="69"/>
  <c r="KZ30" i="69"/>
  <c r="KY30" i="69"/>
  <c r="LD29" i="69"/>
  <c r="LC29" i="69"/>
  <c r="LB29" i="69"/>
  <c r="LA29" i="69"/>
  <c r="KZ29" i="69"/>
  <c r="KY29" i="69"/>
  <c r="LD28" i="69"/>
  <c r="LC28" i="69"/>
  <c r="LB28" i="69"/>
  <c r="LA28" i="69"/>
  <c r="KZ28" i="69"/>
  <c r="KY28" i="69"/>
  <c r="LD27" i="69"/>
  <c r="LC27" i="69"/>
  <c r="LB27" i="69"/>
  <c r="LA27" i="69"/>
  <c r="KZ27" i="69"/>
  <c r="KY27" i="69"/>
  <c r="LD26" i="69"/>
  <c r="LC26" i="69"/>
  <c r="LB26" i="69"/>
  <c r="LA26" i="69"/>
  <c r="KZ26" i="69"/>
  <c r="KY26" i="69"/>
  <c r="LD25" i="69"/>
  <c r="LC25" i="69"/>
  <c r="LB25" i="69"/>
  <c r="LA25" i="69"/>
  <c r="KZ25" i="69"/>
  <c r="KY25" i="69"/>
  <c r="LD24" i="69"/>
  <c r="LC24" i="69"/>
  <c r="LB24" i="69"/>
  <c r="LA24" i="69"/>
  <c r="KZ24" i="69"/>
  <c r="KY24" i="69"/>
  <c r="LD23" i="69"/>
  <c r="LC23" i="69"/>
  <c r="LB23" i="69"/>
  <c r="LA23" i="69"/>
  <c r="KZ23" i="69"/>
  <c r="KY23" i="69"/>
  <c r="LD22" i="69"/>
  <c r="LC22" i="69"/>
  <c r="LB22" i="69"/>
  <c r="LA22" i="69"/>
  <c r="KZ22" i="69"/>
  <c r="KY22" i="69"/>
  <c r="LD21" i="69"/>
  <c r="LC21" i="69"/>
  <c r="LB21" i="69"/>
  <c r="LA21" i="69"/>
  <c r="KZ21" i="69"/>
  <c r="KY21" i="69"/>
  <c r="LD20" i="69"/>
  <c r="LC20" i="69"/>
  <c r="LB20" i="69"/>
  <c r="LA20" i="69"/>
  <c r="KZ20" i="69"/>
  <c r="KY20" i="69"/>
  <c r="LD19" i="69"/>
  <c r="LC19" i="69"/>
  <c r="LB19" i="69"/>
  <c r="LA19" i="69"/>
  <c r="KZ19" i="69"/>
  <c r="KY19" i="69"/>
  <c r="LD18" i="69"/>
  <c r="LC18" i="69"/>
  <c r="LB18" i="69"/>
  <c r="LA18" i="69"/>
  <c r="KZ18" i="69"/>
  <c r="KY18" i="69"/>
  <c r="LD17" i="69"/>
  <c r="LC17" i="69"/>
  <c r="LB17" i="69"/>
  <c r="LA17" i="69"/>
  <c r="KZ17" i="69"/>
  <c r="KY17" i="69"/>
  <c r="LD16" i="69"/>
  <c r="LC16" i="69"/>
  <c r="LB16" i="69"/>
  <c r="LA16" i="69"/>
  <c r="KZ16" i="69"/>
  <c r="KY16" i="69"/>
  <c r="LD15" i="69"/>
  <c r="LC15" i="69"/>
  <c r="LB15" i="69"/>
  <c r="LA15" i="69"/>
  <c r="KZ15" i="69"/>
  <c r="KY15" i="69"/>
  <c r="LD14" i="69"/>
  <c r="LC14" i="69"/>
  <c r="LB14" i="69"/>
  <c r="LA14" i="69"/>
  <c r="KZ14" i="69"/>
  <c r="KY14" i="69"/>
  <c r="LD13" i="69"/>
  <c r="LC13" i="69"/>
  <c r="LB13" i="69"/>
  <c r="LA13" i="69"/>
  <c r="KZ13" i="69"/>
  <c r="KY13" i="69"/>
  <c r="LD12" i="69"/>
  <c r="LC12" i="69"/>
  <c r="LB12" i="69"/>
  <c r="LA12" i="69"/>
  <c r="KZ12" i="69"/>
  <c r="KY12" i="69"/>
  <c r="LD11" i="69"/>
  <c r="LC11" i="69"/>
  <c r="LB11" i="69"/>
  <c r="LA11" i="69"/>
  <c r="KZ11" i="69"/>
  <c r="KY11" i="69"/>
  <c r="LD10" i="69"/>
  <c r="LC10" i="69"/>
  <c r="LB10" i="69"/>
  <c r="LA10" i="69"/>
  <c r="KZ10" i="69"/>
  <c r="KY10" i="69"/>
  <c r="LD9" i="69"/>
  <c r="LC9" i="69"/>
  <c r="LB9" i="69"/>
  <c r="LA9" i="69"/>
  <c r="KZ9" i="69"/>
  <c r="KY9" i="69"/>
  <c r="LD8" i="69"/>
  <c r="LC8" i="69"/>
  <c r="LB8" i="69"/>
  <c r="LA8" i="69"/>
  <c r="KZ8" i="69"/>
  <c r="KY8" i="69"/>
  <c r="LD7" i="69"/>
  <c r="LC7" i="69"/>
  <c r="LB7" i="69"/>
  <c r="LA7" i="69"/>
  <c r="KZ7" i="69"/>
  <c r="KY7" i="69"/>
  <c r="LD6" i="69"/>
  <c r="LC6" i="69"/>
  <c r="LB6" i="69"/>
  <c r="LA6" i="69"/>
  <c r="KZ6" i="69"/>
  <c r="KY6" i="69"/>
  <c r="LD5" i="69"/>
  <c r="LC5" i="69"/>
  <c r="LB5" i="69"/>
  <c r="LA5" i="69"/>
  <c r="KZ5" i="69"/>
  <c r="KY5" i="69"/>
  <c r="KX30" i="69"/>
  <c r="KW30" i="69"/>
  <c r="KV30" i="69"/>
  <c r="KU30" i="69"/>
  <c r="KT30" i="69"/>
  <c r="KS30" i="69"/>
  <c r="KX29" i="69"/>
  <c r="KW29" i="69"/>
  <c r="KV29" i="69"/>
  <c r="KU29" i="69"/>
  <c r="KT29" i="69"/>
  <c r="KS29" i="69"/>
  <c r="KX28" i="69"/>
  <c r="KW28" i="69"/>
  <c r="KV28" i="69"/>
  <c r="KU28" i="69"/>
  <c r="KT28" i="69"/>
  <c r="KS28" i="69"/>
  <c r="KX27" i="69"/>
  <c r="KW27" i="69"/>
  <c r="KV27" i="69"/>
  <c r="KU27" i="69"/>
  <c r="KT27" i="69"/>
  <c r="KS27" i="69"/>
  <c r="KX26" i="69"/>
  <c r="KW26" i="69"/>
  <c r="KV26" i="69"/>
  <c r="KU26" i="69"/>
  <c r="KT26" i="69"/>
  <c r="KS26" i="69"/>
  <c r="KX25" i="69"/>
  <c r="KW25" i="69"/>
  <c r="KV25" i="69"/>
  <c r="KU25" i="69"/>
  <c r="KT25" i="69"/>
  <c r="KS25" i="69"/>
  <c r="KX24" i="69"/>
  <c r="KW24" i="69"/>
  <c r="KV24" i="69"/>
  <c r="KU24" i="69"/>
  <c r="KT24" i="69"/>
  <c r="KS24" i="69"/>
  <c r="KX23" i="69"/>
  <c r="KW23" i="69"/>
  <c r="KV23" i="69"/>
  <c r="KU23" i="69"/>
  <c r="KT23" i="69"/>
  <c r="KS23" i="69"/>
  <c r="KX22" i="69"/>
  <c r="KW22" i="69"/>
  <c r="KV22" i="69"/>
  <c r="KU22" i="69"/>
  <c r="KT22" i="69"/>
  <c r="KS22" i="69"/>
  <c r="KX21" i="69"/>
  <c r="KW21" i="69"/>
  <c r="KV21" i="69"/>
  <c r="KU21" i="69"/>
  <c r="KT21" i="69"/>
  <c r="KS21" i="69"/>
  <c r="KX20" i="69"/>
  <c r="KW20" i="69"/>
  <c r="KV20" i="69"/>
  <c r="KU20" i="69"/>
  <c r="KT20" i="69"/>
  <c r="KS20" i="69"/>
  <c r="KX19" i="69"/>
  <c r="KW19" i="69"/>
  <c r="KV19" i="69"/>
  <c r="KU19" i="69"/>
  <c r="KT19" i="69"/>
  <c r="KS19" i="69"/>
  <c r="KX18" i="69"/>
  <c r="KW18" i="69"/>
  <c r="KV18" i="69"/>
  <c r="KU18" i="69"/>
  <c r="KT18" i="69"/>
  <c r="KS18" i="69"/>
  <c r="KX17" i="69"/>
  <c r="KW17" i="69"/>
  <c r="KV17" i="69"/>
  <c r="KU17" i="69"/>
  <c r="KT17" i="69"/>
  <c r="KS17" i="69"/>
  <c r="KX16" i="69"/>
  <c r="KW16" i="69"/>
  <c r="KV16" i="69"/>
  <c r="KU16" i="69"/>
  <c r="KT16" i="69"/>
  <c r="KS16" i="69"/>
  <c r="KX15" i="69"/>
  <c r="KW15" i="69"/>
  <c r="KV15" i="69"/>
  <c r="KU15" i="69"/>
  <c r="KT15" i="69"/>
  <c r="KS15" i="69"/>
  <c r="KX14" i="69"/>
  <c r="KW14" i="69"/>
  <c r="KV14" i="69"/>
  <c r="KU14" i="69"/>
  <c r="KT14" i="69"/>
  <c r="KS14" i="69"/>
  <c r="KX13" i="69"/>
  <c r="KW13" i="69"/>
  <c r="KV13" i="69"/>
  <c r="KU13" i="69"/>
  <c r="KT13" i="69"/>
  <c r="KS13" i="69"/>
  <c r="KX12" i="69"/>
  <c r="KW12" i="69"/>
  <c r="KV12" i="69"/>
  <c r="KU12" i="69"/>
  <c r="KT12" i="69"/>
  <c r="KS12" i="69"/>
  <c r="KX11" i="69"/>
  <c r="KW11" i="69"/>
  <c r="KV11" i="69"/>
  <c r="KU11" i="69"/>
  <c r="KT11" i="69"/>
  <c r="KS11" i="69"/>
  <c r="KX10" i="69"/>
  <c r="KW10" i="69"/>
  <c r="KV10" i="69"/>
  <c r="KU10" i="69"/>
  <c r="KT10" i="69"/>
  <c r="KS10" i="69"/>
  <c r="KX9" i="69"/>
  <c r="KW9" i="69"/>
  <c r="KV9" i="69"/>
  <c r="KU9" i="69"/>
  <c r="KT9" i="69"/>
  <c r="KS9" i="69"/>
  <c r="KX8" i="69"/>
  <c r="KW8" i="69"/>
  <c r="KV8" i="69"/>
  <c r="KU8" i="69"/>
  <c r="KT8" i="69"/>
  <c r="KS8" i="69"/>
  <c r="KX7" i="69"/>
  <c r="KW7" i="69"/>
  <c r="KV7" i="69"/>
  <c r="KU7" i="69"/>
  <c r="KT7" i="69"/>
  <c r="KS7" i="69"/>
  <c r="KX6" i="69"/>
  <c r="KW6" i="69"/>
  <c r="KV6" i="69"/>
  <c r="KU6" i="69"/>
  <c r="KT6" i="69"/>
  <c r="KS6" i="69"/>
  <c r="KX5" i="69"/>
  <c r="KW5" i="69"/>
  <c r="KV5" i="69"/>
  <c r="KU5" i="69"/>
  <c r="KT5" i="69"/>
  <c r="KS5" i="69"/>
  <c r="KO5" i="69"/>
  <c r="KN5" i="69"/>
  <c r="KM5" i="69"/>
  <c r="KR30" i="69"/>
  <c r="KQ30" i="69"/>
  <c r="KP30" i="69"/>
  <c r="KR29" i="69"/>
  <c r="KQ29" i="69"/>
  <c r="KP29" i="69"/>
  <c r="KR28" i="69"/>
  <c r="KQ28" i="69"/>
  <c r="KP28" i="69"/>
  <c r="KR27" i="69"/>
  <c r="KQ27" i="69"/>
  <c r="KP27" i="69"/>
  <c r="KR26" i="69"/>
  <c r="KQ26" i="69"/>
  <c r="KP26" i="69"/>
  <c r="KR25" i="69"/>
  <c r="KQ25" i="69"/>
  <c r="KP25" i="69"/>
  <c r="KR24" i="69"/>
  <c r="KQ24" i="69"/>
  <c r="KP24" i="69"/>
  <c r="KR23" i="69"/>
  <c r="KQ23" i="69"/>
  <c r="KP23" i="69"/>
  <c r="KR22" i="69"/>
  <c r="KQ22" i="69"/>
  <c r="KP22" i="69"/>
  <c r="KR21" i="69"/>
  <c r="KQ21" i="69"/>
  <c r="KP21" i="69"/>
  <c r="KR20" i="69"/>
  <c r="KQ20" i="69"/>
  <c r="KP20" i="69"/>
  <c r="KR19" i="69"/>
  <c r="KQ19" i="69"/>
  <c r="KP19" i="69"/>
  <c r="KR18" i="69"/>
  <c r="KQ18" i="69"/>
  <c r="KP18" i="69"/>
  <c r="KR17" i="69"/>
  <c r="KQ17" i="69"/>
  <c r="KP17" i="69"/>
  <c r="KR16" i="69"/>
  <c r="KQ16" i="69"/>
  <c r="KP16" i="69"/>
  <c r="KR15" i="69"/>
  <c r="KQ15" i="69"/>
  <c r="KP15" i="69"/>
  <c r="KR14" i="69"/>
  <c r="KQ14" i="69"/>
  <c r="KP14" i="69"/>
  <c r="KR13" i="69"/>
  <c r="KQ13" i="69"/>
  <c r="KP13" i="69"/>
  <c r="KR12" i="69"/>
  <c r="KQ12" i="69"/>
  <c r="KP12" i="69"/>
  <c r="KR11" i="69"/>
  <c r="KQ11" i="69"/>
  <c r="KP11" i="69"/>
  <c r="KR10" i="69"/>
  <c r="KQ10" i="69"/>
  <c r="KP10" i="69"/>
  <c r="KR9" i="69"/>
  <c r="KQ9" i="69"/>
  <c r="KP9" i="69"/>
  <c r="KR8" i="69"/>
  <c r="KQ8" i="69"/>
  <c r="KP8" i="69"/>
  <c r="KR7" i="69"/>
  <c r="KQ7" i="69"/>
  <c r="KP7" i="69"/>
  <c r="KR6" i="69"/>
  <c r="KQ6" i="69"/>
  <c r="KP6" i="69"/>
  <c r="KR5" i="69"/>
  <c r="KQ5" i="69"/>
  <c r="KP5" i="69"/>
  <c r="KO30" i="69"/>
  <c r="KN30" i="69"/>
  <c r="KO29" i="69"/>
  <c r="KN29" i="69"/>
  <c r="KO28" i="69"/>
  <c r="KN28" i="69"/>
  <c r="KO27" i="69"/>
  <c r="KN27" i="69"/>
  <c r="KO26" i="69"/>
  <c r="KN26" i="69"/>
  <c r="KO25" i="69"/>
  <c r="KN25" i="69"/>
  <c r="KO24" i="69"/>
  <c r="KN24" i="69"/>
  <c r="KO23" i="69"/>
  <c r="KN23" i="69"/>
  <c r="KO22" i="69"/>
  <c r="KN22" i="69"/>
  <c r="KO21" i="69"/>
  <c r="KN21" i="69"/>
  <c r="KO20" i="69"/>
  <c r="KN20" i="69"/>
  <c r="KO19" i="69"/>
  <c r="KN19" i="69"/>
  <c r="KO18" i="69"/>
  <c r="KN18" i="69"/>
  <c r="KO17" i="69"/>
  <c r="KN17" i="69"/>
  <c r="KO16" i="69"/>
  <c r="KN16" i="69"/>
  <c r="KO15" i="69"/>
  <c r="KN15" i="69"/>
  <c r="KO14" i="69"/>
  <c r="KN14" i="69"/>
  <c r="KO13" i="69"/>
  <c r="KN13" i="69"/>
  <c r="KO12" i="69"/>
  <c r="KN12" i="69"/>
  <c r="KO11" i="69"/>
  <c r="KN11" i="69"/>
  <c r="KO10" i="69"/>
  <c r="KN10" i="69"/>
  <c r="KO9" i="69"/>
  <c r="KN9" i="69"/>
  <c r="KO8" i="69"/>
  <c r="KN8" i="69"/>
  <c r="KO7" i="69"/>
  <c r="KN7" i="69"/>
  <c r="KO6" i="69"/>
  <c r="KN6" i="69"/>
  <c r="KM30" i="69"/>
  <c r="KM29" i="69"/>
  <c r="KM28" i="69"/>
  <c r="KM27" i="69"/>
  <c r="KM26" i="69"/>
  <c r="KM25" i="69"/>
  <c r="KM24" i="69"/>
  <c r="KM23" i="69"/>
  <c r="KM22" i="69"/>
  <c r="KM21" i="69"/>
  <c r="KM20" i="69"/>
  <c r="KM19" i="69"/>
  <c r="KM18" i="69"/>
  <c r="KM17" i="69"/>
  <c r="KM16" i="69"/>
  <c r="KM15" i="69"/>
  <c r="KM14" i="69"/>
  <c r="KM13" i="69"/>
  <c r="KM12" i="69"/>
  <c r="KM11" i="69"/>
  <c r="KM10" i="69"/>
  <c r="KM9" i="69"/>
  <c r="KM8" i="69"/>
  <c r="KM7" i="69"/>
  <c r="KM6" i="69"/>
  <c r="KL30" i="69"/>
  <c r="KK30" i="69"/>
  <c r="KJ30" i="69"/>
  <c r="KI30" i="69"/>
  <c r="KH30" i="69"/>
  <c r="KG30" i="69"/>
  <c r="KF30" i="69"/>
  <c r="KL29" i="69"/>
  <c r="KK29" i="69"/>
  <c r="KJ29" i="69"/>
  <c r="KI29" i="69"/>
  <c r="KH29" i="69"/>
  <c r="KG29" i="69"/>
  <c r="KF29" i="69"/>
  <c r="KL28" i="69"/>
  <c r="KK28" i="69"/>
  <c r="KJ28" i="69"/>
  <c r="KI28" i="69"/>
  <c r="KH28" i="69"/>
  <c r="KG28" i="69"/>
  <c r="KF28" i="69"/>
  <c r="KL27" i="69"/>
  <c r="KK27" i="69"/>
  <c r="KJ27" i="69"/>
  <c r="KI27" i="69"/>
  <c r="KH27" i="69"/>
  <c r="KG27" i="69"/>
  <c r="KF27" i="69"/>
  <c r="KL26" i="69"/>
  <c r="KK26" i="69"/>
  <c r="KJ26" i="69"/>
  <c r="KI26" i="69"/>
  <c r="KH26" i="69"/>
  <c r="KG26" i="69"/>
  <c r="KF26" i="69"/>
  <c r="KL25" i="69"/>
  <c r="KK25" i="69"/>
  <c r="KJ25" i="69"/>
  <c r="KI25" i="69"/>
  <c r="KH25" i="69"/>
  <c r="KG25" i="69"/>
  <c r="KF25" i="69"/>
  <c r="KL24" i="69"/>
  <c r="KK24" i="69"/>
  <c r="KJ24" i="69"/>
  <c r="KI24" i="69"/>
  <c r="KH24" i="69"/>
  <c r="KG24" i="69"/>
  <c r="KF24" i="69"/>
  <c r="KL23" i="69"/>
  <c r="KK23" i="69"/>
  <c r="KJ23" i="69"/>
  <c r="KI23" i="69"/>
  <c r="KH23" i="69"/>
  <c r="KG23" i="69"/>
  <c r="KF23" i="69"/>
  <c r="KL22" i="69"/>
  <c r="KK22" i="69"/>
  <c r="KJ22" i="69"/>
  <c r="KI22" i="69"/>
  <c r="KH22" i="69"/>
  <c r="KG22" i="69"/>
  <c r="KF22" i="69"/>
  <c r="KL21" i="69"/>
  <c r="KK21" i="69"/>
  <c r="KJ21" i="69"/>
  <c r="KI21" i="69"/>
  <c r="KH21" i="69"/>
  <c r="KG21" i="69"/>
  <c r="KF21" i="69"/>
  <c r="KL20" i="69"/>
  <c r="KK20" i="69"/>
  <c r="KJ20" i="69"/>
  <c r="KI20" i="69"/>
  <c r="KH20" i="69"/>
  <c r="KG20" i="69"/>
  <c r="KF20" i="69"/>
  <c r="KL19" i="69"/>
  <c r="KK19" i="69"/>
  <c r="KJ19" i="69"/>
  <c r="KI19" i="69"/>
  <c r="KH19" i="69"/>
  <c r="KG19" i="69"/>
  <c r="KF19" i="69"/>
  <c r="KL18" i="69"/>
  <c r="KK18" i="69"/>
  <c r="KJ18" i="69"/>
  <c r="KI18" i="69"/>
  <c r="KH18" i="69"/>
  <c r="KG18" i="69"/>
  <c r="KF18" i="69"/>
  <c r="KL17" i="69"/>
  <c r="KK17" i="69"/>
  <c r="KJ17" i="69"/>
  <c r="KI17" i="69"/>
  <c r="KH17" i="69"/>
  <c r="KG17" i="69"/>
  <c r="KF17" i="69"/>
  <c r="KL16" i="69"/>
  <c r="KK16" i="69"/>
  <c r="KJ16" i="69"/>
  <c r="KI16" i="69"/>
  <c r="KH16" i="69"/>
  <c r="KG16" i="69"/>
  <c r="KF16" i="69"/>
  <c r="KL15" i="69"/>
  <c r="KK15" i="69"/>
  <c r="KJ15" i="69"/>
  <c r="KI15" i="69"/>
  <c r="KH15" i="69"/>
  <c r="KG15" i="69"/>
  <c r="KF15" i="69"/>
  <c r="KL14" i="69"/>
  <c r="KK14" i="69"/>
  <c r="KJ14" i="69"/>
  <c r="KI14" i="69"/>
  <c r="KH14" i="69"/>
  <c r="KG14" i="69"/>
  <c r="KF14" i="69"/>
  <c r="KL13" i="69"/>
  <c r="KK13" i="69"/>
  <c r="KJ13" i="69"/>
  <c r="KI13" i="69"/>
  <c r="KH13" i="69"/>
  <c r="KG13" i="69"/>
  <c r="KF13" i="69"/>
  <c r="KL12" i="69"/>
  <c r="KK12" i="69"/>
  <c r="KJ12" i="69"/>
  <c r="KI12" i="69"/>
  <c r="KH12" i="69"/>
  <c r="KG12" i="69"/>
  <c r="KF12" i="69"/>
  <c r="KL11" i="69"/>
  <c r="KK11" i="69"/>
  <c r="KJ11" i="69"/>
  <c r="KI11" i="69"/>
  <c r="KH11" i="69"/>
  <c r="KG11" i="69"/>
  <c r="KF11" i="69"/>
  <c r="KL10" i="69"/>
  <c r="KK10" i="69"/>
  <c r="KJ10" i="69"/>
  <c r="KI10" i="69"/>
  <c r="KH10" i="69"/>
  <c r="KG10" i="69"/>
  <c r="KF10" i="69"/>
  <c r="KL9" i="69"/>
  <c r="KK9" i="69"/>
  <c r="KJ9" i="69"/>
  <c r="KI9" i="69"/>
  <c r="KH9" i="69"/>
  <c r="KG9" i="69"/>
  <c r="KF9" i="69"/>
  <c r="KL8" i="69"/>
  <c r="KK8" i="69"/>
  <c r="KJ8" i="69"/>
  <c r="KI8" i="69"/>
  <c r="KH8" i="69"/>
  <c r="KG8" i="69"/>
  <c r="KF8" i="69"/>
  <c r="KL7" i="69"/>
  <c r="KK7" i="69"/>
  <c r="KJ7" i="69"/>
  <c r="KI7" i="69"/>
  <c r="KH7" i="69"/>
  <c r="KG7" i="69"/>
  <c r="KF7" i="69"/>
  <c r="KL6" i="69"/>
  <c r="KK6" i="69"/>
  <c r="KJ6" i="69"/>
  <c r="KI6" i="69"/>
  <c r="KH6" i="69"/>
  <c r="KG6" i="69"/>
  <c r="KF6" i="69"/>
  <c r="KL5" i="69"/>
  <c r="KK5" i="69"/>
  <c r="KJ5" i="69"/>
  <c r="KI5" i="69"/>
  <c r="KH5" i="69"/>
  <c r="KG5" i="69"/>
  <c r="KF5" i="69"/>
  <c r="KE30" i="69"/>
  <c r="KD30" i="69"/>
  <c r="KC30" i="69"/>
  <c r="KB30" i="69"/>
  <c r="KA30" i="69"/>
  <c r="JZ30" i="69"/>
  <c r="JY30" i="69"/>
  <c r="KE29" i="69"/>
  <c r="KD29" i="69"/>
  <c r="KC29" i="69"/>
  <c r="KB29" i="69"/>
  <c r="KA29" i="69"/>
  <c r="JZ29" i="69"/>
  <c r="JY29" i="69"/>
  <c r="KE28" i="69"/>
  <c r="KD28" i="69"/>
  <c r="KC28" i="69"/>
  <c r="KB28" i="69"/>
  <c r="KA28" i="69"/>
  <c r="JZ28" i="69"/>
  <c r="JY28" i="69"/>
  <c r="KE27" i="69"/>
  <c r="KD27" i="69"/>
  <c r="KC27" i="69"/>
  <c r="KB27" i="69"/>
  <c r="KA27" i="69"/>
  <c r="JZ27" i="69"/>
  <c r="JY27" i="69"/>
  <c r="KE26" i="69"/>
  <c r="KD26" i="69"/>
  <c r="KC26" i="69"/>
  <c r="KB26" i="69"/>
  <c r="KA26" i="69"/>
  <c r="JZ26" i="69"/>
  <c r="JY26" i="69"/>
  <c r="KE25" i="69"/>
  <c r="KD25" i="69"/>
  <c r="KC25" i="69"/>
  <c r="KB25" i="69"/>
  <c r="KA25" i="69"/>
  <c r="JZ25" i="69"/>
  <c r="JY25" i="69"/>
  <c r="KE24" i="69"/>
  <c r="KD24" i="69"/>
  <c r="KC24" i="69"/>
  <c r="KB24" i="69"/>
  <c r="KA24" i="69"/>
  <c r="JZ24" i="69"/>
  <c r="JY24" i="69"/>
  <c r="KE23" i="69"/>
  <c r="KD23" i="69"/>
  <c r="KC23" i="69"/>
  <c r="KB23" i="69"/>
  <c r="KA23" i="69"/>
  <c r="JZ23" i="69"/>
  <c r="JY23" i="69"/>
  <c r="KE22" i="69"/>
  <c r="KD22" i="69"/>
  <c r="KC22" i="69"/>
  <c r="KB22" i="69"/>
  <c r="KA22" i="69"/>
  <c r="JZ22" i="69"/>
  <c r="JY22" i="69"/>
  <c r="KE21" i="69"/>
  <c r="KD21" i="69"/>
  <c r="KC21" i="69"/>
  <c r="KB21" i="69"/>
  <c r="KA21" i="69"/>
  <c r="JZ21" i="69"/>
  <c r="JY21" i="69"/>
  <c r="KE20" i="69"/>
  <c r="KD20" i="69"/>
  <c r="KC20" i="69"/>
  <c r="KB20" i="69"/>
  <c r="KA20" i="69"/>
  <c r="JZ20" i="69"/>
  <c r="JY20" i="69"/>
  <c r="KE19" i="69"/>
  <c r="KD19" i="69"/>
  <c r="KC19" i="69"/>
  <c r="KB19" i="69"/>
  <c r="KA19" i="69"/>
  <c r="JZ19" i="69"/>
  <c r="JY19" i="69"/>
  <c r="KE18" i="69"/>
  <c r="KD18" i="69"/>
  <c r="KC18" i="69"/>
  <c r="KB18" i="69"/>
  <c r="KA18" i="69"/>
  <c r="JZ18" i="69"/>
  <c r="JY18" i="69"/>
  <c r="KE17" i="69"/>
  <c r="KD17" i="69"/>
  <c r="KC17" i="69"/>
  <c r="KB17" i="69"/>
  <c r="KA17" i="69"/>
  <c r="JZ17" i="69"/>
  <c r="JY17" i="69"/>
  <c r="KE16" i="69"/>
  <c r="KD16" i="69"/>
  <c r="KC16" i="69"/>
  <c r="KB16" i="69"/>
  <c r="KA16" i="69"/>
  <c r="JZ16" i="69"/>
  <c r="JY16" i="69"/>
  <c r="KE15" i="69"/>
  <c r="KD15" i="69"/>
  <c r="KC15" i="69"/>
  <c r="KB15" i="69"/>
  <c r="KA15" i="69"/>
  <c r="JZ15" i="69"/>
  <c r="JY15" i="69"/>
  <c r="KE14" i="69"/>
  <c r="KD14" i="69"/>
  <c r="KC14" i="69"/>
  <c r="KB14" i="69"/>
  <c r="KA14" i="69"/>
  <c r="JZ14" i="69"/>
  <c r="JY14" i="69"/>
  <c r="KE13" i="69"/>
  <c r="KD13" i="69"/>
  <c r="KC13" i="69"/>
  <c r="KB13" i="69"/>
  <c r="KA13" i="69"/>
  <c r="JZ13" i="69"/>
  <c r="JY13" i="69"/>
  <c r="KE12" i="69"/>
  <c r="KD12" i="69"/>
  <c r="KC12" i="69"/>
  <c r="KB12" i="69"/>
  <c r="KA12" i="69"/>
  <c r="JZ12" i="69"/>
  <c r="JY12" i="69"/>
  <c r="KE11" i="69"/>
  <c r="KD11" i="69"/>
  <c r="KC11" i="69"/>
  <c r="KB11" i="69"/>
  <c r="KA11" i="69"/>
  <c r="JZ11" i="69"/>
  <c r="JY11" i="69"/>
  <c r="KE10" i="69"/>
  <c r="KD10" i="69"/>
  <c r="KC10" i="69"/>
  <c r="KB10" i="69"/>
  <c r="KA10" i="69"/>
  <c r="JZ10" i="69"/>
  <c r="JY10" i="69"/>
  <c r="KE9" i="69"/>
  <c r="KD9" i="69"/>
  <c r="KC9" i="69"/>
  <c r="KB9" i="69"/>
  <c r="KA9" i="69"/>
  <c r="JZ9" i="69"/>
  <c r="JY9" i="69"/>
  <c r="KE8" i="69"/>
  <c r="KD8" i="69"/>
  <c r="KC8" i="69"/>
  <c r="KB8" i="69"/>
  <c r="KA8" i="69"/>
  <c r="JZ8" i="69"/>
  <c r="JY8" i="69"/>
  <c r="KE7" i="69"/>
  <c r="KD7" i="69"/>
  <c r="KC7" i="69"/>
  <c r="KB7" i="69"/>
  <c r="KA7" i="69"/>
  <c r="JZ7" i="69"/>
  <c r="JY7" i="69"/>
  <c r="KE6" i="69"/>
  <c r="KD6" i="69"/>
  <c r="KC6" i="69"/>
  <c r="KB6" i="69"/>
  <c r="KA6" i="69"/>
  <c r="JZ6" i="69"/>
  <c r="JY6" i="69"/>
  <c r="KE5" i="69"/>
  <c r="KD5" i="69"/>
  <c r="KC5" i="69"/>
  <c r="KB5" i="69"/>
  <c r="KA5" i="69"/>
  <c r="JZ5" i="69"/>
  <c r="JY5" i="69"/>
  <c r="JX30" i="69"/>
  <c r="C1712" i="67" s="1"/>
  <c r="JX29" i="69"/>
  <c r="C1711" i="67" s="1"/>
  <c r="JX28" i="69"/>
  <c r="C1710" i="67" s="1"/>
  <c r="JX27" i="69"/>
  <c r="C1709" i="67" s="1"/>
  <c r="JX26" i="69"/>
  <c r="C1708" i="67" s="1"/>
  <c r="JX25" i="69"/>
  <c r="C1707" i="67" s="1"/>
  <c r="JX24" i="69"/>
  <c r="C1706" i="67" s="1"/>
  <c r="JX23" i="69"/>
  <c r="C1705" i="67" s="1"/>
  <c r="JX22" i="69"/>
  <c r="C1704" i="67" s="1"/>
  <c r="JX21" i="69"/>
  <c r="C1703" i="67" s="1"/>
  <c r="JX20" i="69"/>
  <c r="C1702" i="67" s="1"/>
  <c r="JX19" i="69"/>
  <c r="C1701" i="67" s="1"/>
  <c r="JX18" i="69"/>
  <c r="C1700" i="67" s="1"/>
  <c r="JX17" i="69"/>
  <c r="C1699" i="67" s="1"/>
  <c r="JX16" i="69"/>
  <c r="C1698" i="67" s="1"/>
  <c r="JX15" i="69"/>
  <c r="C1697" i="67" s="1"/>
  <c r="JX14" i="69"/>
  <c r="C1696" i="67" s="1"/>
  <c r="JX13" i="69"/>
  <c r="C1695" i="67" s="1"/>
  <c r="JX12" i="69"/>
  <c r="C1694" i="67" s="1"/>
  <c r="JX11" i="69"/>
  <c r="C1693" i="67" s="1"/>
  <c r="JX10" i="69"/>
  <c r="C1692" i="67" s="1"/>
  <c r="JX9" i="69"/>
  <c r="C1691" i="67" s="1"/>
  <c r="JX8" i="69"/>
  <c r="C1690" i="67" s="1"/>
  <c r="JX7" i="69"/>
  <c r="C1689" i="67" s="1"/>
  <c r="JX6" i="69"/>
  <c r="C1688" i="67" s="1"/>
  <c r="JX5" i="69"/>
  <c r="C1687" i="67" s="1"/>
  <c r="E870" i="67" l="1"/>
  <c r="E874" i="67"/>
  <c r="E881" i="67"/>
  <c r="E888" i="67"/>
  <c r="E868" i="67"/>
  <c r="E872" i="67"/>
  <c r="E876" i="67"/>
  <c r="E883" i="67"/>
  <c r="E885" i="67"/>
  <c r="E889" i="67"/>
  <c r="E871" i="67"/>
  <c r="E875" i="67"/>
  <c r="E878" i="67"/>
  <c r="E880" i="67"/>
  <c r="E884" i="67"/>
  <c r="E887" i="67"/>
  <c r="E940" i="67"/>
  <c r="E943" i="67"/>
  <c r="E945" i="67"/>
  <c r="E946" i="67"/>
  <c r="E947" i="67"/>
  <c r="E948" i="67"/>
  <c r="E950" i="67"/>
  <c r="E951" i="67"/>
  <c r="E952" i="67"/>
  <c r="E953" i="67"/>
  <c r="E954" i="67"/>
  <c r="E867" i="67"/>
  <c r="E869" i="67"/>
  <c r="E873" i="67"/>
  <c r="E877" i="67"/>
  <c r="E879" i="67"/>
  <c r="E882" i="67"/>
  <c r="E886" i="67"/>
  <c r="E890" i="67"/>
  <c r="K933" i="67"/>
  <c r="K935" i="67"/>
  <c r="K936" i="67"/>
  <c r="K937" i="67"/>
  <c r="K938" i="67"/>
  <c r="K939" i="67"/>
  <c r="K940" i="67"/>
  <c r="Q842" i="67"/>
  <c r="K941" i="67"/>
  <c r="K942" i="67"/>
  <c r="K943" i="67"/>
  <c r="K944" i="67"/>
  <c r="K945" i="67"/>
  <c r="Q847" i="67"/>
  <c r="K947" i="67"/>
  <c r="K948" i="67"/>
  <c r="K949" i="67"/>
  <c r="K951" i="67"/>
  <c r="K952" i="67"/>
  <c r="Q854" i="67"/>
  <c r="K953" i="67"/>
  <c r="Q855" i="67"/>
  <c r="K954" i="67"/>
  <c r="K955" i="67"/>
  <c r="K956" i="67"/>
  <c r="E767" i="67"/>
  <c r="E770" i="67"/>
  <c r="E774" i="67"/>
  <c r="E776" i="67"/>
  <c r="E777" i="67"/>
  <c r="E781" i="67"/>
  <c r="E785" i="67"/>
  <c r="E789" i="67"/>
  <c r="E790" i="67"/>
  <c r="K946" i="67"/>
  <c r="K950" i="67"/>
  <c r="K934" i="67"/>
  <c r="E956" i="67"/>
  <c r="E932" i="67"/>
  <c r="E937" i="67"/>
  <c r="E938" i="67"/>
  <c r="E933" i="67"/>
  <c r="E936" i="67"/>
  <c r="E939" i="67"/>
  <c r="K702" i="67"/>
  <c r="K722" i="67"/>
  <c r="K717" i="67"/>
  <c r="K719" i="67"/>
  <c r="K703" i="67"/>
  <c r="K710" i="67"/>
  <c r="K718" i="67"/>
  <c r="K706" i="67"/>
  <c r="K705" i="67"/>
  <c r="K714" i="67"/>
  <c r="K708" i="67"/>
  <c r="K721" i="67"/>
  <c r="K707" i="67"/>
  <c r="K720" i="67"/>
  <c r="K700" i="67"/>
  <c r="K724" i="67"/>
  <c r="K712" i="67"/>
  <c r="K709" i="67"/>
  <c r="K715" i="67"/>
  <c r="K704" i="67"/>
  <c r="K716" i="67"/>
  <c r="K713" i="67"/>
  <c r="K725" i="67"/>
  <c r="K711" i="67"/>
  <c r="K701" i="67"/>
  <c r="K723" i="67"/>
  <c r="E799" i="67"/>
  <c r="E821" i="67"/>
  <c r="E801" i="67"/>
  <c r="E823" i="67"/>
  <c r="E807" i="67"/>
  <c r="E822" i="67"/>
  <c r="E806" i="67"/>
  <c r="E819" i="67"/>
  <c r="E814" i="67"/>
  <c r="E824" i="67"/>
  <c r="E808" i="67"/>
  <c r="E813" i="67"/>
  <c r="E811" i="67"/>
  <c r="E802" i="67"/>
  <c r="E816" i="67"/>
  <c r="E800" i="67"/>
  <c r="E820" i="67"/>
  <c r="E818" i="67"/>
  <c r="E812" i="67"/>
  <c r="E805" i="67"/>
  <c r="E817" i="67"/>
  <c r="E815" i="67"/>
  <c r="E810" i="67"/>
  <c r="E804" i="67"/>
  <c r="E809" i="67"/>
  <c r="E803" i="67"/>
  <c r="Q888" i="67"/>
  <c r="Q874" i="67"/>
  <c r="Q872" i="67"/>
  <c r="Q887" i="67"/>
  <c r="Q881" i="67"/>
  <c r="Q886" i="67"/>
  <c r="Q890" i="67"/>
  <c r="Q871" i="67"/>
  <c r="Q875" i="67"/>
  <c r="Q889" i="67"/>
  <c r="Q873" i="67"/>
  <c r="Q865" i="67"/>
  <c r="Q876" i="67"/>
  <c r="Q866" i="67"/>
  <c r="Q879" i="67"/>
  <c r="Q870" i="67"/>
  <c r="Q868" i="67"/>
  <c r="Q883" i="67"/>
  <c r="Q877" i="67"/>
  <c r="Q884" i="67"/>
  <c r="Q880" i="67"/>
  <c r="Q885" i="67"/>
  <c r="Q869" i="67"/>
  <c r="Q878" i="67"/>
  <c r="Q882" i="67"/>
  <c r="Q867" i="67"/>
  <c r="Q950" i="67"/>
  <c r="Q943" i="67"/>
  <c r="Q954" i="67"/>
  <c r="Q941" i="67"/>
  <c r="Q936" i="67"/>
  <c r="Q952" i="67"/>
  <c r="Q951" i="67"/>
  <c r="Q935" i="67"/>
  <c r="Q949" i="67"/>
  <c r="Q933" i="67"/>
  <c r="Q931" i="67"/>
  <c r="Q944" i="67"/>
  <c r="Q946" i="67"/>
  <c r="Q937" i="67"/>
  <c r="Q934" i="67"/>
  <c r="Q955" i="67"/>
  <c r="Q939" i="67"/>
  <c r="Q953" i="67"/>
  <c r="Q940" i="67"/>
  <c r="Q938" i="67"/>
  <c r="Q932" i="67"/>
  <c r="Q945" i="67"/>
  <c r="Q948" i="67"/>
  <c r="Q947" i="67"/>
  <c r="Q942" i="67"/>
  <c r="Q956" i="67"/>
  <c r="E724" i="67"/>
  <c r="E716" i="67"/>
  <c r="E723" i="67"/>
  <c r="E700" i="67"/>
  <c r="E710" i="67"/>
  <c r="E703" i="67"/>
  <c r="E721" i="67"/>
  <c r="E705" i="67"/>
  <c r="E712" i="67"/>
  <c r="E718" i="67"/>
  <c r="E719" i="67"/>
  <c r="E713" i="67"/>
  <c r="E708" i="67"/>
  <c r="E715" i="67"/>
  <c r="E722" i="67"/>
  <c r="E706" i="67"/>
  <c r="E717" i="67"/>
  <c r="E701" i="67"/>
  <c r="E707" i="67"/>
  <c r="E702" i="67"/>
  <c r="E711" i="67"/>
  <c r="E709" i="67"/>
  <c r="E704" i="67"/>
  <c r="E720" i="67"/>
  <c r="E714" i="67"/>
  <c r="E725" i="67"/>
  <c r="K756" i="67"/>
  <c r="K748" i="67"/>
  <c r="K737" i="67"/>
  <c r="K750" i="67"/>
  <c r="K734" i="67"/>
  <c r="K739" i="67"/>
  <c r="K755" i="67"/>
  <c r="K749" i="67"/>
  <c r="K736" i="67"/>
  <c r="K758" i="67"/>
  <c r="K742" i="67"/>
  <c r="K745" i="67"/>
  <c r="K733" i="67"/>
  <c r="K747" i="67"/>
  <c r="K752" i="67"/>
  <c r="K753" i="67"/>
  <c r="K741" i="67"/>
  <c r="K743" i="67"/>
  <c r="K754" i="67"/>
  <c r="K751" i="67"/>
  <c r="K740" i="67"/>
  <c r="K746" i="67"/>
  <c r="K744" i="67"/>
  <c r="K757" i="67"/>
  <c r="K738" i="67"/>
  <c r="K735" i="67"/>
  <c r="Q791" i="67"/>
  <c r="Q781" i="67"/>
  <c r="Q779" i="67"/>
  <c r="Q777" i="67"/>
  <c r="Q766" i="67"/>
  <c r="Q789" i="67"/>
  <c r="Q780" i="67"/>
  <c r="Q790" i="67"/>
  <c r="Q787" i="67"/>
  <c r="Q785" i="67"/>
  <c r="Q783" i="67"/>
  <c r="Q776" i="67"/>
  <c r="Q774" i="67"/>
  <c r="Q772" i="67"/>
  <c r="Q770" i="67"/>
  <c r="Q768" i="67"/>
  <c r="Q778" i="67"/>
  <c r="Q767" i="67"/>
  <c r="Q784" i="67"/>
  <c r="Q775" i="67"/>
  <c r="Q771" i="67"/>
  <c r="Q782" i="67"/>
  <c r="Q773" i="67"/>
  <c r="Q788" i="67"/>
  <c r="Q786" i="67"/>
  <c r="Q769" i="67"/>
  <c r="E856" i="67"/>
  <c r="E852" i="67"/>
  <c r="E848" i="67"/>
  <c r="E832" i="67"/>
  <c r="E842" i="67"/>
  <c r="E838" i="67"/>
  <c r="E834" i="67"/>
  <c r="E850" i="67"/>
  <c r="E840" i="67"/>
  <c r="E855" i="67"/>
  <c r="E851" i="67"/>
  <c r="E847" i="67"/>
  <c r="E843" i="67"/>
  <c r="E841" i="67"/>
  <c r="E837" i="67"/>
  <c r="E854" i="67"/>
  <c r="E846" i="67"/>
  <c r="E844" i="67"/>
  <c r="E836" i="67"/>
  <c r="E849" i="67"/>
  <c r="E839" i="67"/>
  <c r="E845" i="67"/>
  <c r="E833" i="67"/>
  <c r="E835" i="67"/>
  <c r="E857" i="67"/>
  <c r="E853" i="67"/>
  <c r="K887" i="67"/>
  <c r="K879" i="67"/>
  <c r="K884" i="67"/>
  <c r="K872" i="67"/>
  <c r="K883" i="67"/>
  <c r="K873" i="67"/>
  <c r="K889" i="67"/>
  <c r="K878" i="67"/>
  <c r="K871" i="67"/>
  <c r="K868" i="67"/>
  <c r="K867" i="67"/>
  <c r="K865" i="67"/>
  <c r="K881" i="67"/>
  <c r="K870" i="67"/>
  <c r="K876" i="67"/>
  <c r="K890" i="67"/>
  <c r="K866" i="67"/>
  <c r="K880" i="67"/>
  <c r="K877" i="67"/>
  <c r="K886" i="67"/>
  <c r="K869" i="67"/>
  <c r="K885" i="67"/>
  <c r="K882" i="67"/>
  <c r="K888" i="67"/>
  <c r="K874" i="67"/>
  <c r="K875" i="67"/>
  <c r="Q912" i="67"/>
  <c r="Q914" i="67"/>
  <c r="Q923" i="67"/>
  <c r="Q901" i="67"/>
  <c r="Q911" i="67"/>
  <c r="Q915" i="67"/>
  <c r="Q899" i="67"/>
  <c r="Q902" i="67"/>
  <c r="Q906" i="67"/>
  <c r="Q916" i="67"/>
  <c r="Q920" i="67"/>
  <c r="Q900" i="67"/>
  <c r="Q903" i="67"/>
  <c r="Q905" i="67"/>
  <c r="Q907" i="67"/>
  <c r="Q910" i="67"/>
  <c r="Q917" i="67"/>
  <c r="Q919" i="67"/>
  <c r="Q921" i="67"/>
  <c r="Q908" i="67"/>
  <c r="Q913" i="67"/>
  <c r="Q922" i="67"/>
  <c r="Q904" i="67"/>
  <c r="Q909" i="67"/>
  <c r="Q918" i="67"/>
  <c r="Q898" i="67"/>
  <c r="E931" i="67"/>
  <c r="E941" i="67"/>
  <c r="E955" i="67"/>
  <c r="E934" i="67"/>
  <c r="E949" i="67"/>
  <c r="E942" i="67"/>
  <c r="E935" i="67"/>
  <c r="E944" i="67"/>
  <c r="E1706" i="67"/>
  <c r="E1705" i="67"/>
  <c r="E1689" i="67"/>
  <c r="E1694" i="67"/>
  <c r="E1696" i="67"/>
  <c r="E1695" i="67"/>
  <c r="E1708" i="67"/>
  <c r="E1700" i="67"/>
  <c r="E1687" i="67"/>
  <c r="E1712" i="67"/>
  <c r="E1688" i="67"/>
  <c r="E1703" i="67"/>
  <c r="E1693" i="67"/>
  <c r="E1702" i="67"/>
  <c r="E1699" i="67"/>
  <c r="E1698" i="67"/>
  <c r="E1701" i="67"/>
  <c r="E1692" i="67"/>
  <c r="E1707" i="67"/>
  <c r="E1691" i="67"/>
  <c r="E1697" i="67"/>
  <c r="E1710" i="67"/>
  <c r="E1711" i="67"/>
  <c r="E1709" i="67"/>
  <c r="E1704" i="67"/>
  <c r="E1690" i="67"/>
  <c r="Q715" i="67"/>
  <c r="Q718" i="67"/>
  <c r="Q712" i="67"/>
  <c r="Q706" i="67"/>
  <c r="Q700" i="67"/>
  <c r="Q725" i="67"/>
  <c r="Q711" i="67"/>
  <c r="Q723" i="67"/>
  <c r="Q710" i="67"/>
  <c r="Q717" i="67"/>
  <c r="Q703" i="67"/>
  <c r="Q719" i="67"/>
  <c r="Q713" i="67"/>
  <c r="Q707" i="67"/>
  <c r="Q724" i="67"/>
  <c r="Q714" i="67"/>
  <c r="Q708" i="67"/>
  <c r="Q721" i="67"/>
  <c r="Q720" i="67"/>
  <c r="Q702" i="67"/>
  <c r="Q709" i="67"/>
  <c r="Q705" i="67"/>
  <c r="Q716" i="67"/>
  <c r="Q704" i="67"/>
  <c r="Q701" i="67"/>
  <c r="Q722" i="67"/>
  <c r="E784" i="67"/>
  <c r="E772" i="67"/>
  <c r="E786" i="67"/>
  <c r="E787" i="67"/>
  <c r="E769" i="67"/>
  <c r="E788" i="67"/>
  <c r="E778" i="67"/>
  <c r="E768" i="67"/>
  <c r="E783" i="67"/>
  <c r="E771" i="67"/>
  <c r="E766" i="67"/>
  <c r="E779" i="67"/>
  <c r="E773" i="67"/>
  <c r="E791" i="67"/>
  <c r="E782" i="67"/>
  <c r="E775" i="67"/>
  <c r="E780" i="67"/>
  <c r="K823" i="67"/>
  <c r="K807" i="67"/>
  <c r="K805" i="67"/>
  <c r="K817" i="67"/>
  <c r="K809" i="67"/>
  <c r="K815" i="67"/>
  <c r="K819" i="67"/>
  <c r="K820" i="67"/>
  <c r="K804" i="67"/>
  <c r="K818" i="67"/>
  <c r="K801" i="67"/>
  <c r="K803" i="67"/>
  <c r="K812" i="67"/>
  <c r="K799" i="67"/>
  <c r="K810" i="67"/>
  <c r="K821" i="67"/>
  <c r="K811" i="67"/>
  <c r="K816" i="67"/>
  <c r="K814" i="67"/>
  <c r="K813" i="67"/>
  <c r="K808" i="67"/>
  <c r="K806" i="67"/>
  <c r="K800" i="67"/>
  <c r="K802" i="67"/>
  <c r="K824" i="67"/>
  <c r="K822" i="67"/>
  <c r="Q857" i="67"/>
  <c r="Q844" i="67"/>
  <c r="Q840" i="67"/>
  <c r="Q836" i="67"/>
  <c r="Q850" i="67"/>
  <c r="Q846" i="67"/>
  <c r="Q856" i="67"/>
  <c r="Q848" i="67"/>
  <c r="Q832" i="67"/>
  <c r="Q839" i="67"/>
  <c r="Q835" i="67"/>
  <c r="Q853" i="67"/>
  <c r="Q849" i="67"/>
  <c r="Q845" i="67"/>
  <c r="Q833" i="67"/>
  <c r="Q838" i="67"/>
  <c r="Q834" i="67"/>
  <c r="Q852" i="67"/>
  <c r="Q837" i="67"/>
  <c r="Q851" i="67"/>
  <c r="Q841" i="67"/>
  <c r="Q843" i="67"/>
  <c r="E921" i="67"/>
  <c r="E905" i="67"/>
  <c r="E920" i="67"/>
  <c r="E904" i="67"/>
  <c r="E911" i="67"/>
  <c r="E922" i="67"/>
  <c r="E906" i="67"/>
  <c r="E909" i="67"/>
  <c r="E908" i="67"/>
  <c r="E919" i="67"/>
  <c r="E903" i="67"/>
  <c r="E913" i="67"/>
  <c r="E916" i="67"/>
  <c r="E900" i="67"/>
  <c r="E923" i="67"/>
  <c r="E907" i="67"/>
  <c r="E918" i="67"/>
  <c r="E902" i="67"/>
  <c r="E898" i="67"/>
  <c r="E901" i="67"/>
  <c r="E917" i="67"/>
  <c r="E899" i="67"/>
  <c r="E910" i="67"/>
  <c r="E915" i="67"/>
  <c r="E914" i="67"/>
  <c r="E912" i="67"/>
  <c r="Q755" i="67"/>
  <c r="Q735" i="67"/>
  <c r="Q750" i="67"/>
  <c r="Q756" i="67"/>
  <c r="Q736" i="67"/>
  <c r="Q751" i="67"/>
  <c r="Q754" i="67"/>
  <c r="Q747" i="67"/>
  <c r="Q744" i="67"/>
  <c r="Q749" i="67"/>
  <c r="Q740" i="67"/>
  <c r="Q746" i="67"/>
  <c r="Q734" i="67"/>
  <c r="Q757" i="67"/>
  <c r="Q752" i="67"/>
  <c r="Q737" i="67"/>
  <c r="Q738" i="67"/>
  <c r="Q745" i="67"/>
  <c r="Q739" i="67"/>
  <c r="Q748" i="67"/>
  <c r="Q753" i="67"/>
  <c r="Q741" i="67"/>
  <c r="Q742" i="67"/>
  <c r="Q743" i="67"/>
  <c r="Q758" i="67"/>
  <c r="Q733" i="67"/>
  <c r="K842" i="67"/>
  <c r="K855" i="67"/>
  <c r="K854" i="67"/>
  <c r="K847" i="67"/>
  <c r="K857" i="67"/>
  <c r="K856" i="67"/>
  <c r="K853" i="67"/>
  <c r="K851" i="67"/>
  <c r="K849" i="67"/>
  <c r="K840" i="67"/>
  <c r="K838" i="67"/>
  <c r="K836" i="67"/>
  <c r="K834" i="67"/>
  <c r="K850" i="67"/>
  <c r="K841" i="67"/>
  <c r="K837" i="67"/>
  <c r="K846" i="67"/>
  <c r="K844" i="67"/>
  <c r="K833" i="67"/>
  <c r="K852" i="67"/>
  <c r="K848" i="67"/>
  <c r="K839" i="67"/>
  <c r="K835" i="67"/>
  <c r="K845" i="67"/>
  <c r="K832" i="67"/>
  <c r="K843" i="67"/>
  <c r="E757" i="67"/>
  <c r="E752" i="67"/>
  <c r="E736" i="67"/>
  <c r="E746" i="67"/>
  <c r="E739" i="67"/>
  <c r="E755" i="67"/>
  <c r="E741" i="67"/>
  <c r="E758" i="67"/>
  <c r="E744" i="67"/>
  <c r="E738" i="67"/>
  <c r="E754" i="67"/>
  <c r="E747" i="67"/>
  <c r="E749" i="67"/>
  <c r="E745" i="67"/>
  <c r="E753" i="67"/>
  <c r="E734" i="67"/>
  <c r="E743" i="67"/>
  <c r="E737" i="67"/>
  <c r="E756" i="67"/>
  <c r="E742" i="67"/>
  <c r="E751" i="67"/>
  <c r="E748" i="67"/>
  <c r="E750" i="67"/>
  <c r="E733" i="67"/>
  <c r="E740" i="67"/>
  <c r="E735" i="67"/>
  <c r="K789" i="67"/>
  <c r="K779" i="67"/>
  <c r="K773" i="67"/>
  <c r="K769" i="67"/>
  <c r="K790" i="67"/>
  <c r="K780" i="67"/>
  <c r="K774" i="67"/>
  <c r="K781" i="67"/>
  <c r="K777" i="67"/>
  <c r="K771" i="67"/>
  <c r="K788" i="67"/>
  <c r="K782" i="67"/>
  <c r="K770" i="67"/>
  <c r="K791" i="67"/>
  <c r="K786" i="67"/>
  <c r="K776" i="67"/>
  <c r="K768" i="67"/>
  <c r="K783" i="67"/>
  <c r="K767" i="67"/>
  <c r="K785" i="67"/>
  <c r="K784" i="67"/>
  <c r="K772" i="67"/>
  <c r="K775" i="67"/>
  <c r="K787" i="67"/>
  <c r="K766" i="67"/>
  <c r="K778" i="67"/>
  <c r="Q816" i="67"/>
  <c r="Q800" i="67"/>
  <c r="Q815" i="67"/>
  <c r="Q824" i="67"/>
  <c r="Q822" i="67"/>
  <c r="Q806" i="67"/>
  <c r="Q809" i="67"/>
  <c r="Q811" i="67"/>
  <c r="Q814" i="67"/>
  <c r="Q804" i="67"/>
  <c r="Q799" i="67"/>
  <c r="Q803" i="67"/>
  <c r="Q805" i="67"/>
  <c r="Q802" i="67"/>
  <c r="Q817" i="67"/>
  <c r="Q823" i="67"/>
  <c r="Q812" i="67"/>
  <c r="Q819" i="67"/>
  <c r="Q818" i="67"/>
  <c r="Q801" i="67"/>
  <c r="Q807" i="67"/>
  <c r="Q810" i="67"/>
  <c r="Q821" i="67"/>
  <c r="Q808" i="67"/>
  <c r="Q820" i="67"/>
  <c r="Q813" i="67"/>
  <c r="K901" i="67"/>
  <c r="K916" i="67"/>
  <c r="K904" i="67"/>
  <c r="K923" i="67"/>
  <c r="K919" i="67"/>
  <c r="K903" i="67"/>
  <c r="K899" i="67"/>
  <c r="K922" i="67"/>
  <c r="K902" i="67"/>
  <c r="K898" i="67"/>
  <c r="K917" i="67"/>
  <c r="K900" i="67"/>
  <c r="K920" i="67"/>
  <c r="K909" i="67"/>
  <c r="K907" i="67"/>
  <c r="K910" i="67"/>
  <c r="K906" i="67"/>
  <c r="K908" i="67"/>
  <c r="K911" i="67"/>
  <c r="K913" i="67"/>
  <c r="K905" i="67"/>
  <c r="K914" i="67"/>
  <c r="K921" i="67"/>
  <c r="K912" i="67"/>
  <c r="K918" i="67"/>
  <c r="K915" i="67"/>
  <c r="JW30" i="69"/>
  <c r="JV30" i="69"/>
  <c r="JU30" i="69"/>
  <c r="JT30" i="69"/>
  <c r="JS30" i="69"/>
  <c r="JR30" i="69"/>
  <c r="JQ30" i="69"/>
  <c r="JP30" i="69"/>
  <c r="JO30" i="69"/>
  <c r="JN30" i="69"/>
  <c r="JM30" i="69"/>
  <c r="JL30" i="69"/>
  <c r="JK30" i="69"/>
  <c r="JJ30" i="69"/>
  <c r="JI30" i="69"/>
  <c r="JH30" i="69"/>
  <c r="C1679" i="67" s="1"/>
  <c r="JG30" i="69"/>
  <c r="C1646" i="67" s="1"/>
  <c r="JF30" i="69"/>
  <c r="C1580" i="67" s="1"/>
  <c r="JW29" i="69"/>
  <c r="JV29" i="69"/>
  <c r="JU29" i="69"/>
  <c r="JT29" i="69"/>
  <c r="JS29" i="69"/>
  <c r="JR29" i="69"/>
  <c r="JQ29" i="69"/>
  <c r="JP29" i="69"/>
  <c r="JO29" i="69"/>
  <c r="JN29" i="69"/>
  <c r="JM29" i="69"/>
  <c r="JL29" i="69"/>
  <c r="JK29" i="69"/>
  <c r="JJ29" i="69"/>
  <c r="JI29" i="69"/>
  <c r="JH29" i="69"/>
  <c r="C1678" i="67" s="1"/>
  <c r="JG29" i="69"/>
  <c r="C1645" i="67" s="1"/>
  <c r="JF29" i="69"/>
  <c r="C1579" i="67" s="1"/>
  <c r="JW28" i="69"/>
  <c r="JV28" i="69"/>
  <c r="JU28" i="69"/>
  <c r="JT28" i="69"/>
  <c r="JS28" i="69"/>
  <c r="JR28" i="69"/>
  <c r="JQ28" i="69"/>
  <c r="JP28" i="69"/>
  <c r="JO28" i="69"/>
  <c r="JN28" i="69"/>
  <c r="JM28" i="69"/>
  <c r="JL28" i="69"/>
  <c r="JK28" i="69"/>
  <c r="JJ28" i="69"/>
  <c r="JI28" i="69"/>
  <c r="JH28" i="69"/>
  <c r="C1677" i="67" s="1"/>
  <c r="JG28" i="69"/>
  <c r="C1644" i="67" s="1"/>
  <c r="JF28" i="69"/>
  <c r="C1578" i="67" s="1"/>
  <c r="JW27" i="69"/>
  <c r="JV27" i="69"/>
  <c r="JU27" i="69"/>
  <c r="JT27" i="69"/>
  <c r="JS27" i="69"/>
  <c r="JR27" i="69"/>
  <c r="JQ27" i="69"/>
  <c r="JP27" i="69"/>
  <c r="JO27" i="69"/>
  <c r="JN27" i="69"/>
  <c r="JM27" i="69"/>
  <c r="JL27" i="69"/>
  <c r="JK27" i="69"/>
  <c r="JJ27" i="69"/>
  <c r="JI27" i="69"/>
  <c r="JH27" i="69"/>
  <c r="C1676" i="67" s="1"/>
  <c r="JG27" i="69"/>
  <c r="C1643" i="67" s="1"/>
  <c r="JF27" i="69"/>
  <c r="C1577" i="67" s="1"/>
  <c r="JW26" i="69"/>
  <c r="JV26" i="69"/>
  <c r="JU26" i="69"/>
  <c r="JT26" i="69"/>
  <c r="JS26" i="69"/>
  <c r="JR26" i="69"/>
  <c r="JQ26" i="69"/>
  <c r="JP26" i="69"/>
  <c r="JO26" i="69"/>
  <c r="JN26" i="69"/>
  <c r="JM26" i="69"/>
  <c r="JL26" i="69"/>
  <c r="JK26" i="69"/>
  <c r="JJ26" i="69"/>
  <c r="JI26" i="69"/>
  <c r="JH26" i="69"/>
  <c r="C1675" i="67" s="1"/>
  <c r="JG26" i="69"/>
  <c r="C1642" i="67" s="1"/>
  <c r="JF26" i="69"/>
  <c r="C1576" i="67" s="1"/>
  <c r="JW25" i="69"/>
  <c r="JV25" i="69"/>
  <c r="JU25" i="69"/>
  <c r="JT25" i="69"/>
  <c r="JS25" i="69"/>
  <c r="JR25" i="69"/>
  <c r="JQ25" i="69"/>
  <c r="JP25" i="69"/>
  <c r="JO25" i="69"/>
  <c r="JN25" i="69"/>
  <c r="JM25" i="69"/>
  <c r="JL25" i="69"/>
  <c r="JK25" i="69"/>
  <c r="JJ25" i="69"/>
  <c r="JI25" i="69"/>
  <c r="JH25" i="69"/>
  <c r="C1674" i="67" s="1"/>
  <c r="JG25" i="69"/>
  <c r="C1641" i="67" s="1"/>
  <c r="JF25" i="69"/>
  <c r="C1575" i="67" s="1"/>
  <c r="JW24" i="69"/>
  <c r="JV24" i="69"/>
  <c r="JU24" i="69"/>
  <c r="JT24" i="69"/>
  <c r="JS24" i="69"/>
  <c r="JR24" i="69"/>
  <c r="JQ24" i="69"/>
  <c r="JP24" i="69"/>
  <c r="JO24" i="69"/>
  <c r="JN24" i="69"/>
  <c r="JM24" i="69"/>
  <c r="JL24" i="69"/>
  <c r="JK24" i="69"/>
  <c r="JJ24" i="69"/>
  <c r="JI24" i="69"/>
  <c r="JH24" i="69"/>
  <c r="C1673" i="67" s="1"/>
  <c r="JG24" i="69"/>
  <c r="C1640" i="67" s="1"/>
  <c r="JF24" i="69"/>
  <c r="C1574" i="67" s="1"/>
  <c r="JW23" i="69"/>
  <c r="JV23" i="69"/>
  <c r="JU23" i="69"/>
  <c r="JT23" i="69"/>
  <c r="JS23" i="69"/>
  <c r="JR23" i="69"/>
  <c r="JQ23" i="69"/>
  <c r="JP23" i="69"/>
  <c r="JO23" i="69"/>
  <c r="JN23" i="69"/>
  <c r="JM23" i="69"/>
  <c r="JL23" i="69"/>
  <c r="JK23" i="69"/>
  <c r="JJ23" i="69"/>
  <c r="JI23" i="69"/>
  <c r="JH23" i="69"/>
  <c r="C1672" i="67" s="1"/>
  <c r="JG23" i="69"/>
  <c r="C1639" i="67" s="1"/>
  <c r="JF23" i="69"/>
  <c r="C1573" i="67" s="1"/>
  <c r="JW22" i="69"/>
  <c r="JV22" i="69"/>
  <c r="JU22" i="69"/>
  <c r="JT22" i="69"/>
  <c r="JS22" i="69"/>
  <c r="JR22" i="69"/>
  <c r="JQ22" i="69"/>
  <c r="JP22" i="69"/>
  <c r="JO22" i="69"/>
  <c r="JN22" i="69"/>
  <c r="JM22" i="69"/>
  <c r="JL22" i="69"/>
  <c r="JK22" i="69"/>
  <c r="JJ22" i="69"/>
  <c r="JI22" i="69"/>
  <c r="JH22" i="69"/>
  <c r="C1671" i="67" s="1"/>
  <c r="JG22" i="69"/>
  <c r="C1638" i="67" s="1"/>
  <c r="JF22" i="69"/>
  <c r="C1572" i="67" s="1"/>
  <c r="JW21" i="69"/>
  <c r="JV21" i="69"/>
  <c r="JU21" i="69"/>
  <c r="JT21" i="69"/>
  <c r="JS21" i="69"/>
  <c r="JR21" i="69"/>
  <c r="JQ21" i="69"/>
  <c r="JP21" i="69"/>
  <c r="JO21" i="69"/>
  <c r="JN21" i="69"/>
  <c r="JM21" i="69"/>
  <c r="JL21" i="69"/>
  <c r="JK21" i="69"/>
  <c r="JJ21" i="69"/>
  <c r="JI21" i="69"/>
  <c r="JH21" i="69"/>
  <c r="C1670" i="67" s="1"/>
  <c r="JG21" i="69"/>
  <c r="C1637" i="67" s="1"/>
  <c r="JF21" i="69"/>
  <c r="C1571" i="67" s="1"/>
  <c r="JW20" i="69"/>
  <c r="JV20" i="69"/>
  <c r="JU20" i="69"/>
  <c r="JT20" i="69"/>
  <c r="JS20" i="69"/>
  <c r="JR20" i="69"/>
  <c r="JQ20" i="69"/>
  <c r="JP20" i="69"/>
  <c r="JO20" i="69"/>
  <c r="JN20" i="69"/>
  <c r="JM20" i="69"/>
  <c r="JL20" i="69"/>
  <c r="JK20" i="69"/>
  <c r="JJ20" i="69"/>
  <c r="JI20" i="69"/>
  <c r="JH20" i="69"/>
  <c r="C1669" i="67" s="1"/>
  <c r="JG20" i="69"/>
  <c r="C1636" i="67" s="1"/>
  <c r="JF20" i="69"/>
  <c r="C1570" i="67" s="1"/>
  <c r="JW19" i="69"/>
  <c r="JV19" i="69"/>
  <c r="JU19" i="69"/>
  <c r="JT19" i="69"/>
  <c r="JS19" i="69"/>
  <c r="JR19" i="69"/>
  <c r="JQ19" i="69"/>
  <c r="JP19" i="69"/>
  <c r="JO19" i="69"/>
  <c r="JN19" i="69"/>
  <c r="JM19" i="69"/>
  <c r="JL19" i="69"/>
  <c r="JK19" i="69"/>
  <c r="JJ19" i="69"/>
  <c r="JI19" i="69"/>
  <c r="JH19" i="69"/>
  <c r="C1668" i="67" s="1"/>
  <c r="JG19" i="69"/>
  <c r="C1635" i="67" s="1"/>
  <c r="JF19" i="69"/>
  <c r="C1569" i="67" s="1"/>
  <c r="JW18" i="69"/>
  <c r="JV18" i="69"/>
  <c r="JU18" i="69"/>
  <c r="JT18" i="69"/>
  <c r="JS18" i="69"/>
  <c r="JR18" i="69"/>
  <c r="JQ18" i="69"/>
  <c r="JP18" i="69"/>
  <c r="JO18" i="69"/>
  <c r="JN18" i="69"/>
  <c r="JM18" i="69"/>
  <c r="JL18" i="69"/>
  <c r="JK18" i="69"/>
  <c r="JJ18" i="69"/>
  <c r="JI18" i="69"/>
  <c r="JH18" i="69"/>
  <c r="C1667" i="67" s="1"/>
  <c r="JG18" i="69"/>
  <c r="C1634" i="67" s="1"/>
  <c r="JF18" i="69"/>
  <c r="C1568" i="67" s="1"/>
  <c r="JW17" i="69"/>
  <c r="JV17" i="69"/>
  <c r="JU17" i="69"/>
  <c r="JT17" i="69"/>
  <c r="JS17" i="69"/>
  <c r="JR17" i="69"/>
  <c r="JQ17" i="69"/>
  <c r="JP17" i="69"/>
  <c r="JO17" i="69"/>
  <c r="JN17" i="69"/>
  <c r="JM17" i="69"/>
  <c r="JL17" i="69"/>
  <c r="JK17" i="69"/>
  <c r="JJ17" i="69"/>
  <c r="JI17" i="69"/>
  <c r="JH17" i="69"/>
  <c r="C1666" i="67" s="1"/>
  <c r="JG17" i="69"/>
  <c r="C1633" i="67" s="1"/>
  <c r="JF17" i="69"/>
  <c r="C1567" i="67" s="1"/>
  <c r="JW16" i="69"/>
  <c r="JV16" i="69"/>
  <c r="JU16" i="69"/>
  <c r="JT16" i="69"/>
  <c r="JS16" i="69"/>
  <c r="JR16" i="69"/>
  <c r="JQ16" i="69"/>
  <c r="JP16" i="69"/>
  <c r="JO16" i="69"/>
  <c r="JN16" i="69"/>
  <c r="JM16" i="69"/>
  <c r="JL16" i="69"/>
  <c r="JK16" i="69"/>
  <c r="JJ16" i="69"/>
  <c r="JI16" i="69"/>
  <c r="JH16" i="69"/>
  <c r="C1665" i="67" s="1"/>
  <c r="JG16" i="69"/>
  <c r="C1632" i="67" s="1"/>
  <c r="JF16" i="69"/>
  <c r="C1566" i="67" s="1"/>
  <c r="JW15" i="69"/>
  <c r="JV15" i="69"/>
  <c r="JU15" i="69"/>
  <c r="JT15" i="69"/>
  <c r="JS15" i="69"/>
  <c r="JR15" i="69"/>
  <c r="JQ15" i="69"/>
  <c r="JP15" i="69"/>
  <c r="JO15" i="69"/>
  <c r="JN15" i="69"/>
  <c r="JM15" i="69"/>
  <c r="JL15" i="69"/>
  <c r="JK15" i="69"/>
  <c r="JJ15" i="69"/>
  <c r="JI15" i="69"/>
  <c r="JH15" i="69"/>
  <c r="C1664" i="67" s="1"/>
  <c r="JG15" i="69"/>
  <c r="C1631" i="67" s="1"/>
  <c r="JF15" i="69"/>
  <c r="C1565" i="67" s="1"/>
  <c r="JW14" i="69"/>
  <c r="JV14" i="69"/>
  <c r="JU14" i="69"/>
  <c r="JT14" i="69"/>
  <c r="JS14" i="69"/>
  <c r="JR14" i="69"/>
  <c r="JQ14" i="69"/>
  <c r="JP14" i="69"/>
  <c r="JO14" i="69"/>
  <c r="JN14" i="69"/>
  <c r="JM14" i="69"/>
  <c r="JL14" i="69"/>
  <c r="JK14" i="69"/>
  <c r="JJ14" i="69"/>
  <c r="JI14" i="69"/>
  <c r="JH14" i="69"/>
  <c r="C1663" i="67" s="1"/>
  <c r="JG14" i="69"/>
  <c r="C1630" i="67" s="1"/>
  <c r="JF14" i="69"/>
  <c r="C1564" i="67" s="1"/>
  <c r="JW13" i="69"/>
  <c r="JV13" i="69"/>
  <c r="JU13" i="69"/>
  <c r="JT13" i="69"/>
  <c r="JS13" i="69"/>
  <c r="JR13" i="69"/>
  <c r="JQ13" i="69"/>
  <c r="JP13" i="69"/>
  <c r="JO13" i="69"/>
  <c r="JN13" i="69"/>
  <c r="JM13" i="69"/>
  <c r="JL13" i="69"/>
  <c r="JK13" i="69"/>
  <c r="JJ13" i="69"/>
  <c r="JI13" i="69"/>
  <c r="JH13" i="69"/>
  <c r="C1662" i="67" s="1"/>
  <c r="JG13" i="69"/>
  <c r="C1629" i="67" s="1"/>
  <c r="JF13" i="69"/>
  <c r="C1563" i="67" s="1"/>
  <c r="JW12" i="69"/>
  <c r="JV12" i="69"/>
  <c r="JU12" i="69"/>
  <c r="JT12" i="69"/>
  <c r="JS12" i="69"/>
  <c r="JR12" i="69"/>
  <c r="JQ12" i="69"/>
  <c r="JP12" i="69"/>
  <c r="JO12" i="69"/>
  <c r="JN12" i="69"/>
  <c r="JM12" i="69"/>
  <c r="JL12" i="69"/>
  <c r="JK12" i="69"/>
  <c r="JJ12" i="69"/>
  <c r="JI12" i="69"/>
  <c r="JH12" i="69"/>
  <c r="C1661" i="67" s="1"/>
  <c r="JG12" i="69"/>
  <c r="C1628" i="67" s="1"/>
  <c r="JF12" i="69"/>
  <c r="C1562" i="67" s="1"/>
  <c r="JW11" i="69"/>
  <c r="JV11" i="69"/>
  <c r="JU11" i="69"/>
  <c r="JT11" i="69"/>
  <c r="JS11" i="69"/>
  <c r="JR11" i="69"/>
  <c r="JQ11" i="69"/>
  <c r="JP11" i="69"/>
  <c r="JO11" i="69"/>
  <c r="JN11" i="69"/>
  <c r="JM11" i="69"/>
  <c r="JL11" i="69"/>
  <c r="JK11" i="69"/>
  <c r="JJ11" i="69"/>
  <c r="JI11" i="69"/>
  <c r="JH11" i="69"/>
  <c r="C1660" i="67" s="1"/>
  <c r="JG11" i="69"/>
  <c r="C1627" i="67" s="1"/>
  <c r="JF11" i="69"/>
  <c r="C1561" i="67" s="1"/>
  <c r="JW10" i="69"/>
  <c r="JV10" i="69"/>
  <c r="JU10" i="69"/>
  <c r="JT10" i="69"/>
  <c r="JS10" i="69"/>
  <c r="JR10" i="69"/>
  <c r="JQ10" i="69"/>
  <c r="JP10" i="69"/>
  <c r="JO10" i="69"/>
  <c r="JN10" i="69"/>
  <c r="JM10" i="69"/>
  <c r="JL10" i="69"/>
  <c r="JK10" i="69"/>
  <c r="JJ10" i="69"/>
  <c r="JI10" i="69"/>
  <c r="JH10" i="69"/>
  <c r="C1659" i="67" s="1"/>
  <c r="JG10" i="69"/>
  <c r="C1626" i="67" s="1"/>
  <c r="JF10" i="69"/>
  <c r="C1560" i="67" s="1"/>
  <c r="JW9" i="69"/>
  <c r="JV9" i="69"/>
  <c r="JU9" i="69"/>
  <c r="JT9" i="69"/>
  <c r="JS9" i="69"/>
  <c r="JR9" i="69"/>
  <c r="JQ9" i="69"/>
  <c r="JP9" i="69"/>
  <c r="JO9" i="69"/>
  <c r="JN9" i="69"/>
  <c r="JM9" i="69"/>
  <c r="JL9" i="69"/>
  <c r="JK9" i="69"/>
  <c r="JJ9" i="69"/>
  <c r="JI9" i="69"/>
  <c r="JH9" i="69"/>
  <c r="C1658" i="67" s="1"/>
  <c r="JG9" i="69"/>
  <c r="C1625" i="67" s="1"/>
  <c r="JF9" i="69"/>
  <c r="C1559" i="67" s="1"/>
  <c r="JW8" i="69"/>
  <c r="JV8" i="69"/>
  <c r="JU8" i="69"/>
  <c r="JT8" i="69"/>
  <c r="JS8" i="69"/>
  <c r="JR8" i="69"/>
  <c r="JQ8" i="69"/>
  <c r="JP8" i="69"/>
  <c r="JO8" i="69"/>
  <c r="JN8" i="69"/>
  <c r="JM8" i="69"/>
  <c r="JL8" i="69"/>
  <c r="JK8" i="69"/>
  <c r="JJ8" i="69"/>
  <c r="JI8" i="69"/>
  <c r="JH8" i="69"/>
  <c r="C1657" i="67" s="1"/>
  <c r="JG8" i="69"/>
  <c r="C1624" i="67" s="1"/>
  <c r="JF8" i="69"/>
  <c r="C1558" i="67" s="1"/>
  <c r="JW7" i="69"/>
  <c r="JV7" i="69"/>
  <c r="JU7" i="69"/>
  <c r="JT7" i="69"/>
  <c r="JS7" i="69"/>
  <c r="JR7" i="69"/>
  <c r="JQ7" i="69"/>
  <c r="JP7" i="69"/>
  <c r="JO7" i="69"/>
  <c r="JN7" i="69"/>
  <c r="JM7" i="69"/>
  <c r="JL7" i="69"/>
  <c r="JK7" i="69"/>
  <c r="JJ7" i="69"/>
  <c r="JI7" i="69"/>
  <c r="JH7" i="69"/>
  <c r="C1656" i="67" s="1"/>
  <c r="JG7" i="69"/>
  <c r="C1623" i="67" s="1"/>
  <c r="JF7" i="69"/>
  <c r="C1557" i="67" s="1"/>
  <c r="JW6" i="69"/>
  <c r="JV6" i="69"/>
  <c r="JU6" i="69"/>
  <c r="JT6" i="69"/>
  <c r="JS6" i="69"/>
  <c r="JR6" i="69"/>
  <c r="JQ6" i="69"/>
  <c r="JP6" i="69"/>
  <c r="JO6" i="69"/>
  <c r="JN6" i="69"/>
  <c r="JM6" i="69"/>
  <c r="JL6" i="69"/>
  <c r="JK6" i="69"/>
  <c r="JJ6" i="69"/>
  <c r="JI6" i="69"/>
  <c r="JH6" i="69"/>
  <c r="C1655" i="67" s="1"/>
  <c r="JG6" i="69"/>
  <c r="C1622" i="67" s="1"/>
  <c r="JF6" i="69"/>
  <c r="C1556" i="67" s="1"/>
  <c r="JW5" i="69"/>
  <c r="JV5" i="69"/>
  <c r="JU5" i="69"/>
  <c r="JT5" i="69"/>
  <c r="JS5" i="69"/>
  <c r="JR5" i="69"/>
  <c r="JQ5" i="69"/>
  <c r="JP5" i="69"/>
  <c r="JO5" i="69"/>
  <c r="JN5" i="69"/>
  <c r="JM5" i="69"/>
  <c r="JL5" i="69"/>
  <c r="JK5" i="69"/>
  <c r="JJ5" i="69"/>
  <c r="JI5" i="69"/>
  <c r="JH5" i="69"/>
  <c r="C1654" i="67" s="1"/>
  <c r="JG5" i="69"/>
  <c r="C1621" i="67" s="1"/>
  <c r="JF5" i="69"/>
  <c r="C1555" i="67" s="1"/>
  <c r="JE30" i="69"/>
  <c r="JD30" i="69"/>
  <c r="I1217" i="67" s="1"/>
  <c r="JC30" i="69"/>
  <c r="JB30" i="69"/>
  <c r="C1217" i="67" s="1"/>
  <c r="JA30" i="69"/>
  <c r="IZ30" i="69"/>
  <c r="O1184" i="67" s="1"/>
  <c r="Q1184" i="67" s="1"/>
  <c r="IY30" i="69"/>
  <c r="IX30" i="69"/>
  <c r="I1184" i="67" s="1"/>
  <c r="IV30" i="69"/>
  <c r="C1184" i="67" s="1"/>
  <c r="IU30" i="69"/>
  <c r="IT30" i="69"/>
  <c r="O1151" i="67" s="1"/>
  <c r="IS30" i="69"/>
  <c r="IR30" i="69"/>
  <c r="I1151" i="67" s="1"/>
  <c r="IQ30" i="69"/>
  <c r="IP30" i="69"/>
  <c r="C1151" i="67" s="1"/>
  <c r="IO30" i="69"/>
  <c r="IN30" i="69"/>
  <c r="IM30" i="69"/>
  <c r="IL30" i="69"/>
  <c r="JE29" i="69"/>
  <c r="JD29" i="69"/>
  <c r="I1216" i="67" s="1"/>
  <c r="JC29" i="69"/>
  <c r="JB29" i="69"/>
  <c r="C1216" i="67" s="1"/>
  <c r="JA29" i="69"/>
  <c r="IZ29" i="69"/>
  <c r="O1183" i="67" s="1"/>
  <c r="IY29" i="69"/>
  <c r="IX29" i="69"/>
  <c r="I1183" i="67" s="1"/>
  <c r="IV29" i="69"/>
  <c r="C1183" i="67" s="1"/>
  <c r="IU29" i="69"/>
  <c r="IT29" i="69"/>
  <c r="O1150" i="67" s="1"/>
  <c r="IS29" i="69"/>
  <c r="IR29" i="69"/>
  <c r="I1150" i="67" s="1"/>
  <c r="IQ29" i="69"/>
  <c r="IP29" i="69"/>
  <c r="C1150" i="67" s="1"/>
  <c r="IO29" i="69"/>
  <c r="IN29" i="69"/>
  <c r="IM29" i="69"/>
  <c r="IL29" i="69"/>
  <c r="JE28" i="69"/>
  <c r="JD28" i="69"/>
  <c r="I1215" i="67" s="1"/>
  <c r="JC28" i="69"/>
  <c r="JB28" i="69"/>
  <c r="C1215" i="67" s="1"/>
  <c r="JA28" i="69"/>
  <c r="IZ28" i="69"/>
  <c r="O1182" i="67" s="1"/>
  <c r="Q1182" i="67" s="1"/>
  <c r="IY28" i="69"/>
  <c r="IX28" i="69"/>
  <c r="I1182" i="67" s="1"/>
  <c r="IV28" i="69"/>
  <c r="C1182" i="67" s="1"/>
  <c r="IU28" i="69"/>
  <c r="IT28" i="69"/>
  <c r="O1149" i="67" s="1"/>
  <c r="IS28" i="69"/>
  <c r="IR28" i="69"/>
  <c r="I1149" i="67" s="1"/>
  <c r="IQ28" i="69"/>
  <c r="IP28" i="69"/>
  <c r="C1149" i="67" s="1"/>
  <c r="IO28" i="69"/>
  <c r="IN28" i="69"/>
  <c r="IM28" i="69"/>
  <c r="IL28" i="69"/>
  <c r="JE27" i="69"/>
  <c r="JD27" i="69"/>
  <c r="I1214" i="67" s="1"/>
  <c r="JC27" i="69"/>
  <c r="JB27" i="69"/>
  <c r="C1214" i="67" s="1"/>
  <c r="JA27" i="69"/>
  <c r="IZ27" i="69"/>
  <c r="O1181" i="67" s="1"/>
  <c r="Q1181" i="67" s="1"/>
  <c r="IY27" i="69"/>
  <c r="IX27" i="69"/>
  <c r="I1181" i="67" s="1"/>
  <c r="IV27" i="69"/>
  <c r="C1181" i="67" s="1"/>
  <c r="IU27" i="69"/>
  <c r="IT27" i="69"/>
  <c r="O1148" i="67" s="1"/>
  <c r="IS27" i="69"/>
  <c r="IR27" i="69"/>
  <c r="I1148" i="67" s="1"/>
  <c r="IQ27" i="69"/>
  <c r="IP27" i="69"/>
  <c r="C1148" i="67" s="1"/>
  <c r="IO27" i="69"/>
  <c r="IN27" i="69"/>
  <c r="IM27" i="69"/>
  <c r="IL27" i="69"/>
  <c r="JE26" i="69"/>
  <c r="JD26" i="69"/>
  <c r="I1213" i="67" s="1"/>
  <c r="JC26" i="69"/>
  <c r="JB26" i="69"/>
  <c r="C1213" i="67" s="1"/>
  <c r="JA26" i="69"/>
  <c r="IZ26" i="69"/>
  <c r="O1180" i="67" s="1"/>
  <c r="Q1180" i="67" s="1"/>
  <c r="IY26" i="69"/>
  <c r="IX26" i="69"/>
  <c r="I1180" i="67" s="1"/>
  <c r="IV26" i="69"/>
  <c r="C1180" i="67" s="1"/>
  <c r="IU26" i="69"/>
  <c r="IT26" i="69"/>
  <c r="O1147" i="67" s="1"/>
  <c r="IS26" i="69"/>
  <c r="IR26" i="69"/>
  <c r="I1147" i="67" s="1"/>
  <c r="IQ26" i="69"/>
  <c r="IP26" i="69"/>
  <c r="C1147" i="67" s="1"/>
  <c r="IO26" i="69"/>
  <c r="IN26" i="69"/>
  <c r="IM26" i="69"/>
  <c r="IL26" i="69"/>
  <c r="JE25" i="69"/>
  <c r="JD25" i="69"/>
  <c r="I1212" i="67" s="1"/>
  <c r="JC25" i="69"/>
  <c r="JB25" i="69"/>
  <c r="C1212" i="67" s="1"/>
  <c r="JA25" i="69"/>
  <c r="IZ25" i="69"/>
  <c r="O1179" i="67" s="1"/>
  <c r="Q1179" i="67" s="1"/>
  <c r="IY25" i="69"/>
  <c r="IX25" i="69"/>
  <c r="I1179" i="67" s="1"/>
  <c r="IV25" i="69"/>
  <c r="C1179" i="67" s="1"/>
  <c r="IU25" i="69"/>
  <c r="IT25" i="69"/>
  <c r="O1146" i="67" s="1"/>
  <c r="IS25" i="69"/>
  <c r="IR25" i="69"/>
  <c r="I1146" i="67" s="1"/>
  <c r="IQ25" i="69"/>
  <c r="IP25" i="69"/>
  <c r="C1146" i="67" s="1"/>
  <c r="IO25" i="69"/>
  <c r="IN25" i="69"/>
  <c r="IM25" i="69"/>
  <c r="IL25" i="69"/>
  <c r="JE24" i="69"/>
  <c r="JD24" i="69"/>
  <c r="I1211" i="67" s="1"/>
  <c r="JC24" i="69"/>
  <c r="JB24" i="69"/>
  <c r="C1211" i="67" s="1"/>
  <c r="E1211" i="67" s="1"/>
  <c r="JA24" i="69"/>
  <c r="IZ24" i="69"/>
  <c r="O1178" i="67" s="1"/>
  <c r="Q1178" i="67" s="1"/>
  <c r="IY24" i="69"/>
  <c r="IX24" i="69"/>
  <c r="I1178" i="67" s="1"/>
  <c r="IV24" i="69"/>
  <c r="C1178" i="67" s="1"/>
  <c r="IU24" i="69"/>
  <c r="IT24" i="69"/>
  <c r="O1145" i="67" s="1"/>
  <c r="IS24" i="69"/>
  <c r="IR24" i="69"/>
  <c r="I1145" i="67" s="1"/>
  <c r="IQ24" i="69"/>
  <c r="IP24" i="69"/>
  <c r="C1145" i="67" s="1"/>
  <c r="IO24" i="69"/>
  <c r="IN24" i="69"/>
  <c r="IM24" i="69"/>
  <c r="IL24" i="69"/>
  <c r="JE23" i="69"/>
  <c r="JD23" i="69"/>
  <c r="I1210" i="67" s="1"/>
  <c r="JC23" i="69"/>
  <c r="JB23" i="69"/>
  <c r="C1210" i="67" s="1"/>
  <c r="JA23" i="69"/>
  <c r="IZ23" i="69"/>
  <c r="O1177" i="67" s="1"/>
  <c r="Q1177" i="67" s="1"/>
  <c r="IY23" i="69"/>
  <c r="IX23" i="69"/>
  <c r="I1177" i="67" s="1"/>
  <c r="IV23" i="69"/>
  <c r="C1177" i="67" s="1"/>
  <c r="IU23" i="69"/>
  <c r="IT23" i="69"/>
  <c r="O1144" i="67" s="1"/>
  <c r="IS23" i="69"/>
  <c r="IR23" i="69"/>
  <c r="I1144" i="67" s="1"/>
  <c r="IQ23" i="69"/>
  <c r="IP23" i="69"/>
  <c r="C1144" i="67" s="1"/>
  <c r="IO23" i="69"/>
  <c r="IN23" i="69"/>
  <c r="IM23" i="69"/>
  <c r="IL23" i="69"/>
  <c r="JE22" i="69"/>
  <c r="JD22" i="69"/>
  <c r="I1209" i="67" s="1"/>
  <c r="JC22" i="69"/>
  <c r="JB22" i="69"/>
  <c r="C1209" i="67" s="1"/>
  <c r="JA22" i="69"/>
  <c r="IZ22" i="69"/>
  <c r="O1176" i="67" s="1"/>
  <c r="Q1176" i="67" s="1"/>
  <c r="IY22" i="69"/>
  <c r="IX22" i="69"/>
  <c r="I1176" i="67" s="1"/>
  <c r="IV22" i="69"/>
  <c r="C1176" i="67" s="1"/>
  <c r="IU22" i="69"/>
  <c r="IT22" i="69"/>
  <c r="O1143" i="67" s="1"/>
  <c r="IS22" i="69"/>
  <c r="IR22" i="69"/>
  <c r="I1143" i="67" s="1"/>
  <c r="IQ22" i="69"/>
  <c r="IP22" i="69"/>
  <c r="C1143" i="67" s="1"/>
  <c r="IO22" i="69"/>
  <c r="IN22" i="69"/>
  <c r="IM22" i="69"/>
  <c r="IL22" i="69"/>
  <c r="JE21" i="69"/>
  <c r="JD21" i="69"/>
  <c r="I1208" i="67" s="1"/>
  <c r="JC21" i="69"/>
  <c r="JB21" i="69"/>
  <c r="C1208" i="67" s="1"/>
  <c r="JA21" i="69"/>
  <c r="IZ21" i="69"/>
  <c r="O1175" i="67" s="1"/>
  <c r="Q1175" i="67" s="1"/>
  <c r="IY21" i="69"/>
  <c r="IX21" i="69"/>
  <c r="I1175" i="67" s="1"/>
  <c r="IV21" i="69"/>
  <c r="C1175" i="67" s="1"/>
  <c r="IU21" i="69"/>
  <c r="IT21" i="69"/>
  <c r="O1142" i="67" s="1"/>
  <c r="IS21" i="69"/>
  <c r="IR21" i="69"/>
  <c r="I1142" i="67" s="1"/>
  <c r="IQ21" i="69"/>
  <c r="IP21" i="69"/>
  <c r="C1142" i="67" s="1"/>
  <c r="IO21" i="69"/>
  <c r="IN21" i="69"/>
  <c r="IM21" i="69"/>
  <c r="IL21" i="69"/>
  <c r="JE20" i="69"/>
  <c r="JD20" i="69"/>
  <c r="I1207" i="67" s="1"/>
  <c r="JC20" i="69"/>
  <c r="JB20" i="69"/>
  <c r="C1207" i="67" s="1"/>
  <c r="JA20" i="69"/>
  <c r="IZ20" i="69"/>
  <c r="O1174" i="67" s="1"/>
  <c r="Q1174" i="67" s="1"/>
  <c r="IY20" i="69"/>
  <c r="IX20" i="69"/>
  <c r="I1174" i="67" s="1"/>
  <c r="IV20" i="69"/>
  <c r="C1174" i="67" s="1"/>
  <c r="IU20" i="69"/>
  <c r="IT20" i="69"/>
  <c r="O1141" i="67" s="1"/>
  <c r="IS20" i="69"/>
  <c r="IR20" i="69"/>
  <c r="I1141" i="67" s="1"/>
  <c r="IQ20" i="69"/>
  <c r="IP20" i="69"/>
  <c r="C1141" i="67" s="1"/>
  <c r="IO20" i="69"/>
  <c r="IN20" i="69"/>
  <c r="IM20" i="69"/>
  <c r="IL20" i="69"/>
  <c r="JE19" i="69"/>
  <c r="JD19" i="69"/>
  <c r="I1206" i="67" s="1"/>
  <c r="JC19" i="69"/>
  <c r="JB19" i="69"/>
  <c r="C1206" i="67" s="1"/>
  <c r="E1206" i="67" s="1"/>
  <c r="JA19" i="69"/>
  <c r="IZ19" i="69"/>
  <c r="O1173" i="67" s="1"/>
  <c r="IY19" i="69"/>
  <c r="IX19" i="69"/>
  <c r="I1173" i="67" s="1"/>
  <c r="IV19" i="69"/>
  <c r="C1173" i="67" s="1"/>
  <c r="IU19" i="69"/>
  <c r="IT19" i="69"/>
  <c r="O1140" i="67" s="1"/>
  <c r="IS19" i="69"/>
  <c r="IR19" i="69"/>
  <c r="I1140" i="67" s="1"/>
  <c r="IQ19" i="69"/>
  <c r="IP19" i="69"/>
  <c r="C1140" i="67" s="1"/>
  <c r="IO19" i="69"/>
  <c r="IN19" i="69"/>
  <c r="IM19" i="69"/>
  <c r="IL19" i="69"/>
  <c r="JE18" i="69"/>
  <c r="JD18" i="69"/>
  <c r="I1205" i="67" s="1"/>
  <c r="JC18" i="69"/>
  <c r="JB18" i="69"/>
  <c r="C1205" i="67" s="1"/>
  <c r="JA18" i="69"/>
  <c r="IZ18" i="69"/>
  <c r="O1172" i="67" s="1"/>
  <c r="Q1172" i="67" s="1"/>
  <c r="IY18" i="69"/>
  <c r="IX18" i="69"/>
  <c r="I1172" i="67" s="1"/>
  <c r="IV18" i="69"/>
  <c r="C1172" i="67" s="1"/>
  <c r="IU18" i="69"/>
  <c r="IT18" i="69"/>
  <c r="O1139" i="67" s="1"/>
  <c r="IS18" i="69"/>
  <c r="IR18" i="69"/>
  <c r="I1139" i="67" s="1"/>
  <c r="IQ18" i="69"/>
  <c r="IP18" i="69"/>
  <c r="C1139" i="67" s="1"/>
  <c r="IO18" i="69"/>
  <c r="IN18" i="69"/>
  <c r="IM18" i="69"/>
  <c r="IL18" i="69"/>
  <c r="JE17" i="69"/>
  <c r="JD17" i="69"/>
  <c r="I1204" i="67" s="1"/>
  <c r="JC17" i="69"/>
  <c r="JB17" i="69"/>
  <c r="C1204" i="67" s="1"/>
  <c r="JA17" i="69"/>
  <c r="IZ17" i="69"/>
  <c r="O1171" i="67" s="1"/>
  <c r="Q1171" i="67" s="1"/>
  <c r="IY17" i="69"/>
  <c r="IX17" i="69"/>
  <c r="I1171" i="67" s="1"/>
  <c r="IV17" i="69"/>
  <c r="C1171" i="67" s="1"/>
  <c r="IU17" i="69"/>
  <c r="IT17" i="69"/>
  <c r="O1138" i="67" s="1"/>
  <c r="IS17" i="69"/>
  <c r="IR17" i="69"/>
  <c r="I1138" i="67" s="1"/>
  <c r="IQ17" i="69"/>
  <c r="IP17" i="69"/>
  <c r="C1138" i="67" s="1"/>
  <c r="IO17" i="69"/>
  <c r="IN17" i="69"/>
  <c r="IM17" i="69"/>
  <c r="IL17" i="69"/>
  <c r="JE16" i="69"/>
  <c r="JD16" i="69"/>
  <c r="I1203" i="67" s="1"/>
  <c r="JC16" i="69"/>
  <c r="JB16" i="69"/>
  <c r="C1203" i="67" s="1"/>
  <c r="JA16" i="69"/>
  <c r="IZ16" i="69"/>
  <c r="O1170" i="67" s="1"/>
  <c r="Q1170" i="67" s="1"/>
  <c r="IY16" i="69"/>
  <c r="IX16" i="69"/>
  <c r="I1170" i="67" s="1"/>
  <c r="IV16" i="69"/>
  <c r="C1170" i="67" s="1"/>
  <c r="IU16" i="69"/>
  <c r="IT16" i="69"/>
  <c r="O1137" i="67" s="1"/>
  <c r="IS16" i="69"/>
  <c r="IR16" i="69"/>
  <c r="I1137" i="67" s="1"/>
  <c r="IQ16" i="69"/>
  <c r="IP16" i="69"/>
  <c r="C1137" i="67" s="1"/>
  <c r="IO16" i="69"/>
  <c r="IN16" i="69"/>
  <c r="IM16" i="69"/>
  <c r="IL16" i="69"/>
  <c r="JE15" i="69"/>
  <c r="JD15" i="69"/>
  <c r="I1202" i="67" s="1"/>
  <c r="JC15" i="69"/>
  <c r="JB15" i="69"/>
  <c r="C1202" i="67" s="1"/>
  <c r="JA15" i="69"/>
  <c r="IZ15" i="69"/>
  <c r="O1169" i="67" s="1"/>
  <c r="Q1169" i="67" s="1"/>
  <c r="IY15" i="69"/>
  <c r="IX15" i="69"/>
  <c r="I1169" i="67" s="1"/>
  <c r="IV15" i="69"/>
  <c r="C1169" i="67" s="1"/>
  <c r="IU15" i="69"/>
  <c r="IT15" i="69"/>
  <c r="O1136" i="67" s="1"/>
  <c r="IS15" i="69"/>
  <c r="IR15" i="69"/>
  <c r="I1136" i="67" s="1"/>
  <c r="IQ15" i="69"/>
  <c r="IP15" i="69"/>
  <c r="C1136" i="67" s="1"/>
  <c r="IO15" i="69"/>
  <c r="IN15" i="69"/>
  <c r="IM15" i="69"/>
  <c r="IL15" i="69"/>
  <c r="JE14" i="69"/>
  <c r="JD14" i="69"/>
  <c r="I1201" i="67" s="1"/>
  <c r="JC14" i="69"/>
  <c r="JB14" i="69"/>
  <c r="C1201" i="67" s="1"/>
  <c r="JA14" i="69"/>
  <c r="IZ14" i="69"/>
  <c r="O1168" i="67" s="1"/>
  <c r="Q1168" i="67" s="1"/>
  <c r="IY14" i="69"/>
  <c r="IX14" i="69"/>
  <c r="I1168" i="67" s="1"/>
  <c r="IV14" i="69"/>
  <c r="C1168" i="67" s="1"/>
  <c r="IU14" i="69"/>
  <c r="IT14" i="69"/>
  <c r="O1135" i="67" s="1"/>
  <c r="IS14" i="69"/>
  <c r="IR14" i="69"/>
  <c r="I1135" i="67" s="1"/>
  <c r="IQ14" i="69"/>
  <c r="IP14" i="69"/>
  <c r="C1135" i="67" s="1"/>
  <c r="IO14" i="69"/>
  <c r="IN14" i="69"/>
  <c r="IM14" i="69"/>
  <c r="IL14" i="69"/>
  <c r="JE13" i="69"/>
  <c r="JD13" i="69"/>
  <c r="I1200" i="67" s="1"/>
  <c r="JC13" i="69"/>
  <c r="JB13" i="69"/>
  <c r="C1200" i="67" s="1"/>
  <c r="JA13" i="69"/>
  <c r="IZ13" i="69"/>
  <c r="O1167" i="67" s="1"/>
  <c r="Q1167" i="67" s="1"/>
  <c r="IY13" i="69"/>
  <c r="IX13" i="69"/>
  <c r="I1167" i="67" s="1"/>
  <c r="IV13" i="69"/>
  <c r="C1167" i="67" s="1"/>
  <c r="IU13" i="69"/>
  <c r="IT13" i="69"/>
  <c r="O1134" i="67" s="1"/>
  <c r="IS13" i="69"/>
  <c r="IR13" i="69"/>
  <c r="I1134" i="67" s="1"/>
  <c r="IQ13" i="69"/>
  <c r="IP13" i="69"/>
  <c r="C1134" i="67" s="1"/>
  <c r="IO13" i="69"/>
  <c r="IN13" i="69"/>
  <c r="IM13" i="69"/>
  <c r="IL13" i="69"/>
  <c r="JE12" i="69"/>
  <c r="JD12" i="69"/>
  <c r="I1199" i="67" s="1"/>
  <c r="JC12" i="69"/>
  <c r="JB12" i="69"/>
  <c r="C1199" i="67" s="1"/>
  <c r="JA12" i="69"/>
  <c r="IZ12" i="69"/>
  <c r="O1166" i="67" s="1"/>
  <c r="Q1166" i="67" s="1"/>
  <c r="IY12" i="69"/>
  <c r="IX12" i="69"/>
  <c r="I1166" i="67" s="1"/>
  <c r="IV12" i="69"/>
  <c r="C1166" i="67" s="1"/>
  <c r="IU12" i="69"/>
  <c r="IT12" i="69"/>
  <c r="O1133" i="67" s="1"/>
  <c r="IS12" i="69"/>
  <c r="IR12" i="69"/>
  <c r="I1133" i="67" s="1"/>
  <c r="IQ12" i="69"/>
  <c r="IP12" i="69"/>
  <c r="C1133" i="67" s="1"/>
  <c r="IO12" i="69"/>
  <c r="IN12" i="69"/>
  <c r="IM12" i="69"/>
  <c r="IL12" i="69"/>
  <c r="JE11" i="69"/>
  <c r="JD11" i="69"/>
  <c r="I1198" i="67" s="1"/>
  <c r="JC11" i="69"/>
  <c r="JB11" i="69"/>
  <c r="C1198" i="67" s="1"/>
  <c r="JA11" i="69"/>
  <c r="IZ11" i="69"/>
  <c r="O1165" i="67" s="1"/>
  <c r="IY11" i="69"/>
  <c r="IX11" i="69"/>
  <c r="I1165" i="67" s="1"/>
  <c r="IV11" i="69"/>
  <c r="C1165" i="67" s="1"/>
  <c r="IU11" i="69"/>
  <c r="IT11" i="69"/>
  <c r="O1132" i="67" s="1"/>
  <c r="IS11" i="69"/>
  <c r="IR11" i="69"/>
  <c r="I1132" i="67" s="1"/>
  <c r="IQ11" i="69"/>
  <c r="IP11" i="69"/>
  <c r="C1132" i="67" s="1"/>
  <c r="IO11" i="69"/>
  <c r="IN11" i="69"/>
  <c r="IM11" i="69"/>
  <c r="IL11" i="69"/>
  <c r="JE10" i="69"/>
  <c r="JD10" i="69"/>
  <c r="I1197" i="67" s="1"/>
  <c r="JC10" i="69"/>
  <c r="JB10" i="69"/>
  <c r="C1197" i="67" s="1"/>
  <c r="E1197" i="67" s="1"/>
  <c r="JA10" i="69"/>
  <c r="IZ10" i="69"/>
  <c r="O1164" i="67" s="1"/>
  <c r="Q1164" i="67" s="1"/>
  <c r="IY10" i="69"/>
  <c r="IX10" i="69"/>
  <c r="I1164" i="67" s="1"/>
  <c r="IV10" i="69"/>
  <c r="C1164" i="67" s="1"/>
  <c r="IU10" i="69"/>
  <c r="IT10" i="69"/>
  <c r="O1131" i="67" s="1"/>
  <c r="IS10" i="69"/>
  <c r="IR10" i="69"/>
  <c r="I1131" i="67" s="1"/>
  <c r="IQ10" i="69"/>
  <c r="IP10" i="69"/>
  <c r="C1131" i="67" s="1"/>
  <c r="IO10" i="69"/>
  <c r="IN10" i="69"/>
  <c r="IM10" i="69"/>
  <c r="IL10" i="69"/>
  <c r="JE9" i="69"/>
  <c r="JD9" i="69"/>
  <c r="I1196" i="67" s="1"/>
  <c r="JC9" i="69"/>
  <c r="JB9" i="69"/>
  <c r="C1196" i="67" s="1"/>
  <c r="JA9" i="69"/>
  <c r="IZ9" i="69"/>
  <c r="O1163" i="67" s="1"/>
  <c r="Q1163" i="67" s="1"/>
  <c r="IY9" i="69"/>
  <c r="IX9" i="69"/>
  <c r="I1163" i="67" s="1"/>
  <c r="IV9" i="69"/>
  <c r="C1163" i="67" s="1"/>
  <c r="IU9" i="69"/>
  <c r="IT9" i="69"/>
  <c r="O1130" i="67" s="1"/>
  <c r="IS9" i="69"/>
  <c r="IR9" i="69"/>
  <c r="I1130" i="67" s="1"/>
  <c r="IQ9" i="69"/>
  <c r="IP9" i="69"/>
  <c r="C1130" i="67" s="1"/>
  <c r="IO9" i="69"/>
  <c r="IN9" i="69"/>
  <c r="IM9" i="69"/>
  <c r="IL9" i="69"/>
  <c r="JE8" i="69"/>
  <c r="JD8" i="69"/>
  <c r="I1195" i="67" s="1"/>
  <c r="JC8" i="69"/>
  <c r="JB8" i="69"/>
  <c r="C1195" i="67" s="1"/>
  <c r="E1195" i="67" s="1"/>
  <c r="JA8" i="69"/>
  <c r="IZ8" i="69"/>
  <c r="O1162" i="67" s="1"/>
  <c r="IY8" i="69"/>
  <c r="IX8" i="69"/>
  <c r="I1162" i="67" s="1"/>
  <c r="IV8" i="69"/>
  <c r="C1162" i="67" s="1"/>
  <c r="IU8" i="69"/>
  <c r="IT8" i="69"/>
  <c r="O1129" i="67" s="1"/>
  <c r="IS8" i="69"/>
  <c r="IR8" i="69"/>
  <c r="I1129" i="67" s="1"/>
  <c r="IQ8" i="69"/>
  <c r="IP8" i="69"/>
  <c r="C1129" i="67" s="1"/>
  <c r="IO8" i="69"/>
  <c r="IN8" i="69"/>
  <c r="IM8" i="69"/>
  <c r="IL8" i="69"/>
  <c r="JE7" i="69"/>
  <c r="JD7" i="69"/>
  <c r="I1194" i="67" s="1"/>
  <c r="JC7" i="69"/>
  <c r="JB7" i="69"/>
  <c r="C1194" i="67" s="1"/>
  <c r="E1194" i="67" s="1"/>
  <c r="JA7" i="69"/>
  <c r="IZ7" i="69"/>
  <c r="O1161" i="67" s="1"/>
  <c r="Q1161" i="67" s="1"/>
  <c r="IY7" i="69"/>
  <c r="IX7" i="69"/>
  <c r="I1161" i="67" s="1"/>
  <c r="IV7" i="69"/>
  <c r="C1161" i="67" s="1"/>
  <c r="IU7" i="69"/>
  <c r="IT7" i="69"/>
  <c r="O1128" i="67" s="1"/>
  <c r="IS7" i="69"/>
  <c r="IR7" i="69"/>
  <c r="I1128" i="67" s="1"/>
  <c r="IQ7" i="69"/>
  <c r="IP7" i="69"/>
  <c r="C1128" i="67" s="1"/>
  <c r="IO7" i="69"/>
  <c r="IN7" i="69"/>
  <c r="IM7" i="69"/>
  <c r="IL7" i="69"/>
  <c r="JE6" i="69"/>
  <c r="JD6" i="69"/>
  <c r="I1193" i="67" s="1"/>
  <c r="JC6" i="69"/>
  <c r="JB6" i="69"/>
  <c r="C1193" i="67" s="1"/>
  <c r="E1193" i="67" s="1"/>
  <c r="JA6" i="69"/>
  <c r="IZ6" i="69"/>
  <c r="O1160" i="67" s="1"/>
  <c r="Q1160" i="67" s="1"/>
  <c r="IY6" i="69"/>
  <c r="IX6" i="69"/>
  <c r="I1160" i="67" s="1"/>
  <c r="IV6" i="69"/>
  <c r="C1160" i="67" s="1"/>
  <c r="IU6" i="69"/>
  <c r="IT6" i="69"/>
  <c r="O1127" i="67" s="1"/>
  <c r="IS6" i="69"/>
  <c r="IR6" i="69"/>
  <c r="I1127" i="67" s="1"/>
  <c r="IQ6" i="69"/>
  <c r="IP6" i="69"/>
  <c r="C1127" i="67" s="1"/>
  <c r="IO6" i="69"/>
  <c r="IN6" i="69"/>
  <c r="IM6" i="69"/>
  <c r="IL6" i="69"/>
  <c r="JE5" i="69"/>
  <c r="JD5" i="69"/>
  <c r="I1192" i="67" s="1"/>
  <c r="JC5" i="69"/>
  <c r="JB5" i="69"/>
  <c r="C1192" i="67" s="1"/>
  <c r="JA5" i="69"/>
  <c r="IZ5" i="69"/>
  <c r="O1159" i="67" s="1"/>
  <c r="IY5" i="69"/>
  <c r="IX5" i="69"/>
  <c r="I1159" i="67" s="1"/>
  <c r="IV5" i="69"/>
  <c r="C1159" i="67" s="1"/>
  <c r="IU5" i="69"/>
  <c r="IT5" i="69"/>
  <c r="O1126" i="67" s="1"/>
  <c r="IS5" i="69"/>
  <c r="IR5" i="69"/>
  <c r="I1126" i="67" s="1"/>
  <c r="IQ5" i="69"/>
  <c r="IP5" i="69"/>
  <c r="C1126" i="67" s="1"/>
  <c r="IO5" i="69"/>
  <c r="IN5" i="69"/>
  <c r="IM5" i="69"/>
  <c r="IL5" i="69"/>
  <c r="IK30" i="69"/>
  <c r="IJ30" i="69"/>
  <c r="II30" i="69"/>
  <c r="IH30" i="69"/>
  <c r="IG30" i="69"/>
  <c r="IF30" i="69"/>
  <c r="IE30" i="69"/>
  <c r="ID30" i="69"/>
  <c r="IC30" i="69"/>
  <c r="IB30" i="69"/>
  <c r="IA30" i="69"/>
  <c r="HZ30" i="69"/>
  <c r="IK29" i="69"/>
  <c r="IJ29" i="69"/>
  <c r="II29" i="69"/>
  <c r="IH29" i="69"/>
  <c r="IG29" i="69"/>
  <c r="IF29" i="69"/>
  <c r="IE29" i="69"/>
  <c r="ID29" i="69"/>
  <c r="IC29" i="69"/>
  <c r="IB29" i="69"/>
  <c r="IA29" i="69"/>
  <c r="HZ29" i="69"/>
  <c r="IK28" i="69"/>
  <c r="IJ28" i="69"/>
  <c r="II28" i="69"/>
  <c r="IH28" i="69"/>
  <c r="IG28" i="69"/>
  <c r="IF28" i="69"/>
  <c r="IE28" i="69"/>
  <c r="ID28" i="69"/>
  <c r="IC28" i="69"/>
  <c r="IB28" i="69"/>
  <c r="IA28" i="69"/>
  <c r="HZ28" i="69"/>
  <c r="IK27" i="69"/>
  <c r="IJ27" i="69"/>
  <c r="II27" i="69"/>
  <c r="IH27" i="69"/>
  <c r="IG27" i="69"/>
  <c r="IF27" i="69"/>
  <c r="IE27" i="69"/>
  <c r="ID27" i="69"/>
  <c r="IC27" i="69"/>
  <c r="IB27" i="69"/>
  <c r="IA27" i="69"/>
  <c r="HZ27" i="69"/>
  <c r="IK26" i="69"/>
  <c r="IJ26" i="69"/>
  <c r="II26" i="69"/>
  <c r="IH26" i="69"/>
  <c r="IG26" i="69"/>
  <c r="IF26" i="69"/>
  <c r="IE26" i="69"/>
  <c r="ID26" i="69"/>
  <c r="IC26" i="69"/>
  <c r="IB26" i="69"/>
  <c r="IA26" i="69"/>
  <c r="HZ26" i="69"/>
  <c r="IK25" i="69"/>
  <c r="IJ25" i="69"/>
  <c r="II25" i="69"/>
  <c r="IH25" i="69"/>
  <c r="IG25" i="69"/>
  <c r="IF25" i="69"/>
  <c r="IE25" i="69"/>
  <c r="ID25" i="69"/>
  <c r="IC25" i="69"/>
  <c r="IB25" i="69"/>
  <c r="IA25" i="69"/>
  <c r="HZ25" i="69"/>
  <c r="IK24" i="69"/>
  <c r="IJ24" i="69"/>
  <c r="II24" i="69"/>
  <c r="IH24" i="69"/>
  <c r="IG24" i="69"/>
  <c r="IF24" i="69"/>
  <c r="IE24" i="69"/>
  <c r="ID24" i="69"/>
  <c r="IC24" i="69"/>
  <c r="IB24" i="69"/>
  <c r="IA24" i="69"/>
  <c r="HZ24" i="69"/>
  <c r="IK23" i="69"/>
  <c r="IJ23" i="69"/>
  <c r="II23" i="69"/>
  <c r="IH23" i="69"/>
  <c r="IG23" i="69"/>
  <c r="IF23" i="69"/>
  <c r="IE23" i="69"/>
  <c r="ID23" i="69"/>
  <c r="IC23" i="69"/>
  <c r="IB23" i="69"/>
  <c r="IA23" i="69"/>
  <c r="HZ23" i="69"/>
  <c r="IK22" i="69"/>
  <c r="IJ22" i="69"/>
  <c r="II22" i="69"/>
  <c r="IH22" i="69"/>
  <c r="IG22" i="69"/>
  <c r="IF22" i="69"/>
  <c r="IE22" i="69"/>
  <c r="ID22" i="69"/>
  <c r="IC22" i="69"/>
  <c r="IB22" i="69"/>
  <c r="IA22" i="69"/>
  <c r="HZ22" i="69"/>
  <c r="IK21" i="69"/>
  <c r="IJ21" i="69"/>
  <c r="II21" i="69"/>
  <c r="IH21" i="69"/>
  <c r="IG21" i="69"/>
  <c r="IF21" i="69"/>
  <c r="IE21" i="69"/>
  <c r="ID21" i="69"/>
  <c r="IC21" i="69"/>
  <c r="IB21" i="69"/>
  <c r="IA21" i="69"/>
  <c r="HZ21" i="69"/>
  <c r="IK20" i="69"/>
  <c r="IJ20" i="69"/>
  <c r="II20" i="69"/>
  <c r="IH20" i="69"/>
  <c r="IG20" i="69"/>
  <c r="IF20" i="69"/>
  <c r="IE20" i="69"/>
  <c r="ID20" i="69"/>
  <c r="IC20" i="69"/>
  <c r="IB20" i="69"/>
  <c r="IA20" i="69"/>
  <c r="HZ20" i="69"/>
  <c r="IK19" i="69"/>
  <c r="IJ19" i="69"/>
  <c r="II19" i="69"/>
  <c r="IH19" i="69"/>
  <c r="IG19" i="69"/>
  <c r="IF19" i="69"/>
  <c r="IE19" i="69"/>
  <c r="ID19" i="69"/>
  <c r="IC19" i="69"/>
  <c r="IB19" i="69"/>
  <c r="IA19" i="69"/>
  <c r="HZ19" i="69"/>
  <c r="IK18" i="69"/>
  <c r="IJ18" i="69"/>
  <c r="II18" i="69"/>
  <c r="IH18" i="69"/>
  <c r="IG18" i="69"/>
  <c r="IF18" i="69"/>
  <c r="IE18" i="69"/>
  <c r="ID18" i="69"/>
  <c r="IC18" i="69"/>
  <c r="IB18" i="69"/>
  <c r="IA18" i="69"/>
  <c r="HZ18" i="69"/>
  <c r="IK17" i="69"/>
  <c r="IJ17" i="69"/>
  <c r="II17" i="69"/>
  <c r="IH17" i="69"/>
  <c r="IG17" i="69"/>
  <c r="IF17" i="69"/>
  <c r="IE17" i="69"/>
  <c r="ID17" i="69"/>
  <c r="IC17" i="69"/>
  <c r="IB17" i="69"/>
  <c r="IA17" i="69"/>
  <c r="HZ17" i="69"/>
  <c r="IK16" i="69"/>
  <c r="IJ16" i="69"/>
  <c r="II16" i="69"/>
  <c r="IH16" i="69"/>
  <c r="IG16" i="69"/>
  <c r="IF16" i="69"/>
  <c r="IE16" i="69"/>
  <c r="ID16" i="69"/>
  <c r="IC16" i="69"/>
  <c r="IB16" i="69"/>
  <c r="IA16" i="69"/>
  <c r="HZ16" i="69"/>
  <c r="IK15" i="69"/>
  <c r="IJ15" i="69"/>
  <c r="II15" i="69"/>
  <c r="IH15" i="69"/>
  <c r="IG15" i="69"/>
  <c r="IF15" i="69"/>
  <c r="IE15" i="69"/>
  <c r="ID15" i="69"/>
  <c r="IC15" i="69"/>
  <c r="IB15" i="69"/>
  <c r="IA15" i="69"/>
  <c r="HZ15" i="69"/>
  <c r="IK14" i="69"/>
  <c r="IJ14" i="69"/>
  <c r="II14" i="69"/>
  <c r="IH14" i="69"/>
  <c r="IG14" i="69"/>
  <c r="IF14" i="69"/>
  <c r="IE14" i="69"/>
  <c r="ID14" i="69"/>
  <c r="IC14" i="69"/>
  <c r="IB14" i="69"/>
  <c r="IA14" i="69"/>
  <c r="HZ14" i="69"/>
  <c r="IK13" i="69"/>
  <c r="IJ13" i="69"/>
  <c r="II13" i="69"/>
  <c r="IH13" i="69"/>
  <c r="IG13" i="69"/>
  <c r="IF13" i="69"/>
  <c r="IE13" i="69"/>
  <c r="ID13" i="69"/>
  <c r="IC13" i="69"/>
  <c r="IB13" i="69"/>
  <c r="IA13" i="69"/>
  <c r="HZ13" i="69"/>
  <c r="IK12" i="69"/>
  <c r="IJ12" i="69"/>
  <c r="II12" i="69"/>
  <c r="IH12" i="69"/>
  <c r="IG12" i="69"/>
  <c r="IF12" i="69"/>
  <c r="IE12" i="69"/>
  <c r="ID12" i="69"/>
  <c r="IC12" i="69"/>
  <c r="IB12" i="69"/>
  <c r="IA12" i="69"/>
  <c r="HZ12" i="69"/>
  <c r="IK11" i="69"/>
  <c r="IJ11" i="69"/>
  <c r="II11" i="69"/>
  <c r="IH11" i="69"/>
  <c r="IG11" i="69"/>
  <c r="IF11" i="69"/>
  <c r="IE11" i="69"/>
  <c r="ID11" i="69"/>
  <c r="IC11" i="69"/>
  <c r="IB11" i="69"/>
  <c r="IA11" i="69"/>
  <c r="HZ11" i="69"/>
  <c r="IK10" i="69"/>
  <c r="IJ10" i="69"/>
  <c r="II10" i="69"/>
  <c r="IH10" i="69"/>
  <c r="IG10" i="69"/>
  <c r="IF10" i="69"/>
  <c r="IE10" i="69"/>
  <c r="ID10" i="69"/>
  <c r="IC10" i="69"/>
  <c r="IB10" i="69"/>
  <c r="IA10" i="69"/>
  <c r="HZ10" i="69"/>
  <c r="IK9" i="69"/>
  <c r="IJ9" i="69"/>
  <c r="II9" i="69"/>
  <c r="IH9" i="69"/>
  <c r="IG9" i="69"/>
  <c r="IF9" i="69"/>
  <c r="IE9" i="69"/>
  <c r="ID9" i="69"/>
  <c r="IC9" i="69"/>
  <c r="IB9" i="69"/>
  <c r="IA9" i="69"/>
  <c r="HZ9" i="69"/>
  <c r="IK8" i="69"/>
  <c r="IJ8" i="69"/>
  <c r="II8" i="69"/>
  <c r="IH8" i="69"/>
  <c r="IG8" i="69"/>
  <c r="IF8" i="69"/>
  <c r="IE8" i="69"/>
  <c r="ID8" i="69"/>
  <c r="IC8" i="69"/>
  <c r="IB8" i="69"/>
  <c r="IA8" i="69"/>
  <c r="HZ8" i="69"/>
  <c r="IK7" i="69"/>
  <c r="IJ7" i="69"/>
  <c r="II7" i="69"/>
  <c r="IH7" i="69"/>
  <c r="IG7" i="69"/>
  <c r="IF7" i="69"/>
  <c r="IE7" i="69"/>
  <c r="ID7" i="69"/>
  <c r="IC7" i="69"/>
  <c r="IB7" i="69"/>
  <c r="IA7" i="69"/>
  <c r="HZ7" i="69"/>
  <c r="IK6" i="69"/>
  <c r="IJ6" i="69"/>
  <c r="II6" i="69"/>
  <c r="IH6" i="69"/>
  <c r="IG6" i="69"/>
  <c r="IF6" i="69"/>
  <c r="IE6" i="69"/>
  <c r="ID6" i="69"/>
  <c r="IC6" i="69"/>
  <c r="IB6" i="69"/>
  <c r="IA6" i="69"/>
  <c r="HZ6" i="69"/>
  <c r="IK5" i="69"/>
  <c r="IJ5" i="69"/>
  <c r="II5" i="69"/>
  <c r="IH5" i="69"/>
  <c r="IG5" i="69"/>
  <c r="IF5" i="69"/>
  <c r="IE5" i="69"/>
  <c r="ID5" i="69"/>
  <c r="IC5" i="69"/>
  <c r="IB5" i="69"/>
  <c r="IA5" i="69"/>
  <c r="HZ5" i="69"/>
  <c r="HY30" i="69"/>
  <c r="HX30" i="69"/>
  <c r="HW30" i="69"/>
  <c r="C692" i="67" s="1"/>
  <c r="HV30" i="69"/>
  <c r="HU30" i="69"/>
  <c r="HT30" i="69"/>
  <c r="HS30" i="69"/>
  <c r="HR30" i="69"/>
  <c r="HQ30" i="69"/>
  <c r="HP30" i="69"/>
  <c r="HO30" i="69"/>
  <c r="HN30" i="69"/>
  <c r="HM30" i="69"/>
  <c r="HL30" i="69"/>
  <c r="HK30" i="69"/>
  <c r="O659" i="67" s="1"/>
  <c r="HJ30" i="69"/>
  <c r="HI30" i="69"/>
  <c r="HH30" i="69"/>
  <c r="I659" i="67" s="1"/>
  <c r="K659" i="67" s="1"/>
  <c r="HG30" i="69"/>
  <c r="HF30" i="69"/>
  <c r="HE30" i="69"/>
  <c r="HD30" i="69"/>
  <c r="HC30" i="69"/>
  <c r="HB30" i="69"/>
  <c r="HA30" i="69"/>
  <c r="GZ30" i="69"/>
  <c r="GY30" i="69"/>
  <c r="C659" i="67" s="1"/>
  <c r="GX30" i="69"/>
  <c r="GW30" i="69"/>
  <c r="GV30" i="69"/>
  <c r="GU30" i="69"/>
  <c r="GT30" i="69"/>
  <c r="GS30" i="69"/>
  <c r="GR30" i="69"/>
  <c r="GQ30" i="69"/>
  <c r="GP30" i="69"/>
  <c r="GO30" i="69"/>
  <c r="GN30" i="69"/>
  <c r="GM30" i="69"/>
  <c r="I626" i="67" s="1"/>
  <c r="GL30" i="69"/>
  <c r="GK30" i="69"/>
  <c r="GJ30" i="69"/>
  <c r="C626" i="67" s="1"/>
  <c r="GI30" i="69"/>
  <c r="GH30" i="69"/>
  <c r="GG30" i="69"/>
  <c r="GF30" i="69"/>
  <c r="GE30" i="69"/>
  <c r="GD30" i="69"/>
  <c r="O593" i="67" s="1"/>
  <c r="GC30" i="69"/>
  <c r="GB30" i="69"/>
  <c r="GA30" i="69"/>
  <c r="FZ30" i="69"/>
  <c r="FY30" i="69"/>
  <c r="FX30" i="69"/>
  <c r="FW30" i="69"/>
  <c r="FV30" i="69"/>
  <c r="FU30" i="69"/>
  <c r="FT30" i="69"/>
  <c r="FS30" i="69"/>
  <c r="FR30" i="69"/>
  <c r="FQ30" i="69"/>
  <c r="FP30" i="69"/>
  <c r="FO30" i="69"/>
  <c r="I593" i="67" s="1"/>
  <c r="FN30" i="69"/>
  <c r="FM30" i="69"/>
  <c r="FL30" i="69"/>
  <c r="FK30" i="69"/>
  <c r="FJ30" i="69"/>
  <c r="FI30" i="69"/>
  <c r="C593" i="67" s="1"/>
  <c r="HY29" i="69"/>
  <c r="HX29" i="69"/>
  <c r="HW29" i="69"/>
  <c r="C691" i="67" s="1"/>
  <c r="HV29" i="69"/>
  <c r="HU29" i="69"/>
  <c r="HT29" i="69"/>
  <c r="HS29" i="69"/>
  <c r="HR29" i="69"/>
  <c r="HQ29" i="69"/>
  <c r="HP29" i="69"/>
  <c r="HO29" i="69"/>
  <c r="HN29" i="69"/>
  <c r="HM29" i="69"/>
  <c r="HL29" i="69"/>
  <c r="HK29" i="69"/>
  <c r="O658" i="67" s="1"/>
  <c r="HJ29" i="69"/>
  <c r="HI29" i="69"/>
  <c r="HH29" i="69"/>
  <c r="I658" i="67" s="1"/>
  <c r="K658" i="67" s="1"/>
  <c r="HG29" i="69"/>
  <c r="HF29" i="69"/>
  <c r="HE29" i="69"/>
  <c r="HD29" i="69"/>
  <c r="HC29" i="69"/>
  <c r="HB29" i="69"/>
  <c r="HA29" i="69"/>
  <c r="GZ29" i="69"/>
  <c r="GY29" i="69"/>
  <c r="C658" i="67" s="1"/>
  <c r="GX29" i="69"/>
  <c r="GW29" i="69"/>
  <c r="GV29" i="69"/>
  <c r="GU29" i="69"/>
  <c r="GT29" i="69"/>
  <c r="GS29" i="69"/>
  <c r="GR29" i="69"/>
  <c r="GQ29" i="69"/>
  <c r="GP29" i="69"/>
  <c r="GO29" i="69"/>
  <c r="GN29" i="69"/>
  <c r="GM29" i="69"/>
  <c r="I625" i="67" s="1"/>
  <c r="GL29" i="69"/>
  <c r="GK29" i="69"/>
  <c r="GJ29" i="69"/>
  <c r="C625" i="67" s="1"/>
  <c r="GI29" i="69"/>
  <c r="GH29" i="69"/>
  <c r="GG29" i="69"/>
  <c r="GF29" i="69"/>
  <c r="GE29" i="69"/>
  <c r="GD29" i="69"/>
  <c r="O592" i="67" s="1"/>
  <c r="GC29" i="69"/>
  <c r="GB29" i="69"/>
  <c r="GA29" i="69"/>
  <c r="FZ29" i="69"/>
  <c r="FY29" i="69"/>
  <c r="FX29" i="69"/>
  <c r="FW29" i="69"/>
  <c r="FV29" i="69"/>
  <c r="FU29" i="69"/>
  <c r="FT29" i="69"/>
  <c r="FS29" i="69"/>
  <c r="FR29" i="69"/>
  <c r="FQ29" i="69"/>
  <c r="FP29" i="69"/>
  <c r="FO29" i="69"/>
  <c r="I592" i="67" s="1"/>
  <c r="FN29" i="69"/>
  <c r="FM29" i="69"/>
  <c r="FL29" i="69"/>
  <c r="FK29" i="69"/>
  <c r="FJ29" i="69"/>
  <c r="FI29" i="69"/>
  <c r="C592" i="67" s="1"/>
  <c r="HY28" i="69"/>
  <c r="HX28" i="69"/>
  <c r="HW28" i="69"/>
  <c r="C690" i="67" s="1"/>
  <c r="HV28" i="69"/>
  <c r="HU28" i="69"/>
  <c r="HT28" i="69"/>
  <c r="HS28" i="69"/>
  <c r="HR28" i="69"/>
  <c r="HQ28" i="69"/>
  <c r="HP28" i="69"/>
  <c r="HO28" i="69"/>
  <c r="HN28" i="69"/>
  <c r="HM28" i="69"/>
  <c r="HL28" i="69"/>
  <c r="HK28" i="69"/>
  <c r="O657" i="67" s="1"/>
  <c r="HJ28" i="69"/>
  <c r="HI28" i="69"/>
  <c r="HH28" i="69"/>
  <c r="I657" i="67" s="1"/>
  <c r="K657" i="67" s="1"/>
  <c r="HG28" i="69"/>
  <c r="HF28" i="69"/>
  <c r="HE28" i="69"/>
  <c r="HD28" i="69"/>
  <c r="HC28" i="69"/>
  <c r="HB28" i="69"/>
  <c r="HA28" i="69"/>
  <c r="GZ28" i="69"/>
  <c r="GY28" i="69"/>
  <c r="C657" i="67" s="1"/>
  <c r="GX28" i="69"/>
  <c r="GW28" i="69"/>
  <c r="GV28" i="69"/>
  <c r="GU28" i="69"/>
  <c r="GT28" i="69"/>
  <c r="GS28" i="69"/>
  <c r="GR28" i="69"/>
  <c r="GQ28" i="69"/>
  <c r="GP28" i="69"/>
  <c r="GO28" i="69"/>
  <c r="GN28" i="69"/>
  <c r="GM28" i="69"/>
  <c r="I624" i="67" s="1"/>
  <c r="GL28" i="69"/>
  <c r="GK28" i="69"/>
  <c r="GJ28" i="69"/>
  <c r="C624" i="67" s="1"/>
  <c r="GI28" i="69"/>
  <c r="GH28" i="69"/>
  <c r="GG28" i="69"/>
  <c r="GF28" i="69"/>
  <c r="GE28" i="69"/>
  <c r="GD28" i="69"/>
  <c r="O591" i="67" s="1"/>
  <c r="GC28" i="69"/>
  <c r="GB28" i="69"/>
  <c r="GA28" i="69"/>
  <c r="FZ28" i="69"/>
  <c r="FY28" i="69"/>
  <c r="FX28" i="69"/>
  <c r="FW28" i="69"/>
  <c r="FV28" i="69"/>
  <c r="FU28" i="69"/>
  <c r="FT28" i="69"/>
  <c r="FS28" i="69"/>
  <c r="FR28" i="69"/>
  <c r="FQ28" i="69"/>
  <c r="FP28" i="69"/>
  <c r="FO28" i="69"/>
  <c r="I591" i="67" s="1"/>
  <c r="FN28" i="69"/>
  <c r="FM28" i="69"/>
  <c r="FL28" i="69"/>
  <c r="FK28" i="69"/>
  <c r="FJ28" i="69"/>
  <c r="FI28" i="69"/>
  <c r="C591" i="67" s="1"/>
  <c r="HY27" i="69"/>
  <c r="HX27" i="69"/>
  <c r="HW27" i="69"/>
  <c r="C689" i="67" s="1"/>
  <c r="HV27" i="69"/>
  <c r="HU27" i="69"/>
  <c r="HT27" i="69"/>
  <c r="HS27" i="69"/>
  <c r="HR27" i="69"/>
  <c r="HQ27" i="69"/>
  <c r="HP27" i="69"/>
  <c r="HO27" i="69"/>
  <c r="HN27" i="69"/>
  <c r="HM27" i="69"/>
  <c r="HL27" i="69"/>
  <c r="HK27" i="69"/>
  <c r="O656" i="67" s="1"/>
  <c r="HJ27" i="69"/>
  <c r="HI27" i="69"/>
  <c r="HH27" i="69"/>
  <c r="I656" i="67" s="1"/>
  <c r="K656" i="67" s="1"/>
  <c r="HG27" i="69"/>
  <c r="HF27" i="69"/>
  <c r="HE27" i="69"/>
  <c r="HD27" i="69"/>
  <c r="HC27" i="69"/>
  <c r="HB27" i="69"/>
  <c r="HA27" i="69"/>
  <c r="GZ27" i="69"/>
  <c r="GY27" i="69"/>
  <c r="C656" i="67" s="1"/>
  <c r="GX27" i="69"/>
  <c r="GW27" i="69"/>
  <c r="GV27" i="69"/>
  <c r="GU27" i="69"/>
  <c r="GT27" i="69"/>
  <c r="GS27" i="69"/>
  <c r="GR27" i="69"/>
  <c r="GQ27" i="69"/>
  <c r="GP27" i="69"/>
  <c r="GO27" i="69"/>
  <c r="GN27" i="69"/>
  <c r="GM27" i="69"/>
  <c r="I623" i="67" s="1"/>
  <c r="GL27" i="69"/>
  <c r="GK27" i="69"/>
  <c r="GJ27" i="69"/>
  <c r="C623" i="67" s="1"/>
  <c r="GI27" i="69"/>
  <c r="GH27" i="69"/>
  <c r="GG27" i="69"/>
  <c r="GF27" i="69"/>
  <c r="GE27" i="69"/>
  <c r="GD27" i="69"/>
  <c r="O590" i="67" s="1"/>
  <c r="GC27" i="69"/>
  <c r="GB27" i="69"/>
  <c r="GA27" i="69"/>
  <c r="FZ27" i="69"/>
  <c r="FY27" i="69"/>
  <c r="FX27" i="69"/>
  <c r="FW27" i="69"/>
  <c r="FV27" i="69"/>
  <c r="FU27" i="69"/>
  <c r="FT27" i="69"/>
  <c r="FS27" i="69"/>
  <c r="FR27" i="69"/>
  <c r="FQ27" i="69"/>
  <c r="FP27" i="69"/>
  <c r="FO27" i="69"/>
  <c r="I590" i="67" s="1"/>
  <c r="FN27" i="69"/>
  <c r="FM27" i="69"/>
  <c r="FL27" i="69"/>
  <c r="FK27" i="69"/>
  <c r="FJ27" i="69"/>
  <c r="FI27" i="69"/>
  <c r="C590" i="67" s="1"/>
  <c r="HY26" i="69"/>
  <c r="HX26" i="69"/>
  <c r="HW26" i="69"/>
  <c r="C688" i="67" s="1"/>
  <c r="HV26" i="69"/>
  <c r="HU26" i="69"/>
  <c r="HT26" i="69"/>
  <c r="HS26" i="69"/>
  <c r="HR26" i="69"/>
  <c r="HQ26" i="69"/>
  <c r="HP26" i="69"/>
  <c r="HO26" i="69"/>
  <c r="HN26" i="69"/>
  <c r="HM26" i="69"/>
  <c r="HL26" i="69"/>
  <c r="HK26" i="69"/>
  <c r="O655" i="67" s="1"/>
  <c r="HJ26" i="69"/>
  <c r="HI26" i="69"/>
  <c r="HH26" i="69"/>
  <c r="I655" i="67" s="1"/>
  <c r="K655" i="67" s="1"/>
  <c r="HG26" i="69"/>
  <c r="HF26" i="69"/>
  <c r="HE26" i="69"/>
  <c r="HD26" i="69"/>
  <c r="HC26" i="69"/>
  <c r="HB26" i="69"/>
  <c r="HA26" i="69"/>
  <c r="GZ26" i="69"/>
  <c r="GY26" i="69"/>
  <c r="C655" i="67" s="1"/>
  <c r="GX26" i="69"/>
  <c r="GW26" i="69"/>
  <c r="GV26" i="69"/>
  <c r="GU26" i="69"/>
  <c r="GT26" i="69"/>
  <c r="GS26" i="69"/>
  <c r="GR26" i="69"/>
  <c r="GQ26" i="69"/>
  <c r="GP26" i="69"/>
  <c r="GO26" i="69"/>
  <c r="GN26" i="69"/>
  <c r="GM26" i="69"/>
  <c r="I622" i="67" s="1"/>
  <c r="GL26" i="69"/>
  <c r="GK26" i="69"/>
  <c r="GJ26" i="69"/>
  <c r="C622" i="67" s="1"/>
  <c r="GI26" i="69"/>
  <c r="GH26" i="69"/>
  <c r="GG26" i="69"/>
  <c r="GF26" i="69"/>
  <c r="GE26" i="69"/>
  <c r="GD26" i="69"/>
  <c r="O589" i="67" s="1"/>
  <c r="GC26" i="69"/>
  <c r="GB26" i="69"/>
  <c r="GA26" i="69"/>
  <c r="FZ26" i="69"/>
  <c r="FY26" i="69"/>
  <c r="FX26" i="69"/>
  <c r="FW26" i="69"/>
  <c r="FV26" i="69"/>
  <c r="FU26" i="69"/>
  <c r="FT26" i="69"/>
  <c r="FS26" i="69"/>
  <c r="FR26" i="69"/>
  <c r="FQ26" i="69"/>
  <c r="FP26" i="69"/>
  <c r="FO26" i="69"/>
  <c r="I589" i="67" s="1"/>
  <c r="FN26" i="69"/>
  <c r="FM26" i="69"/>
  <c r="FL26" i="69"/>
  <c r="FK26" i="69"/>
  <c r="FJ26" i="69"/>
  <c r="FI26" i="69"/>
  <c r="C589" i="67" s="1"/>
  <c r="HY25" i="69"/>
  <c r="HX25" i="69"/>
  <c r="HW25" i="69"/>
  <c r="C687" i="67" s="1"/>
  <c r="HV25" i="69"/>
  <c r="HU25" i="69"/>
  <c r="HT25" i="69"/>
  <c r="HS25" i="69"/>
  <c r="HR25" i="69"/>
  <c r="HQ25" i="69"/>
  <c r="HP25" i="69"/>
  <c r="HO25" i="69"/>
  <c r="HN25" i="69"/>
  <c r="HM25" i="69"/>
  <c r="HL25" i="69"/>
  <c r="HK25" i="69"/>
  <c r="O654" i="67" s="1"/>
  <c r="HJ25" i="69"/>
  <c r="HI25" i="69"/>
  <c r="HH25" i="69"/>
  <c r="I654" i="67" s="1"/>
  <c r="K654" i="67" s="1"/>
  <c r="HG25" i="69"/>
  <c r="HF25" i="69"/>
  <c r="HE25" i="69"/>
  <c r="HD25" i="69"/>
  <c r="HC25" i="69"/>
  <c r="HB25" i="69"/>
  <c r="HA25" i="69"/>
  <c r="GZ25" i="69"/>
  <c r="GY25" i="69"/>
  <c r="C654" i="67" s="1"/>
  <c r="GX25" i="69"/>
  <c r="GW25" i="69"/>
  <c r="GV25" i="69"/>
  <c r="GU25" i="69"/>
  <c r="GT25" i="69"/>
  <c r="GS25" i="69"/>
  <c r="GR25" i="69"/>
  <c r="GQ25" i="69"/>
  <c r="GP25" i="69"/>
  <c r="GO25" i="69"/>
  <c r="GN25" i="69"/>
  <c r="GM25" i="69"/>
  <c r="I621" i="67" s="1"/>
  <c r="GL25" i="69"/>
  <c r="GK25" i="69"/>
  <c r="GJ25" i="69"/>
  <c r="C621" i="67" s="1"/>
  <c r="GI25" i="69"/>
  <c r="GH25" i="69"/>
  <c r="GG25" i="69"/>
  <c r="GF25" i="69"/>
  <c r="GE25" i="69"/>
  <c r="GD25" i="69"/>
  <c r="O588" i="67" s="1"/>
  <c r="GC25" i="69"/>
  <c r="GB25" i="69"/>
  <c r="GA25" i="69"/>
  <c r="FZ25" i="69"/>
  <c r="FY25" i="69"/>
  <c r="FX25" i="69"/>
  <c r="FW25" i="69"/>
  <c r="FV25" i="69"/>
  <c r="FU25" i="69"/>
  <c r="FT25" i="69"/>
  <c r="FS25" i="69"/>
  <c r="FR25" i="69"/>
  <c r="FQ25" i="69"/>
  <c r="FP25" i="69"/>
  <c r="FO25" i="69"/>
  <c r="I588" i="67" s="1"/>
  <c r="FN25" i="69"/>
  <c r="FM25" i="69"/>
  <c r="FL25" i="69"/>
  <c r="FK25" i="69"/>
  <c r="FJ25" i="69"/>
  <c r="FI25" i="69"/>
  <c r="C588" i="67" s="1"/>
  <c r="HY24" i="69"/>
  <c r="HX24" i="69"/>
  <c r="HW24" i="69"/>
  <c r="C686" i="67" s="1"/>
  <c r="HV24" i="69"/>
  <c r="HU24" i="69"/>
  <c r="HT24" i="69"/>
  <c r="HS24" i="69"/>
  <c r="HR24" i="69"/>
  <c r="HQ24" i="69"/>
  <c r="HP24" i="69"/>
  <c r="HO24" i="69"/>
  <c r="HN24" i="69"/>
  <c r="HM24" i="69"/>
  <c r="HL24" i="69"/>
  <c r="HK24" i="69"/>
  <c r="O653" i="67" s="1"/>
  <c r="HJ24" i="69"/>
  <c r="HI24" i="69"/>
  <c r="HH24" i="69"/>
  <c r="I653" i="67" s="1"/>
  <c r="K653" i="67" s="1"/>
  <c r="HG24" i="69"/>
  <c r="HF24" i="69"/>
  <c r="HE24" i="69"/>
  <c r="HD24" i="69"/>
  <c r="HC24" i="69"/>
  <c r="HB24" i="69"/>
  <c r="HA24" i="69"/>
  <c r="GZ24" i="69"/>
  <c r="GY24" i="69"/>
  <c r="C653" i="67" s="1"/>
  <c r="GX24" i="69"/>
  <c r="GW24" i="69"/>
  <c r="GV24" i="69"/>
  <c r="GU24" i="69"/>
  <c r="GT24" i="69"/>
  <c r="GS24" i="69"/>
  <c r="GR24" i="69"/>
  <c r="GQ24" i="69"/>
  <c r="GP24" i="69"/>
  <c r="GO24" i="69"/>
  <c r="GN24" i="69"/>
  <c r="GM24" i="69"/>
  <c r="I620" i="67" s="1"/>
  <c r="GL24" i="69"/>
  <c r="GK24" i="69"/>
  <c r="GJ24" i="69"/>
  <c r="C620" i="67" s="1"/>
  <c r="GI24" i="69"/>
  <c r="GH24" i="69"/>
  <c r="GG24" i="69"/>
  <c r="GF24" i="69"/>
  <c r="GE24" i="69"/>
  <c r="GD24" i="69"/>
  <c r="O587" i="67" s="1"/>
  <c r="GC24" i="69"/>
  <c r="GB24" i="69"/>
  <c r="GA24" i="69"/>
  <c r="FZ24" i="69"/>
  <c r="FY24" i="69"/>
  <c r="FX24" i="69"/>
  <c r="FW24" i="69"/>
  <c r="FV24" i="69"/>
  <c r="FU24" i="69"/>
  <c r="FT24" i="69"/>
  <c r="FS24" i="69"/>
  <c r="FR24" i="69"/>
  <c r="FQ24" i="69"/>
  <c r="FP24" i="69"/>
  <c r="FO24" i="69"/>
  <c r="I587" i="67" s="1"/>
  <c r="FN24" i="69"/>
  <c r="FM24" i="69"/>
  <c r="FL24" i="69"/>
  <c r="FK24" i="69"/>
  <c r="FJ24" i="69"/>
  <c r="FI24" i="69"/>
  <c r="C587" i="67" s="1"/>
  <c r="HY23" i="69"/>
  <c r="HX23" i="69"/>
  <c r="HW23" i="69"/>
  <c r="C685" i="67" s="1"/>
  <c r="HV23" i="69"/>
  <c r="HU23" i="69"/>
  <c r="HT23" i="69"/>
  <c r="HS23" i="69"/>
  <c r="HR23" i="69"/>
  <c r="HQ23" i="69"/>
  <c r="HP23" i="69"/>
  <c r="HO23" i="69"/>
  <c r="HN23" i="69"/>
  <c r="HM23" i="69"/>
  <c r="HL23" i="69"/>
  <c r="HK23" i="69"/>
  <c r="O652" i="67" s="1"/>
  <c r="HJ23" i="69"/>
  <c r="HI23" i="69"/>
  <c r="HH23" i="69"/>
  <c r="I652" i="67" s="1"/>
  <c r="K652" i="67" s="1"/>
  <c r="HG23" i="69"/>
  <c r="HF23" i="69"/>
  <c r="HE23" i="69"/>
  <c r="HD23" i="69"/>
  <c r="HC23" i="69"/>
  <c r="HB23" i="69"/>
  <c r="HA23" i="69"/>
  <c r="GZ23" i="69"/>
  <c r="GY23" i="69"/>
  <c r="C652" i="67" s="1"/>
  <c r="GX23" i="69"/>
  <c r="GW23" i="69"/>
  <c r="GV23" i="69"/>
  <c r="GU23" i="69"/>
  <c r="GT23" i="69"/>
  <c r="GS23" i="69"/>
  <c r="GR23" i="69"/>
  <c r="GQ23" i="69"/>
  <c r="GP23" i="69"/>
  <c r="GO23" i="69"/>
  <c r="GN23" i="69"/>
  <c r="GM23" i="69"/>
  <c r="I619" i="67" s="1"/>
  <c r="GL23" i="69"/>
  <c r="GK23" i="69"/>
  <c r="GJ23" i="69"/>
  <c r="C619" i="67" s="1"/>
  <c r="GI23" i="69"/>
  <c r="GH23" i="69"/>
  <c r="GG23" i="69"/>
  <c r="GF23" i="69"/>
  <c r="GE23" i="69"/>
  <c r="GD23" i="69"/>
  <c r="O586" i="67" s="1"/>
  <c r="GC23" i="69"/>
  <c r="GB23" i="69"/>
  <c r="GA23" i="69"/>
  <c r="FZ23" i="69"/>
  <c r="FY23" i="69"/>
  <c r="FX23" i="69"/>
  <c r="FW23" i="69"/>
  <c r="FV23" i="69"/>
  <c r="FU23" i="69"/>
  <c r="FT23" i="69"/>
  <c r="FS23" i="69"/>
  <c r="FR23" i="69"/>
  <c r="FQ23" i="69"/>
  <c r="FP23" i="69"/>
  <c r="FO23" i="69"/>
  <c r="I586" i="67" s="1"/>
  <c r="FN23" i="69"/>
  <c r="FM23" i="69"/>
  <c r="FL23" i="69"/>
  <c r="FK23" i="69"/>
  <c r="FJ23" i="69"/>
  <c r="FI23" i="69"/>
  <c r="C586" i="67" s="1"/>
  <c r="HY22" i="69"/>
  <c r="HX22" i="69"/>
  <c r="HW22" i="69"/>
  <c r="C684" i="67" s="1"/>
  <c r="HV22" i="69"/>
  <c r="HU22" i="69"/>
  <c r="HT22" i="69"/>
  <c r="HS22" i="69"/>
  <c r="HR22" i="69"/>
  <c r="HQ22" i="69"/>
  <c r="HP22" i="69"/>
  <c r="HO22" i="69"/>
  <c r="HN22" i="69"/>
  <c r="HM22" i="69"/>
  <c r="HL22" i="69"/>
  <c r="HK22" i="69"/>
  <c r="O651" i="67" s="1"/>
  <c r="HJ22" i="69"/>
  <c r="HI22" i="69"/>
  <c r="HH22" i="69"/>
  <c r="I651" i="67" s="1"/>
  <c r="K651" i="67" s="1"/>
  <c r="HG22" i="69"/>
  <c r="HF22" i="69"/>
  <c r="HE22" i="69"/>
  <c r="HD22" i="69"/>
  <c r="HC22" i="69"/>
  <c r="HB22" i="69"/>
  <c r="HA22" i="69"/>
  <c r="GZ22" i="69"/>
  <c r="GY22" i="69"/>
  <c r="C651" i="67" s="1"/>
  <c r="GX22" i="69"/>
  <c r="GW22" i="69"/>
  <c r="GV22" i="69"/>
  <c r="GU22" i="69"/>
  <c r="GT22" i="69"/>
  <c r="GS22" i="69"/>
  <c r="GR22" i="69"/>
  <c r="GQ22" i="69"/>
  <c r="GP22" i="69"/>
  <c r="GO22" i="69"/>
  <c r="GN22" i="69"/>
  <c r="GM22" i="69"/>
  <c r="I618" i="67" s="1"/>
  <c r="GL22" i="69"/>
  <c r="GK22" i="69"/>
  <c r="GJ22" i="69"/>
  <c r="C618" i="67" s="1"/>
  <c r="GI22" i="69"/>
  <c r="GH22" i="69"/>
  <c r="GG22" i="69"/>
  <c r="GF22" i="69"/>
  <c r="GE22" i="69"/>
  <c r="GD22" i="69"/>
  <c r="O585" i="67" s="1"/>
  <c r="GC22" i="69"/>
  <c r="GB22" i="69"/>
  <c r="GA22" i="69"/>
  <c r="FZ22" i="69"/>
  <c r="FY22" i="69"/>
  <c r="FX22" i="69"/>
  <c r="FW22" i="69"/>
  <c r="FV22" i="69"/>
  <c r="FU22" i="69"/>
  <c r="FT22" i="69"/>
  <c r="FS22" i="69"/>
  <c r="FR22" i="69"/>
  <c r="FQ22" i="69"/>
  <c r="FP22" i="69"/>
  <c r="FO22" i="69"/>
  <c r="I585" i="67" s="1"/>
  <c r="FN22" i="69"/>
  <c r="FM22" i="69"/>
  <c r="FL22" i="69"/>
  <c r="FK22" i="69"/>
  <c r="FJ22" i="69"/>
  <c r="FI22" i="69"/>
  <c r="C585" i="67" s="1"/>
  <c r="HY21" i="69"/>
  <c r="HX21" i="69"/>
  <c r="HW21" i="69"/>
  <c r="C683" i="67" s="1"/>
  <c r="HV21" i="69"/>
  <c r="HU21" i="69"/>
  <c r="HT21" i="69"/>
  <c r="HS21" i="69"/>
  <c r="HR21" i="69"/>
  <c r="HQ21" i="69"/>
  <c r="HP21" i="69"/>
  <c r="HO21" i="69"/>
  <c r="HN21" i="69"/>
  <c r="HM21" i="69"/>
  <c r="HL21" i="69"/>
  <c r="HK21" i="69"/>
  <c r="O650" i="67" s="1"/>
  <c r="HJ21" i="69"/>
  <c r="HI21" i="69"/>
  <c r="HH21" i="69"/>
  <c r="I650" i="67" s="1"/>
  <c r="K650" i="67" s="1"/>
  <c r="HG21" i="69"/>
  <c r="HF21" i="69"/>
  <c r="HE21" i="69"/>
  <c r="HD21" i="69"/>
  <c r="HC21" i="69"/>
  <c r="HB21" i="69"/>
  <c r="HA21" i="69"/>
  <c r="GZ21" i="69"/>
  <c r="GY21" i="69"/>
  <c r="C650" i="67" s="1"/>
  <c r="GX21" i="69"/>
  <c r="GW21" i="69"/>
  <c r="GV21" i="69"/>
  <c r="GU21" i="69"/>
  <c r="GT21" i="69"/>
  <c r="GS21" i="69"/>
  <c r="GR21" i="69"/>
  <c r="GQ21" i="69"/>
  <c r="GP21" i="69"/>
  <c r="GO21" i="69"/>
  <c r="GN21" i="69"/>
  <c r="GM21" i="69"/>
  <c r="I617" i="67" s="1"/>
  <c r="GL21" i="69"/>
  <c r="GK21" i="69"/>
  <c r="GJ21" i="69"/>
  <c r="C617" i="67" s="1"/>
  <c r="GI21" i="69"/>
  <c r="GH21" i="69"/>
  <c r="GG21" i="69"/>
  <c r="GF21" i="69"/>
  <c r="GE21" i="69"/>
  <c r="GD21" i="69"/>
  <c r="O584" i="67" s="1"/>
  <c r="GC21" i="69"/>
  <c r="GB21" i="69"/>
  <c r="GA21" i="69"/>
  <c r="FZ21" i="69"/>
  <c r="FY21" i="69"/>
  <c r="FX21" i="69"/>
  <c r="FW21" i="69"/>
  <c r="FV21" i="69"/>
  <c r="FU21" i="69"/>
  <c r="FT21" i="69"/>
  <c r="FS21" i="69"/>
  <c r="FR21" i="69"/>
  <c r="FQ21" i="69"/>
  <c r="FP21" i="69"/>
  <c r="FO21" i="69"/>
  <c r="I584" i="67" s="1"/>
  <c r="FN21" i="69"/>
  <c r="FM21" i="69"/>
  <c r="FL21" i="69"/>
  <c r="FK21" i="69"/>
  <c r="FJ21" i="69"/>
  <c r="FI21" i="69"/>
  <c r="C584" i="67" s="1"/>
  <c r="HY20" i="69"/>
  <c r="HX20" i="69"/>
  <c r="HW20" i="69"/>
  <c r="C682" i="67" s="1"/>
  <c r="HV20" i="69"/>
  <c r="HU20" i="69"/>
  <c r="HT20" i="69"/>
  <c r="HS20" i="69"/>
  <c r="HR20" i="69"/>
  <c r="HQ20" i="69"/>
  <c r="HP20" i="69"/>
  <c r="HO20" i="69"/>
  <c r="HN20" i="69"/>
  <c r="HM20" i="69"/>
  <c r="HL20" i="69"/>
  <c r="HK20" i="69"/>
  <c r="O649" i="67" s="1"/>
  <c r="HJ20" i="69"/>
  <c r="HI20" i="69"/>
  <c r="HH20" i="69"/>
  <c r="I649" i="67" s="1"/>
  <c r="K649" i="67" s="1"/>
  <c r="HG20" i="69"/>
  <c r="HF20" i="69"/>
  <c r="HE20" i="69"/>
  <c r="HD20" i="69"/>
  <c r="HC20" i="69"/>
  <c r="HB20" i="69"/>
  <c r="HA20" i="69"/>
  <c r="GZ20" i="69"/>
  <c r="GY20" i="69"/>
  <c r="C649" i="67" s="1"/>
  <c r="GX20" i="69"/>
  <c r="GW20" i="69"/>
  <c r="GV20" i="69"/>
  <c r="GU20" i="69"/>
  <c r="GT20" i="69"/>
  <c r="GS20" i="69"/>
  <c r="GR20" i="69"/>
  <c r="GQ20" i="69"/>
  <c r="GP20" i="69"/>
  <c r="GO20" i="69"/>
  <c r="GN20" i="69"/>
  <c r="GM20" i="69"/>
  <c r="I616" i="67" s="1"/>
  <c r="GL20" i="69"/>
  <c r="GK20" i="69"/>
  <c r="GJ20" i="69"/>
  <c r="C616" i="67" s="1"/>
  <c r="GI20" i="69"/>
  <c r="GH20" i="69"/>
  <c r="GG20" i="69"/>
  <c r="GF20" i="69"/>
  <c r="GE20" i="69"/>
  <c r="GD20" i="69"/>
  <c r="O583" i="67" s="1"/>
  <c r="GC20" i="69"/>
  <c r="GB20" i="69"/>
  <c r="GA20" i="69"/>
  <c r="FZ20" i="69"/>
  <c r="FY20" i="69"/>
  <c r="FX20" i="69"/>
  <c r="FW20" i="69"/>
  <c r="FV20" i="69"/>
  <c r="FU20" i="69"/>
  <c r="FT20" i="69"/>
  <c r="FS20" i="69"/>
  <c r="FR20" i="69"/>
  <c r="FQ20" i="69"/>
  <c r="FP20" i="69"/>
  <c r="FO20" i="69"/>
  <c r="I583" i="67" s="1"/>
  <c r="FN20" i="69"/>
  <c r="FM20" i="69"/>
  <c r="FL20" i="69"/>
  <c r="FK20" i="69"/>
  <c r="FJ20" i="69"/>
  <c r="FI20" i="69"/>
  <c r="C583" i="67" s="1"/>
  <c r="HY19" i="69"/>
  <c r="HX19" i="69"/>
  <c r="HW19" i="69"/>
  <c r="C681" i="67" s="1"/>
  <c r="HV19" i="69"/>
  <c r="HU19" i="69"/>
  <c r="HT19" i="69"/>
  <c r="HS19" i="69"/>
  <c r="HR19" i="69"/>
  <c r="HQ19" i="69"/>
  <c r="HP19" i="69"/>
  <c r="HO19" i="69"/>
  <c r="HN19" i="69"/>
  <c r="HM19" i="69"/>
  <c r="HL19" i="69"/>
  <c r="HK19" i="69"/>
  <c r="O648" i="67" s="1"/>
  <c r="HJ19" i="69"/>
  <c r="HI19" i="69"/>
  <c r="HH19" i="69"/>
  <c r="I648" i="67" s="1"/>
  <c r="K648" i="67" s="1"/>
  <c r="HG19" i="69"/>
  <c r="HF19" i="69"/>
  <c r="HE19" i="69"/>
  <c r="HD19" i="69"/>
  <c r="HC19" i="69"/>
  <c r="HB19" i="69"/>
  <c r="HA19" i="69"/>
  <c r="GZ19" i="69"/>
  <c r="GY19" i="69"/>
  <c r="C648" i="67" s="1"/>
  <c r="GX19" i="69"/>
  <c r="GW19" i="69"/>
  <c r="GV19" i="69"/>
  <c r="GU19" i="69"/>
  <c r="GT19" i="69"/>
  <c r="GS19" i="69"/>
  <c r="GR19" i="69"/>
  <c r="GQ19" i="69"/>
  <c r="GP19" i="69"/>
  <c r="GO19" i="69"/>
  <c r="GN19" i="69"/>
  <c r="GM19" i="69"/>
  <c r="I615" i="67" s="1"/>
  <c r="GL19" i="69"/>
  <c r="GK19" i="69"/>
  <c r="GJ19" i="69"/>
  <c r="C615" i="67" s="1"/>
  <c r="GI19" i="69"/>
  <c r="GH19" i="69"/>
  <c r="GG19" i="69"/>
  <c r="GF19" i="69"/>
  <c r="GE19" i="69"/>
  <c r="GD19" i="69"/>
  <c r="O582" i="67" s="1"/>
  <c r="GC19" i="69"/>
  <c r="GB19" i="69"/>
  <c r="GA19" i="69"/>
  <c r="FZ19" i="69"/>
  <c r="FY19" i="69"/>
  <c r="FX19" i="69"/>
  <c r="FW19" i="69"/>
  <c r="FV19" i="69"/>
  <c r="FU19" i="69"/>
  <c r="FT19" i="69"/>
  <c r="FS19" i="69"/>
  <c r="FR19" i="69"/>
  <c r="FQ19" i="69"/>
  <c r="FP19" i="69"/>
  <c r="FO19" i="69"/>
  <c r="I582" i="67" s="1"/>
  <c r="FN19" i="69"/>
  <c r="FM19" i="69"/>
  <c r="FL19" i="69"/>
  <c r="FK19" i="69"/>
  <c r="FJ19" i="69"/>
  <c r="FI19" i="69"/>
  <c r="C582" i="67" s="1"/>
  <c r="HY18" i="69"/>
  <c r="HX18" i="69"/>
  <c r="HW18" i="69"/>
  <c r="C680" i="67" s="1"/>
  <c r="HV18" i="69"/>
  <c r="HU18" i="69"/>
  <c r="HT18" i="69"/>
  <c r="HS18" i="69"/>
  <c r="HR18" i="69"/>
  <c r="HQ18" i="69"/>
  <c r="HP18" i="69"/>
  <c r="HO18" i="69"/>
  <c r="HN18" i="69"/>
  <c r="HM18" i="69"/>
  <c r="HL18" i="69"/>
  <c r="HK18" i="69"/>
  <c r="O647" i="67" s="1"/>
  <c r="HJ18" i="69"/>
  <c r="HI18" i="69"/>
  <c r="HH18" i="69"/>
  <c r="I647" i="67" s="1"/>
  <c r="K647" i="67" s="1"/>
  <c r="HG18" i="69"/>
  <c r="HF18" i="69"/>
  <c r="HE18" i="69"/>
  <c r="HD18" i="69"/>
  <c r="HC18" i="69"/>
  <c r="HB18" i="69"/>
  <c r="HA18" i="69"/>
  <c r="GZ18" i="69"/>
  <c r="GY18" i="69"/>
  <c r="C647" i="67" s="1"/>
  <c r="GX18" i="69"/>
  <c r="GW18" i="69"/>
  <c r="GV18" i="69"/>
  <c r="GU18" i="69"/>
  <c r="GT18" i="69"/>
  <c r="GS18" i="69"/>
  <c r="GR18" i="69"/>
  <c r="GQ18" i="69"/>
  <c r="GP18" i="69"/>
  <c r="GO18" i="69"/>
  <c r="GN18" i="69"/>
  <c r="GM18" i="69"/>
  <c r="I614" i="67" s="1"/>
  <c r="GL18" i="69"/>
  <c r="GK18" i="69"/>
  <c r="GJ18" i="69"/>
  <c r="C614" i="67" s="1"/>
  <c r="GI18" i="69"/>
  <c r="GH18" i="69"/>
  <c r="GG18" i="69"/>
  <c r="GF18" i="69"/>
  <c r="GE18" i="69"/>
  <c r="GD18" i="69"/>
  <c r="O581" i="67" s="1"/>
  <c r="GC18" i="69"/>
  <c r="GB18" i="69"/>
  <c r="GA18" i="69"/>
  <c r="FZ18" i="69"/>
  <c r="FY18" i="69"/>
  <c r="FX18" i="69"/>
  <c r="FW18" i="69"/>
  <c r="FV18" i="69"/>
  <c r="FU18" i="69"/>
  <c r="FT18" i="69"/>
  <c r="FS18" i="69"/>
  <c r="FR18" i="69"/>
  <c r="FQ18" i="69"/>
  <c r="FP18" i="69"/>
  <c r="FO18" i="69"/>
  <c r="I581" i="67" s="1"/>
  <c r="FN18" i="69"/>
  <c r="FM18" i="69"/>
  <c r="FL18" i="69"/>
  <c r="FK18" i="69"/>
  <c r="FJ18" i="69"/>
  <c r="FI18" i="69"/>
  <c r="C581" i="67" s="1"/>
  <c r="HY17" i="69"/>
  <c r="HX17" i="69"/>
  <c r="HW17" i="69"/>
  <c r="C679" i="67" s="1"/>
  <c r="HV17" i="69"/>
  <c r="HU17" i="69"/>
  <c r="HT17" i="69"/>
  <c r="HS17" i="69"/>
  <c r="HR17" i="69"/>
  <c r="HQ17" i="69"/>
  <c r="HP17" i="69"/>
  <c r="HO17" i="69"/>
  <c r="HN17" i="69"/>
  <c r="HM17" i="69"/>
  <c r="HL17" i="69"/>
  <c r="HK17" i="69"/>
  <c r="O646" i="67" s="1"/>
  <c r="HJ17" i="69"/>
  <c r="HI17" i="69"/>
  <c r="HH17" i="69"/>
  <c r="I646" i="67" s="1"/>
  <c r="K646" i="67" s="1"/>
  <c r="HG17" i="69"/>
  <c r="HF17" i="69"/>
  <c r="HE17" i="69"/>
  <c r="HD17" i="69"/>
  <c r="HC17" i="69"/>
  <c r="HB17" i="69"/>
  <c r="HA17" i="69"/>
  <c r="GZ17" i="69"/>
  <c r="GY17" i="69"/>
  <c r="C646" i="67" s="1"/>
  <c r="GX17" i="69"/>
  <c r="GW17" i="69"/>
  <c r="GV17" i="69"/>
  <c r="GU17" i="69"/>
  <c r="GT17" i="69"/>
  <c r="GS17" i="69"/>
  <c r="GR17" i="69"/>
  <c r="GQ17" i="69"/>
  <c r="GP17" i="69"/>
  <c r="GO17" i="69"/>
  <c r="GN17" i="69"/>
  <c r="GM17" i="69"/>
  <c r="I613" i="67" s="1"/>
  <c r="GL17" i="69"/>
  <c r="GK17" i="69"/>
  <c r="GJ17" i="69"/>
  <c r="C613" i="67" s="1"/>
  <c r="GI17" i="69"/>
  <c r="GH17" i="69"/>
  <c r="GG17" i="69"/>
  <c r="GF17" i="69"/>
  <c r="GE17" i="69"/>
  <c r="GD17" i="69"/>
  <c r="O580" i="67" s="1"/>
  <c r="GC17" i="69"/>
  <c r="GB17" i="69"/>
  <c r="GA17" i="69"/>
  <c r="FZ17" i="69"/>
  <c r="FY17" i="69"/>
  <c r="FX17" i="69"/>
  <c r="FW17" i="69"/>
  <c r="FV17" i="69"/>
  <c r="FU17" i="69"/>
  <c r="FT17" i="69"/>
  <c r="FS17" i="69"/>
  <c r="FR17" i="69"/>
  <c r="FQ17" i="69"/>
  <c r="FP17" i="69"/>
  <c r="FO17" i="69"/>
  <c r="I580" i="67" s="1"/>
  <c r="FN17" i="69"/>
  <c r="FM17" i="69"/>
  <c r="FL17" i="69"/>
  <c r="FK17" i="69"/>
  <c r="FJ17" i="69"/>
  <c r="FI17" i="69"/>
  <c r="C580" i="67" s="1"/>
  <c r="HY16" i="69"/>
  <c r="HX16" i="69"/>
  <c r="HW16" i="69"/>
  <c r="C678" i="67" s="1"/>
  <c r="HV16" i="69"/>
  <c r="HU16" i="69"/>
  <c r="HT16" i="69"/>
  <c r="HS16" i="69"/>
  <c r="HR16" i="69"/>
  <c r="HQ16" i="69"/>
  <c r="HP16" i="69"/>
  <c r="HO16" i="69"/>
  <c r="HN16" i="69"/>
  <c r="HM16" i="69"/>
  <c r="HL16" i="69"/>
  <c r="HK16" i="69"/>
  <c r="O645" i="67" s="1"/>
  <c r="HJ16" i="69"/>
  <c r="HI16" i="69"/>
  <c r="HH16" i="69"/>
  <c r="I645" i="67" s="1"/>
  <c r="K645" i="67" s="1"/>
  <c r="HG16" i="69"/>
  <c r="HF16" i="69"/>
  <c r="HE16" i="69"/>
  <c r="HD16" i="69"/>
  <c r="HC16" i="69"/>
  <c r="HB16" i="69"/>
  <c r="HA16" i="69"/>
  <c r="GZ16" i="69"/>
  <c r="GY16" i="69"/>
  <c r="C645" i="67" s="1"/>
  <c r="GX16" i="69"/>
  <c r="GW16" i="69"/>
  <c r="GV16" i="69"/>
  <c r="GU16" i="69"/>
  <c r="GT16" i="69"/>
  <c r="GS16" i="69"/>
  <c r="GR16" i="69"/>
  <c r="GQ16" i="69"/>
  <c r="GP16" i="69"/>
  <c r="GO16" i="69"/>
  <c r="GN16" i="69"/>
  <c r="GM16" i="69"/>
  <c r="I612" i="67" s="1"/>
  <c r="GL16" i="69"/>
  <c r="GK16" i="69"/>
  <c r="GJ16" i="69"/>
  <c r="C612" i="67" s="1"/>
  <c r="GI16" i="69"/>
  <c r="GH16" i="69"/>
  <c r="GG16" i="69"/>
  <c r="GF16" i="69"/>
  <c r="GE16" i="69"/>
  <c r="GD16" i="69"/>
  <c r="O579" i="67" s="1"/>
  <c r="GC16" i="69"/>
  <c r="GB16" i="69"/>
  <c r="GA16" i="69"/>
  <c r="FZ16" i="69"/>
  <c r="FY16" i="69"/>
  <c r="FX16" i="69"/>
  <c r="FW16" i="69"/>
  <c r="FV16" i="69"/>
  <c r="FU16" i="69"/>
  <c r="FT16" i="69"/>
  <c r="FS16" i="69"/>
  <c r="FR16" i="69"/>
  <c r="FQ16" i="69"/>
  <c r="FP16" i="69"/>
  <c r="FO16" i="69"/>
  <c r="I579" i="67" s="1"/>
  <c r="FN16" i="69"/>
  <c r="FM16" i="69"/>
  <c r="FL16" i="69"/>
  <c r="FK16" i="69"/>
  <c r="FJ16" i="69"/>
  <c r="FI16" i="69"/>
  <c r="C579" i="67" s="1"/>
  <c r="HY15" i="69"/>
  <c r="HX15" i="69"/>
  <c r="HW15" i="69"/>
  <c r="C677" i="67" s="1"/>
  <c r="HV15" i="69"/>
  <c r="HU15" i="69"/>
  <c r="HT15" i="69"/>
  <c r="HS15" i="69"/>
  <c r="HR15" i="69"/>
  <c r="HQ15" i="69"/>
  <c r="HP15" i="69"/>
  <c r="HO15" i="69"/>
  <c r="HN15" i="69"/>
  <c r="HM15" i="69"/>
  <c r="HL15" i="69"/>
  <c r="HK15" i="69"/>
  <c r="O644" i="67" s="1"/>
  <c r="HJ15" i="69"/>
  <c r="HI15" i="69"/>
  <c r="HH15" i="69"/>
  <c r="I644" i="67" s="1"/>
  <c r="K644" i="67" s="1"/>
  <c r="HG15" i="69"/>
  <c r="HF15" i="69"/>
  <c r="HE15" i="69"/>
  <c r="HD15" i="69"/>
  <c r="HC15" i="69"/>
  <c r="HB15" i="69"/>
  <c r="HA15" i="69"/>
  <c r="GZ15" i="69"/>
  <c r="GY15" i="69"/>
  <c r="C644" i="67" s="1"/>
  <c r="GX15" i="69"/>
  <c r="GW15" i="69"/>
  <c r="GV15" i="69"/>
  <c r="GU15" i="69"/>
  <c r="GT15" i="69"/>
  <c r="GS15" i="69"/>
  <c r="GR15" i="69"/>
  <c r="GQ15" i="69"/>
  <c r="GP15" i="69"/>
  <c r="GO15" i="69"/>
  <c r="GN15" i="69"/>
  <c r="GM15" i="69"/>
  <c r="I611" i="67" s="1"/>
  <c r="GL15" i="69"/>
  <c r="GK15" i="69"/>
  <c r="GJ15" i="69"/>
  <c r="C611" i="67" s="1"/>
  <c r="GI15" i="69"/>
  <c r="GH15" i="69"/>
  <c r="GG15" i="69"/>
  <c r="GF15" i="69"/>
  <c r="GE15" i="69"/>
  <c r="GD15" i="69"/>
  <c r="O578" i="67" s="1"/>
  <c r="GC15" i="69"/>
  <c r="GB15" i="69"/>
  <c r="GA15" i="69"/>
  <c r="FZ15" i="69"/>
  <c r="FY15" i="69"/>
  <c r="FX15" i="69"/>
  <c r="FW15" i="69"/>
  <c r="FV15" i="69"/>
  <c r="FU15" i="69"/>
  <c r="FT15" i="69"/>
  <c r="FS15" i="69"/>
  <c r="FR15" i="69"/>
  <c r="FQ15" i="69"/>
  <c r="FP15" i="69"/>
  <c r="FO15" i="69"/>
  <c r="I578" i="67" s="1"/>
  <c r="FN15" i="69"/>
  <c r="FM15" i="69"/>
  <c r="FL15" i="69"/>
  <c r="FK15" i="69"/>
  <c r="FJ15" i="69"/>
  <c r="FI15" i="69"/>
  <c r="C578" i="67" s="1"/>
  <c r="HY14" i="69"/>
  <c r="HX14" i="69"/>
  <c r="HW14" i="69"/>
  <c r="C676" i="67" s="1"/>
  <c r="HV14" i="69"/>
  <c r="HU14" i="69"/>
  <c r="HT14" i="69"/>
  <c r="HS14" i="69"/>
  <c r="HR14" i="69"/>
  <c r="HQ14" i="69"/>
  <c r="HP14" i="69"/>
  <c r="HO14" i="69"/>
  <c r="HN14" i="69"/>
  <c r="HM14" i="69"/>
  <c r="HL14" i="69"/>
  <c r="HK14" i="69"/>
  <c r="O643" i="67" s="1"/>
  <c r="HJ14" i="69"/>
  <c r="HI14" i="69"/>
  <c r="HH14" i="69"/>
  <c r="I643" i="67" s="1"/>
  <c r="K643" i="67" s="1"/>
  <c r="HG14" i="69"/>
  <c r="HF14" i="69"/>
  <c r="HE14" i="69"/>
  <c r="HD14" i="69"/>
  <c r="HC14" i="69"/>
  <c r="HB14" i="69"/>
  <c r="HA14" i="69"/>
  <c r="GZ14" i="69"/>
  <c r="GY14" i="69"/>
  <c r="C643" i="67" s="1"/>
  <c r="GX14" i="69"/>
  <c r="GW14" i="69"/>
  <c r="GV14" i="69"/>
  <c r="GU14" i="69"/>
  <c r="GT14" i="69"/>
  <c r="GS14" i="69"/>
  <c r="GR14" i="69"/>
  <c r="GQ14" i="69"/>
  <c r="GP14" i="69"/>
  <c r="GO14" i="69"/>
  <c r="GN14" i="69"/>
  <c r="GM14" i="69"/>
  <c r="I610" i="67" s="1"/>
  <c r="GL14" i="69"/>
  <c r="GK14" i="69"/>
  <c r="GJ14" i="69"/>
  <c r="C610" i="67" s="1"/>
  <c r="GI14" i="69"/>
  <c r="GH14" i="69"/>
  <c r="GG14" i="69"/>
  <c r="GF14" i="69"/>
  <c r="GE14" i="69"/>
  <c r="GD14" i="69"/>
  <c r="O577" i="67" s="1"/>
  <c r="GC14" i="69"/>
  <c r="GB14" i="69"/>
  <c r="GA14" i="69"/>
  <c r="FZ14" i="69"/>
  <c r="FY14" i="69"/>
  <c r="FX14" i="69"/>
  <c r="FW14" i="69"/>
  <c r="FV14" i="69"/>
  <c r="FU14" i="69"/>
  <c r="FT14" i="69"/>
  <c r="FS14" i="69"/>
  <c r="FR14" i="69"/>
  <c r="FQ14" i="69"/>
  <c r="FP14" i="69"/>
  <c r="FO14" i="69"/>
  <c r="I577" i="67" s="1"/>
  <c r="FN14" i="69"/>
  <c r="FM14" i="69"/>
  <c r="FL14" i="69"/>
  <c r="FK14" i="69"/>
  <c r="FJ14" i="69"/>
  <c r="FI14" i="69"/>
  <c r="C577" i="67" s="1"/>
  <c r="HY13" i="69"/>
  <c r="HX13" i="69"/>
  <c r="HW13" i="69"/>
  <c r="C675" i="67" s="1"/>
  <c r="HV13" i="69"/>
  <c r="HU13" i="69"/>
  <c r="HT13" i="69"/>
  <c r="HS13" i="69"/>
  <c r="HR13" i="69"/>
  <c r="HQ13" i="69"/>
  <c r="HP13" i="69"/>
  <c r="HO13" i="69"/>
  <c r="HN13" i="69"/>
  <c r="HM13" i="69"/>
  <c r="HL13" i="69"/>
  <c r="HK13" i="69"/>
  <c r="O642" i="67" s="1"/>
  <c r="HJ13" i="69"/>
  <c r="HI13" i="69"/>
  <c r="HH13" i="69"/>
  <c r="I642" i="67" s="1"/>
  <c r="HG13" i="69"/>
  <c r="HF13" i="69"/>
  <c r="HE13" i="69"/>
  <c r="HD13" i="69"/>
  <c r="HC13" i="69"/>
  <c r="HB13" i="69"/>
  <c r="HA13" i="69"/>
  <c r="GZ13" i="69"/>
  <c r="GY13" i="69"/>
  <c r="C642" i="67" s="1"/>
  <c r="GX13" i="69"/>
  <c r="GW13" i="69"/>
  <c r="GV13" i="69"/>
  <c r="GU13" i="69"/>
  <c r="GT13" i="69"/>
  <c r="GS13" i="69"/>
  <c r="GR13" i="69"/>
  <c r="GQ13" i="69"/>
  <c r="GP13" i="69"/>
  <c r="GO13" i="69"/>
  <c r="GN13" i="69"/>
  <c r="GM13" i="69"/>
  <c r="I609" i="67" s="1"/>
  <c r="GL13" i="69"/>
  <c r="GK13" i="69"/>
  <c r="GJ13" i="69"/>
  <c r="C609" i="67" s="1"/>
  <c r="GI13" i="69"/>
  <c r="GH13" i="69"/>
  <c r="GG13" i="69"/>
  <c r="GF13" i="69"/>
  <c r="GE13" i="69"/>
  <c r="GD13" i="69"/>
  <c r="O576" i="67" s="1"/>
  <c r="GC13" i="69"/>
  <c r="GB13" i="69"/>
  <c r="GA13" i="69"/>
  <c r="FZ13" i="69"/>
  <c r="FY13" i="69"/>
  <c r="FX13" i="69"/>
  <c r="FW13" i="69"/>
  <c r="FV13" i="69"/>
  <c r="FU13" i="69"/>
  <c r="FT13" i="69"/>
  <c r="FS13" i="69"/>
  <c r="FR13" i="69"/>
  <c r="FQ13" i="69"/>
  <c r="FP13" i="69"/>
  <c r="FO13" i="69"/>
  <c r="I576" i="67" s="1"/>
  <c r="FN13" i="69"/>
  <c r="FM13" i="69"/>
  <c r="FL13" i="69"/>
  <c r="FK13" i="69"/>
  <c r="FJ13" i="69"/>
  <c r="FI13" i="69"/>
  <c r="C576" i="67" s="1"/>
  <c r="HY12" i="69"/>
  <c r="HX12" i="69"/>
  <c r="HW12" i="69"/>
  <c r="C674" i="67" s="1"/>
  <c r="HV12" i="69"/>
  <c r="HU12" i="69"/>
  <c r="HT12" i="69"/>
  <c r="HS12" i="69"/>
  <c r="HR12" i="69"/>
  <c r="HQ12" i="69"/>
  <c r="HP12" i="69"/>
  <c r="HO12" i="69"/>
  <c r="HN12" i="69"/>
  <c r="HM12" i="69"/>
  <c r="HL12" i="69"/>
  <c r="HK12" i="69"/>
  <c r="O641" i="67" s="1"/>
  <c r="HJ12" i="69"/>
  <c r="HI12" i="69"/>
  <c r="HH12" i="69"/>
  <c r="I641" i="67" s="1"/>
  <c r="K641" i="67" s="1"/>
  <c r="HG12" i="69"/>
  <c r="HF12" i="69"/>
  <c r="HE12" i="69"/>
  <c r="HD12" i="69"/>
  <c r="HC12" i="69"/>
  <c r="HB12" i="69"/>
  <c r="HA12" i="69"/>
  <c r="GZ12" i="69"/>
  <c r="GY12" i="69"/>
  <c r="C641" i="67" s="1"/>
  <c r="GX12" i="69"/>
  <c r="GW12" i="69"/>
  <c r="GV12" i="69"/>
  <c r="GU12" i="69"/>
  <c r="GT12" i="69"/>
  <c r="GS12" i="69"/>
  <c r="GR12" i="69"/>
  <c r="GQ12" i="69"/>
  <c r="GP12" i="69"/>
  <c r="GO12" i="69"/>
  <c r="GN12" i="69"/>
  <c r="GM12" i="69"/>
  <c r="I608" i="67" s="1"/>
  <c r="GL12" i="69"/>
  <c r="GK12" i="69"/>
  <c r="GJ12" i="69"/>
  <c r="C608" i="67" s="1"/>
  <c r="GI12" i="69"/>
  <c r="GH12" i="69"/>
  <c r="GG12" i="69"/>
  <c r="GF12" i="69"/>
  <c r="GE12" i="69"/>
  <c r="GD12" i="69"/>
  <c r="O575" i="67" s="1"/>
  <c r="GC12" i="69"/>
  <c r="GB12" i="69"/>
  <c r="GA12" i="69"/>
  <c r="FZ12" i="69"/>
  <c r="FY12" i="69"/>
  <c r="FX12" i="69"/>
  <c r="FW12" i="69"/>
  <c r="FV12" i="69"/>
  <c r="FU12" i="69"/>
  <c r="FT12" i="69"/>
  <c r="FS12" i="69"/>
  <c r="FR12" i="69"/>
  <c r="FQ12" i="69"/>
  <c r="FP12" i="69"/>
  <c r="FO12" i="69"/>
  <c r="I575" i="67" s="1"/>
  <c r="FN12" i="69"/>
  <c r="FM12" i="69"/>
  <c r="FL12" i="69"/>
  <c r="FK12" i="69"/>
  <c r="FJ12" i="69"/>
  <c r="FI12" i="69"/>
  <c r="C575" i="67" s="1"/>
  <c r="HY11" i="69"/>
  <c r="HX11" i="69"/>
  <c r="HW11" i="69"/>
  <c r="C673" i="67" s="1"/>
  <c r="HV11" i="69"/>
  <c r="HU11" i="69"/>
  <c r="HT11" i="69"/>
  <c r="HS11" i="69"/>
  <c r="HR11" i="69"/>
  <c r="HQ11" i="69"/>
  <c r="HP11" i="69"/>
  <c r="HO11" i="69"/>
  <c r="HN11" i="69"/>
  <c r="HM11" i="69"/>
  <c r="HL11" i="69"/>
  <c r="HK11" i="69"/>
  <c r="O640" i="67" s="1"/>
  <c r="HJ11" i="69"/>
  <c r="HI11" i="69"/>
  <c r="HH11" i="69"/>
  <c r="I640" i="67" s="1"/>
  <c r="K640" i="67" s="1"/>
  <c r="HG11" i="69"/>
  <c r="HF11" i="69"/>
  <c r="HE11" i="69"/>
  <c r="HD11" i="69"/>
  <c r="HC11" i="69"/>
  <c r="HB11" i="69"/>
  <c r="HA11" i="69"/>
  <c r="GZ11" i="69"/>
  <c r="GY11" i="69"/>
  <c r="C640" i="67" s="1"/>
  <c r="GX11" i="69"/>
  <c r="GW11" i="69"/>
  <c r="GV11" i="69"/>
  <c r="GU11" i="69"/>
  <c r="GT11" i="69"/>
  <c r="GS11" i="69"/>
  <c r="GR11" i="69"/>
  <c r="GQ11" i="69"/>
  <c r="GP11" i="69"/>
  <c r="GO11" i="69"/>
  <c r="GN11" i="69"/>
  <c r="GM11" i="69"/>
  <c r="I607" i="67" s="1"/>
  <c r="GL11" i="69"/>
  <c r="GK11" i="69"/>
  <c r="GJ11" i="69"/>
  <c r="C607" i="67" s="1"/>
  <c r="GI11" i="69"/>
  <c r="GH11" i="69"/>
  <c r="GG11" i="69"/>
  <c r="GF11" i="69"/>
  <c r="GE11" i="69"/>
  <c r="GD11" i="69"/>
  <c r="O574" i="67" s="1"/>
  <c r="GC11" i="69"/>
  <c r="GB11" i="69"/>
  <c r="GA11" i="69"/>
  <c r="FZ11" i="69"/>
  <c r="FY11" i="69"/>
  <c r="FX11" i="69"/>
  <c r="FW11" i="69"/>
  <c r="FV11" i="69"/>
  <c r="FU11" i="69"/>
  <c r="FT11" i="69"/>
  <c r="FS11" i="69"/>
  <c r="FR11" i="69"/>
  <c r="FQ11" i="69"/>
  <c r="FP11" i="69"/>
  <c r="FO11" i="69"/>
  <c r="I574" i="67" s="1"/>
  <c r="FN11" i="69"/>
  <c r="FM11" i="69"/>
  <c r="FL11" i="69"/>
  <c r="FK11" i="69"/>
  <c r="FJ11" i="69"/>
  <c r="FI11" i="69"/>
  <c r="C574" i="67" s="1"/>
  <c r="HY10" i="69"/>
  <c r="HX10" i="69"/>
  <c r="HW10" i="69"/>
  <c r="C672" i="67" s="1"/>
  <c r="HV10" i="69"/>
  <c r="HU10" i="69"/>
  <c r="HT10" i="69"/>
  <c r="HS10" i="69"/>
  <c r="HR10" i="69"/>
  <c r="HQ10" i="69"/>
  <c r="HP10" i="69"/>
  <c r="HO10" i="69"/>
  <c r="HN10" i="69"/>
  <c r="HM10" i="69"/>
  <c r="HL10" i="69"/>
  <c r="HK10" i="69"/>
  <c r="O639" i="67" s="1"/>
  <c r="HJ10" i="69"/>
  <c r="HI10" i="69"/>
  <c r="HH10" i="69"/>
  <c r="I639" i="67" s="1"/>
  <c r="K639" i="67" s="1"/>
  <c r="HG10" i="69"/>
  <c r="HF10" i="69"/>
  <c r="HE10" i="69"/>
  <c r="HD10" i="69"/>
  <c r="HC10" i="69"/>
  <c r="HB10" i="69"/>
  <c r="HA10" i="69"/>
  <c r="GZ10" i="69"/>
  <c r="GY10" i="69"/>
  <c r="C639" i="67" s="1"/>
  <c r="GX10" i="69"/>
  <c r="GW10" i="69"/>
  <c r="GV10" i="69"/>
  <c r="GU10" i="69"/>
  <c r="GT10" i="69"/>
  <c r="GS10" i="69"/>
  <c r="GR10" i="69"/>
  <c r="GQ10" i="69"/>
  <c r="GP10" i="69"/>
  <c r="GO10" i="69"/>
  <c r="GN10" i="69"/>
  <c r="GM10" i="69"/>
  <c r="I606" i="67" s="1"/>
  <c r="GL10" i="69"/>
  <c r="GK10" i="69"/>
  <c r="GJ10" i="69"/>
  <c r="C606" i="67" s="1"/>
  <c r="GI10" i="69"/>
  <c r="GH10" i="69"/>
  <c r="GG10" i="69"/>
  <c r="GF10" i="69"/>
  <c r="GE10" i="69"/>
  <c r="GD10" i="69"/>
  <c r="O573" i="67" s="1"/>
  <c r="GC10" i="69"/>
  <c r="GB10" i="69"/>
  <c r="GA10" i="69"/>
  <c r="FZ10" i="69"/>
  <c r="FY10" i="69"/>
  <c r="FX10" i="69"/>
  <c r="FW10" i="69"/>
  <c r="FV10" i="69"/>
  <c r="FU10" i="69"/>
  <c r="FT10" i="69"/>
  <c r="FS10" i="69"/>
  <c r="FR10" i="69"/>
  <c r="FQ10" i="69"/>
  <c r="FP10" i="69"/>
  <c r="FO10" i="69"/>
  <c r="I573" i="67" s="1"/>
  <c r="FN10" i="69"/>
  <c r="FM10" i="69"/>
  <c r="FL10" i="69"/>
  <c r="FK10" i="69"/>
  <c r="FJ10" i="69"/>
  <c r="FI10" i="69"/>
  <c r="C573" i="67" s="1"/>
  <c r="HY9" i="69"/>
  <c r="HX9" i="69"/>
  <c r="HW9" i="69"/>
  <c r="C671" i="67" s="1"/>
  <c r="HV9" i="69"/>
  <c r="HU9" i="69"/>
  <c r="HT9" i="69"/>
  <c r="HS9" i="69"/>
  <c r="HR9" i="69"/>
  <c r="HQ9" i="69"/>
  <c r="HP9" i="69"/>
  <c r="HO9" i="69"/>
  <c r="HN9" i="69"/>
  <c r="HM9" i="69"/>
  <c r="HL9" i="69"/>
  <c r="HK9" i="69"/>
  <c r="O638" i="67" s="1"/>
  <c r="HJ9" i="69"/>
  <c r="HI9" i="69"/>
  <c r="HH9" i="69"/>
  <c r="I638" i="67" s="1"/>
  <c r="K638" i="67" s="1"/>
  <c r="HG9" i="69"/>
  <c r="HF9" i="69"/>
  <c r="HE9" i="69"/>
  <c r="HD9" i="69"/>
  <c r="HC9" i="69"/>
  <c r="HB9" i="69"/>
  <c r="HA9" i="69"/>
  <c r="GZ9" i="69"/>
  <c r="GY9" i="69"/>
  <c r="C638" i="67" s="1"/>
  <c r="GX9" i="69"/>
  <c r="GW9" i="69"/>
  <c r="GV9" i="69"/>
  <c r="GU9" i="69"/>
  <c r="GT9" i="69"/>
  <c r="GS9" i="69"/>
  <c r="GR9" i="69"/>
  <c r="GQ9" i="69"/>
  <c r="GP9" i="69"/>
  <c r="GO9" i="69"/>
  <c r="GN9" i="69"/>
  <c r="GM9" i="69"/>
  <c r="I605" i="67" s="1"/>
  <c r="GL9" i="69"/>
  <c r="GK9" i="69"/>
  <c r="GJ9" i="69"/>
  <c r="C605" i="67" s="1"/>
  <c r="GI9" i="69"/>
  <c r="GH9" i="69"/>
  <c r="GG9" i="69"/>
  <c r="GF9" i="69"/>
  <c r="GE9" i="69"/>
  <c r="GD9" i="69"/>
  <c r="O572" i="67" s="1"/>
  <c r="GC9" i="69"/>
  <c r="GB9" i="69"/>
  <c r="GA9" i="69"/>
  <c r="FZ9" i="69"/>
  <c r="FY9" i="69"/>
  <c r="FX9" i="69"/>
  <c r="FW9" i="69"/>
  <c r="FV9" i="69"/>
  <c r="FU9" i="69"/>
  <c r="FT9" i="69"/>
  <c r="FS9" i="69"/>
  <c r="FR9" i="69"/>
  <c r="FQ9" i="69"/>
  <c r="FP9" i="69"/>
  <c r="FO9" i="69"/>
  <c r="I572" i="67" s="1"/>
  <c r="FN9" i="69"/>
  <c r="FM9" i="69"/>
  <c r="FL9" i="69"/>
  <c r="FK9" i="69"/>
  <c r="FJ9" i="69"/>
  <c r="FI9" i="69"/>
  <c r="C572" i="67" s="1"/>
  <c r="HY8" i="69"/>
  <c r="HX8" i="69"/>
  <c r="HW8" i="69"/>
  <c r="C670" i="67" s="1"/>
  <c r="HV8" i="69"/>
  <c r="HU8" i="69"/>
  <c r="HT8" i="69"/>
  <c r="HS8" i="69"/>
  <c r="HR8" i="69"/>
  <c r="HQ8" i="69"/>
  <c r="HP8" i="69"/>
  <c r="HO8" i="69"/>
  <c r="HN8" i="69"/>
  <c r="HM8" i="69"/>
  <c r="HL8" i="69"/>
  <c r="HK8" i="69"/>
  <c r="O637" i="67" s="1"/>
  <c r="HJ8" i="69"/>
  <c r="HI8" i="69"/>
  <c r="HH8" i="69"/>
  <c r="I637" i="67" s="1"/>
  <c r="HG8" i="69"/>
  <c r="HF8" i="69"/>
  <c r="HE8" i="69"/>
  <c r="HD8" i="69"/>
  <c r="HC8" i="69"/>
  <c r="HB8" i="69"/>
  <c r="HA8" i="69"/>
  <c r="GZ8" i="69"/>
  <c r="GY8" i="69"/>
  <c r="C637" i="67" s="1"/>
  <c r="GX8" i="69"/>
  <c r="GW8" i="69"/>
  <c r="GV8" i="69"/>
  <c r="GU8" i="69"/>
  <c r="GT8" i="69"/>
  <c r="GS8" i="69"/>
  <c r="GR8" i="69"/>
  <c r="GQ8" i="69"/>
  <c r="GP8" i="69"/>
  <c r="GO8" i="69"/>
  <c r="GN8" i="69"/>
  <c r="GM8" i="69"/>
  <c r="I604" i="67" s="1"/>
  <c r="GL8" i="69"/>
  <c r="GK8" i="69"/>
  <c r="GJ8" i="69"/>
  <c r="C604" i="67" s="1"/>
  <c r="GI8" i="69"/>
  <c r="GH8" i="69"/>
  <c r="GG8" i="69"/>
  <c r="GF8" i="69"/>
  <c r="GE8" i="69"/>
  <c r="GD8" i="69"/>
  <c r="O571" i="67" s="1"/>
  <c r="GC8" i="69"/>
  <c r="GB8" i="69"/>
  <c r="GA8" i="69"/>
  <c r="FZ8" i="69"/>
  <c r="FY8" i="69"/>
  <c r="FX8" i="69"/>
  <c r="FW8" i="69"/>
  <c r="FV8" i="69"/>
  <c r="FU8" i="69"/>
  <c r="FT8" i="69"/>
  <c r="FS8" i="69"/>
  <c r="FR8" i="69"/>
  <c r="FQ8" i="69"/>
  <c r="FP8" i="69"/>
  <c r="FO8" i="69"/>
  <c r="I571" i="67" s="1"/>
  <c r="FN8" i="69"/>
  <c r="FM8" i="69"/>
  <c r="FL8" i="69"/>
  <c r="FK8" i="69"/>
  <c r="FJ8" i="69"/>
  <c r="FI8" i="69"/>
  <c r="C571" i="67" s="1"/>
  <c r="HY7" i="69"/>
  <c r="HX7" i="69"/>
  <c r="HW7" i="69"/>
  <c r="C669" i="67" s="1"/>
  <c r="HV7" i="69"/>
  <c r="HU7" i="69"/>
  <c r="HT7" i="69"/>
  <c r="HS7" i="69"/>
  <c r="HR7" i="69"/>
  <c r="HQ7" i="69"/>
  <c r="HP7" i="69"/>
  <c r="HO7" i="69"/>
  <c r="HN7" i="69"/>
  <c r="HM7" i="69"/>
  <c r="HL7" i="69"/>
  <c r="HK7" i="69"/>
  <c r="O636" i="67" s="1"/>
  <c r="HJ7" i="69"/>
  <c r="HI7" i="69"/>
  <c r="HH7" i="69"/>
  <c r="I636" i="67" s="1"/>
  <c r="HG7" i="69"/>
  <c r="HF7" i="69"/>
  <c r="HE7" i="69"/>
  <c r="HD7" i="69"/>
  <c r="HC7" i="69"/>
  <c r="HB7" i="69"/>
  <c r="HA7" i="69"/>
  <c r="GZ7" i="69"/>
  <c r="GY7" i="69"/>
  <c r="C636" i="67" s="1"/>
  <c r="GX7" i="69"/>
  <c r="GW7" i="69"/>
  <c r="GV7" i="69"/>
  <c r="GU7" i="69"/>
  <c r="GT7" i="69"/>
  <c r="GS7" i="69"/>
  <c r="GR7" i="69"/>
  <c r="GQ7" i="69"/>
  <c r="GP7" i="69"/>
  <c r="GO7" i="69"/>
  <c r="GN7" i="69"/>
  <c r="GM7" i="69"/>
  <c r="I603" i="67" s="1"/>
  <c r="GL7" i="69"/>
  <c r="GK7" i="69"/>
  <c r="GJ7" i="69"/>
  <c r="C603" i="67" s="1"/>
  <c r="GI7" i="69"/>
  <c r="GH7" i="69"/>
  <c r="GG7" i="69"/>
  <c r="GF7" i="69"/>
  <c r="GE7" i="69"/>
  <c r="GD7" i="69"/>
  <c r="O570" i="67" s="1"/>
  <c r="GC7" i="69"/>
  <c r="GB7" i="69"/>
  <c r="GA7" i="69"/>
  <c r="FZ7" i="69"/>
  <c r="FY7" i="69"/>
  <c r="FX7" i="69"/>
  <c r="FW7" i="69"/>
  <c r="FV7" i="69"/>
  <c r="FU7" i="69"/>
  <c r="FT7" i="69"/>
  <c r="FS7" i="69"/>
  <c r="FR7" i="69"/>
  <c r="FQ7" i="69"/>
  <c r="FP7" i="69"/>
  <c r="FO7" i="69"/>
  <c r="I570" i="67" s="1"/>
  <c r="FN7" i="69"/>
  <c r="FM7" i="69"/>
  <c r="FL7" i="69"/>
  <c r="FK7" i="69"/>
  <c r="FJ7" i="69"/>
  <c r="FI7" i="69"/>
  <c r="C570" i="67" s="1"/>
  <c r="HY6" i="69"/>
  <c r="HX6" i="69"/>
  <c r="HW6" i="69"/>
  <c r="C668" i="67" s="1"/>
  <c r="HV6" i="69"/>
  <c r="HU6" i="69"/>
  <c r="HT6" i="69"/>
  <c r="HS6" i="69"/>
  <c r="HR6" i="69"/>
  <c r="HQ6" i="69"/>
  <c r="HP6" i="69"/>
  <c r="HO6" i="69"/>
  <c r="HN6" i="69"/>
  <c r="HM6" i="69"/>
  <c r="HL6" i="69"/>
  <c r="HK6" i="69"/>
  <c r="O635" i="67" s="1"/>
  <c r="HJ6" i="69"/>
  <c r="HI6" i="69"/>
  <c r="HH6" i="69"/>
  <c r="I635" i="67" s="1"/>
  <c r="K635" i="67" s="1"/>
  <c r="HG6" i="69"/>
  <c r="HF6" i="69"/>
  <c r="HE6" i="69"/>
  <c r="HD6" i="69"/>
  <c r="HC6" i="69"/>
  <c r="HB6" i="69"/>
  <c r="HA6" i="69"/>
  <c r="GZ6" i="69"/>
  <c r="GY6" i="69"/>
  <c r="C635" i="67" s="1"/>
  <c r="GX6" i="69"/>
  <c r="GW6" i="69"/>
  <c r="GV6" i="69"/>
  <c r="GU6" i="69"/>
  <c r="GT6" i="69"/>
  <c r="GS6" i="69"/>
  <c r="GR6" i="69"/>
  <c r="GQ6" i="69"/>
  <c r="GP6" i="69"/>
  <c r="GO6" i="69"/>
  <c r="GN6" i="69"/>
  <c r="GM6" i="69"/>
  <c r="I602" i="67" s="1"/>
  <c r="GL6" i="69"/>
  <c r="GK6" i="69"/>
  <c r="GJ6" i="69"/>
  <c r="C602" i="67" s="1"/>
  <c r="GI6" i="69"/>
  <c r="GH6" i="69"/>
  <c r="GG6" i="69"/>
  <c r="GF6" i="69"/>
  <c r="GE6" i="69"/>
  <c r="GD6" i="69"/>
  <c r="O569" i="67" s="1"/>
  <c r="GC6" i="69"/>
  <c r="GB6" i="69"/>
  <c r="GA6" i="69"/>
  <c r="FZ6" i="69"/>
  <c r="FY6" i="69"/>
  <c r="FX6" i="69"/>
  <c r="FW6" i="69"/>
  <c r="FV6" i="69"/>
  <c r="FU6" i="69"/>
  <c r="FT6" i="69"/>
  <c r="FS6" i="69"/>
  <c r="FR6" i="69"/>
  <c r="FQ6" i="69"/>
  <c r="FP6" i="69"/>
  <c r="FO6" i="69"/>
  <c r="I569" i="67" s="1"/>
  <c r="FN6" i="69"/>
  <c r="FM6" i="69"/>
  <c r="FL6" i="69"/>
  <c r="FK6" i="69"/>
  <c r="FJ6" i="69"/>
  <c r="FI6" i="69"/>
  <c r="C569" i="67" s="1"/>
  <c r="HY5" i="69"/>
  <c r="HX5" i="69"/>
  <c r="HW5" i="69"/>
  <c r="C667" i="67" s="1"/>
  <c r="HV5" i="69"/>
  <c r="HU5" i="69"/>
  <c r="HT5" i="69"/>
  <c r="HS5" i="69"/>
  <c r="HR5" i="69"/>
  <c r="HQ5" i="69"/>
  <c r="HP5" i="69"/>
  <c r="HO5" i="69"/>
  <c r="HN5" i="69"/>
  <c r="HM5" i="69"/>
  <c r="HL5" i="69"/>
  <c r="HK5" i="69"/>
  <c r="O634" i="67" s="1"/>
  <c r="HJ5" i="69"/>
  <c r="HI5" i="69"/>
  <c r="HH5" i="69"/>
  <c r="I634" i="67" s="1"/>
  <c r="HG5" i="69"/>
  <c r="HF5" i="69"/>
  <c r="HE5" i="69"/>
  <c r="HD5" i="69"/>
  <c r="HC5" i="69"/>
  <c r="HB5" i="69"/>
  <c r="HA5" i="69"/>
  <c r="GZ5" i="69"/>
  <c r="GY5" i="69"/>
  <c r="C634" i="67" s="1"/>
  <c r="GX5" i="69"/>
  <c r="GW5" i="69"/>
  <c r="GV5" i="69"/>
  <c r="GU5" i="69"/>
  <c r="GT5" i="69"/>
  <c r="GS5" i="69"/>
  <c r="GR5" i="69"/>
  <c r="GQ5" i="69"/>
  <c r="GP5" i="69"/>
  <c r="GO5" i="69"/>
  <c r="GN5" i="69"/>
  <c r="GM5" i="69"/>
  <c r="I601" i="67" s="1"/>
  <c r="GL5" i="69"/>
  <c r="GK5" i="69"/>
  <c r="GJ5" i="69"/>
  <c r="C601" i="67" s="1"/>
  <c r="GI5" i="69"/>
  <c r="GH5" i="69"/>
  <c r="GG5" i="69"/>
  <c r="GF5" i="69"/>
  <c r="GE5" i="69"/>
  <c r="GD5" i="69"/>
  <c r="O568" i="67" s="1"/>
  <c r="GC5" i="69"/>
  <c r="GB5" i="69"/>
  <c r="GA5" i="69"/>
  <c r="FZ5" i="69"/>
  <c r="FY5" i="69"/>
  <c r="FX5" i="69"/>
  <c r="FW5" i="69"/>
  <c r="FV5" i="69"/>
  <c r="FU5" i="69"/>
  <c r="FT5" i="69"/>
  <c r="FS5" i="69"/>
  <c r="FR5" i="69"/>
  <c r="FQ5" i="69"/>
  <c r="FP5" i="69"/>
  <c r="FO5" i="69"/>
  <c r="I568" i="67" s="1"/>
  <c r="FN5" i="69"/>
  <c r="FM5" i="69"/>
  <c r="FL5" i="69"/>
  <c r="FK5" i="69"/>
  <c r="FJ5" i="69"/>
  <c r="FI5" i="69"/>
  <c r="C568" i="67" s="1"/>
  <c r="I559" i="67"/>
  <c r="C559" i="67"/>
  <c r="O526" i="67"/>
  <c r="I526" i="67"/>
  <c r="C526" i="67"/>
  <c r="O493" i="67"/>
  <c r="I493" i="67"/>
  <c r="C493" i="67"/>
  <c r="O460" i="67"/>
  <c r="I460" i="67"/>
  <c r="C460" i="67"/>
  <c r="O427" i="67"/>
  <c r="I427" i="67"/>
  <c r="C427" i="67"/>
  <c r="O394" i="67"/>
  <c r="BX30" i="69"/>
  <c r="BW30" i="69"/>
  <c r="BV30" i="69"/>
  <c r="I394" i="67"/>
  <c r="BT30" i="69"/>
  <c r="BS30" i="69"/>
  <c r="BR30" i="69"/>
  <c r="BQ30" i="69"/>
  <c r="C394" i="67" s="1"/>
  <c r="E394" i="67" s="1"/>
  <c r="O361" i="67"/>
  <c r="I361" i="67"/>
  <c r="K361" i="67" s="1"/>
  <c r="C361" i="67"/>
  <c r="O328" i="67"/>
  <c r="AZ30" i="69"/>
  <c r="AY30" i="69"/>
  <c r="AX30" i="69"/>
  <c r="AW30" i="69"/>
  <c r="I328" i="67" s="1"/>
  <c r="AV30" i="69"/>
  <c r="AU30" i="69"/>
  <c r="AT30" i="69"/>
  <c r="AS30" i="69"/>
  <c r="C328" i="67" s="1"/>
  <c r="AR30" i="69"/>
  <c r="AQ30" i="69"/>
  <c r="AP30" i="69"/>
  <c r="AO30" i="69"/>
  <c r="O295" i="67" s="1"/>
  <c r="AN30" i="69"/>
  <c r="AM30" i="69"/>
  <c r="AL30" i="69"/>
  <c r="AK30" i="69"/>
  <c r="I295" i="67" s="1"/>
  <c r="AJ30" i="69"/>
  <c r="AI30" i="69"/>
  <c r="AH30" i="69"/>
  <c r="AG30" i="69"/>
  <c r="C295" i="67" s="1"/>
  <c r="I558" i="67"/>
  <c r="C558" i="67"/>
  <c r="O525" i="67"/>
  <c r="I525" i="67"/>
  <c r="C525" i="67"/>
  <c r="O492" i="67"/>
  <c r="I492" i="67"/>
  <c r="C492" i="67"/>
  <c r="O459" i="67"/>
  <c r="I459" i="67"/>
  <c r="C459" i="67"/>
  <c r="O426" i="67"/>
  <c r="I426" i="67"/>
  <c r="C426" i="67"/>
  <c r="O393" i="67"/>
  <c r="BX29" i="69"/>
  <c r="BW29" i="69"/>
  <c r="BV29" i="69"/>
  <c r="I393" i="67"/>
  <c r="BT29" i="69"/>
  <c r="BS29" i="69"/>
  <c r="BR29" i="69"/>
  <c r="BQ29" i="69"/>
  <c r="C393" i="67" s="1"/>
  <c r="E393" i="67" s="1"/>
  <c r="O360" i="67"/>
  <c r="I360" i="67"/>
  <c r="K360" i="67" s="1"/>
  <c r="C360" i="67"/>
  <c r="O327" i="67"/>
  <c r="AZ29" i="69"/>
  <c r="AY29" i="69"/>
  <c r="AX29" i="69"/>
  <c r="AW29" i="69"/>
  <c r="I327" i="67" s="1"/>
  <c r="AV29" i="69"/>
  <c r="AU29" i="69"/>
  <c r="AT29" i="69"/>
  <c r="AS29" i="69"/>
  <c r="C327" i="67" s="1"/>
  <c r="AR29" i="69"/>
  <c r="AQ29" i="69"/>
  <c r="AP29" i="69"/>
  <c r="AO29" i="69"/>
  <c r="O294" i="67" s="1"/>
  <c r="AN29" i="69"/>
  <c r="AM29" i="69"/>
  <c r="AL29" i="69"/>
  <c r="AK29" i="69"/>
  <c r="I294" i="67" s="1"/>
  <c r="AJ29" i="69"/>
  <c r="AI29" i="69"/>
  <c r="AH29" i="69"/>
  <c r="AG29" i="69"/>
  <c r="C294" i="67" s="1"/>
  <c r="I557" i="67"/>
  <c r="C557" i="67"/>
  <c r="O524" i="67"/>
  <c r="I524" i="67"/>
  <c r="C524" i="67"/>
  <c r="O491" i="67"/>
  <c r="I491" i="67"/>
  <c r="C491" i="67"/>
  <c r="O458" i="67"/>
  <c r="I458" i="67"/>
  <c r="C458" i="67"/>
  <c r="O425" i="67"/>
  <c r="I425" i="67"/>
  <c r="C425" i="67"/>
  <c r="O392" i="67"/>
  <c r="BX28" i="69"/>
  <c r="BW28" i="69"/>
  <c r="BV28" i="69"/>
  <c r="I392" i="67"/>
  <c r="BT28" i="69"/>
  <c r="BS28" i="69"/>
  <c r="BR28" i="69"/>
  <c r="BQ28" i="69"/>
  <c r="C392" i="67" s="1"/>
  <c r="E392" i="67" s="1"/>
  <c r="O359" i="67"/>
  <c r="I359" i="67"/>
  <c r="K359" i="67" s="1"/>
  <c r="C359" i="67"/>
  <c r="O326" i="67"/>
  <c r="AZ28" i="69"/>
  <c r="AY28" i="69"/>
  <c r="AX28" i="69"/>
  <c r="AW28" i="69"/>
  <c r="I326" i="67" s="1"/>
  <c r="AV28" i="69"/>
  <c r="AU28" i="69"/>
  <c r="AT28" i="69"/>
  <c r="AS28" i="69"/>
  <c r="C326" i="67" s="1"/>
  <c r="AR28" i="69"/>
  <c r="AQ28" i="69"/>
  <c r="AP28" i="69"/>
  <c r="AO28" i="69"/>
  <c r="O293" i="67" s="1"/>
  <c r="AN28" i="69"/>
  <c r="AM28" i="69"/>
  <c r="AL28" i="69"/>
  <c r="AK28" i="69"/>
  <c r="I293" i="67" s="1"/>
  <c r="AJ28" i="69"/>
  <c r="AI28" i="69"/>
  <c r="AH28" i="69"/>
  <c r="AG28" i="69"/>
  <c r="C293" i="67" s="1"/>
  <c r="I556" i="67"/>
  <c r="C556" i="67"/>
  <c r="O523" i="67"/>
  <c r="I523" i="67"/>
  <c r="C523" i="67"/>
  <c r="O490" i="67"/>
  <c r="I490" i="67"/>
  <c r="C490" i="67"/>
  <c r="O457" i="67"/>
  <c r="I457" i="67"/>
  <c r="C457" i="67"/>
  <c r="O424" i="67"/>
  <c r="I424" i="67"/>
  <c r="C424" i="67"/>
  <c r="O391" i="67"/>
  <c r="BX27" i="69"/>
  <c r="BW27" i="69"/>
  <c r="BV27" i="69"/>
  <c r="I391" i="67"/>
  <c r="BT27" i="69"/>
  <c r="BS27" i="69"/>
  <c r="BR27" i="69"/>
  <c r="BQ27" i="69"/>
  <c r="C391" i="67" s="1"/>
  <c r="E391" i="67" s="1"/>
  <c r="O358" i="67"/>
  <c r="I358" i="67"/>
  <c r="K358" i="67" s="1"/>
  <c r="C358" i="67"/>
  <c r="O325" i="67"/>
  <c r="AZ27" i="69"/>
  <c r="AY27" i="69"/>
  <c r="AX27" i="69"/>
  <c r="AW27" i="69"/>
  <c r="I325" i="67" s="1"/>
  <c r="AV27" i="69"/>
  <c r="AU27" i="69"/>
  <c r="AT27" i="69"/>
  <c r="AS27" i="69"/>
  <c r="C325" i="67" s="1"/>
  <c r="AR27" i="69"/>
  <c r="AQ27" i="69"/>
  <c r="AP27" i="69"/>
  <c r="AO27" i="69"/>
  <c r="O292" i="67" s="1"/>
  <c r="AN27" i="69"/>
  <c r="AM27" i="69"/>
  <c r="AL27" i="69"/>
  <c r="AK27" i="69"/>
  <c r="I292" i="67" s="1"/>
  <c r="AJ27" i="69"/>
  <c r="AI27" i="69"/>
  <c r="AH27" i="69"/>
  <c r="AG27" i="69"/>
  <c r="C292" i="67" s="1"/>
  <c r="I555" i="67"/>
  <c r="C555" i="67"/>
  <c r="O522" i="67"/>
  <c r="I522" i="67"/>
  <c r="C522" i="67"/>
  <c r="O489" i="67"/>
  <c r="I489" i="67"/>
  <c r="C489" i="67"/>
  <c r="O456" i="67"/>
  <c r="I456" i="67"/>
  <c r="C456" i="67"/>
  <c r="O423" i="67"/>
  <c r="I423" i="67"/>
  <c r="C423" i="67"/>
  <c r="O390" i="67"/>
  <c r="BX26" i="69"/>
  <c r="BW26" i="69"/>
  <c r="BV26" i="69"/>
  <c r="I390" i="67"/>
  <c r="BT26" i="69"/>
  <c r="BS26" i="69"/>
  <c r="BR26" i="69"/>
  <c r="BQ26" i="69"/>
  <c r="C390" i="67" s="1"/>
  <c r="E390" i="67" s="1"/>
  <c r="O357" i="67"/>
  <c r="I357" i="67"/>
  <c r="K357" i="67" s="1"/>
  <c r="C357" i="67"/>
  <c r="O324" i="67"/>
  <c r="AZ26" i="69"/>
  <c r="AY26" i="69"/>
  <c r="AX26" i="69"/>
  <c r="AW26" i="69"/>
  <c r="I324" i="67" s="1"/>
  <c r="AV26" i="69"/>
  <c r="AU26" i="69"/>
  <c r="AT26" i="69"/>
  <c r="AS26" i="69"/>
  <c r="C324" i="67" s="1"/>
  <c r="AR26" i="69"/>
  <c r="AQ26" i="69"/>
  <c r="AP26" i="69"/>
  <c r="AO26" i="69"/>
  <c r="O291" i="67" s="1"/>
  <c r="AN26" i="69"/>
  <c r="AM26" i="69"/>
  <c r="AL26" i="69"/>
  <c r="AK26" i="69"/>
  <c r="I291" i="67" s="1"/>
  <c r="AJ26" i="69"/>
  <c r="AI26" i="69"/>
  <c r="AH26" i="69"/>
  <c r="AG26" i="69"/>
  <c r="C291" i="67" s="1"/>
  <c r="I554" i="67"/>
  <c r="C554" i="67"/>
  <c r="O521" i="67"/>
  <c r="I521" i="67"/>
  <c r="C521" i="67"/>
  <c r="O488" i="67"/>
  <c r="I488" i="67"/>
  <c r="C488" i="67"/>
  <c r="O455" i="67"/>
  <c r="I455" i="67"/>
  <c r="C455" i="67"/>
  <c r="O422" i="67"/>
  <c r="I422" i="67"/>
  <c r="C422" i="67"/>
  <c r="O389" i="67"/>
  <c r="BX25" i="69"/>
  <c r="BW25" i="69"/>
  <c r="BV25" i="69"/>
  <c r="I389" i="67"/>
  <c r="BT25" i="69"/>
  <c r="BS25" i="69"/>
  <c r="BR25" i="69"/>
  <c r="BQ25" i="69"/>
  <c r="C389" i="67" s="1"/>
  <c r="E389" i="67" s="1"/>
  <c r="O356" i="67"/>
  <c r="I356" i="67"/>
  <c r="K356" i="67" s="1"/>
  <c r="C356" i="67"/>
  <c r="O323" i="67"/>
  <c r="AZ25" i="69"/>
  <c r="AY25" i="69"/>
  <c r="AX25" i="69"/>
  <c r="AW25" i="69"/>
  <c r="I323" i="67" s="1"/>
  <c r="AV25" i="69"/>
  <c r="AU25" i="69"/>
  <c r="AT25" i="69"/>
  <c r="AS25" i="69"/>
  <c r="C323" i="67" s="1"/>
  <c r="AR25" i="69"/>
  <c r="AQ25" i="69"/>
  <c r="AP25" i="69"/>
  <c r="AO25" i="69"/>
  <c r="O290" i="67" s="1"/>
  <c r="AN25" i="69"/>
  <c r="AM25" i="69"/>
  <c r="AL25" i="69"/>
  <c r="AK25" i="69"/>
  <c r="I290" i="67" s="1"/>
  <c r="AJ25" i="69"/>
  <c r="AI25" i="69"/>
  <c r="AH25" i="69"/>
  <c r="AG25" i="69"/>
  <c r="C290" i="67" s="1"/>
  <c r="I553" i="67"/>
  <c r="C553" i="67"/>
  <c r="O520" i="67"/>
  <c r="I520" i="67"/>
  <c r="C520" i="67"/>
  <c r="O487" i="67"/>
  <c r="I487" i="67"/>
  <c r="C487" i="67"/>
  <c r="O454" i="67"/>
  <c r="I454" i="67"/>
  <c r="C454" i="67"/>
  <c r="O421" i="67"/>
  <c r="I421" i="67"/>
  <c r="C421" i="67"/>
  <c r="O388" i="67"/>
  <c r="BX24" i="69"/>
  <c r="BW24" i="69"/>
  <c r="BV24" i="69"/>
  <c r="I388" i="67"/>
  <c r="BT24" i="69"/>
  <c r="BS24" i="69"/>
  <c r="BR24" i="69"/>
  <c r="BQ24" i="69"/>
  <c r="C388" i="67" s="1"/>
  <c r="E388" i="67" s="1"/>
  <c r="O355" i="67"/>
  <c r="I355" i="67"/>
  <c r="K355" i="67" s="1"/>
  <c r="C355" i="67"/>
  <c r="O322" i="67"/>
  <c r="AZ24" i="69"/>
  <c r="AY24" i="69"/>
  <c r="AX24" i="69"/>
  <c r="AW24" i="69"/>
  <c r="I322" i="67" s="1"/>
  <c r="AV24" i="69"/>
  <c r="AU24" i="69"/>
  <c r="AT24" i="69"/>
  <c r="AS24" i="69"/>
  <c r="C322" i="67" s="1"/>
  <c r="AR24" i="69"/>
  <c r="AQ24" i="69"/>
  <c r="AP24" i="69"/>
  <c r="AO24" i="69"/>
  <c r="O289" i="67" s="1"/>
  <c r="AN24" i="69"/>
  <c r="AM24" i="69"/>
  <c r="AL24" i="69"/>
  <c r="AK24" i="69"/>
  <c r="I289" i="67" s="1"/>
  <c r="AJ24" i="69"/>
  <c r="AI24" i="69"/>
  <c r="AH24" i="69"/>
  <c r="AG24" i="69"/>
  <c r="C289" i="67" s="1"/>
  <c r="I552" i="67"/>
  <c r="C552" i="67"/>
  <c r="O519" i="67"/>
  <c r="I519" i="67"/>
  <c r="C519" i="67"/>
  <c r="O486" i="67"/>
  <c r="I486" i="67"/>
  <c r="C486" i="67"/>
  <c r="O453" i="67"/>
  <c r="I453" i="67"/>
  <c r="C453" i="67"/>
  <c r="O420" i="67"/>
  <c r="I420" i="67"/>
  <c r="C420" i="67"/>
  <c r="O387" i="67"/>
  <c r="BX23" i="69"/>
  <c r="BW23" i="69"/>
  <c r="BV23" i="69"/>
  <c r="I387" i="67"/>
  <c r="BT23" i="69"/>
  <c r="BS23" i="69"/>
  <c r="BR23" i="69"/>
  <c r="BQ23" i="69"/>
  <c r="C387" i="67" s="1"/>
  <c r="E387" i="67" s="1"/>
  <c r="O354" i="67"/>
  <c r="I354" i="67"/>
  <c r="K354" i="67" s="1"/>
  <c r="C354" i="67"/>
  <c r="O321" i="67"/>
  <c r="AZ23" i="69"/>
  <c r="AY23" i="69"/>
  <c r="AX23" i="69"/>
  <c r="AW23" i="69"/>
  <c r="I321" i="67" s="1"/>
  <c r="AV23" i="69"/>
  <c r="AU23" i="69"/>
  <c r="AT23" i="69"/>
  <c r="AS23" i="69"/>
  <c r="C321" i="67" s="1"/>
  <c r="AR23" i="69"/>
  <c r="AQ23" i="69"/>
  <c r="AP23" i="69"/>
  <c r="AO23" i="69"/>
  <c r="O288" i="67" s="1"/>
  <c r="AN23" i="69"/>
  <c r="AM23" i="69"/>
  <c r="AL23" i="69"/>
  <c r="AK23" i="69"/>
  <c r="I288" i="67" s="1"/>
  <c r="AJ23" i="69"/>
  <c r="AI23" i="69"/>
  <c r="AH23" i="69"/>
  <c r="AG23" i="69"/>
  <c r="C288" i="67" s="1"/>
  <c r="I551" i="67"/>
  <c r="C551" i="67"/>
  <c r="O518" i="67"/>
  <c r="I518" i="67"/>
  <c r="C518" i="67"/>
  <c r="O485" i="67"/>
  <c r="I485" i="67"/>
  <c r="C485" i="67"/>
  <c r="O452" i="67"/>
  <c r="I452" i="67"/>
  <c r="C452" i="67"/>
  <c r="O419" i="67"/>
  <c r="I419" i="67"/>
  <c r="C419" i="67"/>
  <c r="O386" i="67"/>
  <c r="BX22" i="69"/>
  <c r="BW22" i="69"/>
  <c r="BV22" i="69"/>
  <c r="I386" i="67"/>
  <c r="BT22" i="69"/>
  <c r="BS22" i="69"/>
  <c r="BR22" i="69"/>
  <c r="BQ22" i="69"/>
  <c r="C386" i="67" s="1"/>
  <c r="E386" i="67" s="1"/>
  <c r="O353" i="67"/>
  <c r="I353" i="67"/>
  <c r="K353" i="67" s="1"/>
  <c r="C353" i="67"/>
  <c r="O320" i="67"/>
  <c r="AZ22" i="69"/>
  <c r="AY22" i="69"/>
  <c r="AX22" i="69"/>
  <c r="AW22" i="69"/>
  <c r="I320" i="67" s="1"/>
  <c r="AV22" i="69"/>
  <c r="AU22" i="69"/>
  <c r="AT22" i="69"/>
  <c r="AS22" i="69"/>
  <c r="C320" i="67" s="1"/>
  <c r="AR22" i="69"/>
  <c r="AQ22" i="69"/>
  <c r="AP22" i="69"/>
  <c r="AO22" i="69"/>
  <c r="O287" i="67" s="1"/>
  <c r="AN22" i="69"/>
  <c r="AM22" i="69"/>
  <c r="AL22" i="69"/>
  <c r="AK22" i="69"/>
  <c r="I287" i="67" s="1"/>
  <c r="AJ22" i="69"/>
  <c r="AI22" i="69"/>
  <c r="AH22" i="69"/>
  <c r="AG22" i="69"/>
  <c r="C287" i="67" s="1"/>
  <c r="I550" i="67"/>
  <c r="C550" i="67"/>
  <c r="O517" i="67"/>
  <c r="I517" i="67"/>
  <c r="C517" i="67"/>
  <c r="O484" i="67"/>
  <c r="I484" i="67"/>
  <c r="C484" i="67"/>
  <c r="O451" i="67"/>
  <c r="I451" i="67"/>
  <c r="C451" i="67"/>
  <c r="O418" i="67"/>
  <c r="I418" i="67"/>
  <c r="C418" i="67"/>
  <c r="O385" i="67"/>
  <c r="BX21" i="69"/>
  <c r="BW21" i="69"/>
  <c r="BV21" i="69"/>
  <c r="I385" i="67"/>
  <c r="BT21" i="69"/>
  <c r="BS21" i="69"/>
  <c r="BR21" i="69"/>
  <c r="BQ21" i="69"/>
  <c r="C385" i="67" s="1"/>
  <c r="E385" i="67" s="1"/>
  <c r="O352" i="67"/>
  <c r="I352" i="67"/>
  <c r="K352" i="67" s="1"/>
  <c r="C352" i="67"/>
  <c r="O319" i="67"/>
  <c r="AZ21" i="69"/>
  <c r="AY21" i="69"/>
  <c r="AX21" i="69"/>
  <c r="AW21" i="69"/>
  <c r="I319" i="67" s="1"/>
  <c r="AV21" i="69"/>
  <c r="AU21" i="69"/>
  <c r="AT21" i="69"/>
  <c r="AS21" i="69"/>
  <c r="C319" i="67" s="1"/>
  <c r="AR21" i="69"/>
  <c r="AQ21" i="69"/>
  <c r="AP21" i="69"/>
  <c r="AO21" i="69"/>
  <c r="O286" i="67" s="1"/>
  <c r="AN21" i="69"/>
  <c r="AM21" i="69"/>
  <c r="AL21" i="69"/>
  <c r="AK21" i="69"/>
  <c r="I286" i="67" s="1"/>
  <c r="AJ21" i="69"/>
  <c r="AI21" i="69"/>
  <c r="AH21" i="69"/>
  <c r="AG21" i="69"/>
  <c r="C286" i="67" s="1"/>
  <c r="I549" i="67"/>
  <c r="C549" i="67"/>
  <c r="O516" i="67"/>
  <c r="I516" i="67"/>
  <c r="C516" i="67"/>
  <c r="O483" i="67"/>
  <c r="I483" i="67"/>
  <c r="C483" i="67"/>
  <c r="O450" i="67"/>
  <c r="I450" i="67"/>
  <c r="C450" i="67"/>
  <c r="O417" i="67"/>
  <c r="I417" i="67"/>
  <c r="C417" i="67"/>
  <c r="O384" i="67"/>
  <c r="BX20" i="69"/>
  <c r="BW20" i="69"/>
  <c r="BV20" i="69"/>
  <c r="I384" i="67"/>
  <c r="BT20" i="69"/>
  <c r="BS20" i="69"/>
  <c r="BR20" i="69"/>
  <c r="BQ20" i="69"/>
  <c r="C384" i="67" s="1"/>
  <c r="E384" i="67" s="1"/>
  <c r="O351" i="67"/>
  <c r="I351" i="67"/>
  <c r="K351" i="67" s="1"/>
  <c r="C351" i="67"/>
  <c r="O318" i="67"/>
  <c r="AZ20" i="69"/>
  <c r="AY20" i="69"/>
  <c r="AX20" i="69"/>
  <c r="AW20" i="69"/>
  <c r="I318" i="67" s="1"/>
  <c r="AV20" i="69"/>
  <c r="AU20" i="69"/>
  <c r="AT20" i="69"/>
  <c r="AS20" i="69"/>
  <c r="C318" i="67" s="1"/>
  <c r="AR20" i="69"/>
  <c r="AQ20" i="69"/>
  <c r="AP20" i="69"/>
  <c r="AO20" i="69"/>
  <c r="O285" i="67" s="1"/>
  <c r="AN20" i="69"/>
  <c r="AM20" i="69"/>
  <c r="AL20" i="69"/>
  <c r="AK20" i="69"/>
  <c r="I285" i="67" s="1"/>
  <c r="AJ20" i="69"/>
  <c r="AI20" i="69"/>
  <c r="AH20" i="69"/>
  <c r="AG20" i="69"/>
  <c r="C285" i="67" s="1"/>
  <c r="I548" i="67"/>
  <c r="C548" i="67"/>
  <c r="O515" i="67"/>
  <c r="I515" i="67"/>
  <c r="C515" i="67"/>
  <c r="O482" i="67"/>
  <c r="I482" i="67"/>
  <c r="C482" i="67"/>
  <c r="O449" i="67"/>
  <c r="I449" i="67"/>
  <c r="C449" i="67"/>
  <c r="O416" i="67"/>
  <c r="I416" i="67"/>
  <c r="C416" i="67"/>
  <c r="O383" i="67"/>
  <c r="BX19" i="69"/>
  <c r="BW19" i="69"/>
  <c r="BV19" i="69"/>
  <c r="I383" i="67"/>
  <c r="BT19" i="69"/>
  <c r="BS19" i="69"/>
  <c r="BR19" i="69"/>
  <c r="BQ19" i="69"/>
  <c r="C383" i="67" s="1"/>
  <c r="E383" i="67" s="1"/>
  <c r="O350" i="67"/>
  <c r="I350" i="67"/>
  <c r="K350" i="67" s="1"/>
  <c r="C350" i="67"/>
  <c r="O317" i="67"/>
  <c r="AZ19" i="69"/>
  <c r="AY19" i="69"/>
  <c r="AX19" i="69"/>
  <c r="AW19" i="69"/>
  <c r="I317" i="67" s="1"/>
  <c r="AV19" i="69"/>
  <c r="AU19" i="69"/>
  <c r="AT19" i="69"/>
  <c r="AS19" i="69"/>
  <c r="C317" i="67" s="1"/>
  <c r="AR19" i="69"/>
  <c r="AQ19" i="69"/>
  <c r="AP19" i="69"/>
  <c r="AO19" i="69"/>
  <c r="O284" i="67" s="1"/>
  <c r="AN19" i="69"/>
  <c r="AM19" i="69"/>
  <c r="AL19" i="69"/>
  <c r="AK19" i="69"/>
  <c r="I284" i="67" s="1"/>
  <c r="AJ19" i="69"/>
  <c r="AI19" i="69"/>
  <c r="AH19" i="69"/>
  <c r="AG19" i="69"/>
  <c r="C284" i="67" s="1"/>
  <c r="I547" i="67"/>
  <c r="C547" i="67"/>
  <c r="O514" i="67"/>
  <c r="I514" i="67"/>
  <c r="C514" i="67"/>
  <c r="O481" i="67"/>
  <c r="I481" i="67"/>
  <c r="C481" i="67"/>
  <c r="O448" i="67"/>
  <c r="I448" i="67"/>
  <c r="C448" i="67"/>
  <c r="O415" i="67"/>
  <c r="I415" i="67"/>
  <c r="C415" i="67"/>
  <c r="O382" i="67"/>
  <c r="BX18" i="69"/>
  <c r="BW18" i="69"/>
  <c r="BV18" i="69"/>
  <c r="I382" i="67"/>
  <c r="BT18" i="69"/>
  <c r="BS18" i="69"/>
  <c r="BR18" i="69"/>
  <c r="BQ18" i="69"/>
  <c r="C382" i="67" s="1"/>
  <c r="E382" i="67" s="1"/>
  <c r="O349" i="67"/>
  <c r="I349" i="67"/>
  <c r="K349" i="67" s="1"/>
  <c r="C349" i="67"/>
  <c r="O316" i="67"/>
  <c r="AZ18" i="69"/>
  <c r="AY18" i="69"/>
  <c r="AX18" i="69"/>
  <c r="AW18" i="69"/>
  <c r="I316" i="67" s="1"/>
  <c r="AV18" i="69"/>
  <c r="AU18" i="69"/>
  <c r="AT18" i="69"/>
  <c r="AS18" i="69"/>
  <c r="C316" i="67" s="1"/>
  <c r="AR18" i="69"/>
  <c r="AQ18" i="69"/>
  <c r="AP18" i="69"/>
  <c r="AO18" i="69"/>
  <c r="O283" i="67" s="1"/>
  <c r="AN18" i="69"/>
  <c r="AM18" i="69"/>
  <c r="AL18" i="69"/>
  <c r="AK18" i="69"/>
  <c r="I283" i="67" s="1"/>
  <c r="AJ18" i="69"/>
  <c r="AI18" i="69"/>
  <c r="AH18" i="69"/>
  <c r="AG18" i="69"/>
  <c r="C283" i="67" s="1"/>
  <c r="I546" i="67"/>
  <c r="C546" i="67"/>
  <c r="O513" i="67"/>
  <c r="I513" i="67"/>
  <c r="C513" i="67"/>
  <c r="O480" i="67"/>
  <c r="I480" i="67"/>
  <c r="C480" i="67"/>
  <c r="O447" i="67"/>
  <c r="I447" i="67"/>
  <c r="C447" i="67"/>
  <c r="O414" i="67"/>
  <c r="I414" i="67"/>
  <c r="C414" i="67"/>
  <c r="O381" i="67"/>
  <c r="BX17" i="69"/>
  <c r="BW17" i="69"/>
  <c r="BV17" i="69"/>
  <c r="I381" i="67"/>
  <c r="BT17" i="69"/>
  <c r="BS17" i="69"/>
  <c r="BR17" i="69"/>
  <c r="BQ17" i="69"/>
  <c r="C381" i="67" s="1"/>
  <c r="E381" i="67" s="1"/>
  <c r="O348" i="67"/>
  <c r="I348" i="67"/>
  <c r="K348" i="67" s="1"/>
  <c r="C348" i="67"/>
  <c r="O315" i="67"/>
  <c r="AZ17" i="69"/>
  <c r="AY17" i="69"/>
  <c r="AX17" i="69"/>
  <c r="AW17" i="69"/>
  <c r="I315" i="67" s="1"/>
  <c r="AV17" i="69"/>
  <c r="AU17" i="69"/>
  <c r="AT17" i="69"/>
  <c r="AS17" i="69"/>
  <c r="C315" i="67" s="1"/>
  <c r="AR17" i="69"/>
  <c r="AQ17" i="69"/>
  <c r="AP17" i="69"/>
  <c r="AO17" i="69"/>
  <c r="O282" i="67" s="1"/>
  <c r="AN17" i="69"/>
  <c r="AM17" i="69"/>
  <c r="AL17" i="69"/>
  <c r="AK17" i="69"/>
  <c r="I282" i="67" s="1"/>
  <c r="AJ17" i="69"/>
  <c r="AI17" i="69"/>
  <c r="AH17" i="69"/>
  <c r="AG17" i="69"/>
  <c r="C282" i="67" s="1"/>
  <c r="I545" i="67"/>
  <c r="C545" i="67"/>
  <c r="O512" i="67"/>
  <c r="I512" i="67"/>
  <c r="C512" i="67"/>
  <c r="O479" i="67"/>
  <c r="I479" i="67"/>
  <c r="C479" i="67"/>
  <c r="O446" i="67"/>
  <c r="I446" i="67"/>
  <c r="C446" i="67"/>
  <c r="O413" i="67"/>
  <c r="I413" i="67"/>
  <c r="C413" i="67"/>
  <c r="O380" i="67"/>
  <c r="BX16" i="69"/>
  <c r="BW16" i="69"/>
  <c r="BV16" i="69"/>
  <c r="I380" i="67"/>
  <c r="BT16" i="69"/>
  <c r="BS16" i="69"/>
  <c r="BR16" i="69"/>
  <c r="BQ16" i="69"/>
  <c r="C380" i="67" s="1"/>
  <c r="E380" i="67" s="1"/>
  <c r="O347" i="67"/>
  <c r="I347" i="67"/>
  <c r="K347" i="67" s="1"/>
  <c r="C347" i="67"/>
  <c r="O314" i="67"/>
  <c r="AZ16" i="69"/>
  <c r="AY16" i="69"/>
  <c r="AX16" i="69"/>
  <c r="AW16" i="69"/>
  <c r="I314" i="67" s="1"/>
  <c r="AV16" i="69"/>
  <c r="AU16" i="69"/>
  <c r="AT16" i="69"/>
  <c r="AS16" i="69"/>
  <c r="C314" i="67" s="1"/>
  <c r="AR16" i="69"/>
  <c r="AQ16" i="69"/>
  <c r="AP16" i="69"/>
  <c r="AO16" i="69"/>
  <c r="O281" i="67" s="1"/>
  <c r="AN16" i="69"/>
  <c r="AM16" i="69"/>
  <c r="AL16" i="69"/>
  <c r="AK16" i="69"/>
  <c r="I281" i="67" s="1"/>
  <c r="AJ16" i="69"/>
  <c r="AI16" i="69"/>
  <c r="AH16" i="69"/>
  <c r="AG16" i="69"/>
  <c r="C281" i="67" s="1"/>
  <c r="I544" i="67"/>
  <c r="C544" i="67"/>
  <c r="O511" i="67"/>
  <c r="I511" i="67"/>
  <c r="C511" i="67"/>
  <c r="O478" i="67"/>
  <c r="I478" i="67"/>
  <c r="C478" i="67"/>
  <c r="O445" i="67"/>
  <c r="I445" i="67"/>
  <c r="C445" i="67"/>
  <c r="O412" i="67"/>
  <c r="I412" i="67"/>
  <c r="C412" i="67"/>
  <c r="O379" i="67"/>
  <c r="BX15" i="69"/>
  <c r="BW15" i="69"/>
  <c r="BV15" i="69"/>
  <c r="I379" i="67"/>
  <c r="BT15" i="69"/>
  <c r="BS15" i="69"/>
  <c r="BR15" i="69"/>
  <c r="BQ15" i="69"/>
  <c r="C379" i="67" s="1"/>
  <c r="E379" i="67" s="1"/>
  <c r="O346" i="67"/>
  <c r="I346" i="67"/>
  <c r="K346" i="67" s="1"/>
  <c r="C346" i="67"/>
  <c r="O313" i="67"/>
  <c r="AZ15" i="69"/>
  <c r="AY15" i="69"/>
  <c r="AX15" i="69"/>
  <c r="AW15" i="69"/>
  <c r="I313" i="67" s="1"/>
  <c r="AV15" i="69"/>
  <c r="AU15" i="69"/>
  <c r="AT15" i="69"/>
  <c r="AS15" i="69"/>
  <c r="C313" i="67" s="1"/>
  <c r="AR15" i="69"/>
  <c r="AQ15" i="69"/>
  <c r="AP15" i="69"/>
  <c r="AO15" i="69"/>
  <c r="O280" i="67" s="1"/>
  <c r="AN15" i="69"/>
  <c r="AM15" i="69"/>
  <c r="AL15" i="69"/>
  <c r="AK15" i="69"/>
  <c r="I280" i="67" s="1"/>
  <c r="AJ15" i="69"/>
  <c r="AI15" i="69"/>
  <c r="AH15" i="69"/>
  <c r="AG15" i="69"/>
  <c r="C280" i="67" s="1"/>
  <c r="I543" i="67"/>
  <c r="C543" i="67"/>
  <c r="O510" i="67"/>
  <c r="I510" i="67"/>
  <c r="C510" i="67"/>
  <c r="O477" i="67"/>
  <c r="I477" i="67"/>
  <c r="C477" i="67"/>
  <c r="O444" i="67"/>
  <c r="I444" i="67"/>
  <c r="C444" i="67"/>
  <c r="O411" i="67"/>
  <c r="I411" i="67"/>
  <c r="C411" i="67"/>
  <c r="O378" i="67"/>
  <c r="BX14" i="69"/>
  <c r="BW14" i="69"/>
  <c r="BV14" i="69"/>
  <c r="I378" i="67"/>
  <c r="BT14" i="69"/>
  <c r="BS14" i="69"/>
  <c r="BR14" i="69"/>
  <c r="BQ14" i="69"/>
  <c r="C378" i="67" s="1"/>
  <c r="E378" i="67" s="1"/>
  <c r="O345" i="67"/>
  <c r="I345" i="67"/>
  <c r="K345" i="67" s="1"/>
  <c r="C345" i="67"/>
  <c r="O312" i="67"/>
  <c r="AZ14" i="69"/>
  <c r="AY14" i="69"/>
  <c r="AX14" i="69"/>
  <c r="AW14" i="69"/>
  <c r="I312" i="67" s="1"/>
  <c r="AV14" i="69"/>
  <c r="AU14" i="69"/>
  <c r="AT14" i="69"/>
  <c r="AS14" i="69"/>
  <c r="C312" i="67" s="1"/>
  <c r="AR14" i="69"/>
  <c r="AQ14" i="69"/>
  <c r="AP14" i="69"/>
  <c r="AO14" i="69"/>
  <c r="O279" i="67" s="1"/>
  <c r="AN14" i="69"/>
  <c r="AM14" i="69"/>
  <c r="AL14" i="69"/>
  <c r="AK14" i="69"/>
  <c r="I279" i="67" s="1"/>
  <c r="AJ14" i="69"/>
  <c r="AI14" i="69"/>
  <c r="AH14" i="69"/>
  <c r="AG14" i="69"/>
  <c r="C279" i="67" s="1"/>
  <c r="I542" i="67"/>
  <c r="C542" i="67"/>
  <c r="O509" i="67"/>
  <c r="I509" i="67"/>
  <c r="C509" i="67"/>
  <c r="O476" i="67"/>
  <c r="I476" i="67"/>
  <c r="C476" i="67"/>
  <c r="O443" i="67"/>
  <c r="I443" i="67"/>
  <c r="C443" i="67"/>
  <c r="O410" i="67"/>
  <c r="I410" i="67"/>
  <c r="C410" i="67"/>
  <c r="O377" i="67"/>
  <c r="BX13" i="69"/>
  <c r="BW13" i="69"/>
  <c r="BV13" i="69"/>
  <c r="I377" i="67"/>
  <c r="BT13" i="69"/>
  <c r="BS13" i="69"/>
  <c r="BR13" i="69"/>
  <c r="BQ13" i="69"/>
  <c r="C377" i="67" s="1"/>
  <c r="E377" i="67" s="1"/>
  <c r="O344" i="67"/>
  <c r="I344" i="67"/>
  <c r="K344" i="67" s="1"/>
  <c r="C344" i="67"/>
  <c r="O311" i="67"/>
  <c r="AZ13" i="69"/>
  <c r="AY13" i="69"/>
  <c r="AX13" i="69"/>
  <c r="AW13" i="69"/>
  <c r="I311" i="67" s="1"/>
  <c r="AV13" i="69"/>
  <c r="AU13" i="69"/>
  <c r="AT13" i="69"/>
  <c r="AS13" i="69"/>
  <c r="C311" i="67" s="1"/>
  <c r="AR13" i="69"/>
  <c r="AQ13" i="69"/>
  <c r="AP13" i="69"/>
  <c r="AO13" i="69"/>
  <c r="O278" i="67" s="1"/>
  <c r="AN13" i="69"/>
  <c r="AM13" i="69"/>
  <c r="AL13" i="69"/>
  <c r="AK13" i="69"/>
  <c r="I278" i="67" s="1"/>
  <c r="AJ13" i="69"/>
  <c r="AI13" i="69"/>
  <c r="AH13" i="69"/>
  <c r="AG13" i="69"/>
  <c r="C278" i="67" s="1"/>
  <c r="I541" i="67"/>
  <c r="C541" i="67"/>
  <c r="O508" i="67"/>
  <c r="I508" i="67"/>
  <c r="C508" i="67"/>
  <c r="O475" i="67"/>
  <c r="I475" i="67"/>
  <c r="C475" i="67"/>
  <c r="O442" i="67"/>
  <c r="I442" i="67"/>
  <c r="C442" i="67"/>
  <c r="O409" i="67"/>
  <c r="I409" i="67"/>
  <c r="C409" i="67"/>
  <c r="O376" i="67"/>
  <c r="BX12" i="69"/>
  <c r="BW12" i="69"/>
  <c r="BV12" i="69"/>
  <c r="I376" i="67"/>
  <c r="BT12" i="69"/>
  <c r="BS12" i="69"/>
  <c r="BR12" i="69"/>
  <c r="BQ12" i="69"/>
  <c r="C376" i="67" s="1"/>
  <c r="E376" i="67" s="1"/>
  <c r="O343" i="67"/>
  <c r="I343" i="67"/>
  <c r="K343" i="67" s="1"/>
  <c r="C343" i="67"/>
  <c r="O310" i="67"/>
  <c r="AZ12" i="69"/>
  <c r="AY12" i="69"/>
  <c r="AX12" i="69"/>
  <c r="AW12" i="69"/>
  <c r="I310" i="67" s="1"/>
  <c r="AV12" i="69"/>
  <c r="AU12" i="69"/>
  <c r="AT12" i="69"/>
  <c r="AS12" i="69"/>
  <c r="C310" i="67" s="1"/>
  <c r="AR12" i="69"/>
  <c r="AQ12" i="69"/>
  <c r="AP12" i="69"/>
  <c r="AO12" i="69"/>
  <c r="O277" i="67" s="1"/>
  <c r="AN12" i="69"/>
  <c r="AM12" i="69"/>
  <c r="AL12" i="69"/>
  <c r="AK12" i="69"/>
  <c r="I277" i="67" s="1"/>
  <c r="AJ12" i="69"/>
  <c r="AI12" i="69"/>
  <c r="AH12" i="69"/>
  <c r="AG12" i="69"/>
  <c r="C277" i="67" s="1"/>
  <c r="I540" i="67"/>
  <c r="C540" i="67"/>
  <c r="O507" i="67"/>
  <c r="I507" i="67"/>
  <c r="C507" i="67"/>
  <c r="O474" i="67"/>
  <c r="I474" i="67"/>
  <c r="C474" i="67"/>
  <c r="O441" i="67"/>
  <c r="I441" i="67"/>
  <c r="C441" i="67"/>
  <c r="O408" i="67"/>
  <c r="I408" i="67"/>
  <c r="C408" i="67"/>
  <c r="O375" i="67"/>
  <c r="BX11" i="69"/>
  <c r="BW11" i="69"/>
  <c r="BV11" i="69"/>
  <c r="I375" i="67"/>
  <c r="BT11" i="69"/>
  <c r="BS11" i="69"/>
  <c r="BR11" i="69"/>
  <c r="BQ11" i="69"/>
  <c r="C375" i="67" s="1"/>
  <c r="E375" i="67" s="1"/>
  <c r="O342" i="67"/>
  <c r="I342" i="67"/>
  <c r="K342" i="67" s="1"/>
  <c r="C342" i="67"/>
  <c r="O309" i="67"/>
  <c r="AZ11" i="69"/>
  <c r="AY11" i="69"/>
  <c r="AX11" i="69"/>
  <c r="AW11" i="69"/>
  <c r="I309" i="67" s="1"/>
  <c r="AV11" i="69"/>
  <c r="AU11" i="69"/>
  <c r="AT11" i="69"/>
  <c r="AS11" i="69"/>
  <c r="C309" i="67" s="1"/>
  <c r="AR11" i="69"/>
  <c r="AQ11" i="69"/>
  <c r="AP11" i="69"/>
  <c r="AO11" i="69"/>
  <c r="O276" i="67" s="1"/>
  <c r="AN11" i="69"/>
  <c r="AM11" i="69"/>
  <c r="AL11" i="69"/>
  <c r="AK11" i="69"/>
  <c r="I276" i="67" s="1"/>
  <c r="AJ11" i="69"/>
  <c r="AI11" i="69"/>
  <c r="AH11" i="69"/>
  <c r="AG11" i="69"/>
  <c r="C276" i="67" s="1"/>
  <c r="I539" i="67"/>
  <c r="C539" i="67"/>
  <c r="O506" i="67"/>
  <c r="I506" i="67"/>
  <c r="C506" i="67"/>
  <c r="O473" i="67"/>
  <c r="I473" i="67"/>
  <c r="C473" i="67"/>
  <c r="O440" i="67"/>
  <c r="I440" i="67"/>
  <c r="C440" i="67"/>
  <c r="O407" i="67"/>
  <c r="I407" i="67"/>
  <c r="C407" i="67"/>
  <c r="O374" i="67"/>
  <c r="BX10" i="69"/>
  <c r="BW10" i="69"/>
  <c r="BV10" i="69"/>
  <c r="I374" i="67"/>
  <c r="BT10" i="69"/>
  <c r="BS10" i="69"/>
  <c r="BR10" i="69"/>
  <c r="BQ10" i="69"/>
  <c r="C374" i="67" s="1"/>
  <c r="E374" i="67" s="1"/>
  <c r="O341" i="67"/>
  <c r="I341" i="67"/>
  <c r="K341" i="67" s="1"/>
  <c r="C341" i="67"/>
  <c r="O308" i="67"/>
  <c r="AZ10" i="69"/>
  <c r="AY10" i="69"/>
  <c r="AX10" i="69"/>
  <c r="AW10" i="69"/>
  <c r="I308" i="67" s="1"/>
  <c r="AV10" i="69"/>
  <c r="AU10" i="69"/>
  <c r="AT10" i="69"/>
  <c r="AS10" i="69"/>
  <c r="C308" i="67" s="1"/>
  <c r="AR10" i="69"/>
  <c r="AQ10" i="69"/>
  <c r="AP10" i="69"/>
  <c r="AO10" i="69"/>
  <c r="O275" i="67" s="1"/>
  <c r="AN10" i="69"/>
  <c r="AM10" i="69"/>
  <c r="AL10" i="69"/>
  <c r="AK10" i="69"/>
  <c r="I275" i="67" s="1"/>
  <c r="AJ10" i="69"/>
  <c r="AI10" i="69"/>
  <c r="AH10" i="69"/>
  <c r="AG10" i="69"/>
  <c r="C275" i="67" s="1"/>
  <c r="I538" i="67"/>
  <c r="C538" i="67"/>
  <c r="O505" i="67"/>
  <c r="I505" i="67"/>
  <c r="C505" i="67"/>
  <c r="O472" i="67"/>
  <c r="I472" i="67"/>
  <c r="C472" i="67"/>
  <c r="O439" i="67"/>
  <c r="I439" i="67"/>
  <c r="C439" i="67"/>
  <c r="O406" i="67"/>
  <c r="I406" i="67"/>
  <c r="C406" i="67"/>
  <c r="O373" i="67"/>
  <c r="BX9" i="69"/>
  <c r="BW9" i="69"/>
  <c r="BV9" i="69"/>
  <c r="I373" i="67"/>
  <c r="BT9" i="69"/>
  <c r="BS9" i="69"/>
  <c r="BR9" i="69"/>
  <c r="BQ9" i="69"/>
  <c r="C373" i="67" s="1"/>
  <c r="E373" i="67" s="1"/>
  <c r="O340" i="67"/>
  <c r="I340" i="67"/>
  <c r="K340" i="67" s="1"/>
  <c r="C340" i="67"/>
  <c r="O307" i="67"/>
  <c r="AZ9" i="69"/>
  <c r="AY9" i="69"/>
  <c r="AX9" i="69"/>
  <c r="AW9" i="69"/>
  <c r="I307" i="67" s="1"/>
  <c r="AV9" i="69"/>
  <c r="AU9" i="69"/>
  <c r="AT9" i="69"/>
  <c r="AS9" i="69"/>
  <c r="C307" i="67" s="1"/>
  <c r="AR9" i="69"/>
  <c r="AQ9" i="69"/>
  <c r="AP9" i="69"/>
  <c r="AO9" i="69"/>
  <c r="O274" i="67" s="1"/>
  <c r="AN9" i="69"/>
  <c r="AM9" i="69"/>
  <c r="AL9" i="69"/>
  <c r="AK9" i="69"/>
  <c r="I274" i="67" s="1"/>
  <c r="AJ9" i="69"/>
  <c r="AI9" i="69"/>
  <c r="AH9" i="69"/>
  <c r="AG9" i="69"/>
  <c r="C274" i="67" s="1"/>
  <c r="I537" i="67"/>
  <c r="C537" i="67"/>
  <c r="O504" i="67"/>
  <c r="I504" i="67"/>
  <c r="C504" i="67"/>
  <c r="O471" i="67"/>
  <c r="I471" i="67"/>
  <c r="C471" i="67"/>
  <c r="O438" i="67"/>
  <c r="I438" i="67"/>
  <c r="C438" i="67"/>
  <c r="O405" i="67"/>
  <c r="I405" i="67"/>
  <c r="C405" i="67"/>
  <c r="O372" i="67"/>
  <c r="BX8" i="69"/>
  <c r="BW8" i="69"/>
  <c r="BV8" i="69"/>
  <c r="I372" i="67"/>
  <c r="BT8" i="69"/>
  <c r="BS8" i="69"/>
  <c r="BR8" i="69"/>
  <c r="BQ8" i="69"/>
  <c r="C372" i="67" s="1"/>
  <c r="E372" i="67" s="1"/>
  <c r="O339" i="67"/>
  <c r="I339" i="67"/>
  <c r="K339" i="67" s="1"/>
  <c r="C339" i="67"/>
  <c r="O306" i="67"/>
  <c r="AZ8" i="69"/>
  <c r="AY8" i="69"/>
  <c r="AX8" i="69"/>
  <c r="AW8" i="69"/>
  <c r="I306" i="67" s="1"/>
  <c r="AV8" i="69"/>
  <c r="AU8" i="69"/>
  <c r="AT8" i="69"/>
  <c r="AS8" i="69"/>
  <c r="C306" i="67" s="1"/>
  <c r="AR8" i="69"/>
  <c r="AQ8" i="69"/>
  <c r="AP8" i="69"/>
  <c r="AO8" i="69"/>
  <c r="O273" i="67" s="1"/>
  <c r="AN8" i="69"/>
  <c r="AM8" i="69"/>
  <c r="AL8" i="69"/>
  <c r="AK8" i="69"/>
  <c r="I273" i="67" s="1"/>
  <c r="AJ8" i="69"/>
  <c r="AI8" i="69"/>
  <c r="AH8" i="69"/>
  <c r="AG8" i="69"/>
  <c r="C273" i="67" s="1"/>
  <c r="I536" i="67"/>
  <c r="C536" i="67"/>
  <c r="O503" i="67"/>
  <c r="I503" i="67"/>
  <c r="C503" i="67"/>
  <c r="O470" i="67"/>
  <c r="I470" i="67"/>
  <c r="C470" i="67"/>
  <c r="O437" i="67"/>
  <c r="I437" i="67"/>
  <c r="C437" i="67"/>
  <c r="O404" i="67"/>
  <c r="I404" i="67"/>
  <c r="C404" i="67"/>
  <c r="O371" i="67"/>
  <c r="BX7" i="69"/>
  <c r="BW7" i="69"/>
  <c r="BV7" i="69"/>
  <c r="I371" i="67"/>
  <c r="BT7" i="69"/>
  <c r="BS7" i="69"/>
  <c r="BR7" i="69"/>
  <c r="BQ7" i="69"/>
  <c r="C371" i="67" s="1"/>
  <c r="E371" i="67" s="1"/>
  <c r="O338" i="67"/>
  <c r="I338" i="67"/>
  <c r="K338" i="67" s="1"/>
  <c r="C338" i="67"/>
  <c r="O305" i="67"/>
  <c r="AZ7" i="69"/>
  <c r="AY7" i="69"/>
  <c r="AX7" i="69"/>
  <c r="AW7" i="69"/>
  <c r="I305" i="67" s="1"/>
  <c r="AV7" i="69"/>
  <c r="AU7" i="69"/>
  <c r="AT7" i="69"/>
  <c r="AS7" i="69"/>
  <c r="C305" i="67" s="1"/>
  <c r="AR7" i="69"/>
  <c r="AQ7" i="69"/>
  <c r="AP7" i="69"/>
  <c r="AO7" i="69"/>
  <c r="O272" i="67" s="1"/>
  <c r="AN7" i="69"/>
  <c r="AM7" i="69"/>
  <c r="AL7" i="69"/>
  <c r="AK7" i="69"/>
  <c r="I272" i="67" s="1"/>
  <c r="AJ7" i="69"/>
  <c r="AI7" i="69"/>
  <c r="AH7" i="69"/>
  <c r="AG7" i="69"/>
  <c r="C272" i="67" s="1"/>
  <c r="I535" i="67"/>
  <c r="C535" i="67"/>
  <c r="O502" i="67"/>
  <c r="I502" i="67"/>
  <c r="C502" i="67"/>
  <c r="O469" i="67"/>
  <c r="I469" i="67"/>
  <c r="C469" i="67"/>
  <c r="O436" i="67"/>
  <c r="I436" i="67"/>
  <c r="C436" i="67"/>
  <c r="O403" i="67"/>
  <c r="CY6" i="69"/>
  <c r="I403" i="67"/>
  <c r="C403" i="67"/>
  <c r="O370" i="67"/>
  <c r="BX6" i="69"/>
  <c r="BW6" i="69"/>
  <c r="BV6" i="69"/>
  <c r="I370" i="67"/>
  <c r="BT6" i="69"/>
  <c r="BS6" i="69"/>
  <c r="BR6" i="69"/>
  <c r="BQ6" i="69"/>
  <c r="C370" i="67" s="1"/>
  <c r="E370" i="67" s="1"/>
  <c r="O337" i="67"/>
  <c r="I337" i="67"/>
  <c r="K337" i="67" s="1"/>
  <c r="C337" i="67"/>
  <c r="O304" i="67"/>
  <c r="AZ6" i="69"/>
  <c r="AY6" i="69"/>
  <c r="AX6" i="69"/>
  <c r="AW6" i="69"/>
  <c r="I304" i="67" s="1"/>
  <c r="AV6" i="69"/>
  <c r="AU6" i="69"/>
  <c r="AT6" i="69"/>
  <c r="AS6" i="69"/>
  <c r="C304" i="67" s="1"/>
  <c r="AR6" i="69"/>
  <c r="AQ6" i="69"/>
  <c r="AP6" i="69"/>
  <c r="AO6" i="69"/>
  <c r="O271" i="67" s="1"/>
  <c r="AN6" i="69"/>
  <c r="AM6" i="69"/>
  <c r="AL6" i="69"/>
  <c r="AK6" i="69"/>
  <c r="I271" i="67" s="1"/>
  <c r="AJ6" i="69"/>
  <c r="AI6" i="69"/>
  <c r="AH6" i="69"/>
  <c r="AG6" i="69"/>
  <c r="C271" i="67" s="1"/>
  <c r="I534" i="67"/>
  <c r="C534" i="67"/>
  <c r="O501" i="67"/>
  <c r="I501" i="67"/>
  <c r="C501" i="67"/>
  <c r="O468" i="67"/>
  <c r="I468" i="67"/>
  <c r="C468" i="67"/>
  <c r="O435" i="67"/>
  <c r="I435" i="67"/>
  <c r="C435" i="67"/>
  <c r="O402" i="67"/>
  <c r="I402" i="67"/>
  <c r="C402" i="67"/>
  <c r="O369" i="67"/>
  <c r="I369" i="67"/>
  <c r="C369" i="67"/>
  <c r="E369" i="67" s="1"/>
  <c r="O336" i="67"/>
  <c r="I336" i="67"/>
  <c r="K336" i="67" s="1"/>
  <c r="C336" i="67"/>
  <c r="O303" i="67"/>
  <c r="AZ5" i="69"/>
  <c r="AY5" i="69"/>
  <c r="AX5" i="69"/>
  <c r="AW5" i="69"/>
  <c r="I303" i="67" s="1"/>
  <c r="AV5" i="69"/>
  <c r="AU5" i="69"/>
  <c r="AT5" i="69"/>
  <c r="AS5" i="69"/>
  <c r="C303" i="67" s="1"/>
  <c r="AR5" i="69"/>
  <c r="AQ5" i="69"/>
  <c r="AP5" i="69"/>
  <c r="AO5" i="69"/>
  <c r="O270" i="67" s="1"/>
  <c r="AN5" i="69"/>
  <c r="AM5" i="69"/>
  <c r="AL5" i="69"/>
  <c r="AK5" i="69"/>
  <c r="I270" i="67" s="1"/>
  <c r="AJ5" i="69"/>
  <c r="AI5" i="69"/>
  <c r="AH5" i="69"/>
  <c r="AG5" i="69"/>
  <c r="C270" i="67" s="1"/>
  <c r="AF30" i="69"/>
  <c r="AF29" i="69"/>
  <c r="AF28" i="69"/>
  <c r="AF27" i="69"/>
  <c r="AF26" i="69"/>
  <c r="AF25" i="69"/>
  <c r="AF24" i="69"/>
  <c r="AF23" i="69"/>
  <c r="AF22" i="69"/>
  <c r="AF21" i="69"/>
  <c r="AF20" i="69"/>
  <c r="AF19" i="69"/>
  <c r="AF18" i="69"/>
  <c r="AF17" i="69"/>
  <c r="AF16" i="69"/>
  <c r="AF15" i="69"/>
  <c r="AF14" i="69"/>
  <c r="AF13" i="69"/>
  <c r="AF12" i="69"/>
  <c r="AF11" i="69"/>
  <c r="AF10" i="69"/>
  <c r="AF9" i="69"/>
  <c r="AF8" i="69"/>
  <c r="AF7" i="69"/>
  <c r="AF6" i="69"/>
  <c r="AF5" i="69"/>
  <c r="AE30" i="69"/>
  <c r="AE29" i="69"/>
  <c r="AE28" i="69"/>
  <c r="AE27" i="69"/>
  <c r="AE26" i="69"/>
  <c r="AE25" i="69"/>
  <c r="AE24" i="69"/>
  <c r="AE23" i="69"/>
  <c r="AE22" i="69"/>
  <c r="AE21" i="69"/>
  <c r="AE20" i="69"/>
  <c r="AE19" i="69"/>
  <c r="AE18" i="69"/>
  <c r="AE17" i="69"/>
  <c r="AE16" i="69"/>
  <c r="AE15" i="69"/>
  <c r="AE14" i="69"/>
  <c r="AE13" i="69"/>
  <c r="AE12" i="69"/>
  <c r="AE11" i="69"/>
  <c r="AE10" i="69"/>
  <c r="AE9" i="69"/>
  <c r="AE8" i="69"/>
  <c r="AE7" i="69"/>
  <c r="AE6" i="69"/>
  <c r="AE5" i="69"/>
  <c r="AD30" i="69"/>
  <c r="AC30" i="69"/>
  <c r="AB30" i="69"/>
  <c r="AA30" i="69"/>
  <c r="AD29" i="69"/>
  <c r="AC29" i="69"/>
  <c r="AB29" i="69"/>
  <c r="AA29" i="69"/>
  <c r="AD28" i="69"/>
  <c r="AC28" i="69"/>
  <c r="AB28" i="69"/>
  <c r="AA28" i="69"/>
  <c r="AD27" i="69"/>
  <c r="AC27" i="69"/>
  <c r="AB27" i="69"/>
  <c r="AA27" i="69"/>
  <c r="AD26" i="69"/>
  <c r="AC26" i="69"/>
  <c r="AB26" i="69"/>
  <c r="AA26" i="69"/>
  <c r="AD25" i="69"/>
  <c r="AC25" i="69"/>
  <c r="AB25" i="69"/>
  <c r="AA25" i="69"/>
  <c r="AD24" i="69"/>
  <c r="AC24" i="69"/>
  <c r="AB24" i="69"/>
  <c r="AA24" i="69"/>
  <c r="AD23" i="69"/>
  <c r="AC23" i="69"/>
  <c r="AB23" i="69"/>
  <c r="AA23" i="69"/>
  <c r="AD22" i="69"/>
  <c r="AC22" i="69"/>
  <c r="AB22" i="69"/>
  <c r="AA22" i="69"/>
  <c r="AD21" i="69"/>
  <c r="AC21" i="69"/>
  <c r="AB21" i="69"/>
  <c r="AA21" i="69"/>
  <c r="AD20" i="69"/>
  <c r="AC20" i="69"/>
  <c r="AB20" i="69"/>
  <c r="AA20" i="69"/>
  <c r="AD19" i="69"/>
  <c r="AC19" i="69"/>
  <c r="AB19" i="69"/>
  <c r="AA19" i="69"/>
  <c r="AD18" i="69"/>
  <c r="AC18" i="69"/>
  <c r="AB18" i="69"/>
  <c r="AA18" i="69"/>
  <c r="AD17" i="69"/>
  <c r="AC17" i="69"/>
  <c r="AB17" i="69"/>
  <c r="AA17" i="69"/>
  <c r="AD16" i="69"/>
  <c r="AC16" i="69"/>
  <c r="AB16" i="69"/>
  <c r="AA16" i="69"/>
  <c r="AD15" i="69"/>
  <c r="AC15" i="69"/>
  <c r="AB15" i="69"/>
  <c r="AA15" i="69"/>
  <c r="AD14" i="69"/>
  <c r="AC14" i="69"/>
  <c r="AB14" i="69"/>
  <c r="AA14" i="69"/>
  <c r="AD13" i="69"/>
  <c r="AC13" i="69"/>
  <c r="AB13" i="69"/>
  <c r="AA13" i="69"/>
  <c r="AD12" i="69"/>
  <c r="AC12" i="69"/>
  <c r="AB12" i="69"/>
  <c r="AA12" i="69"/>
  <c r="AD11" i="69"/>
  <c r="AC11" i="69"/>
  <c r="AB11" i="69"/>
  <c r="AA11" i="69"/>
  <c r="AD10" i="69"/>
  <c r="AC10" i="69"/>
  <c r="AB10" i="69"/>
  <c r="AA10" i="69"/>
  <c r="AD9" i="69"/>
  <c r="AC9" i="69"/>
  <c r="AB9" i="69"/>
  <c r="AA9" i="69"/>
  <c r="AD8" i="69"/>
  <c r="AC8" i="69"/>
  <c r="AB8" i="69"/>
  <c r="AA8" i="69"/>
  <c r="AD7" i="69"/>
  <c r="AC7" i="69"/>
  <c r="AB7" i="69"/>
  <c r="AA7" i="69"/>
  <c r="AD6" i="69"/>
  <c r="AC6" i="69"/>
  <c r="AB6" i="69"/>
  <c r="AA6" i="69"/>
  <c r="AD5" i="69"/>
  <c r="AC5" i="69"/>
  <c r="AB5" i="69"/>
  <c r="AA5" i="69"/>
  <c r="Z30" i="69"/>
  <c r="Y30" i="69"/>
  <c r="X30" i="69"/>
  <c r="W30" i="69"/>
  <c r="V30" i="69"/>
  <c r="U30" i="69"/>
  <c r="Z29" i="69"/>
  <c r="Y29" i="69"/>
  <c r="X29" i="69"/>
  <c r="W29" i="69"/>
  <c r="V29" i="69"/>
  <c r="U29" i="69"/>
  <c r="Z28" i="69"/>
  <c r="Y28" i="69"/>
  <c r="X28" i="69"/>
  <c r="W28" i="69"/>
  <c r="V28" i="69"/>
  <c r="U28" i="69"/>
  <c r="Z27" i="69"/>
  <c r="Y27" i="69"/>
  <c r="X27" i="69"/>
  <c r="W27" i="69"/>
  <c r="V27" i="69"/>
  <c r="U27" i="69"/>
  <c r="Z26" i="69"/>
  <c r="Y26" i="69"/>
  <c r="X26" i="69"/>
  <c r="W26" i="69"/>
  <c r="V26" i="69"/>
  <c r="U26" i="69"/>
  <c r="Z25" i="69"/>
  <c r="Y25" i="69"/>
  <c r="X25" i="69"/>
  <c r="W25" i="69"/>
  <c r="V25" i="69"/>
  <c r="U25" i="69"/>
  <c r="Z24" i="69"/>
  <c r="Y24" i="69"/>
  <c r="X24" i="69"/>
  <c r="W24" i="69"/>
  <c r="V24" i="69"/>
  <c r="U24" i="69"/>
  <c r="Z23" i="69"/>
  <c r="Y23" i="69"/>
  <c r="X23" i="69"/>
  <c r="W23" i="69"/>
  <c r="V23" i="69"/>
  <c r="U23" i="69"/>
  <c r="Z22" i="69"/>
  <c r="Y22" i="69"/>
  <c r="X22" i="69"/>
  <c r="W22" i="69"/>
  <c r="V22" i="69"/>
  <c r="U22" i="69"/>
  <c r="Z21" i="69"/>
  <c r="Y21" i="69"/>
  <c r="X21" i="69"/>
  <c r="W21" i="69"/>
  <c r="V21" i="69"/>
  <c r="U21" i="69"/>
  <c r="Z20" i="69"/>
  <c r="Y20" i="69"/>
  <c r="X20" i="69"/>
  <c r="W20" i="69"/>
  <c r="V20" i="69"/>
  <c r="U20" i="69"/>
  <c r="Z19" i="69"/>
  <c r="Y19" i="69"/>
  <c r="X19" i="69"/>
  <c r="W19" i="69"/>
  <c r="V19" i="69"/>
  <c r="U19" i="69"/>
  <c r="Z18" i="69"/>
  <c r="Y18" i="69"/>
  <c r="X18" i="69"/>
  <c r="W18" i="69"/>
  <c r="V18" i="69"/>
  <c r="U18" i="69"/>
  <c r="Z17" i="69"/>
  <c r="Y17" i="69"/>
  <c r="X17" i="69"/>
  <c r="W17" i="69"/>
  <c r="V17" i="69"/>
  <c r="U17" i="69"/>
  <c r="Z16" i="69"/>
  <c r="Y16" i="69"/>
  <c r="X16" i="69"/>
  <c r="W16" i="69"/>
  <c r="V16" i="69"/>
  <c r="U16" i="69"/>
  <c r="Z15" i="69"/>
  <c r="Y15" i="69"/>
  <c r="X15" i="69"/>
  <c r="W15" i="69"/>
  <c r="V15" i="69"/>
  <c r="U15" i="69"/>
  <c r="Z14" i="69"/>
  <c r="Y14" i="69"/>
  <c r="X14" i="69"/>
  <c r="W14" i="69"/>
  <c r="V14" i="69"/>
  <c r="U14" i="69"/>
  <c r="Z13" i="69"/>
  <c r="Y13" i="69"/>
  <c r="X13" i="69"/>
  <c r="W13" i="69"/>
  <c r="V13" i="69"/>
  <c r="U13" i="69"/>
  <c r="Z12" i="69"/>
  <c r="Y12" i="69"/>
  <c r="X12" i="69"/>
  <c r="W12" i="69"/>
  <c r="V12" i="69"/>
  <c r="U12" i="69"/>
  <c r="Z11" i="69"/>
  <c r="Y11" i="69"/>
  <c r="X11" i="69"/>
  <c r="W11" i="69"/>
  <c r="V11" i="69"/>
  <c r="U11" i="69"/>
  <c r="Z10" i="69"/>
  <c r="Y10" i="69"/>
  <c r="X10" i="69"/>
  <c r="W10" i="69"/>
  <c r="V10" i="69"/>
  <c r="U10" i="69"/>
  <c r="Z9" i="69"/>
  <c r="Y9" i="69"/>
  <c r="X9" i="69"/>
  <c r="W9" i="69"/>
  <c r="V9" i="69"/>
  <c r="U9" i="69"/>
  <c r="Z8" i="69"/>
  <c r="Y8" i="69"/>
  <c r="X8" i="69"/>
  <c r="W8" i="69"/>
  <c r="V8" i="69"/>
  <c r="U8" i="69"/>
  <c r="Z7" i="69"/>
  <c r="Y7" i="69"/>
  <c r="X7" i="69"/>
  <c r="W7" i="69"/>
  <c r="V7" i="69"/>
  <c r="U7" i="69"/>
  <c r="Z6" i="69"/>
  <c r="Y6" i="69"/>
  <c r="X6" i="69"/>
  <c r="W6" i="69"/>
  <c r="V6" i="69"/>
  <c r="U6" i="69"/>
  <c r="Z5" i="69"/>
  <c r="Y5" i="69"/>
  <c r="X5" i="69"/>
  <c r="W5" i="69"/>
  <c r="V5" i="69"/>
  <c r="U5" i="69"/>
  <c r="T30" i="69"/>
  <c r="O1547" i="67" s="1"/>
  <c r="S30" i="69"/>
  <c r="O1481" i="67" s="1"/>
  <c r="R30" i="69"/>
  <c r="I1547" i="67" s="1"/>
  <c r="Q30" i="69"/>
  <c r="I1481" i="67" s="1"/>
  <c r="P30" i="69"/>
  <c r="C1547" i="67" s="1"/>
  <c r="O30" i="69"/>
  <c r="C1481" i="67" s="1"/>
  <c r="T29" i="69"/>
  <c r="O1546" i="67" s="1"/>
  <c r="S29" i="69"/>
  <c r="O1480" i="67" s="1"/>
  <c r="R29" i="69"/>
  <c r="I1546" i="67" s="1"/>
  <c r="Q29" i="69"/>
  <c r="I1480" i="67" s="1"/>
  <c r="P29" i="69"/>
  <c r="C1546" i="67" s="1"/>
  <c r="O29" i="69"/>
  <c r="C1480" i="67" s="1"/>
  <c r="T28" i="69"/>
  <c r="O1545" i="67" s="1"/>
  <c r="S28" i="69"/>
  <c r="O1479" i="67" s="1"/>
  <c r="R28" i="69"/>
  <c r="I1545" i="67" s="1"/>
  <c r="Q28" i="69"/>
  <c r="I1479" i="67" s="1"/>
  <c r="P28" i="69"/>
  <c r="C1545" i="67" s="1"/>
  <c r="O28" i="69"/>
  <c r="C1479" i="67" s="1"/>
  <c r="T27" i="69"/>
  <c r="O1544" i="67" s="1"/>
  <c r="S27" i="69"/>
  <c r="O1478" i="67" s="1"/>
  <c r="R27" i="69"/>
  <c r="I1544" i="67" s="1"/>
  <c r="Q27" i="69"/>
  <c r="I1478" i="67" s="1"/>
  <c r="P27" i="69"/>
  <c r="C1544" i="67" s="1"/>
  <c r="O27" i="69"/>
  <c r="C1478" i="67" s="1"/>
  <c r="T26" i="69"/>
  <c r="O1543" i="67" s="1"/>
  <c r="S26" i="69"/>
  <c r="O1477" i="67" s="1"/>
  <c r="R26" i="69"/>
  <c r="I1543" i="67" s="1"/>
  <c r="Q26" i="69"/>
  <c r="I1477" i="67" s="1"/>
  <c r="P26" i="69"/>
  <c r="C1543" i="67" s="1"/>
  <c r="O26" i="69"/>
  <c r="C1477" i="67" s="1"/>
  <c r="T25" i="69"/>
  <c r="O1542" i="67" s="1"/>
  <c r="S25" i="69"/>
  <c r="O1476" i="67" s="1"/>
  <c r="R25" i="69"/>
  <c r="I1542" i="67" s="1"/>
  <c r="Q25" i="69"/>
  <c r="I1476" i="67" s="1"/>
  <c r="P25" i="69"/>
  <c r="C1542" i="67" s="1"/>
  <c r="O25" i="69"/>
  <c r="C1476" i="67" s="1"/>
  <c r="T24" i="69"/>
  <c r="O1541" i="67" s="1"/>
  <c r="S24" i="69"/>
  <c r="O1475" i="67" s="1"/>
  <c r="R24" i="69"/>
  <c r="I1541" i="67" s="1"/>
  <c r="Q24" i="69"/>
  <c r="I1475" i="67" s="1"/>
  <c r="P24" i="69"/>
  <c r="C1541" i="67" s="1"/>
  <c r="O24" i="69"/>
  <c r="C1475" i="67" s="1"/>
  <c r="T23" i="69"/>
  <c r="O1540" i="67" s="1"/>
  <c r="S23" i="69"/>
  <c r="O1474" i="67" s="1"/>
  <c r="R23" i="69"/>
  <c r="I1540" i="67" s="1"/>
  <c r="Q23" i="69"/>
  <c r="I1474" i="67" s="1"/>
  <c r="P23" i="69"/>
  <c r="C1540" i="67" s="1"/>
  <c r="O23" i="69"/>
  <c r="C1474" i="67" s="1"/>
  <c r="T22" i="69"/>
  <c r="O1539" i="67" s="1"/>
  <c r="S22" i="69"/>
  <c r="O1473" i="67" s="1"/>
  <c r="R22" i="69"/>
  <c r="I1539" i="67" s="1"/>
  <c r="Q22" i="69"/>
  <c r="I1473" i="67" s="1"/>
  <c r="P22" i="69"/>
  <c r="C1539" i="67" s="1"/>
  <c r="O22" i="69"/>
  <c r="C1473" i="67" s="1"/>
  <c r="T21" i="69"/>
  <c r="O1538" i="67" s="1"/>
  <c r="S21" i="69"/>
  <c r="O1472" i="67" s="1"/>
  <c r="R21" i="69"/>
  <c r="I1538" i="67" s="1"/>
  <c r="Q21" i="69"/>
  <c r="I1472" i="67" s="1"/>
  <c r="P21" i="69"/>
  <c r="C1538" i="67" s="1"/>
  <c r="O21" i="69"/>
  <c r="C1472" i="67" s="1"/>
  <c r="T20" i="69"/>
  <c r="O1537" i="67" s="1"/>
  <c r="S20" i="69"/>
  <c r="O1471" i="67" s="1"/>
  <c r="R20" i="69"/>
  <c r="I1537" i="67" s="1"/>
  <c r="Q20" i="69"/>
  <c r="I1471" i="67" s="1"/>
  <c r="P20" i="69"/>
  <c r="C1537" i="67" s="1"/>
  <c r="O20" i="69"/>
  <c r="C1471" i="67" s="1"/>
  <c r="T19" i="69"/>
  <c r="O1536" i="67" s="1"/>
  <c r="S19" i="69"/>
  <c r="O1470" i="67" s="1"/>
  <c r="R19" i="69"/>
  <c r="I1536" i="67" s="1"/>
  <c r="Q19" i="69"/>
  <c r="I1470" i="67" s="1"/>
  <c r="P19" i="69"/>
  <c r="C1536" i="67" s="1"/>
  <c r="O19" i="69"/>
  <c r="C1470" i="67" s="1"/>
  <c r="T18" i="69"/>
  <c r="O1535" i="67" s="1"/>
  <c r="S18" i="69"/>
  <c r="O1469" i="67" s="1"/>
  <c r="R18" i="69"/>
  <c r="I1535" i="67" s="1"/>
  <c r="Q18" i="69"/>
  <c r="I1469" i="67" s="1"/>
  <c r="P18" i="69"/>
  <c r="C1535" i="67" s="1"/>
  <c r="O18" i="69"/>
  <c r="C1469" i="67" s="1"/>
  <c r="T17" i="69"/>
  <c r="O1534" i="67" s="1"/>
  <c r="S17" i="69"/>
  <c r="O1468" i="67" s="1"/>
  <c r="R17" i="69"/>
  <c r="I1534" i="67" s="1"/>
  <c r="Q17" i="69"/>
  <c r="I1468" i="67" s="1"/>
  <c r="P17" i="69"/>
  <c r="C1534" i="67" s="1"/>
  <c r="O17" i="69"/>
  <c r="C1468" i="67" s="1"/>
  <c r="T16" i="69"/>
  <c r="O1533" i="67" s="1"/>
  <c r="S16" i="69"/>
  <c r="O1467" i="67" s="1"/>
  <c r="R16" i="69"/>
  <c r="I1533" i="67" s="1"/>
  <c r="Q16" i="69"/>
  <c r="I1467" i="67" s="1"/>
  <c r="P16" i="69"/>
  <c r="C1533" i="67" s="1"/>
  <c r="O16" i="69"/>
  <c r="C1467" i="67" s="1"/>
  <c r="T15" i="69"/>
  <c r="O1532" i="67" s="1"/>
  <c r="S15" i="69"/>
  <c r="O1466" i="67" s="1"/>
  <c r="R15" i="69"/>
  <c r="I1532" i="67" s="1"/>
  <c r="Q15" i="69"/>
  <c r="I1466" i="67" s="1"/>
  <c r="P15" i="69"/>
  <c r="C1532" i="67" s="1"/>
  <c r="O15" i="69"/>
  <c r="C1466" i="67" s="1"/>
  <c r="T14" i="69"/>
  <c r="O1531" i="67" s="1"/>
  <c r="S14" i="69"/>
  <c r="O1465" i="67" s="1"/>
  <c r="R14" i="69"/>
  <c r="I1531" i="67" s="1"/>
  <c r="Q14" i="69"/>
  <c r="I1465" i="67" s="1"/>
  <c r="P14" i="69"/>
  <c r="C1531" i="67" s="1"/>
  <c r="O14" i="69"/>
  <c r="C1465" i="67" s="1"/>
  <c r="T13" i="69"/>
  <c r="O1530" i="67" s="1"/>
  <c r="S13" i="69"/>
  <c r="O1464" i="67" s="1"/>
  <c r="R13" i="69"/>
  <c r="I1530" i="67" s="1"/>
  <c r="Q13" i="69"/>
  <c r="I1464" i="67" s="1"/>
  <c r="P13" i="69"/>
  <c r="C1530" i="67" s="1"/>
  <c r="O13" i="69"/>
  <c r="C1464" i="67" s="1"/>
  <c r="T12" i="69"/>
  <c r="O1529" i="67" s="1"/>
  <c r="S12" i="69"/>
  <c r="O1463" i="67" s="1"/>
  <c r="R12" i="69"/>
  <c r="I1529" i="67" s="1"/>
  <c r="Q12" i="69"/>
  <c r="I1463" i="67" s="1"/>
  <c r="P12" i="69"/>
  <c r="C1529" i="67" s="1"/>
  <c r="O12" i="69"/>
  <c r="C1463" i="67" s="1"/>
  <c r="T11" i="69"/>
  <c r="O1528" i="67" s="1"/>
  <c r="S11" i="69"/>
  <c r="O1462" i="67" s="1"/>
  <c r="R11" i="69"/>
  <c r="I1528" i="67" s="1"/>
  <c r="Q11" i="69"/>
  <c r="I1462" i="67" s="1"/>
  <c r="P11" i="69"/>
  <c r="C1528" i="67" s="1"/>
  <c r="O11" i="69"/>
  <c r="C1462" i="67" s="1"/>
  <c r="T10" i="69"/>
  <c r="O1527" i="67" s="1"/>
  <c r="S10" i="69"/>
  <c r="O1461" i="67" s="1"/>
  <c r="R10" i="69"/>
  <c r="I1527" i="67" s="1"/>
  <c r="Q10" i="69"/>
  <c r="I1461" i="67" s="1"/>
  <c r="P10" i="69"/>
  <c r="C1527" i="67" s="1"/>
  <c r="O10" i="69"/>
  <c r="C1461" i="67" s="1"/>
  <c r="T9" i="69"/>
  <c r="O1526" i="67" s="1"/>
  <c r="S9" i="69"/>
  <c r="O1460" i="67" s="1"/>
  <c r="R9" i="69"/>
  <c r="I1526" i="67" s="1"/>
  <c r="Q9" i="69"/>
  <c r="I1460" i="67" s="1"/>
  <c r="P9" i="69"/>
  <c r="C1526" i="67" s="1"/>
  <c r="O9" i="69"/>
  <c r="C1460" i="67" s="1"/>
  <c r="T8" i="69"/>
  <c r="O1525" i="67" s="1"/>
  <c r="S8" i="69"/>
  <c r="O1459" i="67" s="1"/>
  <c r="R8" i="69"/>
  <c r="I1525" i="67" s="1"/>
  <c r="Q8" i="69"/>
  <c r="I1459" i="67" s="1"/>
  <c r="P8" i="69"/>
  <c r="C1525" i="67" s="1"/>
  <c r="O8" i="69"/>
  <c r="C1459" i="67" s="1"/>
  <c r="T7" i="69"/>
  <c r="O1524" i="67" s="1"/>
  <c r="S7" i="69"/>
  <c r="O1458" i="67" s="1"/>
  <c r="R7" i="69"/>
  <c r="I1524" i="67" s="1"/>
  <c r="Q7" i="69"/>
  <c r="I1458" i="67" s="1"/>
  <c r="P7" i="69"/>
  <c r="C1524" i="67" s="1"/>
  <c r="O7" i="69"/>
  <c r="C1458" i="67" s="1"/>
  <c r="T6" i="69"/>
  <c r="O1523" i="67" s="1"/>
  <c r="S6" i="69"/>
  <c r="O1457" i="67" s="1"/>
  <c r="R6" i="69"/>
  <c r="I1523" i="67" s="1"/>
  <c r="Q6" i="69"/>
  <c r="I1457" i="67" s="1"/>
  <c r="P6" i="69"/>
  <c r="C1523" i="67" s="1"/>
  <c r="O6" i="69"/>
  <c r="C1457" i="67" s="1"/>
  <c r="T5" i="69"/>
  <c r="O1522" i="67" s="1"/>
  <c r="S5" i="69"/>
  <c r="O1456" i="67" s="1"/>
  <c r="R5" i="69"/>
  <c r="I1522" i="67" s="1"/>
  <c r="Q5" i="69"/>
  <c r="I1456" i="67" s="1"/>
  <c r="P5" i="69"/>
  <c r="C1522" i="67" s="1"/>
  <c r="O5" i="69"/>
  <c r="C1456" i="67" s="1"/>
  <c r="M30" i="69"/>
  <c r="L30" i="69"/>
  <c r="J30" i="69"/>
  <c r="I30" i="69"/>
  <c r="M29" i="69"/>
  <c r="L29" i="69"/>
  <c r="J29" i="69"/>
  <c r="I29" i="69"/>
  <c r="M28" i="69"/>
  <c r="L28" i="69"/>
  <c r="J28" i="69"/>
  <c r="I28" i="69"/>
  <c r="M27" i="69"/>
  <c r="L27" i="69"/>
  <c r="J27" i="69"/>
  <c r="I27" i="69"/>
  <c r="M26" i="69"/>
  <c r="L26" i="69"/>
  <c r="J26" i="69"/>
  <c r="I26" i="69"/>
  <c r="M25" i="69"/>
  <c r="L25" i="69"/>
  <c r="J25" i="69"/>
  <c r="I25" i="69"/>
  <c r="M24" i="69"/>
  <c r="L24" i="69"/>
  <c r="J24" i="69"/>
  <c r="I24" i="69"/>
  <c r="M23" i="69"/>
  <c r="L23" i="69"/>
  <c r="J23" i="69"/>
  <c r="I23" i="69"/>
  <c r="M22" i="69"/>
  <c r="L22" i="69"/>
  <c r="J22" i="69"/>
  <c r="I22" i="69"/>
  <c r="M21" i="69"/>
  <c r="L21" i="69"/>
  <c r="J21" i="69"/>
  <c r="I21" i="69"/>
  <c r="M20" i="69"/>
  <c r="L20" i="69"/>
  <c r="J20" i="69"/>
  <c r="I20" i="69"/>
  <c r="M19" i="69"/>
  <c r="L19" i="69"/>
  <c r="J19" i="69"/>
  <c r="I19" i="69"/>
  <c r="M18" i="69"/>
  <c r="L18" i="69"/>
  <c r="J18" i="69"/>
  <c r="I18" i="69"/>
  <c r="M17" i="69"/>
  <c r="L17" i="69"/>
  <c r="J17" i="69"/>
  <c r="I17" i="69"/>
  <c r="M16" i="69"/>
  <c r="L16" i="69"/>
  <c r="J16" i="69"/>
  <c r="I16" i="69"/>
  <c r="M15" i="69"/>
  <c r="L15" i="69"/>
  <c r="J15" i="69"/>
  <c r="I15" i="69"/>
  <c r="M14" i="69"/>
  <c r="L14" i="69"/>
  <c r="J14" i="69"/>
  <c r="I14" i="69"/>
  <c r="M13" i="69"/>
  <c r="L13" i="69"/>
  <c r="J13" i="69"/>
  <c r="I13" i="69"/>
  <c r="M12" i="69"/>
  <c r="L12" i="69"/>
  <c r="J12" i="69"/>
  <c r="I12" i="69"/>
  <c r="M11" i="69"/>
  <c r="L11" i="69"/>
  <c r="J11" i="69"/>
  <c r="I11" i="69"/>
  <c r="M10" i="69"/>
  <c r="L10" i="69"/>
  <c r="J10" i="69"/>
  <c r="I10" i="69"/>
  <c r="M9" i="69"/>
  <c r="L9" i="69"/>
  <c r="J9" i="69"/>
  <c r="I9" i="69"/>
  <c r="M8" i="69"/>
  <c r="L8" i="69"/>
  <c r="J8" i="69"/>
  <c r="I8" i="69"/>
  <c r="M7" i="69"/>
  <c r="L7" i="69"/>
  <c r="J7" i="69"/>
  <c r="I7" i="69"/>
  <c r="M6" i="69"/>
  <c r="L6" i="69"/>
  <c r="J6" i="69"/>
  <c r="I6" i="69"/>
  <c r="M5" i="69"/>
  <c r="L5" i="69"/>
  <c r="J5" i="69"/>
  <c r="I5" i="69"/>
  <c r="H30" i="69"/>
  <c r="G30" i="69"/>
  <c r="C229" i="67" s="1"/>
  <c r="E30" i="69"/>
  <c r="H29" i="69"/>
  <c r="G29" i="69"/>
  <c r="C228" i="67" s="1"/>
  <c r="E29" i="69"/>
  <c r="H28" i="69"/>
  <c r="G28" i="69"/>
  <c r="C227" i="67" s="1"/>
  <c r="E28" i="69"/>
  <c r="H27" i="69"/>
  <c r="G27" i="69"/>
  <c r="C226" i="67" s="1"/>
  <c r="E27" i="69"/>
  <c r="H26" i="69"/>
  <c r="G26" i="69"/>
  <c r="C225" i="67" s="1"/>
  <c r="E26" i="69"/>
  <c r="H25" i="69"/>
  <c r="G25" i="69"/>
  <c r="C224" i="67" s="1"/>
  <c r="E25" i="69"/>
  <c r="H24" i="69"/>
  <c r="G24" i="69"/>
  <c r="C223" i="67" s="1"/>
  <c r="E24" i="69"/>
  <c r="H23" i="69"/>
  <c r="G23" i="69"/>
  <c r="C222" i="67" s="1"/>
  <c r="E23" i="69"/>
  <c r="H22" i="69"/>
  <c r="G22" i="69"/>
  <c r="C221" i="67" s="1"/>
  <c r="E22" i="69"/>
  <c r="H21" i="69"/>
  <c r="G21" i="69"/>
  <c r="C220" i="67" s="1"/>
  <c r="E21" i="69"/>
  <c r="H20" i="69"/>
  <c r="G20" i="69"/>
  <c r="C219" i="67" s="1"/>
  <c r="E20" i="69"/>
  <c r="H19" i="69"/>
  <c r="G19" i="69"/>
  <c r="C218" i="67" s="1"/>
  <c r="E19" i="69"/>
  <c r="H18" i="69"/>
  <c r="G18" i="69"/>
  <c r="C217" i="67" s="1"/>
  <c r="E18" i="69"/>
  <c r="H17" i="69"/>
  <c r="G17" i="69"/>
  <c r="C216" i="67" s="1"/>
  <c r="E17" i="69"/>
  <c r="H16" i="69"/>
  <c r="G16" i="69"/>
  <c r="C215" i="67" s="1"/>
  <c r="E16" i="69"/>
  <c r="H15" i="69"/>
  <c r="G15" i="69"/>
  <c r="C214" i="67" s="1"/>
  <c r="E15" i="69"/>
  <c r="H14" i="69"/>
  <c r="G14" i="69"/>
  <c r="C213" i="67" s="1"/>
  <c r="E14" i="69"/>
  <c r="H13" i="69"/>
  <c r="G13" i="69"/>
  <c r="C212" i="67" s="1"/>
  <c r="E13" i="69"/>
  <c r="H12" i="69"/>
  <c r="G12" i="69"/>
  <c r="C211" i="67" s="1"/>
  <c r="E12" i="69"/>
  <c r="H11" i="69"/>
  <c r="G11" i="69"/>
  <c r="C210" i="67" s="1"/>
  <c r="E11" i="69"/>
  <c r="H10" i="69"/>
  <c r="G10" i="69"/>
  <c r="C209" i="67" s="1"/>
  <c r="E10" i="69"/>
  <c r="H9" i="69"/>
  <c r="G9" i="69"/>
  <c r="C208" i="67" s="1"/>
  <c r="E9" i="69"/>
  <c r="H8" i="69"/>
  <c r="G8" i="69"/>
  <c r="C207" i="67" s="1"/>
  <c r="E8" i="69"/>
  <c r="H7" i="69"/>
  <c r="G7" i="69"/>
  <c r="C206" i="67" s="1"/>
  <c r="E7" i="69"/>
  <c r="H6" i="69"/>
  <c r="G6" i="69"/>
  <c r="C205" i="67" s="1"/>
  <c r="E6" i="69"/>
  <c r="H5" i="69"/>
  <c r="G5" i="69"/>
  <c r="C204" i="67" s="1"/>
  <c r="E5" i="69"/>
  <c r="D105" i="101" l="1"/>
  <c r="Q1162" i="67"/>
  <c r="Q1173" i="67"/>
  <c r="Q460" i="67"/>
  <c r="E339" i="67"/>
  <c r="E347" i="67"/>
  <c r="E351" i="67"/>
  <c r="E355" i="67"/>
  <c r="E359" i="67"/>
  <c r="Q459" i="67"/>
  <c r="E337" i="67"/>
  <c r="Q454" i="67"/>
  <c r="E341" i="67"/>
  <c r="E345" i="67"/>
  <c r="E349" i="67"/>
  <c r="E353" i="67"/>
  <c r="E361" i="67"/>
  <c r="Q438" i="67"/>
  <c r="Q442" i="67"/>
  <c r="Q444" i="67"/>
  <c r="Q446" i="67"/>
  <c r="Q448" i="67"/>
  <c r="Q452" i="67"/>
  <c r="Q451" i="67"/>
  <c r="Q439" i="67"/>
  <c r="Q437" i="67"/>
  <c r="Q443" i="67"/>
  <c r="Q445" i="67"/>
  <c r="Q447" i="67"/>
  <c r="Q449" i="67"/>
  <c r="E356" i="67"/>
  <c r="E354" i="67"/>
  <c r="E352" i="67"/>
  <c r="E348" i="67"/>
  <c r="E350" i="67"/>
  <c r="E338" i="67"/>
  <c r="E636" i="67"/>
  <c r="Q636" i="67"/>
  <c r="E669" i="67"/>
  <c r="K636" i="67"/>
  <c r="E637" i="67"/>
  <c r="Q637" i="67"/>
  <c r="E670" i="67"/>
  <c r="E641" i="67"/>
  <c r="Q641" i="67"/>
  <c r="E674" i="67"/>
  <c r="E645" i="67"/>
  <c r="Q645" i="67"/>
  <c r="E678" i="67"/>
  <c r="E649" i="67"/>
  <c r="Q649" i="67"/>
  <c r="E682" i="67"/>
  <c r="E653" i="67"/>
  <c r="Q653" i="67"/>
  <c r="E686" i="67"/>
  <c r="E657" i="67"/>
  <c r="Q657" i="67"/>
  <c r="E690" i="67"/>
  <c r="E634" i="67"/>
  <c r="Q634" i="67"/>
  <c r="E667" i="67"/>
  <c r="K637" i="67"/>
  <c r="E638" i="67"/>
  <c r="Q638" i="67"/>
  <c r="E671" i="67"/>
  <c r="E642" i="67"/>
  <c r="Q642" i="67"/>
  <c r="E675" i="67"/>
  <c r="E646" i="67"/>
  <c r="Q646" i="67"/>
  <c r="E679" i="67"/>
  <c r="E650" i="67"/>
  <c r="Q650" i="67"/>
  <c r="E683" i="67"/>
  <c r="E654" i="67"/>
  <c r="Q654" i="67"/>
  <c r="E687" i="67"/>
  <c r="E658" i="67"/>
  <c r="Q658" i="67"/>
  <c r="E691" i="67"/>
  <c r="K634" i="67"/>
  <c r="E635" i="67"/>
  <c r="Q635" i="67"/>
  <c r="E668" i="67"/>
  <c r="E639" i="67"/>
  <c r="Q639" i="67"/>
  <c r="E672" i="67"/>
  <c r="K642" i="67"/>
  <c r="E643" i="67"/>
  <c r="Q643" i="67"/>
  <c r="E676" i="67"/>
  <c r="E647" i="67"/>
  <c r="Q647" i="67"/>
  <c r="E680" i="67"/>
  <c r="E651" i="67"/>
  <c r="Q651" i="67"/>
  <c r="E684" i="67"/>
  <c r="E655" i="67"/>
  <c r="Q655" i="67"/>
  <c r="E688" i="67"/>
  <c r="E659" i="67"/>
  <c r="Q659" i="67"/>
  <c r="E692" i="67"/>
  <c r="E640" i="67"/>
  <c r="Q640" i="67"/>
  <c r="E673" i="67"/>
  <c r="E644" i="67"/>
  <c r="Q644" i="67"/>
  <c r="E677" i="67"/>
  <c r="E648" i="67"/>
  <c r="Q648" i="67"/>
  <c r="E681" i="67"/>
  <c r="E652" i="67"/>
  <c r="Q652" i="67"/>
  <c r="E685" i="67"/>
  <c r="E656" i="67"/>
  <c r="Q656" i="67"/>
  <c r="E689" i="67"/>
  <c r="C1492" i="67"/>
  <c r="C1494" i="67"/>
  <c r="C1496" i="67"/>
  <c r="C1498" i="67"/>
  <c r="C1500" i="67"/>
  <c r="C1502" i="67"/>
  <c r="C1506" i="67"/>
  <c r="C1508" i="67"/>
  <c r="C1510" i="67"/>
  <c r="C1512" i="67"/>
  <c r="E1216" i="67"/>
  <c r="E1204" i="67"/>
  <c r="E1198" i="67"/>
  <c r="C1505" i="67"/>
  <c r="N30" i="69"/>
  <c r="C130" i="67" s="1"/>
  <c r="C97" i="67"/>
  <c r="C1514" i="67"/>
  <c r="K30" i="69"/>
  <c r="C64" i="67" s="1"/>
  <c r="C31" i="67"/>
  <c r="C163" i="67"/>
  <c r="N29" i="69"/>
  <c r="C129" i="67" s="1"/>
  <c r="C96" i="67"/>
  <c r="K29" i="69"/>
  <c r="C63" i="67" s="1"/>
  <c r="C30" i="67"/>
  <c r="I1414" i="67" s="1"/>
  <c r="C162" i="67"/>
  <c r="C1513" i="67"/>
  <c r="C95" i="67"/>
  <c r="N28" i="69"/>
  <c r="C128" i="67" s="1"/>
  <c r="C29" i="67"/>
  <c r="C161" i="67"/>
  <c r="K28" i="69"/>
  <c r="C62" i="67" s="1"/>
  <c r="N27" i="69"/>
  <c r="C127" i="67" s="1"/>
  <c r="C94" i="67"/>
  <c r="C28" i="67"/>
  <c r="K27" i="69"/>
  <c r="C61" i="67" s="1"/>
  <c r="C160" i="67"/>
  <c r="C1511" i="67"/>
  <c r="C1247" i="67"/>
  <c r="N26" i="69"/>
  <c r="C126" i="67" s="1"/>
  <c r="C93" i="67"/>
  <c r="K26" i="69"/>
  <c r="C60" i="67" s="1"/>
  <c r="C27" i="67"/>
  <c r="I1411" i="67" s="1"/>
  <c r="C159" i="67"/>
  <c r="C26" i="67"/>
  <c r="I1410" i="67" s="1"/>
  <c r="K25" i="69"/>
  <c r="C59" i="67" s="1"/>
  <c r="C158" i="67"/>
  <c r="N25" i="69"/>
  <c r="C125" i="67" s="1"/>
  <c r="C92" i="67"/>
  <c r="C1509" i="67"/>
  <c r="C91" i="67"/>
  <c r="N24" i="69"/>
  <c r="C124" i="67" s="1"/>
  <c r="K24" i="69"/>
  <c r="C58" i="67" s="1"/>
  <c r="C25" i="67"/>
  <c r="I1409" i="67" s="1"/>
  <c r="C157" i="67"/>
  <c r="N23" i="69"/>
  <c r="C123" i="67" s="1"/>
  <c r="C90" i="67"/>
  <c r="K23" i="69"/>
  <c r="C57" i="67" s="1"/>
  <c r="C156" i="67"/>
  <c r="C24" i="67"/>
  <c r="C1507" i="67"/>
  <c r="C89" i="67"/>
  <c r="N22" i="69"/>
  <c r="C122" i="67" s="1"/>
  <c r="K22" i="69"/>
  <c r="C56" i="67" s="1"/>
  <c r="C23" i="67"/>
  <c r="I1407" i="67" s="1"/>
  <c r="C155" i="67"/>
  <c r="N21" i="69"/>
  <c r="C121" i="67" s="1"/>
  <c r="C88" i="67"/>
  <c r="C22" i="67"/>
  <c r="I1406" i="67" s="1"/>
  <c r="K21" i="69"/>
  <c r="C55" i="67" s="1"/>
  <c r="C154" i="67"/>
  <c r="C87" i="67"/>
  <c r="N20" i="69"/>
  <c r="C120" i="67" s="1"/>
  <c r="C1504" i="67"/>
  <c r="K20" i="69"/>
  <c r="C54" i="67" s="1"/>
  <c r="C21" i="67"/>
  <c r="C153" i="67"/>
  <c r="N19" i="69"/>
  <c r="C119" i="67" s="1"/>
  <c r="C86" i="67"/>
  <c r="K19" i="69"/>
  <c r="C53" i="67" s="1"/>
  <c r="C152" i="67"/>
  <c r="C20" i="67"/>
  <c r="C1503" i="67"/>
  <c r="C85" i="67"/>
  <c r="N18" i="69"/>
  <c r="C118" i="67" s="1"/>
  <c r="K18" i="69"/>
  <c r="C52" i="67" s="1"/>
  <c r="C151" i="67"/>
  <c r="C19" i="67"/>
  <c r="C84" i="67"/>
  <c r="N17" i="69"/>
  <c r="C117" i="67" s="1"/>
  <c r="K17" i="69"/>
  <c r="C51" i="67" s="1"/>
  <c r="C150" i="67"/>
  <c r="C18" i="67"/>
  <c r="I1402" i="67" s="1"/>
  <c r="C1501" i="67"/>
  <c r="C83" i="67"/>
  <c r="C116" i="67"/>
  <c r="C149" i="67"/>
  <c r="C17" i="67"/>
  <c r="K16" i="69"/>
  <c r="C50" i="67" s="1"/>
  <c r="C82" i="67"/>
  <c r="N15" i="69"/>
  <c r="C115" i="67" s="1"/>
  <c r="C148" i="67"/>
  <c r="C16" i="67"/>
  <c r="K15" i="69"/>
  <c r="C49" i="67" s="1"/>
  <c r="C1499" i="67"/>
  <c r="C81" i="67"/>
  <c r="N14" i="69"/>
  <c r="C114" i="67" s="1"/>
  <c r="K14" i="69"/>
  <c r="C48" i="67" s="1"/>
  <c r="C15" i="67"/>
  <c r="I1399" i="67" s="1"/>
  <c r="C147" i="67"/>
  <c r="C80" i="67"/>
  <c r="N13" i="69"/>
  <c r="C113" i="67" s="1"/>
  <c r="C14" i="67"/>
  <c r="I1398" i="67" s="1"/>
  <c r="C146" i="67"/>
  <c r="K13" i="69"/>
  <c r="C47" i="67" s="1"/>
  <c r="C1497" i="67"/>
  <c r="C79" i="67"/>
  <c r="N12" i="69"/>
  <c r="C112" i="67" s="1"/>
  <c r="C13" i="67"/>
  <c r="I1397" i="67" s="1"/>
  <c r="C145" i="67"/>
  <c r="K12" i="69"/>
  <c r="C46" i="67" s="1"/>
  <c r="C78" i="67"/>
  <c r="N11" i="69"/>
  <c r="C111" i="67" s="1"/>
  <c r="C144" i="67"/>
  <c r="C12" i="67"/>
  <c r="K11" i="69"/>
  <c r="C45" i="67" s="1"/>
  <c r="C1495" i="67"/>
  <c r="C77" i="67"/>
  <c r="N10" i="69"/>
  <c r="C110" i="67" s="1"/>
  <c r="K10" i="69"/>
  <c r="C44" i="67" s="1"/>
  <c r="C143" i="67"/>
  <c r="C11" i="67"/>
  <c r="N9" i="69"/>
  <c r="C109" i="67" s="1"/>
  <c r="C76" i="67"/>
  <c r="C10" i="67"/>
  <c r="K9" i="69"/>
  <c r="C43" i="67" s="1"/>
  <c r="C142" i="67"/>
  <c r="C1493" i="67"/>
  <c r="C75" i="67"/>
  <c r="N8" i="69"/>
  <c r="C108" i="67" s="1"/>
  <c r="C141" i="67"/>
  <c r="K8" i="69"/>
  <c r="C42" i="67" s="1"/>
  <c r="C9" i="67"/>
  <c r="I1393" i="67" s="1"/>
  <c r="C74" i="67"/>
  <c r="N7" i="69"/>
  <c r="C107" i="67" s="1"/>
  <c r="K7" i="69"/>
  <c r="C41" i="67" s="1"/>
  <c r="C140" i="67"/>
  <c r="C8" i="67"/>
  <c r="C1491" i="67"/>
  <c r="N6" i="69"/>
  <c r="C106" i="67" s="1"/>
  <c r="C73" i="67"/>
  <c r="C1490" i="67"/>
  <c r="C139" i="67"/>
  <c r="K6" i="69"/>
  <c r="C40" i="67" s="1"/>
  <c r="C7" i="67"/>
  <c r="K1465" i="67"/>
  <c r="K1458" i="67"/>
  <c r="K1480" i="67"/>
  <c r="K1460" i="67"/>
  <c r="K1471" i="67"/>
  <c r="K1462" i="67"/>
  <c r="K1481" i="67"/>
  <c r="K1479" i="67"/>
  <c r="K1478" i="67"/>
  <c r="K1473" i="67"/>
  <c r="K1466" i="67"/>
  <c r="K1464" i="67"/>
  <c r="K1475" i="67"/>
  <c r="K1459" i="67"/>
  <c r="K1456" i="67"/>
  <c r="K1470" i="67"/>
  <c r="K1457" i="67"/>
  <c r="K1477" i="67"/>
  <c r="K1476" i="67"/>
  <c r="K1467" i="67"/>
  <c r="K1468" i="67"/>
  <c r="K1474" i="67"/>
  <c r="K1469" i="67"/>
  <c r="K1472" i="67"/>
  <c r="K1463" i="67"/>
  <c r="K1461" i="67"/>
  <c r="K587" i="67"/>
  <c r="K570" i="67"/>
  <c r="K593" i="67"/>
  <c r="K577" i="67"/>
  <c r="K590" i="67"/>
  <c r="K584" i="67"/>
  <c r="K583" i="67"/>
  <c r="K568" i="67"/>
  <c r="K589" i="67"/>
  <c r="K573" i="67"/>
  <c r="K582" i="67"/>
  <c r="K580" i="67"/>
  <c r="K591" i="67"/>
  <c r="K578" i="67"/>
  <c r="K569" i="67"/>
  <c r="K574" i="67"/>
  <c r="K588" i="67"/>
  <c r="K575" i="67"/>
  <c r="K585" i="67"/>
  <c r="K572" i="67"/>
  <c r="K586" i="67"/>
  <c r="K579" i="67"/>
  <c r="K576" i="67"/>
  <c r="K571" i="67"/>
  <c r="K581" i="67"/>
  <c r="K592" i="67"/>
  <c r="K626" i="67"/>
  <c r="K606" i="67"/>
  <c r="K613" i="67"/>
  <c r="K624" i="67"/>
  <c r="K608" i="67"/>
  <c r="K611" i="67"/>
  <c r="K604" i="67"/>
  <c r="K622" i="67"/>
  <c r="K621" i="67"/>
  <c r="K605" i="67"/>
  <c r="K616" i="67"/>
  <c r="K603" i="67"/>
  <c r="K619" i="67"/>
  <c r="K602" i="67"/>
  <c r="K625" i="67"/>
  <c r="K601" i="67"/>
  <c r="K615" i="67"/>
  <c r="K614" i="67"/>
  <c r="K617" i="67"/>
  <c r="K623" i="67"/>
  <c r="K609" i="67"/>
  <c r="K620" i="67"/>
  <c r="K610" i="67"/>
  <c r="K618" i="67"/>
  <c r="K612" i="67"/>
  <c r="K607" i="67"/>
  <c r="E1192" i="67"/>
  <c r="E1199" i="67"/>
  <c r="E1214" i="67"/>
  <c r="E1213" i="67"/>
  <c r="E1205" i="67"/>
  <c r="E1196" i="67"/>
  <c r="E1217" i="67"/>
  <c r="E1201" i="67"/>
  <c r="E1208" i="67"/>
  <c r="E1210" i="67"/>
  <c r="E1212" i="67"/>
  <c r="E1215" i="67"/>
  <c r="E1209" i="67"/>
  <c r="E1200" i="67"/>
  <c r="E1202" i="67"/>
  <c r="E1207" i="67"/>
  <c r="E1203" i="67"/>
  <c r="C6" i="67"/>
  <c r="C138" i="67"/>
  <c r="K5" i="69"/>
  <c r="C39" i="67" s="1"/>
  <c r="C1489" i="67"/>
  <c r="E1474" i="67"/>
  <c r="E1461" i="67"/>
  <c r="E1476" i="67"/>
  <c r="E1460" i="67"/>
  <c r="E1467" i="67"/>
  <c r="E1470" i="67"/>
  <c r="E1462" i="67"/>
  <c r="E1469" i="67"/>
  <c r="E1468" i="67"/>
  <c r="E1475" i="67"/>
  <c r="E1458" i="67"/>
  <c r="E1465" i="67"/>
  <c r="E1480" i="67"/>
  <c r="E1456" i="67"/>
  <c r="E1481" i="67"/>
  <c r="E1466" i="67"/>
  <c r="E1477" i="67"/>
  <c r="E1457" i="67"/>
  <c r="E1472" i="67"/>
  <c r="E1479" i="67"/>
  <c r="E1463" i="67"/>
  <c r="E1473" i="67"/>
  <c r="E1459" i="67"/>
  <c r="E1478" i="67"/>
  <c r="E1464" i="67"/>
  <c r="E1471" i="67"/>
  <c r="E292" i="67"/>
  <c r="E280" i="67"/>
  <c r="E287" i="67"/>
  <c r="E271" i="67"/>
  <c r="E282" i="67"/>
  <c r="E281" i="67"/>
  <c r="E272" i="67"/>
  <c r="E283" i="67"/>
  <c r="E270" i="67"/>
  <c r="E294" i="67"/>
  <c r="E278" i="67"/>
  <c r="E293" i="67"/>
  <c r="E277" i="67"/>
  <c r="E288" i="67"/>
  <c r="E276" i="67"/>
  <c r="E291" i="67"/>
  <c r="E285" i="67"/>
  <c r="E284" i="67"/>
  <c r="E295" i="67"/>
  <c r="E279" i="67"/>
  <c r="E290" i="67"/>
  <c r="E274" i="67"/>
  <c r="E289" i="67"/>
  <c r="E273" i="67"/>
  <c r="E275" i="67"/>
  <c r="E286" i="67"/>
  <c r="K270" i="67"/>
  <c r="K275" i="67"/>
  <c r="K279" i="67"/>
  <c r="K274" i="67"/>
  <c r="K271" i="67"/>
  <c r="K278" i="67"/>
  <c r="K281" i="67"/>
  <c r="K287" i="67"/>
  <c r="K289" i="67"/>
  <c r="K280" i="67"/>
  <c r="K272" i="67"/>
  <c r="K282" i="67"/>
  <c r="K290" i="67"/>
  <c r="K288" i="67"/>
  <c r="K295" i="67"/>
  <c r="K286" i="67"/>
  <c r="K293" i="67"/>
  <c r="K277" i="67"/>
  <c r="K292" i="67"/>
  <c r="K284" i="67"/>
  <c r="K276" i="67"/>
  <c r="K294" i="67"/>
  <c r="K273" i="67"/>
  <c r="K291" i="67"/>
  <c r="K283" i="67"/>
  <c r="K285" i="67"/>
  <c r="Q277" i="67"/>
  <c r="Q290" i="67"/>
  <c r="Q274" i="67"/>
  <c r="Q295" i="67"/>
  <c r="Q293" i="67"/>
  <c r="Q285" i="67"/>
  <c r="Q271" i="67"/>
  <c r="Q294" i="67"/>
  <c r="Q284" i="67"/>
  <c r="Q291" i="67"/>
  <c r="Q275" i="67"/>
  <c r="Q273" i="67"/>
  <c r="Q282" i="67"/>
  <c r="Q276" i="67"/>
  <c r="Q292" i="67"/>
  <c r="Q279" i="67"/>
  <c r="Q289" i="67"/>
  <c r="Q283" i="67"/>
  <c r="Q278" i="67"/>
  <c r="Q280" i="67"/>
  <c r="Q281" i="67"/>
  <c r="Q286" i="67"/>
  <c r="Q288" i="67"/>
  <c r="Q287" i="67"/>
  <c r="Q272" i="67"/>
  <c r="Q270" i="67"/>
  <c r="K323" i="67"/>
  <c r="K315" i="67"/>
  <c r="K311" i="67"/>
  <c r="K319" i="67"/>
  <c r="K307" i="67"/>
  <c r="K314" i="67"/>
  <c r="K321" i="67"/>
  <c r="K328" i="67"/>
  <c r="K312" i="67"/>
  <c r="K305" i="67"/>
  <c r="K322" i="67"/>
  <c r="K303" i="67"/>
  <c r="K313" i="67"/>
  <c r="K320" i="67"/>
  <c r="K327" i="67"/>
  <c r="K306" i="67"/>
  <c r="K304" i="67"/>
  <c r="K318" i="67"/>
  <c r="K325" i="67"/>
  <c r="K309" i="67"/>
  <c r="K316" i="67"/>
  <c r="K310" i="67"/>
  <c r="K326" i="67"/>
  <c r="K317" i="67"/>
  <c r="K324" i="67"/>
  <c r="K308" i="67"/>
  <c r="Q315" i="67"/>
  <c r="Q322" i="67"/>
  <c r="Q321" i="67"/>
  <c r="Q324" i="67"/>
  <c r="Q304" i="67"/>
  <c r="Q311" i="67"/>
  <c r="Q306" i="67"/>
  <c r="Q312" i="67"/>
  <c r="Q328" i="67"/>
  <c r="Q325" i="67"/>
  <c r="Q327" i="67"/>
  <c r="Q323" i="67"/>
  <c r="Q318" i="67"/>
  <c r="Q310" i="67"/>
  <c r="Q313" i="67"/>
  <c r="Q316" i="67"/>
  <c r="Q309" i="67"/>
  <c r="Q319" i="67"/>
  <c r="Q314" i="67"/>
  <c r="Q305" i="67"/>
  <c r="Q308" i="67"/>
  <c r="Q317" i="67"/>
  <c r="Q326" i="67"/>
  <c r="Q303" i="67"/>
  <c r="Q307" i="67"/>
  <c r="Q320" i="67"/>
  <c r="E340" i="67"/>
  <c r="E342" i="67"/>
  <c r="E358" i="67"/>
  <c r="E336" i="67"/>
  <c r="E343" i="67"/>
  <c r="E360" i="67"/>
  <c r="E344" i="67"/>
  <c r="E357" i="67"/>
  <c r="E346" i="67"/>
  <c r="K393" i="67"/>
  <c r="K385" i="67"/>
  <c r="K369" i="67"/>
  <c r="K388" i="67"/>
  <c r="K372" i="67"/>
  <c r="K386" i="67"/>
  <c r="K381" i="67"/>
  <c r="K376" i="67"/>
  <c r="K387" i="67"/>
  <c r="K390" i="67"/>
  <c r="K370" i="67"/>
  <c r="K392" i="67"/>
  <c r="K373" i="67"/>
  <c r="K384" i="67"/>
  <c r="K375" i="67"/>
  <c r="K378" i="67"/>
  <c r="K389" i="67"/>
  <c r="K379" i="67"/>
  <c r="K380" i="67"/>
  <c r="K383" i="67"/>
  <c r="K394" i="67"/>
  <c r="K374" i="67"/>
  <c r="K377" i="67"/>
  <c r="K391" i="67"/>
  <c r="K371" i="67"/>
  <c r="K382" i="67"/>
  <c r="E411" i="67"/>
  <c r="E422" i="67"/>
  <c r="E421" i="67"/>
  <c r="E405" i="67"/>
  <c r="E418" i="67"/>
  <c r="E416" i="67"/>
  <c r="E403" i="67"/>
  <c r="E423" i="67"/>
  <c r="E414" i="67"/>
  <c r="E417" i="67"/>
  <c r="E410" i="67"/>
  <c r="E402" i="67"/>
  <c r="E412" i="67"/>
  <c r="E427" i="67"/>
  <c r="E419" i="67"/>
  <c r="E425" i="67"/>
  <c r="E420" i="67"/>
  <c r="E415" i="67"/>
  <c r="E406" i="67"/>
  <c r="E413" i="67"/>
  <c r="E424" i="67"/>
  <c r="E408" i="67"/>
  <c r="E407" i="67"/>
  <c r="E409" i="67"/>
  <c r="E426" i="67"/>
  <c r="E404" i="67"/>
  <c r="Q411" i="67"/>
  <c r="Q426" i="67"/>
  <c r="Q413" i="67"/>
  <c r="Q424" i="67"/>
  <c r="Q408" i="67"/>
  <c r="Q423" i="67"/>
  <c r="Q407" i="67"/>
  <c r="Q418" i="67"/>
  <c r="Q425" i="67"/>
  <c r="Q409" i="67"/>
  <c r="Q422" i="67"/>
  <c r="Q420" i="67"/>
  <c r="Q404" i="67"/>
  <c r="Q415" i="67"/>
  <c r="Q406" i="67"/>
  <c r="Q417" i="67"/>
  <c r="Q419" i="67"/>
  <c r="Q403" i="67"/>
  <c r="Q410" i="67"/>
  <c r="Q421" i="67"/>
  <c r="Q405" i="67"/>
  <c r="Q414" i="67"/>
  <c r="Q416" i="67"/>
  <c r="Q427" i="67"/>
  <c r="Q402" i="67"/>
  <c r="Q412" i="67"/>
  <c r="E449" i="67"/>
  <c r="E441" i="67"/>
  <c r="E447" i="67"/>
  <c r="E458" i="67"/>
  <c r="E442" i="67"/>
  <c r="E456" i="67"/>
  <c r="E440" i="67"/>
  <c r="E453" i="67"/>
  <c r="E455" i="67"/>
  <c r="E439" i="67"/>
  <c r="E450" i="67"/>
  <c r="E448" i="67"/>
  <c r="E435" i="67"/>
  <c r="E457" i="67"/>
  <c r="E459" i="67"/>
  <c r="E454" i="67"/>
  <c r="E452" i="67"/>
  <c r="E451" i="67"/>
  <c r="E446" i="67"/>
  <c r="E437" i="67"/>
  <c r="E443" i="67"/>
  <c r="E438" i="67"/>
  <c r="E436" i="67"/>
  <c r="E460" i="67"/>
  <c r="E445" i="67"/>
  <c r="E444" i="67"/>
  <c r="Q455" i="67"/>
  <c r="Q458" i="67"/>
  <c r="Q456" i="67"/>
  <c r="Q453" i="67"/>
  <c r="Q436" i="67"/>
  <c r="Q441" i="67"/>
  <c r="Q457" i="67"/>
  <c r="Q450" i="67"/>
  <c r="Q440" i="67"/>
  <c r="Q435" i="67"/>
  <c r="K472" i="67"/>
  <c r="K479" i="67"/>
  <c r="K468" i="67"/>
  <c r="K478" i="67"/>
  <c r="K480" i="67"/>
  <c r="K475" i="67"/>
  <c r="K493" i="67"/>
  <c r="K477" i="67"/>
  <c r="K471" i="67"/>
  <c r="K490" i="67"/>
  <c r="K474" i="67"/>
  <c r="K489" i="67"/>
  <c r="K473" i="67"/>
  <c r="K476" i="67"/>
  <c r="K487" i="67"/>
  <c r="K482" i="67"/>
  <c r="K488" i="67"/>
  <c r="K483" i="67"/>
  <c r="K481" i="67"/>
  <c r="K492" i="67"/>
  <c r="K484" i="67"/>
  <c r="K486" i="67"/>
  <c r="K470" i="67"/>
  <c r="K491" i="67"/>
  <c r="K485" i="67"/>
  <c r="K469" i="67"/>
  <c r="Q492" i="67"/>
  <c r="Q482" i="67"/>
  <c r="Q476" i="67"/>
  <c r="Q481" i="67"/>
  <c r="Q488" i="67"/>
  <c r="Q491" i="67"/>
  <c r="Q468" i="67"/>
  <c r="Q478" i="67"/>
  <c r="Q472" i="67"/>
  <c r="Q487" i="67"/>
  <c r="Q493" i="67"/>
  <c r="Q477" i="67"/>
  <c r="Q471" i="67"/>
  <c r="Q486" i="67"/>
  <c r="Q470" i="67"/>
  <c r="Q484" i="67"/>
  <c r="Q475" i="67"/>
  <c r="Q485" i="67"/>
  <c r="Q469" i="67"/>
  <c r="Q480" i="67"/>
  <c r="Q483" i="67"/>
  <c r="Q490" i="67"/>
  <c r="Q474" i="67"/>
  <c r="Q479" i="67"/>
  <c r="Q489" i="67"/>
  <c r="Q473" i="67"/>
  <c r="K506" i="67"/>
  <c r="K513" i="67"/>
  <c r="K516" i="67"/>
  <c r="K523" i="67"/>
  <c r="K507" i="67"/>
  <c r="K514" i="67"/>
  <c r="K518" i="67"/>
  <c r="K521" i="67"/>
  <c r="K524" i="67"/>
  <c r="K508" i="67"/>
  <c r="K515" i="67"/>
  <c r="K526" i="67"/>
  <c r="K522" i="67"/>
  <c r="K509" i="67"/>
  <c r="K519" i="67"/>
  <c r="K510" i="67"/>
  <c r="K520" i="67"/>
  <c r="K502" i="67"/>
  <c r="K525" i="67"/>
  <c r="K512" i="67"/>
  <c r="K503" i="67"/>
  <c r="K505" i="67"/>
  <c r="K517" i="67"/>
  <c r="K504" i="67"/>
  <c r="K501" i="67"/>
  <c r="K511" i="67"/>
  <c r="E546" i="67"/>
  <c r="E553" i="67"/>
  <c r="E552" i="67"/>
  <c r="E536" i="67"/>
  <c r="E550" i="67"/>
  <c r="E549" i="67"/>
  <c r="E551" i="67"/>
  <c r="E535" i="67"/>
  <c r="E558" i="67"/>
  <c r="E545" i="67"/>
  <c r="E548" i="67"/>
  <c r="E542" i="67"/>
  <c r="E541" i="67"/>
  <c r="E547" i="67"/>
  <c r="E554" i="67"/>
  <c r="E556" i="67"/>
  <c r="E540" i="67"/>
  <c r="E555" i="67"/>
  <c r="E539" i="67"/>
  <c r="E537" i="67"/>
  <c r="E534" i="67"/>
  <c r="E544" i="67"/>
  <c r="E538" i="67"/>
  <c r="E559" i="67"/>
  <c r="E543" i="67"/>
  <c r="E557" i="67"/>
  <c r="E1545" i="67"/>
  <c r="E1529" i="67"/>
  <c r="E1544" i="67"/>
  <c r="E1535" i="67"/>
  <c r="E1546" i="67"/>
  <c r="E1530" i="67"/>
  <c r="E1536" i="67"/>
  <c r="E1525" i="67"/>
  <c r="E1532" i="67"/>
  <c r="E1543" i="67"/>
  <c r="E1538" i="67"/>
  <c r="E1537" i="67"/>
  <c r="E1528" i="67"/>
  <c r="E1524" i="67"/>
  <c r="E1523" i="67"/>
  <c r="E1541" i="67"/>
  <c r="E1533" i="67"/>
  <c r="E1540" i="67"/>
  <c r="E1547" i="67"/>
  <c r="E1531" i="67"/>
  <c r="E1542" i="67"/>
  <c r="E1526" i="67"/>
  <c r="E1527" i="67"/>
  <c r="E1539" i="67"/>
  <c r="E1534" i="67"/>
  <c r="E1522" i="67"/>
  <c r="Q1537" i="67"/>
  <c r="Q1526" i="67"/>
  <c r="Q1545" i="67"/>
  <c r="Q1533" i="67"/>
  <c r="Q1529" i="67"/>
  <c r="Q1541" i="67"/>
  <c r="Q1523" i="67"/>
  <c r="Q1530" i="67"/>
  <c r="Q1525" i="67"/>
  <c r="Q1540" i="67"/>
  <c r="Q1527" i="67"/>
  <c r="Q1543" i="67"/>
  <c r="Q1547" i="67"/>
  <c r="Q1528" i="67"/>
  <c r="Q1544" i="67"/>
  <c r="Q1531" i="67"/>
  <c r="Q1542" i="67"/>
  <c r="Q1546" i="67"/>
  <c r="Q1532" i="67"/>
  <c r="Q1522" i="67"/>
  <c r="Q1535" i="67"/>
  <c r="Q1534" i="67"/>
  <c r="Q1538" i="67"/>
  <c r="Q1536" i="67"/>
  <c r="Q1524" i="67"/>
  <c r="Q1539" i="67"/>
  <c r="Q591" i="67"/>
  <c r="Q575" i="67"/>
  <c r="Q590" i="67"/>
  <c r="Q581" i="67"/>
  <c r="Q571" i="67"/>
  <c r="Q578" i="67"/>
  <c r="Q588" i="67"/>
  <c r="Q572" i="67"/>
  <c r="Q582" i="67"/>
  <c r="Q593" i="67"/>
  <c r="Q577" i="67"/>
  <c r="Q570" i="67"/>
  <c r="Q584" i="67"/>
  <c r="Q587" i="67"/>
  <c r="Q574" i="67"/>
  <c r="Q585" i="67"/>
  <c r="Q568" i="67"/>
  <c r="Q576" i="67"/>
  <c r="Q580" i="67"/>
  <c r="Q573" i="67"/>
  <c r="Q586" i="67"/>
  <c r="Q583" i="67"/>
  <c r="Q569" i="67"/>
  <c r="Q592" i="67"/>
  <c r="Q589" i="67"/>
  <c r="Q579" i="67"/>
  <c r="K1172" i="67"/>
  <c r="K1168" i="67"/>
  <c r="K1183" i="67"/>
  <c r="K1167" i="67"/>
  <c r="K1173" i="67"/>
  <c r="K1166" i="67"/>
  <c r="K1182" i="67"/>
  <c r="K1175" i="67"/>
  <c r="K1165" i="67"/>
  <c r="K1181" i="67"/>
  <c r="K1174" i="67"/>
  <c r="K1159" i="67"/>
  <c r="K1163" i="67"/>
  <c r="K1161" i="67"/>
  <c r="K1170" i="67"/>
  <c r="K1176" i="67"/>
  <c r="K1179" i="67"/>
  <c r="K1177" i="67"/>
  <c r="K1178" i="67"/>
  <c r="K1180" i="67"/>
  <c r="K1164" i="67"/>
  <c r="K1160" i="67"/>
  <c r="K1169" i="67"/>
  <c r="K1184" i="67"/>
  <c r="K1171" i="67"/>
  <c r="K1162" i="67"/>
  <c r="K1523" i="67"/>
  <c r="K1534" i="67"/>
  <c r="K1527" i="67"/>
  <c r="K1538" i="67"/>
  <c r="K1537" i="67"/>
  <c r="K1532" i="67"/>
  <c r="K1539" i="67"/>
  <c r="K1545" i="67"/>
  <c r="K1524" i="67"/>
  <c r="K1531" i="67"/>
  <c r="K1542" i="67"/>
  <c r="K1525" i="67"/>
  <c r="K1536" i="67"/>
  <c r="K1526" i="67"/>
  <c r="K1530" i="67"/>
  <c r="K1533" i="67"/>
  <c r="K1544" i="67"/>
  <c r="K1528" i="67"/>
  <c r="K1543" i="67"/>
  <c r="K1522" i="67"/>
  <c r="K1529" i="67"/>
  <c r="K1540" i="67"/>
  <c r="K1547" i="67"/>
  <c r="K1535" i="67"/>
  <c r="K1546" i="67"/>
  <c r="K1541" i="67"/>
  <c r="E609" i="67"/>
  <c r="E626" i="67"/>
  <c r="E620" i="67"/>
  <c r="E604" i="67"/>
  <c r="E610" i="67"/>
  <c r="E603" i="67"/>
  <c r="E619" i="67"/>
  <c r="E601" i="67"/>
  <c r="E621" i="67"/>
  <c r="E612" i="67"/>
  <c r="E602" i="67"/>
  <c r="E618" i="67"/>
  <c r="E611" i="67"/>
  <c r="E616" i="67"/>
  <c r="E607" i="67"/>
  <c r="E613" i="67"/>
  <c r="E617" i="67"/>
  <c r="E608" i="67"/>
  <c r="E606" i="67"/>
  <c r="E615" i="67"/>
  <c r="E605" i="67"/>
  <c r="E614" i="67"/>
  <c r="E623" i="67"/>
  <c r="E625" i="67"/>
  <c r="E624" i="67"/>
  <c r="E622" i="67"/>
  <c r="E1643" i="67"/>
  <c r="E1627" i="67"/>
  <c r="E1636" i="67"/>
  <c r="E1638" i="67"/>
  <c r="E1633" i="67"/>
  <c r="E1642" i="67"/>
  <c r="E1632" i="67"/>
  <c r="E1628" i="67"/>
  <c r="E1631" i="67"/>
  <c r="E1646" i="67"/>
  <c r="E1641" i="67"/>
  <c r="E1640" i="67"/>
  <c r="E1639" i="67"/>
  <c r="E1623" i="67"/>
  <c r="E1626" i="67"/>
  <c r="E1630" i="67"/>
  <c r="E1625" i="67"/>
  <c r="E1634" i="67"/>
  <c r="E1645" i="67"/>
  <c r="E1635" i="67"/>
  <c r="E1622" i="67"/>
  <c r="E1624" i="67"/>
  <c r="E1637" i="67"/>
  <c r="E1621" i="67"/>
  <c r="E1644" i="67"/>
  <c r="E1629" i="67"/>
  <c r="C72" i="67"/>
  <c r="N5" i="69"/>
  <c r="C105" i="67" s="1"/>
  <c r="E1150" i="67"/>
  <c r="E1146" i="67"/>
  <c r="E1140" i="67"/>
  <c r="E1136" i="67"/>
  <c r="E1133" i="67"/>
  <c r="E1137" i="67"/>
  <c r="E1144" i="67"/>
  <c r="E1138" i="67"/>
  <c r="E1143" i="67"/>
  <c r="E1127" i="67"/>
  <c r="E1147" i="67"/>
  <c r="E1134" i="67"/>
  <c r="E1130" i="67"/>
  <c r="E1126" i="67"/>
  <c r="E1135" i="67"/>
  <c r="E1149" i="67"/>
  <c r="E1142" i="67"/>
  <c r="E1132" i="67"/>
  <c r="E1139" i="67"/>
  <c r="E1141" i="67"/>
  <c r="E1151" i="67"/>
  <c r="E1148" i="67"/>
  <c r="E1128" i="67"/>
  <c r="E1145" i="67"/>
  <c r="E1129" i="67"/>
  <c r="E1131" i="67"/>
  <c r="Q1144" i="67"/>
  <c r="Q1142" i="67"/>
  <c r="Q1132" i="67"/>
  <c r="Q1151" i="67"/>
  <c r="Q1143" i="67"/>
  <c r="Q1129" i="67"/>
  <c r="Q1136" i="67"/>
  <c r="Q1126" i="67"/>
  <c r="Q1133" i="67"/>
  <c r="Q1146" i="67"/>
  <c r="Q1131" i="67"/>
  <c r="Q1137" i="67"/>
  <c r="Q1148" i="67"/>
  <c r="Q1138" i="67"/>
  <c r="Q1128" i="67"/>
  <c r="Q1147" i="67"/>
  <c r="Q1135" i="67"/>
  <c r="Q1149" i="67"/>
  <c r="Q1127" i="67"/>
  <c r="Q1134" i="67"/>
  <c r="Q1141" i="67"/>
  <c r="Q1150" i="67"/>
  <c r="Q1139" i="67"/>
  <c r="Q1130" i="67"/>
  <c r="Q1140" i="67"/>
  <c r="Q1145" i="67"/>
  <c r="E1577" i="67"/>
  <c r="E1561" i="67"/>
  <c r="E1560" i="67"/>
  <c r="E1568" i="67"/>
  <c r="E1576" i="67"/>
  <c r="E1575" i="67"/>
  <c r="E1559" i="67"/>
  <c r="E1573" i="67"/>
  <c r="E1562" i="67"/>
  <c r="E1578" i="67"/>
  <c r="E1555" i="67"/>
  <c r="E1569" i="67"/>
  <c r="E1556" i="67"/>
  <c r="E1564" i="67"/>
  <c r="E1572" i="67"/>
  <c r="E1580" i="67"/>
  <c r="E1567" i="67"/>
  <c r="E1565" i="67"/>
  <c r="E1558" i="67"/>
  <c r="E1566" i="67"/>
  <c r="E1574" i="67"/>
  <c r="E1579" i="67"/>
  <c r="E1563" i="67"/>
  <c r="E1557" i="67"/>
  <c r="E1570" i="67"/>
  <c r="E1571" i="67"/>
  <c r="Q1475" i="67"/>
  <c r="Q1458" i="67"/>
  <c r="Q1467" i="67"/>
  <c r="Q1479" i="67"/>
  <c r="Q1471" i="67"/>
  <c r="Q1463" i="67"/>
  <c r="Q1478" i="67"/>
  <c r="Q1476" i="67"/>
  <c r="Q1456" i="67"/>
  <c r="Q1466" i="67"/>
  <c r="Q1469" i="67"/>
  <c r="Q1462" i="67"/>
  <c r="Q1472" i="67"/>
  <c r="Q1457" i="67"/>
  <c r="Q1459" i="67"/>
  <c r="Q1460" i="67"/>
  <c r="Q1473" i="67"/>
  <c r="Q1468" i="67"/>
  <c r="Q1474" i="67"/>
  <c r="Q1461" i="67"/>
  <c r="Q1477" i="67"/>
  <c r="Q1480" i="67"/>
  <c r="Q1464" i="67"/>
  <c r="Q1470" i="67"/>
  <c r="Q1465" i="67"/>
  <c r="Q1481" i="67"/>
  <c r="E314" i="67"/>
  <c r="E326" i="67"/>
  <c r="E320" i="67"/>
  <c r="E324" i="67"/>
  <c r="E312" i="67"/>
  <c r="E316" i="67"/>
  <c r="E321" i="67"/>
  <c r="E304" i="67"/>
  <c r="E311" i="67"/>
  <c r="E328" i="67"/>
  <c r="E315" i="67"/>
  <c r="E307" i="67"/>
  <c r="E322" i="67"/>
  <c r="E303" i="67"/>
  <c r="E309" i="67"/>
  <c r="E323" i="67"/>
  <c r="E310" i="67"/>
  <c r="E318" i="67"/>
  <c r="E306" i="67"/>
  <c r="E325" i="67"/>
  <c r="E305" i="67"/>
  <c r="E319" i="67"/>
  <c r="E308" i="67"/>
  <c r="E327" i="67"/>
  <c r="E317" i="67"/>
  <c r="E313" i="67"/>
  <c r="Q352" i="67"/>
  <c r="Q357" i="67"/>
  <c r="Q340" i="67"/>
  <c r="Q337" i="67"/>
  <c r="Q336" i="67"/>
  <c r="Q338" i="67"/>
  <c r="Q354" i="67"/>
  <c r="Q361" i="67"/>
  <c r="Q359" i="67"/>
  <c r="Q344" i="67"/>
  <c r="Q349" i="67"/>
  <c r="Q347" i="67"/>
  <c r="Q350" i="67"/>
  <c r="Q358" i="67"/>
  <c r="Q356" i="67"/>
  <c r="Q351" i="67"/>
  <c r="Q342" i="67"/>
  <c r="Q348" i="67"/>
  <c r="Q353" i="67"/>
  <c r="Q360" i="67"/>
  <c r="Q355" i="67"/>
  <c r="Q346" i="67"/>
  <c r="Q345" i="67"/>
  <c r="Q339" i="67"/>
  <c r="Q341" i="67"/>
  <c r="Q343" i="67"/>
  <c r="Q388" i="67"/>
  <c r="Q380" i="67"/>
  <c r="Q391" i="67"/>
  <c r="Q375" i="67"/>
  <c r="Q386" i="67"/>
  <c r="Q370" i="67"/>
  <c r="Q381" i="67"/>
  <c r="Q372" i="67"/>
  <c r="Q369" i="67"/>
  <c r="Q371" i="67"/>
  <c r="Q378" i="67"/>
  <c r="Q385" i="67"/>
  <c r="Q384" i="67"/>
  <c r="Q376" i="67"/>
  <c r="Q383" i="67"/>
  <c r="Q390" i="67"/>
  <c r="Q393" i="67"/>
  <c r="Q373" i="67"/>
  <c r="Q379" i="67"/>
  <c r="Q382" i="67"/>
  <c r="Q389" i="67"/>
  <c r="Q392" i="67"/>
  <c r="Q387" i="67"/>
  <c r="Q394" i="67"/>
  <c r="Q374" i="67"/>
  <c r="Q377" i="67"/>
  <c r="K421" i="67"/>
  <c r="K408" i="67"/>
  <c r="K423" i="67"/>
  <c r="K407" i="67"/>
  <c r="K412" i="67"/>
  <c r="K418" i="67"/>
  <c r="K425" i="67"/>
  <c r="K417" i="67"/>
  <c r="K419" i="67"/>
  <c r="K403" i="67"/>
  <c r="K404" i="67"/>
  <c r="K414" i="67"/>
  <c r="K405" i="67"/>
  <c r="K416" i="67"/>
  <c r="K427" i="67"/>
  <c r="K411" i="67"/>
  <c r="K420" i="67"/>
  <c r="K422" i="67"/>
  <c r="K406" i="67"/>
  <c r="K413" i="67"/>
  <c r="K409" i="67"/>
  <c r="K424" i="67"/>
  <c r="K415" i="67"/>
  <c r="K402" i="67"/>
  <c r="K426" i="67"/>
  <c r="K410" i="67"/>
  <c r="K450" i="67"/>
  <c r="K453" i="67"/>
  <c r="K445" i="67"/>
  <c r="K451" i="67"/>
  <c r="K452" i="67"/>
  <c r="K442" i="67"/>
  <c r="K459" i="67"/>
  <c r="K443" i="67"/>
  <c r="K435" i="67"/>
  <c r="K460" i="67"/>
  <c r="K444" i="67"/>
  <c r="K441" i="67"/>
  <c r="K448" i="67"/>
  <c r="K454" i="67"/>
  <c r="K440" i="67"/>
  <c r="K457" i="67"/>
  <c r="K446" i="67"/>
  <c r="K447" i="67"/>
  <c r="K436" i="67"/>
  <c r="K437" i="67"/>
  <c r="K458" i="67"/>
  <c r="K438" i="67"/>
  <c r="K449" i="67"/>
  <c r="K439" i="67"/>
  <c r="K456" i="67"/>
  <c r="K455" i="67"/>
  <c r="E491" i="67"/>
  <c r="E490" i="67"/>
  <c r="E489" i="67"/>
  <c r="E473" i="67"/>
  <c r="E486" i="67"/>
  <c r="E488" i="67"/>
  <c r="E472" i="67"/>
  <c r="E487" i="67"/>
  <c r="E482" i="67"/>
  <c r="E485" i="67"/>
  <c r="E469" i="67"/>
  <c r="E478" i="67"/>
  <c r="E484" i="67"/>
  <c r="E468" i="67"/>
  <c r="E493" i="67"/>
  <c r="E475" i="67"/>
  <c r="E476" i="67"/>
  <c r="E471" i="67"/>
  <c r="E477" i="67"/>
  <c r="E474" i="67"/>
  <c r="E480" i="67"/>
  <c r="E479" i="67"/>
  <c r="E481" i="67"/>
  <c r="E470" i="67"/>
  <c r="E492" i="67"/>
  <c r="E483" i="67"/>
  <c r="E513" i="67"/>
  <c r="E523" i="67"/>
  <c r="E516" i="67"/>
  <c r="E526" i="67"/>
  <c r="E510" i="67"/>
  <c r="E521" i="67"/>
  <c r="E505" i="67"/>
  <c r="E503" i="67"/>
  <c r="E524" i="67"/>
  <c r="E508" i="67"/>
  <c r="E518" i="67"/>
  <c r="E502" i="67"/>
  <c r="E509" i="67"/>
  <c r="E512" i="67"/>
  <c r="E522" i="67"/>
  <c r="E525" i="67"/>
  <c r="E507" i="67"/>
  <c r="E501" i="67"/>
  <c r="E511" i="67"/>
  <c r="E519" i="67"/>
  <c r="E506" i="67"/>
  <c r="E517" i="67"/>
  <c r="E515" i="67"/>
  <c r="E520" i="67"/>
  <c r="E504" i="67"/>
  <c r="E514" i="67"/>
  <c r="Q509" i="67"/>
  <c r="Q510" i="67"/>
  <c r="Q516" i="67"/>
  <c r="Q523" i="67"/>
  <c r="Q506" i="67"/>
  <c r="Q519" i="67"/>
  <c r="Q525" i="67"/>
  <c r="Q502" i="67"/>
  <c r="Q517" i="67"/>
  <c r="Q526" i="67"/>
  <c r="Q524" i="67"/>
  <c r="Q508" i="67"/>
  <c r="Q507" i="67"/>
  <c r="Q522" i="67"/>
  <c r="Q503" i="67"/>
  <c r="Q521" i="67"/>
  <c r="Q512" i="67"/>
  <c r="Q513" i="67"/>
  <c r="Q504" i="67"/>
  <c r="Q514" i="67"/>
  <c r="Q505" i="67"/>
  <c r="Q515" i="67"/>
  <c r="Q511" i="67"/>
  <c r="Q518" i="67"/>
  <c r="Q520" i="67"/>
  <c r="Q501" i="67"/>
  <c r="K550" i="67"/>
  <c r="K534" i="67"/>
  <c r="K551" i="67"/>
  <c r="K556" i="67"/>
  <c r="K535" i="67"/>
  <c r="K549" i="67"/>
  <c r="K540" i="67"/>
  <c r="K542" i="67"/>
  <c r="K559" i="67"/>
  <c r="K543" i="67"/>
  <c r="K541" i="67"/>
  <c r="K557" i="67"/>
  <c r="K548" i="67"/>
  <c r="K546" i="67"/>
  <c r="K547" i="67"/>
  <c r="K553" i="67"/>
  <c r="K558" i="67"/>
  <c r="K538" i="67"/>
  <c r="K539" i="67"/>
  <c r="K536" i="67"/>
  <c r="K537" i="67"/>
  <c r="K544" i="67"/>
  <c r="K554" i="67"/>
  <c r="K555" i="67"/>
  <c r="K545" i="67"/>
  <c r="K552" i="67"/>
  <c r="E587" i="67"/>
  <c r="E571" i="67"/>
  <c r="E582" i="67"/>
  <c r="E589" i="67"/>
  <c r="E573" i="67"/>
  <c r="E570" i="67"/>
  <c r="E580" i="67"/>
  <c r="E591" i="67"/>
  <c r="E583" i="67"/>
  <c r="E574" i="67"/>
  <c r="E585" i="67"/>
  <c r="E569" i="67"/>
  <c r="E592" i="67"/>
  <c r="E576" i="67"/>
  <c r="E579" i="67"/>
  <c r="E578" i="67"/>
  <c r="E568" i="67"/>
  <c r="E584" i="67"/>
  <c r="E577" i="67"/>
  <c r="E590" i="67"/>
  <c r="E572" i="67"/>
  <c r="E575" i="67"/>
  <c r="E593" i="67"/>
  <c r="E588" i="67"/>
  <c r="E581" i="67"/>
  <c r="E586" i="67"/>
  <c r="K1134" i="67"/>
  <c r="K1149" i="67"/>
  <c r="K1129" i="67"/>
  <c r="K1128" i="67"/>
  <c r="K1127" i="67"/>
  <c r="K1138" i="67"/>
  <c r="K1151" i="67"/>
  <c r="K1148" i="67"/>
  <c r="K1131" i="67"/>
  <c r="K1130" i="67"/>
  <c r="K1143" i="67"/>
  <c r="K1137" i="67"/>
  <c r="K1139" i="67"/>
  <c r="K1145" i="67"/>
  <c r="K1135" i="67"/>
  <c r="K1140" i="67"/>
  <c r="K1132" i="67"/>
  <c r="K1142" i="67"/>
  <c r="K1136" i="67"/>
  <c r="K1141" i="67"/>
  <c r="K1146" i="67"/>
  <c r="K1126" i="67"/>
  <c r="K1147" i="67"/>
  <c r="K1133" i="67"/>
  <c r="K1150" i="67"/>
  <c r="K1144" i="67"/>
  <c r="E1172" i="67"/>
  <c r="E1184" i="67"/>
  <c r="E1180" i="67"/>
  <c r="E1159" i="67"/>
  <c r="E1175" i="67"/>
  <c r="E1174" i="67"/>
  <c r="E1165" i="67"/>
  <c r="E1181" i="67"/>
  <c r="E1164" i="67"/>
  <c r="E1168" i="67"/>
  <c r="E1183" i="67"/>
  <c r="E1167" i="67"/>
  <c r="E1182" i="67"/>
  <c r="E1166" i="67"/>
  <c r="E1173" i="67"/>
  <c r="E1176" i="67"/>
  <c r="E1171" i="67"/>
  <c r="E1170" i="67"/>
  <c r="E1169" i="67"/>
  <c r="E1178" i="67"/>
  <c r="E1161" i="67"/>
  <c r="E1162" i="67"/>
  <c r="E1177" i="67"/>
  <c r="E1160" i="67"/>
  <c r="E1179" i="67"/>
  <c r="E1163" i="67"/>
  <c r="Q1159" i="67"/>
  <c r="Q1165" i="67"/>
  <c r="Q1183" i="67"/>
  <c r="K1199" i="67"/>
  <c r="K1193" i="67"/>
  <c r="K1202" i="67"/>
  <c r="K1197" i="67"/>
  <c r="K1216" i="67"/>
  <c r="K1200" i="67"/>
  <c r="K1194" i="67"/>
  <c r="K1207" i="67"/>
  <c r="K1215" i="67"/>
  <c r="K1198" i="67"/>
  <c r="K1210" i="67"/>
  <c r="K1208" i="67"/>
  <c r="K1203" i="67"/>
  <c r="K1211" i="67"/>
  <c r="K1195" i="67"/>
  <c r="K1196" i="67"/>
  <c r="K1192" i="67"/>
  <c r="K1212" i="67"/>
  <c r="K1201" i="67"/>
  <c r="K1217" i="67"/>
  <c r="K1214" i="67"/>
  <c r="K1209" i="67"/>
  <c r="K1204" i="67"/>
  <c r="K1206" i="67"/>
  <c r="K1205" i="67"/>
  <c r="K1213" i="67"/>
  <c r="E1656" i="67"/>
  <c r="E1657" i="67"/>
  <c r="E1658" i="67"/>
  <c r="E1655" i="67"/>
  <c r="E1654" i="67"/>
  <c r="E1660" i="67"/>
  <c r="E1665" i="67"/>
  <c r="E1671" i="67"/>
  <c r="E1662" i="67"/>
  <c r="E1674" i="67"/>
  <c r="E1664" i="67"/>
  <c r="E1673" i="67"/>
  <c r="E1659" i="67"/>
  <c r="E1675" i="67"/>
  <c r="E1679" i="67"/>
  <c r="E1667" i="67"/>
  <c r="E1676" i="67"/>
  <c r="E1677" i="67"/>
  <c r="E1661" i="67"/>
  <c r="E1663" i="67"/>
  <c r="E1666" i="67"/>
  <c r="E1672" i="67"/>
  <c r="E1678" i="67"/>
  <c r="E1668" i="67"/>
  <c r="E1669" i="67"/>
  <c r="E1670" i="67"/>
  <c r="D30" i="69"/>
  <c r="F30" i="69" s="1"/>
  <c r="D29" i="69"/>
  <c r="F29" i="69" s="1"/>
  <c r="D28" i="69"/>
  <c r="F28" i="69" s="1"/>
  <c r="D27" i="69"/>
  <c r="F27" i="69" s="1"/>
  <c r="D26" i="69"/>
  <c r="F26" i="69" s="1"/>
  <c r="D25" i="69"/>
  <c r="F25" i="69" s="1"/>
  <c r="D24" i="69"/>
  <c r="F24" i="69" s="1"/>
  <c r="D23" i="69"/>
  <c r="F23" i="69" s="1"/>
  <c r="D22" i="69"/>
  <c r="F22" i="69" s="1"/>
  <c r="D21" i="69"/>
  <c r="F21" i="69" s="1"/>
  <c r="D20" i="69"/>
  <c r="F20" i="69" s="1"/>
  <c r="D19" i="69"/>
  <c r="F19" i="69" s="1"/>
  <c r="D18" i="69"/>
  <c r="F18" i="69" s="1"/>
  <c r="D17" i="69"/>
  <c r="F17" i="69" s="1"/>
  <c r="D16" i="69"/>
  <c r="F16" i="69" s="1"/>
  <c r="D15" i="69"/>
  <c r="F15" i="69" s="1"/>
  <c r="D14" i="69"/>
  <c r="F14" i="69" s="1"/>
  <c r="D13" i="69"/>
  <c r="F13" i="69" s="1"/>
  <c r="D12" i="69"/>
  <c r="F12" i="69" s="1"/>
  <c r="D11" i="69"/>
  <c r="F11" i="69" s="1"/>
  <c r="D10" i="69"/>
  <c r="F10" i="69" s="1"/>
  <c r="D9" i="69"/>
  <c r="F9" i="69" s="1"/>
  <c r="D8" i="69"/>
  <c r="F8" i="69" s="1"/>
  <c r="D7" i="69"/>
  <c r="F7" i="69" s="1"/>
  <c r="D6" i="69"/>
  <c r="F6" i="69" s="1"/>
  <c r="D5" i="69"/>
  <c r="A30" i="69"/>
  <c r="A29" i="69"/>
  <c r="A28" i="69"/>
  <c r="A27" i="69"/>
  <c r="A26" i="69"/>
  <c r="A25" i="69"/>
  <c r="A24" i="69"/>
  <c r="A23" i="69"/>
  <c r="A22" i="69"/>
  <c r="A21" i="69"/>
  <c r="A20" i="69"/>
  <c r="A19" i="69"/>
  <c r="A18" i="69"/>
  <c r="A17" i="69"/>
  <c r="A16" i="69"/>
  <c r="A15" i="69"/>
  <c r="A14" i="69"/>
  <c r="A13" i="69"/>
  <c r="A12" i="69"/>
  <c r="A11" i="69"/>
  <c r="A10" i="69"/>
  <c r="A9" i="69"/>
  <c r="A8" i="69"/>
  <c r="A7" i="69"/>
  <c r="A6" i="69"/>
  <c r="I1368" i="67" l="1"/>
  <c r="I1401" i="67"/>
  <c r="I1371" i="67"/>
  <c r="I1404" i="67"/>
  <c r="I1380" i="67"/>
  <c r="I1413" i="67"/>
  <c r="I1363" i="67"/>
  <c r="I1396" i="67"/>
  <c r="I1359" i="67"/>
  <c r="I1392" i="67"/>
  <c r="I1362" i="67"/>
  <c r="I1395" i="67"/>
  <c r="I1370" i="67"/>
  <c r="I1403" i="67"/>
  <c r="I1372" i="67"/>
  <c r="I1405" i="67"/>
  <c r="I1375" i="67"/>
  <c r="I1408" i="67"/>
  <c r="I1382" i="67"/>
  <c r="I1415" i="67"/>
  <c r="I1357" i="67"/>
  <c r="I1390" i="67"/>
  <c r="I1358" i="67"/>
  <c r="I1391" i="67"/>
  <c r="I1361" i="67"/>
  <c r="I1394" i="67"/>
  <c r="I1367" i="67"/>
  <c r="I1400" i="67"/>
  <c r="I1379" i="67"/>
  <c r="I1412" i="67"/>
  <c r="I1365" i="67"/>
  <c r="I1366" i="67"/>
  <c r="I1369" i="67"/>
  <c r="I1373" i="67"/>
  <c r="I1374" i="67"/>
  <c r="I1377" i="67"/>
  <c r="I1381" i="67"/>
  <c r="D121" i="101"/>
  <c r="D122" i="101"/>
  <c r="D129" i="101"/>
  <c r="D117" i="101"/>
  <c r="D118" i="101"/>
  <c r="I1360" i="67"/>
  <c r="I1364" i="67"/>
  <c r="I1378" i="67"/>
  <c r="D109" i="101"/>
  <c r="D108" i="101"/>
  <c r="I1376" i="67"/>
  <c r="D92" i="101"/>
  <c r="D106" i="101"/>
  <c r="D127" i="101"/>
  <c r="D98" i="101"/>
  <c r="D73" i="101"/>
  <c r="D78" i="101"/>
  <c r="D95" i="101"/>
  <c r="D123" i="101"/>
  <c r="D111" i="101"/>
  <c r="D87" i="101"/>
  <c r="D130" i="101"/>
  <c r="D114" i="101"/>
  <c r="D128" i="101"/>
  <c r="D119" i="101"/>
  <c r="D107" i="101"/>
  <c r="D120" i="101"/>
  <c r="D125" i="101"/>
  <c r="D113" i="101"/>
  <c r="D124" i="101"/>
  <c r="D126" i="101"/>
  <c r="D110" i="101"/>
  <c r="D116" i="101"/>
  <c r="D115" i="101"/>
  <c r="D112" i="101"/>
  <c r="C1259" i="67"/>
  <c r="C1280" i="67"/>
  <c r="C1258" i="67"/>
  <c r="C1262" i="67"/>
  <c r="C1268" i="67"/>
  <c r="C1269" i="67"/>
  <c r="C1272" i="67"/>
  <c r="C1281" i="67"/>
  <c r="C1264" i="67"/>
  <c r="C1260" i="67"/>
  <c r="C1263" i="67"/>
  <c r="C1271" i="67"/>
  <c r="C1273" i="67"/>
  <c r="C1276" i="67"/>
  <c r="C1283" i="67"/>
  <c r="C1225" i="67"/>
  <c r="C1282" i="67"/>
  <c r="C1279" i="67"/>
  <c r="C1278" i="67"/>
  <c r="C1277" i="67"/>
  <c r="C1275" i="67"/>
  <c r="C1274" i="67"/>
  <c r="C1270" i="67"/>
  <c r="C1267" i="67"/>
  <c r="C1266" i="67"/>
  <c r="C1265" i="67"/>
  <c r="C1261" i="67"/>
  <c r="C239" i="67"/>
  <c r="C242" i="67"/>
  <c r="C250" i="67"/>
  <c r="C252" i="67"/>
  <c r="C255" i="67"/>
  <c r="C262" i="67"/>
  <c r="C237" i="67"/>
  <c r="C238" i="67"/>
  <c r="C241" i="67"/>
  <c r="C247" i="67"/>
  <c r="C259" i="67"/>
  <c r="C248" i="67"/>
  <c r="C251" i="67"/>
  <c r="C260" i="67"/>
  <c r="C243" i="67"/>
  <c r="I1341" i="67"/>
  <c r="C254" i="67"/>
  <c r="I1344" i="67"/>
  <c r="C257" i="67"/>
  <c r="I1348" i="67"/>
  <c r="C261" i="67"/>
  <c r="C1294" i="67"/>
  <c r="C240" i="67"/>
  <c r="I1331" i="67"/>
  <c r="C244" i="67"/>
  <c r="C1312" i="67"/>
  <c r="C258" i="67"/>
  <c r="I1332" i="67"/>
  <c r="C245" i="67"/>
  <c r="I1333" i="67"/>
  <c r="C246" i="67"/>
  <c r="I1336" i="67"/>
  <c r="C249" i="67"/>
  <c r="I1340" i="67"/>
  <c r="C253" i="67"/>
  <c r="C1310" i="67"/>
  <c r="C256" i="67"/>
  <c r="I1345" i="67"/>
  <c r="C1326" i="67"/>
  <c r="O1326" i="67"/>
  <c r="C1296" i="67"/>
  <c r="C1329" i="67"/>
  <c r="O1329" i="67"/>
  <c r="C1337" i="67"/>
  <c r="O1337" i="67"/>
  <c r="C1339" i="67"/>
  <c r="O1339" i="67"/>
  <c r="C1342" i="67"/>
  <c r="O1342" i="67"/>
  <c r="C1349" i="67"/>
  <c r="O1349" i="67"/>
  <c r="I1349" i="67"/>
  <c r="I1337" i="67"/>
  <c r="C1324" i="67"/>
  <c r="O1324" i="67"/>
  <c r="C1325" i="67"/>
  <c r="O1325" i="67"/>
  <c r="C1327" i="67"/>
  <c r="O1327" i="67"/>
  <c r="C1328" i="67"/>
  <c r="O1328" i="67"/>
  <c r="C1331" i="67"/>
  <c r="O1331" i="67"/>
  <c r="C1334" i="67"/>
  <c r="O1334" i="67"/>
  <c r="C1345" i="67"/>
  <c r="O1345" i="67"/>
  <c r="C1346" i="67"/>
  <c r="O1346" i="67"/>
  <c r="C1292" i="67"/>
  <c r="I1329" i="67"/>
  <c r="I1326" i="67"/>
  <c r="C1335" i="67"/>
  <c r="O1335" i="67"/>
  <c r="C1338" i="67"/>
  <c r="O1338" i="67"/>
  <c r="C1343" i="67"/>
  <c r="O1343" i="67"/>
  <c r="C1347" i="67"/>
  <c r="O1347" i="67"/>
  <c r="C1302" i="67"/>
  <c r="I1328" i="67"/>
  <c r="I1347" i="67"/>
  <c r="I1343" i="67"/>
  <c r="I1339" i="67"/>
  <c r="I1335" i="67"/>
  <c r="I1325" i="67"/>
  <c r="C1330" i="67"/>
  <c r="O1330" i="67"/>
  <c r="C1332" i="67"/>
  <c r="O1332" i="67"/>
  <c r="C1333" i="67"/>
  <c r="O1333" i="67"/>
  <c r="C1336" i="67"/>
  <c r="O1336" i="67"/>
  <c r="C1340" i="67"/>
  <c r="O1340" i="67"/>
  <c r="C1341" i="67"/>
  <c r="O1341" i="67"/>
  <c r="C1344" i="67"/>
  <c r="O1344" i="67"/>
  <c r="C1348" i="67"/>
  <c r="O1348" i="67"/>
  <c r="C1314" i="67"/>
  <c r="C1298" i="67"/>
  <c r="I1330" i="67"/>
  <c r="I1327" i="67"/>
  <c r="I1346" i="67"/>
  <c r="I1342" i="67"/>
  <c r="I1338" i="67"/>
  <c r="I1334" i="67"/>
  <c r="I1324" i="67"/>
  <c r="C1231" i="67"/>
  <c r="I1297" i="67"/>
  <c r="O1297" i="67"/>
  <c r="I1300" i="67"/>
  <c r="O1300" i="67"/>
  <c r="C1237" i="67"/>
  <c r="I1303" i="67"/>
  <c r="O1303" i="67"/>
  <c r="C1242" i="67"/>
  <c r="I1308" i="67"/>
  <c r="O1308" i="67"/>
  <c r="C1240" i="67"/>
  <c r="I1306" i="67"/>
  <c r="O1306" i="67"/>
  <c r="C1243" i="67"/>
  <c r="I1309" i="67"/>
  <c r="O1309" i="67"/>
  <c r="C1300" i="67"/>
  <c r="I1291" i="67"/>
  <c r="O1291" i="67"/>
  <c r="C1226" i="67"/>
  <c r="I1292" i="67"/>
  <c r="O1292" i="67"/>
  <c r="C1228" i="67"/>
  <c r="I1294" i="67"/>
  <c r="O1294" i="67"/>
  <c r="C1229" i="67"/>
  <c r="I1295" i="67"/>
  <c r="O1295" i="67"/>
  <c r="I1298" i="67"/>
  <c r="O1298" i="67"/>
  <c r="C1235" i="67"/>
  <c r="I1301" i="67"/>
  <c r="O1301" i="67"/>
  <c r="I1312" i="67"/>
  <c r="O1312" i="67"/>
  <c r="I1313" i="67"/>
  <c r="O1313" i="67"/>
  <c r="I1299" i="67"/>
  <c r="O1299" i="67"/>
  <c r="I1307" i="67"/>
  <c r="O1307" i="67"/>
  <c r="C1245" i="67"/>
  <c r="I1311" i="67"/>
  <c r="O1311" i="67"/>
  <c r="I1315" i="67"/>
  <c r="O1315" i="67"/>
  <c r="C1227" i="67"/>
  <c r="I1293" i="67"/>
  <c r="O1293" i="67"/>
  <c r="C1230" i="67"/>
  <c r="I1296" i="67"/>
  <c r="O1296" i="67"/>
  <c r="C1238" i="67"/>
  <c r="I1304" i="67"/>
  <c r="O1304" i="67"/>
  <c r="C1250" i="67"/>
  <c r="I1316" i="67"/>
  <c r="O1316" i="67"/>
  <c r="C1316" i="67"/>
  <c r="C1308" i="67"/>
  <c r="C1306" i="67"/>
  <c r="C1304" i="67"/>
  <c r="I1302" i="67"/>
  <c r="O1302" i="67"/>
  <c r="C1239" i="67"/>
  <c r="I1305" i="67"/>
  <c r="O1305" i="67"/>
  <c r="C1244" i="67"/>
  <c r="I1310" i="67"/>
  <c r="O1310" i="67"/>
  <c r="I1314" i="67"/>
  <c r="O1314" i="67"/>
  <c r="C1315" i="67"/>
  <c r="C1313" i="67"/>
  <c r="C1311" i="67"/>
  <c r="C1309" i="67"/>
  <c r="C1307" i="67"/>
  <c r="C1305" i="67"/>
  <c r="C1303" i="67"/>
  <c r="C1301" i="67"/>
  <c r="C1299" i="67"/>
  <c r="C1297" i="67"/>
  <c r="C1295" i="67"/>
  <c r="C1293" i="67"/>
  <c r="C1291" i="67"/>
  <c r="C1613" i="67"/>
  <c r="C1612" i="67"/>
  <c r="C1249" i="67"/>
  <c r="C1611" i="67"/>
  <c r="C1248" i="67"/>
  <c r="C1610" i="67"/>
  <c r="C1609" i="67"/>
  <c r="C1246" i="67"/>
  <c r="C1608" i="67"/>
  <c r="C1607" i="67"/>
  <c r="C1606" i="67"/>
  <c r="C1605" i="67"/>
  <c r="C1604" i="67"/>
  <c r="C1241" i="67"/>
  <c r="C1603" i="67"/>
  <c r="C1602" i="67"/>
  <c r="C1601" i="67"/>
  <c r="C1600" i="67"/>
  <c r="C1599" i="67"/>
  <c r="C1236" i="67"/>
  <c r="C1598" i="67"/>
  <c r="C1597" i="67"/>
  <c r="C1234" i="67"/>
  <c r="C1596" i="67"/>
  <c r="C1233" i="67"/>
  <c r="C1595" i="67"/>
  <c r="C1232" i="67"/>
  <c r="C1594" i="67"/>
  <c r="C1593" i="67"/>
  <c r="C1592" i="67"/>
  <c r="C1591" i="67"/>
  <c r="E138" i="67"/>
  <c r="C1590" i="67"/>
  <c r="C1589" i="67"/>
  <c r="E127" i="67"/>
  <c r="E111" i="67"/>
  <c r="E120" i="67"/>
  <c r="E130" i="67"/>
  <c r="E114" i="67"/>
  <c r="E125" i="67"/>
  <c r="E109" i="67"/>
  <c r="E105" i="67"/>
  <c r="E123" i="67"/>
  <c r="E107" i="67"/>
  <c r="E116" i="67"/>
  <c r="E126" i="67"/>
  <c r="E110" i="67"/>
  <c r="E121" i="67"/>
  <c r="E115" i="67"/>
  <c r="E108" i="67"/>
  <c r="E118" i="67"/>
  <c r="E129" i="67"/>
  <c r="E119" i="67"/>
  <c r="E128" i="67"/>
  <c r="E112" i="67"/>
  <c r="E122" i="67"/>
  <c r="E106" i="67"/>
  <c r="E117" i="67"/>
  <c r="E124" i="67"/>
  <c r="E113" i="67"/>
  <c r="C1588" i="67"/>
  <c r="E6" i="67"/>
  <c r="E7" i="67"/>
  <c r="E83" i="67"/>
  <c r="E86" i="67"/>
  <c r="E97" i="67"/>
  <c r="E81" i="67"/>
  <c r="E92" i="67"/>
  <c r="E76" i="67"/>
  <c r="E95" i="67"/>
  <c r="E79" i="67"/>
  <c r="E82" i="67"/>
  <c r="E93" i="67"/>
  <c r="E77" i="67"/>
  <c r="E88" i="67"/>
  <c r="E75" i="67"/>
  <c r="E72" i="67"/>
  <c r="E87" i="67"/>
  <c r="E90" i="67"/>
  <c r="E85" i="67"/>
  <c r="E96" i="67"/>
  <c r="E91" i="67"/>
  <c r="E94" i="67"/>
  <c r="E78" i="67"/>
  <c r="E89" i="67"/>
  <c r="E73" i="67"/>
  <c r="E84" i="67"/>
  <c r="E74" i="67"/>
  <c r="E80" i="67"/>
  <c r="E56" i="67"/>
  <c r="E48" i="67"/>
  <c r="E57" i="67"/>
  <c r="E63" i="67"/>
  <c r="E47" i="67"/>
  <c r="E54" i="67"/>
  <c r="E64" i="67"/>
  <c r="E41" i="67"/>
  <c r="E42" i="67"/>
  <c r="E59" i="67"/>
  <c r="E43" i="67"/>
  <c r="E50" i="67"/>
  <c r="E53" i="67"/>
  <c r="E52" i="67"/>
  <c r="E44" i="67"/>
  <c r="E51" i="67"/>
  <c r="E58" i="67"/>
  <c r="E39" i="67"/>
  <c r="E49" i="67"/>
  <c r="E61" i="67"/>
  <c r="E40" i="67"/>
  <c r="E60" i="67"/>
  <c r="E55" i="67"/>
  <c r="E62" i="67"/>
  <c r="E46" i="67"/>
  <c r="E45" i="67"/>
  <c r="E1502" i="67"/>
  <c r="E1494" i="67"/>
  <c r="E1506" i="67"/>
  <c r="E1514" i="67"/>
  <c r="E1498" i="67"/>
  <c r="E1510" i="67"/>
  <c r="E1490" i="67"/>
  <c r="E1505" i="67"/>
  <c r="E1503" i="67"/>
  <c r="E1496" i="67"/>
  <c r="E1512" i="67"/>
  <c r="E1489" i="67"/>
  <c r="E1501" i="67"/>
  <c r="E1491" i="67"/>
  <c r="E1507" i="67"/>
  <c r="E1500" i="67"/>
  <c r="E1513" i="67"/>
  <c r="E1497" i="67"/>
  <c r="E1495" i="67"/>
  <c r="E1511" i="67"/>
  <c r="E1504" i="67"/>
  <c r="E1509" i="67"/>
  <c r="E1493" i="67"/>
  <c r="E1499" i="67"/>
  <c r="E1492" i="67"/>
  <c r="E1508" i="67"/>
  <c r="F5" i="69"/>
  <c r="C1" i="69"/>
  <c r="C6" i="69"/>
  <c r="C7" i="69"/>
  <c r="C8" i="69"/>
  <c r="C9" i="69"/>
  <c r="C10" i="69"/>
  <c r="C11" i="69"/>
  <c r="C12" i="69"/>
  <c r="C13" i="69"/>
  <c r="C14" i="69"/>
  <c r="C15" i="69"/>
  <c r="C16" i="69"/>
  <c r="C17" i="69"/>
  <c r="C18" i="69"/>
  <c r="C19" i="69"/>
  <c r="C20" i="69"/>
  <c r="C21" i="69"/>
  <c r="C22" i="69"/>
  <c r="C23" i="69"/>
  <c r="C24" i="69"/>
  <c r="C25" i="69"/>
  <c r="C26" i="69"/>
  <c r="C27" i="69"/>
  <c r="C28" i="69"/>
  <c r="C29" i="69"/>
  <c r="C30" i="69"/>
  <c r="C5" i="69"/>
  <c r="E222" i="67"/>
  <c r="E218" i="67"/>
  <c r="E214" i="67"/>
  <c r="E212" i="67"/>
  <c r="E211" i="67"/>
  <c r="E210" i="67"/>
  <c r="E209" i="67"/>
  <c r="E208" i="67"/>
  <c r="E207" i="67"/>
  <c r="E206" i="67"/>
  <c r="E205" i="67"/>
  <c r="K1400" i="67" l="1"/>
  <c r="K1399" i="67"/>
  <c r="K1364" i="67"/>
  <c r="K1397" i="67"/>
  <c r="K1391" i="67"/>
  <c r="K1415" i="67"/>
  <c r="K1405" i="67"/>
  <c r="K1395" i="67"/>
  <c r="K1414" i="67"/>
  <c r="K1402" i="67"/>
  <c r="K1404" i="67"/>
  <c r="K1411" i="67"/>
  <c r="K1394" i="67"/>
  <c r="K1410" i="67"/>
  <c r="K1413" i="67"/>
  <c r="K1390" i="67"/>
  <c r="K1408" i="67"/>
  <c r="K1403" i="67"/>
  <c r="K1392" i="67"/>
  <c r="K1407" i="67"/>
  <c r="K1398" i="67"/>
  <c r="K1401" i="67"/>
  <c r="K1412" i="67"/>
  <c r="K1393" i="67"/>
  <c r="K1406" i="67"/>
  <c r="K1396" i="67"/>
  <c r="K1409" i="67"/>
  <c r="K1379" i="67"/>
  <c r="K1363" i="67"/>
  <c r="K1377" i="67"/>
  <c r="K1376" i="67"/>
  <c r="K1371" i="67"/>
  <c r="K1378" i="67"/>
  <c r="K1358" i="67"/>
  <c r="K1362" i="67"/>
  <c r="K1373" i="67"/>
  <c r="K1366" i="67"/>
  <c r="K1372" i="67"/>
  <c r="K1380" i="67"/>
  <c r="K1367" i="67"/>
  <c r="K1361" i="67"/>
  <c r="K1357" i="67"/>
  <c r="K1382" i="67"/>
  <c r="K1375" i="67"/>
  <c r="K1370" i="67"/>
  <c r="K1381" i="67"/>
  <c r="K1368" i="67"/>
  <c r="K1360" i="67"/>
  <c r="K1359" i="67"/>
  <c r="K1374" i="67"/>
  <c r="K1369" i="67"/>
  <c r="K1365" i="67"/>
  <c r="D156" i="101"/>
  <c r="D163" i="101"/>
  <c r="D147" i="101"/>
  <c r="D158" i="101"/>
  <c r="D161" i="101"/>
  <c r="D138" i="101"/>
  <c r="D159" i="101"/>
  <c r="D151" i="101"/>
  <c r="D140" i="101"/>
  <c r="D155" i="101"/>
  <c r="D146" i="101"/>
  <c r="D149" i="101"/>
  <c r="D142" i="101"/>
  <c r="D145" i="101"/>
  <c r="D154" i="101"/>
  <c r="D144" i="101"/>
  <c r="D157" i="101"/>
  <c r="D160" i="101"/>
  <c r="D139" i="101"/>
  <c r="D153" i="101"/>
  <c r="D143" i="101"/>
  <c r="D162" i="101"/>
  <c r="D150" i="101"/>
  <c r="D152" i="101"/>
  <c r="D148" i="101"/>
  <c r="D141" i="101"/>
  <c r="E260" i="67"/>
  <c r="E262" i="67"/>
  <c r="E255" i="67"/>
  <c r="E250" i="67"/>
  <c r="E253" i="67"/>
  <c r="E246" i="67"/>
  <c r="E254" i="67"/>
  <c r="E248" i="67"/>
  <c r="E258" i="67"/>
  <c r="E244" i="67"/>
  <c r="E240" i="67"/>
  <c r="E237" i="67"/>
  <c r="E239" i="67"/>
  <c r="E257" i="67"/>
  <c r="E256" i="67"/>
  <c r="E251" i="67"/>
  <c r="E252" i="67"/>
  <c r="E249" i="67"/>
  <c r="E245" i="67"/>
  <c r="E247" i="67"/>
  <c r="E243" i="67"/>
  <c r="E259" i="67"/>
  <c r="E241" i="67"/>
  <c r="E238" i="67"/>
  <c r="E242" i="67"/>
  <c r="E261" i="67"/>
  <c r="K1342" i="67"/>
  <c r="Q1346" i="67"/>
  <c r="H191" i="102"/>
  <c r="H195" i="102"/>
  <c r="H188" i="102"/>
  <c r="H187" i="102"/>
  <c r="H183" i="102"/>
  <c r="H180" i="102"/>
  <c r="H179" i="102"/>
  <c r="H177" i="102"/>
  <c r="K1339" i="67"/>
  <c r="Q1345" i="67"/>
  <c r="Q1334" i="67"/>
  <c r="Q1331" i="67"/>
  <c r="Q1328" i="67"/>
  <c r="Q1327" i="67"/>
  <c r="Q1326" i="67"/>
  <c r="Q1325" i="67"/>
  <c r="Q1324" i="67"/>
  <c r="K1331" i="67"/>
  <c r="K1349" i="67"/>
  <c r="H196" i="102"/>
  <c r="H189" i="102"/>
  <c r="H186" i="102"/>
  <c r="H184" i="102"/>
  <c r="H176" i="102"/>
  <c r="K1344" i="67"/>
  <c r="K1299" i="67"/>
  <c r="K1324" i="67"/>
  <c r="K1346" i="67"/>
  <c r="K1343" i="67"/>
  <c r="Q1347" i="67"/>
  <c r="Q1343" i="67"/>
  <c r="Q1338" i="67"/>
  <c r="Q1335" i="67"/>
  <c r="K1326" i="67"/>
  <c r="E1346" i="67"/>
  <c r="E1345" i="67"/>
  <c r="E1334" i="67"/>
  <c r="E1331" i="67"/>
  <c r="E1330" i="67"/>
  <c r="E1328" i="67"/>
  <c r="E1326" i="67"/>
  <c r="E1327" i="67"/>
  <c r="E1325" i="67"/>
  <c r="E1324" i="67"/>
  <c r="K1337" i="67"/>
  <c r="K1332" i="67"/>
  <c r="H173" i="102"/>
  <c r="K1340" i="67"/>
  <c r="K1334" i="67"/>
  <c r="K1327" i="67"/>
  <c r="Q1348" i="67"/>
  <c r="Q1344" i="67"/>
  <c r="Q1341" i="67"/>
  <c r="Q1340" i="67"/>
  <c r="Q1336" i="67"/>
  <c r="Q1333" i="67"/>
  <c r="Q1332" i="67"/>
  <c r="Q1330" i="67"/>
  <c r="K1325" i="67"/>
  <c r="K1347" i="67"/>
  <c r="E1347" i="67"/>
  <c r="E1343" i="67"/>
  <c r="E1338" i="67"/>
  <c r="E1335" i="67"/>
  <c r="K1329" i="67"/>
  <c r="H193" i="102"/>
  <c r="H192" i="102"/>
  <c r="H181" i="102"/>
  <c r="H178" i="102"/>
  <c r="H175" i="102"/>
  <c r="H174" i="102"/>
  <c r="H172" i="102"/>
  <c r="H171" i="102"/>
  <c r="K1341" i="67"/>
  <c r="Q1349" i="67"/>
  <c r="Q1342" i="67"/>
  <c r="Q1339" i="67"/>
  <c r="Q1337" i="67"/>
  <c r="Q1329" i="67"/>
  <c r="K1336" i="67"/>
  <c r="E1293" i="67"/>
  <c r="Q1314" i="67"/>
  <c r="K1338" i="67"/>
  <c r="K1330" i="67"/>
  <c r="E1348" i="67"/>
  <c r="E1344" i="67"/>
  <c r="E1341" i="67"/>
  <c r="E1340" i="67"/>
  <c r="E1336" i="67"/>
  <c r="E1333" i="67"/>
  <c r="E1332" i="67"/>
  <c r="K1335" i="67"/>
  <c r="K1328" i="67"/>
  <c r="H194" i="102"/>
  <c r="H190" i="102"/>
  <c r="H185" i="102"/>
  <c r="H182" i="102"/>
  <c r="K1345" i="67"/>
  <c r="E1349" i="67"/>
  <c r="E1342" i="67"/>
  <c r="E1339" i="67"/>
  <c r="E1337" i="67"/>
  <c r="E1329" i="67"/>
  <c r="K1348" i="67"/>
  <c r="K1333" i="67"/>
  <c r="E1314" i="67"/>
  <c r="Q1306" i="67"/>
  <c r="Q1300" i="67"/>
  <c r="E1298" i="67"/>
  <c r="E1312" i="67"/>
  <c r="K1304" i="67"/>
  <c r="Q1296" i="67"/>
  <c r="K1293" i="67"/>
  <c r="Q1309" i="67"/>
  <c r="E1291" i="67"/>
  <c r="E1310" i="67"/>
  <c r="E1292" i="67"/>
  <c r="E1302" i="67"/>
  <c r="E1299" i="67"/>
  <c r="E1307" i="67"/>
  <c r="E1315" i="67"/>
  <c r="K1310" i="67"/>
  <c r="K1302" i="67"/>
  <c r="E1304" i="67"/>
  <c r="E1316" i="67"/>
  <c r="K1296" i="67"/>
  <c r="K1311" i="67"/>
  <c r="Q1299" i="67"/>
  <c r="K1313" i="67"/>
  <c r="Q1295" i="67"/>
  <c r="K1292" i="67"/>
  <c r="K1294" i="67"/>
  <c r="E1294" i="67"/>
  <c r="E1301" i="67"/>
  <c r="E1309" i="67"/>
  <c r="Q1315" i="67"/>
  <c r="Q1312" i="67"/>
  <c r="Q1301" i="67"/>
  <c r="K1295" i="67"/>
  <c r="Q1291" i="67"/>
  <c r="E1300" i="67"/>
  <c r="E1296" i="67"/>
  <c r="K1306" i="67"/>
  <c r="Q1303" i="67"/>
  <c r="K1300" i="67"/>
  <c r="E1295" i="67"/>
  <c r="E1303" i="67"/>
  <c r="E1311" i="67"/>
  <c r="K1314" i="67"/>
  <c r="Q1305" i="67"/>
  <c r="E1306" i="67"/>
  <c r="Q1316" i="67"/>
  <c r="K1315" i="67"/>
  <c r="Q1307" i="67"/>
  <c r="K1312" i="67"/>
  <c r="K1301" i="67"/>
  <c r="Q1298" i="67"/>
  <c r="Q1293" i="67"/>
  <c r="Q1292" i="67"/>
  <c r="K1291" i="67"/>
  <c r="K1309" i="67"/>
  <c r="Q1308" i="67"/>
  <c r="K1303" i="67"/>
  <c r="Q1297" i="67"/>
  <c r="E1297" i="67"/>
  <c r="E1305" i="67"/>
  <c r="E1313" i="67"/>
  <c r="Q1310" i="67"/>
  <c r="K1305" i="67"/>
  <c r="Q1302" i="67"/>
  <c r="E1308" i="67"/>
  <c r="K1316" i="67"/>
  <c r="Q1304" i="67"/>
  <c r="Q1311" i="67"/>
  <c r="K1307" i="67"/>
  <c r="Q1313" i="67"/>
  <c r="K1298" i="67"/>
  <c r="Q1294" i="67"/>
  <c r="K1308" i="67"/>
  <c r="K1297" i="67"/>
  <c r="E1227" i="67"/>
  <c r="E1248" i="67"/>
  <c r="E1240" i="67"/>
  <c r="E1237" i="67"/>
  <c r="E1226" i="67"/>
  <c r="E1228" i="67"/>
  <c r="E1249" i="67"/>
  <c r="E1233" i="67"/>
  <c r="E1247" i="67"/>
  <c r="E1246" i="67"/>
  <c r="E1245" i="67"/>
  <c r="E1232" i="67"/>
  <c r="E1234" i="67"/>
  <c r="E1242" i="67"/>
  <c r="E1235" i="67"/>
  <c r="E1250" i="67"/>
  <c r="E1241" i="67"/>
  <c r="E1230" i="67"/>
  <c r="E1231" i="67"/>
  <c r="E1225" i="67"/>
  <c r="E1243" i="67"/>
  <c r="E1229" i="67"/>
  <c r="E1244" i="67"/>
  <c r="E1238" i="67"/>
  <c r="E1239" i="67"/>
  <c r="E1236" i="67"/>
  <c r="E1273" i="67"/>
  <c r="E1260" i="67"/>
  <c r="E1263" i="67"/>
  <c r="E1266" i="67"/>
  <c r="E1265" i="67"/>
  <c r="E1283" i="67"/>
  <c r="E1275" i="67"/>
  <c r="E1264" i="67"/>
  <c r="E1278" i="67"/>
  <c r="E1268" i="67"/>
  <c r="E1276" i="67"/>
  <c r="E1280" i="67"/>
  <c r="E1259" i="67"/>
  <c r="E1267" i="67"/>
  <c r="E1274" i="67"/>
  <c r="E1281" i="67"/>
  <c r="E1279" i="67"/>
  <c r="E1258" i="67"/>
  <c r="E1282" i="67"/>
  <c r="E1270" i="67"/>
  <c r="E1272" i="67"/>
  <c r="E1262" i="67"/>
  <c r="E1261" i="67"/>
  <c r="E1271" i="67"/>
  <c r="E1277" i="67"/>
  <c r="E1269" i="67"/>
  <c r="E1603" i="67"/>
  <c r="E1592" i="67"/>
  <c r="E1595" i="67"/>
  <c r="E1600" i="67"/>
  <c r="E1598" i="67"/>
  <c r="E1596" i="67"/>
  <c r="E1589" i="67"/>
  <c r="E1602" i="67"/>
  <c r="E1605" i="67"/>
  <c r="E1608" i="67"/>
  <c r="E1591" i="67"/>
  <c r="E1590" i="67"/>
  <c r="E1606" i="67"/>
  <c r="E1604" i="67"/>
  <c r="E1597" i="67"/>
  <c r="E1610" i="67"/>
  <c r="E1588" i="67"/>
  <c r="E1609" i="67"/>
  <c r="E1599" i="67"/>
  <c r="E1593" i="67"/>
  <c r="E1612" i="67"/>
  <c r="E1607" i="67"/>
  <c r="E1611" i="67"/>
  <c r="E1601" i="67"/>
  <c r="E1594" i="67"/>
  <c r="E1613" i="67"/>
  <c r="E215" i="67"/>
  <c r="E204" i="67"/>
  <c r="E226" i="67"/>
  <c r="E229" i="67"/>
  <c r="E225" i="67"/>
  <c r="E221" i="67"/>
  <c r="E217" i="67"/>
  <c r="E213" i="67"/>
  <c r="E228" i="67"/>
  <c r="E224" i="67"/>
  <c r="E220" i="67"/>
  <c r="E216" i="67"/>
  <c r="E227" i="67"/>
  <c r="E223" i="67"/>
  <c r="E219" i="67"/>
  <c r="E27" i="67" l="1"/>
  <c r="C192" i="67"/>
  <c r="E31" i="67"/>
  <c r="C196" i="67"/>
  <c r="C193" i="67"/>
  <c r="E25" i="67"/>
  <c r="C190" i="67"/>
  <c r="C194" i="67"/>
  <c r="C191" i="67"/>
  <c r="C195" i="67"/>
  <c r="E15" i="67"/>
  <c r="C180" i="67"/>
  <c r="E23" i="67"/>
  <c r="C188" i="67"/>
  <c r="C185" i="67"/>
  <c r="C183" i="67"/>
  <c r="C187" i="67"/>
  <c r="E19" i="67"/>
  <c r="C184" i="67"/>
  <c r="C181" i="67"/>
  <c r="C189" i="67"/>
  <c r="E17" i="67"/>
  <c r="C182" i="67"/>
  <c r="E21" i="67"/>
  <c r="C186" i="67"/>
  <c r="E29" i="67"/>
  <c r="E13" i="67"/>
  <c r="E11" i="67"/>
  <c r="E8" i="67"/>
  <c r="E12" i="67"/>
  <c r="E16" i="67"/>
  <c r="E20" i="67"/>
  <c r="E24" i="67"/>
  <c r="E28" i="67"/>
  <c r="E10" i="67"/>
  <c r="E30" i="67"/>
  <c r="E18" i="67"/>
  <c r="E14" i="67"/>
  <c r="E9" i="67"/>
  <c r="E26" i="67"/>
  <c r="E22" i="67"/>
  <c r="E148" i="67" l="1"/>
  <c r="E152" i="67"/>
  <c r="E156" i="67"/>
  <c r="E160" i="67"/>
  <c r="E151" i="67"/>
  <c r="E159" i="67"/>
  <c r="E149" i="67"/>
  <c r="E153" i="67"/>
  <c r="E157" i="67"/>
  <c r="E161" i="67"/>
  <c r="C171" i="67"/>
  <c r="E150" i="67"/>
  <c r="E154" i="67"/>
  <c r="E158" i="67"/>
  <c r="E162" i="67"/>
  <c r="E147" i="67"/>
  <c r="E155" i="67"/>
  <c r="E163" i="67"/>
  <c r="C176" i="67"/>
  <c r="E143" i="67"/>
  <c r="C175" i="67"/>
  <c r="E142" i="67"/>
  <c r="E140" i="67"/>
  <c r="C173" i="67"/>
  <c r="E141" i="67"/>
  <c r="C174" i="67"/>
  <c r="E144" i="67"/>
  <c r="C177" i="67"/>
  <c r="C178" i="67"/>
  <c r="E145" i="67"/>
  <c r="C179" i="67"/>
  <c r="E146" i="67"/>
  <c r="E139" i="67"/>
  <c r="C172" i="67"/>
  <c r="E171" i="67" l="1"/>
  <c r="E179" i="67"/>
  <c r="E176" i="67"/>
  <c r="E174" i="67"/>
  <c r="E178" i="67"/>
  <c r="E175" i="67"/>
  <c r="E172" i="67"/>
  <c r="E177" i="67"/>
  <c r="E173" i="67"/>
  <c r="E180" i="67"/>
  <c r="E184" i="67"/>
  <c r="E188" i="67"/>
  <c r="E192" i="67"/>
  <c r="E196" i="67"/>
  <c r="E195" i="67"/>
  <c r="E181" i="67"/>
  <c r="E185" i="67"/>
  <c r="E189" i="67"/>
  <c r="E193" i="67"/>
  <c r="E182" i="67"/>
  <c r="E186" i="67"/>
  <c r="E190" i="67"/>
  <c r="E194" i="67"/>
  <c r="E183" i="67"/>
  <c r="E187" i="67"/>
  <c r="E191" i="67"/>
</calcChain>
</file>

<file path=xl/comments1.xml><?xml version="1.0" encoding="utf-8"?>
<comments xmlns="http://schemas.openxmlformats.org/spreadsheetml/2006/main">
  <authors>
    <author>企画調整課</author>
  </authors>
  <commentList>
    <comment ref="H4" authorId="0" shapeId="0">
      <text>
        <r>
          <rPr>
            <b/>
            <sz val="9"/>
            <color indexed="81"/>
            <rFont val="MS P ゴシック"/>
            <family val="3"/>
            <charset val="128"/>
          </rPr>
          <t>企画調整課:</t>
        </r>
        <r>
          <rPr>
            <sz val="9"/>
            <color indexed="81"/>
            <rFont val="MS P ゴシック"/>
            <family val="3"/>
            <charset val="128"/>
          </rPr>
          <t xml:space="preserve">
最新の国調人口/面積で出しているため、最新の数字ではない。
→本には計算で表記</t>
        </r>
      </text>
    </comment>
  </commentList>
</comments>
</file>

<file path=xl/sharedStrings.xml><?xml version="1.0" encoding="utf-8"?>
<sst xmlns="http://schemas.openxmlformats.org/spreadsheetml/2006/main" count="16383" uniqueCount="817">
  <si>
    <t>（注）１．普通建設事業費の補助事業費には受託事業費のうちの補助事業費を含み、単独事業費には同級他団体施行事業負担金及び受託事業費のうちの単独事業費を含む。</t>
  </si>
  <si>
    <t>純固定資産税</t>
  </si>
  <si>
    <t>]</t>
  </si>
  <si>
    <t>(％)</t>
  </si>
  <si>
    <t>保険給付費</t>
  </si>
  <si>
    <t>千円</t>
  </si>
  <si>
    <t>歳出合計</t>
  </si>
  <si>
    <t>市町村民税</t>
  </si>
  <si>
    <t>国庫支出金</t>
  </si>
  <si>
    <t>歳 入 一 般 財 源 等</t>
  </si>
  <si>
    <t>失業対策事業費</t>
  </si>
  <si>
    <t>保険税(料)収入額</t>
  </si>
  <si>
    <t>{</t>
  </si>
  <si>
    <t>災害復旧事業費</t>
  </si>
  <si>
    <t>合 計</t>
  </si>
  <si>
    <t>[</t>
  </si>
  <si>
    <t>徴収率</t>
  </si>
  <si>
    <t>被保険者数(人)</t>
  </si>
  <si>
    <t>うち単独</t>
  </si>
  <si>
    <t>土地開発基金現在高</t>
  </si>
  <si>
    <t>加入世帯数(世帯)</t>
  </si>
  <si>
    <t>％</t>
  </si>
  <si>
    <t>うち補助</t>
  </si>
  <si>
    <t>内　訳</t>
  </si>
  <si>
    <t>収益事業収入</t>
  </si>
  <si>
    <t>再差引収支</t>
  </si>
  <si>
    <t>経 常 収 支 比 率</t>
  </si>
  <si>
    <t>普通建設事業費</t>
  </si>
  <si>
    <t>実質的なもの</t>
  </si>
  <si>
    <t>実 質 収 支</t>
  </si>
  <si>
    <t>合計</t>
  </si>
  <si>
    <t>うち人件費</t>
  </si>
  <si>
    <t>そ の 他</t>
  </si>
  <si>
    <t>投資的経費</t>
  </si>
  <si>
    <t>保証・補償</t>
  </si>
  <si>
    <t>前年度繰上充用金</t>
  </si>
  <si>
    <t>物件等購入</t>
  </si>
  <si>
    <t>投資・出資金・貸付金</t>
  </si>
  <si>
    <t>地方債現在高</t>
  </si>
  <si>
    <t>積立金</t>
  </si>
  <si>
    <t>公債費</t>
  </si>
  <si>
    <t>繰出金</t>
  </si>
  <si>
    <t>災害復旧費</t>
  </si>
  <si>
    <t>うち一部事務組合負担金</t>
  </si>
  <si>
    <t>補助費等</t>
  </si>
  <si>
    <t>将来負担比率</t>
  </si>
  <si>
    <t>消防費</t>
  </si>
  <si>
    <t>維持補修費</t>
  </si>
  <si>
    <t>実質公債費比率</t>
  </si>
  <si>
    <t>土木費</t>
  </si>
  <si>
    <t>物件費</t>
  </si>
  <si>
    <t>連結実質赤字比率</t>
  </si>
  <si>
    <t>(義務的経費計)</t>
  </si>
  <si>
    <t>実質赤字比率</t>
  </si>
  <si>
    <t>農林水産業費</t>
  </si>
  <si>
    <t>公債費負担比率</t>
  </si>
  <si>
    <t>労働費</t>
  </si>
  <si>
    <t>利子</t>
  </si>
  <si>
    <t>実質収支比率</t>
  </si>
  <si>
    <t>衛生費</t>
  </si>
  <si>
    <t>元金</t>
  </si>
  <si>
    <t>財政力指数</t>
  </si>
  <si>
    <t>民生費</t>
  </si>
  <si>
    <t>標準財政規模</t>
  </si>
  <si>
    <t>総務費</t>
  </si>
  <si>
    <t>扶助費</t>
  </si>
  <si>
    <t>標準税収入額等</t>
  </si>
  <si>
    <t>議会費</t>
  </si>
  <si>
    <t>うち職員給</t>
  </si>
  <si>
    <t>基準財政需要額</t>
  </si>
  <si>
    <t>充当一般財源等</t>
  </si>
  <si>
    <t>人件費</t>
  </si>
  <si>
    <t>基準財政収入額</t>
  </si>
  <si>
    <t>構成比</t>
  </si>
  <si>
    <t>区 分</t>
  </si>
  <si>
    <t>経常収支比率</t>
  </si>
  <si>
    <t>決算額</t>
  </si>
  <si>
    <t>区分</t>
  </si>
  <si>
    <t>目的別歳出の状況</t>
  </si>
  <si>
    <t>性質別歳出の状況</t>
  </si>
  <si>
    <t>歳入合計</t>
  </si>
  <si>
    <t>うち臨時財政対策債</t>
  </si>
  <si>
    <t>うち減収補塡債(特例分)</t>
  </si>
  <si>
    <t>地方債</t>
  </si>
  <si>
    <t>諸収入</t>
  </si>
  <si>
    <t>その他</t>
  </si>
  <si>
    <t>伝染病</t>
  </si>
  <si>
    <t>合 　計</t>
  </si>
  <si>
    <t>繰越金</t>
  </si>
  <si>
    <t>議会議員</t>
  </si>
  <si>
    <t>中学校</t>
  </si>
  <si>
    <t>老人福祉</t>
  </si>
  <si>
    <t>旧法による税</t>
  </si>
  <si>
    <t>繰入金</t>
  </si>
  <si>
    <t>議会副議長</t>
  </si>
  <si>
    <t>小学校</t>
  </si>
  <si>
    <t>税務事務</t>
  </si>
  <si>
    <t>法定外目的税</t>
  </si>
  <si>
    <t>寄附金</t>
  </si>
  <si>
    <t>常備消防</t>
  </si>
  <si>
    <t>事務機共同</t>
  </si>
  <si>
    <t>水利地益税等</t>
  </si>
  <si>
    <t>財 産 収 入</t>
  </si>
  <si>
    <t>教育長</t>
  </si>
  <si>
    <t>火葬場</t>
  </si>
  <si>
    <t>退職手当</t>
  </si>
  <si>
    <t>都市計画税</t>
  </si>
  <si>
    <t>都道府県支出金</t>
  </si>
  <si>
    <t>副市区町村長</t>
  </si>
  <si>
    <t>ごみ処理</t>
  </si>
  <si>
    <t>非常勤公務災害</t>
  </si>
  <si>
    <t>(特別区財調交付金)</t>
  </si>
  <si>
    <t>市区町村長</t>
  </si>
  <si>
    <t>し尿処理</t>
  </si>
  <si>
    <t>議員公務災害</t>
  </si>
  <si>
    <t>入湯税</t>
  </si>
  <si>
    <t>内訳</t>
  </si>
  <si>
    <t>国有提供交付金</t>
  </si>
  <si>
    <t>法定目的税</t>
  </si>
  <si>
    <t>適用開始年月日</t>
  </si>
  <si>
    <t>定数</t>
  </si>
  <si>
    <t>特別職等</t>
  </si>
  <si>
    <t>一部事務組合加入の状況</t>
  </si>
  <si>
    <t>目的税</t>
  </si>
  <si>
    <t>手数料</t>
  </si>
  <si>
    <t>ラスパイレス指数</t>
    <rPh sb="6" eb="8">
      <t>シスウ</t>
    </rPh>
    <phoneticPr fontId="6"/>
  </si>
  <si>
    <t>法定外普通税</t>
  </si>
  <si>
    <t>使用料</t>
  </si>
  <si>
    <t>特別土地保有税</t>
  </si>
  <si>
    <t>分担金・負担金</t>
  </si>
  <si>
    <t>臨時職員</t>
  </si>
  <si>
    <t>鉱産税</t>
  </si>
  <si>
    <t>交通安全対策特別交付金</t>
  </si>
  <si>
    <t>教育公務員</t>
  </si>
  <si>
    <t>市町村たばこ税</t>
  </si>
  <si>
    <t>(一般財源計)</t>
  </si>
  <si>
    <t>うち技能労務員</t>
  </si>
  <si>
    <t>財源超過</t>
  </si>
  <si>
    <t>軽自動車税</t>
  </si>
  <si>
    <t>震災復興特別交付税</t>
  </si>
  <si>
    <t>うち消防職員</t>
  </si>
  <si>
    <t>指数表選定</t>
  </si>
  <si>
    <t>うち純固定資産税</t>
  </si>
  <si>
    <t>特別交付税</t>
  </si>
  <si>
    <t>一般職員</t>
  </si>
  <si>
    <t>一般職員等</t>
  </si>
  <si>
    <t>財政健全化等</t>
  </si>
  <si>
    <t>固定資産税</t>
  </si>
  <si>
    <t>普通交付税</t>
  </si>
  <si>
    <t>中部</t>
  </si>
  <si>
    <t>法人税割</t>
  </si>
  <si>
    <t>地方交付税</t>
  </si>
  <si>
    <t>職員数(人)</t>
  </si>
  <si>
    <t>区　　　分</t>
  </si>
  <si>
    <t>近畿</t>
  </si>
  <si>
    <t>法人均等割</t>
  </si>
  <si>
    <t>地方特例交付金</t>
  </si>
  <si>
    <t>首都</t>
  </si>
  <si>
    <t>所得割</t>
  </si>
  <si>
    <t>軽油引取税交付金</t>
  </si>
  <si>
    <t>過疎</t>
  </si>
  <si>
    <t>個人均等割</t>
  </si>
  <si>
    <t>自動車取得税交付金</t>
  </si>
  <si>
    <t>山振</t>
  </si>
  <si>
    <t>特別地方消費税交付金</t>
  </si>
  <si>
    <t>旧産炭</t>
  </si>
  <si>
    <t>法定普通税</t>
  </si>
  <si>
    <t>ゴルフ場利用税交付金</t>
  </si>
  <si>
    <t>低開発</t>
  </si>
  <si>
    <t>普通税</t>
  </si>
  <si>
    <t>地方消費税交付金</t>
  </si>
  <si>
    <t>旧工特</t>
  </si>
  <si>
    <t>株式等譲渡所得割交付金</t>
  </si>
  <si>
    <t>旧新産</t>
  </si>
  <si>
    <t>超過課税分</t>
  </si>
  <si>
    <t>収入済額</t>
  </si>
  <si>
    <t>配当割交付金</t>
  </si>
  <si>
    <t>収支状況</t>
    <rPh sb="0" eb="2">
      <t>シュウシ</t>
    </rPh>
    <rPh sb="2" eb="4">
      <t>ジョウキョウ</t>
    </rPh>
    <phoneticPr fontId="6"/>
  </si>
  <si>
    <t>市町村税の状況</t>
  </si>
  <si>
    <t>地方税</t>
  </si>
  <si>
    <t>第３次</t>
  </si>
  <si>
    <t>区　　　　分</t>
  </si>
  <si>
    <t>経常一般財源等</t>
  </si>
  <si>
    <t>第２次</t>
  </si>
  <si>
    <t>歳入の状況</t>
  </si>
  <si>
    <t>第１次</t>
  </si>
  <si>
    <t>増 減 率</t>
  </si>
  <si>
    <t>人</t>
  </si>
  <si>
    <t>人口密度</t>
  </si>
  <si>
    <t>地方交付税種地</t>
  </si>
  <si>
    <t>k㎡</t>
  </si>
  <si>
    <t>面　積</t>
  </si>
  <si>
    <t>決算状況</t>
  </si>
  <si>
    <t>増減率</t>
  </si>
  <si>
    <t>市町村類型</t>
  </si>
  <si>
    <t>団体名</t>
  </si>
  <si>
    <t>都道府県名</t>
  </si>
  <si>
    <t>産業構造</t>
  </si>
  <si>
    <t>うち日本人</t>
  </si>
  <si>
    <t>住民基本台帳人口</t>
  </si>
  <si>
    <t>人口</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</si>
  <si>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</si>
  <si>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</si>
  <si>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</si>
  <si>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</si>
  <si>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</si>
  <si>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</si>
  <si>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</si>
  <si>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</si>
  <si>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</si>
  <si>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</si>
  <si>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</si>
  <si>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</si>
  <si>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</si>
  <si>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</si>
  <si>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</si>
  <si>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</si>
  <si>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</si>
  <si>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</si>
  <si>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</si>
  <si>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</si>
  <si>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</si>
  <si>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</si>
  <si>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</si>
  <si>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</si>
  <si>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</si>
  <si>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</si>
  <si>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</si>
  <si>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</si>
  <si>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</si>
  <si>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</si>
  <si>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</si>
  <si>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</si>
  <si>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</si>
  <si>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</si>
  <si>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</si>
  <si>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</si>
  <si>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</si>
  <si>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</si>
  <si>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</si>
  <si>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</si>
  <si>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</si>
  <si>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</si>
  <si>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</si>
  <si>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</si>
  <si>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</si>
  <si>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</si>
  <si>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</si>
  <si>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</si>
  <si>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</si>
  <si>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</si>
  <si>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</si>
  <si>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=八王子市!</t>
  </si>
  <si>
    <t>自治体名</t>
    <rPh sb="0" eb="3">
      <t>ジチタイ</t>
    </rPh>
    <rPh sb="3" eb="4">
      <t>メイ</t>
    </rPh>
    <phoneticPr fontId="2"/>
  </si>
  <si>
    <t>■歳入の状況 ①</t>
    <rPh sb="1" eb="3">
      <t>サイニュウ</t>
    </rPh>
    <rPh sb="4" eb="6">
      <t>ジョウキョウ</t>
    </rPh>
    <phoneticPr fontId="6"/>
  </si>
  <si>
    <t>■歳入の状況 ②</t>
    <rPh sb="1" eb="3">
      <t>サイニュウ</t>
    </rPh>
    <rPh sb="4" eb="6">
      <t>ジョウキョウ</t>
    </rPh>
    <phoneticPr fontId="6"/>
  </si>
  <si>
    <t>■歳入の状況 ③</t>
    <rPh sb="1" eb="3">
      <t>サイニュウ</t>
    </rPh>
    <rPh sb="4" eb="6">
      <t>ジョウキョウ</t>
    </rPh>
    <phoneticPr fontId="6"/>
  </si>
  <si>
    <t>住民基本
台帳人口
（人）</t>
    <rPh sb="0" eb="2">
      <t>ジュウミン</t>
    </rPh>
    <rPh sb="2" eb="4">
      <t>キホン</t>
    </rPh>
    <rPh sb="5" eb="7">
      <t>ダイチョウ</t>
    </rPh>
    <rPh sb="7" eb="9">
      <t>ジンコウ</t>
    </rPh>
    <rPh sb="11" eb="12">
      <t>ニン</t>
    </rPh>
    <phoneticPr fontId="6"/>
  </si>
  <si>
    <t>【順位】</t>
    <rPh sb="1" eb="3">
      <t>ジュンイ</t>
    </rPh>
    <phoneticPr fontId="6"/>
  </si>
  <si>
    <t>■人口 ②</t>
    <rPh sb="1" eb="3">
      <t>ジンコウ</t>
    </rPh>
    <phoneticPr fontId="6"/>
  </si>
  <si>
    <t>■人口 ①</t>
    <rPh sb="1" eb="3">
      <t>ジンコウ</t>
    </rPh>
    <phoneticPr fontId="6"/>
  </si>
  <si>
    <t>増減率
（％）</t>
    <rPh sb="0" eb="2">
      <t>ゾウゲン</t>
    </rPh>
    <rPh sb="2" eb="3">
      <t>リツ</t>
    </rPh>
    <phoneticPr fontId="6"/>
  </si>
  <si>
    <t>■人口 ③</t>
    <rPh sb="1" eb="3">
      <t>ジンコウ</t>
    </rPh>
    <phoneticPr fontId="6"/>
  </si>
  <si>
    <t>外国人
人口
（人）</t>
    <rPh sb="0" eb="2">
      <t>ガイコク</t>
    </rPh>
    <rPh sb="2" eb="3">
      <t>ジン</t>
    </rPh>
    <rPh sb="4" eb="6">
      <t>ジンコウ</t>
    </rPh>
    <rPh sb="8" eb="9">
      <t>ニン</t>
    </rPh>
    <phoneticPr fontId="6"/>
  </si>
  <si>
    <t>外国人人口</t>
    <rPh sb="0" eb="2">
      <t>ガイコク</t>
    </rPh>
    <rPh sb="2" eb="3">
      <t>ジン</t>
    </rPh>
    <rPh sb="3" eb="5">
      <t>ジンコウ</t>
    </rPh>
    <phoneticPr fontId="6"/>
  </si>
  <si>
    <t>外国人比率</t>
    <rPh sb="0" eb="2">
      <t>ガイコク</t>
    </rPh>
    <rPh sb="2" eb="3">
      <t>ジン</t>
    </rPh>
    <rPh sb="3" eb="5">
      <t>ヒリツ</t>
    </rPh>
    <phoneticPr fontId="6"/>
  </si>
  <si>
    <t>外国人
比率
（％）</t>
    <rPh sb="0" eb="2">
      <t>ガイコク</t>
    </rPh>
    <rPh sb="2" eb="3">
      <t>ジン</t>
    </rPh>
    <rPh sb="4" eb="6">
      <t>ヒリツ</t>
    </rPh>
    <phoneticPr fontId="6"/>
  </si>
  <si>
    <t>■面積</t>
    <rPh sb="1" eb="3">
      <t>メンセキ</t>
    </rPh>
    <phoneticPr fontId="6"/>
  </si>
  <si>
    <t>面積
（k㎡）</t>
    <rPh sb="0" eb="2">
      <t>メンセキ</t>
    </rPh>
    <phoneticPr fontId="6"/>
  </si>
  <si>
    <t>■人口 ④</t>
    <rPh sb="1" eb="3">
      <t>ジンコウ</t>
    </rPh>
    <phoneticPr fontId="6"/>
  </si>
  <si>
    <t>うち日本人（増減率）</t>
    <rPh sb="2" eb="5">
      <t>ニホンジン</t>
    </rPh>
    <rPh sb="6" eb="8">
      <t>ゾウゲン</t>
    </rPh>
    <rPh sb="8" eb="9">
      <t>リツ</t>
    </rPh>
    <phoneticPr fontId="6"/>
  </si>
  <si>
    <t>■性質別歳出の状況 ①</t>
    <rPh sb="1" eb="3">
      <t>セイシツ</t>
    </rPh>
    <rPh sb="3" eb="4">
      <t>ベツ</t>
    </rPh>
    <rPh sb="4" eb="6">
      <t>サイシュツ</t>
    </rPh>
    <rPh sb="7" eb="9">
      <t>ジョウキョウ</t>
    </rPh>
    <phoneticPr fontId="6"/>
  </si>
  <si>
    <t>■性質別歳出の状況 ②</t>
    <rPh sb="1" eb="3">
      <t>セイシツ</t>
    </rPh>
    <rPh sb="3" eb="4">
      <t>ベツ</t>
    </rPh>
    <rPh sb="4" eb="6">
      <t>サイシュツ</t>
    </rPh>
    <rPh sb="7" eb="9">
      <t>ジョウキョウ</t>
    </rPh>
    <phoneticPr fontId="6"/>
  </si>
  <si>
    <t>■性質別歳出の状況 ③</t>
    <rPh sb="1" eb="3">
      <t>セイシツ</t>
    </rPh>
    <rPh sb="3" eb="4">
      <t>ベツ</t>
    </rPh>
    <rPh sb="4" eb="6">
      <t>サイシュツ</t>
    </rPh>
    <rPh sb="7" eb="9">
      <t>ジョウキョウ</t>
    </rPh>
    <phoneticPr fontId="6"/>
  </si>
  <si>
    <t>■目的別歳出の状況 ②</t>
    <rPh sb="1" eb="3">
      <t>モクテキ</t>
    </rPh>
    <rPh sb="3" eb="4">
      <t>ベツ</t>
    </rPh>
    <rPh sb="4" eb="6">
      <t>サイシュツ</t>
    </rPh>
    <rPh sb="7" eb="9">
      <t>ジョウキョウ</t>
    </rPh>
    <phoneticPr fontId="6"/>
  </si>
  <si>
    <t>■目的別歳出の状況 ①</t>
    <rPh sb="1" eb="3">
      <t>モクテキ</t>
    </rPh>
    <rPh sb="3" eb="4">
      <t>ベツ</t>
    </rPh>
    <rPh sb="4" eb="6">
      <t>サイシュツ</t>
    </rPh>
    <rPh sb="7" eb="9">
      <t>ジョウキョウ</t>
    </rPh>
    <phoneticPr fontId="6"/>
  </si>
  <si>
    <t>■産業構造（比率）</t>
    <rPh sb="1" eb="3">
      <t>サンギョウ</t>
    </rPh>
    <rPh sb="3" eb="5">
      <t>コウゾウ</t>
    </rPh>
    <rPh sb="6" eb="8">
      <t>ヒリツ</t>
    </rPh>
    <phoneticPr fontId="6"/>
  </si>
  <si>
    <t>■歳入総額（市民一人当たり）</t>
    <rPh sb="1" eb="3">
      <t>サイニュウ</t>
    </rPh>
    <rPh sb="3" eb="5">
      <t>ソウガク</t>
    </rPh>
    <rPh sb="6" eb="8">
      <t>シミン</t>
    </rPh>
    <rPh sb="8" eb="10">
      <t>ヒトリ</t>
    </rPh>
    <rPh sb="10" eb="11">
      <t>ア</t>
    </rPh>
    <phoneticPr fontId="6"/>
  </si>
  <si>
    <t>市民一人当たり歳入
（千円）</t>
    <rPh sb="0" eb="2">
      <t>シミン</t>
    </rPh>
    <rPh sb="2" eb="4">
      <t>ヒトリ</t>
    </rPh>
    <rPh sb="4" eb="5">
      <t>ア</t>
    </rPh>
    <rPh sb="7" eb="9">
      <t>サイニュウ</t>
    </rPh>
    <rPh sb="11" eb="13">
      <t>センエン</t>
    </rPh>
    <phoneticPr fontId="6"/>
  </si>
  <si>
    <t>■歳出総額（市民一人当たり）</t>
    <rPh sb="1" eb="3">
      <t>サイシュツ</t>
    </rPh>
    <rPh sb="3" eb="5">
      <t>ソウガク</t>
    </rPh>
    <rPh sb="6" eb="8">
      <t>シミン</t>
    </rPh>
    <rPh sb="8" eb="10">
      <t>ヒトリ</t>
    </rPh>
    <rPh sb="10" eb="11">
      <t>ア</t>
    </rPh>
    <phoneticPr fontId="6"/>
  </si>
  <si>
    <t>一般職員数
（人）</t>
    <rPh sb="0" eb="2">
      <t>イッパン</t>
    </rPh>
    <rPh sb="2" eb="5">
      <t>ショクインスウ</t>
    </rPh>
    <rPh sb="7" eb="8">
      <t>ニン</t>
    </rPh>
    <phoneticPr fontId="6"/>
  </si>
  <si>
    <t>■一般職員給料月額</t>
    <rPh sb="1" eb="3">
      <t>イッパン</t>
    </rPh>
    <rPh sb="3" eb="5">
      <t>ショクイン</t>
    </rPh>
    <rPh sb="5" eb="7">
      <t>キュウリョウ</t>
    </rPh>
    <rPh sb="7" eb="9">
      <t>ゲツガク</t>
    </rPh>
    <phoneticPr fontId="6"/>
  </si>
  <si>
    <t>一般職員給料月額
（百円）</t>
    <rPh sb="0" eb="2">
      <t>イッパン</t>
    </rPh>
    <rPh sb="2" eb="4">
      <t>ショクイン</t>
    </rPh>
    <rPh sb="4" eb="6">
      <t>キュウリョウ</t>
    </rPh>
    <rPh sb="6" eb="8">
      <t>ゲツガク</t>
    </rPh>
    <rPh sb="10" eb="11">
      <t>ヒャク</t>
    </rPh>
    <rPh sb="11" eb="12">
      <t>エン</t>
    </rPh>
    <phoneticPr fontId="6"/>
  </si>
  <si>
    <t>■一人当たり平均給料月額</t>
    <rPh sb="1" eb="3">
      <t>ヒトリ</t>
    </rPh>
    <rPh sb="3" eb="4">
      <t>ア</t>
    </rPh>
    <rPh sb="6" eb="8">
      <t>ヘイキン</t>
    </rPh>
    <rPh sb="8" eb="10">
      <t>キュウリョウ</t>
    </rPh>
    <rPh sb="10" eb="12">
      <t>ゲツガク</t>
    </rPh>
    <phoneticPr fontId="6"/>
  </si>
  <si>
    <t>一人当たり平均給料月額
（百円）</t>
    <rPh sb="0" eb="2">
      <t>ヒトリ</t>
    </rPh>
    <rPh sb="2" eb="3">
      <t>ア</t>
    </rPh>
    <rPh sb="5" eb="7">
      <t>ヘイキン</t>
    </rPh>
    <rPh sb="7" eb="9">
      <t>キュウリョウ</t>
    </rPh>
    <rPh sb="9" eb="11">
      <t>ゲツガク</t>
    </rPh>
    <rPh sb="13" eb="14">
      <t>ヒャク</t>
    </rPh>
    <rPh sb="14" eb="15">
      <t>エン</t>
    </rPh>
    <phoneticPr fontId="6"/>
  </si>
  <si>
    <t>■ラスパイレス指数</t>
    <rPh sb="7" eb="9">
      <t>シスウ</t>
    </rPh>
    <phoneticPr fontId="6"/>
  </si>
  <si>
    <t>■経常収支比率</t>
    <rPh sb="1" eb="3">
      <t>ケイジョウ</t>
    </rPh>
    <rPh sb="3" eb="5">
      <t>シュウシ</t>
    </rPh>
    <rPh sb="5" eb="7">
      <t>ヒリツ</t>
    </rPh>
    <phoneticPr fontId="6"/>
  </si>
  <si>
    <t>■財政力指数</t>
    <rPh sb="1" eb="4">
      <t>ザイセイリョク</t>
    </rPh>
    <rPh sb="4" eb="6">
      <t>シスウ</t>
    </rPh>
    <phoneticPr fontId="6"/>
  </si>
  <si>
    <t>■実質収支比率</t>
    <rPh sb="1" eb="3">
      <t>ジッシツ</t>
    </rPh>
    <rPh sb="3" eb="5">
      <t>シュウシ</t>
    </rPh>
    <rPh sb="5" eb="7">
      <t>ヒリツ</t>
    </rPh>
    <phoneticPr fontId="6"/>
  </si>
  <si>
    <t>■公債費負担比率</t>
    <rPh sb="1" eb="3">
      <t>コウサイ</t>
    </rPh>
    <rPh sb="3" eb="4">
      <t>ヒ</t>
    </rPh>
    <rPh sb="4" eb="6">
      <t>フタン</t>
    </rPh>
    <rPh sb="6" eb="8">
      <t>ヒリツ</t>
    </rPh>
    <phoneticPr fontId="6"/>
  </si>
  <si>
    <t>■実質公債費比率</t>
    <rPh sb="1" eb="3">
      <t>ジッシツ</t>
    </rPh>
    <rPh sb="3" eb="5">
      <t>コウサイ</t>
    </rPh>
    <rPh sb="5" eb="6">
      <t>ヒ</t>
    </rPh>
    <rPh sb="6" eb="8">
      <t>ヒリツ</t>
    </rPh>
    <phoneticPr fontId="6"/>
  </si>
  <si>
    <t>■将来負担比率</t>
    <rPh sb="1" eb="3">
      <t>ショウライ</t>
    </rPh>
    <rPh sb="3" eb="5">
      <t>フタン</t>
    </rPh>
    <rPh sb="5" eb="7">
      <t>ヒリツ</t>
    </rPh>
    <phoneticPr fontId="6"/>
  </si>
  <si>
    <t>ｃｓ51</t>
    <phoneticPr fontId="2"/>
  </si>
  <si>
    <t>うち日本人
（人）</t>
    <rPh sb="2" eb="5">
      <t>ニホンジン</t>
    </rPh>
    <rPh sb="7" eb="8">
      <t>ニン</t>
    </rPh>
    <phoneticPr fontId="6"/>
  </si>
  <si>
    <t>■人口 ⑤</t>
    <rPh sb="1" eb="3">
      <t>ジンコウ</t>
    </rPh>
    <phoneticPr fontId="6"/>
  </si>
  <si>
    <t>■人口 ⑥</t>
    <rPh sb="1" eb="3">
      <t>ジンコウ</t>
    </rPh>
    <phoneticPr fontId="6"/>
  </si>
  <si>
    <t>目次</t>
    <rPh sb="0" eb="2">
      <t>モクジ</t>
    </rPh>
    <phoneticPr fontId="2"/>
  </si>
  <si>
    <t>住民基本台帳人口</t>
    <rPh sb="0" eb="2">
      <t>ジュウミン</t>
    </rPh>
    <rPh sb="2" eb="4">
      <t>キホン</t>
    </rPh>
    <rPh sb="4" eb="6">
      <t>ダイチョウ</t>
    </rPh>
    <rPh sb="6" eb="8">
      <t>ジンコウ</t>
    </rPh>
    <phoneticPr fontId="2"/>
  </si>
  <si>
    <t>■一般職員数</t>
    <rPh sb="1" eb="3">
      <t>イッパン</t>
    </rPh>
    <rPh sb="3" eb="5">
      <t>ショクイン</t>
    </rPh>
    <rPh sb="5" eb="6">
      <t>スウ</t>
    </rPh>
    <phoneticPr fontId="6"/>
  </si>
  <si>
    <t>ページ</t>
    <phoneticPr fontId="2"/>
  </si>
  <si>
    <t>人口 ①</t>
  </si>
  <si>
    <t>人口 ②</t>
  </si>
  <si>
    <t>人口 ③</t>
    <rPh sb="0" eb="2">
      <t>ジンコウ</t>
    </rPh>
    <phoneticPr fontId="6"/>
  </si>
  <si>
    <t>人口 ④</t>
    <rPh sb="0" eb="2">
      <t>ジンコウ</t>
    </rPh>
    <phoneticPr fontId="6"/>
  </si>
  <si>
    <t>人口 ⑤</t>
    <rPh sb="0" eb="2">
      <t>ジンコウ</t>
    </rPh>
    <phoneticPr fontId="6"/>
  </si>
  <si>
    <t>人口 ⑥</t>
    <rPh sb="0" eb="2">
      <t>ジンコウ</t>
    </rPh>
    <phoneticPr fontId="6"/>
  </si>
  <si>
    <t>面積</t>
    <rPh sb="0" eb="2">
      <t>メンセキ</t>
    </rPh>
    <phoneticPr fontId="6"/>
  </si>
  <si>
    <t xml:space="preserve">市町村税の状況 </t>
    <rPh sb="0" eb="2">
      <t>シチョウ</t>
    </rPh>
    <rPh sb="2" eb="4">
      <t>ソンゼイ</t>
    </rPh>
    <rPh sb="5" eb="7">
      <t>ジョウキョウ</t>
    </rPh>
    <phoneticPr fontId="6"/>
  </si>
  <si>
    <t>歳入総額（市民一人当たり）</t>
    <rPh sb="0" eb="2">
      <t>サイニュウ</t>
    </rPh>
    <rPh sb="2" eb="4">
      <t>ソウガク</t>
    </rPh>
    <rPh sb="5" eb="7">
      <t>シミン</t>
    </rPh>
    <rPh sb="7" eb="9">
      <t>ヒトリ</t>
    </rPh>
    <rPh sb="9" eb="10">
      <t>ア</t>
    </rPh>
    <phoneticPr fontId="6"/>
  </si>
  <si>
    <t>歳出総額（市民一人当たり）</t>
    <rPh sb="0" eb="2">
      <t>サイシュツ</t>
    </rPh>
    <rPh sb="2" eb="4">
      <t>ソウガク</t>
    </rPh>
    <rPh sb="5" eb="7">
      <t>シミン</t>
    </rPh>
    <rPh sb="7" eb="9">
      <t>ヒトリ</t>
    </rPh>
    <rPh sb="9" eb="10">
      <t>ア</t>
    </rPh>
    <phoneticPr fontId="6"/>
  </si>
  <si>
    <t>産業構造（就業人口）</t>
  </si>
  <si>
    <t>産業構造（比率）</t>
  </si>
  <si>
    <t>一般職員給料月額</t>
  </si>
  <si>
    <t>一人当たり平均給料月額</t>
    <rPh sb="0" eb="2">
      <t>ヒトリ</t>
    </rPh>
    <rPh sb="2" eb="3">
      <t>ア</t>
    </rPh>
    <rPh sb="5" eb="7">
      <t>ヘイキン</t>
    </rPh>
    <rPh sb="7" eb="9">
      <t>キュウリョウ</t>
    </rPh>
    <rPh sb="9" eb="11">
      <t>ゲツガク</t>
    </rPh>
    <phoneticPr fontId="6"/>
  </si>
  <si>
    <t>実質収支比率</t>
    <rPh sb="0" eb="2">
      <t>ジッシツ</t>
    </rPh>
    <rPh sb="2" eb="4">
      <t>シュウシ</t>
    </rPh>
    <rPh sb="4" eb="6">
      <t>ヒリツ</t>
    </rPh>
    <phoneticPr fontId="6"/>
  </si>
  <si>
    <t>横田基地提供面積</t>
    <rPh sb="0" eb="2">
      <t>ヨコタ</t>
    </rPh>
    <rPh sb="2" eb="4">
      <t>キチ</t>
    </rPh>
    <rPh sb="4" eb="6">
      <t>テイキョウ</t>
    </rPh>
    <rPh sb="6" eb="8">
      <t>メンセキ</t>
    </rPh>
    <phoneticPr fontId="6"/>
  </si>
  <si>
    <t>行政面積に占める横田基地面積割合</t>
  </si>
  <si>
    <t>小学校（公立）</t>
  </si>
  <si>
    <t>中学校（公立）</t>
  </si>
  <si>
    <t>高等学校（公立）</t>
  </si>
  <si>
    <t>一般職員数</t>
    <rPh sb="4" eb="5">
      <t>スウ</t>
    </rPh>
    <phoneticPr fontId="2"/>
  </si>
  <si>
    <t>横田基地　地図</t>
    <rPh sb="0" eb="2">
      <t>ヨコタ</t>
    </rPh>
    <rPh sb="2" eb="4">
      <t>キチ</t>
    </rPh>
    <rPh sb="5" eb="6">
      <t>チ</t>
    </rPh>
    <rPh sb="6" eb="7">
      <t>ズ</t>
    </rPh>
    <phoneticPr fontId="22"/>
  </si>
  <si>
    <t>公民館数</t>
    <phoneticPr fontId="2"/>
  </si>
  <si>
    <t>図書館数</t>
    <phoneticPr fontId="2"/>
  </si>
  <si>
    <t>体育館数</t>
    <phoneticPr fontId="2"/>
  </si>
  <si>
    <t>■一般職員一人当たり人口</t>
    <rPh sb="1" eb="3">
      <t>イッパン</t>
    </rPh>
    <rPh sb="3" eb="5">
      <t>ショクイン</t>
    </rPh>
    <rPh sb="5" eb="7">
      <t>ヒトリ</t>
    </rPh>
    <rPh sb="7" eb="8">
      <t>ア</t>
    </rPh>
    <rPh sb="10" eb="12">
      <t>ジンコウ</t>
    </rPh>
    <phoneticPr fontId="6"/>
  </si>
  <si>
    <t>一般職員一人当たり人口
（人）</t>
    <rPh sb="0" eb="2">
      <t>イッパン</t>
    </rPh>
    <rPh sb="2" eb="4">
      <t>ショクイン</t>
    </rPh>
    <rPh sb="4" eb="6">
      <t>ヒトリ</t>
    </rPh>
    <rPh sb="6" eb="7">
      <t>ア</t>
    </rPh>
    <rPh sb="9" eb="11">
      <t>ジンコウ</t>
    </rPh>
    <rPh sb="13" eb="14">
      <t>ニン</t>
    </rPh>
    <phoneticPr fontId="6"/>
  </si>
  <si>
    <t>一般職員一人当たり人口</t>
    <phoneticPr fontId="2"/>
  </si>
  <si>
    <t>横田基地除く行政面積</t>
    <phoneticPr fontId="2"/>
  </si>
  <si>
    <t>※住民基本台帳人口－日本人人口により算出</t>
    <rPh sb="1" eb="3">
      <t>ジュウミン</t>
    </rPh>
    <rPh sb="3" eb="5">
      <t>キホン</t>
    </rPh>
    <rPh sb="5" eb="7">
      <t>ダイチョウ</t>
    </rPh>
    <rPh sb="7" eb="9">
      <t>ジンコウ</t>
    </rPh>
    <rPh sb="10" eb="13">
      <t>ニホンジン</t>
    </rPh>
    <rPh sb="13" eb="15">
      <t>ジンコウ</t>
    </rPh>
    <rPh sb="18" eb="20">
      <t>サンシュツ</t>
    </rPh>
    <phoneticPr fontId="6"/>
  </si>
  <si>
    <t>※外国人人口／住民基本台帳人口×100により算出</t>
    <rPh sb="1" eb="3">
      <t>ガイコク</t>
    </rPh>
    <rPh sb="3" eb="4">
      <t>ジン</t>
    </rPh>
    <rPh sb="4" eb="6">
      <t>ジンコウ</t>
    </rPh>
    <rPh sb="7" eb="9">
      <t>ジュウミン</t>
    </rPh>
    <rPh sb="9" eb="11">
      <t>キホン</t>
    </rPh>
    <rPh sb="11" eb="13">
      <t>ダイチョウ</t>
    </rPh>
    <rPh sb="13" eb="15">
      <t>ジンコウ</t>
    </rPh>
    <rPh sb="22" eb="24">
      <t>サンシュツ</t>
    </rPh>
    <phoneticPr fontId="6"/>
  </si>
  <si>
    <t>※歳入合計／住民基本台帳人口により算出</t>
    <rPh sb="1" eb="3">
      <t>サイニュウ</t>
    </rPh>
    <rPh sb="3" eb="5">
      <t>ゴウケイ</t>
    </rPh>
    <rPh sb="6" eb="8">
      <t>ジュウミン</t>
    </rPh>
    <rPh sb="8" eb="10">
      <t>キホン</t>
    </rPh>
    <rPh sb="10" eb="12">
      <t>ダイチョウ</t>
    </rPh>
    <rPh sb="12" eb="14">
      <t>ジンコウ</t>
    </rPh>
    <rPh sb="17" eb="19">
      <t>サンシュツ</t>
    </rPh>
    <phoneticPr fontId="6"/>
  </si>
  <si>
    <t>※歳出合計／住民基本台帳人口により算出</t>
    <rPh sb="1" eb="3">
      <t>サイシュツ</t>
    </rPh>
    <rPh sb="3" eb="5">
      <t>ゴウケイ</t>
    </rPh>
    <rPh sb="6" eb="8">
      <t>ジュウミン</t>
    </rPh>
    <rPh sb="8" eb="10">
      <t>キホン</t>
    </rPh>
    <rPh sb="10" eb="12">
      <t>ダイチョウ</t>
    </rPh>
    <rPh sb="12" eb="14">
      <t>ジンコウ</t>
    </rPh>
    <rPh sb="17" eb="19">
      <t>サンシュツ</t>
    </rPh>
    <phoneticPr fontId="6"/>
  </si>
  <si>
    <t>※住民基本台帳人口／一般職員数により算出</t>
    <rPh sb="1" eb="3">
      <t>ジュウミン</t>
    </rPh>
    <rPh sb="3" eb="5">
      <t>キホン</t>
    </rPh>
    <rPh sb="5" eb="7">
      <t>ダイチョウ</t>
    </rPh>
    <rPh sb="7" eb="9">
      <t>ジンコウ</t>
    </rPh>
    <rPh sb="10" eb="12">
      <t>イッパン</t>
    </rPh>
    <rPh sb="12" eb="15">
      <t>ショクインスウ</t>
    </rPh>
    <rPh sb="18" eb="20">
      <t>サンシュツ</t>
    </rPh>
    <phoneticPr fontId="6"/>
  </si>
  <si>
    <t>経常的経費／経常的一般財源により算出される。地方公共団体の財政構造の弾力性を判断するための指標で、低い方が弾力性があると判断される。</t>
    <rPh sb="0" eb="3">
      <t>ケイジョウテキ</t>
    </rPh>
    <rPh sb="3" eb="5">
      <t>ケイヒ</t>
    </rPh>
    <rPh sb="6" eb="9">
      <t>ケイジョウテキ</t>
    </rPh>
    <rPh sb="9" eb="11">
      <t>イッパン</t>
    </rPh>
    <rPh sb="11" eb="13">
      <t>ザイゲン</t>
    </rPh>
    <rPh sb="16" eb="18">
      <t>サンシュツ</t>
    </rPh>
    <rPh sb="22" eb="24">
      <t>チホウ</t>
    </rPh>
    <rPh sb="24" eb="26">
      <t>コウキョウ</t>
    </rPh>
    <rPh sb="26" eb="28">
      <t>ダンタイ</t>
    </rPh>
    <rPh sb="29" eb="31">
      <t>ザイセイ</t>
    </rPh>
    <rPh sb="31" eb="33">
      <t>コウゾウ</t>
    </rPh>
    <rPh sb="34" eb="37">
      <t>ダンリョクセイ</t>
    </rPh>
    <rPh sb="38" eb="40">
      <t>ハンダン</t>
    </rPh>
    <rPh sb="45" eb="47">
      <t>シヒョウ</t>
    </rPh>
    <rPh sb="49" eb="50">
      <t>ヒク</t>
    </rPh>
    <rPh sb="51" eb="52">
      <t>ホウ</t>
    </rPh>
    <rPh sb="53" eb="56">
      <t>ダンリョクセイ</t>
    </rPh>
    <rPh sb="60" eb="62">
      <t>ハンダン</t>
    </rPh>
    <phoneticPr fontId="6"/>
  </si>
  <si>
    <t>基準財政収入額／基準財政需要額により算出される。数値が高いほど財源に余裕があるといえる。</t>
    <rPh sb="0" eb="2">
      <t>キジュン</t>
    </rPh>
    <rPh sb="2" eb="4">
      <t>ザイセイ</t>
    </rPh>
    <rPh sb="4" eb="6">
      <t>シュウニュウ</t>
    </rPh>
    <rPh sb="6" eb="7">
      <t>ガク</t>
    </rPh>
    <rPh sb="8" eb="10">
      <t>キジュン</t>
    </rPh>
    <rPh sb="10" eb="12">
      <t>ザイセイ</t>
    </rPh>
    <rPh sb="12" eb="14">
      <t>ジュヨウ</t>
    </rPh>
    <rPh sb="14" eb="15">
      <t>ガク</t>
    </rPh>
    <rPh sb="18" eb="20">
      <t>サンシュツ</t>
    </rPh>
    <rPh sb="24" eb="26">
      <t>スウチ</t>
    </rPh>
    <rPh sb="27" eb="28">
      <t>タカ</t>
    </rPh>
    <rPh sb="31" eb="33">
      <t>ザイゲン</t>
    </rPh>
    <rPh sb="34" eb="36">
      <t>ヨユウ</t>
    </rPh>
    <phoneticPr fontId="6"/>
  </si>
  <si>
    <t>公債費による財政負担の度合い。数値が高いほど財政構造の硬直化が進んでいることを表す。</t>
    <rPh sb="0" eb="3">
      <t>コウサイヒ</t>
    </rPh>
    <rPh sb="6" eb="8">
      <t>ザイセイ</t>
    </rPh>
    <rPh sb="8" eb="10">
      <t>フタン</t>
    </rPh>
    <rPh sb="11" eb="13">
      <t>ドア</t>
    </rPh>
    <rPh sb="15" eb="17">
      <t>スウチ</t>
    </rPh>
    <rPh sb="18" eb="19">
      <t>タカ</t>
    </rPh>
    <rPh sb="22" eb="24">
      <t>ザイセイ</t>
    </rPh>
    <rPh sb="24" eb="26">
      <t>コウゾウ</t>
    </rPh>
    <rPh sb="27" eb="30">
      <t>コウチョクカ</t>
    </rPh>
    <rPh sb="31" eb="32">
      <t>スス</t>
    </rPh>
    <rPh sb="39" eb="40">
      <t>アラワ</t>
    </rPh>
    <phoneticPr fontId="6"/>
  </si>
  <si>
    <t>収入に対する実質的な借金の比率。数値が高いほど財政が不健全であると判断される。</t>
    <rPh sb="0" eb="2">
      <t>シュウニュウ</t>
    </rPh>
    <rPh sb="3" eb="4">
      <t>タイ</t>
    </rPh>
    <rPh sb="6" eb="9">
      <t>ジッシツテキ</t>
    </rPh>
    <rPh sb="10" eb="12">
      <t>シャッキン</t>
    </rPh>
    <rPh sb="13" eb="15">
      <t>ヒリツ</t>
    </rPh>
    <rPh sb="16" eb="18">
      <t>スウチ</t>
    </rPh>
    <rPh sb="19" eb="20">
      <t>タカ</t>
    </rPh>
    <rPh sb="23" eb="25">
      <t>ザイセイ</t>
    </rPh>
    <rPh sb="26" eb="29">
      <t>フケンゼン</t>
    </rPh>
    <rPh sb="33" eb="35">
      <t>ハンダン</t>
    </rPh>
    <phoneticPr fontId="6"/>
  </si>
  <si>
    <t>■歳入の状況 ④</t>
    <rPh sb="1" eb="3">
      <t>サイニュウ</t>
    </rPh>
    <rPh sb="4" eb="6">
      <t>ジョウキョウ</t>
    </rPh>
    <phoneticPr fontId="6"/>
  </si>
  <si>
    <t>■歳入の状況 ⑤</t>
    <rPh sb="1" eb="3">
      <t>サイニュウ</t>
    </rPh>
    <rPh sb="4" eb="6">
      <t>ジョウキョウ</t>
    </rPh>
    <phoneticPr fontId="6"/>
  </si>
  <si>
    <t>順位</t>
    <rPh sb="0" eb="2">
      <t>ジュンイ</t>
    </rPh>
    <phoneticPr fontId="6"/>
  </si>
  <si>
    <t>■市町村税の状況 ①</t>
    <rPh sb="1" eb="3">
      <t>シチョウ</t>
    </rPh>
    <rPh sb="3" eb="5">
      <t>ソンゼイ</t>
    </rPh>
    <rPh sb="6" eb="8">
      <t>ジョウキョウ</t>
    </rPh>
    <phoneticPr fontId="6"/>
  </si>
  <si>
    <t>■市町村税の状況 ②</t>
    <rPh sb="1" eb="3">
      <t>シチョウ</t>
    </rPh>
    <rPh sb="3" eb="5">
      <t>ソンゼイ</t>
    </rPh>
    <rPh sb="6" eb="8">
      <t>ジョウキョウ</t>
    </rPh>
    <phoneticPr fontId="6"/>
  </si>
  <si>
    <t>■性質別歳出の状況 ④</t>
    <rPh sb="1" eb="3">
      <t>セイシツ</t>
    </rPh>
    <rPh sb="3" eb="4">
      <t>ベツ</t>
    </rPh>
    <rPh sb="4" eb="6">
      <t>サイシュツ</t>
    </rPh>
    <rPh sb="7" eb="9">
      <t>ジョウキョウ</t>
    </rPh>
    <phoneticPr fontId="6"/>
  </si>
  <si>
    <t>■収支状況 ②</t>
    <rPh sb="1" eb="3">
      <t>シュウシ</t>
    </rPh>
    <rPh sb="3" eb="5">
      <t>ジョウキョウ</t>
    </rPh>
    <phoneticPr fontId="6"/>
  </si>
  <si>
    <t>■収支状況 ①</t>
    <rPh sb="1" eb="3">
      <t>シュウシ</t>
    </rPh>
    <rPh sb="3" eb="5">
      <t>ジョウキョウ</t>
    </rPh>
    <phoneticPr fontId="6"/>
  </si>
  <si>
    <t>■目的別歳出の状況 ③</t>
    <rPh sb="1" eb="3">
      <t>モクテキ</t>
    </rPh>
    <rPh sb="3" eb="4">
      <t>ベツ</t>
    </rPh>
    <rPh sb="4" eb="6">
      <t>サイシュツ</t>
    </rPh>
    <rPh sb="7" eb="9">
      <t>ジョウキョウ</t>
    </rPh>
    <phoneticPr fontId="6"/>
  </si>
  <si>
    <t>市民一人当たり歳出
（千円）</t>
    <rPh sb="0" eb="2">
      <t>シミン</t>
    </rPh>
    <rPh sb="2" eb="4">
      <t>ヒトリ</t>
    </rPh>
    <rPh sb="4" eb="5">
      <t>ア</t>
    </rPh>
    <rPh sb="7" eb="9">
      <t>サイシュツ</t>
    </rPh>
    <rPh sb="11" eb="13">
      <t>センエン</t>
    </rPh>
    <phoneticPr fontId="6"/>
  </si>
  <si>
    <t xml:space="preserve"> </t>
    <phoneticPr fontId="6"/>
  </si>
  <si>
    <t>１　人口・面積</t>
    <phoneticPr fontId="2"/>
  </si>
  <si>
    <t>２　歳入・歳出</t>
    <phoneticPr fontId="2"/>
  </si>
  <si>
    <t>３　産業構造</t>
    <phoneticPr fontId="2"/>
  </si>
  <si>
    <t>４　市職員</t>
    <phoneticPr fontId="2"/>
  </si>
  <si>
    <t>５　各種指標</t>
    <phoneticPr fontId="2"/>
  </si>
  <si>
    <t>６　市制施行年月日、市の花、木、鳥</t>
    <phoneticPr fontId="2"/>
  </si>
  <si>
    <t>７　横田基地関連</t>
    <phoneticPr fontId="2"/>
  </si>
  <si>
    <t>８　市内公共施設等</t>
    <phoneticPr fontId="2"/>
  </si>
  <si>
    <t>１　人口・面積</t>
    <rPh sb="2" eb="4">
      <t>ジンコウ</t>
    </rPh>
    <rPh sb="5" eb="7">
      <t>メンセキ</t>
    </rPh>
    <phoneticPr fontId="6"/>
  </si>
  <si>
    <t>２　歳入・歳出</t>
    <rPh sb="2" eb="4">
      <t>サイニュウ</t>
    </rPh>
    <rPh sb="5" eb="7">
      <t>サイシュツ</t>
    </rPh>
    <phoneticPr fontId="6"/>
  </si>
  <si>
    <t>３　産業構造</t>
    <rPh sb="2" eb="4">
      <t>サンギョウ</t>
    </rPh>
    <rPh sb="4" eb="6">
      <t>コウゾウ</t>
    </rPh>
    <phoneticPr fontId="6"/>
  </si>
  <si>
    <t>４　市職員</t>
    <rPh sb="2" eb="3">
      <t>シ</t>
    </rPh>
    <rPh sb="3" eb="5">
      <t>ショクイン</t>
    </rPh>
    <phoneticPr fontId="6"/>
  </si>
  <si>
    <t>５　各種指標</t>
    <rPh sb="2" eb="4">
      <t>カクシュ</t>
    </rPh>
    <rPh sb="4" eb="6">
      <t>シヒョウ</t>
    </rPh>
    <phoneticPr fontId="6"/>
  </si>
  <si>
    <t>歳入の状況</t>
    <phoneticPr fontId="2"/>
  </si>
  <si>
    <t>性質別歳出の状況</t>
    <rPh sb="0" eb="2">
      <t>セイシツ</t>
    </rPh>
    <rPh sb="2" eb="3">
      <t>ベツ</t>
    </rPh>
    <rPh sb="3" eb="5">
      <t>サイシュツ</t>
    </rPh>
    <rPh sb="6" eb="8">
      <t>ジョウキョウ</t>
    </rPh>
    <phoneticPr fontId="6"/>
  </si>
  <si>
    <t>目的別歳出の状況</t>
    <rPh sb="0" eb="2">
      <t>モクテキ</t>
    </rPh>
    <rPh sb="2" eb="3">
      <t>ベツ</t>
    </rPh>
    <rPh sb="3" eb="5">
      <t>サイシュツ</t>
    </rPh>
    <rPh sb="6" eb="8">
      <t>ジョウキョウ</t>
    </rPh>
    <phoneticPr fontId="6"/>
  </si>
  <si>
    <t>住民基本
台帳人口
（人）</t>
    <phoneticPr fontId="6"/>
  </si>
  <si>
    <t>平成29年度</t>
    <rPh sb="0" eb="2">
      <t>ヘイセイ</t>
    </rPh>
    <rPh sb="4" eb="6">
      <t>ネンド</t>
    </rPh>
    <phoneticPr fontId="6"/>
  </si>
  <si>
    <t>平成28年度</t>
    <rPh sb="0" eb="2">
      <t>ヘイセイ</t>
    </rPh>
    <rPh sb="4" eb="6">
      <t>ネンド</t>
    </rPh>
    <phoneticPr fontId="6"/>
  </si>
  <si>
    <t>-</t>
  </si>
  <si>
    <t>■歳入の状況 ⑥</t>
    <rPh sb="1" eb="3">
      <t>サイニュウ</t>
    </rPh>
    <rPh sb="4" eb="6">
      <t>ジョウキョウ</t>
    </rPh>
    <phoneticPr fontId="6"/>
  </si>
  <si>
    <t>■歳入の状況 ⑦</t>
    <rPh sb="1" eb="3">
      <t>サイニュウ</t>
    </rPh>
    <rPh sb="4" eb="6">
      <t>ジョウキョウ</t>
    </rPh>
    <phoneticPr fontId="6"/>
  </si>
  <si>
    <t>■歳入の状況 ⑧</t>
    <rPh sb="1" eb="3">
      <t>サイニュウ</t>
    </rPh>
    <rPh sb="4" eb="6">
      <t>ジョウキョウ</t>
    </rPh>
    <phoneticPr fontId="6"/>
  </si>
  <si>
    <t>■歳入の状況 ⑨</t>
    <rPh sb="1" eb="3">
      <t>サイニュウ</t>
    </rPh>
    <rPh sb="4" eb="6">
      <t>ジョウキョウ</t>
    </rPh>
    <phoneticPr fontId="6"/>
  </si>
  <si>
    <t>■市町村税の状況 ③</t>
    <rPh sb="1" eb="3">
      <t>シチョウ</t>
    </rPh>
    <rPh sb="3" eb="5">
      <t>ソンゼイ</t>
    </rPh>
    <rPh sb="6" eb="8">
      <t>ジョウキョウ</t>
    </rPh>
    <phoneticPr fontId="6"/>
  </si>
  <si>
    <t>■性質別歳出の状況 ⑤</t>
    <rPh sb="1" eb="3">
      <t>セイシツ</t>
    </rPh>
    <rPh sb="3" eb="4">
      <t>ベツ</t>
    </rPh>
    <rPh sb="4" eb="6">
      <t>サイシュツ</t>
    </rPh>
    <rPh sb="7" eb="9">
      <t>ジョウキョウ</t>
    </rPh>
    <phoneticPr fontId="6"/>
  </si>
  <si>
    <t>■性質別歳出の状況 ⑥</t>
    <rPh sb="1" eb="3">
      <t>セイシツ</t>
    </rPh>
    <rPh sb="3" eb="4">
      <t>ベツ</t>
    </rPh>
    <rPh sb="4" eb="6">
      <t>サイシュツ</t>
    </rPh>
    <rPh sb="7" eb="9">
      <t>ジョウキョウ</t>
    </rPh>
    <phoneticPr fontId="6"/>
  </si>
  <si>
    <t>■性質別歳出の状況 ⑦</t>
    <rPh sb="1" eb="3">
      <t>セイシツ</t>
    </rPh>
    <rPh sb="3" eb="4">
      <t>ベツ</t>
    </rPh>
    <rPh sb="4" eb="6">
      <t>サイシュツ</t>
    </rPh>
    <rPh sb="7" eb="9">
      <t>ジョウキョウ</t>
    </rPh>
    <phoneticPr fontId="6"/>
  </si>
  <si>
    <t>■性質別歳出の状況 ⑧</t>
    <rPh sb="1" eb="3">
      <t>セイシツ</t>
    </rPh>
    <rPh sb="3" eb="4">
      <t>ベツ</t>
    </rPh>
    <rPh sb="4" eb="6">
      <t>サイシュツ</t>
    </rPh>
    <rPh sb="7" eb="9">
      <t>ジョウキョウ</t>
    </rPh>
    <phoneticPr fontId="6"/>
  </si>
  <si>
    <t>■目的別歳出の状況 ④</t>
    <rPh sb="1" eb="3">
      <t>モクテキ</t>
    </rPh>
    <rPh sb="3" eb="4">
      <t>ベツ</t>
    </rPh>
    <rPh sb="4" eb="6">
      <t>サイシュツ</t>
    </rPh>
    <rPh sb="7" eb="9">
      <t>ジョウキョウ</t>
    </rPh>
    <phoneticPr fontId="6"/>
  </si>
  <si>
    <t>■目的別歳出の状況 ⑤</t>
    <rPh sb="1" eb="3">
      <t>モクテキ</t>
    </rPh>
    <rPh sb="3" eb="4">
      <t>ベツ</t>
    </rPh>
    <rPh sb="4" eb="6">
      <t>サイシュツ</t>
    </rPh>
    <rPh sb="7" eb="9">
      <t>ジョウキョウ</t>
    </rPh>
    <phoneticPr fontId="6"/>
  </si>
  <si>
    <t>■収支状況 ③</t>
    <rPh sb="1" eb="3">
      <t>シュウシ</t>
    </rPh>
    <rPh sb="3" eb="5">
      <t>ジョウキョウ</t>
    </rPh>
    <phoneticPr fontId="6"/>
  </si>
  <si>
    <t>■産業構造（就業人口） ②</t>
    <rPh sb="1" eb="3">
      <t>サンギョウ</t>
    </rPh>
    <rPh sb="3" eb="5">
      <t>コウゾウ</t>
    </rPh>
    <rPh sb="6" eb="8">
      <t>シュウギョウ</t>
    </rPh>
    <rPh sb="8" eb="10">
      <t>ジンコウ</t>
    </rPh>
    <phoneticPr fontId="6"/>
  </si>
  <si>
    <t>■産業構造（就業人口） ①</t>
    <rPh sb="1" eb="3">
      <t>サンギョウ</t>
    </rPh>
    <rPh sb="3" eb="5">
      <t>コウゾウ</t>
    </rPh>
    <rPh sb="6" eb="8">
      <t>シュウギョウ</t>
    </rPh>
    <rPh sb="8" eb="10">
      <t>ジンコウ</t>
    </rPh>
    <phoneticPr fontId="6"/>
  </si>
  <si>
    <t>【順位】</t>
    <phoneticPr fontId="6"/>
  </si>
  <si>
    <t>２７年国調</t>
  </si>
  <si>
    <t>中核市</t>
  </si>
  <si>
    <t>２２年国調</t>
  </si>
  <si>
    <t>-0.4</t>
  </si>
  <si>
    <t>29. 1. 1</t>
  </si>
  <si>
    <t>13</t>
  </si>
  <si>
    <t>2012</t>
  </si>
  <si>
    <t>0.1</t>
  </si>
  <si>
    <t>-0.1</t>
  </si>
  <si>
    <t>(単位：千円・％)</t>
  </si>
  <si>
    <t>東京都</t>
  </si>
  <si>
    <t>平成２８年度(千円)</t>
  </si>
  <si>
    <t>歳入総額</t>
  </si>
  <si>
    <t>地方譲与税</t>
  </si>
  <si>
    <t>指定団体等
の指定状況</t>
  </si>
  <si>
    <t>収支状況</t>
  </si>
  <si>
    <t>歳出総額</t>
  </si>
  <si>
    <t>利子割交付金</t>
  </si>
  <si>
    <t>歳入歳出差引</t>
  </si>
  <si>
    <t>×</t>
  </si>
  <si>
    <t>翌年度に繰越すべき財源</t>
  </si>
  <si>
    <t>実質収支</t>
  </si>
  <si>
    <t>単年度収支</t>
  </si>
  <si>
    <t>繰上償還金</t>
  </si>
  <si>
    <t>積立金取崩し額</t>
  </si>
  <si>
    <t>○</t>
  </si>
  <si>
    <t>実質単年度収支</t>
  </si>
  <si>
    <t>給料月額
(百円)</t>
  </si>
  <si>
    <t>一人当たり平均
給料月額(百円)</t>
  </si>
  <si>
    <t>ラスパイレス指数</t>
  </si>
  <si>
    <t>一人当たり平均給料
（報酬）月額（百円）</t>
  </si>
  <si>
    <t>28.04.01</t>
  </si>
  <si>
    <t>事業所税</t>
  </si>
  <si>
    <t>15.07.01</t>
  </si>
  <si>
    <t>議会議長</t>
  </si>
  <si>
    <t>(単位：千円･％)</t>
  </si>
  <si>
    <t>経常経費充当一般財源等</t>
  </si>
  <si>
    <t>決 算 額(Ａ)</t>
  </si>
  <si>
    <t>(Ａ)のうち</t>
  </si>
  <si>
    <t>(Ａ)の</t>
  </si>
  <si>
    <t>元利償還金</t>
  </si>
  <si>
    <t>一時借入金利子</t>
  </si>
  <si>
    <t>健全化
判断比率</t>
  </si>
  <si>
    <t>商工費</t>
  </si>
  <si>
    <t>教育費</t>
  </si>
  <si>
    <t>積立金
現在高</t>
  </si>
  <si>
    <t>財調</t>
  </si>
  <si>
    <t>減 債</t>
  </si>
  <si>
    <t>特定目的</t>
  </si>
  <si>
    <t>諸支出金</t>
  </si>
  <si>
    <t>債務負担行為額
（支出予定額）</t>
  </si>
  <si>
    <t>経常経費充当一般財源等計</t>
  </si>
  <si>
    <t>公営事業等への
繰出</t>
  </si>
  <si>
    <t>会計の状況</t>
  </si>
  <si>
    <t>国民健康保険事業</t>
  </si>
  <si>
    <t>下水道</t>
  </si>
  <si>
    <t>(</t>
  </si>
  <si>
    <t>)</t>
  </si>
  <si>
    <t>駐車場整備</t>
  </si>
  <si>
    <t>(減収補塡債(特例分)</t>
  </si>
  <si>
    <t>介護サービス</t>
  </si>
  <si>
    <t>　及び臨時財政対策債除く)</t>
  </si>
  <si>
    <t>上水道</t>
  </si>
  <si>
    <t>被保険者
１人当り</t>
  </si>
  <si>
    <t>現年</t>
  </si>
  <si>
    <t>・</t>
  </si>
  <si>
    <t>計</t>
  </si>
  <si>
    <t>国民健康保険</t>
  </si>
  <si>
    <t xml:space="preserve">      ２．東京都特別区における基準財政収入額及び基準財政需要額は、特別区財政調整交付金の算出に要した値であり、財政力指数は、前記の基準財政需要額及び基準財政収入額により算出。</t>
  </si>
  <si>
    <t>25</t>
  </si>
  <si>
    <t>　　　３．産業構造の比率は分母を就業人口総数とし、分類不能の産業を除いて算出。</t>
  </si>
  <si>
    <t xml:space="preserve">      ５. 面積については、調査年度の10月1日現在の市区町村、都道府県、全国の状況をとりまとめた「全国都道府県市区町村別面積調」（国土地理院）による。</t>
  </si>
  <si>
    <t xml:space="preserve">      ６. 個人情報保護の観点から、対象となる職員数が1人又は2人の場合、「給料月額(百円)」及び「一人当たり平均給料月額(百円)」を「アスタリスク(＊)」としている。（その他、数値のない欄については、すべてハイフン(-)としている。）</t>
  </si>
  <si>
    <t>Ⅳ－３</t>
  </si>
  <si>
    <t>-1.9</t>
  </si>
  <si>
    <t>2021</t>
  </si>
  <si>
    <t>1.0</t>
  </si>
  <si>
    <t>0.8</t>
  </si>
  <si>
    <t>25.04.01</t>
  </si>
  <si>
    <t>工業用水道</t>
  </si>
  <si>
    <t>交通</t>
  </si>
  <si>
    <t>26</t>
  </si>
  <si>
    <t>Ⅲ－３</t>
  </si>
  <si>
    <t>4.3</t>
  </si>
  <si>
    <t>2039</t>
  </si>
  <si>
    <t>0.5</t>
  </si>
  <si>
    <t>0.3</t>
  </si>
  <si>
    <t>23.04.01</t>
  </si>
  <si>
    <t>27.04.01</t>
  </si>
  <si>
    <t xml:space="preserve"> 8.09.01</t>
  </si>
  <si>
    <t>27</t>
  </si>
  <si>
    <t>Ⅳ－１</t>
  </si>
  <si>
    <t>2047</t>
  </si>
  <si>
    <t>1.2</t>
  </si>
  <si>
    <t>25.01.01</t>
  </si>
  <si>
    <t xml:space="preserve"> 7.12.01</t>
  </si>
  <si>
    <t>28</t>
  </si>
  <si>
    <t>-1.4</t>
  </si>
  <si>
    <t>2055</t>
  </si>
  <si>
    <t>-0.6</t>
  </si>
  <si>
    <t>*</t>
  </si>
  <si>
    <t xml:space="preserve"> 9.01.01</t>
  </si>
  <si>
    <t>病院</t>
  </si>
  <si>
    <t>29</t>
  </si>
  <si>
    <t>1.9</t>
  </si>
  <si>
    <t>2063</t>
  </si>
  <si>
    <t>0.4</t>
  </si>
  <si>
    <t xml:space="preserve"> 7.09.01</t>
  </si>
  <si>
    <t>30</t>
  </si>
  <si>
    <t>-0.7</t>
  </si>
  <si>
    <t>2071</t>
  </si>
  <si>
    <t>-0.2</t>
  </si>
  <si>
    <t>26.04.01</t>
  </si>
  <si>
    <t>10.04.01</t>
  </si>
  <si>
    <t>宅地造成</t>
  </si>
  <si>
    <t>31</t>
  </si>
  <si>
    <t>2.4</t>
  </si>
  <si>
    <t>2080</t>
  </si>
  <si>
    <t>24.04.01</t>
  </si>
  <si>
    <t>28.10.01</t>
  </si>
  <si>
    <t>32</t>
  </si>
  <si>
    <t>2098</t>
  </si>
  <si>
    <t>17.01.01</t>
  </si>
  <si>
    <t>33</t>
  </si>
  <si>
    <t>2.1</t>
  </si>
  <si>
    <t>2101</t>
  </si>
  <si>
    <t>29.01.01</t>
  </si>
  <si>
    <t xml:space="preserve"> 5.10.01</t>
  </si>
  <si>
    <t>34</t>
  </si>
  <si>
    <t>1.6</t>
  </si>
  <si>
    <t>2110</t>
  </si>
  <si>
    <t>0.7</t>
  </si>
  <si>
    <t xml:space="preserve"> 8.04.01</t>
  </si>
  <si>
    <t>35</t>
  </si>
  <si>
    <t>3.5</t>
  </si>
  <si>
    <t>2128</t>
  </si>
  <si>
    <t>18.07.01</t>
  </si>
  <si>
    <t xml:space="preserve"> 8.01.01</t>
  </si>
  <si>
    <t>36</t>
  </si>
  <si>
    <t>-2.3</t>
  </si>
  <si>
    <t>2136</t>
  </si>
  <si>
    <t>16.01.01</t>
  </si>
  <si>
    <t>37</t>
  </si>
  <si>
    <t>1.7</t>
  </si>
  <si>
    <t>2144</t>
  </si>
  <si>
    <t>0.6</t>
  </si>
  <si>
    <t xml:space="preserve"> 5.12.01</t>
  </si>
  <si>
    <t>38</t>
  </si>
  <si>
    <t>Ⅱ－３</t>
  </si>
  <si>
    <t>-2.5</t>
  </si>
  <si>
    <t>2152</t>
  </si>
  <si>
    <t>27.07.01</t>
  </si>
  <si>
    <t xml:space="preserve"> 8.12.01</t>
  </si>
  <si>
    <t>39</t>
  </si>
  <si>
    <t>2187</t>
  </si>
  <si>
    <t>18.04.01</t>
  </si>
  <si>
    <t xml:space="preserve"> 7.04.01</t>
  </si>
  <si>
    <t>40</t>
  </si>
  <si>
    <t>Ⅱ－１</t>
  </si>
  <si>
    <t>2195</t>
  </si>
  <si>
    <t>0.9</t>
  </si>
  <si>
    <t>22.04.01</t>
  </si>
  <si>
    <t>41</t>
  </si>
  <si>
    <t>2.5</t>
  </si>
  <si>
    <t>2209</t>
  </si>
  <si>
    <t>27.05.01</t>
  </si>
  <si>
    <t xml:space="preserve"> 8.10.01</t>
  </si>
  <si>
    <t>42</t>
  </si>
  <si>
    <t>2217</t>
  </si>
  <si>
    <t>43</t>
  </si>
  <si>
    <t>2225</t>
  </si>
  <si>
    <t>29.04.01</t>
  </si>
  <si>
    <t>27.09.01</t>
  </si>
  <si>
    <t>18.01.01</t>
  </si>
  <si>
    <t>44</t>
  </si>
  <si>
    <t>2233</t>
  </si>
  <si>
    <t>-0.0</t>
  </si>
  <si>
    <t>45</t>
  </si>
  <si>
    <t>2241</t>
  </si>
  <si>
    <t>46</t>
  </si>
  <si>
    <t>3.3</t>
  </si>
  <si>
    <t>2250</t>
  </si>
  <si>
    <t>1.8</t>
  </si>
  <si>
    <t>15.04.01</t>
  </si>
  <si>
    <t>47</t>
  </si>
  <si>
    <t>Ⅱ－２</t>
  </si>
  <si>
    <t>-2.1</t>
  </si>
  <si>
    <t>2276</t>
  </si>
  <si>
    <t xml:space="preserve"> 7.07.01</t>
  </si>
  <si>
    <t>48</t>
  </si>
  <si>
    <t>2284</t>
  </si>
  <si>
    <t>27.10.15</t>
  </si>
  <si>
    <t>49</t>
  </si>
  <si>
    <t>2292</t>
  </si>
  <si>
    <t>0.2</t>
  </si>
  <si>
    <t>27.10.01</t>
  </si>
  <si>
    <t>50</t>
  </si>
  <si>
    <t>■福生市の基金残高</t>
    <rPh sb="1" eb="4">
      <t>フッサシ</t>
    </rPh>
    <rPh sb="5" eb="7">
      <t>キキン</t>
    </rPh>
    <rPh sb="7" eb="9">
      <t>ザンダカ</t>
    </rPh>
    <phoneticPr fontId="6"/>
  </si>
  <si>
    <t>４　育英金</t>
    <rPh sb="2" eb="4">
      <t>イクエイ</t>
    </rPh>
    <rPh sb="4" eb="5">
      <t>キン</t>
    </rPh>
    <phoneticPr fontId="6"/>
  </si>
  <si>
    <t>５　市営住宅等管理基金</t>
    <rPh sb="2" eb="4">
      <t>シエイ</t>
    </rPh>
    <rPh sb="4" eb="6">
      <t>ジュウタク</t>
    </rPh>
    <rPh sb="6" eb="7">
      <t>トウ</t>
    </rPh>
    <rPh sb="7" eb="9">
      <t>カンリ</t>
    </rPh>
    <rPh sb="9" eb="11">
      <t>キキン</t>
    </rPh>
    <phoneticPr fontId="6"/>
  </si>
  <si>
    <t>６　財政調整基金</t>
    <rPh sb="2" eb="4">
      <t>ザイセイ</t>
    </rPh>
    <rPh sb="4" eb="6">
      <t>チョウセイ</t>
    </rPh>
    <rPh sb="6" eb="8">
      <t>キキン</t>
    </rPh>
    <phoneticPr fontId="6"/>
  </si>
  <si>
    <t>７　学校施設等整備基金</t>
    <rPh sb="2" eb="4">
      <t>ガッコウ</t>
    </rPh>
    <rPh sb="4" eb="6">
      <t>シセツ</t>
    </rPh>
    <rPh sb="6" eb="7">
      <t>トウ</t>
    </rPh>
    <rPh sb="7" eb="9">
      <t>セイビ</t>
    </rPh>
    <rPh sb="9" eb="11">
      <t>キキン</t>
    </rPh>
    <phoneticPr fontId="6"/>
  </si>
  <si>
    <t>９　介護給付準備基金</t>
    <rPh sb="2" eb="4">
      <t>カイゴ</t>
    </rPh>
    <rPh sb="4" eb="6">
      <t>キュウフ</t>
    </rPh>
    <rPh sb="6" eb="8">
      <t>ジュンビ</t>
    </rPh>
    <rPh sb="8" eb="10">
      <t>キキン</t>
    </rPh>
    <phoneticPr fontId="6"/>
  </si>
  <si>
    <t>10　再編交付金事業基金</t>
    <rPh sb="3" eb="5">
      <t>サイヘン</t>
    </rPh>
    <rPh sb="5" eb="8">
      <t>コウフキン</t>
    </rPh>
    <rPh sb="8" eb="10">
      <t>ジギョウ</t>
    </rPh>
    <rPh sb="10" eb="12">
      <t>キキン</t>
    </rPh>
    <phoneticPr fontId="6"/>
  </si>
  <si>
    <t>12　下水道事業基金</t>
    <rPh sb="3" eb="6">
      <t>ゲスイドウ</t>
    </rPh>
    <rPh sb="6" eb="8">
      <t>ジギョウ</t>
    </rPh>
    <rPh sb="8" eb="10">
      <t>キキン</t>
    </rPh>
    <phoneticPr fontId="6"/>
  </si>
  <si>
    <t>２　庁舎維持管理基金</t>
    <rPh sb="2" eb="4">
      <t>チョウシャ</t>
    </rPh>
    <rPh sb="4" eb="6">
      <t>イジ</t>
    </rPh>
    <rPh sb="6" eb="8">
      <t>カンリ</t>
    </rPh>
    <rPh sb="8" eb="10">
      <t>キキン</t>
    </rPh>
    <phoneticPr fontId="6"/>
  </si>
  <si>
    <t>平成27年度</t>
    <rPh sb="0" eb="2">
      <t>ヘイセイ</t>
    </rPh>
    <rPh sb="4" eb="5">
      <t>ネン</t>
    </rPh>
    <rPh sb="5" eb="6">
      <t>ド</t>
    </rPh>
    <phoneticPr fontId="6"/>
  </si>
  <si>
    <t>平成26年度</t>
    <rPh sb="0" eb="2">
      <t>ヘイセイ</t>
    </rPh>
    <rPh sb="4" eb="6">
      <t>ネンド</t>
    </rPh>
    <phoneticPr fontId="6"/>
  </si>
  <si>
    <t>平成25年度</t>
    <rPh sb="0" eb="2">
      <t>ヘイセイ</t>
    </rPh>
    <rPh sb="4" eb="6">
      <t>ネンド</t>
    </rPh>
    <phoneticPr fontId="6"/>
  </si>
  <si>
    <t>（円）</t>
    <phoneticPr fontId="6"/>
  </si>
  <si>
    <t>３　都市施設整備基金</t>
    <rPh sb="2" eb="3">
      <t>ト</t>
    </rPh>
    <rPh sb="3" eb="4">
      <t>シ</t>
    </rPh>
    <rPh sb="4" eb="6">
      <t>シセツ</t>
    </rPh>
    <rPh sb="6" eb="8">
      <t>セイビ</t>
    </rPh>
    <rPh sb="8" eb="10">
      <t>キキン</t>
    </rPh>
    <phoneticPr fontId="6"/>
  </si>
  <si>
    <t>合　計</t>
    <rPh sb="0" eb="1">
      <t>ゴウ</t>
    </rPh>
    <rPh sb="2" eb="3">
      <t>ケイ</t>
    </rPh>
    <phoneticPr fontId="6"/>
  </si>
  <si>
    <t>※歳入歳出決算書</t>
    <rPh sb="1" eb="2">
      <t>サイ</t>
    </rPh>
    <rPh sb="2" eb="3">
      <t>ニュウ</t>
    </rPh>
    <rPh sb="3" eb="5">
      <t>サイシュツ</t>
    </rPh>
    <rPh sb="5" eb="8">
      <t>ケッサンショ</t>
    </rPh>
    <phoneticPr fontId="6"/>
  </si>
  <si>
    <t>市町村税合計</t>
    <phoneticPr fontId="6"/>
  </si>
  <si>
    <t>■市町村税の状況 ④</t>
    <rPh sb="1" eb="3">
      <t>シチョウ</t>
    </rPh>
    <rPh sb="3" eb="5">
      <t>ソンゼイ</t>
    </rPh>
    <rPh sb="6" eb="8">
      <t>ジョウキョウ</t>
    </rPh>
    <phoneticPr fontId="6"/>
  </si>
  <si>
    <t>普通税</t>
    <rPh sb="0" eb="2">
      <t>フツウ</t>
    </rPh>
    <rPh sb="2" eb="3">
      <t>ゼイ</t>
    </rPh>
    <phoneticPr fontId="6"/>
  </si>
  <si>
    <t>市民一人当たりの地方税</t>
    <rPh sb="0" eb="2">
      <t>シミン</t>
    </rPh>
    <rPh sb="2" eb="4">
      <t>ヒトリ</t>
    </rPh>
    <rPh sb="4" eb="5">
      <t>ア</t>
    </rPh>
    <rPh sb="8" eb="11">
      <t>チホウゼイ</t>
    </rPh>
    <phoneticPr fontId="6"/>
  </si>
  <si>
    <t>市民一人当たりの民生費</t>
    <rPh sb="0" eb="2">
      <t>シミン</t>
    </rPh>
    <rPh sb="2" eb="4">
      <t>ヒトリ</t>
    </rPh>
    <rPh sb="4" eb="5">
      <t>ア</t>
    </rPh>
    <rPh sb="8" eb="10">
      <t>ミンセイ</t>
    </rPh>
    <rPh sb="10" eb="11">
      <t>ヒ</t>
    </rPh>
    <phoneticPr fontId="6"/>
  </si>
  <si>
    <t>市民一人当たり扶助費</t>
    <rPh sb="0" eb="2">
      <t>シミン</t>
    </rPh>
    <rPh sb="2" eb="4">
      <t>ヒトリ</t>
    </rPh>
    <rPh sb="4" eb="5">
      <t>ア</t>
    </rPh>
    <rPh sb="7" eb="10">
      <t>フジョヒ</t>
    </rPh>
    <phoneticPr fontId="6"/>
  </si>
  <si>
    <t>市民一人当たりの教育費</t>
    <rPh sb="0" eb="2">
      <t>シミン</t>
    </rPh>
    <rPh sb="2" eb="4">
      <t>ヒトリ</t>
    </rPh>
    <rPh sb="4" eb="5">
      <t>ア</t>
    </rPh>
    <rPh sb="8" eb="11">
      <t>キョウイクヒ</t>
    </rPh>
    <phoneticPr fontId="6"/>
  </si>
  <si>
    <t>市民一人当たりの地方債</t>
    <rPh sb="0" eb="2">
      <t>シミン</t>
    </rPh>
    <rPh sb="2" eb="4">
      <t>ヒトリ</t>
    </rPh>
    <rPh sb="4" eb="5">
      <t>ア</t>
    </rPh>
    <rPh sb="8" eb="11">
      <t>チホウサイ</t>
    </rPh>
    <phoneticPr fontId="6"/>
  </si>
  <si>
    <t>市民一人当たりの積立金</t>
    <rPh sb="0" eb="2">
      <t>シミン</t>
    </rPh>
    <rPh sb="2" eb="4">
      <t>ヒトリ</t>
    </rPh>
    <rPh sb="4" eb="5">
      <t>ア</t>
    </rPh>
    <rPh sb="8" eb="10">
      <t>ツミタテ</t>
    </rPh>
    <rPh sb="10" eb="11">
      <t>キン</t>
    </rPh>
    <phoneticPr fontId="6"/>
  </si>
  <si>
    <t>※地方税／住民基本台帳人口により算出</t>
    <rPh sb="1" eb="4">
      <t>チホウゼイ</t>
    </rPh>
    <phoneticPr fontId="6"/>
  </si>
  <si>
    <t>※民生費／住民基本台帳人口により算出</t>
    <rPh sb="1" eb="3">
      <t>ミンセイ</t>
    </rPh>
    <rPh sb="3" eb="4">
      <t>ヒ</t>
    </rPh>
    <phoneticPr fontId="6"/>
  </si>
  <si>
    <t>※扶助費／住民基本台帳人口により算出</t>
    <rPh sb="1" eb="4">
      <t>フジョヒ</t>
    </rPh>
    <phoneticPr fontId="6"/>
  </si>
  <si>
    <t>※教育費／住民基本台帳人口により算出</t>
    <rPh sb="1" eb="4">
      <t>キョウイクヒ</t>
    </rPh>
    <phoneticPr fontId="6"/>
  </si>
  <si>
    <t>※地方債／住民基本台帳人口により算出</t>
    <rPh sb="1" eb="4">
      <t>チホウサイ</t>
    </rPh>
    <phoneticPr fontId="6"/>
  </si>
  <si>
    <t>※積立金／住民基本台帳人口により算出</t>
    <rPh sb="1" eb="3">
      <t>ツミタテ</t>
    </rPh>
    <rPh sb="3" eb="4">
      <t>キン</t>
    </rPh>
    <phoneticPr fontId="6"/>
  </si>
  <si>
    <t>６　市制施行年月日、市の花、木、鳥</t>
    <phoneticPr fontId="22"/>
  </si>
  <si>
    <t>自治体名</t>
    <rPh sb="0" eb="3">
      <t>ジチタイ</t>
    </rPh>
    <rPh sb="3" eb="4">
      <t>メイ</t>
    </rPh>
    <phoneticPr fontId="6"/>
  </si>
  <si>
    <t>市制施行年月日</t>
    <rPh sb="0" eb="2">
      <t>シセイ</t>
    </rPh>
    <rPh sb="2" eb="4">
      <t>セコウ</t>
    </rPh>
    <rPh sb="4" eb="7">
      <t>ネンガッピ</t>
    </rPh>
    <phoneticPr fontId="6"/>
  </si>
  <si>
    <t>市の花</t>
    <rPh sb="0" eb="1">
      <t>シ</t>
    </rPh>
    <rPh sb="2" eb="3">
      <t>ハナ</t>
    </rPh>
    <phoneticPr fontId="6"/>
  </si>
  <si>
    <t>市の木</t>
    <rPh sb="0" eb="1">
      <t>シ</t>
    </rPh>
    <rPh sb="2" eb="3">
      <t>キ</t>
    </rPh>
    <phoneticPr fontId="6"/>
  </si>
  <si>
    <t>市の鳥</t>
    <rPh sb="0" eb="1">
      <t>シ</t>
    </rPh>
    <rPh sb="2" eb="3">
      <t>トリ</t>
    </rPh>
    <phoneticPr fontId="6"/>
  </si>
  <si>
    <t>八王子市</t>
    <phoneticPr fontId="6"/>
  </si>
  <si>
    <t>大正6年9月1日</t>
    <rPh sb="0" eb="2">
      <t>タイショウ</t>
    </rPh>
    <rPh sb="3" eb="4">
      <t>ネン</t>
    </rPh>
    <rPh sb="5" eb="6">
      <t>ガツ</t>
    </rPh>
    <rPh sb="7" eb="8">
      <t>ニチ</t>
    </rPh>
    <phoneticPr fontId="6"/>
  </si>
  <si>
    <t>ヤマユリ</t>
    <phoneticPr fontId="6"/>
  </si>
  <si>
    <t>イチョウ</t>
    <phoneticPr fontId="6"/>
  </si>
  <si>
    <t>オオルリ</t>
    <phoneticPr fontId="6"/>
  </si>
  <si>
    <t>立川市</t>
    <phoneticPr fontId="6"/>
  </si>
  <si>
    <t>昭和15年12月1日</t>
    <rPh sb="0" eb="2">
      <t>ショウワ</t>
    </rPh>
    <rPh sb="4" eb="5">
      <t>ネン</t>
    </rPh>
    <rPh sb="7" eb="8">
      <t>ガツ</t>
    </rPh>
    <rPh sb="9" eb="10">
      <t>ニチ</t>
    </rPh>
    <phoneticPr fontId="6"/>
  </si>
  <si>
    <t>コブシ</t>
    <phoneticPr fontId="6"/>
  </si>
  <si>
    <t>ケヤキ</t>
    <phoneticPr fontId="6"/>
  </si>
  <si>
    <t>―</t>
    <phoneticPr fontId="6"/>
  </si>
  <si>
    <t>武蔵野市</t>
    <phoneticPr fontId="6"/>
  </si>
  <si>
    <t>昭和22年11月3日</t>
    <rPh sb="0" eb="2">
      <t>ショウワ</t>
    </rPh>
    <rPh sb="4" eb="5">
      <t>ネン</t>
    </rPh>
    <rPh sb="7" eb="8">
      <t>ガツ</t>
    </rPh>
    <rPh sb="9" eb="10">
      <t>ニチ</t>
    </rPh>
    <phoneticPr fontId="6"/>
  </si>
  <si>
    <t>ハギ、ムラサキ、
ムラサキハナナ、フヨウ、
ツツジ、ジンチョウゲ、
スイセン、アサガオ、キク</t>
    <phoneticPr fontId="6"/>
  </si>
  <si>
    <t>コブシ、ケヤキ、ハナミズキ</t>
    <phoneticPr fontId="6"/>
  </si>
  <si>
    <t>三鷹市</t>
    <phoneticPr fontId="6"/>
  </si>
  <si>
    <t>昭和25年11月3日</t>
    <rPh sb="0" eb="2">
      <t>ショウワ</t>
    </rPh>
    <rPh sb="4" eb="5">
      <t>ネン</t>
    </rPh>
    <rPh sb="7" eb="8">
      <t>ガツ</t>
    </rPh>
    <rPh sb="9" eb="10">
      <t>ニチ</t>
    </rPh>
    <phoneticPr fontId="6"/>
  </si>
  <si>
    <t>ハナカイドウ</t>
    <phoneticPr fontId="6"/>
  </si>
  <si>
    <t>青梅市</t>
    <phoneticPr fontId="6"/>
  </si>
  <si>
    <t>昭和26年4月1日</t>
    <rPh sb="0" eb="2">
      <t>ショウワ</t>
    </rPh>
    <rPh sb="4" eb="5">
      <t>ネン</t>
    </rPh>
    <rPh sb="6" eb="7">
      <t>ガツ</t>
    </rPh>
    <rPh sb="8" eb="9">
      <t>ニチ</t>
    </rPh>
    <phoneticPr fontId="6"/>
  </si>
  <si>
    <t>うめ</t>
    <phoneticPr fontId="6"/>
  </si>
  <si>
    <t>すぎ</t>
    <phoneticPr fontId="6"/>
  </si>
  <si>
    <t>うぐいす</t>
    <phoneticPr fontId="6"/>
  </si>
  <si>
    <t>府中市</t>
    <phoneticPr fontId="6"/>
  </si>
  <si>
    <t>昭和29年4月1日</t>
    <rPh sb="0" eb="2">
      <t>ショウワ</t>
    </rPh>
    <rPh sb="4" eb="5">
      <t>ネン</t>
    </rPh>
    <rPh sb="6" eb="7">
      <t>ガツ</t>
    </rPh>
    <rPh sb="8" eb="9">
      <t>ニチ</t>
    </rPh>
    <phoneticPr fontId="6"/>
  </si>
  <si>
    <t>けやき</t>
    <phoneticPr fontId="6"/>
  </si>
  <si>
    <t>ひばり</t>
    <phoneticPr fontId="6"/>
  </si>
  <si>
    <t>昭島市</t>
    <phoneticPr fontId="6"/>
  </si>
  <si>
    <t>昭和29年5月1日</t>
    <rPh sb="0" eb="2">
      <t>ショウワ</t>
    </rPh>
    <rPh sb="4" eb="5">
      <t>ネン</t>
    </rPh>
    <rPh sb="6" eb="7">
      <t>ガツ</t>
    </rPh>
    <rPh sb="8" eb="9">
      <t>ニチ</t>
    </rPh>
    <phoneticPr fontId="6"/>
  </si>
  <si>
    <t>つつじ</t>
    <phoneticPr fontId="6"/>
  </si>
  <si>
    <t>もくせい</t>
    <phoneticPr fontId="6"/>
  </si>
  <si>
    <t>調布市</t>
    <phoneticPr fontId="6"/>
  </si>
  <si>
    <t>昭和30年4月1日</t>
    <rPh sb="0" eb="2">
      <t>ショウワ</t>
    </rPh>
    <rPh sb="4" eb="5">
      <t>ネン</t>
    </rPh>
    <rPh sb="6" eb="7">
      <t>ガツ</t>
    </rPh>
    <rPh sb="8" eb="9">
      <t>ニチ</t>
    </rPh>
    <phoneticPr fontId="6"/>
  </si>
  <si>
    <t>百日紅</t>
    <rPh sb="0" eb="2">
      <t>ヒャクニチ</t>
    </rPh>
    <rPh sb="2" eb="3">
      <t>ベニ</t>
    </rPh>
    <phoneticPr fontId="6"/>
  </si>
  <si>
    <t>くすの木</t>
    <rPh sb="3" eb="4">
      <t>キ</t>
    </rPh>
    <phoneticPr fontId="6"/>
  </si>
  <si>
    <t>メジロ</t>
    <phoneticPr fontId="6"/>
  </si>
  <si>
    <t>町田市</t>
    <phoneticPr fontId="6"/>
  </si>
  <si>
    <t>昭和33年2月1日</t>
    <rPh sb="0" eb="2">
      <t>ショウワ</t>
    </rPh>
    <rPh sb="4" eb="5">
      <t>ネン</t>
    </rPh>
    <rPh sb="6" eb="7">
      <t>ガツ</t>
    </rPh>
    <rPh sb="8" eb="9">
      <t>ニチ</t>
    </rPh>
    <phoneticPr fontId="6"/>
  </si>
  <si>
    <t>サルビア</t>
    <phoneticPr fontId="6"/>
  </si>
  <si>
    <t>カワセミ</t>
    <phoneticPr fontId="6"/>
  </si>
  <si>
    <t>小金井市</t>
    <phoneticPr fontId="6"/>
  </si>
  <si>
    <t>昭和33年10月1日</t>
    <rPh sb="0" eb="2">
      <t>ショウワ</t>
    </rPh>
    <rPh sb="4" eb="5">
      <t>ネン</t>
    </rPh>
    <rPh sb="7" eb="8">
      <t>ガツ</t>
    </rPh>
    <rPh sb="9" eb="10">
      <t>ニチ</t>
    </rPh>
    <phoneticPr fontId="6"/>
  </si>
  <si>
    <t>サクラ</t>
    <phoneticPr fontId="6"/>
  </si>
  <si>
    <t>小平市</t>
    <phoneticPr fontId="6"/>
  </si>
  <si>
    <t>昭和37年10月1日</t>
    <rPh sb="0" eb="2">
      <t>ショウワ</t>
    </rPh>
    <rPh sb="4" eb="5">
      <t>ネン</t>
    </rPh>
    <rPh sb="7" eb="8">
      <t>ガツ</t>
    </rPh>
    <rPh sb="9" eb="10">
      <t>ニチ</t>
    </rPh>
    <phoneticPr fontId="6"/>
  </si>
  <si>
    <t>ツツジ</t>
    <phoneticPr fontId="6"/>
  </si>
  <si>
    <t>コゲラ</t>
    <phoneticPr fontId="6"/>
  </si>
  <si>
    <t>日野市</t>
    <phoneticPr fontId="6"/>
  </si>
  <si>
    <t>昭和38年11月3日</t>
    <rPh sb="0" eb="2">
      <t>ショウワ</t>
    </rPh>
    <rPh sb="4" eb="5">
      <t>ネン</t>
    </rPh>
    <rPh sb="7" eb="8">
      <t>ガツ</t>
    </rPh>
    <rPh sb="9" eb="10">
      <t>ニチ</t>
    </rPh>
    <phoneticPr fontId="6"/>
  </si>
  <si>
    <t>キク</t>
    <phoneticPr fontId="6"/>
  </si>
  <si>
    <t>カシ</t>
    <phoneticPr fontId="6"/>
  </si>
  <si>
    <t>東村山市</t>
    <phoneticPr fontId="6"/>
  </si>
  <si>
    <t>昭和39年4月1日</t>
    <rPh sb="0" eb="2">
      <t>ショウワ</t>
    </rPh>
    <rPh sb="4" eb="5">
      <t>ネン</t>
    </rPh>
    <rPh sb="6" eb="7">
      <t>ガツ</t>
    </rPh>
    <rPh sb="8" eb="9">
      <t>ニチ</t>
    </rPh>
    <phoneticPr fontId="6"/>
  </si>
  <si>
    <t>ハクセキレイ</t>
    <phoneticPr fontId="6"/>
  </si>
  <si>
    <t>国分寺市</t>
    <phoneticPr fontId="6"/>
  </si>
  <si>
    <t>昭和39年11月3日</t>
    <rPh sb="0" eb="2">
      <t>ショウワ</t>
    </rPh>
    <rPh sb="4" eb="5">
      <t>ネン</t>
    </rPh>
    <rPh sb="7" eb="8">
      <t>ガツ</t>
    </rPh>
    <rPh sb="9" eb="10">
      <t>ニチ</t>
    </rPh>
    <phoneticPr fontId="6"/>
  </si>
  <si>
    <t>サツキ</t>
    <phoneticPr fontId="6"/>
  </si>
  <si>
    <t>国立市</t>
    <phoneticPr fontId="6"/>
  </si>
  <si>
    <t>昭和42年1月1日</t>
    <rPh sb="0" eb="2">
      <t>ショウワ</t>
    </rPh>
    <rPh sb="4" eb="5">
      <t>ネン</t>
    </rPh>
    <rPh sb="6" eb="7">
      <t>ガツ</t>
    </rPh>
    <rPh sb="8" eb="9">
      <t>ニチ</t>
    </rPh>
    <phoneticPr fontId="6"/>
  </si>
  <si>
    <t>ウメ</t>
    <phoneticPr fontId="6"/>
  </si>
  <si>
    <t>シジュウカラ</t>
    <phoneticPr fontId="6"/>
  </si>
  <si>
    <t>福生市</t>
    <phoneticPr fontId="6"/>
  </si>
  <si>
    <t>昭和45年7月1日</t>
    <rPh sb="0" eb="2">
      <t>ショウワ</t>
    </rPh>
    <rPh sb="4" eb="5">
      <t>ネン</t>
    </rPh>
    <rPh sb="6" eb="7">
      <t>ガツ</t>
    </rPh>
    <rPh sb="8" eb="9">
      <t>ニチ</t>
    </rPh>
    <phoneticPr fontId="6"/>
  </si>
  <si>
    <t>モクセイ</t>
    <phoneticPr fontId="6"/>
  </si>
  <si>
    <t>狛江市</t>
    <phoneticPr fontId="6"/>
  </si>
  <si>
    <t>昭和45年10月1日</t>
    <rPh sb="0" eb="2">
      <t>ショウワ</t>
    </rPh>
    <rPh sb="4" eb="5">
      <t>ネン</t>
    </rPh>
    <rPh sb="7" eb="8">
      <t>ガツ</t>
    </rPh>
    <rPh sb="9" eb="10">
      <t>ニチ</t>
    </rPh>
    <phoneticPr fontId="6"/>
  </si>
  <si>
    <t>東大和市</t>
    <phoneticPr fontId="6"/>
  </si>
  <si>
    <t>清瀬市</t>
    <phoneticPr fontId="6"/>
  </si>
  <si>
    <t>サザンカ</t>
    <phoneticPr fontId="6"/>
  </si>
  <si>
    <t>オナガ</t>
    <phoneticPr fontId="6"/>
  </si>
  <si>
    <t>東久留米市</t>
    <phoneticPr fontId="6"/>
  </si>
  <si>
    <t>武蔵村山市</t>
    <phoneticPr fontId="6"/>
  </si>
  <si>
    <t>昭和45年11月3日</t>
    <rPh sb="0" eb="2">
      <t>ショウワ</t>
    </rPh>
    <rPh sb="4" eb="5">
      <t>ネン</t>
    </rPh>
    <rPh sb="7" eb="8">
      <t>ガツ</t>
    </rPh>
    <rPh sb="9" eb="10">
      <t>ニチ</t>
    </rPh>
    <phoneticPr fontId="6"/>
  </si>
  <si>
    <t>茶の花</t>
    <rPh sb="0" eb="1">
      <t>チャ</t>
    </rPh>
    <rPh sb="2" eb="3">
      <t>ハナ</t>
    </rPh>
    <phoneticPr fontId="6"/>
  </si>
  <si>
    <t>榎(えのき）</t>
    <rPh sb="0" eb="1">
      <t>エノキ</t>
    </rPh>
    <phoneticPr fontId="6"/>
  </si>
  <si>
    <t>多摩市</t>
    <phoneticPr fontId="6"/>
  </si>
  <si>
    <t>昭和46年11月1日</t>
    <rPh sb="0" eb="2">
      <t>ショウワ</t>
    </rPh>
    <rPh sb="4" eb="5">
      <t>ネン</t>
    </rPh>
    <rPh sb="7" eb="8">
      <t>ガツ</t>
    </rPh>
    <rPh sb="9" eb="10">
      <t>ニチ</t>
    </rPh>
    <phoneticPr fontId="6"/>
  </si>
  <si>
    <t>ヤマザクラ</t>
    <phoneticPr fontId="6"/>
  </si>
  <si>
    <t>ヤマバト</t>
    <phoneticPr fontId="6"/>
  </si>
  <si>
    <t>稲城市</t>
    <phoneticPr fontId="6"/>
  </si>
  <si>
    <t>ナシ</t>
    <phoneticPr fontId="6"/>
  </si>
  <si>
    <t>チョウゲンボウ</t>
    <phoneticPr fontId="6"/>
  </si>
  <si>
    <t>羽村市</t>
    <phoneticPr fontId="6"/>
  </si>
  <si>
    <t>平成3年11月1日</t>
    <rPh sb="0" eb="2">
      <t>ヘイセイ</t>
    </rPh>
    <rPh sb="3" eb="4">
      <t>ネン</t>
    </rPh>
    <rPh sb="6" eb="7">
      <t>ガツ</t>
    </rPh>
    <rPh sb="8" eb="9">
      <t>ニチ</t>
    </rPh>
    <phoneticPr fontId="6"/>
  </si>
  <si>
    <t>アオバズク</t>
    <phoneticPr fontId="6"/>
  </si>
  <si>
    <t>あきる野市</t>
    <phoneticPr fontId="6"/>
  </si>
  <si>
    <t>平成7年9月1日</t>
    <rPh sb="0" eb="2">
      <t>ヘイセイ</t>
    </rPh>
    <rPh sb="3" eb="4">
      <t>ネン</t>
    </rPh>
    <rPh sb="5" eb="6">
      <t>ガツ</t>
    </rPh>
    <rPh sb="7" eb="8">
      <t>ニチ</t>
    </rPh>
    <phoneticPr fontId="6"/>
  </si>
  <si>
    <t>セキレイ</t>
    <phoneticPr fontId="6"/>
  </si>
  <si>
    <t>西東京市</t>
    <phoneticPr fontId="6"/>
  </si>
  <si>
    <t>平成13年1月21日</t>
    <phoneticPr fontId="6"/>
  </si>
  <si>
    <t>つつじ、ひまわり、
コスモス、すいせん</t>
    <phoneticPr fontId="6"/>
  </si>
  <si>
    <t>けやき、はなみずき</t>
    <phoneticPr fontId="6"/>
  </si>
  <si>
    <t>７　横田基地関連</t>
    <rPh sb="2" eb="4">
      <t>ヨコタ</t>
    </rPh>
    <rPh sb="4" eb="6">
      <t>キチ</t>
    </rPh>
    <rPh sb="6" eb="8">
      <t>カンレン</t>
    </rPh>
    <phoneticPr fontId="6"/>
  </si>
  <si>
    <t>■横田基地　地図</t>
    <rPh sb="1" eb="3">
      <t>ヨコタ</t>
    </rPh>
    <rPh sb="3" eb="5">
      <t>キチ</t>
    </rPh>
    <rPh sb="6" eb="7">
      <t>チ</t>
    </rPh>
    <rPh sb="7" eb="8">
      <t>ズ</t>
    </rPh>
    <phoneticPr fontId="22"/>
  </si>
  <si>
    <t>※企画調整課作成</t>
    <rPh sb="1" eb="3">
      <t>キカク</t>
    </rPh>
    <rPh sb="3" eb="5">
      <t>チョウセイ</t>
    </rPh>
    <rPh sb="5" eb="6">
      <t>カ</t>
    </rPh>
    <rPh sb="6" eb="8">
      <t>サクセイ</t>
    </rPh>
    <phoneticPr fontId="22"/>
  </si>
  <si>
    <t>７．横田提供基地面積</t>
    <rPh sb="2" eb="4">
      <t>ヨコタ</t>
    </rPh>
    <rPh sb="4" eb="6">
      <t>テイキョウ</t>
    </rPh>
    <rPh sb="6" eb="8">
      <t>キチ</t>
    </rPh>
    <rPh sb="8" eb="10">
      <t>メンセキ</t>
    </rPh>
    <phoneticPr fontId="6"/>
  </si>
  <si>
    <t>■横田基地提供面積</t>
    <rPh sb="1" eb="3">
      <t>ヨコタ</t>
    </rPh>
    <rPh sb="3" eb="5">
      <t>キチ</t>
    </rPh>
    <rPh sb="5" eb="7">
      <t>テイキョウ</t>
    </rPh>
    <rPh sb="7" eb="9">
      <t>メンセキ</t>
    </rPh>
    <phoneticPr fontId="6"/>
  </si>
  <si>
    <t>横田基地
提供面積
（k㎡）</t>
    <phoneticPr fontId="22"/>
  </si>
  <si>
    <t>-</t>
    <phoneticPr fontId="22"/>
  </si>
  <si>
    <t>-</t>
    <phoneticPr fontId="22"/>
  </si>
  <si>
    <t>瑞穂町</t>
    <rPh sb="0" eb="2">
      <t>ミズホ</t>
    </rPh>
    <rPh sb="2" eb="3">
      <t>マチ</t>
    </rPh>
    <phoneticPr fontId="22"/>
  </si>
  <si>
    <t>※「福生市と横田基地（平成28年3月改訂）」</t>
    <rPh sb="6" eb="8">
      <t>ヨコタ</t>
    </rPh>
    <rPh sb="8" eb="10">
      <t>キチ</t>
    </rPh>
    <rPh sb="11" eb="13">
      <t>ヘイセイ</t>
    </rPh>
    <rPh sb="15" eb="16">
      <t>ネン</t>
    </rPh>
    <rPh sb="17" eb="18">
      <t>ガツ</t>
    </rPh>
    <rPh sb="18" eb="20">
      <t>カイテイ</t>
    </rPh>
    <phoneticPr fontId="22"/>
  </si>
  <si>
    <t>横田基地面積割合</t>
    <rPh sb="0" eb="2">
      <t>ヨコタ</t>
    </rPh>
    <rPh sb="2" eb="4">
      <t>キチ</t>
    </rPh>
    <rPh sb="4" eb="6">
      <t>メンセキ</t>
    </rPh>
    <rPh sb="6" eb="8">
      <t>ワリアイ</t>
    </rPh>
    <phoneticPr fontId="6"/>
  </si>
  <si>
    <t>■行政面積に占める横田基地面積割合</t>
    <rPh sb="1" eb="3">
      <t>ギョウセイ</t>
    </rPh>
    <rPh sb="3" eb="5">
      <t>メンセキ</t>
    </rPh>
    <rPh sb="6" eb="7">
      <t>シ</t>
    </rPh>
    <rPh sb="9" eb="11">
      <t>ヨコタ</t>
    </rPh>
    <rPh sb="11" eb="13">
      <t>キチ</t>
    </rPh>
    <rPh sb="13" eb="15">
      <t>メンセキ</t>
    </rPh>
    <rPh sb="15" eb="17">
      <t>ワリアイ</t>
    </rPh>
    <phoneticPr fontId="6"/>
  </si>
  <si>
    <t>行政面積に占める横田基地面積割合（％）</t>
    <phoneticPr fontId="22"/>
  </si>
  <si>
    <t>瑞穂町</t>
    <rPh sb="0" eb="3">
      <t>ミズホマチ</t>
    </rPh>
    <phoneticPr fontId="22"/>
  </si>
  <si>
    <t>※横田基地提供面積／行政面積×100により算出</t>
    <rPh sb="5" eb="7">
      <t>テイキョウ</t>
    </rPh>
    <rPh sb="21" eb="23">
      <t>サンシュツ</t>
    </rPh>
    <phoneticPr fontId="22"/>
  </si>
  <si>
    <t>８　市内公共施設等</t>
    <rPh sb="2" eb="4">
      <t>シナイ</t>
    </rPh>
    <rPh sb="4" eb="6">
      <t>コウキョウ</t>
    </rPh>
    <rPh sb="6" eb="9">
      <t>シセツトウ</t>
    </rPh>
    <phoneticPr fontId="22"/>
  </si>
  <si>
    <t>■小学校（公立）</t>
    <rPh sb="1" eb="4">
      <t>ショウガッコウ</t>
    </rPh>
    <rPh sb="5" eb="7">
      <t>コウリツ</t>
    </rPh>
    <phoneticPr fontId="6"/>
  </si>
  <si>
    <t>小学校
（公立）（校）</t>
    <rPh sb="0" eb="3">
      <t>ショウガッコウ</t>
    </rPh>
    <rPh sb="5" eb="7">
      <t>コウリツ</t>
    </rPh>
    <rPh sb="9" eb="10">
      <t>コウ</t>
    </rPh>
    <phoneticPr fontId="22"/>
  </si>
  <si>
    <t>中学校</t>
    <rPh sb="0" eb="3">
      <t>チュウガッコウ</t>
    </rPh>
    <phoneticPr fontId="22"/>
  </si>
  <si>
    <t>■中学校（公立）</t>
    <rPh sb="1" eb="4">
      <t>チュウガッコウ</t>
    </rPh>
    <rPh sb="5" eb="7">
      <t>コウリツ</t>
    </rPh>
    <phoneticPr fontId="6"/>
  </si>
  <si>
    <t>中学校
（公立）（校）</t>
    <rPh sb="0" eb="3">
      <t>チュウガッコウ</t>
    </rPh>
    <rPh sb="5" eb="7">
      <t>コウリツ</t>
    </rPh>
    <rPh sb="9" eb="10">
      <t>コウ</t>
    </rPh>
    <phoneticPr fontId="22"/>
  </si>
  <si>
    <t>高等学校</t>
    <rPh sb="0" eb="2">
      <t>コウトウ</t>
    </rPh>
    <rPh sb="2" eb="4">
      <t>ガッコウ</t>
    </rPh>
    <phoneticPr fontId="6"/>
  </si>
  <si>
    <t xml:space="preserve">■高等学校（公立）
</t>
    <rPh sb="1" eb="3">
      <t>コウトウ</t>
    </rPh>
    <rPh sb="3" eb="5">
      <t>ガッコウ</t>
    </rPh>
    <rPh sb="6" eb="8">
      <t>コウリツ</t>
    </rPh>
    <phoneticPr fontId="6"/>
  </si>
  <si>
    <t>高等学校
（公立）（校）</t>
    <rPh sb="0" eb="2">
      <t>コウトウ</t>
    </rPh>
    <phoneticPr fontId="22"/>
  </si>
  <si>
    <t>８．社会教育</t>
    <rPh sb="2" eb="4">
      <t>シャカイ</t>
    </rPh>
    <rPh sb="4" eb="6">
      <t>キョウイク</t>
    </rPh>
    <phoneticPr fontId="6"/>
  </si>
  <si>
    <t xml:space="preserve">■公民館数
</t>
    <rPh sb="1" eb="4">
      <t>コウミンカン</t>
    </rPh>
    <rPh sb="4" eb="5">
      <t>スウ</t>
    </rPh>
    <phoneticPr fontId="6"/>
  </si>
  <si>
    <t>公民館数（館）</t>
    <rPh sb="0" eb="3">
      <t>コウミンカン</t>
    </rPh>
    <rPh sb="3" eb="4">
      <t>スウ</t>
    </rPh>
    <rPh sb="5" eb="6">
      <t>カン</t>
    </rPh>
    <phoneticPr fontId="22"/>
  </si>
  <si>
    <t>図書館</t>
    <rPh sb="0" eb="3">
      <t>トショカン</t>
    </rPh>
    <phoneticPr fontId="6"/>
  </si>
  <si>
    <t>■図書館数</t>
    <rPh sb="1" eb="4">
      <t>トショカン</t>
    </rPh>
    <rPh sb="4" eb="5">
      <t>スウ</t>
    </rPh>
    <phoneticPr fontId="6"/>
  </si>
  <si>
    <t>図書館数（館）</t>
    <rPh sb="0" eb="3">
      <t>トショカン</t>
    </rPh>
    <rPh sb="3" eb="4">
      <t>スウ</t>
    </rPh>
    <rPh sb="5" eb="6">
      <t>カン</t>
    </rPh>
    <phoneticPr fontId="22"/>
  </si>
  <si>
    <t>体育館</t>
    <rPh sb="0" eb="2">
      <t>タイイク</t>
    </rPh>
    <rPh sb="2" eb="3">
      <t>カン</t>
    </rPh>
    <phoneticPr fontId="6"/>
  </si>
  <si>
    <t xml:space="preserve">■体育館数
</t>
    <rPh sb="1" eb="4">
      <t>タイイクカン</t>
    </rPh>
    <rPh sb="4" eb="5">
      <t>スウ</t>
    </rPh>
    <phoneticPr fontId="6"/>
  </si>
  <si>
    <t>体育館数（館）</t>
    <rPh sb="0" eb="3">
      <t>タイイクカン</t>
    </rPh>
    <rPh sb="3" eb="4">
      <t>スウ</t>
    </rPh>
    <rPh sb="5" eb="6">
      <t>カン</t>
    </rPh>
    <phoneticPr fontId="22"/>
  </si>
  <si>
    <t>児童館</t>
    <rPh sb="0" eb="2">
      <t>ジドウ</t>
    </rPh>
    <rPh sb="2" eb="3">
      <t>カン</t>
    </rPh>
    <phoneticPr fontId="6"/>
  </si>
  <si>
    <t>児童館数（館）</t>
    <rPh sb="0" eb="2">
      <t>ジドウ</t>
    </rPh>
    <rPh sb="2" eb="3">
      <t>カン</t>
    </rPh>
    <rPh sb="3" eb="4">
      <t>スウ</t>
    </rPh>
    <rPh sb="5" eb="6">
      <t>カン</t>
    </rPh>
    <phoneticPr fontId="22"/>
  </si>
  <si>
    <t>■図書館蔵書数</t>
    <rPh sb="1" eb="4">
      <t>トショカン</t>
    </rPh>
    <rPh sb="4" eb="6">
      <t>ゾウショ</t>
    </rPh>
    <rPh sb="6" eb="7">
      <t>スウ</t>
    </rPh>
    <phoneticPr fontId="6"/>
  </si>
  <si>
    <t>13　国民健康保険高額療養費
　　 資金貸付基金</t>
    <rPh sb="3" eb="5">
      <t>コクミン</t>
    </rPh>
    <rPh sb="5" eb="7">
      <t>ケンコウ</t>
    </rPh>
    <rPh sb="7" eb="9">
      <t>ホケン</t>
    </rPh>
    <rPh sb="9" eb="11">
      <t>コウガク</t>
    </rPh>
    <rPh sb="11" eb="14">
      <t>リョウヨウヒ</t>
    </rPh>
    <rPh sb="18" eb="19">
      <t>シ</t>
    </rPh>
    <rPh sb="19" eb="20">
      <t>キン</t>
    </rPh>
    <rPh sb="20" eb="22">
      <t>カシツケ</t>
    </rPh>
    <rPh sb="22" eb="24">
      <t>キキン</t>
    </rPh>
    <phoneticPr fontId="6"/>
  </si>
  <si>
    <t>11　特定防衛施設周辺整備調
　　 整交付金事業基金</t>
    <rPh sb="3" eb="5">
      <t>トクテイ</t>
    </rPh>
    <rPh sb="5" eb="7">
      <t>ボウエイ</t>
    </rPh>
    <rPh sb="7" eb="9">
      <t>シセツ</t>
    </rPh>
    <rPh sb="9" eb="11">
      <t>シュウヘン</t>
    </rPh>
    <rPh sb="11" eb="13">
      <t>セイビ</t>
    </rPh>
    <rPh sb="13" eb="14">
      <t>チョウ</t>
    </rPh>
    <rPh sb="18" eb="19">
      <t>タダシ</t>
    </rPh>
    <rPh sb="19" eb="22">
      <t>コウフキン</t>
    </rPh>
    <rPh sb="22" eb="24">
      <t>ジギョウ</t>
    </rPh>
    <rPh sb="24" eb="26">
      <t>キキン</t>
    </rPh>
    <phoneticPr fontId="6"/>
  </si>
  <si>
    <t>８　ふるさと人づくりまちづくり
　　基金</t>
    <rPh sb="6" eb="7">
      <t>ヒト</t>
    </rPh>
    <rPh sb="18" eb="20">
      <t>キキン</t>
    </rPh>
    <phoneticPr fontId="6"/>
  </si>
  <si>
    <t>１　退職手当特別負担金準備
　　基金</t>
    <rPh sb="2" eb="4">
      <t>タイショク</t>
    </rPh>
    <rPh sb="4" eb="6">
      <t>テアテ</t>
    </rPh>
    <rPh sb="6" eb="8">
      <t>トクベツ</t>
    </rPh>
    <rPh sb="8" eb="11">
      <t>フタンキン</t>
    </rPh>
    <rPh sb="11" eb="13">
      <t>ジュンビ</t>
    </rPh>
    <rPh sb="16" eb="18">
      <t>キキン</t>
    </rPh>
    <phoneticPr fontId="6"/>
  </si>
  <si>
    <t>福生市の基金残高</t>
    <rPh sb="0" eb="3">
      <t>フッサシ</t>
    </rPh>
    <rPh sb="4" eb="6">
      <t>キキン</t>
    </rPh>
    <rPh sb="6" eb="8">
      <t>ザンダカ</t>
    </rPh>
    <phoneticPr fontId="6"/>
  </si>
  <si>
    <t>図書館蔵書数</t>
    <rPh sb="3" eb="5">
      <t>ゾウショ</t>
    </rPh>
    <rPh sb="5" eb="6">
      <t>スウ</t>
    </rPh>
    <phoneticPr fontId="2"/>
  </si>
  <si>
    <t>児童館数</t>
    <rPh sb="3" eb="4">
      <t>スウ</t>
    </rPh>
    <phoneticPr fontId="2"/>
  </si>
  <si>
    <t xml:space="preserve">■児童館数
</t>
    <rPh sb="1" eb="3">
      <t>ジドウ</t>
    </rPh>
    <rPh sb="3" eb="4">
      <t>カン</t>
    </rPh>
    <rPh sb="4" eb="5">
      <t>スウ</t>
    </rPh>
    <phoneticPr fontId="6"/>
  </si>
  <si>
    <t>■市民一人当たりの地方税、民生費、扶助費、教育費、地方債、積立金 ①</t>
    <rPh sb="1" eb="3">
      <t>シミン</t>
    </rPh>
    <rPh sb="3" eb="5">
      <t>ヒトリ</t>
    </rPh>
    <rPh sb="5" eb="6">
      <t>ア</t>
    </rPh>
    <rPh sb="9" eb="12">
      <t>チホウゼイ</t>
    </rPh>
    <rPh sb="13" eb="15">
      <t>ミンセイ</t>
    </rPh>
    <rPh sb="15" eb="16">
      <t>ヒ</t>
    </rPh>
    <rPh sb="17" eb="20">
      <t>フジョヒ</t>
    </rPh>
    <rPh sb="21" eb="24">
      <t>キョウイクヒ</t>
    </rPh>
    <rPh sb="25" eb="28">
      <t>チホウサイ</t>
    </rPh>
    <rPh sb="29" eb="31">
      <t>ツミタテ</t>
    </rPh>
    <rPh sb="31" eb="32">
      <t>キン</t>
    </rPh>
    <phoneticPr fontId="6"/>
  </si>
  <si>
    <t>■市民一人当たりの地方税、民生費、扶助費、教育費、地方債、積立金 ②</t>
    <rPh sb="1" eb="3">
      <t>シミン</t>
    </rPh>
    <rPh sb="3" eb="5">
      <t>ヒトリ</t>
    </rPh>
    <rPh sb="5" eb="6">
      <t>ア</t>
    </rPh>
    <rPh sb="9" eb="12">
      <t>チホウゼイ</t>
    </rPh>
    <rPh sb="13" eb="15">
      <t>ミンセイ</t>
    </rPh>
    <rPh sb="15" eb="16">
      <t>ヒ</t>
    </rPh>
    <rPh sb="17" eb="20">
      <t>フジョヒ</t>
    </rPh>
    <rPh sb="21" eb="24">
      <t>キョウイクヒ</t>
    </rPh>
    <rPh sb="25" eb="28">
      <t>チホウサイ</t>
    </rPh>
    <rPh sb="29" eb="31">
      <t>ツミタテ</t>
    </rPh>
    <rPh sb="31" eb="32">
      <t>キン</t>
    </rPh>
    <phoneticPr fontId="6"/>
  </si>
  <si>
    <t>市民一人当たりの地方税、民生費、扶助費、教育費、地方債、積立金</t>
    <phoneticPr fontId="6"/>
  </si>
  <si>
    <t>合計（第１次～第３次）</t>
    <rPh sb="3" eb="4">
      <t>ダイ</t>
    </rPh>
    <rPh sb="5" eb="6">
      <t>ジ</t>
    </rPh>
    <rPh sb="7" eb="8">
      <t>ダイ</t>
    </rPh>
    <rPh sb="9" eb="10">
      <t>ジ</t>
    </rPh>
    <phoneticPr fontId="6"/>
  </si>
  <si>
    <t>横田基地除く行政面積（k㎡）</t>
    <rPh sb="4" eb="5">
      <t>ノゾ</t>
    </rPh>
    <rPh sb="6" eb="8">
      <t>ギョウセイ</t>
    </rPh>
    <rPh sb="8" eb="10">
      <t>メンセキ</t>
    </rPh>
    <phoneticPr fontId="22"/>
  </si>
  <si>
    <t>前年</t>
    <rPh sb="0" eb="2">
      <t>ゼンネン</t>
    </rPh>
    <phoneticPr fontId="6"/>
  </si>
  <si>
    <t>前年</t>
    <rPh sb="0" eb="2">
      <t>ゼンネン</t>
    </rPh>
    <phoneticPr fontId="6"/>
  </si>
  <si>
    <t>単位：千円</t>
    <rPh sb="0" eb="2">
      <t>タンイ</t>
    </rPh>
    <rPh sb="3" eb="5">
      <t>センエン</t>
    </rPh>
    <phoneticPr fontId="6"/>
  </si>
  <si>
    <t>単位：人</t>
    <rPh sb="0" eb="2">
      <t>タンイ</t>
    </rPh>
    <rPh sb="3" eb="4">
      <t>ニン</t>
    </rPh>
    <phoneticPr fontId="6"/>
  </si>
  <si>
    <t>単位：％</t>
    <rPh sb="0" eb="2">
      <t>タンイ</t>
    </rPh>
    <phoneticPr fontId="6"/>
  </si>
  <si>
    <t>前年</t>
    <rPh sb="0" eb="2">
      <t>ゼンネン</t>
    </rPh>
    <phoneticPr fontId="22"/>
  </si>
  <si>
    <t>図書館蔵書数</t>
    <rPh sb="0" eb="2">
      <t>トショ</t>
    </rPh>
    <rPh sb="2" eb="3">
      <t>カン</t>
    </rPh>
    <rPh sb="3" eb="5">
      <t>ゾウショ</t>
    </rPh>
    <rPh sb="5" eb="6">
      <t>スウ</t>
    </rPh>
    <phoneticPr fontId="2"/>
  </si>
  <si>
    <t>市民一人当たり図書館蔵書数</t>
    <rPh sb="0" eb="2">
      <t>シミン</t>
    </rPh>
    <rPh sb="2" eb="4">
      <t>ヒトリ</t>
    </rPh>
    <rPh sb="4" eb="5">
      <t>ア</t>
    </rPh>
    <rPh sb="7" eb="9">
      <t>トショ</t>
    </rPh>
    <rPh sb="9" eb="10">
      <t>カン</t>
    </rPh>
    <rPh sb="10" eb="12">
      <t>ゾウショ</t>
    </rPh>
    <rPh sb="12" eb="13">
      <t>スウ</t>
    </rPh>
    <phoneticPr fontId="2"/>
  </si>
  <si>
    <t>単位：冊</t>
    <rPh sb="0" eb="2">
      <t>タンイ</t>
    </rPh>
    <rPh sb="3" eb="4">
      <t>サツ</t>
    </rPh>
    <phoneticPr fontId="22"/>
  </si>
  <si>
    <t>■人口密度</t>
    <rPh sb="1" eb="3">
      <t>ジンコウ</t>
    </rPh>
    <rPh sb="3" eb="5">
      <t>ミツド</t>
    </rPh>
    <phoneticPr fontId="6"/>
  </si>
  <si>
    <t>人口密度
（人/k㎡）</t>
    <rPh sb="0" eb="2">
      <t>ジンコウ</t>
    </rPh>
    <rPh sb="2" eb="4">
      <t>ミツド</t>
    </rPh>
    <rPh sb="6" eb="7">
      <t>ニン</t>
    </rPh>
    <phoneticPr fontId="6"/>
  </si>
  <si>
    <t>人口密度
（人/k㎡）</t>
    <phoneticPr fontId="6"/>
  </si>
  <si>
    <t>■横田基地面積除く人口密度</t>
    <rPh sb="1" eb="3">
      <t>ヨコタ</t>
    </rPh>
    <rPh sb="3" eb="5">
      <t>キチ</t>
    </rPh>
    <rPh sb="5" eb="7">
      <t>メンセキ</t>
    </rPh>
    <rPh sb="7" eb="8">
      <t>ノゾ</t>
    </rPh>
    <rPh sb="9" eb="11">
      <t>ジンコウ</t>
    </rPh>
    <rPh sb="11" eb="13">
      <t>ミツド</t>
    </rPh>
    <phoneticPr fontId="6"/>
  </si>
  <si>
    <t>※住民基本台帳人口／面積により算出</t>
    <rPh sb="10" eb="12">
      <t>メンセキ</t>
    </rPh>
    <phoneticPr fontId="6"/>
  </si>
  <si>
    <t>※住民基本台帳人口／横田基地除く行政面積により算出</t>
    <rPh sb="10" eb="12">
      <t>ヨコタ</t>
    </rPh>
    <rPh sb="12" eb="14">
      <t>キチ</t>
    </rPh>
    <rPh sb="14" eb="15">
      <t>ノゾ</t>
    </rPh>
    <rPh sb="16" eb="18">
      <t>ギョウセイ</t>
    </rPh>
    <rPh sb="18" eb="20">
      <t>メンセキ</t>
    </rPh>
    <phoneticPr fontId="6"/>
  </si>
  <si>
    <t>人口密度</t>
    <phoneticPr fontId="2"/>
  </si>
  <si>
    <t>■横田基地除く行政面積</t>
    <rPh sb="1" eb="3">
      <t>ヨコタ</t>
    </rPh>
    <rPh sb="3" eb="5">
      <t>キチ</t>
    </rPh>
    <rPh sb="5" eb="6">
      <t>ノゾ</t>
    </rPh>
    <rPh sb="7" eb="9">
      <t>ギョウセイ</t>
    </rPh>
    <rPh sb="9" eb="11">
      <t>メンセキ</t>
    </rPh>
    <phoneticPr fontId="6"/>
  </si>
  <si>
    <t>※図書館蔵書数／住民基本台帳人口により算出</t>
    <rPh sb="1" eb="3">
      <t>トショ</t>
    </rPh>
    <rPh sb="3" eb="4">
      <t>カン</t>
    </rPh>
    <rPh sb="4" eb="6">
      <t>ゾウショ</t>
    </rPh>
    <rPh sb="6" eb="7">
      <t>スウ</t>
    </rPh>
    <phoneticPr fontId="2"/>
  </si>
  <si>
    <t>平成２９年度</t>
  </si>
  <si>
    <t>30. 1. 1</t>
  </si>
  <si>
    <t>平成２９年度(千円)</t>
  </si>
  <si>
    <t>分離課税所得割交付金</t>
  </si>
  <si>
    <t>道府県民税所得割臨時交付金</t>
  </si>
  <si>
    <t>　　　４．人口については、調査年度の1月1日現在の住民基本台帳に登載されている人口に基づいている。</t>
  </si>
  <si>
    <t xml:space="preserve">      ７.「一般職員等」、「ラスパイレス指数」、「特別職等」については、地方公務員給与実態調査に基づくものであるが、当該資料作成時点（平成31年1月末時点）において平成30年調査結果が未公表であるため、前年度の数値を引用している。</t>
  </si>
  <si>
    <t>-0.5</t>
  </si>
  <si>
    <t>1.1</t>
  </si>
  <si>
    <t>0.0</t>
  </si>
  <si>
    <t>-0.3</t>
  </si>
  <si>
    <t>-0.9</t>
  </si>
  <si>
    <t>-0.8</t>
  </si>
  <si>
    <t>※「平成30年度　学校基本統計（学校基本調査報告書）」（東京都総務局統計部）</t>
    <rPh sb="2" eb="4">
      <t>ヘイセイ</t>
    </rPh>
    <rPh sb="6" eb="8">
      <t>ネンド</t>
    </rPh>
    <rPh sb="28" eb="30">
      <t>トウキョウ</t>
    </rPh>
    <rPh sb="30" eb="31">
      <t>ト</t>
    </rPh>
    <rPh sb="31" eb="33">
      <t>ソウム</t>
    </rPh>
    <rPh sb="33" eb="34">
      <t>キョク</t>
    </rPh>
    <rPh sb="34" eb="36">
      <t>トウケイ</t>
    </rPh>
    <rPh sb="36" eb="37">
      <t>ブ</t>
    </rPh>
    <phoneticPr fontId="22"/>
  </si>
  <si>
    <t>　　平成30年５月１日現在</t>
    <phoneticPr fontId="2"/>
  </si>
  <si>
    <t>※「平成29年度　市町村公共施設状況調査結果」（東京都総務局行政部）</t>
    <rPh sb="30" eb="32">
      <t>ギョウセイ</t>
    </rPh>
    <rPh sb="32" eb="33">
      <t>ブ</t>
    </rPh>
    <phoneticPr fontId="22"/>
  </si>
  <si>
    <t>　　平成30年３月31日現在</t>
    <phoneticPr fontId="2"/>
  </si>
  <si>
    <t>※「平成30年度　東京都公立図書館調査」（東京都立図書館）</t>
    <rPh sb="9" eb="11">
      <t>トウキョウ</t>
    </rPh>
    <rPh sb="11" eb="12">
      <t>ト</t>
    </rPh>
    <rPh sb="12" eb="14">
      <t>コウリツ</t>
    </rPh>
    <rPh sb="14" eb="17">
      <t>トショカン</t>
    </rPh>
    <rPh sb="17" eb="19">
      <t>チョウサ</t>
    </rPh>
    <rPh sb="23" eb="25">
      <t>トリツ</t>
    </rPh>
    <rPh sb="25" eb="27">
      <t>トショ</t>
    </rPh>
    <rPh sb="27" eb="28">
      <t>カン</t>
    </rPh>
    <phoneticPr fontId="22"/>
  </si>
  <si>
    <t>※ひらがな、カタカナ、漢字の表記方法については出典のとおりとした。
※「平成30年度　東京都市町村概要」（東京都総務局行政部）</t>
    <rPh sb="11" eb="13">
      <t>カンジ</t>
    </rPh>
    <rPh sb="14" eb="16">
      <t>ヒョウキ</t>
    </rPh>
    <rPh sb="16" eb="18">
      <t>ホウホウ</t>
    </rPh>
    <rPh sb="23" eb="25">
      <t>シュッテン</t>
    </rPh>
    <rPh sb="59" eb="61">
      <t>ギョウセイ</t>
    </rPh>
    <rPh sb="61" eb="62">
      <t>ブ</t>
    </rPh>
    <phoneticPr fontId="6"/>
  </si>
  <si>
    <t>※データの出典は、特に記載がない場合は平成29年度決算カードです。
（決算カードは、各年度に実施した地方財政状況調査の集計結果に基づき、各都道府県・市町村ごとの普通会計歳入・歳出決算額、各種財政指標等の状況について、各団体ごとに１枚のカードに取りまとめたものです。）
※各項目で上位５位の数字には下線を引いています。
※小数点以下の切り上げ、切り捨てにより同数であっても順位が異なる場合があります。</t>
    <rPh sb="5" eb="7">
      <t>シュッテン</t>
    </rPh>
    <rPh sb="9" eb="10">
      <t>トク</t>
    </rPh>
    <rPh sb="11" eb="13">
      <t>キサイ</t>
    </rPh>
    <rPh sb="16" eb="18">
      <t>バアイ</t>
    </rPh>
    <rPh sb="19" eb="21">
      <t>ヘイセイ</t>
    </rPh>
    <rPh sb="23" eb="25">
      <t>ネンド</t>
    </rPh>
    <rPh sb="25" eb="27">
      <t>ケッサン</t>
    </rPh>
    <rPh sb="35" eb="37">
      <t>ケッサン</t>
    </rPh>
    <rPh sb="42" eb="45">
      <t>カクネンド</t>
    </rPh>
    <rPh sb="46" eb="48">
      <t>ジッシ</t>
    </rPh>
    <rPh sb="50" eb="52">
      <t>チホウ</t>
    </rPh>
    <rPh sb="52" eb="54">
      <t>ザイセイ</t>
    </rPh>
    <rPh sb="54" eb="56">
      <t>ジョウキョウ</t>
    </rPh>
    <rPh sb="56" eb="58">
      <t>チョウサ</t>
    </rPh>
    <rPh sb="59" eb="61">
      <t>シュウケイ</t>
    </rPh>
    <rPh sb="61" eb="63">
      <t>ケッカ</t>
    </rPh>
    <rPh sb="64" eb="65">
      <t>モト</t>
    </rPh>
    <rPh sb="68" eb="69">
      <t>カク</t>
    </rPh>
    <rPh sb="69" eb="73">
      <t>トドウフケン</t>
    </rPh>
    <rPh sb="74" eb="75">
      <t>シ</t>
    </rPh>
    <rPh sb="75" eb="77">
      <t>チョウソン</t>
    </rPh>
    <rPh sb="80" eb="82">
      <t>フツウ</t>
    </rPh>
    <rPh sb="82" eb="84">
      <t>カイケイ</t>
    </rPh>
    <rPh sb="84" eb="86">
      <t>サイニュウ</t>
    </rPh>
    <rPh sb="87" eb="89">
      <t>サイシュツ</t>
    </rPh>
    <rPh sb="89" eb="91">
      <t>ケッサン</t>
    </rPh>
    <rPh sb="91" eb="92">
      <t>ガク</t>
    </rPh>
    <rPh sb="93" eb="95">
      <t>カクシュ</t>
    </rPh>
    <rPh sb="95" eb="97">
      <t>ザイセイ</t>
    </rPh>
    <rPh sb="97" eb="100">
      <t>シヒョウトウ</t>
    </rPh>
    <rPh sb="101" eb="103">
      <t>ジョウキョウ</t>
    </rPh>
    <rPh sb="108" eb="111">
      <t>カクダンタイ</t>
    </rPh>
    <rPh sb="115" eb="116">
      <t>マイ</t>
    </rPh>
    <rPh sb="121" eb="122">
      <t>ト</t>
    </rPh>
    <rPh sb="135" eb="138">
      <t>カクコウモク</t>
    </rPh>
    <rPh sb="139" eb="141">
      <t>ジョウイ</t>
    </rPh>
    <rPh sb="142" eb="143">
      <t>イ</t>
    </rPh>
    <rPh sb="144" eb="146">
      <t>スウジ</t>
    </rPh>
    <rPh sb="148" eb="150">
      <t>カセン</t>
    </rPh>
    <rPh sb="151" eb="152">
      <t>ヒ</t>
    </rPh>
    <rPh sb="160" eb="163">
      <t>ショウスウテン</t>
    </rPh>
    <rPh sb="163" eb="165">
      <t>イカ</t>
    </rPh>
    <rPh sb="166" eb="167">
      <t>キ</t>
    </rPh>
    <rPh sb="168" eb="169">
      <t>ア</t>
    </rPh>
    <rPh sb="178" eb="180">
      <t>ドウスウ</t>
    </rPh>
    <rPh sb="185" eb="187">
      <t>ジュンイ</t>
    </rPh>
    <rPh sb="188" eb="189">
      <t>コト</t>
    </rPh>
    <rPh sb="191" eb="193">
      <t>バアイ</t>
    </rPh>
    <phoneticPr fontId="2"/>
  </si>
  <si>
    <t>平成30年１月１日現在</t>
    <phoneticPr fontId="6"/>
  </si>
  <si>
    <t>実質収支の標準財政規模に対する割合</t>
    <rPh sb="0" eb="2">
      <t>ジッシツ</t>
    </rPh>
    <rPh sb="2" eb="4">
      <t>シュウシ</t>
    </rPh>
    <rPh sb="5" eb="7">
      <t>ヒョウジュン</t>
    </rPh>
    <rPh sb="7" eb="9">
      <t>ザイセイ</t>
    </rPh>
    <rPh sb="9" eb="11">
      <t>キボ</t>
    </rPh>
    <rPh sb="12" eb="13">
      <t>タイ</t>
    </rPh>
    <rPh sb="15" eb="17">
      <t>ワリアイ</t>
    </rPh>
    <phoneticPr fontId="6"/>
  </si>
  <si>
    <t>横田基地面積除く人口密度</t>
    <phoneticPr fontId="2"/>
  </si>
  <si>
    <t>横田基地
面積除く
人口密度
（人/k㎡）</t>
    <phoneticPr fontId="2"/>
  </si>
  <si>
    <t>【順位】</t>
    <phoneticPr fontId="2"/>
  </si>
  <si>
    <t>前年</t>
    <phoneticPr fontId="2"/>
  </si>
  <si>
    <t>※行政面積－横田基地提供面積により算出</t>
  </si>
  <si>
    <t>※「平成30年市町村人事給与関係資料」（東京都総務局行政部市町村課）</t>
    <rPh sb="2" eb="4">
      <t>ヘイセイ</t>
    </rPh>
    <rPh sb="6" eb="7">
      <t>ネン</t>
    </rPh>
    <rPh sb="7" eb="10">
      <t>シチョウソン</t>
    </rPh>
    <rPh sb="10" eb="12">
      <t>ジンジ</t>
    </rPh>
    <rPh sb="12" eb="14">
      <t>キュウヨ</t>
    </rPh>
    <rPh sb="14" eb="16">
      <t>カンケイ</t>
    </rPh>
    <rPh sb="16" eb="18">
      <t>シリョウ</t>
    </rPh>
    <rPh sb="20" eb="22">
      <t>トウキョウ</t>
    </rPh>
    <rPh sb="22" eb="23">
      <t>ト</t>
    </rPh>
    <rPh sb="23" eb="25">
      <t>ソウム</t>
    </rPh>
    <rPh sb="25" eb="26">
      <t>キョク</t>
    </rPh>
    <rPh sb="26" eb="28">
      <t>ギョウセイ</t>
    </rPh>
    <rPh sb="28" eb="29">
      <t>ブ</t>
    </rPh>
    <rPh sb="29" eb="32">
      <t>シチョウソン</t>
    </rPh>
    <rPh sb="32" eb="33">
      <t>カ</t>
    </rPh>
    <phoneticPr fontId="6"/>
  </si>
  <si>
    <t>※「平成30年市町村人事給与関係資料」（東京都総務局行政部市町村課）</t>
    <phoneticPr fontId="6"/>
  </si>
  <si>
    <t>※一般職員数×一人当たり平均給与月額（次ページに掲載）により算出</t>
    <rPh sb="1" eb="3">
      <t>イッパン</t>
    </rPh>
    <rPh sb="3" eb="5">
      <t>ショクイン</t>
    </rPh>
    <rPh sb="5" eb="6">
      <t>スウ</t>
    </rPh>
    <rPh sb="7" eb="9">
      <t>ヒトリ</t>
    </rPh>
    <rPh sb="9" eb="10">
      <t>ア</t>
    </rPh>
    <rPh sb="12" eb="14">
      <t>ヘイキン</t>
    </rPh>
    <rPh sb="14" eb="16">
      <t>キュウヨ</t>
    </rPh>
    <rPh sb="16" eb="18">
      <t>ゲツガク</t>
    </rPh>
    <rPh sb="19" eb="20">
      <t>ジ</t>
    </rPh>
    <rPh sb="24" eb="26">
      <t>ケイサイ</t>
    </rPh>
    <rPh sb="30" eb="32">
      <t>サンシュツ</t>
    </rPh>
    <phoneticPr fontId="6"/>
  </si>
  <si>
    <t>積立金現在高</t>
    <rPh sb="0" eb="2">
      <t>ツミタテ</t>
    </rPh>
    <rPh sb="2" eb="3">
      <t>キン</t>
    </rPh>
    <rPh sb="3" eb="5">
      <t>ゲンザイ</t>
    </rPh>
    <rPh sb="5" eb="6">
      <t>ダカ</t>
    </rPh>
    <phoneticPr fontId="6"/>
  </si>
  <si>
    <t>積立金現在高及び市民一人当たりの積立金現在高</t>
    <rPh sb="0" eb="2">
      <t>ツミタテ</t>
    </rPh>
    <rPh sb="2" eb="3">
      <t>キン</t>
    </rPh>
    <rPh sb="3" eb="5">
      <t>ゲンザイ</t>
    </rPh>
    <rPh sb="5" eb="6">
      <t>ダカ</t>
    </rPh>
    <rPh sb="6" eb="7">
      <t>オヨ</t>
    </rPh>
    <rPh sb="8" eb="10">
      <t>シミン</t>
    </rPh>
    <rPh sb="10" eb="12">
      <t>ヒトリ</t>
    </rPh>
    <rPh sb="12" eb="13">
      <t>ア</t>
    </rPh>
    <rPh sb="16" eb="22">
      <t>ツミタテキンゲンザイダカ</t>
    </rPh>
    <phoneticPr fontId="2"/>
  </si>
  <si>
    <t>■積立金現在高及び市民一人当たりの積立金現在高</t>
    <rPh sb="1" eb="3">
      <t>ツミタテ</t>
    </rPh>
    <rPh sb="3" eb="4">
      <t>キン</t>
    </rPh>
    <rPh sb="4" eb="6">
      <t>ゲンザイ</t>
    </rPh>
    <rPh sb="6" eb="7">
      <t>ダカ</t>
    </rPh>
    <rPh sb="7" eb="8">
      <t>オヨ</t>
    </rPh>
    <phoneticPr fontId="6"/>
  </si>
  <si>
    <t>市民一人当たりの積立金現在高</t>
    <rPh sb="0" eb="2">
      <t>シミン</t>
    </rPh>
    <rPh sb="2" eb="4">
      <t>ヒトリ</t>
    </rPh>
    <rPh sb="4" eb="5">
      <t>ア</t>
    </rPh>
    <rPh sb="8" eb="10">
      <t>ツミタテ</t>
    </rPh>
    <rPh sb="10" eb="11">
      <t>キン</t>
    </rPh>
    <rPh sb="11" eb="13">
      <t>ゲンザイ</t>
    </rPh>
    <rPh sb="13" eb="14">
      <t>ダカ</t>
    </rPh>
    <phoneticPr fontId="6"/>
  </si>
  <si>
    <t>※積立金現在高／住民基本台帳人口により算出</t>
    <rPh sb="1" eb="7">
      <t>ツミタテキンゲンザイダカ</t>
    </rPh>
    <phoneticPr fontId="6"/>
  </si>
  <si>
    <t>借入金や将来支払う可能性がある負担等の現時点での残高を指標化したもの。数値が高いほど将来の負担が大きい可能性が高い。順位は将来の負担が大きい可能性が高い順。</t>
    <rPh sb="0" eb="2">
      <t>カリイレ</t>
    </rPh>
    <rPh sb="2" eb="3">
      <t>キン</t>
    </rPh>
    <rPh sb="4" eb="6">
      <t>ショウライ</t>
    </rPh>
    <rPh sb="6" eb="8">
      <t>シハラ</t>
    </rPh>
    <rPh sb="9" eb="12">
      <t>カノウセイ</t>
    </rPh>
    <rPh sb="15" eb="17">
      <t>フタン</t>
    </rPh>
    <rPh sb="17" eb="18">
      <t>トウ</t>
    </rPh>
    <rPh sb="19" eb="22">
      <t>ゲンジテン</t>
    </rPh>
    <rPh sb="24" eb="26">
      <t>ザンダカ</t>
    </rPh>
    <rPh sb="27" eb="30">
      <t>シヒョウカ</t>
    </rPh>
    <rPh sb="35" eb="37">
      <t>スウチ</t>
    </rPh>
    <rPh sb="38" eb="39">
      <t>タカ</t>
    </rPh>
    <rPh sb="42" eb="44">
      <t>ショウライ</t>
    </rPh>
    <rPh sb="45" eb="47">
      <t>フタン</t>
    </rPh>
    <rPh sb="48" eb="49">
      <t>オオ</t>
    </rPh>
    <rPh sb="51" eb="54">
      <t>カノウセイ</t>
    </rPh>
    <rPh sb="55" eb="56">
      <t>タカ</t>
    </rPh>
    <rPh sb="58" eb="60">
      <t>ジュンイ</t>
    </rPh>
    <rPh sb="76" eb="77">
      <t>ジュン</t>
    </rPh>
    <phoneticPr fontId="6"/>
  </si>
  <si>
    <t>■地方債現在高及び市民一人当たりの地方債現在高</t>
    <rPh sb="1" eb="4">
      <t>チホウサイ</t>
    </rPh>
    <rPh sb="4" eb="6">
      <t>ゲンザイ</t>
    </rPh>
    <rPh sb="6" eb="7">
      <t>ダカ</t>
    </rPh>
    <rPh sb="7" eb="8">
      <t>オヨ</t>
    </rPh>
    <rPh sb="17" eb="20">
      <t>チホウサイ</t>
    </rPh>
    <phoneticPr fontId="6"/>
  </si>
  <si>
    <t>地方債現在高</t>
    <rPh sb="0" eb="3">
      <t>チホウサイ</t>
    </rPh>
    <rPh sb="3" eb="5">
      <t>ゲンザイ</t>
    </rPh>
    <rPh sb="5" eb="6">
      <t>ダカ</t>
    </rPh>
    <phoneticPr fontId="6"/>
  </si>
  <si>
    <t>市民一人当たりの地方債現在高</t>
    <rPh sb="0" eb="2">
      <t>シミン</t>
    </rPh>
    <rPh sb="2" eb="4">
      <t>ヒトリ</t>
    </rPh>
    <rPh sb="4" eb="5">
      <t>ア</t>
    </rPh>
    <rPh sb="8" eb="11">
      <t>チホウサイ</t>
    </rPh>
    <rPh sb="11" eb="13">
      <t>ゲンザイ</t>
    </rPh>
    <rPh sb="13" eb="14">
      <t>ダカ</t>
    </rPh>
    <phoneticPr fontId="6"/>
  </si>
  <si>
    <t>※地方債現在高／住民基本台帳人口により算出</t>
    <rPh sb="1" eb="4">
      <t>チホウサイ</t>
    </rPh>
    <rPh sb="4" eb="6">
      <t>ゲンザイ</t>
    </rPh>
    <rPh sb="6" eb="7">
      <t>ダカ</t>
    </rPh>
    <phoneticPr fontId="6"/>
  </si>
  <si>
    <t>地方債現在高及び市民一人当たりの地方債現在高</t>
    <rPh sb="0" eb="3">
      <t>チホウサイ</t>
    </rPh>
    <rPh sb="3" eb="5">
      <t>ゲンザイ</t>
    </rPh>
    <rPh sb="5" eb="6">
      <t>ダカ</t>
    </rPh>
    <rPh sb="6" eb="7">
      <t>オヨ</t>
    </rPh>
    <rPh sb="8" eb="10">
      <t>シミン</t>
    </rPh>
    <rPh sb="10" eb="12">
      <t>ヒトリ</t>
    </rPh>
    <rPh sb="12" eb="13">
      <t>ア</t>
    </rPh>
    <rPh sb="16" eb="19">
      <t>チホウサイ</t>
    </rPh>
    <rPh sb="19" eb="21">
      <t>ゲンザイ</t>
    </rPh>
    <rPh sb="21" eb="22">
      <t>ダカ</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</si>
</sst>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 #,##0_ ;_ * \-#,##0_ ;_ * &quot;-&quot;_ ;_ @_ "/>
    <numFmt numFmtId="176" formatCode="0.0_ "/>
    <numFmt numFmtId="177" formatCode="#,##0_ "/>
    <numFmt numFmtId="178" formatCode="0.0"/>
    <numFmt numFmtId="179" formatCode="0.00_ "/>
    <numFmt numFmtId="180" formatCode="@&quot; &quot;"/>
    <numFmt numFmtId="181" formatCode="m\ \-\ d"/>
    <numFmt numFmtId="182" formatCode="#,##0.00_ "/>
    <numFmt numFmtId="183" formatCode="#,##0_);[Red]\(#,##0\)"/>
    <numFmt numFmtId="184" formatCode="#,##0.0_ "/>
    <numFmt numFmtId="185" formatCode="0.0%"/>
    <numFmt numFmtId="186" formatCode="0_ ;[Red]\-0\ "/>
    <numFmt numFmtId="187" formatCode="#,##0.0_);[Red]\(#,##0.0\)"/>
    <numFmt numFmtId="188" formatCode="[$-411]ggge&quot;年&quot;m&quot;月&quot;d&quot;日&quot;;@"/>
    <numFmt numFmtId="189" formatCode="#,##0.00_);[Red]\(#,##0.00\)"/>
    <numFmt numFmtId="190" formatCode="0_ "/>
    <numFmt numFmtId="191" formatCode="#,##0.000_);[Red]\(#,##0.000\)"/>
    <numFmt numFmtId="192" formatCode="#,##0_);\(#,##0\)"/>
  </numFmts>
  <fonts count="40">
    <font>
      <sz val="11"/>
      <color theme="1"/>
      <name val="ＭＳ Ｐゴシック"/>
      <family val="2"/>
      <charset val="128"/>
    </font>
    <font>
      <sz val="11"/>
      <color theme="1"/>
      <name val="ＭＳ Ｐゴシック"/>
      <family val="2"/>
      <charset val="128"/>
    </font>
    <font>
      <sz val="6"/>
      <name val="ＭＳ Ｐゴシック"/>
      <family val="2"/>
      <charset val="128"/>
    </font>
    <font>
      <sz val="11"/>
      <name val="ＭＳ Ｐゴシック"/>
      <family val="3"/>
      <charset val="128"/>
    </font>
    <font>
      <sz val="11"/>
      <name val="ＭＳ 明朝"/>
      <family val="1"/>
      <charset val="128"/>
    </font>
    <font>
      <sz val="8"/>
      <name val="ＭＳ 明朝"/>
      <family val="1"/>
      <charset val="128"/>
    </font>
    <font>
      <sz val="6"/>
      <name val="ＭＳ Ｐゴシック"/>
      <family val="3"/>
      <charset val="128"/>
    </font>
    <font>
      <sz val="8"/>
      <color rgb="FF000000"/>
      <name val="ＭＳ 明朝"/>
      <family val="1"/>
      <charset val="128"/>
    </font>
    <font>
      <sz val="9"/>
      <color rgb="FF000000"/>
      <name val="ＭＳ 明朝"/>
      <family val="1"/>
      <charset val="128"/>
    </font>
    <font>
      <sz val="7"/>
      <color rgb="FF000000"/>
      <name val="ＭＳ 明朝"/>
      <family val="1"/>
      <charset val="128"/>
    </font>
    <font>
      <sz val="9"/>
      <name val="ＭＳ 明朝"/>
      <family val="1"/>
      <charset val="128"/>
    </font>
    <font>
      <sz val="28"/>
      <color rgb="FF000000"/>
      <name val="ＭＳ 明朝"/>
      <family val="1"/>
      <charset val="128"/>
    </font>
    <font>
      <sz val="9"/>
      <name val="ＭＳ Ｐゴシック"/>
      <family val="3"/>
      <charset val="128"/>
    </font>
    <font>
      <sz val="20"/>
      <name val="ＭＳ 明朝"/>
      <family val="1"/>
      <charset val="128"/>
    </font>
    <font>
      <sz val="18"/>
      <color rgb="FF000000"/>
      <name val="ＭＳ 明朝"/>
      <family val="1"/>
      <charset val="128"/>
    </font>
    <font>
      <sz val="12"/>
      <color theme="1"/>
      <name val="ＭＳ 明朝"/>
      <family val="2"/>
      <charset val="128"/>
    </font>
    <font>
      <sz val="9"/>
      <color theme="1"/>
      <name val="ＭＳ Ｐゴシック"/>
      <family val="3"/>
      <charset val="128"/>
    </font>
    <font>
      <sz val="11"/>
      <color theme="1"/>
      <name val="ＭＳ Ｐゴシック"/>
      <family val="3"/>
      <charset val="128"/>
    </font>
    <font>
      <sz val="16"/>
      <color theme="0"/>
      <name val="HG創英角ｺﾞｼｯｸUB"/>
      <family val="3"/>
      <charset val="128"/>
    </font>
    <font>
      <sz val="9"/>
      <color theme="1"/>
      <name val="ＭＳ Ｐゴシック"/>
      <family val="2"/>
      <charset val="128"/>
    </font>
    <font>
      <sz val="11"/>
      <color theme="1"/>
      <name val="HG創英角ｺﾞｼｯｸUB"/>
      <family val="3"/>
      <charset val="128"/>
    </font>
    <font>
      <sz val="16"/>
      <color theme="1"/>
      <name val="HG創英角ｺﾞｼｯｸUB"/>
      <family val="3"/>
      <charset val="128"/>
    </font>
    <font>
      <sz val="6"/>
      <name val="ＭＳ Ｐゴシック"/>
      <family val="3"/>
      <charset val="128"/>
      <scheme val="minor"/>
    </font>
    <font>
      <sz val="10"/>
      <color theme="1"/>
      <name val="ＭＳ Ｐゴシック"/>
      <family val="2"/>
      <charset val="128"/>
    </font>
    <font>
      <sz val="8"/>
      <color theme="1"/>
      <name val="ＭＳ Ｐゴシック"/>
      <family val="3"/>
      <charset val="128"/>
    </font>
    <font>
      <sz val="11"/>
      <color theme="1"/>
      <name val="ＭＳ Ｐゴシック"/>
      <family val="2"/>
      <scheme val="minor"/>
    </font>
    <font>
      <b/>
      <sz val="16"/>
      <color theme="0"/>
      <name val="HG創英角ｺﾞｼｯｸUB"/>
      <family val="3"/>
      <charset val="128"/>
    </font>
    <font>
      <b/>
      <sz val="14"/>
      <name val="ＭＳ Ｐゴシック"/>
      <family val="3"/>
      <charset val="128"/>
    </font>
    <font>
      <sz val="14"/>
      <name val="ＭＳ Ｐゴシック"/>
      <family val="3"/>
      <charset val="128"/>
    </font>
    <font>
      <sz val="11"/>
      <name val="ＭＳ Ｐ明朝"/>
      <family val="1"/>
      <charset val="128"/>
    </font>
    <font>
      <sz val="9"/>
      <color theme="1"/>
      <name val="ＭＳ Ｐゴシック"/>
      <family val="3"/>
      <charset val="128"/>
      <scheme val="minor"/>
    </font>
    <font>
      <sz val="9"/>
      <name val="ＭＳ Ｐ明朝"/>
      <family val="1"/>
      <charset val="128"/>
    </font>
    <font>
      <b/>
      <sz val="16"/>
      <name val="ＭＳ Ｐ明朝"/>
      <family val="1"/>
      <charset val="128"/>
    </font>
    <font>
      <sz val="9"/>
      <color theme="1"/>
      <name val="ＭＳ Ｐゴシック"/>
      <family val="2"/>
      <scheme val="minor"/>
    </font>
    <font>
      <sz val="11"/>
      <color theme="1"/>
      <name val="ＭＳ Ｐゴシック"/>
      <family val="3"/>
      <charset val="128"/>
      <scheme val="minor"/>
    </font>
    <font>
      <sz val="11"/>
      <name val="ＭＳ Ｐゴシック"/>
      <family val="2"/>
      <charset val="128"/>
    </font>
    <font>
      <sz val="9"/>
      <color indexed="81"/>
      <name val="MS P ゴシック"/>
      <family val="3"/>
      <charset val="128"/>
    </font>
    <font>
      <b/>
      <sz val="9"/>
      <color indexed="81"/>
      <name val="MS P ゴシック"/>
      <family val="3"/>
      <charset val="128"/>
    </font>
    <font>
      <sz val="9"/>
      <color theme="1"/>
      <name val="ＭＳ Ｐゴシック"/>
      <family val="2"/>
    </font>
    <font>
      <sz val="11"/>
      <color theme="1"/>
      <name val="ＭＳ Ｐゴシック"/>
      <family val="2"/>
    </font>
  </fonts>
  <fills count="13">
    <fill>
      <patternFill patternType="none"/>
    </fill>
    <fill>
      <patternFill patternType="gray125"/>
    </fill>
    <fill>
      <patternFill patternType="solid">
        <fgColor theme="0" tint="-0.14999847407452621"/>
        <bgColor indexed="64"/>
      </patternFill>
    </fill>
    <fill>
      <patternFill patternType="solid">
        <fgColor theme="6" tint="0.59999389629810485"/>
        <bgColor indexed="64"/>
      </patternFill>
    </fill>
    <fill>
      <patternFill patternType="solid">
        <fgColor theme="3"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0" tint="-0.14996795556505021"/>
        <bgColor indexed="64"/>
      </patternFill>
    </fill>
    <fill>
      <patternFill patternType="solid">
        <fgColor theme="0"/>
        <bgColor indexed="64"/>
      </patternFill>
    </fill>
    <fill>
      <patternFill patternType="solid">
        <fgColor rgb="FFFFFF00"/>
        <bgColor indexed="64"/>
      </patternFill>
    </fill>
  </fills>
  <borders count="132">
    <border>
      <left/>
      <right/>
      <top/>
      <bottom/>
      <diagonal/>
    </border>
    <border>
      <left/>
      <right style="medium">
        <color rgb="FF000000"/>
      </right>
      <top/>
      <bottom style="medium">
        <color rgb="FF000000"/>
      </bottom>
      <diagonal/>
    </border>
    <border>
      <left/>
      <right/>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right style="thin">
        <color indexed="64"/>
      </right>
      <top/>
      <bottom style="medium">
        <color rgb="FF000000"/>
      </bottom>
      <diagonal/>
    </border>
    <border>
      <left style="thin">
        <color indexed="64"/>
      </left>
      <right/>
      <top/>
      <bottom style="medium">
        <color rgb="FF000000"/>
      </bottom>
      <diagonal/>
    </border>
    <border>
      <left/>
      <right style="thin">
        <color rgb="FF000000"/>
      </right>
      <top style="dotted">
        <color rgb="FF000000"/>
      </top>
      <bottom style="medium">
        <color rgb="FF000000"/>
      </bottom>
      <diagonal/>
    </border>
    <border>
      <left/>
      <right/>
      <top style="dotted">
        <color rgb="FF000000"/>
      </top>
      <bottom style="medium">
        <color rgb="FF000000"/>
      </bottom>
      <diagonal/>
    </border>
    <border>
      <left style="thin">
        <color rgb="FF000000"/>
      </left>
      <right/>
      <top style="dotted">
        <color rgb="FF000000"/>
      </top>
      <bottom style="medium">
        <color rgb="FF000000"/>
      </bottom>
      <diagonal/>
    </border>
    <border>
      <left style="medium">
        <color rgb="FF000000"/>
      </left>
      <right/>
      <top/>
      <bottom style="medium">
        <color rgb="FF000000"/>
      </bottom>
      <diagonal/>
    </border>
    <border>
      <left/>
      <right style="medium">
        <color rgb="FF000000"/>
      </right>
      <top/>
      <bottom/>
      <diagonal/>
    </border>
    <border>
      <left style="thin">
        <color rgb="FF000000"/>
      </left>
      <right/>
      <top/>
      <bottom/>
      <diagonal/>
    </border>
    <border>
      <left/>
      <right style="thin">
        <color rgb="FF000000"/>
      </right>
      <top/>
      <bottom/>
      <diagonal/>
    </border>
    <border>
      <left/>
      <right style="thin">
        <color auto="1"/>
      </right>
      <top/>
      <bottom/>
      <diagonal/>
    </border>
    <border>
      <left style="thin">
        <color auto="1"/>
      </left>
      <right/>
      <top/>
      <bottom/>
      <diagonal/>
    </border>
    <border>
      <left/>
      <right style="thin">
        <color rgb="FF000000"/>
      </right>
      <top/>
      <bottom style="dotted">
        <color rgb="FF000000"/>
      </bottom>
      <diagonal/>
    </border>
    <border>
      <left/>
      <right/>
      <top/>
      <bottom style="dotted">
        <color rgb="FF000000"/>
      </bottom>
      <diagonal/>
    </border>
    <border>
      <left style="thin">
        <color rgb="FF000000"/>
      </left>
      <right/>
      <top/>
      <bottom style="dotted">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right style="medium">
        <color rgb="FF000000"/>
      </right>
      <top/>
      <bottom style="thin">
        <color auto="1"/>
      </bottom>
      <diagonal/>
    </border>
    <border>
      <left/>
      <right/>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indexed="64"/>
      </left>
      <right/>
      <top/>
      <bottom style="thin">
        <color indexed="64"/>
      </bottom>
      <diagonal/>
    </border>
    <border>
      <left/>
      <right style="medium">
        <color rgb="FF000000"/>
      </right>
      <top style="thin">
        <color auto="1"/>
      </top>
      <bottom/>
      <diagonal/>
    </border>
    <border>
      <left/>
      <right/>
      <top style="thin">
        <color indexed="64"/>
      </top>
      <bottom/>
      <diagonal/>
    </border>
    <border>
      <left style="thin">
        <color rgb="FF000000"/>
      </left>
      <right/>
      <top style="thin">
        <color indexed="64"/>
      </top>
      <bottom/>
      <diagonal/>
    </border>
    <border>
      <left/>
      <right style="thin">
        <color rgb="FF000000"/>
      </right>
      <top style="thin">
        <color indexed="64"/>
      </top>
      <bottom/>
      <diagonal/>
    </border>
    <border>
      <left style="thin">
        <color indexed="64"/>
      </left>
      <right/>
      <top style="thin">
        <color indexed="64"/>
      </top>
      <bottom/>
      <diagonal/>
    </border>
    <border>
      <left/>
      <right style="thin">
        <color rgb="FF000000"/>
      </right>
      <top style="dotted">
        <color rgb="FF000000"/>
      </top>
      <bottom/>
      <diagonal/>
    </border>
    <border>
      <left/>
      <right/>
      <top style="dotted">
        <color rgb="FF000000"/>
      </top>
      <bottom/>
      <diagonal/>
    </border>
    <border>
      <left style="thin">
        <color rgb="FF000000"/>
      </left>
      <right/>
      <top style="dotted">
        <color rgb="FF000000"/>
      </top>
      <bottom/>
      <diagonal/>
    </border>
    <border>
      <left style="medium">
        <color rgb="FF000000"/>
      </left>
      <right style="thin">
        <color rgb="FF000000"/>
      </right>
      <top style="thin">
        <color rgb="FF000000"/>
      </top>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indexed="64"/>
      </right>
      <top style="thin">
        <color indexed="64"/>
      </top>
      <bottom/>
      <diagonal/>
    </border>
    <border>
      <left style="medium">
        <color rgb="FF000000"/>
      </left>
      <right/>
      <top/>
      <bottom/>
      <diagonal/>
    </border>
    <border>
      <left style="thin">
        <color auto="1"/>
      </left>
      <right/>
      <top/>
      <bottom style="thin">
        <color rgb="FF000000"/>
      </bottom>
      <diagonal/>
    </border>
    <border>
      <left/>
      <right style="medium">
        <color rgb="FF000000"/>
      </right>
      <top style="thin">
        <color indexed="64"/>
      </top>
      <bottom style="thin">
        <color indexed="64"/>
      </bottom>
      <diagonal/>
    </border>
    <border>
      <left/>
      <right/>
      <top style="thin">
        <color indexed="64"/>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top style="thin">
        <color indexed="64"/>
      </top>
      <bottom style="thin">
        <color indexed="64"/>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bottom style="thin">
        <color rgb="FF000000"/>
      </bottom>
      <diagonal/>
    </border>
    <border>
      <left/>
      <right style="medium">
        <color rgb="FF000000"/>
      </right>
      <top style="thin">
        <color rgb="FF000000"/>
      </top>
      <bottom/>
      <diagonal/>
    </border>
    <border>
      <left style="medium">
        <color rgb="FF000000"/>
      </left>
      <right/>
      <top style="thin">
        <color indexed="64"/>
      </top>
      <bottom/>
      <diagonal/>
    </border>
    <border>
      <left style="thin">
        <color indexed="64"/>
      </left>
      <right style="thin">
        <color indexed="64"/>
      </right>
      <top style="thin">
        <color indexed="64"/>
      </top>
      <bottom style="thin">
        <color indexed="64"/>
      </bottom>
      <diagonal/>
    </border>
    <border>
      <left style="medium">
        <color rgb="FF000000"/>
      </left>
      <right/>
      <top/>
      <bottom style="thin">
        <color rgb="FF000000"/>
      </bottom>
      <diagonal/>
    </border>
    <border>
      <left style="medium">
        <color rgb="FF000000"/>
      </left>
      <right/>
      <top style="thin">
        <color rgb="FF000000"/>
      </top>
      <bottom/>
      <diagonal/>
    </border>
    <border>
      <left style="thin">
        <color auto="1"/>
      </left>
      <right style="thin">
        <color rgb="FF000000"/>
      </right>
      <top/>
      <bottom style="thin">
        <color rgb="FF000000"/>
      </bottom>
      <diagonal/>
    </border>
    <border>
      <left style="thin">
        <color auto="1"/>
      </left>
      <right style="thin">
        <color rgb="FF000000"/>
      </right>
      <top/>
      <bottom/>
      <diagonal/>
    </border>
    <border>
      <left style="thin">
        <color auto="1"/>
      </left>
      <right style="thin">
        <color rgb="FF000000"/>
      </right>
      <top style="thin">
        <color auto="1"/>
      </top>
      <bottom/>
      <diagonal/>
    </border>
    <border>
      <left/>
      <right style="thin">
        <color indexed="64"/>
      </right>
      <top/>
      <bottom style="thin">
        <color indexed="64"/>
      </bottom>
      <diagonal/>
    </border>
    <border>
      <left style="thin">
        <color indexed="64"/>
      </left>
      <right/>
      <top style="thin">
        <color rgb="FF000000"/>
      </top>
      <bottom/>
      <diagonal/>
    </border>
    <border>
      <left/>
      <right style="thin">
        <color rgb="FF000000"/>
      </right>
      <top style="thin">
        <color rgb="FF000000"/>
      </top>
      <bottom style="thin">
        <color rgb="FF000000"/>
      </bottom>
      <diagonal/>
    </border>
    <border>
      <left/>
      <right style="thin">
        <color auto="1"/>
      </right>
      <top/>
      <bottom style="thin">
        <color rgb="FF000000"/>
      </bottom>
      <diagonal/>
    </border>
    <border>
      <left/>
      <right style="thin">
        <color rgb="FF000000"/>
      </right>
      <top style="dotted">
        <color auto="1"/>
      </top>
      <bottom/>
      <diagonal/>
    </border>
    <border>
      <left/>
      <right/>
      <top style="dotted">
        <color auto="1"/>
      </top>
      <bottom/>
      <diagonal/>
    </border>
    <border>
      <left style="thin">
        <color rgb="FF000000"/>
      </left>
      <right/>
      <top style="dotted">
        <color auto="1"/>
      </top>
      <bottom/>
      <diagonal/>
    </border>
    <border>
      <left/>
      <right style="thin">
        <color rgb="FF000000"/>
      </right>
      <top/>
      <bottom style="dotted">
        <color auto="1"/>
      </bottom>
      <diagonal/>
    </border>
    <border>
      <left/>
      <right/>
      <top/>
      <bottom style="dotted">
        <color auto="1"/>
      </bottom>
      <diagonal/>
    </border>
    <border>
      <left style="thin">
        <color rgb="FF000000"/>
      </left>
      <right/>
      <top/>
      <bottom style="dotted">
        <color auto="1"/>
      </bottom>
      <diagonal/>
    </border>
    <border>
      <left style="thin">
        <color auto="1"/>
      </left>
      <right/>
      <top/>
      <bottom style="dotted">
        <color auto="1"/>
      </bottom>
      <diagonal/>
    </border>
    <border>
      <left style="medium">
        <color rgb="FF000000"/>
      </left>
      <right style="thin">
        <color auto="1"/>
      </right>
      <top/>
      <bottom style="thin">
        <color auto="1"/>
      </bottom>
      <diagonal/>
    </border>
    <border>
      <left style="medium">
        <color rgb="FF000000"/>
      </left>
      <right style="thin">
        <color auto="1"/>
      </right>
      <top/>
      <bottom/>
      <diagonal/>
    </border>
    <border>
      <left style="thin">
        <color auto="1"/>
      </left>
      <right/>
      <top style="dotted">
        <color auto="1"/>
      </top>
      <bottom/>
      <diagonal/>
    </border>
    <border>
      <left style="medium">
        <color rgb="FF000000"/>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medium">
        <color rgb="FF000000"/>
      </left>
      <right/>
      <top/>
      <bottom style="thin">
        <color indexed="64"/>
      </bottom>
      <diagonal/>
    </border>
    <border>
      <left/>
      <right style="thin">
        <color auto="1"/>
      </right>
      <top style="thin">
        <color rgb="FF000000"/>
      </top>
      <bottom/>
      <diagonal/>
    </border>
    <border>
      <left/>
      <right style="medium">
        <color rgb="FF000000"/>
      </right>
      <top style="medium">
        <color rgb="FF000000"/>
      </top>
      <bottom/>
      <diagonal/>
    </border>
    <border>
      <left/>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medium">
        <color rgb="FF000000"/>
      </left>
      <right/>
      <top style="medium">
        <color rgb="FF000000"/>
      </top>
      <bottom/>
      <diagonal/>
    </border>
    <border>
      <left/>
      <right style="thin">
        <color indexed="64"/>
      </right>
      <top style="thin">
        <color indexed="64"/>
      </top>
      <bottom style="thin">
        <color indexed="64"/>
      </bottom>
      <diagonal/>
    </border>
    <border>
      <left/>
      <right/>
      <top/>
      <bottom style="double">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hair">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thin">
        <color indexed="64"/>
      </top>
      <bottom style="medium">
        <color indexed="64"/>
      </bottom>
      <diagonal/>
    </border>
    <border>
      <left style="hair">
        <color indexed="64"/>
      </left>
      <right/>
      <top style="hair">
        <color indexed="64"/>
      </top>
      <bottom style="thin">
        <color indexed="64"/>
      </bottom>
      <diagonal/>
    </border>
    <border>
      <left style="hair">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39">
    <xf numFmtId="0" fontId="0" fillId="0" borderId="0">
      <alignment vertical="center"/>
    </xf>
    <xf numFmtId="0" fontId="3" fillId="0" borderId="0"/>
    <xf numFmtId="0" fontId="3" fillId="0" borderId="0"/>
    <xf numFmtId="38" fontId="3" fillId="0" borderId="0" applyFont="0" applyFill="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 fillId="0" borderId="0">
      <alignment vertical="center"/>
    </xf>
    <xf numFmtId="0" fontId="1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25" fillId="0" borderId="0"/>
    <xf numFmtId="38" fontId="25" fillId="0" borderId="0" applyFont="0" applyFill="0" applyBorder="0" applyAlignment="0" applyProtection="0">
      <alignment vertical="center"/>
    </xf>
  </cellStyleXfs>
  <cellXfs count="974">
    <xf numFmtId="0" fontId="0" fillId="0" borderId="0" xfId="0">
      <alignment vertical="center"/>
    </xf>
    <xf numFmtId="0" fontId="4" fillId="0" borderId="0" xfId="1" applyFont="1" applyFill="1" applyAlignment="1">
      <alignment vertical="center"/>
    </xf>
    <xf numFmtId="0" fontId="5" fillId="0" borderId="0" xfId="1" applyFont="1" applyFill="1" applyAlignment="1">
      <alignment horizontal="left" vertical="center"/>
    </xf>
    <xf numFmtId="49" fontId="7" fillId="0" borderId="0" xfId="1" applyNumberFormat="1" applyFont="1" applyFill="1" applyAlignment="1">
      <alignment horizontal="left" vertical="center"/>
    </xf>
    <xf numFmtId="0" fontId="4" fillId="0" borderId="0" xfId="1" applyFont="1" applyFill="1" applyBorder="1" applyAlignment="1"/>
    <xf numFmtId="49" fontId="7" fillId="0" borderId="0" xfId="1" applyNumberFormat="1" applyFont="1" applyFill="1" applyAlignment="1">
      <alignment vertical="center"/>
    </xf>
    <xf numFmtId="0" fontId="4" fillId="0" borderId="0" xfId="1" applyFont="1" applyFill="1" applyBorder="1" applyAlignment="1">
      <alignment vertical="center"/>
    </xf>
    <xf numFmtId="49" fontId="7" fillId="0" borderId="0" xfId="1" applyNumberFormat="1" applyFont="1" applyFill="1" applyBorder="1" applyAlignment="1">
      <alignment horizontal="left" vertical="center"/>
    </xf>
    <xf numFmtId="49" fontId="7" fillId="0" borderId="0" xfId="1" applyNumberFormat="1" applyFont="1" applyFill="1" applyBorder="1" applyAlignment="1">
      <alignment horizontal="center" vertical="distributed" textRotation="255"/>
    </xf>
    <xf numFmtId="0" fontId="4" fillId="0" borderId="5" xfId="1" applyFont="1" applyFill="1" applyBorder="1" applyAlignment="1">
      <alignment vertical="center"/>
    </xf>
    <xf numFmtId="49" fontId="8" fillId="0" borderId="3" xfId="1" applyNumberFormat="1" applyFont="1" applyFill="1" applyBorder="1" applyAlignment="1">
      <alignment vertical="center"/>
    </xf>
    <xf numFmtId="49" fontId="8" fillId="0" borderId="12" xfId="1" applyNumberFormat="1" applyFont="1" applyFill="1" applyBorder="1" applyAlignment="1">
      <alignment vertical="center"/>
    </xf>
    <xf numFmtId="49" fontId="7" fillId="0" borderId="0" xfId="1" applyNumberFormat="1" applyFont="1" applyFill="1" applyBorder="1" applyAlignment="1">
      <alignment vertical="center"/>
    </xf>
    <xf numFmtId="0" fontId="10" fillId="0" borderId="12" xfId="1" applyFont="1" applyFill="1" applyBorder="1" applyAlignment="1"/>
    <xf numFmtId="0" fontId="4" fillId="0" borderId="14" xfId="1" applyFont="1" applyFill="1" applyBorder="1" applyAlignment="1">
      <alignment vertical="center"/>
    </xf>
    <xf numFmtId="49" fontId="8" fillId="0" borderId="0" xfId="1" applyNumberFormat="1" applyFont="1" applyFill="1" applyBorder="1" applyAlignment="1">
      <alignment horizontal="left" vertical="center"/>
    </xf>
    <xf numFmtId="0" fontId="4" fillId="0" borderId="0" xfId="1" applyFont="1" applyFill="1" applyBorder="1" applyAlignment="1">
      <alignment horizontal="center" vertical="center"/>
    </xf>
    <xf numFmtId="0" fontId="4" fillId="0" borderId="42" xfId="1" applyFont="1" applyFill="1" applyBorder="1" applyAlignment="1"/>
    <xf numFmtId="49" fontId="8" fillId="0" borderId="23" xfId="1" applyNumberFormat="1" applyFont="1" applyFill="1" applyBorder="1" applyAlignment="1">
      <alignment vertical="center"/>
    </xf>
    <xf numFmtId="49" fontId="7" fillId="0" borderId="38" xfId="1" applyNumberFormat="1" applyFont="1" applyFill="1" applyBorder="1" applyAlignment="1">
      <alignment vertical="center"/>
    </xf>
    <xf numFmtId="0" fontId="4" fillId="0" borderId="40" xfId="1" applyFont="1" applyFill="1" applyBorder="1" applyAlignment="1">
      <alignment vertical="center"/>
    </xf>
    <xf numFmtId="49" fontId="8" fillId="0" borderId="38" xfId="1" applyNumberFormat="1" applyFont="1" applyFill="1" applyBorder="1" applyAlignment="1">
      <alignment vertical="center"/>
    </xf>
    <xf numFmtId="49" fontId="8" fillId="0" borderId="40" xfId="1" applyNumberFormat="1" applyFont="1" applyFill="1" applyBorder="1" applyAlignment="1">
      <alignment vertical="center"/>
    </xf>
    <xf numFmtId="49" fontId="9" fillId="0" borderId="13" xfId="1" applyNumberFormat="1" applyFont="1" applyFill="1" applyBorder="1" applyAlignment="1">
      <alignment vertical="center"/>
    </xf>
    <xf numFmtId="49" fontId="8" fillId="0" borderId="21" xfId="1" applyNumberFormat="1" applyFont="1" applyFill="1" applyBorder="1" applyAlignment="1">
      <alignment vertical="center"/>
    </xf>
    <xf numFmtId="49" fontId="8" fillId="0" borderId="41" xfId="1" applyNumberFormat="1" applyFont="1" applyFill="1" applyBorder="1" applyAlignment="1">
      <alignment vertical="center"/>
    </xf>
    <xf numFmtId="0" fontId="4" fillId="0" borderId="33" xfId="1" applyFont="1" applyFill="1" applyBorder="1" applyAlignment="1">
      <alignment vertical="center"/>
    </xf>
    <xf numFmtId="49" fontId="8" fillId="0" borderId="30" xfId="1" applyNumberFormat="1" applyFont="1" applyFill="1" applyBorder="1" applyAlignment="1">
      <alignment vertical="center"/>
    </xf>
    <xf numFmtId="0" fontId="4" fillId="0" borderId="30" xfId="1" applyFont="1" applyFill="1" applyBorder="1" applyAlignment="1">
      <alignment vertical="center"/>
    </xf>
    <xf numFmtId="0" fontId="4" fillId="0" borderId="53" xfId="1" applyFont="1" applyFill="1" applyBorder="1" applyAlignment="1">
      <alignment vertical="center"/>
    </xf>
    <xf numFmtId="49" fontId="8" fillId="0" borderId="39" xfId="1" applyNumberFormat="1" applyFont="1" applyFill="1" applyBorder="1" applyAlignment="1">
      <alignment vertical="center"/>
    </xf>
    <xf numFmtId="0" fontId="4" fillId="0" borderId="38" xfId="1" applyFont="1" applyFill="1" applyBorder="1" applyAlignment="1"/>
    <xf numFmtId="0" fontId="4" fillId="0" borderId="39" xfId="1" applyFont="1" applyFill="1" applyBorder="1" applyAlignment="1"/>
    <xf numFmtId="0" fontId="4" fillId="0" borderId="40" xfId="1" applyFont="1" applyFill="1" applyBorder="1" applyAlignment="1"/>
    <xf numFmtId="0" fontId="4" fillId="0" borderId="13" xfId="1" applyFont="1" applyFill="1" applyBorder="1" applyAlignment="1"/>
    <xf numFmtId="49" fontId="8" fillId="0" borderId="0" xfId="1" applyNumberFormat="1" applyFont="1" applyFill="1" applyBorder="1" applyAlignment="1">
      <alignment vertical="center"/>
    </xf>
    <xf numFmtId="49" fontId="8" fillId="0" borderId="25" xfId="1" applyNumberFormat="1" applyFont="1" applyFill="1" applyBorder="1" applyAlignment="1">
      <alignment vertical="center"/>
    </xf>
    <xf numFmtId="0" fontId="4" fillId="0" borderId="55" xfId="1" applyFont="1" applyFill="1" applyBorder="1" applyAlignment="1"/>
    <xf numFmtId="49" fontId="8" fillId="0" borderId="22" xfId="1" applyNumberFormat="1" applyFont="1" applyFill="1" applyBorder="1" applyAlignment="1">
      <alignment vertical="center"/>
    </xf>
    <xf numFmtId="0" fontId="4" fillId="0" borderId="23" xfId="1" applyFont="1" applyFill="1" applyBorder="1" applyAlignment="1">
      <alignment vertical="center"/>
    </xf>
    <xf numFmtId="0" fontId="4" fillId="0" borderId="21" xfId="1" applyFont="1" applyFill="1" applyBorder="1" applyAlignment="1"/>
    <xf numFmtId="0" fontId="4" fillId="0" borderId="22" xfId="1" applyFont="1" applyFill="1" applyBorder="1" applyAlignment="1"/>
    <xf numFmtId="0" fontId="4" fillId="0" borderId="23" xfId="1" applyFont="1" applyFill="1" applyBorder="1" applyAlignment="1"/>
    <xf numFmtId="0" fontId="4" fillId="0" borderId="22" xfId="1" applyFont="1" applyFill="1" applyBorder="1" applyAlignment="1">
      <alignment vertical="center"/>
    </xf>
    <xf numFmtId="0" fontId="4" fillId="0" borderId="56" xfId="1" applyFont="1" applyFill="1" applyBorder="1" applyAlignment="1"/>
    <xf numFmtId="0" fontId="4" fillId="0" borderId="11" xfId="1" applyFont="1" applyFill="1" applyBorder="1" applyAlignment="1">
      <alignment vertical="center"/>
    </xf>
    <xf numFmtId="0" fontId="4" fillId="0" borderId="12" xfId="1" applyFont="1" applyFill="1" applyBorder="1" applyAlignment="1"/>
    <xf numFmtId="0" fontId="4" fillId="0" borderId="23" xfId="1" applyFont="1" applyFill="1" applyBorder="1" applyAlignment="1">
      <alignment vertical="center" wrapText="1"/>
    </xf>
    <xf numFmtId="0" fontId="4" fillId="0" borderId="18" xfId="1" applyFont="1" applyFill="1" applyBorder="1" applyAlignment="1">
      <alignment vertical="center"/>
    </xf>
    <xf numFmtId="0" fontId="4" fillId="0" borderId="12" xfId="1" applyFont="1" applyFill="1" applyBorder="1" applyAlignment="1">
      <alignment vertical="center"/>
    </xf>
    <xf numFmtId="0" fontId="4" fillId="0" borderId="36" xfId="1" applyFont="1" applyFill="1" applyBorder="1" applyAlignment="1">
      <alignment vertical="center"/>
    </xf>
    <xf numFmtId="0" fontId="10" fillId="0" borderId="0" xfId="1" applyFont="1" applyFill="1" applyBorder="1" applyAlignment="1"/>
    <xf numFmtId="0" fontId="10" fillId="0" borderId="0" xfId="1" applyFont="1" applyFill="1" applyBorder="1" applyAlignment="1">
      <alignment vertical="center"/>
    </xf>
    <xf numFmtId="49" fontId="8" fillId="0" borderId="60" xfId="1" applyNumberFormat="1" applyFont="1" applyFill="1" applyBorder="1" applyAlignment="1">
      <alignment vertical="center"/>
    </xf>
    <xf numFmtId="0" fontId="4" fillId="0" borderId="25" xfId="1" applyFont="1" applyFill="1" applyBorder="1" applyAlignment="1">
      <alignment vertical="center"/>
    </xf>
    <xf numFmtId="0" fontId="4" fillId="0" borderId="28" xfId="1" applyFont="1" applyFill="1" applyBorder="1" applyAlignment="1">
      <alignment vertical="center"/>
    </xf>
    <xf numFmtId="0" fontId="4" fillId="0" borderId="68" xfId="1" applyFont="1" applyFill="1" applyBorder="1" applyAlignment="1">
      <alignment vertical="center"/>
    </xf>
    <xf numFmtId="0" fontId="4" fillId="0" borderId="70" xfId="1" applyFont="1" applyFill="1" applyBorder="1" applyAlignment="1">
      <alignment vertical="center"/>
    </xf>
    <xf numFmtId="0" fontId="4" fillId="0" borderId="15" xfId="1" applyFont="1" applyFill="1" applyBorder="1" applyAlignment="1">
      <alignment vertical="center"/>
    </xf>
    <xf numFmtId="0" fontId="4" fillId="0" borderId="65" xfId="1" applyFont="1" applyFill="1" applyBorder="1" applyAlignment="1">
      <alignment vertical="center"/>
    </xf>
    <xf numFmtId="0" fontId="4" fillId="0" borderId="73" xfId="1" applyFont="1" applyFill="1" applyBorder="1" applyAlignment="1">
      <alignment vertical="center"/>
    </xf>
    <xf numFmtId="0" fontId="4" fillId="0" borderId="60" xfId="1" applyFont="1" applyFill="1" applyBorder="1" applyAlignment="1">
      <alignment vertical="center"/>
    </xf>
    <xf numFmtId="0" fontId="10" fillId="0" borderId="41" xfId="1" applyFont="1" applyFill="1" applyBorder="1" applyAlignment="1">
      <alignment vertical="center"/>
    </xf>
    <xf numFmtId="0" fontId="4" fillId="0" borderId="41" xfId="1" applyFont="1" applyFill="1" applyBorder="1" applyAlignment="1">
      <alignment vertical="center"/>
    </xf>
    <xf numFmtId="0" fontId="10" fillId="0" borderId="30" xfId="1" applyFont="1" applyFill="1" applyBorder="1" applyAlignment="1">
      <alignment vertical="center"/>
    </xf>
    <xf numFmtId="0" fontId="4" fillId="0" borderId="78" xfId="1" applyFont="1" applyFill="1" applyBorder="1" applyAlignment="1">
      <alignment vertical="center"/>
    </xf>
    <xf numFmtId="49" fontId="8" fillId="0" borderId="38" xfId="1" applyNumberFormat="1" applyFont="1" applyFill="1" applyBorder="1" applyAlignment="1"/>
    <xf numFmtId="49" fontId="8" fillId="0" borderId="39" xfId="1" applyNumberFormat="1" applyFont="1" applyFill="1" applyBorder="1" applyAlignment="1"/>
    <xf numFmtId="49" fontId="8" fillId="0" borderId="13" xfId="1" applyNumberFormat="1" applyFont="1" applyFill="1" applyBorder="1" applyAlignment="1"/>
    <xf numFmtId="49" fontId="8" fillId="0" borderId="0" xfId="1" applyNumberFormat="1" applyFont="1" applyFill="1" applyBorder="1" applyAlignment="1"/>
    <xf numFmtId="49" fontId="8" fillId="0" borderId="13" xfId="1" applyNumberFormat="1" applyFont="1" applyFill="1" applyBorder="1" applyAlignment="1">
      <alignment vertical="center"/>
    </xf>
    <xf numFmtId="0" fontId="10" fillId="0" borderId="38" xfId="1" applyFont="1" applyFill="1" applyBorder="1" applyAlignment="1">
      <alignment vertical="center"/>
    </xf>
    <xf numFmtId="0" fontId="10" fillId="0" borderId="40" xfId="1" applyFont="1" applyFill="1" applyBorder="1" applyAlignment="1">
      <alignment vertical="center"/>
    </xf>
    <xf numFmtId="0" fontId="4" fillId="0" borderId="81" xfId="1" applyFont="1" applyFill="1" applyBorder="1" applyAlignment="1">
      <alignment vertical="center"/>
    </xf>
    <xf numFmtId="0" fontId="4" fillId="0" borderId="81" xfId="1" applyFont="1" applyFill="1" applyBorder="1" applyAlignment="1"/>
    <xf numFmtId="0" fontId="4" fillId="0" borderId="82" xfId="1" applyFont="1" applyFill="1" applyBorder="1" applyAlignment="1"/>
    <xf numFmtId="49" fontId="8" fillId="0" borderId="83" xfId="1" applyNumberFormat="1" applyFont="1" applyFill="1" applyBorder="1" applyAlignment="1">
      <alignment vertical="center"/>
    </xf>
    <xf numFmtId="0" fontId="4" fillId="0" borderId="82" xfId="1" applyFont="1" applyFill="1" applyBorder="1" applyAlignment="1">
      <alignment vertical="center"/>
    </xf>
    <xf numFmtId="0" fontId="10" fillId="0" borderId="83" xfId="1" applyFont="1" applyFill="1" applyBorder="1" applyAlignment="1">
      <alignment vertical="center"/>
    </xf>
    <xf numFmtId="0" fontId="10" fillId="0" borderId="82" xfId="1" applyFont="1" applyFill="1" applyBorder="1" applyAlignment="1">
      <alignment vertical="center"/>
    </xf>
    <xf numFmtId="0" fontId="4" fillId="0" borderId="81" xfId="1" applyFont="1" applyFill="1" applyBorder="1"/>
    <xf numFmtId="0" fontId="4" fillId="0" borderId="84" xfId="1" applyFont="1" applyFill="1" applyBorder="1"/>
    <xf numFmtId="183" fontId="16" fillId="0" borderId="0" xfId="0" applyNumberFormat="1" applyFont="1" applyBorder="1">
      <alignment vertical="center"/>
    </xf>
    <xf numFmtId="183" fontId="16" fillId="0" borderId="0" xfId="0" applyNumberFormat="1" applyFont="1" applyBorder="1" applyAlignment="1">
      <alignment vertical="center" wrapText="1"/>
    </xf>
    <xf numFmtId="183" fontId="16" fillId="0" borderId="0" xfId="0" applyNumberFormat="1" applyFont="1" applyBorder="1" applyAlignment="1">
      <alignment horizontal="center" vertical="center"/>
    </xf>
    <xf numFmtId="183" fontId="17" fillId="0" borderId="0" xfId="0" applyNumberFormat="1" applyFont="1" applyBorder="1" applyAlignment="1"/>
    <xf numFmtId="183" fontId="16" fillId="0" borderId="0" xfId="0" applyNumberFormat="1" applyFont="1" applyBorder="1" applyAlignment="1">
      <alignment vertical="top" wrapText="1"/>
    </xf>
    <xf numFmtId="0" fontId="0" fillId="0" borderId="0" xfId="0" applyNumberFormat="1" applyAlignment="1">
      <alignment vertical="center" shrinkToFit="1"/>
    </xf>
    <xf numFmtId="49" fontId="0" fillId="0" borderId="54" xfId="0" applyNumberFormat="1" applyBorder="1" applyAlignment="1">
      <alignment vertical="center" shrinkToFit="1"/>
    </xf>
    <xf numFmtId="0" fontId="0" fillId="0" borderId="54" xfId="0" applyNumberFormat="1" applyBorder="1" applyAlignment="1">
      <alignment vertical="center" shrinkToFit="1"/>
    </xf>
    <xf numFmtId="0" fontId="16" fillId="0" borderId="54" xfId="0" applyNumberFormat="1" applyFont="1" applyBorder="1">
      <alignment vertical="center"/>
    </xf>
    <xf numFmtId="0" fontId="0" fillId="0" borderId="0" xfId="0" applyNumberFormat="1">
      <alignment vertical="center"/>
    </xf>
    <xf numFmtId="0" fontId="0" fillId="0" borderId="54" xfId="0" applyNumberFormat="1" applyBorder="1">
      <alignment vertical="center"/>
    </xf>
    <xf numFmtId="0" fontId="16" fillId="3" borderId="54" xfId="0" applyNumberFormat="1" applyFont="1" applyFill="1" applyBorder="1">
      <alignment vertical="center"/>
    </xf>
    <xf numFmtId="0" fontId="0" fillId="0" borderId="0" xfId="0" applyNumberFormat="1" applyAlignment="1">
      <alignment horizontal="right" vertical="center"/>
    </xf>
    <xf numFmtId="177" fontId="16" fillId="0" borderId="0" xfId="0" applyNumberFormat="1" applyFont="1" applyAlignment="1">
      <alignment vertical="center" shrinkToFit="1"/>
    </xf>
    <xf numFmtId="177" fontId="16" fillId="0" borderId="0" xfId="0" applyNumberFormat="1" applyFont="1" applyAlignment="1">
      <alignment horizontal="right" vertical="center" shrinkToFit="1"/>
    </xf>
    <xf numFmtId="184" fontId="16" fillId="0" borderId="0" xfId="0" applyNumberFormat="1" applyFont="1" applyAlignment="1">
      <alignment vertical="center" shrinkToFit="1"/>
    </xf>
    <xf numFmtId="182" fontId="16" fillId="0" borderId="0" xfId="0" applyNumberFormat="1" applyFont="1" applyAlignment="1">
      <alignment vertical="center" shrinkToFit="1"/>
    </xf>
    <xf numFmtId="181" fontId="16" fillId="0" borderId="0" xfId="0" applyNumberFormat="1" applyFont="1" applyAlignment="1">
      <alignment vertical="center" shrinkToFit="1"/>
    </xf>
    <xf numFmtId="184" fontId="0" fillId="0" borderId="0" xfId="0" applyNumberFormat="1" applyAlignment="1">
      <alignment vertical="center" shrinkToFit="1"/>
    </xf>
    <xf numFmtId="177" fontId="16" fillId="7" borderId="0" xfId="0" applyNumberFormat="1" applyFont="1" applyFill="1" applyAlignment="1">
      <alignment vertical="center" shrinkToFit="1"/>
    </xf>
    <xf numFmtId="182" fontId="16" fillId="7" borderId="0" xfId="0" applyNumberFormat="1" applyFont="1" applyFill="1" applyAlignment="1">
      <alignment vertical="center" shrinkToFit="1"/>
    </xf>
    <xf numFmtId="184" fontId="16" fillId="7" borderId="0" xfId="0" applyNumberFormat="1" applyFont="1" applyFill="1" applyAlignment="1">
      <alignment vertical="center" shrinkToFit="1"/>
    </xf>
    <xf numFmtId="181" fontId="16" fillId="7" borderId="0" xfId="0" applyNumberFormat="1" applyFont="1" applyFill="1" applyAlignment="1">
      <alignment vertical="center" shrinkToFit="1"/>
    </xf>
    <xf numFmtId="38" fontId="16" fillId="0" borderId="0" xfId="36" applyFont="1" applyAlignment="1">
      <alignment vertical="center" shrinkToFit="1"/>
    </xf>
    <xf numFmtId="38" fontId="16" fillId="7" borderId="0" xfId="36" applyFont="1" applyFill="1" applyAlignment="1">
      <alignment vertical="center" shrinkToFit="1"/>
    </xf>
    <xf numFmtId="0" fontId="16" fillId="0" borderId="48" xfId="0" applyNumberFormat="1" applyFont="1" applyBorder="1" applyAlignment="1">
      <alignment horizontal="right" vertical="center"/>
    </xf>
    <xf numFmtId="49" fontId="0" fillId="0" borderId="54" xfId="0" applyNumberFormat="1" applyBorder="1">
      <alignment vertical="center"/>
    </xf>
    <xf numFmtId="177" fontId="16" fillId="6" borderId="54" xfId="0" applyNumberFormat="1" applyFont="1" applyFill="1" applyBorder="1" applyAlignment="1">
      <alignment vertical="center" shrinkToFit="1"/>
    </xf>
    <xf numFmtId="177" fontId="16" fillId="0" borderId="54" xfId="0" applyNumberFormat="1" applyFont="1" applyBorder="1" applyAlignment="1">
      <alignment vertical="center" shrinkToFit="1"/>
    </xf>
    <xf numFmtId="177" fontId="16" fillId="0" borderId="54" xfId="0" applyNumberFormat="1" applyFont="1" applyBorder="1" applyAlignment="1">
      <alignment horizontal="right" vertical="center" shrinkToFit="1"/>
    </xf>
    <xf numFmtId="0" fontId="0" fillId="8" borderId="54" xfId="0" applyNumberFormat="1" applyFill="1" applyBorder="1">
      <alignment vertical="center"/>
    </xf>
    <xf numFmtId="184" fontId="16" fillId="2" borderId="0" xfId="0" applyNumberFormat="1" applyFont="1" applyFill="1" applyAlignment="1">
      <alignment vertical="center" shrinkToFit="1"/>
    </xf>
    <xf numFmtId="177" fontId="16" fillId="2" borderId="0" xfId="0" applyNumberFormat="1" applyFont="1" applyFill="1" applyAlignment="1">
      <alignment vertical="center" shrinkToFit="1"/>
    </xf>
    <xf numFmtId="0" fontId="19" fillId="0" borderId="54" xfId="0" applyNumberFormat="1" applyFont="1" applyBorder="1" applyAlignment="1">
      <alignment vertical="center" wrapText="1"/>
    </xf>
    <xf numFmtId="0" fontId="19" fillId="0" borderId="48" xfId="0" applyNumberFormat="1" applyFont="1" applyBorder="1" applyAlignment="1">
      <alignment horizontal="right" vertical="center" wrapText="1"/>
    </xf>
    <xf numFmtId="49" fontId="19" fillId="0" borderId="54" xfId="0" applyNumberFormat="1" applyFont="1" applyBorder="1" applyAlignment="1">
      <alignment vertical="center" wrapText="1"/>
    </xf>
    <xf numFmtId="0" fontId="19" fillId="0" borderId="0" xfId="0" applyNumberFormat="1" applyFont="1" applyAlignment="1">
      <alignment vertical="center" wrapText="1"/>
    </xf>
    <xf numFmtId="49" fontId="19" fillId="0" borderId="0" xfId="0" applyNumberFormat="1" applyFont="1" applyAlignment="1">
      <alignment vertical="center" wrapText="1"/>
    </xf>
    <xf numFmtId="0" fontId="0" fillId="0" borderId="48" xfId="0" applyNumberFormat="1" applyBorder="1">
      <alignment vertical="center"/>
    </xf>
    <xf numFmtId="49" fontId="19" fillId="0" borderId="75" xfId="0" applyNumberFormat="1" applyFont="1" applyBorder="1" applyAlignment="1">
      <alignment vertical="center" wrapText="1"/>
    </xf>
    <xf numFmtId="0" fontId="16" fillId="0" borderId="0" xfId="0" applyNumberFormat="1" applyFont="1" applyBorder="1" applyAlignment="1">
      <alignment vertical="center" wrapText="1"/>
    </xf>
    <xf numFmtId="186" fontId="16" fillId="0" borderId="0" xfId="0" applyNumberFormat="1" applyFont="1" applyBorder="1" applyAlignment="1">
      <alignment vertical="center" wrapText="1"/>
    </xf>
    <xf numFmtId="185" fontId="0" fillId="0" borderId="0" xfId="35" applyNumberFormat="1" applyFont="1" applyAlignment="1">
      <alignment horizontal="right" vertical="center"/>
    </xf>
    <xf numFmtId="185" fontId="16" fillId="0" borderId="0" xfId="35" applyNumberFormat="1" applyFont="1" applyAlignment="1">
      <alignment horizontal="right" vertical="center" shrinkToFit="1"/>
    </xf>
    <xf numFmtId="177" fontId="16" fillId="3" borderId="54" xfId="0" applyNumberFormat="1" applyFont="1" applyFill="1" applyBorder="1" applyAlignment="1">
      <alignment vertical="center" shrinkToFit="1"/>
    </xf>
    <xf numFmtId="177" fontId="16" fillId="3" borderId="54" xfId="0" applyNumberFormat="1" applyFont="1" applyFill="1" applyBorder="1" applyAlignment="1">
      <alignment horizontal="right" vertical="center" shrinkToFit="1"/>
    </xf>
    <xf numFmtId="177" fontId="16" fillId="3" borderId="0" xfId="0" applyNumberFormat="1" applyFont="1" applyFill="1" applyAlignment="1">
      <alignment vertical="center" shrinkToFit="1"/>
    </xf>
    <xf numFmtId="185" fontId="16" fillId="3" borderId="0" xfId="35" applyNumberFormat="1" applyFont="1" applyFill="1" applyAlignment="1">
      <alignment horizontal="right" vertical="center" shrinkToFit="1"/>
    </xf>
    <xf numFmtId="182" fontId="16" fillId="3" borderId="0" xfId="0" applyNumberFormat="1" applyFont="1" applyFill="1" applyAlignment="1">
      <alignment vertical="center" shrinkToFit="1"/>
    </xf>
    <xf numFmtId="177" fontId="16" fillId="3" borderId="0" xfId="0" applyNumberFormat="1" applyFont="1" applyFill="1" applyAlignment="1">
      <alignment horizontal="right" vertical="center" shrinkToFit="1"/>
    </xf>
    <xf numFmtId="183" fontId="16" fillId="0" borderId="0" xfId="0" applyNumberFormat="1" applyFont="1" applyBorder="1" applyAlignment="1">
      <alignment horizontal="right" wrapText="1"/>
    </xf>
    <xf numFmtId="49" fontId="19" fillId="9" borderId="0" xfId="0" applyNumberFormat="1" applyFont="1" applyFill="1" applyAlignment="1">
      <alignment vertical="center" wrapText="1"/>
    </xf>
    <xf numFmtId="49" fontId="19" fillId="3" borderId="54" xfId="0" applyNumberFormat="1" applyFont="1" applyFill="1" applyBorder="1" applyAlignment="1">
      <alignment vertical="center" wrapText="1"/>
    </xf>
    <xf numFmtId="49" fontId="19" fillId="0" borderId="54" xfId="0" applyNumberFormat="1" applyFont="1" applyFill="1" applyBorder="1" applyAlignment="1">
      <alignment vertical="center" wrapText="1"/>
    </xf>
    <xf numFmtId="183" fontId="17" fillId="0" borderId="0" xfId="0" applyNumberFormat="1" applyFont="1" applyBorder="1" applyAlignment="1">
      <alignment shrinkToFit="1"/>
    </xf>
    <xf numFmtId="0" fontId="20" fillId="0" borderId="0" xfId="0" applyFont="1">
      <alignment vertical="center"/>
    </xf>
    <xf numFmtId="183" fontId="17" fillId="0" borderId="0" xfId="0" applyNumberFormat="1" applyFont="1" applyBorder="1" applyAlignment="1">
      <alignment vertical="center"/>
    </xf>
    <xf numFmtId="0" fontId="0" fillId="0" borderId="86" xfId="0" applyBorder="1" applyAlignment="1">
      <alignment horizontal="centerContinuous" vertical="center"/>
    </xf>
    <xf numFmtId="0" fontId="21" fillId="0" borderId="86" xfId="0" applyFont="1" applyBorder="1" applyAlignment="1">
      <alignment horizontal="centerContinuous" vertical="top"/>
    </xf>
    <xf numFmtId="0" fontId="0" fillId="0" borderId="0" xfId="0" applyAlignment="1">
      <alignment vertical="center"/>
    </xf>
    <xf numFmtId="0" fontId="0" fillId="0" borderId="86" xfId="0" applyBorder="1">
      <alignment vertical="center"/>
    </xf>
    <xf numFmtId="0" fontId="0" fillId="0" borderId="0" xfId="0" applyAlignment="1">
      <alignment vertical="top"/>
    </xf>
    <xf numFmtId="183" fontId="16" fillId="0" borderId="0" xfId="0" applyNumberFormat="1" applyFont="1" applyBorder="1" applyAlignment="1">
      <alignment horizontal="left" vertical="top"/>
    </xf>
    <xf numFmtId="188" fontId="16" fillId="0" borderId="0" xfId="0" applyNumberFormat="1" applyFont="1" applyBorder="1">
      <alignment vertical="center"/>
    </xf>
    <xf numFmtId="183" fontId="16" fillId="0" borderId="30" xfId="0" applyNumberFormat="1" applyFont="1" applyBorder="1" applyAlignment="1">
      <alignment horizontal="left" vertical="center"/>
    </xf>
    <xf numFmtId="183" fontId="16" fillId="0" borderId="0" xfId="0" applyNumberFormat="1" applyFont="1" applyBorder="1" applyAlignment="1">
      <alignment horizontal="left" vertical="center"/>
    </xf>
    <xf numFmtId="183" fontId="16" fillId="0" borderId="0" xfId="0" applyNumberFormat="1" applyFont="1" applyBorder="1" applyAlignment="1">
      <alignment vertical="top"/>
    </xf>
    <xf numFmtId="183" fontId="16" fillId="0" borderId="0" xfId="0" applyNumberFormat="1" applyFont="1" applyBorder="1" applyAlignment="1">
      <alignment horizontal="left" vertical="top" wrapText="1"/>
    </xf>
    <xf numFmtId="183" fontId="16" fillId="0" borderId="0" xfId="0" applyNumberFormat="1" applyFont="1" applyBorder="1" applyAlignment="1">
      <alignment vertical="center" wrapText="1"/>
    </xf>
    <xf numFmtId="183" fontId="16" fillId="0" borderId="0" xfId="0" applyNumberFormat="1" applyFont="1" applyBorder="1" applyAlignment="1">
      <alignment horizontal="left" vertical="center" wrapText="1"/>
    </xf>
    <xf numFmtId="183" fontId="16" fillId="0" borderId="0" xfId="0" applyNumberFormat="1" applyFont="1" applyBorder="1" applyAlignment="1">
      <alignment vertical="center" wrapText="1"/>
    </xf>
    <xf numFmtId="183" fontId="16" fillId="0" borderId="30" xfId="0" applyNumberFormat="1" applyFont="1" applyBorder="1" applyAlignment="1">
      <alignment vertical="top" wrapText="1"/>
    </xf>
    <xf numFmtId="183" fontId="18" fillId="4" borderId="0" xfId="0" applyNumberFormat="1" applyFont="1" applyFill="1" applyBorder="1" applyAlignment="1">
      <alignment horizontal="left" vertical="center" indent="1"/>
    </xf>
    <xf numFmtId="183" fontId="18" fillId="4" borderId="0" xfId="0" applyNumberFormat="1" applyFont="1" applyFill="1" applyBorder="1" applyAlignment="1">
      <alignment vertical="center"/>
    </xf>
    <xf numFmtId="183" fontId="12" fillId="5" borderId="87" xfId="1" applyNumberFormat="1" applyFont="1" applyFill="1" applyBorder="1" applyAlignment="1">
      <alignment horizontal="center" vertical="center" wrapText="1"/>
    </xf>
    <xf numFmtId="183" fontId="16" fillId="0" borderId="88" xfId="0" applyNumberFormat="1" applyFont="1" applyBorder="1" applyAlignment="1">
      <alignment horizontal="center" vertical="center"/>
    </xf>
    <xf numFmtId="183" fontId="16" fillId="0" borderId="0" xfId="0" applyNumberFormat="1" applyFont="1" applyBorder="1" applyAlignment="1">
      <alignment horizontal="right"/>
    </xf>
    <xf numFmtId="183" fontId="16" fillId="0" borderId="0" xfId="0" applyNumberFormat="1" applyFont="1" applyBorder="1" applyAlignment="1">
      <alignment vertical="center" wrapText="1"/>
    </xf>
    <xf numFmtId="183" fontId="16" fillId="4" borderId="0" xfId="0" applyNumberFormat="1" applyFont="1" applyFill="1" applyBorder="1">
      <alignment vertical="center"/>
    </xf>
    <xf numFmtId="183" fontId="17" fillId="0" borderId="25" xfId="0" applyNumberFormat="1" applyFont="1" applyBorder="1" applyAlignment="1"/>
    <xf numFmtId="183" fontId="17" fillId="4" borderId="0" xfId="0" applyNumberFormat="1" applyFont="1" applyFill="1" applyBorder="1" applyAlignment="1"/>
    <xf numFmtId="183" fontId="16" fillId="4" borderId="0" xfId="0" applyNumberFormat="1" applyFont="1" applyFill="1" applyBorder="1" applyAlignment="1">
      <alignment vertical="center" wrapText="1"/>
    </xf>
    <xf numFmtId="183" fontId="16" fillId="0" borderId="0" xfId="0" applyNumberFormat="1" applyFont="1" applyBorder="1" applyAlignment="1">
      <alignment horizontal="left" vertical="top" wrapText="1"/>
    </xf>
    <xf numFmtId="183" fontId="16" fillId="0" borderId="0" xfId="0" applyNumberFormat="1" applyFont="1" applyBorder="1" applyAlignment="1">
      <alignment vertical="center" wrapText="1"/>
    </xf>
    <xf numFmtId="183" fontId="16" fillId="0" borderId="0" xfId="0" applyNumberFormat="1" applyFont="1" applyBorder="1" applyAlignment="1">
      <alignment vertical="center" wrapText="1"/>
    </xf>
    <xf numFmtId="183" fontId="16" fillId="6" borderId="91" xfId="0" applyNumberFormat="1" applyFont="1" applyFill="1" applyBorder="1">
      <alignment vertical="center"/>
    </xf>
    <xf numFmtId="183" fontId="16" fillId="7" borderId="91" xfId="0" applyNumberFormat="1" applyFont="1" applyFill="1" applyBorder="1">
      <alignment vertical="center"/>
    </xf>
    <xf numFmtId="183" fontId="16" fillId="6" borderId="95" xfId="0" applyNumberFormat="1" applyFont="1" applyFill="1" applyBorder="1">
      <alignment vertical="center"/>
    </xf>
    <xf numFmtId="183" fontId="16" fillId="6" borderId="48" xfId="0" applyNumberFormat="1" applyFont="1" applyFill="1" applyBorder="1">
      <alignment vertical="center"/>
    </xf>
    <xf numFmtId="183" fontId="16" fillId="7" borderId="48" xfId="0" applyNumberFormat="1" applyFont="1" applyFill="1" applyBorder="1">
      <alignment vertical="center"/>
    </xf>
    <xf numFmtId="183" fontId="18" fillId="0" borderId="0" xfId="0" applyNumberFormat="1" applyFont="1" applyFill="1" applyBorder="1" applyAlignment="1">
      <alignment horizontal="left" vertical="center" indent="1"/>
    </xf>
    <xf numFmtId="183" fontId="18" fillId="0" borderId="0" xfId="0" applyNumberFormat="1" applyFont="1" applyFill="1" applyBorder="1" applyAlignment="1">
      <alignment vertical="center"/>
    </xf>
    <xf numFmtId="183" fontId="16" fillId="0" borderId="0" xfId="0" applyNumberFormat="1" applyFont="1" applyFill="1" applyBorder="1">
      <alignment vertical="center"/>
    </xf>
    <xf numFmtId="183" fontId="16" fillId="7" borderId="88" xfId="0" applyNumberFormat="1" applyFont="1" applyFill="1" applyBorder="1" applyAlignment="1">
      <alignment horizontal="center" vertical="center"/>
    </xf>
    <xf numFmtId="183" fontId="12" fillId="5" borderId="114" xfId="1" applyNumberFormat="1" applyFont="1" applyFill="1" applyBorder="1" applyAlignment="1">
      <alignment horizontal="center" vertical="center" wrapText="1"/>
    </xf>
    <xf numFmtId="183" fontId="16" fillId="0" borderId="115" xfId="0" applyNumberFormat="1" applyFont="1" applyBorder="1" applyAlignment="1">
      <alignment horizontal="center" vertical="center"/>
    </xf>
    <xf numFmtId="183" fontId="16" fillId="7" borderId="115" xfId="0" applyNumberFormat="1" applyFont="1" applyFill="1" applyBorder="1" applyAlignment="1">
      <alignment horizontal="center" vertical="center"/>
    </xf>
    <xf numFmtId="183" fontId="16" fillId="0" borderId="116" xfId="0" applyNumberFormat="1" applyFont="1" applyBorder="1" applyAlignment="1">
      <alignment horizontal="center" vertical="center"/>
    </xf>
    <xf numFmtId="183" fontId="12" fillId="5" borderId="117" xfId="1" applyNumberFormat="1" applyFont="1" applyFill="1" applyBorder="1" applyAlignment="1">
      <alignment horizontal="center" vertical="center" wrapText="1"/>
    </xf>
    <xf numFmtId="183" fontId="16" fillId="0" borderId="118" xfId="0" applyNumberFormat="1" applyFont="1" applyBorder="1" applyAlignment="1">
      <alignment horizontal="center" vertical="center"/>
    </xf>
    <xf numFmtId="183" fontId="16" fillId="7" borderId="118" xfId="0" applyNumberFormat="1" applyFont="1" applyFill="1" applyBorder="1" applyAlignment="1">
      <alignment horizontal="center" vertical="center"/>
    </xf>
    <xf numFmtId="183" fontId="12" fillId="0" borderId="0" xfId="1" applyNumberFormat="1" applyFont="1" applyFill="1" applyBorder="1" applyAlignment="1">
      <alignment horizontal="center" vertical="center" wrapText="1"/>
    </xf>
    <xf numFmtId="183" fontId="16" fillId="0" borderId="0" xfId="0" applyNumberFormat="1" applyFont="1" applyFill="1" applyBorder="1" applyAlignment="1">
      <alignment horizontal="center" vertical="center"/>
    </xf>
    <xf numFmtId="176" fontId="16" fillId="6" borderId="48" xfId="0" applyNumberFormat="1" applyFont="1" applyFill="1" applyBorder="1">
      <alignment vertical="center"/>
    </xf>
    <xf numFmtId="176" fontId="16" fillId="7" borderId="48" xfId="0" applyNumberFormat="1" applyFont="1" applyFill="1" applyBorder="1">
      <alignment vertical="center"/>
    </xf>
    <xf numFmtId="0" fontId="4" fillId="10" borderId="37" xfId="1" applyFont="1" applyFill="1" applyBorder="1" applyAlignment="1"/>
    <xf numFmtId="0" fontId="4" fillId="10" borderId="19" xfId="1" applyFont="1" applyFill="1" applyBorder="1" applyAlignment="1"/>
    <xf numFmtId="183" fontId="16" fillId="0" borderId="0" xfId="0" applyNumberFormat="1" applyFont="1" applyBorder="1" applyAlignment="1">
      <alignment vertical="center" wrapText="1"/>
    </xf>
    <xf numFmtId="183" fontId="12" fillId="0" borderId="0" xfId="1" applyNumberFormat="1" applyFont="1" applyFill="1" applyBorder="1" applyAlignment="1">
      <alignment horizontal="center" vertical="center" wrapText="1"/>
    </xf>
    <xf numFmtId="183" fontId="12" fillId="5" borderId="77" xfId="1" applyNumberFormat="1" applyFont="1" applyFill="1" applyBorder="1" applyAlignment="1">
      <alignment horizontal="center" vertical="center" wrapText="1"/>
    </xf>
    <xf numFmtId="183" fontId="16" fillId="5" borderId="30" xfId="0" applyNumberFormat="1" applyFont="1" applyFill="1" applyBorder="1" applyAlignment="1">
      <alignment vertical="center" wrapText="1"/>
    </xf>
    <xf numFmtId="183" fontId="16" fillId="5" borderId="30" xfId="0" applyNumberFormat="1" applyFont="1" applyFill="1" applyBorder="1" applyAlignment="1">
      <alignment horizontal="right" wrapText="1"/>
    </xf>
    <xf numFmtId="183" fontId="16" fillId="5" borderId="30" xfId="0" applyNumberFormat="1" applyFont="1" applyFill="1" applyBorder="1">
      <alignment vertical="center"/>
    </xf>
    <xf numFmtId="183" fontId="16" fillId="5" borderId="41" xfId="0" applyNumberFormat="1" applyFont="1" applyFill="1" applyBorder="1" applyAlignment="1">
      <alignment horizontal="right"/>
    </xf>
    <xf numFmtId="183" fontId="16" fillId="5" borderId="30" xfId="0" applyNumberFormat="1" applyFont="1" applyFill="1" applyBorder="1" applyAlignment="1">
      <alignment horizontal="right"/>
    </xf>
    <xf numFmtId="183" fontId="16" fillId="5" borderId="85" xfId="0" applyNumberFormat="1" applyFont="1" applyFill="1" applyBorder="1" applyAlignment="1">
      <alignment horizontal="right"/>
    </xf>
    <xf numFmtId="0" fontId="18" fillId="4" borderId="0" xfId="37" applyFont="1" applyFill="1" applyAlignment="1">
      <alignment horizontal="left" vertical="center" indent="1"/>
    </xf>
    <xf numFmtId="0" fontId="26" fillId="4" borderId="0" xfId="37" applyFont="1" applyFill="1" applyAlignment="1">
      <alignment horizontal="left" vertical="center" indent="1"/>
    </xf>
    <xf numFmtId="0" fontId="26" fillId="0" borderId="0" xfId="37" applyFont="1" applyFill="1" applyAlignment="1">
      <alignment vertical="center"/>
    </xf>
    <xf numFmtId="0" fontId="25" fillId="0" borderId="0" xfId="37"/>
    <xf numFmtId="49" fontId="27" fillId="0" borderId="0" xfId="37" applyNumberFormat="1" applyFont="1" applyFill="1" applyBorder="1" applyAlignment="1">
      <alignment vertical="top" wrapText="1"/>
    </xf>
    <xf numFmtId="49" fontId="28" fillId="0" borderId="0" xfId="37" applyNumberFormat="1" applyFont="1" applyFill="1" applyAlignment="1">
      <alignment vertical="top" wrapText="1"/>
    </xf>
    <xf numFmtId="0" fontId="27" fillId="0" borderId="0" xfId="37" applyFont="1" applyFill="1" applyAlignment="1">
      <alignment horizontal="left" vertical="top" wrapText="1"/>
    </xf>
    <xf numFmtId="0" fontId="27" fillId="0" borderId="0" xfId="37" applyFont="1" applyFill="1" applyAlignment="1">
      <alignment vertical="top" wrapText="1"/>
    </xf>
    <xf numFmtId="0" fontId="29" fillId="0" borderId="0" xfId="37" applyFont="1" applyFill="1"/>
    <xf numFmtId="0" fontId="12" fillId="5" borderId="54" xfId="37" applyFont="1" applyFill="1" applyBorder="1" applyAlignment="1">
      <alignment horizontal="center" vertical="center"/>
    </xf>
    <xf numFmtId="0" fontId="29" fillId="0" borderId="15" xfId="37" applyFont="1" applyFill="1" applyBorder="1" applyAlignment="1"/>
    <xf numFmtId="0" fontId="12" fillId="6" borderId="54" xfId="37" applyFont="1" applyFill="1" applyBorder="1" applyAlignment="1">
      <alignment vertical="center"/>
    </xf>
    <xf numFmtId="49" fontId="12" fillId="0" borderId="54" xfId="38" applyNumberFormat="1" applyFont="1" applyFill="1" applyBorder="1" applyAlignment="1">
      <alignment horizontal="center" vertical="center"/>
    </xf>
    <xf numFmtId="0" fontId="12" fillId="0" borderId="54" xfId="37" applyFont="1" applyFill="1" applyBorder="1" applyAlignment="1">
      <alignment horizontal="center" vertical="center"/>
    </xf>
    <xf numFmtId="0" fontId="12" fillId="0" borderId="54" xfId="37" applyFont="1" applyFill="1" applyBorder="1" applyAlignment="1">
      <alignment horizontal="center" vertical="center" wrapText="1"/>
    </xf>
    <xf numFmtId="0" fontId="25" fillId="0" borderId="0" xfId="37" applyAlignment="1">
      <alignment horizontal="left"/>
    </xf>
    <xf numFmtId="49" fontId="12" fillId="0" borderId="54" xfId="38" applyNumberFormat="1" applyFont="1" applyFill="1" applyBorder="1" applyAlignment="1">
      <alignment horizontal="left" vertical="center" indent="1"/>
    </xf>
    <xf numFmtId="0" fontId="12" fillId="7" borderId="54" xfId="37" applyFont="1" applyFill="1" applyBorder="1" applyAlignment="1">
      <alignment vertical="center"/>
    </xf>
    <xf numFmtId="49" fontId="12" fillId="7" borderId="54" xfId="38" applyNumberFormat="1" applyFont="1" applyFill="1" applyBorder="1" applyAlignment="1">
      <alignment horizontal="left" vertical="center" indent="1"/>
    </xf>
    <xf numFmtId="0" fontId="12" fillId="7" borderId="54" xfId="37" applyFont="1" applyFill="1" applyBorder="1" applyAlignment="1">
      <alignment horizontal="center" vertical="center"/>
    </xf>
    <xf numFmtId="0" fontId="12" fillId="0" borderId="48" xfId="37" applyFont="1" applyFill="1" applyBorder="1" applyAlignment="1">
      <alignment horizontal="center" vertical="center" wrapText="1"/>
    </xf>
    <xf numFmtId="0" fontId="29" fillId="0" borderId="0" xfId="37" applyFont="1" applyFill="1" applyBorder="1" applyAlignment="1"/>
    <xf numFmtId="0" fontId="29" fillId="0" borderId="0" xfId="37" applyFont="1" applyFill="1" applyBorder="1"/>
    <xf numFmtId="0" fontId="31" fillId="0" borderId="0" xfId="37" applyFont="1" applyFill="1" applyBorder="1" applyAlignment="1">
      <alignment horizontal="left" vertical="top" wrapText="1"/>
    </xf>
    <xf numFmtId="0" fontId="31" fillId="0" borderId="0" xfId="37" applyFont="1" applyFill="1" applyBorder="1" applyAlignment="1"/>
    <xf numFmtId="0" fontId="32" fillId="0" borderId="0" xfId="37" applyNumberFormat="1" applyFont="1" applyFill="1" applyBorder="1" applyAlignment="1">
      <alignment horizontal="center" vertical="center"/>
    </xf>
    <xf numFmtId="0" fontId="29" fillId="0" borderId="0" xfId="37" applyFont="1" applyFill="1" applyBorder="1" applyAlignment="1">
      <alignment horizontal="center" vertical="center"/>
    </xf>
    <xf numFmtId="183" fontId="16" fillId="0" borderId="0" xfId="37" applyNumberFormat="1" applyFont="1" applyBorder="1" applyAlignment="1">
      <alignment vertical="center" wrapText="1"/>
    </xf>
    <xf numFmtId="183" fontId="16" fillId="0" borderId="0" xfId="37" applyNumberFormat="1" applyFont="1" applyBorder="1" applyAlignment="1">
      <alignment vertical="center"/>
    </xf>
    <xf numFmtId="0" fontId="33" fillId="0" borderId="0" xfId="37" applyFont="1" applyAlignment="1">
      <alignment vertical="center"/>
    </xf>
    <xf numFmtId="183" fontId="17" fillId="0" borderId="0" xfId="37" applyNumberFormat="1" applyFont="1" applyBorder="1" applyAlignment="1"/>
    <xf numFmtId="183" fontId="16" fillId="6" borderId="54" xfId="37" applyNumberFormat="1" applyFont="1" applyFill="1" applyBorder="1" applyAlignment="1">
      <alignment vertical="center"/>
    </xf>
    <xf numFmtId="191" fontId="12" fillId="0" borderId="54" xfId="1" applyNumberFormat="1" applyFont="1" applyFill="1" applyBorder="1" applyAlignment="1">
      <alignment horizontal="center" vertical="center" shrinkToFit="1"/>
    </xf>
    <xf numFmtId="183" fontId="17" fillId="0" borderId="54" xfId="37" applyNumberFormat="1" applyFont="1" applyBorder="1" applyAlignment="1">
      <alignment horizontal="center" vertical="center" wrapText="1"/>
    </xf>
    <xf numFmtId="183" fontId="16" fillId="7" borderId="54" xfId="37" applyNumberFormat="1" applyFont="1" applyFill="1" applyBorder="1" applyAlignment="1">
      <alignment vertical="center"/>
    </xf>
    <xf numFmtId="183" fontId="17" fillId="7" borderId="54" xfId="37" applyNumberFormat="1" applyFont="1" applyFill="1" applyBorder="1" applyAlignment="1">
      <alignment horizontal="center" vertical="center" wrapText="1"/>
    </xf>
    <xf numFmtId="183" fontId="16" fillId="0" borderId="30" xfId="37" applyNumberFormat="1" applyFont="1" applyFill="1" applyBorder="1" applyAlignment="1">
      <alignment vertical="center"/>
    </xf>
    <xf numFmtId="187" fontId="12" fillId="0" borderId="54" xfId="1" applyNumberFormat="1" applyFont="1" applyFill="1" applyBorder="1" applyAlignment="1">
      <alignment horizontal="center" vertical="center" shrinkToFit="1"/>
    </xf>
    <xf numFmtId="187" fontId="12" fillId="0" borderId="54" xfId="1" applyNumberFormat="1" applyFont="1" applyFill="1" applyBorder="1" applyAlignment="1">
      <alignment horizontal="right" vertical="center" shrinkToFit="1"/>
    </xf>
    <xf numFmtId="187" fontId="12" fillId="7" borderId="54" xfId="1" applyNumberFormat="1" applyFont="1" applyFill="1" applyBorder="1" applyAlignment="1">
      <alignment horizontal="right" vertical="center" shrinkToFit="1"/>
    </xf>
    <xf numFmtId="189" fontId="12" fillId="0" borderId="54" xfId="1" applyNumberFormat="1" applyFont="1" applyFill="1" applyBorder="1" applyAlignment="1">
      <alignment vertical="center" shrinkToFit="1"/>
    </xf>
    <xf numFmtId="189" fontId="12" fillId="7" borderId="54" xfId="1" applyNumberFormat="1" applyFont="1" applyFill="1" applyBorder="1" applyAlignment="1">
      <alignment vertical="center" shrinkToFit="1"/>
    </xf>
    <xf numFmtId="183" fontId="16" fillId="0" borderId="0" xfId="37" applyNumberFormat="1" applyFont="1" applyFill="1" applyBorder="1" applyAlignment="1">
      <alignment vertical="center"/>
    </xf>
    <xf numFmtId="183" fontId="16" fillId="0" borderId="0" xfId="37" applyNumberFormat="1" applyFont="1" applyFill="1" applyBorder="1" applyAlignment="1">
      <alignment vertical="top"/>
    </xf>
    <xf numFmtId="183" fontId="16" fillId="6" borderId="48" xfId="37" applyNumberFormat="1" applyFont="1" applyFill="1" applyBorder="1" applyAlignment="1">
      <alignment vertical="center"/>
    </xf>
    <xf numFmtId="183" fontId="12" fillId="0" borderId="91" xfId="1" applyNumberFormat="1" applyFont="1" applyFill="1" applyBorder="1" applyAlignment="1">
      <alignment vertical="center" shrinkToFit="1"/>
    </xf>
    <xf numFmtId="183" fontId="17" fillId="0" borderId="94" xfId="37" applyNumberFormat="1" applyFont="1" applyBorder="1" applyAlignment="1">
      <alignment horizontal="center" vertical="center" wrapText="1"/>
    </xf>
    <xf numFmtId="183" fontId="12" fillId="0" borderId="85" xfId="1" applyNumberFormat="1" applyFont="1" applyFill="1" applyBorder="1" applyAlignment="1">
      <alignment vertical="center" shrinkToFit="1"/>
    </xf>
    <xf numFmtId="183" fontId="16" fillId="7" borderId="48" xfId="37" applyNumberFormat="1" applyFont="1" applyFill="1" applyBorder="1" applyAlignment="1">
      <alignment vertical="center"/>
    </xf>
    <xf numFmtId="183" fontId="12" fillId="7" borderId="91" xfId="1" applyNumberFormat="1" applyFont="1" applyFill="1" applyBorder="1" applyAlignment="1">
      <alignment vertical="center" shrinkToFit="1"/>
    </xf>
    <xf numFmtId="183" fontId="17" fillId="7" borderId="94" xfId="37" applyNumberFormat="1" applyFont="1" applyFill="1" applyBorder="1" applyAlignment="1">
      <alignment horizontal="center" vertical="center" wrapText="1"/>
    </xf>
    <xf numFmtId="183" fontId="12" fillId="7" borderId="85" xfId="1" applyNumberFormat="1" applyFont="1" applyFill="1" applyBorder="1" applyAlignment="1">
      <alignment vertical="center" shrinkToFit="1"/>
    </xf>
    <xf numFmtId="183" fontId="12" fillId="0" borderId="95" xfId="1" applyNumberFormat="1" applyFont="1" applyFill="1" applyBorder="1" applyAlignment="1">
      <alignment vertical="center" shrinkToFit="1"/>
    </xf>
    <xf numFmtId="183" fontId="17" fillId="0" borderId="97" xfId="37" applyNumberFormat="1" applyFont="1" applyBorder="1" applyAlignment="1">
      <alignment horizontal="center" vertical="center" wrapText="1"/>
    </xf>
    <xf numFmtId="0" fontId="25" fillId="0" borderId="0" xfId="37" applyFill="1"/>
    <xf numFmtId="0" fontId="34" fillId="0" borderId="0" xfId="37" applyFont="1"/>
    <xf numFmtId="0" fontId="34" fillId="0" borderId="0" xfId="37" applyFont="1" applyAlignment="1"/>
    <xf numFmtId="183" fontId="12" fillId="5" borderId="126" xfId="1" applyNumberFormat="1" applyFont="1" applyFill="1" applyBorder="1" applyAlignment="1">
      <alignment vertical="center" wrapText="1"/>
    </xf>
    <xf numFmtId="183" fontId="12" fillId="5" borderId="128" xfId="1" applyNumberFormat="1" applyFont="1" applyFill="1" applyBorder="1" applyAlignment="1">
      <alignment vertical="center" wrapText="1"/>
    </xf>
    <xf numFmtId="183" fontId="12" fillId="5" borderId="125" xfId="1" applyNumberFormat="1" applyFont="1" applyFill="1" applyBorder="1" applyAlignment="1">
      <alignment horizontal="center" vertical="center" wrapText="1"/>
    </xf>
    <xf numFmtId="183" fontId="12" fillId="0" borderId="0" xfId="1" applyNumberFormat="1" applyFont="1" applyFill="1" applyBorder="1" applyAlignment="1">
      <alignment vertical="center" shrinkToFit="1"/>
    </xf>
    <xf numFmtId="183" fontId="17" fillId="0" borderId="0" xfId="37" applyNumberFormat="1" applyFont="1" applyBorder="1" applyAlignment="1">
      <alignment horizontal="center" vertical="center" wrapText="1"/>
    </xf>
    <xf numFmtId="183" fontId="12" fillId="5" borderId="126" xfId="1" applyNumberFormat="1" applyFont="1" applyFill="1" applyBorder="1" applyAlignment="1">
      <alignment horizontal="center" vertical="center" wrapText="1"/>
    </xf>
    <xf numFmtId="189" fontId="12" fillId="0" borderId="91" xfId="1" applyNumberFormat="1" applyFont="1" applyFill="1" applyBorder="1" applyAlignment="1">
      <alignment vertical="center" shrinkToFit="1"/>
    </xf>
    <xf numFmtId="189" fontId="12" fillId="7" borderId="91" xfId="1" applyNumberFormat="1" applyFont="1" applyFill="1" applyBorder="1" applyAlignment="1">
      <alignment vertical="center" shrinkToFit="1"/>
    </xf>
    <xf numFmtId="189" fontId="12" fillId="0" borderId="95" xfId="1" applyNumberFormat="1" applyFont="1" applyFill="1" applyBorder="1" applyAlignment="1">
      <alignment vertical="center" shrinkToFit="1"/>
    </xf>
    <xf numFmtId="189" fontId="12" fillId="0" borderId="85" xfId="1" applyNumberFormat="1" applyFont="1" applyFill="1" applyBorder="1" applyAlignment="1">
      <alignment vertical="center" shrinkToFit="1"/>
    </xf>
    <xf numFmtId="189" fontId="12" fillId="7" borderId="85" xfId="1" applyNumberFormat="1" applyFont="1" applyFill="1" applyBorder="1" applyAlignment="1">
      <alignment vertical="center" shrinkToFit="1"/>
    </xf>
    <xf numFmtId="192" fontId="12" fillId="0" borderId="115" xfId="0" applyNumberFormat="1" applyFont="1" applyBorder="1" applyAlignment="1">
      <alignment horizontal="center" vertical="center"/>
    </xf>
    <xf numFmtId="192" fontId="12" fillId="0" borderId="118" xfId="0" applyNumberFormat="1" applyFont="1" applyBorder="1" applyAlignment="1">
      <alignment horizontal="center" vertical="center"/>
    </xf>
    <xf numFmtId="192" fontId="12" fillId="7" borderId="115" xfId="0" applyNumberFormat="1" applyFont="1" applyFill="1" applyBorder="1" applyAlignment="1">
      <alignment horizontal="center" vertical="center"/>
    </xf>
    <xf numFmtId="192" fontId="12" fillId="7" borderId="118" xfId="0" applyNumberFormat="1" applyFont="1" applyFill="1" applyBorder="1" applyAlignment="1">
      <alignment horizontal="center" vertical="center"/>
    </xf>
    <xf numFmtId="192" fontId="12" fillId="0" borderId="116" xfId="0" applyNumberFormat="1" applyFont="1" applyBorder="1" applyAlignment="1">
      <alignment horizontal="center" vertical="center"/>
    </xf>
    <xf numFmtId="183" fontId="16" fillId="5" borderId="45" xfId="0" applyNumberFormat="1" applyFont="1" applyFill="1" applyBorder="1">
      <alignment vertical="center"/>
    </xf>
    <xf numFmtId="183" fontId="16" fillId="5" borderId="45" xfId="0" applyNumberFormat="1" applyFont="1" applyFill="1" applyBorder="1" applyAlignment="1">
      <alignment vertical="center" wrapText="1"/>
    </xf>
    <xf numFmtId="183" fontId="16" fillId="0" borderId="0" xfId="0" applyNumberFormat="1" applyFont="1" applyBorder="1" applyAlignment="1">
      <alignment vertical="center" wrapText="1"/>
    </xf>
    <xf numFmtId="49" fontId="9" fillId="0" borderId="0" xfId="1" applyNumberFormat="1" applyFont="1" applyFill="1" applyBorder="1" applyAlignment="1">
      <alignment horizontal="distributed" vertical="center"/>
    </xf>
    <xf numFmtId="0" fontId="3" fillId="0" borderId="22" xfId="1" applyBorder="1" applyAlignment="1">
      <alignment vertical="center"/>
    </xf>
    <xf numFmtId="0" fontId="3" fillId="0" borderId="39" xfId="1" applyBorder="1" applyAlignment="1">
      <alignment vertical="center"/>
    </xf>
    <xf numFmtId="49" fontId="14" fillId="0" borderId="0" xfId="1" applyNumberFormat="1" applyFont="1" applyFill="1" applyBorder="1" applyAlignment="1">
      <alignment horizontal="distributed" vertical="center"/>
    </xf>
    <xf numFmtId="49" fontId="8" fillId="0" borderId="0" xfId="1" applyNumberFormat="1" applyFont="1" applyFill="1" applyBorder="1" applyAlignment="1">
      <alignment horizontal="center" vertical="center"/>
    </xf>
    <xf numFmtId="49" fontId="14" fillId="0" borderId="81" xfId="1" applyNumberFormat="1" applyFont="1" applyFill="1" applyBorder="1" applyAlignment="1">
      <alignment horizontal="distributed" vertical="center"/>
    </xf>
    <xf numFmtId="49" fontId="14" fillId="0" borderId="81" xfId="1" applyNumberFormat="1" applyFont="1" applyFill="1" applyBorder="1" applyAlignment="1">
      <alignment horizontal="distributed" vertical="center"/>
    </xf>
    <xf numFmtId="49" fontId="14" fillId="0" borderId="0" xfId="1" applyNumberFormat="1" applyFont="1" applyFill="1" applyBorder="1" applyAlignment="1">
      <alignment horizontal="distributed" vertical="center"/>
    </xf>
    <xf numFmtId="49" fontId="8" fillId="0" borderId="0" xfId="1" applyNumberFormat="1" applyFont="1" applyFill="1" applyBorder="1" applyAlignment="1">
      <alignment horizontal="center" vertical="center"/>
    </xf>
    <xf numFmtId="0" fontId="3" fillId="0" borderId="22" xfId="1" applyBorder="1" applyAlignment="1">
      <alignment vertical="center"/>
    </xf>
    <xf numFmtId="0" fontId="3" fillId="0" borderId="39" xfId="1" applyBorder="1" applyAlignment="1">
      <alignment vertical="center"/>
    </xf>
    <xf numFmtId="49" fontId="9" fillId="0" borderId="0" xfId="1" applyNumberFormat="1" applyFont="1" applyFill="1" applyBorder="1" applyAlignment="1">
      <alignment horizontal="distributed" vertical="center"/>
    </xf>
    <xf numFmtId="177" fontId="16" fillId="12" borderId="0" xfId="0" applyNumberFormat="1" applyFont="1" applyFill="1" applyAlignment="1">
      <alignment vertical="center" shrinkToFit="1"/>
    </xf>
    <xf numFmtId="184" fontId="16" fillId="12" borderId="0" xfId="0" applyNumberFormat="1" applyFont="1" applyFill="1" applyAlignment="1">
      <alignment vertical="center" shrinkToFit="1"/>
    </xf>
    <xf numFmtId="0" fontId="19" fillId="7" borderId="54" xfId="0" applyNumberFormat="1" applyFont="1" applyFill="1" applyBorder="1" applyAlignment="1">
      <alignment vertical="center" wrapText="1"/>
    </xf>
    <xf numFmtId="0" fontId="0" fillId="0" borderId="85" xfId="0" applyNumberFormat="1" applyBorder="1">
      <alignment vertical="center"/>
    </xf>
    <xf numFmtId="0" fontId="0" fillId="12" borderId="54" xfId="0" applyNumberFormat="1" applyFill="1" applyBorder="1" applyAlignment="1">
      <alignment vertical="center" shrinkToFit="1"/>
    </xf>
    <xf numFmtId="49" fontId="19" fillId="12" borderId="54" xfId="0" applyNumberFormat="1" applyFont="1" applyFill="1" applyBorder="1" applyAlignment="1">
      <alignment vertical="center" wrapText="1"/>
    </xf>
    <xf numFmtId="177" fontId="16" fillId="0" borderId="0" xfId="0" applyNumberFormat="1" applyFont="1" applyFill="1" applyAlignment="1">
      <alignment vertical="center" shrinkToFit="1"/>
    </xf>
    <xf numFmtId="184" fontId="16" fillId="0" borderId="0" xfId="0" applyNumberFormat="1" applyFont="1" applyFill="1" applyAlignment="1">
      <alignment vertical="center" shrinkToFit="1"/>
    </xf>
    <xf numFmtId="182" fontId="16" fillId="0" borderId="0" xfId="0" applyNumberFormat="1" applyFont="1" applyFill="1" applyAlignment="1">
      <alignment vertical="center" shrinkToFit="1"/>
    </xf>
    <xf numFmtId="183" fontId="12" fillId="0" borderId="30" xfId="37" applyNumberFormat="1" applyFont="1" applyFill="1" applyBorder="1" applyAlignment="1">
      <alignment vertical="center"/>
    </xf>
    <xf numFmtId="183" fontId="12" fillId="0" borderId="0" xfId="37" applyNumberFormat="1" applyFont="1" applyFill="1" applyBorder="1" applyAlignment="1">
      <alignment vertical="top"/>
    </xf>
    <xf numFmtId="183" fontId="38" fillId="0" borderId="85" xfId="37" applyNumberFormat="1" applyFont="1" applyBorder="1" applyAlignment="1">
      <alignment horizontal="right" vertical="center"/>
    </xf>
    <xf numFmtId="183" fontId="38" fillId="0" borderId="91" xfId="36" applyNumberFormat="1" applyFont="1" applyBorder="1" applyAlignment="1">
      <alignment horizontal="right" vertical="center"/>
    </xf>
    <xf numFmtId="183" fontId="38" fillId="0" borderId="95" xfId="36" applyNumberFormat="1" applyFont="1" applyBorder="1" applyAlignment="1">
      <alignment horizontal="right" vertical="center"/>
    </xf>
    <xf numFmtId="183" fontId="38" fillId="7" borderId="91" xfId="36" applyNumberFormat="1" applyFont="1" applyFill="1" applyBorder="1" applyAlignment="1">
      <alignment horizontal="right" vertical="center"/>
    </xf>
    <xf numFmtId="183" fontId="38" fillId="7" borderId="85" xfId="37" applyNumberFormat="1" applyFont="1" applyFill="1" applyBorder="1" applyAlignment="1">
      <alignment horizontal="right" vertical="center"/>
    </xf>
    <xf numFmtId="183" fontId="39" fillId="0" borderId="94" xfId="37" applyNumberFormat="1" applyFont="1" applyBorder="1" applyAlignment="1">
      <alignment horizontal="center" vertical="center"/>
    </xf>
    <xf numFmtId="183" fontId="39" fillId="7" borderId="94" xfId="37" applyNumberFormat="1" applyFont="1" applyFill="1" applyBorder="1" applyAlignment="1">
      <alignment horizontal="center" vertical="center"/>
    </xf>
    <xf numFmtId="183" fontId="39" fillId="0" borderId="97" xfId="37" applyNumberFormat="1" applyFont="1" applyBorder="1" applyAlignment="1">
      <alignment horizontal="center" vertical="center"/>
    </xf>
    <xf numFmtId="190" fontId="25" fillId="0" borderId="54" xfId="37" applyNumberFormat="1" applyBorder="1" applyAlignment="1">
      <alignment horizontal="center" vertical="center"/>
    </xf>
    <xf numFmtId="190" fontId="25" fillId="7" borderId="54" xfId="37" applyNumberFormat="1" applyFill="1" applyBorder="1" applyAlignment="1">
      <alignment horizontal="center" vertical="center"/>
    </xf>
    <xf numFmtId="191" fontId="12" fillId="0" borderId="54" xfId="1" applyNumberFormat="1" applyFont="1" applyFill="1" applyBorder="1" applyAlignment="1">
      <alignment horizontal="right" vertical="center" shrinkToFit="1"/>
    </xf>
    <xf numFmtId="191" fontId="12" fillId="7" borderId="54" xfId="1" applyNumberFormat="1" applyFont="1" applyFill="1" applyBorder="1" applyAlignment="1">
      <alignment horizontal="right" vertical="center" shrinkToFit="1"/>
    </xf>
    <xf numFmtId="189" fontId="12" fillId="0" borderId="30" xfId="1" applyNumberFormat="1" applyFont="1" applyFill="1" applyBorder="1" applyAlignment="1">
      <alignment vertical="center" shrinkToFit="1"/>
    </xf>
    <xf numFmtId="183" fontId="17" fillId="0" borderId="30" xfId="37" applyNumberFormat="1" applyFont="1" applyFill="1" applyBorder="1" applyAlignment="1">
      <alignment horizontal="center" vertical="center" wrapText="1"/>
    </xf>
    <xf numFmtId="0" fontId="35" fillId="0" borderId="0" xfId="0" applyFont="1" applyFill="1">
      <alignment vertical="center"/>
    </xf>
    <xf numFmtId="0" fontId="0" fillId="0" borderId="0" xfId="0" applyFill="1">
      <alignment vertical="center"/>
    </xf>
    <xf numFmtId="0" fontId="35" fillId="0" borderId="86" xfId="0" applyFont="1" applyFill="1" applyBorder="1">
      <alignment vertical="center"/>
    </xf>
    <xf numFmtId="183" fontId="16" fillId="0" borderId="0" xfId="0" applyNumberFormat="1" applyFont="1" applyBorder="1" applyAlignment="1">
      <alignment vertical="center" wrapText="1"/>
    </xf>
    <xf numFmtId="183" fontId="12" fillId="0" borderId="0" xfId="1" applyNumberFormat="1" applyFont="1" applyFill="1" applyBorder="1" applyAlignment="1">
      <alignment horizontal="right" vertical="center" shrinkToFit="1"/>
    </xf>
    <xf numFmtId="183" fontId="12" fillId="0" borderId="0" xfId="1" applyNumberFormat="1" applyFont="1" applyFill="1" applyBorder="1" applyAlignment="1">
      <alignment horizontal="center" vertical="center" wrapText="1"/>
    </xf>
    <xf numFmtId="183" fontId="16" fillId="0" borderId="0" xfId="0" applyNumberFormat="1" applyFont="1" applyBorder="1" applyAlignment="1">
      <alignment vertical="center" wrapText="1"/>
    </xf>
    <xf numFmtId="183" fontId="12" fillId="0" borderId="0" xfId="1" applyNumberFormat="1" applyFont="1" applyFill="1" applyBorder="1" applyAlignment="1">
      <alignment horizontal="right" vertical="center" shrinkToFit="1"/>
    </xf>
    <xf numFmtId="183" fontId="12" fillId="0" borderId="0" xfId="1" applyNumberFormat="1" applyFont="1" applyFill="1" applyBorder="1" applyAlignment="1">
      <alignment horizontal="center" vertical="center" wrapText="1"/>
    </xf>
    <xf numFmtId="183" fontId="24" fillId="0" borderId="0" xfId="0" applyNumberFormat="1" applyFont="1" applyBorder="1" applyAlignment="1">
      <alignment horizontal="left" vertical="center" wrapText="1"/>
    </xf>
    <xf numFmtId="183" fontId="24" fillId="0" borderId="0" xfId="0" applyNumberFormat="1" applyFont="1" applyBorder="1" applyAlignment="1">
      <alignment horizontal="left" vertical="center"/>
    </xf>
    <xf numFmtId="0" fontId="0" fillId="0" borderId="0" xfId="0" applyFont="1" applyFill="1" applyAlignment="1">
      <alignment horizontal="left" vertical="center"/>
    </xf>
    <xf numFmtId="0" fontId="17" fillId="0" borderId="0" xfId="0" applyFont="1" applyFill="1" applyAlignment="1">
      <alignment horizontal="left" vertical="center" wrapText="1"/>
    </xf>
    <xf numFmtId="0" fontId="23" fillId="0" borderId="0" xfId="0" applyFont="1" applyAlignment="1">
      <alignment vertical="top" wrapText="1"/>
    </xf>
    <xf numFmtId="0" fontId="0" fillId="0" borderId="0" xfId="0" applyFont="1" applyAlignment="1">
      <alignment horizontal="left" vertical="center" wrapText="1"/>
    </xf>
    <xf numFmtId="0" fontId="17" fillId="0" borderId="0" xfId="0" applyFont="1" applyAlignment="1">
      <alignment horizontal="left" vertical="center" wrapText="1"/>
    </xf>
    <xf numFmtId="183" fontId="12" fillId="0" borderId="102" xfId="1" applyNumberFormat="1" applyFont="1" applyFill="1" applyBorder="1" applyAlignment="1">
      <alignment horizontal="right" vertical="center" shrinkToFit="1"/>
    </xf>
    <xf numFmtId="183" fontId="12" fillId="0" borderId="89" xfId="1" applyNumberFormat="1" applyFont="1" applyFill="1" applyBorder="1" applyAlignment="1">
      <alignment horizontal="right" vertical="center" shrinkToFit="1"/>
    </xf>
    <xf numFmtId="183" fontId="12" fillId="0" borderId="119" xfId="1" applyNumberFormat="1" applyFont="1" applyFill="1" applyBorder="1" applyAlignment="1">
      <alignment horizontal="right" vertical="center" shrinkToFit="1"/>
    </xf>
    <xf numFmtId="183" fontId="12" fillId="0" borderId="120" xfId="1" applyNumberFormat="1" applyFont="1" applyFill="1" applyBorder="1" applyAlignment="1">
      <alignment horizontal="right" vertical="center" shrinkToFit="1"/>
    </xf>
    <xf numFmtId="183" fontId="24" fillId="0" borderId="0" xfId="0" applyNumberFormat="1" applyFont="1" applyBorder="1" applyAlignment="1">
      <alignment horizontal="left" vertical="center" wrapText="1"/>
    </xf>
    <xf numFmtId="183" fontId="12" fillId="7" borderId="102" xfId="1" applyNumberFormat="1" applyFont="1" applyFill="1" applyBorder="1" applyAlignment="1">
      <alignment horizontal="right" vertical="center" shrinkToFit="1"/>
    </xf>
    <xf numFmtId="183" fontId="12" fillId="7" borderId="89" xfId="1" applyNumberFormat="1" applyFont="1" applyFill="1" applyBorder="1" applyAlignment="1">
      <alignment horizontal="right" vertical="center" shrinkToFit="1"/>
    </xf>
    <xf numFmtId="183" fontId="16" fillId="5" borderId="33" xfId="0" applyNumberFormat="1" applyFont="1" applyFill="1" applyBorder="1" applyAlignment="1">
      <alignment horizontal="center" vertical="center"/>
    </xf>
    <xf numFmtId="183" fontId="16" fillId="5" borderId="15" xfId="0" applyNumberFormat="1" applyFont="1" applyFill="1" applyBorder="1" applyAlignment="1">
      <alignment horizontal="center" vertical="center"/>
    </xf>
    <xf numFmtId="183" fontId="16" fillId="5" borderId="28" xfId="0" applyNumberFormat="1" applyFont="1" applyFill="1" applyBorder="1" applyAlignment="1">
      <alignment horizontal="center" vertical="center"/>
    </xf>
    <xf numFmtId="183" fontId="12" fillId="5" borderId="33" xfId="1" applyNumberFormat="1" applyFont="1" applyFill="1" applyBorder="1" applyAlignment="1">
      <alignment horizontal="center" vertical="center" wrapText="1"/>
    </xf>
    <xf numFmtId="183" fontId="12" fillId="5" borderId="30" xfId="1" applyNumberFormat="1" applyFont="1" applyFill="1" applyBorder="1" applyAlignment="1">
      <alignment horizontal="center" vertical="center" wrapText="1"/>
    </xf>
    <xf numFmtId="183" fontId="12" fillId="5" borderId="41" xfId="1" applyNumberFormat="1" applyFont="1" applyFill="1" applyBorder="1" applyAlignment="1">
      <alignment horizontal="center" vertical="center" wrapText="1"/>
    </xf>
    <xf numFmtId="183" fontId="12" fillId="5" borderId="112" xfId="1" applyNumberFormat="1" applyFont="1" applyFill="1" applyBorder="1" applyAlignment="1">
      <alignment horizontal="center" vertical="center" wrapText="1"/>
    </xf>
    <xf numFmtId="183" fontId="12" fillId="5" borderId="113" xfId="1" applyNumberFormat="1" applyFont="1" applyFill="1" applyBorder="1" applyAlignment="1">
      <alignment horizontal="center" vertical="center" wrapText="1"/>
    </xf>
    <xf numFmtId="183" fontId="12" fillId="5" borderId="105" xfId="1" applyNumberFormat="1" applyFont="1" applyFill="1" applyBorder="1" applyAlignment="1">
      <alignment horizontal="center" vertical="center" wrapText="1"/>
    </xf>
    <xf numFmtId="183" fontId="12" fillId="5" borderId="100" xfId="1" applyNumberFormat="1" applyFont="1" applyFill="1" applyBorder="1" applyAlignment="1">
      <alignment horizontal="center" vertical="center" wrapText="1"/>
    </xf>
    <xf numFmtId="183" fontId="12" fillId="5" borderId="92" xfId="1" applyNumberFormat="1" applyFont="1" applyFill="1" applyBorder="1" applyAlignment="1">
      <alignment horizontal="center" vertical="center" wrapText="1"/>
    </xf>
    <xf numFmtId="183" fontId="12" fillId="5" borderId="101" xfId="1" applyNumberFormat="1" applyFont="1" applyFill="1" applyBorder="1" applyAlignment="1">
      <alignment horizontal="center" vertical="center" wrapText="1"/>
    </xf>
    <xf numFmtId="183" fontId="12" fillId="5" borderId="111" xfId="1" applyNumberFormat="1" applyFont="1" applyFill="1" applyBorder="1" applyAlignment="1">
      <alignment horizontal="center" vertical="center" wrapText="1"/>
    </xf>
    <xf numFmtId="183" fontId="12" fillId="5" borderId="15" xfId="1" applyNumberFormat="1" applyFont="1" applyFill="1" applyBorder="1" applyAlignment="1">
      <alignment horizontal="center" vertical="center" wrapText="1"/>
    </xf>
    <xf numFmtId="183" fontId="12" fillId="5" borderId="0" xfId="1" applyNumberFormat="1" applyFont="1" applyFill="1" applyBorder="1" applyAlignment="1">
      <alignment horizontal="center" vertical="center" wrapText="1"/>
    </xf>
    <xf numFmtId="183" fontId="17" fillId="0" borderId="0" xfId="0" applyNumberFormat="1" applyFont="1" applyBorder="1" applyAlignment="1">
      <alignment horizontal="left" shrinkToFit="1"/>
    </xf>
    <xf numFmtId="183" fontId="12" fillId="0" borderId="102" xfId="36" applyNumberFormat="1" applyFont="1" applyFill="1" applyBorder="1" applyAlignment="1">
      <alignment horizontal="right" vertical="center" shrinkToFit="1"/>
    </xf>
    <xf numFmtId="183" fontId="12" fillId="0" borderId="85" xfId="36" applyNumberFormat="1" applyFont="1" applyFill="1" applyBorder="1" applyAlignment="1">
      <alignment horizontal="right" vertical="center" shrinkToFit="1"/>
    </xf>
    <xf numFmtId="183" fontId="17" fillId="0" borderId="54" xfId="0" applyNumberFormat="1" applyFont="1" applyBorder="1" applyAlignment="1">
      <alignment horizontal="center" vertical="center" wrapText="1"/>
    </xf>
    <xf numFmtId="183" fontId="17" fillId="0" borderId="94" xfId="0" applyNumberFormat="1" applyFont="1" applyBorder="1" applyAlignment="1">
      <alignment horizontal="center" vertical="center" wrapText="1"/>
    </xf>
    <xf numFmtId="38" fontId="12" fillId="0" borderId="85" xfId="36" applyFont="1" applyFill="1" applyBorder="1" applyAlignment="1">
      <alignment horizontal="right" vertical="center" shrinkToFit="1"/>
    </xf>
    <xf numFmtId="38" fontId="12" fillId="0" borderId="54" xfId="36" applyFont="1" applyFill="1" applyBorder="1" applyAlignment="1">
      <alignment horizontal="right" vertical="center" shrinkToFit="1"/>
    </xf>
    <xf numFmtId="183" fontId="12" fillId="0" borderId="119" xfId="36" applyNumberFormat="1" applyFont="1" applyFill="1" applyBorder="1" applyAlignment="1">
      <alignment horizontal="right" vertical="center" shrinkToFit="1"/>
    </xf>
    <xf numFmtId="183" fontId="12" fillId="0" borderId="109" xfId="36" applyNumberFormat="1" applyFont="1" applyFill="1" applyBorder="1" applyAlignment="1">
      <alignment horizontal="right" vertical="center" shrinkToFit="1"/>
    </xf>
    <xf numFmtId="183" fontId="17" fillId="0" borderId="96" xfId="0" applyNumberFormat="1" applyFont="1" applyBorder="1" applyAlignment="1">
      <alignment horizontal="center" vertical="center" wrapText="1"/>
    </xf>
    <xf numFmtId="183" fontId="17" fillId="0" borderId="97" xfId="0" applyNumberFormat="1" applyFont="1" applyBorder="1" applyAlignment="1">
      <alignment horizontal="center" vertical="center" wrapText="1"/>
    </xf>
    <xf numFmtId="183" fontId="16" fillId="0" borderId="0" xfId="0" applyNumberFormat="1" applyFont="1" applyBorder="1" applyAlignment="1">
      <alignment horizontal="left" vertical="center" wrapText="1"/>
    </xf>
    <xf numFmtId="183" fontId="12" fillId="7" borderId="102" xfId="36" applyNumberFormat="1" applyFont="1" applyFill="1" applyBorder="1" applyAlignment="1">
      <alignment horizontal="right" vertical="center" shrinkToFit="1"/>
    </xf>
    <xf numFmtId="183" fontId="12" fillId="7" borderId="85" xfId="36" applyNumberFormat="1" applyFont="1" applyFill="1" applyBorder="1" applyAlignment="1">
      <alignment horizontal="right" vertical="center" shrinkToFit="1"/>
    </xf>
    <xf numFmtId="183" fontId="17" fillId="7" borderId="54" xfId="0" applyNumberFormat="1" applyFont="1" applyFill="1" applyBorder="1" applyAlignment="1">
      <alignment horizontal="center" vertical="center" wrapText="1"/>
    </xf>
    <xf numFmtId="183" fontId="17" fillId="7" borderId="94" xfId="0" applyNumberFormat="1" applyFont="1" applyFill="1" applyBorder="1" applyAlignment="1">
      <alignment horizontal="center" vertical="center" wrapText="1"/>
    </xf>
    <xf numFmtId="38" fontId="12" fillId="7" borderId="85" xfId="36" applyFont="1" applyFill="1" applyBorder="1" applyAlignment="1">
      <alignment horizontal="right" vertical="center" shrinkToFit="1"/>
    </xf>
    <xf numFmtId="38" fontId="12" fillId="7" borderId="54" xfId="36" applyFont="1" applyFill="1" applyBorder="1" applyAlignment="1">
      <alignment horizontal="right" vertical="center" shrinkToFit="1"/>
    </xf>
    <xf numFmtId="183" fontId="16" fillId="5" borderId="48" xfId="0" applyNumberFormat="1" applyFont="1" applyFill="1" applyBorder="1" applyAlignment="1">
      <alignment horizontal="center" vertical="center"/>
    </xf>
    <xf numFmtId="183" fontId="12" fillId="5" borderId="104" xfId="1" applyNumberFormat="1" applyFont="1" applyFill="1" applyBorder="1" applyAlignment="1">
      <alignment horizontal="center" vertical="center" wrapText="1"/>
    </xf>
    <xf numFmtId="183" fontId="12" fillId="5" borderId="121" xfId="1" applyNumberFormat="1" applyFont="1" applyFill="1" applyBorder="1" applyAlignment="1">
      <alignment horizontal="center" vertical="center" wrapText="1"/>
    </xf>
    <xf numFmtId="183" fontId="12" fillId="5" borderId="14" xfId="1" applyNumberFormat="1" applyFont="1" applyFill="1" applyBorder="1" applyAlignment="1">
      <alignment horizontal="center" vertical="center" wrapText="1"/>
    </xf>
    <xf numFmtId="183" fontId="12" fillId="5" borderId="60" xfId="1" applyNumberFormat="1" applyFont="1" applyFill="1" applyBorder="1" applyAlignment="1">
      <alignment horizontal="center" vertical="center" wrapText="1"/>
    </xf>
    <xf numFmtId="183" fontId="12" fillId="5" borderId="103" xfId="1" applyNumberFormat="1" applyFont="1" applyFill="1" applyBorder="1" applyAlignment="1">
      <alignment horizontal="center" vertical="center" wrapText="1"/>
    </xf>
    <xf numFmtId="183" fontId="12" fillId="5" borderId="106" xfId="1" applyNumberFormat="1" applyFont="1" applyFill="1" applyBorder="1" applyAlignment="1">
      <alignment horizontal="center" vertical="center" wrapText="1"/>
    </xf>
    <xf numFmtId="183" fontId="12" fillId="5" borderId="28" xfId="1" applyNumberFormat="1" applyFont="1" applyFill="1" applyBorder="1" applyAlignment="1">
      <alignment horizontal="center" vertical="center" wrapText="1"/>
    </xf>
    <xf numFmtId="183" fontId="12" fillId="5" borderId="93" xfId="1" applyNumberFormat="1" applyFont="1" applyFill="1" applyBorder="1" applyAlignment="1">
      <alignment horizontal="center" vertical="center" wrapText="1"/>
    </xf>
    <xf numFmtId="183" fontId="12" fillId="5" borderId="45" xfId="1" applyNumberFormat="1" applyFont="1" applyFill="1" applyBorder="1" applyAlignment="1">
      <alignment horizontal="center" vertical="center" wrapText="1"/>
    </xf>
    <xf numFmtId="183" fontId="12" fillId="5" borderId="85" xfId="1" applyNumberFormat="1" applyFont="1" applyFill="1" applyBorder="1" applyAlignment="1">
      <alignment horizontal="center" vertical="center" wrapText="1"/>
    </xf>
    <xf numFmtId="183" fontId="12" fillId="5" borderId="25" xfId="1" applyNumberFormat="1" applyFont="1" applyFill="1" applyBorder="1" applyAlignment="1">
      <alignment horizontal="center" vertical="center" wrapText="1"/>
    </xf>
    <xf numFmtId="176" fontId="12" fillId="5" borderId="112" xfId="1" applyNumberFormat="1" applyFont="1" applyFill="1" applyBorder="1" applyAlignment="1">
      <alignment horizontal="center" vertical="center" wrapText="1"/>
    </xf>
    <xf numFmtId="176" fontId="12" fillId="5" borderId="104" xfId="1" applyNumberFormat="1" applyFont="1" applyFill="1" applyBorder="1" applyAlignment="1">
      <alignment horizontal="center" vertical="center" wrapText="1"/>
    </xf>
    <xf numFmtId="176" fontId="12" fillId="5" borderId="121" xfId="1" applyNumberFormat="1" applyFont="1" applyFill="1" applyBorder="1" applyAlignment="1">
      <alignment horizontal="center" vertical="center" wrapText="1"/>
    </xf>
    <xf numFmtId="176" fontId="12" fillId="5" borderId="14" xfId="1" applyNumberFormat="1" applyFont="1" applyFill="1" applyBorder="1" applyAlignment="1">
      <alignment horizontal="center" vertical="center" wrapText="1"/>
    </xf>
    <xf numFmtId="176" fontId="12" fillId="5" borderId="101" xfId="1" applyNumberFormat="1" applyFont="1" applyFill="1" applyBorder="1" applyAlignment="1">
      <alignment horizontal="center" vertical="center" wrapText="1"/>
    </xf>
    <xf numFmtId="176" fontId="12" fillId="5" borderId="60" xfId="1" applyNumberFormat="1" applyFont="1" applyFill="1" applyBorder="1" applyAlignment="1">
      <alignment horizontal="center" vertical="center" wrapText="1"/>
    </xf>
    <xf numFmtId="176" fontId="12" fillId="5" borderId="103" xfId="1" applyNumberFormat="1" applyFont="1" applyFill="1" applyBorder="1" applyAlignment="1">
      <alignment horizontal="center" vertical="center" wrapText="1"/>
    </xf>
    <xf numFmtId="176" fontId="12" fillId="5" borderId="105" xfId="1" applyNumberFormat="1" applyFont="1" applyFill="1" applyBorder="1" applyAlignment="1">
      <alignment horizontal="center" vertical="center" wrapText="1"/>
    </xf>
    <xf numFmtId="176" fontId="12" fillId="5" borderId="15" xfId="1" applyNumberFormat="1" applyFont="1" applyFill="1" applyBorder="1" applyAlignment="1">
      <alignment horizontal="center" vertical="center" wrapText="1"/>
    </xf>
    <xf numFmtId="176" fontId="12" fillId="5" borderId="106" xfId="1" applyNumberFormat="1" applyFont="1" applyFill="1" applyBorder="1" applyAlignment="1">
      <alignment horizontal="center" vertical="center" wrapText="1"/>
    </xf>
    <xf numFmtId="176" fontId="12" fillId="5" borderId="28" xfId="1" applyNumberFormat="1" applyFont="1" applyFill="1" applyBorder="1" applyAlignment="1">
      <alignment horizontal="center" vertical="center" wrapText="1"/>
    </xf>
    <xf numFmtId="176" fontId="12" fillId="5" borderId="93" xfId="1" applyNumberFormat="1" applyFont="1" applyFill="1" applyBorder="1" applyAlignment="1">
      <alignment horizontal="center" vertical="center" wrapText="1"/>
    </xf>
    <xf numFmtId="187" fontId="12" fillId="0" borderId="102" xfId="1" applyNumberFormat="1" applyFont="1" applyFill="1" applyBorder="1" applyAlignment="1">
      <alignment horizontal="right" vertical="center" shrinkToFit="1"/>
    </xf>
    <xf numFmtId="187" fontId="12" fillId="0" borderId="85" xfId="1" applyNumberFormat="1" applyFont="1" applyFill="1" applyBorder="1" applyAlignment="1">
      <alignment horizontal="right" vertical="center" shrinkToFit="1"/>
    </xf>
    <xf numFmtId="183" fontId="17" fillId="0" borderId="48" xfId="0" applyNumberFormat="1" applyFont="1" applyBorder="1" applyAlignment="1">
      <alignment horizontal="center" vertical="center" wrapText="1"/>
    </xf>
    <xf numFmtId="183" fontId="17" fillId="0" borderId="107" xfId="0" applyNumberFormat="1" applyFont="1" applyBorder="1" applyAlignment="1">
      <alignment horizontal="center" vertical="center" wrapText="1"/>
    </xf>
    <xf numFmtId="183" fontId="12" fillId="0" borderId="45" xfId="1" applyNumberFormat="1" applyFont="1" applyFill="1" applyBorder="1" applyAlignment="1">
      <alignment horizontal="right" vertical="center" shrinkToFit="1"/>
    </xf>
    <xf numFmtId="183" fontId="12" fillId="0" borderId="91" xfId="1" applyNumberFormat="1" applyFont="1" applyFill="1" applyBorder="1" applyAlignment="1">
      <alignment horizontal="right" vertical="center" shrinkToFit="1"/>
    </xf>
    <xf numFmtId="183" fontId="12" fillId="0" borderId="48" xfId="1" applyNumberFormat="1" applyFont="1" applyFill="1" applyBorder="1" applyAlignment="1">
      <alignment horizontal="right" vertical="center" shrinkToFit="1"/>
    </xf>
    <xf numFmtId="183" fontId="12" fillId="0" borderId="85" xfId="1" applyNumberFormat="1" applyFont="1" applyFill="1" applyBorder="1" applyAlignment="1">
      <alignment horizontal="right" vertical="center" shrinkToFit="1"/>
    </xf>
    <xf numFmtId="183" fontId="12" fillId="0" borderId="95" xfId="1" applyNumberFormat="1" applyFont="1" applyFill="1" applyBorder="1" applyAlignment="1">
      <alignment horizontal="right" vertical="center" shrinkToFit="1"/>
    </xf>
    <xf numFmtId="183" fontId="12" fillId="0" borderId="108" xfId="1" applyNumberFormat="1" applyFont="1" applyFill="1" applyBorder="1" applyAlignment="1">
      <alignment horizontal="right" vertical="center" shrinkToFit="1"/>
    </xf>
    <xf numFmtId="183" fontId="12" fillId="7" borderId="45" xfId="1" applyNumberFormat="1" applyFont="1" applyFill="1" applyBorder="1" applyAlignment="1">
      <alignment horizontal="right" vertical="center" shrinkToFit="1"/>
    </xf>
    <xf numFmtId="183" fontId="12" fillId="7" borderId="91" xfId="1" applyNumberFormat="1" applyFont="1" applyFill="1" applyBorder="1" applyAlignment="1">
      <alignment horizontal="right" vertical="center" shrinkToFit="1"/>
    </xf>
    <xf numFmtId="183" fontId="12" fillId="7" borderId="48" xfId="1" applyNumberFormat="1" applyFont="1" applyFill="1" applyBorder="1" applyAlignment="1">
      <alignment horizontal="right" vertical="center" shrinkToFit="1"/>
    </xf>
    <xf numFmtId="183" fontId="12" fillId="7" borderId="85" xfId="1" applyNumberFormat="1" applyFont="1" applyFill="1" applyBorder="1" applyAlignment="1">
      <alignment horizontal="right" vertical="center" shrinkToFit="1"/>
    </xf>
    <xf numFmtId="183" fontId="16" fillId="5" borderId="48" xfId="0" applyNumberFormat="1" applyFont="1" applyFill="1" applyBorder="1" applyAlignment="1">
      <alignment horizontal="center" vertical="center" wrapText="1"/>
    </xf>
    <xf numFmtId="183" fontId="16" fillId="5" borderId="45" xfId="0" applyNumberFormat="1" applyFont="1" applyFill="1" applyBorder="1" applyAlignment="1">
      <alignment horizontal="center" vertical="center" wrapText="1"/>
    </xf>
    <xf numFmtId="183" fontId="16" fillId="5" borderId="85" xfId="0" applyNumberFormat="1" applyFont="1" applyFill="1" applyBorder="1" applyAlignment="1">
      <alignment horizontal="center" vertical="center" wrapText="1"/>
    </xf>
    <xf numFmtId="183" fontId="16" fillId="5" borderId="54" xfId="0" applyNumberFormat="1" applyFont="1" applyFill="1" applyBorder="1" applyAlignment="1">
      <alignment horizontal="center" vertical="center"/>
    </xf>
    <xf numFmtId="183" fontId="12" fillId="5" borderId="48" xfId="1" applyNumberFormat="1" applyFont="1" applyFill="1" applyBorder="1" applyAlignment="1">
      <alignment horizontal="center" vertical="center" wrapText="1"/>
    </xf>
    <xf numFmtId="183" fontId="12" fillId="5" borderId="54" xfId="1" applyNumberFormat="1" applyFont="1" applyFill="1" applyBorder="1" applyAlignment="1">
      <alignment horizontal="center" vertical="center" wrapText="1"/>
    </xf>
    <xf numFmtId="183" fontId="16" fillId="5" borderId="77" xfId="0" applyNumberFormat="1" applyFont="1" applyFill="1" applyBorder="1" applyAlignment="1">
      <alignment horizontal="center" vertical="center"/>
    </xf>
    <xf numFmtId="183" fontId="16" fillId="5" borderId="76" xfId="0" applyNumberFormat="1" applyFont="1" applyFill="1" applyBorder="1" applyAlignment="1">
      <alignment horizontal="center" vertical="center"/>
    </xf>
    <xf numFmtId="183" fontId="16" fillId="6" borderId="54" xfId="0" applyNumberFormat="1" applyFont="1" applyFill="1" applyBorder="1" applyAlignment="1">
      <alignment horizontal="center" vertical="center"/>
    </xf>
    <xf numFmtId="41" fontId="16" fillId="0" borderId="54" xfId="0" applyNumberFormat="1" applyFont="1" applyBorder="1" applyAlignment="1">
      <alignment vertical="center" wrapText="1"/>
    </xf>
    <xf numFmtId="41" fontId="16" fillId="0" borderId="54" xfId="0" applyNumberFormat="1" applyFont="1" applyBorder="1" applyAlignment="1">
      <alignment vertical="center"/>
    </xf>
    <xf numFmtId="41" fontId="12" fillId="0" borderId="85" xfId="1" applyNumberFormat="1" applyFont="1" applyFill="1" applyBorder="1" applyAlignment="1">
      <alignment vertical="center" wrapText="1"/>
    </xf>
    <xf numFmtId="41" fontId="12" fillId="0" borderId="54" xfId="1" applyNumberFormat="1" applyFont="1" applyFill="1" applyBorder="1" applyAlignment="1">
      <alignment vertical="center" wrapText="1"/>
    </xf>
    <xf numFmtId="41" fontId="16" fillId="0" borderId="33" xfId="0" applyNumberFormat="1" applyFont="1" applyBorder="1" applyAlignment="1">
      <alignment vertical="center" wrapText="1"/>
    </xf>
    <xf numFmtId="41" fontId="16" fillId="0" borderId="30" xfId="0" applyNumberFormat="1" applyFont="1" applyBorder="1" applyAlignment="1">
      <alignment vertical="center" wrapText="1"/>
    </xf>
    <xf numFmtId="41" fontId="16" fillId="0" borderId="41" xfId="0" applyNumberFormat="1" applyFont="1" applyBorder="1" applyAlignment="1">
      <alignment vertical="center" wrapText="1"/>
    </xf>
    <xf numFmtId="41" fontId="16" fillId="0" borderId="28" xfId="0" applyNumberFormat="1" applyFont="1" applyBorder="1" applyAlignment="1">
      <alignment vertical="center" wrapText="1"/>
    </xf>
    <xf numFmtId="41" fontId="16" fillId="0" borderId="25" xfId="0" applyNumberFormat="1" applyFont="1" applyBorder="1" applyAlignment="1">
      <alignment vertical="center" wrapText="1"/>
    </xf>
    <xf numFmtId="41" fontId="16" fillId="0" borderId="60" xfId="0" applyNumberFormat="1" applyFont="1" applyBorder="1" applyAlignment="1">
      <alignment vertical="center" wrapText="1"/>
    </xf>
    <xf numFmtId="183" fontId="16" fillId="6" borderId="54" xfId="0" applyNumberFormat="1" applyFont="1" applyFill="1" applyBorder="1" applyAlignment="1">
      <alignment horizontal="left" vertical="center" wrapText="1"/>
    </xf>
    <xf numFmtId="183" fontId="16" fillId="5" borderId="54" xfId="0" applyNumberFormat="1" applyFont="1" applyFill="1" applyBorder="1" applyAlignment="1">
      <alignment horizontal="center" vertical="center" wrapText="1"/>
    </xf>
    <xf numFmtId="183" fontId="16" fillId="0" borderId="0" xfId="0" applyNumberFormat="1" applyFont="1" applyBorder="1" applyAlignment="1">
      <alignment vertical="center" wrapText="1"/>
    </xf>
    <xf numFmtId="176" fontId="12" fillId="0" borderId="102" xfId="1" applyNumberFormat="1" applyFont="1" applyFill="1" applyBorder="1" applyAlignment="1">
      <alignment horizontal="right" vertical="center" shrinkToFit="1"/>
    </xf>
    <xf numFmtId="176" fontId="12" fillId="0" borderId="85" xfId="1" applyNumberFormat="1" applyFont="1" applyFill="1" applyBorder="1" applyAlignment="1">
      <alignment horizontal="right" vertical="center" shrinkToFit="1"/>
    </xf>
    <xf numFmtId="190" fontId="17" fillId="0" borderId="48" xfId="0" applyNumberFormat="1" applyFont="1" applyBorder="1" applyAlignment="1">
      <alignment horizontal="center" vertical="center" wrapText="1"/>
    </xf>
    <xf numFmtId="190" fontId="17" fillId="0" borderId="107" xfId="0" applyNumberFormat="1" applyFont="1" applyBorder="1" applyAlignment="1">
      <alignment horizontal="center" vertical="center" wrapText="1"/>
    </xf>
    <xf numFmtId="176" fontId="12" fillId="0" borderId="119" xfId="1" applyNumberFormat="1" applyFont="1" applyFill="1" applyBorder="1" applyAlignment="1">
      <alignment horizontal="right" vertical="center" shrinkToFit="1"/>
    </xf>
    <xf numFmtId="176" fontId="12" fillId="0" borderId="109" xfId="1" applyNumberFormat="1" applyFont="1" applyFill="1" applyBorder="1" applyAlignment="1">
      <alignment horizontal="right" vertical="center" shrinkToFit="1"/>
    </xf>
    <xf numFmtId="190" fontId="17" fillId="0" borderId="108" xfId="0" applyNumberFormat="1" applyFont="1" applyBorder="1" applyAlignment="1">
      <alignment horizontal="center" vertical="center" wrapText="1"/>
    </xf>
    <xf numFmtId="190" fontId="17" fillId="0" borderId="110" xfId="0" applyNumberFormat="1" applyFont="1" applyBorder="1" applyAlignment="1">
      <alignment horizontal="center" vertical="center" wrapText="1"/>
    </xf>
    <xf numFmtId="176" fontId="12" fillId="7" borderId="102" xfId="1" applyNumberFormat="1" applyFont="1" applyFill="1" applyBorder="1" applyAlignment="1">
      <alignment horizontal="right" vertical="center" shrinkToFit="1"/>
    </xf>
    <xf numFmtId="176" fontId="12" fillId="7" borderId="85" xfId="1" applyNumberFormat="1" applyFont="1" applyFill="1" applyBorder="1" applyAlignment="1">
      <alignment horizontal="right" vertical="center" shrinkToFit="1"/>
    </xf>
    <xf numFmtId="190" fontId="17" fillId="7" borderId="48" xfId="0" applyNumberFormat="1" applyFont="1" applyFill="1" applyBorder="1" applyAlignment="1">
      <alignment horizontal="center" vertical="center" wrapText="1"/>
    </xf>
    <xf numFmtId="190" fontId="17" fillId="7" borderId="107" xfId="0" applyNumberFormat="1" applyFont="1" applyFill="1" applyBorder="1" applyAlignment="1">
      <alignment horizontal="center" vertical="center" wrapText="1"/>
    </xf>
    <xf numFmtId="176" fontId="12" fillId="7" borderId="45" xfId="1" applyNumberFormat="1" applyFont="1" applyFill="1" applyBorder="1" applyAlignment="1">
      <alignment horizontal="right" vertical="center" shrinkToFit="1"/>
    </xf>
    <xf numFmtId="190" fontId="17" fillId="7" borderId="85" xfId="0" applyNumberFormat="1" applyFont="1" applyFill="1" applyBorder="1" applyAlignment="1">
      <alignment horizontal="center" vertical="center" wrapText="1"/>
    </xf>
    <xf numFmtId="176" fontId="12" fillId="0" borderId="45" xfId="1" applyNumberFormat="1" applyFont="1" applyFill="1" applyBorder="1" applyAlignment="1">
      <alignment horizontal="right" vertical="center" shrinkToFit="1"/>
    </xf>
    <xf numFmtId="190" fontId="17" fillId="0" borderId="85" xfId="0" applyNumberFormat="1" applyFont="1" applyBorder="1" applyAlignment="1">
      <alignment horizontal="center" vertical="center" wrapText="1"/>
    </xf>
    <xf numFmtId="176" fontId="12" fillId="5" borderId="0" xfId="1" applyNumberFormat="1" applyFont="1" applyFill="1" applyBorder="1" applyAlignment="1">
      <alignment horizontal="center" vertical="center" wrapText="1"/>
    </xf>
    <xf numFmtId="176" fontId="12" fillId="5" borderId="25" xfId="1" applyNumberFormat="1" applyFont="1" applyFill="1" applyBorder="1" applyAlignment="1">
      <alignment horizontal="center" vertical="center" wrapText="1"/>
    </xf>
    <xf numFmtId="187" fontId="12" fillId="7" borderId="102" xfId="1" applyNumberFormat="1" applyFont="1" applyFill="1" applyBorder="1" applyAlignment="1">
      <alignment horizontal="right" vertical="center" shrinkToFit="1"/>
    </xf>
    <xf numFmtId="187" fontId="12" fillId="7" borderId="85" xfId="1" applyNumberFormat="1" applyFont="1" applyFill="1" applyBorder="1" applyAlignment="1">
      <alignment horizontal="right" vertical="center" shrinkToFit="1"/>
    </xf>
    <xf numFmtId="183" fontId="17" fillId="7" borderId="48" xfId="0" applyNumberFormat="1" applyFont="1" applyFill="1" applyBorder="1" applyAlignment="1">
      <alignment horizontal="center" vertical="center" wrapText="1"/>
    </xf>
    <xf numFmtId="183" fontId="17" fillId="7" borderId="107" xfId="0" applyNumberFormat="1" applyFont="1" applyFill="1" applyBorder="1" applyAlignment="1">
      <alignment horizontal="center" vertical="center" wrapText="1"/>
    </xf>
    <xf numFmtId="189" fontId="12" fillId="0" borderId="102" xfId="1" applyNumberFormat="1" applyFont="1" applyFill="1" applyBorder="1" applyAlignment="1">
      <alignment horizontal="right" vertical="center" shrinkToFit="1"/>
    </xf>
    <xf numFmtId="189" fontId="12" fillId="0" borderId="85" xfId="1" applyNumberFormat="1" applyFont="1" applyFill="1" applyBorder="1" applyAlignment="1">
      <alignment horizontal="right" vertical="center" shrinkToFit="1"/>
    </xf>
    <xf numFmtId="189" fontId="12" fillId="0" borderId="119" xfId="1" applyNumberFormat="1" applyFont="1" applyFill="1" applyBorder="1" applyAlignment="1">
      <alignment horizontal="right" vertical="center" shrinkToFit="1"/>
    </xf>
    <xf numFmtId="189" fontId="12" fillId="0" borderId="109" xfId="1" applyNumberFormat="1" applyFont="1" applyFill="1" applyBorder="1" applyAlignment="1">
      <alignment horizontal="right" vertical="center" shrinkToFit="1"/>
    </xf>
    <xf numFmtId="183" fontId="17" fillId="0" borderId="108" xfId="0" applyNumberFormat="1" applyFont="1" applyBorder="1" applyAlignment="1">
      <alignment horizontal="center" vertical="center" wrapText="1"/>
    </xf>
    <xf numFmtId="183" fontId="17" fillId="0" borderId="110" xfId="0" applyNumberFormat="1" applyFont="1" applyBorder="1" applyAlignment="1">
      <alignment horizontal="center" vertical="center" wrapText="1"/>
    </xf>
    <xf numFmtId="189" fontId="12" fillId="7" borderId="102" xfId="1" applyNumberFormat="1" applyFont="1" applyFill="1" applyBorder="1" applyAlignment="1">
      <alignment horizontal="right" vertical="center" shrinkToFit="1"/>
    </xf>
    <xf numFmtId="189" fontId="12" fillId="7" borderId="85" xfId="1" applyNumberFormat="1" applyFont="1" applyFill="1" applyBorder="1" applyAlignment="1">
      <alignment horizontal="right" vertical="center" shrinkToFit="1"/>
    </xf>
    <xf numFmtId="187" fontId="12" fillId="0" borderId="119" xfId="1" applyNumberFormat="1" applyFont="1" applyFill="1" applyBorder="1" applyAlignment="1">
      <alignment horizontal="right" vertical="center" shrinkToFit="1"/>
    </xf>
    <xf numFmtId="187" fontId="12" fillId="0" borderId="109" xfId="1" applyNumberFormat="1" applyFont="1" applyFill="1" applyBorder="1" applyAlignment="1">
      <alignment horizontal="right" vertical="center" shrinkToFit="1"/>
    </xf>
    <xf numFmtId="183" fontId="12" fillId="5" borderId="90" xfId="1" applyNumberFormat="1" applyFont="1" applyFill="1" applyBorder="1" applyAlignment="1">
      <alignment horizontal="center" vertical="center" wrapText="1"/>
    </xf>
    <xf numFmtId="183" fontId="12" fillId="5" borderId="98" xfId="1" applyNumberFormat="1" applyFont="1" applyFill="1" applyBorder="1" applyAlignment="1">
      <alignment horizontal="center" vertical="center" wrapText="1"/>
    </xf>
    <xf numFmtId="183" fontId="12" fillId="5" borderId="99" xfId="1" applyNumberFormat="1" applyFont="1" applyFill="1" applyBorder="1" applyAlignment="1">
      <alignment horizontal="center" vertical="center" wrapText="1"/>
    </xf>
    <xf numFmtId="183" fontId="12" fillId="0" borderId="109" xfId="1" applyNumberFormat="1" applyFont="1" applyFill="1" applyBorder="1" applyAlignment="1">
      <alignment horizontal="right" vertical="center" shrinkToFit="1"/>
    </xf>
    <xf numFmtId="177" fontId="12" fillId="0" borderId="91" xfId="1" applyNumberFormat="1" applyFont="1" applyFill="1" applyBorder="1" applyAlignment="1">
      <alignment horizontal="right" vertical="center" shrinkToFit="1"/>
    </xf>
    <xf numFmtId="177" fontId="12" fillId="0" borderId="48" xfId="1" applyNumberFormat="1" applyFont="1" applyFill="1" applyBorder="1" applyAlignment="1">
      <alignment horizontal="right" vertical="center" shrinkToFit="1"/>
    </xf>
    <xf numFmtId="177" fontId="12" fillId="0" borderId="85" xfId="1" applyNumberFormat="1" applyFont="1" applyFill="1" applyBorder="1" applyAlignment="1">
      <alignment horizontal="right" vertical="center" shrinkToFit="1"/>
    </xf>
    <xf numFmtId="177" fontId="12" fillId="0" borderId="95" xfId="1" applyNumberFormat="1" applyFont="1" applyFill="1" applyBorder="1" applyAlignment="1">
      <alignment horizontal="right" vertical="center" shrinkToFit="1"/>
    </xf>
    <xf numFmtId="177" fontId="12" fillId="0" borderId="108" xfId="1" applyNumberFormat="1" applyFont="1" applyFill="1" applyBorder="1" applyAlignment="1">
      <alignment horizontal="right" vertical="center" shrinkToFit="1"/>
    </xf>
    <xf numFmtId="177" fontId="12" fillId="7" borderId="91" xfId="1" applyNumberFormat="1" applyFont="1" applyFill="1" applyBorder="1" applyAlignment="1">
      <alignment horizontal="right" vertical="center" shrinkToFit="1"/>
    </xf>
    <xf numFmtId="177" fontId="12" fillId="7" borderId="48" xfId="1" applyNumberFormat="1" applyFont="1" applyFill="1" applyBorder="1" applyAlignment="1">
      <alignment horizontal="right" vertical="center" shrinkToFit="1"/>
    </xf>
    <xf numFmtId="177" fontId="12" fillId="7" borderId="85" xfId="1" applyNumberFormat="1" applyFont="1" applyFill="1" applyBorder="1" applyAlignment="1">
      <alignment horizontal="right" vertical="center" shrinkToFit="1"/>
    </xf>
    <xf numFmtId="183" fontId="12" fillId="0" borderId="122" xfId="1" applyNumberFormat="1" applyFont="1" applyFill="1" applyBorder="1" applyAlignment="1">
      <alignment horizontal="right" vertical="center" shrinkToFit="1"/>
    </xf>
    <xf numFmtId="183" fontId="12" fillId="0" borderId="0" xfId="1" applyNumberFormat="1" applyFont="1" applyFill="1" applyBorder="1" applyAlignment="1">
      <alignment horizontal="right" vertical="center" shrinkToFit="1"/>
    </xf>
    <xf numFmtId="183" fontId="12" fillId="0" borderId="0" xfId="1" applyNumberFormat="1" applyFont="1" applyFill="1" applyBorder="1" applyAlignment="1">
      <alignment horizontal="center" vertical="center" wrapText="1"/>
    </xf>
    <xf numFmtId="189" fontId="12" fillId="0" borderId="48" xfId="36" applyNumberFormat="1" applyFont="1" applyFill="1" applyBorder="1" applyAlignment="1">
      <alignment horizontal="right" vertical="center" shrinkToFit="1"/>
    </xf>
    <xf numFmtId="189" fontId="12" fillId="0" borderId="85" xfId="36" applyNumberFormat="1" applyFont="1" applyFill="1" applyBorder="1" applyAlignment="1">
      <alignment horizontal="right" vertical="center" shrinkToFit="1"/>
    </xf>
    <xf numFmtId="183" fontId="17" fillId="0" borderId="48" xfId="0" applyNumberFormat="1" applyFont="1" applyFill="1" applyBorder="1" applyAlignment="1">
      <alignment horizontal="center" vertical="center" wrapText="1"/>
    </xf>
    <xf numFmtId="183" fontId="17" fillId="0" borderId="107" xfId="0" applyNumberFormat="1" applyFont="1" applyFill="1" applyBorder="1" applyAlignment="1">
      <alignment horizontal="center" vertical="center" wrapText="1"/>
    </xf>
    <xf numFmtId="189" fontId="12" fillId="0" borderId="108" xfId="36" applyNumberFormat="1" applyFont="1" applyFill="1" applyBorder="1" applyAlignment="1">
      <alignment horizontal="right" vertical="center" shrinkToFit="1"/>
    </xf>
    <xf numFmtId="189" fontId="12" fillId="0" borderId="109" xfId="36" applyNumberFormat="1" applyFont="1" applyFill="1" applyBorder="1" applyAlignment="1">
      <alignment horizontal="right" vertical="center" shrinkToFit="1"/>
    </xf>
    <xf numFmtId="189" fontId="12" fillId="7" borderId="48" xfId="36" applyNumberFormat="1" applyFont="1" applyFill="1" applyBorder="1" applyAlignment="1">
      <alignment horizontal="right" vertical="center" shrinkToFit="1"/>
    </xf>
    <xf numFmtId="189" fontId="12" fillId="7" borderId="85" xfId="36" applyNumberFormat="1" applyFont="1" applyFill="1" applyBorder="1" applyAlignment="1">
      <alignment horizontal="right" vertical="center" shrinkToFit="1"/>
    </xf>
    <xf numFmtId="10" fontId="12" fillId="0" borderId="91" xfId="35" applyNumberFormat="1" applyFont="1" applyFill="1" applyBorder="1" applyAlignment="1">
      <alignment horizontal="right" vertical="center" shrinkToFit="1"/>
    </xf>
    <xf numFmtId="10" fontId="12" fillId="0" borderId="54" xfId="35" applyNumberFormat="1" applyFont="1" applyFill="1" applyBorder="1" applyAlignment="1">
      <alignment horizontal="right" vertical="center" shrinkToFit="1"/>
    </xf>
    <xf numFmtId="10" fontId="12" fillId="0" borderId="95" xfId="35" applyNumberFormat="1" applyFont="1" applyFill="1" applyBorder="1" applyAlignment="1">
      <alignment horizontal="right" vertical="center" shrinkToFit="1"/>
    </xf>
    <xf numFmtId="10" fontId="12" fillId="0" borderId="96" xfId="35" applyNumberFormat="1" applyFont="1" applyFill="1" applyBorder="1" applyAlignment="1">
      <alignment horizontal="right" vertical="center" shrinkToFit="1"/>
    </xf>
    <xf numFmtId="189" fontId="12" fillId="5" borderId="103" xfId="1" applyNumberFormat="1" applyFont="1" applyFill="1" applyBorder="1" applyAlignment="1">
      <alignment horizontal="center" vertical="center" wrapText="1"/>
    </xf>
    <xf numFmtId="189" fontId="12" fillId="5" borderId="104" xfId="1" applyNumberFormat="1" applyFont="1" applyFill="1" applyBorder="1" applyAlignment="1">
      <alignment horizontal="center" vertical="center" wrapText="1"/>
    </xf>
    <xf numFmtId="189" fontId="12" fillId="5" borderId="15" xfId="1" applyNumberFormat="1" applyFont="1" applyFill="1" applyBorder="1" applyAlignment="1">
      <alignment horizontal="center" vertical="center" wrapText="1"/>
    </xf>
    <xf numFmtId="189" fontId="12" fillId="5" borderId="14" xfId="1" applyNumberFormat="1" applyFont="1" applyFill="1" applyBorder="1" applyAlignment="1">
      <alignment horizontal="center" vertical="center" wrapText="1"/>
    </xf>
    <xf numFmtId="189" fontId="12" fillId="5" borderId="28" xfId="1" applyNumberFormat="1" applyFont="1" applyFill="1" applyBorder="1" applyAlignment="1">
      <alignment horizontal="center" vertical="center" wrapText="1"/>
    </xf>
    <xf numFmtId="189" fontId="12" fillId="5" borderId="60" xfId="1" applyNumberFormat="1" applyFont="1" applyFill="1" applyBorder="1" applyAlignment="1">
      <alignment horizontal="center" vertical="center" wrapText="1"/>
    </xf>
    <xf numFmtId="189" fontId="12" fillId="5" borderId="105" xfId="1" applyNumberFormat="1" applyFont="1" applyFill="1" applyBorder="1" applyAlignment="1">
      <alignment horizontal="center" vertical="center" wrapText="1"/>
    </xf>
    <xf numFmtId="189" fontId="12" fillId="5" borderId="106" xfId="1" applyNumberFormat="1" applyFont="1" applyFill="1" applyBorder="1" applyAlignment="1">
      <alignment horizontal="center" vertical="center" wrapText="1"/>
    </xf>
    <xf numFmtId="189" fontId="12" fillId="5" borderId="93" xfId="1" applyNumberFormat="1" applyFont="1" applyFill="1" applyBorder="1" applyAlignment="1">
      <alignment horizontal="center" vertical="center" wrapText="1"/>
    </xf>
    <xf numFmtId="183" fontId="17" fillId="0" borderId="54" xfId="0" applyNumberFormat="1" applyFont="1" applyFill="1" applyBorder="1" applyAlignment="1">
      <alignment horizontal="center" vertical="center" wrapText="1"/>
    </xf>
    <xf numFmtId="183" fontId="17" fillId="0" borderId="94" xfId="0" applyNumberFormat="1" applyFont="1" applyFill="1" applyBorder="1" applyAlignment="1">
      <alignment horizontal="center" vertical="center" wrapText="1"/>
    </xf>
    <xf numFmtId="10" fontId="12" fillId="7" borderId="91" xfId="35" applyNumberFormat="1" applyFont="1" applyFill="1" applyBorder="1" applyAlignment="1">
      <alignment horizontal="right" vertical="center" shrinkToFit="1"/>
    </xf>
    <xf numFmtId="10" fontId="12" fillId="7" borderId="54" xfId="35" applyNumberFormat="1" applyFont="1" applyFill="1" applyBorder="1" applyAlignment="1">
      <alignment horizontal="right" vertical="center" shrinkToFit="1"/>
    </xf>
    <xf numFmtId="176" fontId="16" fillId="5" borderId="33" xfId="0" applyNumberFormat="1" applyFont="1" applyFill="1" applyBorder="1" applyAlignment="1">
      <alignment horizontal="center" vertical="center"/>
    </xf>
    <xf numFmtId="176" fontId="16" fillId="5" borderId="15" xfId="0" applyNumberFormat="1" applyFont="1" applyFill="1" applyBorder="1" applyAlignment="1">
      <alignment horizontal="center" vertical="center"/>
    </xf>
    <xf numFmtId="176" fontId="16" fillId="5" borderId="28" xfId="0" applyNumberFormat="1" applyFont="1" applyFill="1" applyBorder="1" applyAlignment="1">
      <alignment horizontal="center" vertical="center"/>
    </xf>
    <xf numFmtId="183" fontId="16" fillId="5" borderId="90" xfId="0" applyNumberFormat="1" applyFont="1" applyFill="1" applyBorder="1" applyAlignment="1">
      <alignment horizontal="center" vertical="center"/>
    </xf>
    <xf numFmtId="183" fontId="16" fillId="5" borderId="91" xfId="0" applyNumberFormat="1" applyFont="1" applyFill="1" applyBorder="1" applyAlignment="1">
      <alignment horizontal="center" vertical="center"/>
    </xf>
    <xf numFmtId="183" fontId="12" fillId="0" borderId="54" xfId="1" applyNumberFormat="1" applyFont="1" applyFill="1" applyBorder="1" applyAlignment="1">
      <alignment horizontal="right" vertical="center" shrinkToFit="1"/>
    </xf>
    <xf numFmtId="183" fontId="12" fillId="7" borderId="54" xfId="1" applyNumberFormat="1" applyFont="1" applyFill="1" applyBorder="1" applyAlignment="1">
      <alignment horizontal="right" vertical="center" shrinkToFit="1"/>
    </xf>
    <xf numFmtId="185" fontId="12" fillId="0" borderId="91" xfId="35" applyNumberFormat="1" applyFont="1" applyFill="1" applyBorder="1" applyAlignment="1">
      <alignment horizontal="right" vertical="center" shrinkToFit="1"/>
    </xf>
    <xf numFmtId="185" fontId="12" fillId="0" borderId="54" xfId="35" applyNumberFormat="1" applyFont="1" applyFill="1" applyBorder="1" applyAlignment="1">
      <alignment horizontal="right" vertical="center" shrinkToFit="1"/>
    </xf>
    <xf numFmtId="183" fontId="12" fillId="0" borderId="96" xfId="1" applyNumberFormat="1" applyFont="1" applyFill="1" applyBorder="1" applyAlignment="1">
      <alignment horizontal="right" vertical="center" shrinkToFit="1"/>
    </xf>
    <xf numFmtId="185" fontId="12" fillId="0" borderId="95" xfId="35" applyNumberFormat="1" applyFont="1" applyFill="1" applyBorder="1" applyAlignment="1">
      <alignment horizontal="right" vertical="center" shrinkToFit="1"/>
    </xf>
    <xf numFmtId="185" fontId="12" fillId="0" borderId="96" xfId="35" applyNumberFormat="1" applyFont="1" applyFill="1" applyBorder="1" applyAlignment="1">
      <alignment horizontal="right" vertical="center" shrinkToFit="1"/>
    </xf>
    <xf numFmtId="185" fontId="12" fillId="7" borderId="91" xfId="35" applyNumberFormat="1" applyFont="1" applyFill="1" applyBorder="1" applyAlignment="1">
      <alignment horizontal="right" vertical="center" shrinkToFit="1"/>
    </xf>
    <xf numFmtId="185" fontId="12" fillId="7" borderId="54" xfId="35" applyNumberFormat="1" applyFont="1" applyFill="1" applyBorder="1" applyAlignment="1">
      <alignment horizontal="right" vertical="center" shrinkToFit="1"/>
    </xf>
    <xf numFmtId="38" fontId="12" fillId="0" borderId="91" xfId="36" applyFont="1" applyFill="1" applyBorder="1" applyAlignment="1">
      <alignment horizontal="right" vertical="center" shrinkToFit="1"/>
    </xf>
    <xf numFmtId="38" fontId="12" fillId="0" borderId="95" xfId="36" applyFont="1" applyFill="1" applyBorder="1" applyAlignment="1">
      <alignment horizontal="right" vertical="center" shrinkToFit="1"/>
    </xf>
    <xf numFmtId="38" fontId="12" fillId="0" borderId="96" xfId="36" applyFont="1" applyFill="1" applyBorder="1" applyAlignment="1">
      <alignment horizontal="right" vertical="center" shrinkToFit="1"/>
    </xf>
    <xf numFmtId="38" fontId="12" fillId="7" borderId="91" xfId="36" applyFont="1" applyFill="1" applyBorder="1" applyAlignment="1">
      <alignment horizontal="right" vertical="center" shrinkToFit="1"/>
    </xf>
    <xf numFmtId="183" fontId="12" fillId="0" borderId="15" xfId="1" applyNumberFormat="1" applyFont="1" applyFill="1" applyBorder="1" applyAlignment="1">
      <alignment horizontal="right" vertical="center" shrinkToFit="1"/>
    </xf>
    <xf numFmtId="187" fontId="12" fillId="0" borderId="91" xfId="1" applyNumberFormat="1" applyFont="1" applyFill="1" applyBorder="1" applyAlignment="1">
      <alignment horizontal="right" vertical="center" shrinkToFit="1"/>
    </xf>
    <xf numFmtId="187" fontId="12" fillId="0" borderId="48" xfId="1" applyNumberFormat="1" applyFont="1" applyFill="1" applyBorder="1" applyAlignment="1">
      <alignment horizontal="right" vertical="center" shrinkToFit="1"/>
    </xf>
    <xf numFmtId="187" fontId="12" fillId="7" borderId="91" xfId="1" applyNumberFormat="1" applyFont="1" applyFill="1" applyBorder="1" applyAlignment="1">
      <alignment horizontal="right" vertical="center" shrinkToFit="1"/>
    </xf>
    <xf numFmtId="187" fontId="12" fillId="7" borderId="48" xfId="1" applyNumberFormat="1" applyFont="1" applyFill="1" applyBorder="1" applyAlignment="1">
      <alignment horizontal="right" vertical="center" shrinkToFit="1"/>
    </xf>
    <xf numFmtId="187" fontId="12" fillId="0" borderId="95" xfId="1" applyNumberFormat="1" applyFont="1" applyFill="1" applyBorder="1" applyAlignment="1">
      <alignment horizontal="right" vertical="center" shrinkToFit="1"/>
    </xf>
    <xf numFmtId="187" fontId="12" fillId="0" borderId="108" xfId="1" applyNumberFormat="1" applyFont="1" applyFill="1" applyBorder="1" applyAlignment="1">
      <alignment horizontal="right" vertical="center" shrinkToFit="1"/>
    </xf>
    <xf numFmtId="185" fontId="12" fillId="0" borderId="85" xfId="35" applyNumberFormat="1" applyFont="1" applyFill="1" applyBorder="1" applyAlignment="1">
      <alignment horizontal="right" vertical="center" shrinkToFit="1"/>
    </xf>
    <xf numFmtId="185" fontId="12" fillId="7" borderId="85" xfId="35" applyNumberFormat="1" applyFont="1" applyFill="1" applyBorder="1" applyAlignment="1">
      <alignment horizontal="right" vertical="center" shrinkToFit="1"/>
    </xf>
    <xf numFmtId="10" fontId="12" fillId="0" borderId="85" xfId="35" applyNumberFormat="1" applyFont="1" applyFill="1" applyBorder="1" applyAlignment="1">
      <alignment horizontal="right" vertical="center" shrinkToFit="1"/>
    </xf>
    <xf numFmtId="10" fontId="12" fillId="7" borderId="85" xfId="35" applyNumberFormat="1" applyFont="1" applyFill="1" applyBorder="1" applyAlignment="1">
      <alignment horizontal="right" vertical="center" shrinkToFit="1"/>
    </xf>
    <xf numFmtId="183" fontId="12" fillId="5" borderId="77" xfId="1" applyNumberFormat="1" applyFont="1" applyFill="1" applyBorder="1" applyAlignment="1">
      <alignment horizontal="center" vertical="center" wrapText="1"/>
    </xf>
    <xf numFmtId="183" fontId="12" fillId="0" borderId="15" xfId="1" applyNumberFormat="1" applyFont="1" applyFill="1" applyBorder="1" applyAlignment="1">
      <alignment horizontal="center" vertical="center" wrapText="1"/>
    </xf>
    <xf numFmtId="183" fontId="12" fillId="7" borderId="122" xfId="1" applyNumberFormat="1" applyFont="1" applyFill="1" applyBorder="1" applyAlignment="1">
      <alignment horizontal="right" vertical="center" shrinkToFit="1"/>
    </xf>
    <xf numFmtId="183" fontId="12" fillId="0" borderId="123" xfId="1" applyNumberFormat="1" applyFont="1" applyFill="1" applyBorder="1" applyAlignment="1">
      <alignment horizontal="right" vertical="center" shrinkToFit="1"/>
    </xf>
    <xf numFmtId="187" fontId="12" fillId="0" borderId="45" xfId="1" applyNumberFormat="1" applyFont="1" applyFill="1" applyBorder="1" applyAlignment="1">
      <alignment horizontal="right" vertical="center" shrinkToFit="1"/>
    </xf>
    <xf numFmtId="183" fontId="17" fillId="0" borderId="85" xfId="0" applyNumberFormat="1" applyFont="1" applyBorder="1" applyAlignment="1">
      <alignment horizontal="center" vertical="center" wrapText="1"/>
    </xf>
    <xf numFmtId="187" fontId="12" fillId="7" borderId="45" xfId="1" applyNumberFormat="1" applyFont="1" applyFill="1" applyBorder="1" applyAlignment="1">
      <alignment horizontal="right" vertical="center" shrinkToFit="1"/>
    </xf>
    <xf numFmtId="183" fontId="17" fillId="7" borderId="85" xfId="0" applyNumberFormat="1" applyFont="1" applyFill="1" applyBorder="1" applyAlignment="1">
      <alignment horizontal="center" vertical="center" wrapText="1"/>
    </xf>
    <xf numFmtId="189" fontId="12" fillId="0" borderId="45" xfId="1" applyNumberFormat="1" applyFont="1" applyFill="1" applyBorder="1" applyAlignment="1">
      <alignment horizontal="right" vertical="center" shrinkToFit="1"/>
    </xf>
    <xf numFmtId="189" fontId="12" fillId="7" borderId="45" xfId="1" applyNumberFormat="1" applyFont="1" applyFill="1" applyBorder="1" applyAlignment="1">
      <alignment horizontal="right" vertical="center" shrinkToFit="1"/>
    </xf>
    <xf numFmtId="176" fontId="12" fillId="5" borderId="30" xfId="1" applyNumberFormat="1" applyFont="1" applyFill="1" applyBorder="1" applyAlignment="1">
      <alignment horizontal="center" vertical="center" wrapText="1"/>
    </xf>
    <xf numFmtId="176" fontId="12" fillId="5" borderId="41" xfId="1" applyNumberFormat="1" applyFont="1" applyFill="1" applyBorder="1" applyAlignment="1">
      <alignment horizontal="center" vertical="center" wrapText="1"/>
    </xf>
    <xf numFmtId="176" fontId="12" fillId="5" borderId="33" xfId="1" applyNumberFormat="1" applyFont="1" applyFill="1" applyBorder="1" applyAlignment="1">
      <alignment horizontal="center" vertical="center" wrapText="1"/>
    </xf>
    <xf numFmtId="183" fontId="12" fillId="5" borderId="76" xfId="1" applyNumberFormat="1" applyFont="1" applyFill="1" applyBorder="1" applyAlignment="1">
      <alignment horizontal="center" vertical="center" wrapText="1"/>
    </xf>
    <xf numFmtId="0" fontId="30" fillId="0" borderId="30" xfId="37" applyFont="1" applyFill="1" applyBorder="1" applyAlignment="1">
      <alignment horizontal="left" vertical="center" wrapText="1"/>
    </xf>
    <xf numFmtId="183" fontId="18" fillId="11" borderId="0" xfId="37" applyNumberFormat="1" applyFont="1" applyFill="1" applyBorder="1" applyAlignment="1">
      <alignment horizontal="left" vertical="center" indent="1"/>
    </xf>
    <xf numFmtId="183" fontId="18" fillId="4" borderId="0" xfId="37" applyNumberFormat="1" applyFont="1" applyFill="1" applyBorder="1" applyAlignment="1">
      <alignment horizontal="left" vertical="center" indent="1"/>
    </xf>
    <xf numFmtId="183" fontId="16" fillId="5" borderId="54" xfId="37" applyNumberFormat="1" applyFont="1" applyFill="1" applyBorder="1" applyAlignment="1">
      <alignment horizontal="center" vertical="center"/>
    </xf>
    <xf numFmtId="183" fontId="17" fillId="0" borderId="25" xfId="37" applyNumberFormat="1" applyFont="1" applyBorder="1" applyAlignment="1">
      <alignment horizontal="left" wrapText="1"/>
    </xf>
    <xf numFmtId="0" fontId="33" fillId="5" borderId="90" xfId="37" applyFont="1" applyFill="1" applyBorder="1" applyAlignment="1">
      <alignment horizontal="center" vertical="center" wrapText="1"/>
    </xf>
    <xf numFmtId="0" fontId="30" fillId="5" borderId="91" xfId="37" applyFont="1" applyFill="1" applyBorder="1" applyAlignment="1">
      <alignment horizontal="center" vertical="center" wrapText="1"/>
    </xf>
    <xf numFmtId="0" fontId="33" fillId="5" borderId="99" xfId="37" applyFont="1" applyFill="1" applyBorder="1" applyAlignment="1">
      <alignment horizontal="center" vertical="center"/>
    </xf>
    <xf numFmtId="0" fontId="30" fillId="5" borderId="94" xfId="37" applyFont="1" applyFill="1" applyBorder="1" applyAlignment="1">
      <alignment horizontal="center" vertical="center"/>
    </xf>
    <xf numFmtId="0" fontId="33" fillId="5" borderId="85" xfId="37" applyFont="1" applyFill="1" applyBorder="1" applyAlignment="1">
      <alignment horizontal="center" vertical="center"/>
    </xf>
    <xf numFmtId="0" fontId="30" fillId="5" borderId="54" xfId="37" applyFont="1" applyFill="1" applyBorder="1" applyAlignment="1">
      <alignment horizontal="center" vertical="center"/>
    </xf>
    <xf numFmtId="0" fontId="33" fillId="5" borderId="54" xfId="37" applyFont="1" applyFill="1" applyBorder="1" applyAlignment="1">
      <alignment horizontal="center" vertical="center"/>
    </xf>
    <xf numFmtId="0" fontId="33" fillId="5" borderId="85" xfId="37" applyFont="1" applyFill="1" applyBorder="1" applyAlignment="1">
      <alignment horizontal="center" vertical="center" wrapText="1"/>
    </xf>
    <xf numFmtId="0" fontId="30" fillId="5" borderId="85" xfId="37" applyFont="1" applyFill="1" applyBorder="1" applyAlignment="1">
      <alignment horizontal="center" vertical="center"/>
    </xf>
    <xf numFmtId="183" fontId="16" fillId="5" borderId="48" xfId="37" applyNumberFormat="1" applyFont="1" applyFill="1" applyBorder="1" applyAlignment="1">
      <alignment horizontal="center" vertical="center"/>
    </xf>
    <xf numFmtId="183" fontId="12" fillId="5" borderId="75" xfId="1" applyNumberFormat="1" applyFont="1" applyFill="1" applyBorder="1" applyAlignment="1">
      <alignment horizontal="center" vertical="center" wrapText="1"/>
    </xf>
    <xf numFmtId="183" fontId="12" fillId="5" borderId="130" xfId="1" applyNumberFormat="1" applyFont="1" applyFill="1" applyBorder="1" applyAlignment="1">
      <alignment horizontal="center" vertical="center" wrapText="1"/>
    </xf>
    <xf numFmtId="183" fontId="12" fillId="5" borderId="128" xfId="1" applyNumberFormat="1" applyFont="1" applyFill="1" applyBorder="1" applyAlignment="1">
      <alignment horizontal="center" vertical="center" wrapText="1"/>
    </xf>
    <xf numFmtId="183" fontId="12" fillId="5" borderId="126" xfId="1" applyNumberFormat="1" applyFont="1" applyFill="1" applyBorder="1" applyAlignment="1">
      <alignment horizontal="center" vertical="center" wrapText="1"/>
    </xf>
    <xf numFmtId="183" fontId="12" fillId="5" borderId="131" xfId="1" applyNumberFormat="1" applyFont="1" applyFill="1" applyBorder="1" applyAlignment="1">
      <alignment horizontal="center" vertical="center" wrapText="1"/>
    </xf>
    <xf numFmtId="183" fontId="12" fillId="5" borderId="129" xfId="1" applyNumberFormat="1" applyFont="1" applyFill="1" applyBorder="1" applyAlignment="1">
      <alignment horizontal="center" vertical="center" wrapText="1"/>
    </xf>
    <xf numFmtId="183" fontId="12" fillId="5" borderId="127" xfId="1" applyNumberFormat="1" applyFont="1" applyFill="1" applyBorder="1" applyAlignment="1">
      <alignment horizontal="center" vertical="center" wrapText="1"/>
    </xf>
    <xf numFmtId="183" fontId="12" fillId="5" borderId="124" xfId="1" applyNumberFormat="1" applyFont="1" applyFill="1" applyBorder="1" applyAlignment="1">
      <alignment horizontal="center" vertical="center" wrapText="1"/>
    </xf>
    <xf numFmtId="183" fontId="12" fillId="0" borderId="0" xfId="1" applyNumberFormat="1" applyFont="1" applyFill="1" applyBorder="1" applyAlignment="1">
      <alignment horizontal="left" vertical="center" shrinkToFit="1"/>
    </xf>
    <xf numFmtId="183" fontId="17" fillId="5" borderId="77" xfId="37" applyNumberFormat="1" applyFont="1" applyFill="1" applyBorder="1" applyAlignment="1">
      <alignment horizontal="center" vertical="center"/>
    </xf>
    <xf numFmtId="183" fontId="17" fillId="5" borderId="54" xfId="37" applyNumberFormat="1" applyFont="1" applyFill="1" applyBorder="1" applyAlignment="1">
      <alignment horizontal="center" vertical="center"/>
    </xf>
    <xf numFmtId="49" fontId="0" fillId="0" borderId="54" xfId="0" applyNumberFormat="1" applyBorder="1" applyAlignment="1">
      <alignment horizontal="center" vertical="center"/>
    </xf>
    <xf numFmtId="0" fontId="0" fillId="0" borderId="54" xfId="0" applyNumberFormat="1" applyBorder="1" applyAlignment="1">
      <alignment horizontal="center" vertical="center"/>
    </xf>
    <xf numFmtId="0" fontId="0" fillId="0" borderId="54" xfId="0" applyNumberFormat="1" applyBorder="1" applyAlignment="1">
      <alignment horizontal="center" vertical="center" shrinkToFit="1"/>
    </xf>
    <xf numFmtId="49" fontId="0" fillId="0" borderId="48" xfId="0" applyNumberFormat="1" applyBorder="1" applyAlignment="1">
      <alignment horizontal="center" vertical="center"/>
    </xf>
    <xf numFmtId="0" fontId="0" fillId="0" borderId="45" xfId="0" applyNumberFormat="1" applyBorder="1" applyAlignment="1">
      <alignment horizontal="center" vertical="center"/>
    </xf>
    <xf numFmtId="0" fontId="0" fillId="0" borderId="85" xfId="0" applyNumberFormat="1" applyBorder="1" applyAlignment="1">
      <alignment horizontal="center" vertical="center"/>
    </xf>
    <xf numFmtId="0" fontId="0" fillId="0" borderId="48" xfId="0" applyNumberFormat="1" applyBorder="1" applyAlignment="1">
      <alignment horizontal="center" vertical="center"/>
    </xf>
    <xf numFmtId="49" fontId="0" fillId="0" borderId="54" xfId="0" applyNumberFormat="1" applyBorder="1" applyAlignment="1">
      <alignment horizontal="center" vertical="center" shrinkToFit="1"/>
    </xf>
    <xf numFmtId="49" fontId="0" fillId="12" borderId="54" xfId="0" applyNumberFormat="1" applyFill="1" applyBorder="1" applyAlignment="1">
      <alignment horizontal="center" vertical="center" shrinkToFit="1"/>
    </xf>
    <xf numFmtId="0" fontId="0" fillId="12" borderId="54" xfId="0" applyNumberFormat="1" applyFill="1" applyBorder="1" applyAlignment="1">
      <alignment horizontal="center" vertical="center" shrinkToFit="1"/>
    </xf>
    <xf numFmtId="49" fontId="19" fillId="0" borderId="54" xfId="0" applyNumberFormat="1" applyFont="1" applyBorder="1" applyAlignment="1">
      <alignment horizontal="center" vertical="center" wrapText="1"/>
    </xf>
    <xf numFmtId="0" fontId="19" fillId="0" borderId="54" xfId="0" applyNumberFormat="1" applyFont="1" applyBorder="1" applyAlignment="1">
      <alignment horizontal="center" vertical="center" wrapText="1"/>
    </xf>
    <xf numFmtId="49" fontId="8" fillId="0" borderId="0" xfId="1" applyNumberFormat="1" applyFont="1" applyFill="1" applyBorder="1" applyAlignment="1">
      <alignment horizontal="right" vertical="center"/>
    </xf>
    <xf numFmtId="0" fontId="5" fillId="0" borderId="0" xfId="2" applyFont="1" applyFill="1" applyAlignment="1">
      <alignment vertical="center"/>
    </xf>
    <xf numFmtId="49" fontId="8" fillId="0" borderId="0" xfId="1" applyNumberFormat="1" applyFont="1" applyFill="1" applyBorder="1" applyAlignment="1">
      <alignment horizontal="distributed" vertical="center"/>
    </xf>
    <xf numFmtId="177" fontId="8" fillId="0" borderId="12" xfId="1" applyNumberFormat="1" applyFont="1" applyFill="1" applyBorder="1" applyAlignment="1">
      <alignment horizontal="right" vertical="center" shrinkToFit="1"/>
    </xf>
    <xf numFmtId="177" fontId="8" fillId="0" borderId="0" xfId="1" applyNumberFormat="1" applyFont="1" applyFill="1" applyBorder="1" applyAlignment="1">
      <alignment horizontal="right" vertical="center" shrinkToFit="1"/>
    </xf>
    <xf numFmtId="49" fontId="8" fillId="0" borderId="13" xfId="1" applyNumberFormat="1" applyFont="1" applyFill="1" applyBorder="1" applyAlignment="1">
      <alignment horizontal="distributed" vertical="center"/>
    </xf>
    <xf numFmtId="176" fontId="8" fillId="0" borderId="12" xfId="1" applyNumberFormat="1" applyFont="1" applyFill="1" applyBorder="1" applyAlignment="1">
      <alignment horizontal="right" vertical="center" shrinkToFit="1"/>
    </xf>
    <xf numFmtId="176" fontId="10" fillId="0" borderId="0" xfId="1" applyNumberFormat="1" applyFont="1" applyBorder="1" applyAlignment="1">
      <alignment horizontal="right" vertical="center" shrinkToFit="1"/>
    </xf>
    <xf numFmtId="176" fontId="8" fillId="0" borderId="0" xfId="1" applyNumberFormat="1" applyFont="1" applyFill="1" applyBorder="1" applyAlignment="1">
      <alignment horizontal="right" vertical="center" shrinkToFit="1"/>
    </xf>
    <xf numFmtId="176" fontId="10" fillId="0" borderId="13" xfId="1" applyNumberFormat="1" applyFont="1" applyBorder="1" applyAlignment="1">
      <alignment horizontal="right" vertical="center" shrinkToFit="1"/>
    </xf>
    <xf numFmtId="176" fontId="10" fillId="0" borderId="11" xfId="1" applyNumberFormat="1" applyFont="1" applyBorder="1" applyAlignment="1">
      <alignment horizontal="right" vertical="center" shrinkToFit="1"/>
    </xf>
    <xf numFmtId="49" fontId="8" fillId="0" borderId="10" xfId="1" applyNumberFormat="1" applyFont="1" applyFill="1" applyBorder="1" applyAlignment="1">
      <alignment horizontal="distributed" vertical="center"/>
    </xf>
    <xf numFmtId="49" fontId="8" fillId="0" borderId="2" xfId="1" applyNumberFormat="1" applyFont="1" applyFill="1" applyBorder="1" applyAlignment="1">
      <alignment horizontal="distributed" vertical="center"/>
    </xf>
    <xf numFmtId="49" fontId="8" fillId="0" borderId="4" xfId="1" applyNumberFormat="1" applyFont="1" applyFill="1" applyBorder="1" applyAlignment="1">
      <alignment horizontal="distributed" vertical="center"/>
    </xf>
    <xf numFmtId="177" fontId="8" fillId="0" borderId="9" xfId="1" applyNumberFormat="1" applyFont="1" applyFill="1" applyBorder="1" applyAlignment="1">
      <alignment horizontal="right" vertical="center" shrinkToFit="1"/>
    </xf>
    <xf numFmtId="177" fontId="8" fillId="0" borderId="8" xfId="1" applyNumberFormat="1" applyFont="1" applyFill="1" applyBorder="1" applyAlignment="1">
      <alignment horizontal="right" vertical="center" shrinkToFit="1"/>
    </xf>
    <xf numFmtId="176" fontId="8" fillId="0" borderId="8" xfId="1" applyNumberFormat="1" applyFont="1" applyFill="1" applyBorder="1" applyAlignment="1">
      <alignment horizontal="right" vertical="center" shrinkToFit="1"/>
    </xf>
    <xf numFmtId="177" fontId="8" fillId="0" borderId="7" xfId="1" applyNumberFormat="1" applyFont="1" applyFill="1" applyBorder="1" applyAlignment="1">
      <alignment horizontal="right" vertical="center" shrinkToFit="1"/>
    </xf>
    <xf numFmtId="177" fontId="10" fillId="0" borderId="2" xfId="1" applyNumberFormat="1" applyFont="1" applyFill="1" applyBorder="1" applyAlignment="1">
      <alignment horizontal="right" vertical="center"/>
    </xf>
    <xf numFmtId="49" fontId="8" fillId="0" borderId="3" xfId="1" applyNumberFormat="1" applyFont="1" applyFill="1" applyBorder="1" applyAlignment="1">
      <alignment horizontal="distributed" vertical="center" shrinkToFit="1"/>
    </xf>
    <xf numFmtId="0" fontId="10" fillId="0" borderId="2" xfId="1" applyFont="1" applyFill="1" applyBorder="1" applyAlignment="1">
      <alignment vertical="center" shrinkToFit="1"/>
    </xf>
    <xf numFmtId="0" fontId="10" fillId="0" borderId="4" xfId="1" applyFont="1" applyFill="1" applyBorder="1" applyAlignment="1">
      <alignment vertical="center" shrinkToFit="1"/>
    </xf>
    <xf numFmtId="177" fontId="8" fillId="0" borderId="3" xfId="1" applyNumberFormat="1" applyFont="1" applyFill="1" applyBorder="1" applyAlignment="1">
      <alignment horizontal="right" vertical="center" shrinkToFit="1"/>
    </xf>
    <xf numFmtId="177" fontId="8" fillId="0" borderId="2" xfId="1" applyNumberFormat="1" applyFont="1" applyFill="1" applyBorder="1" applyAlignment="1">
      <alignment horizontal="right" vertical="center" shrinkToFit="1"/>
    </xf>
    <xf numFmtId="177" fontId="8" fillId="0" borderId="4" xfId="1" applyNumberFormat="1" applyFont="1" applyFill="1" applyBorder="1" applyAlignment="1">
      <alignment horizontal="right" vertical="center" shrinkToFit="1"/>
    </xf>
    <xf numFmtId="49" fontId="8" fillId="0" borderId="3" xfId="1" applyNumberFormat="1" applyFont="1" applyFill="1" applyBorder="1" applyAlignment="1">
      <alignment horizontal="center" vertical="center"/>
    </xf>
    <xf numFmtId="49" fontId="8" fillId="0" borderId="2" xfId="1" applyNumberFormat="1" applyFont="1" applyFill="1" applyBorder="1" applyAlignment="1">
      <alignment horizontal="center" vertical="center"/>
    </xf>
    <xf numFmtId="49" fontId="8" fillId="0" borderId="2" xfId="1" applyNumberFormat="1" applyFont="1" applyFill="1" applyBorder="1" applyAlignment="1">
      <alignment horizontal="center" textRotation="255"/>
    </xf>
    <xf numFmtId="49" fontId="8" fillId="0" borderId="4" xfId="1" applyNumberFormat="1" applyFont="1" applyFill="1" applyBorder="1" applyAlignment="1">
      <alignment horizontal="center" textRotation="255"/>
    </xf>
    <xf numFmtId="176" fontId="8" fillId="0" borderId="3" xfId="1" applyNumberFormat="1" applyFont="1" applyFill="1" applyBorder="1" applyAlignment="1">
      <alignment horizontal="right" vertical="center" shrinkToFit="1"/>
    </xf>
    <xf numFmtId="176" fontId="10" fillId="0" borderId="2" xfId="1" applyNumberFormat="1" applyFont="1" applyBorder="1" applyAlignment="1">
      <alignment horizontal="right" vertical="center" shrinkToFit="1"/>
    </xf>
    <xf numFmtId="176" fontId="8" fillId="0" borderId="2" xfId="1" applyNumberFormat="1" applyFont="1" applyFill="1" applyBorder="1" applyAlignment="1">
      <alignment horizontal="right" vertical="center" shrinkToFit="1"/>
    </xf>
    <xf numFmtId="176" fontId="10" fillId="0" borderId="4" xfId="1" applyNumberFormat="1" applyFont="1" applyBorder="1" applyAlignment="1">
      <alignment horizontal="right" vertical="center" shrinkToFit="1"/>
    </xf>
    <xf numFmtId="177" fontId="8" fillId="0" borderId="31" xfId="1" applyNumberFormat="1" applyFont="1" applyFill="1" applyBorder="1" applyAlignment="1">
      <alignment horizontal="right" vertical="center" shrinkToFit="1"/>
    </xf>
    <xf numFmtId="177" fontId="10" fillId="0" borderId="30" xfId="1" applyNumberFormat="1" applyFont="1" applyFill="1" applyBorder="1" applyAlignment="1">
      <alignment horizontal="right" vertical="center" shrinkToFit="1"/>
    </xf>
    <xf numFmtId="177" fontId="10" fillId="0" borderId="29" xfId="1" applyNumberFormat="1" applyFont="1" applyFill="1" applyBorder="1" applyAlignment="1">
      <alignment horizontal="right" vertical="center" shrinkToFit="1"/>
    </xf>
    <xf numFmtId="49" fontId="8" fillId="10" borderId="20" xfId="1" applyNumberFormat="1" applyFont="1" applyFill="1" applyBorder="1" applyAlignment="1">
      <alignment horizontal="center" vertical="distributed" textRotation="255"/>
    </xf>
    <xf numFmtId="176" fontId="10" fillId="0" borderId="0" xfId="1" applyNumberFormat="1" applyFont="1" applyFill="1" applyBorder="1" applyAlignment="1">
      <alignment horizontal="right" vertical="center"/>
    </xf>
    <xf numFmtId="176" fontId="8" fillId="0" borderId="0" xfId="1" applyNumberFormat="1" applyFont="1" applyFill="1" applyBorder="1" applyAlignment="1">
      <alignment horizontal="right" vertical="center"/>
    </xf>
    <xf numFmtId="49" fontId="8" fillId="0" borderId="12" xfId="1" applyNumberFormat="1" applyFont="1" applyFill="1" applyBorder="1" applyAlignment="1">
      <alignment horizontal="distributed" vertical="center"/>
    </xf>
    <xf numFmtId="0" fontId="4" fillId="0" borderId="0" xfId="1" applyFont="1" applyFill="1" applyBorder="1" applyAlignment="1">
      <alignment horizontal="distributed" vertical="center"/>
    </xf>
    <xf numFmtId="177" fontId="8" fillId="0" borderId="28" xfId="1" applyNumberFormat="1" applyFont="1" applyFill="1" applyBorder="1" applyAlignment="1">
      <alignment horizontal="right" vertical="center" shrinkToFit="1"/>
    </xf>
    <xf numFmtId="177" fontId="10" fillId="0" borderId="25" xfId="1" applyNumberFormat="1" applyFont="1" applyFill="1" applyBorder="1" applyAlignment="1">
      <alignment horizontal="right" vertical="center" shrinkToFit="1"/>
    </xf>
    <xf numFmtId="177" fontId="10" fillId="0" borderId="27" xfId="1" applyNumberFormat="1" applyFont="1" applyFill="1" applyBorder="1" applyAlignment="1">
      <alignment horizontal="right" vertical="center" shrinkToFit="1"/>
    </xf>
    <xf numFmtId="177" fontId="8" fillId="0" borderId="26" xfId="1" applyNumberFormat="1" applyFont="1" applyFill="1" applyBorder="1" applyAlignment="1">
      <alignment horizontal="right" vertical="center" shrinkToFit="1"/>
    </xf>
    <xf numFmtId="177" fontId="10" fillId="0" borderId="24" xfId="1" applyNumberFormat="1" applyFont="1" applyFill="1" applyBorder="1" applyAlignment="1">
      <alignment horizontal="right" vertical="center" shrinkToFit="1"/>
    </xf>
    <xf numFmtId="49" fontId="8" fillId="0" borderId="14" xfId="1" applyNumberFormat="1" applyFont="1" applyFill="1" applyBorder="1" applyAlignment="1">
      <alignment horizontal="distributed" vertical="center"/>
    </xf>
    <xf numFmtId="49" fontId="8" fillId="0" borderId="23" xfId="1" applyNumberFormat="1" applyFont="1" applyFill="1" applyBorder="1" applyAlignment="1">
      <alignment horizontal="center" vertical="center" textRotation="255"/>
    </xf>
    <xf numFmtId="49" fontId="8" fillId="0" borderId="22" xfId="1" applyNumberFormat="1" applyFont="1" applyFill="1" applyBorder="1" applyAlignment="1">
      <alignment horizontal="center" vertical="center" textRotation="255"/>
    </xf>
    <xf numFmtId="49" fontId="8" fillId="0" borderId="12" xfId="1" applyNumberFormat="1" applyFont="1" applyFill="1" applyBorder="1" applyAlignment="1">
      <alignment horizontal="center" vertical="center" textRotation="255"/>
    </xf>
    <xf numFmtId="49" fontId="8" fillId="0" borderId="0" xfId="1" applyNumberFormat="1" applyFont="1" applyFill="1" applyBorder="1" applyAlignment="1">
      <alignment horizontal="center" vertical="center" textRotation="255"/>
    </xf>
    <xf numFmtId="49" fontId="8" fillId="0" borderId="21" xfId="1" applyNumberFormat="1" applyFont="1" applyFill="1" applyBorder="1" applyAlignment="1">
      <alignment horizontal="center" vertical="center" textRotation="255"/>
    </xf>
    <xf numFmtId="49" fontId="8" fillId="0" borderId="22" xfId="1" applyNumberFormat="1" applyFont="1" applyFill="1" applyBorder="1" applyAlignment="1">
      <alignment horizontal="distributed" vertical="center"/>
    </xf>
    <xf numFmtId="49" fontId="8" fillId="0" borderId="21" xfId="1" applyNumberFormat="1" applyFont="1" applyFill="1" applyBorder="1" applyAlignment="1">
      <alignment horizontal="distributed" vertical="center"/>
    </xf>
    <xf numFmtId="176" fontId="10" fillId="0" borderId="12" xfId="1" applyNumberFormat="1" applyFont="1" applyFill="1" applyBorder="1" applyAlignment="1">
      <alignment horizontal="right" vertical="center" shrinkToFit="1"/>
    </xf>
    <xf numFmtId="176" fontId="10" fillId="0" borderId="0" xfId="1" applyNumberFormat="1" applyFont="1" applyFill="1" applyBorder="1" applyAlignment="1">
      <alignment horizontal="right" vertical="center" shrinkToFit="1"/>
    </xf>
    <xf numFmtId="176" fontId="10" fillId="0" borderId="12" xfId="1" applyNumberFormat="1" applyFont="1" applyBorder="1" applyAlignment="1">
      <alignment horizontal="right" vertical="center" shrinkToFit="1"/>
    </xf>
    <xf numFmtId="49" fontId="8" fillId="0" borderId="0" xfId="1" applyNumberFormat="1" applyFont="1" applyFill="1" applyBorder="1" applyAlignment="1">
      <alignment horizontal="center" vertical="center" textRotation="255" wrapText="1"/>
    </xf>
    <xf numFmtId="49" fontId="8" fillId="0" borderId="23" xfId="1" applyNumberFormat="1" applyFont="1" applyFill="1" applyBorder="1" applyAlignment="1">
      <alignment horizontal="distributed" vertical="center" wrapText="1"/>
    </xf>
    <xf numFmtId="49" fontId="8" fillId="0" borderId="22" xfId="1" applyNumberFormat="1" applyFont="1" applyFill="1" applyBorder="1" applyAlignment="1">
      <alignment horizontal="distributed" vertical="center" wrapText="1"/>
    </xf>
    <xf numFmtId="49" fontId="8" fillId="0" borderId="21" xfId="1" applyNumberFormat="1" applyFont="1" applyFill="1" applyBorder="1" applyAlignment="1">
      <alignment horizontal="distributed" vertical="center" wrapText="1"/>
    </xf>
    <xf numFmtId="49" fontId="8" fillId="0" borderId="12" xfId="1" applyNumberFormat="1" applyFont="1" applyFill="1" applyBorder="1" applyAlignment="1">
      <alignment horizontal="distributed" vertical="center" wrapText="1"/>
    </xf>
    <xf numFmtId="49" fontId="8" fillId="0" borderId="0" xfId="1" applyNumberFormat="1" applyFont="1" applyFill="1" applyBorder="1" applyAlignment="1">
      <alignment horizontal="distributed" vertical="center" wrapText="1"/>
    </xf>
    <xf numFmtId="49" fontId="8" fillId="0" borderId="13" xfId="1" applyNumberFormat="1" applyFont="1" applyFill="1" applyBorder="1" applyAlignment="1">
      <alignment horizontal="distributed" vertical="center" wrapText="1"/>
    </xf>
    <xf numFmtId="49" fontId="8" fillId="0" borderId="40" xfId="1" applyNumberFormat="1" applyFont="1" applyFill="1" applyBorder="1" applyAlignment="1">
      <alignment horizontal="distributed" vertical="center" wrapText="1"/>
    </xf>
    <xf numFmtId="49" fontId="8" fillId="0" borderId="39" xfId="1" applyNumberFormat="1" applyFont="1" applyFill="1" applyBorder="1" applyAlignment="1">
      <alignment horizontal="distributed" vertical="center" wrapText="1"/>
    </xf>
    <xf numFmtId="49" fontId="8" fillId="0" borderId="38" xfId="1" applyNumberFormat="1" applyFont="1" applyFill="1" applyBorder="1" applyAlignment="1">
      <alignment horizontal="distributed" vertical="center" wrapText="1"/>
    </xf>
    <xf numFmtId="176" fontId="8" fillId="0" borderId="13" xfId="1" applyNumberFormat="1" applyFont="1" applyFill="1" applyBorder="1" applyAlignment="1">
      <alignment horizontal="right" vertical="center" shrinkToFit="1"/>
    </xf>
    <xf numFmtId="49" fontId="8" fillId="0" borderId="50" xfId="1" applyNumberFormat="1" applyFont="1" applyFill="1" applyBorder="1" applyAlignment="1">
      <alignment horizontal="distributed" vertical="center"/>
    </xf>
    <xf numFmtId="49" fontId="8" fillId="0" borderId="49" xfId="1" applyNumberFormat="1" applyFont="1" applyFill="1" applyBorder="1" applyAlignment="1">
      <alignment horizontal="distributed" vertical="center"/>
    </xf>
    <xf numFmtId="49" fontId="9" fillId="0" borderId="23" xfId="1" applyNumberFormat="1" applyFont="1" applyFill="1" applyBorder="1" applyAlignment="1">
      <alignment horizontal="distributed" vertical="center" wrapText="1"/>
    </xf>
    <xf numFmtId="49" fontId="9" fillId="0" borderId="22" xfId="1" applyNumberFormat="1" applyFont="1" applyFill="1" applyBorder="1" applyAlignment="1">
      <alignment horizontal="distributed" vertical="center" wrapText="1"/>
    </xf>
    <xf numFmtId="49" fontId="9" fillId="0" borderId="21" xfId="1" applyNumberFormat="1" applyFont="1" applyFill="1" applyBorder="1" applyAlignment="1">
      <alignment horizontal="distributed" vertical="center" wrapText="1"/>
    </xf>
    <xf numFmtId="49" fontId="9" fillId="0" borderId="12" xfId="1" applyNumberFormat="1" applyFont="1" applyFill="1" applyBorder="1" applyAlignment="1">
      <alignment horizontal="distributed" vertical="center" wrapText="1"/>
    </xf>
    <xf numFmtId="49" fontId="9" fillId="0" borderId="0" xfId="1" applyNumberFormat="1" applyFont="1" applyFill="1" applyBorder="1" applyAlignment="1">
      <alignment horizontal="distributed" vertical="center" wrapText="1"/>
    </xf>
    <xf numFmtId="49" fontId="9" fillId="0" borderId="13" xfId="1" applyNumberFormat="1" applyFont="1" applyFill="1" applyBorder="1" applyAlignment="1">
      <alignment horizontal="distributed" vertical="center" wrapText="1"/>
    </xf>
    <xf numFmtId="49" fontId="9" fillId="0" borderId="40" xfId="1" applyNumberFormat="1" applyFont="1" applyFill="1" applyBorder="1" applyAlignment="1">
      <alignment horizontal="distributed" vertical="center" wrapText="1"/>
    </xf>
    <xf numFmtId="49" fontId="9" fillId="0" borderId="39" xfId="1" applyNumberFormat="1" applyFont="1" applyFill="1" applyBorder="1" applyAlignment="1">
      <alignment horizontal="distributed" vertical="center" wrapText="1"/>
    </xf>
    <xf numFmtId="49" fontId="9" fillId="0" borderId="38" xfId="1" applyNumberFormat="1" applyFont="1" applyFill="1" applyBorder="1" applyAlignment="1">
      <alignment horizontal="distributed" vertical="center" wrapText="1"/>
    </xf>
    <xf numFmtId="49" fontId="8" fillId="0" borderId="42" xfId="1" applyNumberFormat="1" applyFont="1" applyFill="1" applyBorder="1" applyAlignment="1">
      <alignment horizontal="distributed" vertical="center"/>
    </xf>
    <xf numFmtId="49" fontId="8" fillId="0" borderId="15" xfId="1" applyNumberFormat="1" applyFont="1" applyFill="1" applyBorder="1" applyAlignment="1">
      <alignment horizontal="distributed" vertical="center"/>
    </xf>
    <xf numFmtId="49" fontId="8" fillId="0" borderId="43" xfId="1" applyNumberFormat="1" applyFont="1" applyFill="1" applyBorder="1" applyAlignment="1">
      <alignment horizontal="distributed" vertical="center"/>
    </xf>
    <xf numFmtId="49" fontId="8" fillId="0" borderId="39" xfId="1" applyNumberFormat="1" applyFont="1" applyFill="1" applyBorder="1" applyAlignment="1">
      <alignment horizontal="distributed" vertical="center"/>
    </xf>
    <xf numFmtId="49" fontId="8" fillId="0" borderId="38" xfId="1" applyNumberFormat="1" applyFont="1" applyFill="1" applyBorder="1" applyAlignment="1">
      <alignment horizontal="distributed" vertical="center"/>
    </xf>
    <xf numFmtId="177" fontId="8" fillId="0" borderId="12" xfId="1" applyNumberFormat="1" applyFont="1" applyFill="1" applyBorder="1" applyAlignment="1">
      <alignment horizontal="right" vertical="center"/>
    </xf>
    <xf numFmtId="177" fontId="8" fillId="0" borderId="0" xfId="1" applyNumberFormat="1" applyFont="1" applyFill="1" applyBorder="1" applyAlignment="1">
      <alignment horizontal="right" vertical="center"/>
    </xf>
    <xf numFmtId="178" fontId="8" fillId="0" borderId="0" xfId="1" applyNumberFormat="1" applyFont="1" applyFill="1" applyBorder="1" applyAlignment="1">
      <alignment horizontal="right" vertical="center"/>
    </xf>
    <xf numFmtId="49" fontId="8" fillId="0" borderId="17" xfId="1" applyNumberFormat="1" applyFont="1" applyFill="1" applyBorder="1" applyAlignment="1">
      <alignment horizontal="distributed" vertical="center"/>
    </xf>
    <xf numFmtId="49" fontId="8" fillId="0" borderId="16" xfId="1" applyNumberFormat="1" applyFont="1" applyFill="1" applyBorder="1" applyAlignment="1">
      <alignment horizontal="distributed" vertical="center"/>
    </xf>
    <xf numFmtId="49" fontId="8" fillId="0" borderId="12" xfId="1" applyNumberFormat="1" applyFont="1" applyFill="1" applyBorder="1" applyAlignment="1">
      <alignment horizontal="distributed" vertical="center" shrinkToFit="1"/>
    </xf>
    <xf numFmtId="0" fontId="10" fillId="0" borderId="0" xfId="1" applyFont="1" applyFill="1" applyBorder="1" applyAlignment="1">
      <alignment vertical="center" shrinkToFit="1"/>
    </xf>
    <xf numFmtId="0" fontId="10" fillId="0" borderId="13" xfId="1" applyFont="1" applyFill="1" applyBorder="1" applyAlignment="1">
      <alignment vertical="center" shrinkToFit="1"/>
    </xf>
    <xf numFmtId="177" fontId="8" fillId="0" borderId="13" xfId="1" applyNumberFormat="1" applyFont="1" applyFill="1" applyBorder="1" applyAlignment="1">
      <alignment horizontal="right" vertical="center" shrinkToFit="1"/>
    </xf>
    <xf numFmtId="49" fontId="7" fillId="0" borderId="40" xfId="1" applyNumberFormat="1" applyFont="1" applyFill="1" applyBorder="1" applyAlignment="1">
      <alignment horizontal="distributed" vertical="center"/>
    </xf>
    <xf numFmtId="49" fontId="7" fillId="0" borderId="39" xfId="1" applyNumberFormat="1" applyFont="1" applyFill="1" applyBorder="1" applyAlignment="1">
      <alignment horizontal="distributed" vertical="center"/>
    </xf>
    <xf numFmtId="49" fontId="7" fillId="0" borderId="38" xfId="1" applyNumberFormat="1" applyFont="1" applyFill="1" applyBorder="1" applyAlignment="1">
      <alignment horizontal="distributed" vertical="center"/>
    </xf>
    <xf numFmtId="177" fontId="10" fillId="0" borderId="0" xfId="1" applyNumberFormat="1" applyFont="1" applyFill="1" applyBorder="1" applyAlignment="1">
      <alignment horizontal="right" vertical="center"/>
    </xf>
    <xf numFmtId="49" fontId="8" fillId="0" borderId="0" xfId="1" applyNumberFormat="1" applyFont="1" applyFill="1" applyBorder="1" applyAlignment="1">
      <alignment horizontal="distributed" vertical="top"/>
    </xf>
    <xf numFmtId="49" fontId="8" fillId="0" borderId="33" xfId="1" applyNumberFormat="1" applyFont="1" applyFill="1" applyBorder="1" applyAlignment="1">
      <alignment horizontal="center" vertical="distributed" textRotation="255" wrapText="1"/>
    </xf>
    <xf numFmtId="49" fontId="8" fillId="0" borderId="41" xfId="1" applyNumberFormat="1" applyFont="1" applyFill="1" applyBorder="1" applyAlignment="1">
      <alignment horizontal="center" vertical="distributed" textRotation="255"/>
    </xf>
    <xf numFmtId="49" fontId="8" fillId="0" borderId="15" xfId="1" applyNumberFormat="1" applyFont="1" applyFill="1" applyBorder="1" applyAlignment="1">
      <alignment horizontal="center" vertical="distributed" textRotation="255"/>
    </xf>
    <xf numFmtId="49" fontId="8" fillId="0" borderId="14" xfId="1" applyNumberFormat="1" applyFont="1" applyFill="1" applyBorder="1" applyAlignment="1">
      <alignment horizontal="center" vertical="distributed" textRotation="255"/>
    </xf>
    <xf numFmtId="49" fontId="8" fillId="0" borderId="6" xfId="1" applyNumberFormat="1" applyFont="1" applyFill="1" applyBorder="1" applyAlignment="1">
      <alignment horizontal="center" vertical="distributed" textRotation="255"/>
    </xf>
    <xf numFmtId="49" fontId="8" fillId="0" borderId="5" xfId="1" applyNumberFormat="1" applyFont="1" applyFill="1" applyBorder="1" applyAlignment="1">
      <alignment horizontal="center" vertical="distributed" textRotation="255"/>
    </xf>
    <xf numFmtId="0" fontId="3" fillId="0" borderId="0" xfId="1" applyBorder="1" applyAlignment="1">
      <alignment vertical="center"/>
    </xf>
    <xf numFmtId="0" fontId="3" fillId="0" borderId="13" xfId="1" applyBorder="1" applyAlignment="1">
      <alignment vertical="center"/>
    </xf>
    <xf numFmtId="49" fontId="8" fillId="10" borderId="37" xfId="1" applyNumberFormat="1" applyFont="1" applyFill="1" applyBorder="1" applyAlignment="1">
      <alignment horizontal="center" vertical="distributed" textRotation="255"/>
    </xf>
    <xf numFmtId="49" fontId="8" fillId="10" borderId="19" xfId="1" applyNumberFormat="1" applyFont="1" applyFill="1" applyBorder="1" applyAlignment="1">
      <alignment horizontal="center" vertical="distributed" textRotation="255"/>
    </xf>
    <xf numFmtId="49" fontId="8" fillId="0" borderId="36" xfId="1" applyNumberFormat="1" applyFont="1" applyFill="1" applyBorder="1" applyAlignment="1">
      <alignment horizontal="distributed" vertical="center" wrapText="1"/>
    </xf>
    <xf numFmtId="49" fontId="8" fillId="0" borderId="35" xfId="1" applyNumberFormat="1" applyFont="1" applyFill="1" applyBorder="1" applyAlignment="1">
      <alignment horizontal="distributed" vertical="center" wrapText="1"/>
    </xf>
    <xf numFmtId="0" fontId="13" fillId="0" borderId="35" xfId="1" applyFont="1" applyFill="1" applyBorder="1" applyAlignment="1">
      <alignment horizontal="right" vertical="center"/>
    </xf>
    <xf numFmtId="0" fontId="13" fillId="0" borderId="0" xfId="1" applyFont="1" applyFill="1" applyBorder="1" applyAlignment="1">
      <alignment horizontal="right" vertical="center"/>
    </xf>
    <xf numFmtId="49" fontId="7" fillId="0" borderId="35" xfId="1" applyNumberFormat="1" applyFont="1" applyFill="1" applyBorder="1" applyAlignment="1">
      <alignment horizontal="distributed" vertical="center"/>
    </xf>
    <xf numFmtId="49" fontId="7" fillId="0" borderId="34" xfId="1" applyNumberFormat="1" applyFont="1" applyFill="1" applyBorder="1" applyAlignment="1">
      <alignment horizontal="distributed" vertical="center"/>
    </xf>
    <xf numFmtId="0" fontId="12" fillId="0" borderId="0" xfId="1" applyFont="1" applyBorder="1" applyAlignment="1">
      <alignment vertical="center"/>
    </xf>
    <xf numFmtId="49" fontId="7" fillId="0" borderId="0" xfId="1" applyNumberFormat="1" applyFont="1" applyFill="1" applyBorder="1" applyAlignment="1">
      <alignment horizontal="distributed" vertical="center"/>
    </xf>
    <xf numFmtId="49" fontId="7" fillId="0" borderId="13" xfId="1" applyNumberFormat="1" applyFont="1" applyFill="1" applyBorder="1" applyAlignment="1">
      <alignment horizontal="distributed" vertical="center"/>
    </xf>
    <xf numFmtId="49" fontId="8" fillId="0" borderId="40" xfId="1" applyNumberFormat="1" applyFont="1" applyFill="1" applyBorder="1" applyAlignment="1">
      <alignment horizontal="distributed" vertical="center"/>
    </xf>
    <xf numFmtId="0" fontId="12" fillId="0" borderId="39" xfId="1" applyFont="1" applyBorder="1" applyAlignment="1">
      <alignment vertical="center"/>
    </xf>
    <xf numFmtId="0" fontId="10" fillId="0" borderId="18" xfId="1" applyFont="1" applyFill="1" applyBorder="1" applyAlignment="1">
      <alignment horizontal="distributed" vertical="center"/>
    </xf>
    <xf numFmtId="0" fontId="10" fillId="0" borderId="17" xfId="1" applyFont="1" applyFill="1" applyBorder="1" applyAlignment="1">
      <alignment horizontal="distributed" vertical="center"/>
    </xf>
    <xf numFmtId="0" fontId="10" fillId="0" borderId="16" xfId="1" applyFont="1" applyFill="1" applyBorder="1" applyAlignment="1">
      <alignment horizontal="distributed" vertical="center"/>
    </xf>
    <xf numFmtId="49" fontId="8" fillId="0" borderId="23" xfId="1" applyNumberFormat="1" applyFont="1" applyFill="1" applyBorder="1" applyAlignment="1">
      <alignment horizontal="center" vertical="distributed" textRotation="255" wrapText="1"/>
    </xf>
    <xf numFmtId="49" fontId="8" fillId="0" borderId="21" xfId="1" applyNumberFormat="1" applyFont="1" applyFill="1" applyBorder="1" applyAlignment="1">
      <alignment horizontal="center" vertical="distributed" textRotation="255" wrapText="1"/>
    </xf>
    <xf numFmtId="49" fontId="8" fillId="0" borderId="12" xfId="1" applyNumberFormat="1" applyFont="1" applyFill="1" applyBorder="1" applyAlignment="1">
      <alignment horizontal="center" vertical="distributed" textRotation="255" wrapText="1"/>
    </xf>
    <xf numFmtId="49" fontId="8" fillId="0" borderId="13" xfId="1" applyNumberFormat="1" applyFont="1" applyFill="1" applyBorder="1" applyAlignment="1">
      <alignment horizontal="center" vertical="distributed" textRotation="255" wrapText="1"/>
    </xf>
    <xf numFmtId="49" fontId="8" fillId="0" borderId="40" xfId="1" applyNumberFormat="1" applyFont="1" applyFill="1" applyBorder="1" applyAlignment="1">
      <alignment horizontal="center" vertical="distributed" textRotation="255" wrapText="1"/>
    </xf>
    <xf numFmtId="49" fontId="8" fillId="0" borderId="38" xfId="1" applyNumberFormat="1" applyFont="1" applyFill="1" applyBorder="1" applyAlignment="1">
      <alignment horizontal="center" vertical="distributed" textRotation="255" wrapText="1"/>
    </xf>
    <xf numFmtId="49" fontId="9" fillId="0" borderId="0" xfId="1" applyNumberFormat="1" applyFont="1" applyFill="1" applyBorder="1" applyAlignment="1">
      <alignment horizontal="distributed" vertical="center"/>
    </xf>
    <xf numFmtId="49" fontId="9" fillId="0" borderId="13" xfId="1" applyNumberFormat="1" applyFont="1" applyFill="1" applyBorder="1" applyAlignment="1">
      <alignment horizontal="distributed" vertical="center"/>
    </xf>
    <xf numFmtId="49" fontId="9" fillId="0" borderId="39" xfId="1" applyNumberFormat="1" applyFont="1" applyFill="1" applyBorder="1" applyAlignment="1">
      <alignment horizontal="distributed" vertical="center"/>
    </xf>
    <xf numFmtId="49" fontId="9" fillId="0" borderId="38" xfId="1" applyNumberFormat="1" applyFont="1" applyFill="1" applyBorder="1" applyAlignment="1">
      <alignment horizontal="distributed" vertical="center"/>
    </xf>
    <xf numFmtId="49" fontId="8" fillId="0" borderId="18" xfId="1" applyNumberFormat="1" applyFont="1" applyFill="1" applyBorder="1" applyAlignment="1">
      <alignment horizontal="distributed" vertical="center"/>
    </xf>
    <xf numFmtId="176" fontId="8" fillId="0" borderId="14" xfId="1" applyNumberFormat="1" applyFont="1" applyFill="1" applyBorder="1" applyAlignment="1">
      <alignment horizontal="right" vertical="center" shrinkToFit="1"/>
    </xf>
    <xf numFmtId="49" fontId="8" fillId="0" borderId="55" xfId="1" applyNumberFormat="1" applyFont="1" applyFill="1" applyBorder="1" applyAlignment="1">
      <alignment horizontal="distributed" vertical="center"/>
    </xf>
    <xf numFmtId="49" fontId="7" fillId="0" borderId="81" xfId="2" applyNumberFormat="1" applyFont="1" applyFill="1" applyBorder="1" applyAlignment="1">
      <alignment vertical="center"/>
    </xf>
    <xf numFmtId="49" fontId="7" fillId="0" borderId="0" xfId="2" applyNumberFormat="1" applyFont="1" applyFill="1" applyAlignment="1">
      <alignment vertical="center"/>
    </xf>
    <xf numFmtId="49" fontId="5" fillId="0" borderId="0" xfId="2" applyNumberFormat="1" applyFont="1" applyFill="1" applyAlignment="1">
      <alignment vertical="center"/>
    </xf>
    <xf numFmtId="176" fontId="10" fillId="0" borderId="1" xfId="1" applyNumberFormat="1" applyFont="1" applyBorder="1" applyAlignment="1">
      <alignment horizontal="right" vertical="center" shrinkToFit="1"/>
    </xf>
    <xf numFmtId="49" fontId="8" fillId="0" borderId="23" xfId="1" applyNumberFormat="1" applyFont="1" applyFill="1" applyBorder="1" applyAlignment="1">
      <alignment horizontal="center" vertical="distributed" textRotation="255"/>
    </xf>
    <xf numFmtId="49" fontId="8" fillId="0" borderId="12" xfId="1" applyNumberFormat="1" applyFont="1" applyFill="1" applyBorder="1" applyAlignment="1">
      <alignment horizontal="center" vertical="distributed" textRotation="255"/>
    </xf>
    <xf numFmtId="49" fontId="8" fillId="0" borderId="3" xfId="1" applyNumberFormat="1" applyFont="1" applyFill="1" applyBorder="1" applyAlignment="1">
      <alignment horizontal="center" vertical="distributed" textRotation="255"/>
    </xf>
    <xf numFmtId="49" fontId="7" fillId="0" borderId="21" xfId="1" applyNumberFormat="1" applyFont="1" applyFill="1" applyBorder="1" applyAlignment="1">
      <alignment horizontal="center" vertical="distributed" textRotation="255"/>
    </xf>
    <xf numFmtId="49" fontId="7" fillId="0" borderId="13" xfId="1" applyNumberFormat="1" applyFont="1" applyFill="1" applyBorder="1" applyAlignment="1">
      <alignment horizontal="center" vertical="distributed" textRotation="255"/>
    </xf>
    <xf numFmtId="49" fontId="7" fillId="0" borderId="4" xfId="1" applyNumberFormat="1" applyFont="1" applyFill="1" applyBorder="1" applyAlignment="1">
      <alignment horizontal="center" vertical="distributed" textRotation="255"/>
    </xf>
    <xf numFmtId="49" fontId="8" fillId="0" borderId="36" xfId="1" applyNumberFormat="1" applyFont="1" applyFill="1" applyBorder="1" applyAlignment="1">
      <alignment horizontal="distributed" vertical="center"/>
    </xf>
    <xf numFmtId="49" fontId="8" fillId="0" borderId="35" xfId="1" applyNumberFormat="1" applyFont="1" applyFill="1" applyBorder="1" applyAlignment="1">
      <alignment horizontal="distributed" vertical="center"/>
    </xf>
    <xf numFmtId="49" fontId="8" fillId="0" borderId="34" xfId="1" applyNumberFormat="1" applyFont="1" applyFill="1" applyBorder="1" applyAlignment="1">
      <alignment horizontal="distributed" vertical="center"/>
    </xf>
    <xf numFmtId="49" fontId="8" fillId="0" borderId="23" xfId="1" applyNumberFormat="1" applyFont="1" applyFill="1" applyBorder="1" applyAlignment="1">
      <alignment horizontal="distributed" vertical="center"/>
    </xf>
    <xf numFmtId="0" fontId="4" fillId="0" borderId="22" xfId="1" applyFont="1" applyFill="1" applyBorder="1" applyAlignment="1">
      <alignment horizontal="distributed" vertical="center"/>
    </xf>
    <xf numFmtId="177" fontId="8" fillId="0" borderId="33" xfId="1" applyNumberFormat="1" applyFont="1" applyFill="1" applyBorder="1" applyAlignment="1">
      <alignment horizontal="right" vertical="center" shrinkToFit="1"/>
    </xf>
    <xf numFmtId="177" fontId="10" fillId="0" borderId="32" xfId="1" applyNumberFormat="1" applyFont="1" applyFill="1" applyBorder="1" applyAlignment="1">
      <alignment horizontal="right" vertical="center" shrinkToFit="1"/>
    </xf>
    <xf numFmtId="49" fontId="8" fillId="0" borderId="13" xfId="1" applyNumberFormat="1" applyFont="1" applyFill="1" applyBorder="1" applyAlignment="1">
      <alignment horizontal="center" vertical="center" textRotation="255" wrapText="1"/>
    </xf>
    <xf numFmtId="177" fontId="8" fillId="0" borderId="18" xfId="1" applyNumberFormat="1" applyFont="1" applyFill="1" applyBorder="1" applyAlignment="1">
      <alignment horizontal="right" vertical="center" shrinkToFit="1"/>
    </xf>
    <xf numFmtId="177" fontId="8" fillId="0" borderId="17" xfId="1" applyNumberFormat="1" applyFont="1" applyFill="1" applyBorder="1" applyAlignment="1">
      <alignment horizontal="right" vertical="center" shrinkToFit="1"/>
    </xf>
    <xf numFmtId="176" fontId="8" fillId="0" borderId="17" xfId="1" applyNumberFormat="1" applyFont="1" applyFill="1" applyBorder="1" applyAlignment="1">
      <alignment horizontal="right" vertical="center" shrinkToFit="1"/>
    </xf>
    <xf numFmtId="177" fontId="8" fillId="0" borderId="16" xfId="1" applyNumberFormat="1" applyFont="1" applyFill="1" applyBorder="1" applyAlignment="1">
      <alignment horizontal="right" vertical="center" shrinkToFit="1"/>
    </xf>
    <xf numFmtId="49" fontId="8" fillId="0" borderId="0" xfId="1" applyNumberFormat="1" applyFont="1" applyFill="1" applyBorder="1" applyAlignment="1">
      <alignment horizontal="center" vertical="center" wrapText="1"/>
    </xf>
    <xf numFmtId="49" fontId="8" fillId="0" borderId="2" xfId="1" applyNumberFormat="1" applyFont="1" applyFill="1" applyBorder="1" applyAlignment="1">
      <alignment horizontal="center" vertical="center" wrapText="1"/>
    </xf>
    <xf numFmtId="49" fontId="11" fillId="0" borderId="0" xfId="1" applyNumberFormat="1" applyFont="1" applyFill="1" applyBorder="1" applyAlignment="1">
      <alignment horizontal="right" vertical="center"/>
    </xf>
    <xf numFmtId="49" fontId="11" fillId="0" borderId="2" xfId="1" applyNumberFormat="1" applyFont="1" applyFill="1" applyBorder="1" applyAlignment="1">
      <alignment horizontal="right" vertical="center"/>
    </xf>
    <xf numFmtId="177" fontId="8" fillId="0" borderId="36" xfId="1" applyNumberFormat="1" applyFont="1" applyFill="1" applyBorder="1" applyAlignment="1">
      <alignment horizontal="right" vertical="center" shrinkToFit="1"/>
    </xf>
    <xf numFmtId="177" fontId="8" fillId="0" borderId="35" xfId="1" applyNumberFormat="1" applyFont="1" applyFill="1" applyBorder="1" applyAlignment="1">
      <alignment horizontal="right" vertical="center" shrinkToFit="1"/>
    </xf>
    <xf numFmtId="176" fontId="8" fillId="0" borderId="35" xfId="1" applyNumberFormat="1" applyFont="1" applyFill="1" applyBorder="1" applyAlignment="1">
      <alignment horizontal="right" vertical="center" shrinkToFit="1"/>
    </xf>
    <xf numFmtId="177" fontId="8" fillId="0" borderId="34" xfId="1" applyNumberFormat="1" applyFont="1" applyFill="1" applyBorder="1" applyAlignment="1">
      <alignment horizontal="right" vertical="center" shrinkToFit="1"/>
    </xf>
    <xf numFmtId="49" fontId="8" fillId="0" borderId="30" xfId="1" applyNumberFormat="1" applyFont="1" applyFill="1" applyBorder="1" applyAlignment="1">
      <alignment horizontal="distributed" vertical="center" wrapText="1"/>
    </xf>
    <xf numFmtId="49" fontId="8" fillId="0" borderId="41" xfId="1" applyNumberFormat="1" applyFont="1" applyFill="1" applyBorder="1" applyAlignment="1">
      <alignment horizontal="distributed" vertical="center" wrapText="1"/>
    </xf>
    <xf numFmtId="0" fontId="10" fillId="0" borderId="22" xfId="1" applyFont="1" applyFill="1" applyBorder="1" applyAlignment="1">
      <alignment vertical="center"/>
    </xf>
    <xf numFmtId="0" fontId="10" fillId="0" borderId="21" xfId="1" applyFont="1" applyFill="1" applyBorder="1" applyAlignment="1">
      <alignment vertical="center"/>
    </xf>
    <xf numFmtId="177" fontId="8" fillId="0" borderId="23" xfId="1" applyNumberFormat="1" applyFont="1" applyFill="1" applyBorder="1" applyAlignment="1">
      <alignment horizontal="right" vertical="center" shrinkToFit="1"/>
    </xf>
    <xf numFmtId="177" fontId="8" fillId="0" borderId="22" xfId="1" applyNumberFormat="1" applyFont="1" applyFill="1" applyBorder="1" applyAlignment="1">
      <alignment horizontal="right" vertical="center" shrinkToFit="1"/>
    </xf>
    <xf numFmtId="177" fontId="8" fillId="0" borderId="21" xfId="1" applyNumberFormat="1" applyFont="1" applyFill="1" applyBorder="1" applyAlignment="1">
      <alignment horizontal="right" vertical="center" shrinkToFit="1"/>
    </xf>
    <xf numFmtId="177" fontId="10" fillId="0" borderId="0" xfId="1" applyNumberFormat="1" applyFont="1" applyFill="1" applyBorder="1" applyAlignment="1">
      <alignment horizontal="right" vertical="center" shrinkToFit="1"/>
    </xf>
    <xf numFmtId="177" fontId="10" fillId="0" borderId="13" xfId="1" applyNumberFormat="1" applyFont="1" applyFill="1" applyBorder="1" applyAlignment="1">
      <alignment horizontal="right" vertical="center" shrinkToFit="1"/>
    </xf>
    <xf numFmtId="177" fontId="10" fillId="0" borderId="11" xfId="1" applyNumberFormat="1" applyFont="1" applyFill="1" applyBorder="1" applyAlignment="1">
      <alignment horizontal="right" vertical="center" shrinkToFit="1"/>
    </xf>
    <xf numFmtId="177" fontId="8" fillId="0" borderId="48" xfId="1" applyNumberFormat="1" applyFont="1" applyFill="1" applyBorder="1" applyAlignment="1">
      <alignment horizontal="right" vertical="center" shrinkToFit="1"/>
    </xf>
    <xf numFmtId="177" fontId="10" fillId="0" borderId="45" xfId="1" applyNumberFormat="1" applyFont="1" applyFill="1" applyBorder="1" applyAlignment="1">
      <alignment horizontal="right" vertical="center" shrinkToFit="1"/>
    </xf>
    <xf numFmtId="177" fontId="10" fillId="0" borderId="47" xfId="1" applyNumberFormat="1" applyFont="1" applyFill="1" applyBorder="1" applyAlignment="1">
      <alignment horizontal="right" vertical="center" shrinkToFit="1"/>
    </xf>
    <xf numFmtId="177" fontId="8" fillId="0" borderId="46" xfId="1" applyNumberFormat="1" applyFont="1" applyFill="1" applyBorder="1" applyAlignment="1">
      <alignment horizontal="right" vertical="center" shrinkToFit="1"/>
    </xf>
    <xf numFmtId="177" fontId="10" fillId="0" borderId="44" xfId="1" applyNumberFormat="1" applyFont="1" applyFill="1" applyBorder="1" applyAlignment="1">
      <alignment horizontal="right" vertical="center" shrinkToFit="1"/>
    </xf>
    <xf numFmtId="176" fontId="10" fillId="0" borderId="11" xfId="1" applyNumberFormat="1" applyFont="1" applyFill="1" applyBorder="1" applyAlignment="1">
      <alignment horizontal="right" vertical="center" shrinkToFit="1"/>
    </xf>
    <xf numFmtId="176" fontId="8" fillId="0" borderId="40" xfId="1" applyNumberFormat="1" applyFont="1" applyFill="1" applyBorder="1" applyAlignment="1">
      <alignment horizontal="right" vertical="center" shrinkToFit="1"/>
    </xf>
    <xf numFmtId="176" fontId="10" fillId="0" borderId="39" xfId="1" applyNumberFormat="1" applyFont="1" applyFill="1" applyBorder="1" applyAlignment="1">
      <alignment horizontal="right" vertical="center" shrinkToFit="1"/>
    </xf>
    <xf numFmtId="176" fontId="10" fillId="0" borderId="38" xfId="1" applyNumberFormat="1" applyFont="1" applyFill="1" applyBorder="1" applyAlignment="1">
      <alignment horizontal="right" vertical="center" shrinkToFit="1"/>
    </xf>
    <xf numFmtId="176" fontId="10" fillId="0" borderId="51" xfId="1" applyNumberFormat="1" applyFont="1" applyFill="1" applyBorder="1" applyAlignment="1">
      <alignment horizontal="right" vertical="center" shrinkToFit="1"/>
    </xf>
    <xf numFmtId="176" fontId="10" fillId="0" borderId="13" xfId="1" applyNumberFormat="1" applyFont="1" applyFill="1" applyBorder="1" applyAlignment="1">
      <alignment horizontal="right" vertical="center" shrinkToFit="1"/>
    </xf>
    <xf numFmtId="179" fontId="8" fillId="0" borderId="23" xfId="1" applyNumberFormat="1" applyFont="1" applyFill="1" applyBorder="1" applyAlignment="1">
      <alignment horizontal="right" vertical="center" shrinkToFit="1"/>
    </xf>
    <xf numFmtId="179" fontId="10" fillId="0" borderId="22" xfId="1" applyNumberFormat="1" applyFont="1" applyFill="1" applyBorder="1" applyAlignment="1">
      <alignment horizontal="right" vertical="center" shrinkToFit="1"/>
    </xf>
    <xf numFmtId="179" fontId="10" fillId="0" borderId="21" xfId="1" applyNumberFormat="1" applyFont="1" applyFill="1" applyBorder="1" applyAlignment="1">
      <alignment horizontal="right" vertical="center" shrinkToFit="1"/>
    </xf>
    <xf numFmtId="179" fontId="8" fillId="0" borderId="12" xfId="1" applyNumberFormat="1" applyFont="1" applyFill="1" applyBorder="1" applyAlignment="1">
      <alignment horizontal="right" vertical="center" shrinkToFit="1"/>
    </xf>
    <xf numFmtId="179" fontId="10" fillId="0" borderId="0" xfId="1" applyNumberFormat="1" applyFont="1" applyFill="1" applyBorder="1" applyAlignment="1">
      <alignment horizontal="right" vertical="center" shrinkToFit="1"/>
    </xf>
    <xf numFmtId="179" fontId="10" fillId="0" borderId="13" xfId="1" applyNumberFormat="1" applyFont="1" applyFill="1" applyBorder="1" applyAlignment="1">
      <alignment horizontal="right" vertical="center" shrinkToFit="1"/>
    </xf>
    <xf numFmtId="0" fontId="10" fillId="0" borderId="12" xfId="1" applyFont="1" applyFill="1" applyBorder="1" applyAlignment="1">
      <alignment horizontal="distributed" vertical="center"/>
    </xf>
    <xf numFmtId="0" fontId="10" fillId="0" borderId="0" xfId="1" applyFont="1" applyFill="1" applyBorder="1" applyAlignment="1">
      <alignment horizontal="distributed" vertical="center"/>
    </xf>
    <xf numFmtId="0" fontId="10" fillId="0" borderId="13" xfId="1" applyFont="1" applyFill="1" applyBorder="1" applyAlignment="1">
      <alignment horizontal="distributed" vertical="center"/>
    </xf>
    <xf numFmtId="179" fontId="10" fillId="0" borderId="11" xfId="1" applyNumberFormat="1" applyFont="1" applyFill="1" applyBorder="1" applyAlignment="1">
      <alignment horizontal="right" vertical="center" shrinkToFit="1"/>
    </xf>
    <xf numFmtId="179" fontId="10" fillId="0" borderId="52" xfId="1" applyNumberFormat="1" applyFont="1" applyFill="1" applyBorder="1" applyAlignment="1">
      <alignment horizontal="right" vertical="center" shrinkToFit="1"/>
    </xf>
    <xf numFmtId="0" fontId="12" fillId="0" borderId="22" xfId="1" applyFont="1" applyBorder="1" applyAlignment="1">
      <alignment vertical="center"/>
    </xf>
    <xf numFmtId="176" fontId="8" fillId="0" borderId="16" xfId="1" applyNumberFormat="1" applyFont="1" applyFill="1" applyBorder="1" applyAlignment="1">
      <alignment horizontal="right" vertical="center" shrinkToFit="1"/>
    </xf>
    <xf numFmtId="49" fontId="9" fillId="0" borderId="22" xfId="1" applyNumberFormat="1" applyFont="1" applyFill="1" applyBorder="1" applyAlignment="1">
      <alignment horizontal="distributed" vertical="center"/>
    </xf>
    <xf numFmtId="49" fontId="9" fillId="0" borderId="21" xfId="1" applyNumberFormat="1" applyFont="1" applyFill="1" applyBorder="1" applyAlignment="1">
      <alignment horizontal="distributed" vertical="center"/>
    </xf>
    <xf numFmtId="176" fontId="8" fillId="0" borderId="34" xfId="1" applyNumberFormat="1" applyFont="1" applyFill="1" applyBorder="1" applyAlignment="1">
      <alignment horizontal="right" vertical="center" shrinkToFit="1"/>
    </xf>
    <xf numFmtId="177" fontId="10" fillId="0" borderId="23" xfId="1" applyNumberFormat="1" applyFont="1" applyFill="1" applyBorder="1" applyAlignment="1">
      <alignment horizontal="right" vertical="center" shrinkToFit="1"/>
    </xf>
    <xf numFmtId="177" fontId="10" fillId="0" borderId="22" xfId="1" applyNumberFormat="1" applyFont="1" applyFill="1" applyBorder="1" applyAlignment="1">
      <alignment horizontal="right" vertical="center" shrinkToFit="1"/>
    </xf>
    <xf numFmtId="176" fontId="10" fillId="0" borderId="22" xfId="1" applyNumberFormat="1" applyFont="1" applyFill="1" applyBorder="1" applyAlignment="1">
      <alignment horizontal="right" vertical="center" shrinkToFit="1"/>
    </xf>
    <xf numFmtId="177" fontId="10" fillId="0" borderId="21" xfId="1" applyNumberFormat="1" applyFont="1" applyFill="1" applyBorder="1" applyAlignment="1">
      <alignment horizontal="right" vertical="center" shrinkToFit="1"/>
    </xf>
    <xf numFmtId="177" fontId="10" fillId="0" borderId="52" xfId="1" applyNumberFormat="1" applyFont="1" applyFill="1" applyBorder="1" applyAlignment="1">
      <alignment horizontal="right" vertical="center" shrinkToFit="1"/>
    </xf>
    <xf numFmtId="49" fontId="8" fillId="0" borderId="53" xfId="1" applyNumberFormat="1" applyFont="1" applyFill="1" applyBorder="1" applyAlignment="1">
      <alignment horizontal="distributed" vertical="center"/>
    </xf>
    <xf numFmtId="49" fontId="8" fillId="0" borderId="30" xfId="1" applyNumberFormat="1" applyFont="1" applyFill="1" applyBorder="1" applyAlignment="1">
      <alignment horizontal="distributed" vertical="center"/>
    </xf>
    <xf numFmtId="49" fontId="8" fillId="0" borderId="32" xfId="1" applyNumberFormat="1" applyFont="1" applyFill="1" applyBorder="1" applyAlignment="1">
      <alignment horizontal="distributed" vertical="center"/>
    </xf>
    <xf numFmtId="177" fontId="8" fillId="0" borderId="30" xfId="1" applyNumberFormat="1" applyFont="1" applyFill="1" applyBorder="1" applyAlignment="1">
      <alignment horizontal="right" vertical="center" shrinkToFit="1"/>
    </xf>
    <xf numFmtId="176" fontId="8" fillId="0" borderId="30" xfId="1" applyNumberFormat="1" applyFont="1" applyFill="1" applyBorder="1" applyAlignment="1">
      <alignment horizontal="right" vertical="center" shrinkToFit="1"/>
    </xf>
    <xf numFmtId="176" fontId="8" fillId="0" borderId="32" xfId="1" applyNumberFormat="1" applyFont="1" applyFill="1" applyBorder="1" applyAlignment="1">
      <alignment horizontal="right" vertical="center" shrinkToFit="1"/>
    </xf>
    <xf numFmtId="0" fontId="3" fillId="0" borderId="22" xfId="1" applyBorder="1" applyAlignment="1">
      <alignment vertical="center"/>
    </xf>
    <xf numFmtId="0" fontId="3" fillId="0" borderId="21" xfId="1" applyBorder="1" applyAlignment="1">
      <alignment vertical="center"/>
    </xf>
    <xf numFmtId="49" fontId="8" fillId="0" borderId="33" xfId="1" applyNumberFormat="1" applyFont="1" applyFill="1" applyBorder="1" applyAlignment="1">
      <alignment horizontal="distributed" vertical="center"/>
    </xf>
    <xf numFmtId="49" fontId="8" fillId="0" borderId="41" xfId="1" applyNumberFormat="1" applyFont="1" applyFill="1" applyBorder="1" applyAlignment="1">
      <alignment horizontal="distributed" vertical="center"/>
    </xf>
    <xf numFmtId="49" fontId="8" fillId="0" borderId="54" xfId="1" applyNumberFormat="1" applyFont="1" applyFill="1" applyBorder="1" applyAlignment="1">
      <alignment horizontal="distributed" vertical="center"/>
    </xf>
    <xf numFmtId="49" fontId="8" fillId="0" borderId="48" xfId="1" applyNumberFormat="1" applyFont="1" applyFill="1" applyBorder="1" applyAlignment="1">
      <alignment horizontal="distributed" vertical="center" wrapText="1"/>
    </xf>
    <xf numFmtId="49" fontId="8" fillId="0" borderId="45" xfId="1" applyNumberFormat="1" applyFont="1" applyFill="1" applyBorder="1" applyAlignment="1">
      <alignment horizontal="distributed" vertical="center" wrapText="1"/>
    </xf>
    <xf numFmtId="49" fontId="8" fillId="0" borderId="85" xfId="1" applyNumberFormat="1" applyFont="1" applyFill="1" applyBorder="1" applyAlignment="1">
      <alignment horizontal="distributed" vertical="center" wrapText="1"/>
    </xf>
    <xf numFmtId="0" fontId="4" fillId="0" borderId="23" xfId="1" applyFont="1" applyFill="1" applyBorder="1" applyAlignment="1">
      <alignment horizontal="center" vertical="center"/>
    </xf>
    <xf numFmtId="0" fontId="4" fillId="0" borderId="22" xfId="1" applyFont="1" applyBorder="1" applyAlignment="1">
      <alignment vertical="center"/>
    </xf>
    <xf numFmtId="49" fontId="7" fillId="0" borderId="22" xfId="1" applyNumberFormat="1" applyFont="1" applyFill="1" applyBorder="1" applyAlignment="1">
      <alignment horizontal="center" vertical="center"/>
    </xf>
    <xf numFmtId="0" fontId="4" fillId="0" borderId="21" xfId="1" applyFont="1" applyBorder="1" applyAlignment="1">
      <alignment vertical="center"/>
    </xf>
    <xf numFmtId="49" fontId="8" fillId="0" borderId="22" xfId="1" applyNumberFormat="1" applyFont="1" applyFill="1" applyBorder="1" applyAlignment="1">
      <alignment horizontal="center" vertical="center"/>
    </xf>
    <xf numFmtId="49" fontId="8" fillId="0" borderId="25" xfId="1" applyNumberFormat="1" applyFont="1" applyFill="1" applyBorder="1" applyAlignment="1">
      <alignment horizontal="distributed" vertical="center"/>
    </xf>
    <xf numFmtId="0" fontId="10" fillId="0" borderId="22" xfId="1" applyFont="1" applyBorder="1" applyAlignment="1">
      <alignment horizontal="distributed" vertical="center"/>
    </xf>
    <xf numFmtId="0" fontId="10" fillId="0" borderId="39" xfId="1" applyFont="1" applyBorder="1" applyAlignment="1">
      <alignment horizontal="distributed" vertical="center"/>
    </xf>
    <xf numFmtId="49" fontId="8" fillId="0" borderId="52" xfId="1" applyNumberFormat="1" applyFont="1" applyFill="1" applyBorder="1" applyAlignment="1">
      <alignment horizontal="distributed" vertical="center"/>
    </xf>
    <xf numFmtId="49" fontId="8" fillId="0" borderId="51" xfId="1" applyNumberFormat="1" applyFont="1" applyFill="1" applyBorder="1" applyAlignment="1">
      <alignment horizontal="distributed" vertical="center"/>
    </xf>
    <xf numFmtId="176" fontId="8" fillId="0" borderId="39" xfId="1" applyNumberFormat="1" applyFont="1" applyFill="1" applyBorder="1" applyAlignment="1">
      <alignment horizontal="right" vertical="center" shrinkToFit="1"/>
    </xf>
    <xf numFmtId="177" fontId="8" fillId="0" borderId="39" xfId="1" applyNumberFormat="1" applyFont="1" applyFill="1" applyBorder="1" applyAlignment="1">
      <alignment horizontal="right" vertical="center" shrinkToFit="1"/>
    </xf>
    <xf numFmtId="177" fontId="4" fillId="0" borderId="39" xfId="1" applyNumberFormat="1" applyFont="1" applyFill="1" applyBorder="1" applyAlignment="1">
      <alignment horizontal="right" vertical="center" shrinkToFit="1"/>
    </xf>
    <xf numFmtId="177" fontId="4" fillId="0" borderId="38" xfId="1" applyNumberFormat="1" applyFont="1" applyFill="1" applyBorder="1" applyAlignment="1">
      <alignment horizontal="right" vertical="center" shrinkToFit="1"/>
    </xf>
    <xf numFmtId="49" fontId="8" fillId="0" borderId="40" xfId="1" applyNumberFormat="1" applyFont="1" applyFill="1" applyBorder="1" applyAlignment="1">
      <alignment horizontal="center" vertical="center"/>
    </xf>
    <xf numFmtId="49" fontId="8" fillId="0" borderId="38" xfId="1" applyNumberFormat="1" applyFont="1" applyFill="1" applyBorder="1" applyAlignment="1">
      <alignment horizontal="center" vertical="center"/>
    </xf>
    <xf numFmtId="49" fontId="8" fillId="0" borderId="12" xfId="1" applyNumberFormat="1" applyFont="1" applyFill="1" applyBorder="1" applyAlignment="1">
      <alignment horizontal="center" vertical="center"/>
    </xf>
    <xf numFmtId="49" fontId="8" fillId="0" borderId="13" xfId="1" applyNumberFormat="1" applyFont="1" applyFill="1" applyBorder="1" applyAlignment="1">
      <alignment horizontal="center" vertical="center"/>
    </xf>
    <xf numFmtId="177" fontId="10" fillId="0" borderId="12" xfId="1" applyNumberFormat="1" applyFont="1" applyFill="1" applyBorder="1" applyAlignment="1">
      <alignment horizontal="right" vertical="center" shrinkToFit="1"/>
    </xf>
    <xf numFmtId="180" fontId="8" fillId="0" borderId="0" xfId="1" applyNumberFormat="1" applyFont="1" applyFill="1" applyBorder="1" applyAlignment="1">
      <alignment horizontal="right" vertical="center" shrinkToFit="1"/>
    </xf>
    <xf numFmtId="177" fontId="4" fillId="0" borderId="0" xfId="1" applyNumberFormat="1" applyFont="1" applyFill="1" applyBorder="1" applyAlignment="1">
      <alignment horizontal="right" vertical="center" shrinkToFit="1"/>
    </xf>
    <xf numFmtId="177" fontId="4" fillId="0" borderId="13" xfId="1" applyNumberFormat="1" applyFont="1" applyFill="1" applyBorder="1" applyAlignment="1">
      <alignment horizontal="right" vertical="center" shrinkToFit="1"/>
    </xf>
    <xf numFmtId="0" fontId="4" fillId="0" borderId="40" xfId="1" applyFont="1" applyFill="1" applyBorder="1" applyAlignment="1">
      <alignment horizontal="center" vertical="center"/>
    </xf>
    <xf numFmtId="0" fontId="4" fillId="0" borderId="39" xfId="1" applyFont="1" applyFill="1" applyBorder="1" applyAlignment="1">
      <alignment horizontal="center" vertical="center"/>
    </xf>
    <xf numFmtId="0" fontId="4" fillId="0" borderId="38" xfId="1" applyFont="1" applyFill="1" applyBorder="1" applyAlignment="1">
      <alignment horizontal="center" vertical="center"/>
    </xf>
    <xf numFmtId="0" fontId="10" fillId="0" borderId="40" xfId="1" applyFont="1" applyFill="1" applyBorder="1" applyAlignment="1">
      <alignment horizontal="right" vertical="center" wrapText="1"/>
    </xf>
    <xf numFmtId="0" fontId="10" fillId="0" borderId="39" xfId="1" applyFont="1" applyFill="1" applyBorder="1" applyAlignment="1">
      <alignment horizontal="right" vertical="center" wrapText="1"/>
    </xf>
    <xf numFmtId="49" fontId="8" fillId="0" borderId="39" xfId="1" applyNumberFormat="1" applyFont="1" applyFill="1" applyBorder="1" applyAlignment="1">
      <alignment horizontal="right" vertical="center" wrapText="1"/>
    </xf>
    <xf numFmtId="0" fontId="10" fillId="0" borderId="51" xfId="1" applyFont="1" applyFill="1" applyBorder="1" applyAlignment="1">
      <alignment horizontal="right" vertical="center" wrapText="1"/>
    </xf>
    <xf numFmtId="177" fontId="8" fillId="0" borderId="40" xfId="1" applyNumberFormat="1" applyFont="1" applyFill="1" applyBorder="1" applyAlignment="1">
      <alignment horizontal="right" vertical="center" shrinkToFit="1"/>
    </xf>
    <xf numFmtId="177" fontId="4" fillId="0" borderId="35" xfId="1" applyNumberFormat="1" applyFont="1" applyFill="1" applyBorder="1" applyAlignment="1">
      <alignment horizontal="right" vertical="center" shrinkToFit="1"/>
    </xf>
    <xf numFmtId="177" fontId="4" fillId="0" borderId="34" xfId="1" applyNumberFormat="1" applyFont="1" applyFill="1" applyBorder="1" applyAlignment="1">
      <alignment horizontal="right" vertical="center" shrinkToFit="1"/>
    </xf>
    <xf numFmtId="177" fontId="4" fillId="0" borderId="17" xfId="1" applyNumberFormat="1" applyFont="1" applyFill="1" applyBorder="1" applyAlignment="1">
      <alignment horizontal="right" vertical="center" shrinkToFit="1"/>
    </xf>
    <xf numFmtId="177" fontId="4" fillId="0" borderId="16" xfId="1" applyNumberFormat="1" applyFont="1" applyFill="1" applyBorder="1" applyAlignment="1">
      <alignment horizontal="right" vertical="center" shrinkToFit="1"/>
    </xf>
    <xf numFmtId="49" fontId="7" fillId="0" borderId="12" xfId="1" applyNumberFormat="1" applyFont="1" applyFill="1" applyBorder="1" applyAlignment="1">
      <alignment horizontal="distributed" vertical="center"/>
    </xf>
    <xf numFmtId="49" fontId="7" fillId="0" borderId="17" xfId="1" applyNumberFormat="1" applyFont="1" applyFill="1" applyBorder="1" applyAlignment="1">
      <alignment horizontal="distributed" vertical="center"/>
    </xf>
    <xf numFmtId="49" fontId="7" fillId="0" borderId="16" xfId="1" applyNumberFormat="1" applyFont="1" applyFill="1" applyBorder="1" applyAlignment="1">
      <alignment horizontal="distributed" vertical="center"/>
    </xf>
    <xf numFmtId="49" fontId="9" fillId="0" borderId="12" xfId="1" applyNumberFormat="1" applyFont="1" applyFill="1" applyBorder="1" applyAlignment="1">
      <alignment horizontal="distributed" vertical="center"/>
    </xf>
    <xf numFmtId="49" fontId="8" fillId="0" borderId="23" xfId="1" applyNumberFormat="1" applyFont="1" applyFill="1" applyBorder="1" applyAlignment="1">
      <alignment horizontal="center" vertical="center"/>
    </xf>
    <xf numFmtId="49" fontId="8" fillId="0" borderId="21" xfId="1" applyNumberFormat="1" applyFont="1" applyFill="1" applyBorder="1" applyAlignment="1">
      <alignment horizontal="center" vertical="center"/>
    </xf>
    <xf numFmtId="177" fontId="10" fillId="0" borderId="31" xfId="1" applyNumberFormat="1" applyFont="1" applyFill="1" applyBorder="1" applyAlignment="1">
      <alignment horizontal="right" vertical="center" shrinkToFit="1"/>
    </xf>
    <xf numFmtId="180" fontId="8" fillId="0" borderId="22" xfId="1" applyNumberFormat="1" applyFont="1" applyFill="1" applyBorder="1" applyAlignment="1">
      <alignment horizontal="right" vertical="center" shrinkToFit="1"/>
    </xf>
    <xf numFmtId="49" fontId="7" fillId="0" borderId="23" xfId="1" applyNumberFormat="1" applyFont="1" applyFill="1" applyBorder="1" applyAlignment="1">
      <alignment horizontal="distributed" vertical="center"/>
    </xf>
    <xf numFmtId="49" fontId="7" fillId="0" borderId="22" xfId="1" applyNumberFormat="1" applyFont="1" applyFill="1" applyBorder="1" applyAlignment="1">
      <alignment horizontal="distributed" vertical="center"/>
    </xf>
    <xf numFmtId="49" fontId="7" fillId="0" borderId="21" xfId="1" applyNumberFormat="1" applyFont="1" applyFill="1" applyBorder="1" applyAlignment="1">
      <alignment horizontal="distributed" vertical="center"/>
    </xf>
    <xf numFmtId="0" fontId="10" fillId="10" borderId="59" xfId="1" applyFont="1" applyFill="1" applyBorder="1" applyAlignment="1">
      <alignment horizontal="distributed" vertical="distributed" wrapText="1"/>
    </xf>
    <xf numFmtId="0" fontId="10" fillId="10" borderId="58" xfId="1" applyFont="1" applyFill="1" applyBorder="1" applyAlignment="1">
      <alignment horizontal="distributed" vertical="distributed" wrapText="1"/>
    </xf>
    <xf numFmtId="0" fontId="10" fillId="10" borderId="57" xfId="1" applyFont="1" applyFill="1" applyBorder="1" applyAlignment="1">
      <alignment horizontal="distributed" vertical="distributed" wrapText="1"/>
    </xf>
    <xf numFmtId="0" fontId="10" fillId="0" borderId="42" xfId="1" applyFont="1" applyFill="1" applyBorder="1" applyAlignment="1">
      <alignment horizontal="distributed" vertical="center"/>
    </xf>
    <xf numFmtId="49" fontId="10" fillId="0" borderId="42" xfId="1" applyNumberFormat="1" applyFont="1" applyFill="1" applyBorder="1" applyAlignment="1">
      <alignment horizontal="distributed" vertical="center"/>
    </xf>
    <xf numFmtId="49" fontId="10" fillId="0" borderId="0" xfId="1" applyNumberFormat="1" applyFont="1" applyFill="1" applyBorder="1" applyAlignment="1">
      <alignment horizontal="distributed" vertical="center"/>
    </xf>
    <xf numFmtId="49" fontId="10" fillId="0" borderId="13" xfId="1" applyNumberFormat="1" applyFont="1" applyFill="1" applyBorder="1" applyAlignment="1">
      <alignment horizontal="distributed" vertical="center"/>
    </xf>
    <xf numFmtId="49" fontId="7" fillId="0" borderId="42" xfId="1" applyNumberFormat="1" applyFont="1" applyFill="1" applyBorder="1" applyAlignment="1">
      <alignment horizontal="distributed" vertical="center"/>
    </xf>
    <xf numFmtId="0" fontId="4" fillId="0" borderId="22" xfId="1" applyFont="1" applyFill="1" applyBorder="1" applyAlignment="1">
      <alignment horizontal="center" vertical="center"/>
    </xf>
    <xf numFmtId="49" fontId="8" fillId="0" borderId="28" xfId="1" applyNumberFormat="1" applyFont="1" applyFill="1" applyBorder="1" applyAlignment="1">
      <alignment horizontal="distributed" vertical="center"/>
    </xf>
    <xf numFmtId="49" fontId="8" fillId="0" borderId="60" xfId="1" applyNumberFormat="1" applyFont="1" applyFill="1" applyBorder="1" applyAlignment="1">
      <alignment horizontal="distributed" vertical="center"/>
    </xf>
    <xf numFmtId="49" fontId="7" fillId="0" borderId="61" xfId="1" applyNumberFormat="1" applyFont="1" applyFill="1" applyBorder="1" applyAlignment="1">
      <alignment horizontal="distributed" vertical="center"/>
    </xf>
    <xf numFmtId="49" fontId="7" fillId="0" borderId="43" xfId="1" applyNumberFormat="1" applyFont="1" applyFill="1" applyBorder="1" applyAlignment="1">
      <alignment horizontal="distributed" vertical="center"/>
    </xf>
    <xf numFmtId="49" fontId="8" fillId="0" borderId="52" xfId="1" applyNumberFormat="1" applyFont="1" applyFill="1" applyBorder="1" applyAlignment="1">
      <alignment horizontal="distributed" vertical="center" wrapText="1"/>
    </xf>
    <xf numFmtId="49" fontId="8" fillId="0" borderId="51" xfId="1" applyNumberFormat="1" applyFont="1" applyFill="1" applyBorder="1" applyAlignment="1">
      <alignment horizontal="distributed" vertical="center" wrapText="1"/>
    </xf>
    <xf numFmtId="49" fontId="7" fillId="0" borderId="43" xfId="1" applyNumberFormat="1" applyFont="1" applyFill="1" applyBorder="1" applyAlignment="1">
      <alignment horizontal="center" vertical="center" wrapText="1"/>
    </xf>
    <xf numFmtId="49" fontId="7" fillId="0" borderId="39" xfId="1" applyNumberFormat="1" applyFont="1" applyFill="1" applyBorder="1" applyAlignment="1">
      <alignment horizontal="center" vertical="center" wrapText="1"/>
    </xf>
    <xf numFmtId="49" fontId="7" fillId="0" borderId="63" xfId="1" applyNumberFormat="1" applyFont="1" applyFill="1" applyBorder="1" applyAlignment="1">
      <alignment horizontal="center" vertical="center" wrapText="1"/>
    </xf>
    <xf numFmtId="49" fontId="8" fillId="0" borderId="43" xfId="1" applyNumberFormat="1" applyFont="1" applyFill="1" applyBorder="1" applyAlignment="1">
      <alignment horizontal="center" vertical="center"/>
    </xf>
    <xf numFmtId="0" fontId="10" fillId="0" borderId="50" xfId="1" applyFont="1" applyFill="1" applyBorder="1" applyAlignment="1">
      <alignment horizontal="distributed" vertical="center"/>
    </xf>
    <xf numFmtId="0" fontId="10" fillId="0" borderId="49" xfId="1" applyFont="1" applyFill="1" applyBorder="1" applyAlignment="1">
      <alignment horizontal="distributed" vertical="center"/>
    </xf>
    <xf numFmtId="0" fontId="10" fillId="0" borderId="62" xfId="1" applyFont="1" applyFill="1" applyBorder="1" applyAlignment="1">
      <alignment horizontal="distributed" vertical="center"/>
    </xf>
    <xf numFmtId="176" fontId="10" fillId="0" borderId="23" xfId="1" applyNumberFormat="1" applyFont="1" applyFill="1" applyBorder="1" applyAlignment="1">
      <alignment horizontal="right" vertical="center" shrinkToFit="1"/>
    </xf>
    <xf numFmtId="176" fontId="10" fillId="0" borderId="52" xfId="1" applyNumberFormat="1" applyFont="1" applyFill="1" applyBorder="1" applyAlignment="1">
      <alignment horizontal="right" vertical="center" shrinkToFit="1"/>
    </xf>
    <xf numFmtId="177" fontId="8" fillId="0" borderId="66" xfId="1" applyNumberFormat="1" applyFont="1" applyFill="1" applyBorder="1" applyAlignment="1">
      <alignment horizontal="right" vertical="center" shrinkToFit="1"/>
    </xf>
    <xf numFmtId="177" fontId="8" fillId="0" borderId="65" xfId="1" applyNumberFormat="1" applyFont="1" applyFill="1" applyBorder="1" applyAlignment="1">
      <alignment horizontal="right" vertical="center" shrinkToFit="1"/>
    </xf>
    <xf numFmtId="176" fontId="8" fillId="0" borderId="65" xfId="1" applyNumberFormat="1" applyFont="1" applyFill="1" applyBorder="1" applyAlignment="1">
      <alignment horizontal="right" vertical="center" shrinkToFit="1"/>
    </xf>
    <xf numFmtId="176" fontId="8" fillId="0" borderId="64" xfId="1" applyNumberFormat="1" applyFont="1" applyFill="1" applyBorder="1" applyAlignment="1">
      <alignment horizontal="right" vertical="center" shrinkToFit="1"/>
    </xf>
    <xf numFmtId="177" fontId="8" fillId="0" borderId="69" xfId="1" applyNumberFormat="1" applyFont="1" applyFill="1" applyBorder="1" applyAlignment="1">
      <alignment horizontal="right" vertical="center" shrinkToFit="1"/>
    </xf>
    <xf numFmtId="177" fontId="8" fillId="0" borderId="68" xfId="1" applyNumberFormat="1" applyFont="1" applyFill="1" applyBorder="1" applyAlignment="1">
      <alignment horizontal="right" vertical="center" shrinkToFit="1"/>
    </xf>
    <xf numFmtId="176" fontId="8" fillId="0" borderId="68" xfId="1" applyNumberFormat="1" applyFont="1" applyFill="1" applyBorder="1" applyAlignment="1">
      <alignment horizontal="right" vertical="center" shrinkToFit="1"/>
    </xf>
    <xf numFmtId="176" fontId="8" fillId="0" borderId="67" xfId="1" applyNumberFormat="1" applyFont="1" applyFill="1" applyBorder="1" applyAlignment="1">
      <alignment horizontal="right" vertical="center" shrinkToFit="1"/>
    </xf>
    <xf numFmtId="0" fontId="10" fillId="10" borderId="74" xfId="1" applyFont="1" applyFill="1" applyBorder="1" applyAlignment="1">
      <alignment horizontal="distributed" vertical="distributed" wrapText="1"/>
    </xf>
    <xf numFmtId="0" fontId="10" fillId="10" borderId="72" xfId="1" applyFont="1" applyFill="1" applyBorder="1" applyAlignment="1">
      <alignment horizontal="distributed" vertical="distributed" wrapText="1"/>
    </xf>
    <xf numFmtId="0" fontId="10" fillId="10" borderId="71" xfId="1" applyFont="1" applyFill="1" applyBorder="1" applyAlignment="1">
      <alignment horizontal="distributed" vertical="distributed" wrapText="1"/>
    </xf>
    <xf numFmtId="49" fontId="7" fillId="0" borderId="15" xfId="1" applyNumberFormat="1" applyFont="1" applyFill="1" applyBorder="1" applyAlignment="1">
      <alignment horizontal="distributed" vertical="center"/>
    </xf>
    <xf numFmtId="49" fontId="7" fillId="0" borderId="70" xfId="1" applyNumberFormat="1" applyFont="1" applyFill="1" applyBorder="1" applyAlignment="1">
      <alignment horizontal="distributed" vertical="center"/>
    </xf>
    <xf numFmtId="49" fontId="7" fillId="0" borderId="68" xfId="1" applyNumberFormat="1" applyFont="1" applyFill="1" applyBorder="1" applyAlignment="1">
      <alignment horizontal="distributed" vertical="center"/>
    </xf>
    <xf numFmtId="49" fontId="7" fillId="0" borderId="67" xfId="1" applyNumberFormat="1" applyFont="1" applyFill="1" applyBorder="1" applyAlignment="1">
      <alignment horizontal="distributed" vertical="center"/>
    </xf>
    <xf numFmtId="49" fontId="7" fillId="0" borderId="73" xfId="1" applyNumberFormat="1" applyFont="1" applyFill="1" applyBorder="1" applyAlignment="1">
      <alignment horizontal="distributed" vertical="center"/>
    </xf>
    <xf numFmtId="49" fontId="7" fillId="0" borderId="65" xfId="1" applyNumberFormat="1" applyFont="1" applyFill="1" applyBorder="1" applyAlignment="1">
      <alignment horizontal="distributed" vertical="center"/>
    </xf>
    <xf numFmtId="49" fontId="7" fillId="0" borderId="64" xfId="1" applyNumberFormat="1" applyFont="1" applyFill="1" applyBorder="1" applyAlignment="1">
      <alignment horizontal="distributed" vertical="center"/>
    </xf>
    <xf numFmtId="177" fontId="10" fillId="12" borderId="30" xfId="1" applyNumberFormat="1" applyFont="1" applyFill="1" applyBorder="1" applyAlignment="1">
      <alignment horizontal="right" vertical="center" shrinkToFit="1"/>
    </xf>
    <xf numFmtId="177" fontId="10" fillId="12" borderId="29" xfId="1" applyNumberFormat="1" applyFont="1" applyFill="1" applyBorder="1" applyAlignment="1">
      <alignment horizontal="right" vertical="center" shrinkToFit="1"/>
    </xf>
    <xf numFmtId="49" fontId="7" fillId="0" borderId="12" xfId="1" applyNumberFormat="1" applyFont="1" applyFill="1" applyBorder="1" applyAlignment="1">
      <alignment horizontal="distributed" vertical="center" wrapText="1"/>
    </xf>
    <xf numFmtId="49" fontId="7" fillId="0" borderId="0" xfId="1" applyNumberFormat="1" applyFont="1" applyFill="1" applyBorder="1" applyAlignment="1">
      <alignment horizontal="distributed" vertical="center" wrapText="1"/>
    </xf>
    <xf numFmtId="49" fontId="7" fillId="0" borderId="13" xfId="1" applyNumberFormat="1" applyFont="1" applyFill="1" applyBorder="1" applyAlignment="1">
      <alignment horizontal="distributed" vertical="center" wrapText="1"/>
    </xf>
    <xf numFmtId="49" fontId="8" fillId="0" borderId="33" xfId="1" applyNumberFormat="1" applyFont="1" applyFill="1" applyBorder="1" applyAlignment="1">
      <alignment horizontal="distributed" vertical="center" wrapText="1"/>
    </xf>
    <xf numFmtId="49" fontId="8" fillId="0" borderId="65" xfId="1" applyNumberFormat="1" applyFont="1" applyFill="1" applyBorder="1" applyAlignment="1">
      <alignment horizontal="distributed" vertical="center"/>
    </xf>
    <xf numFmtId="49" fontId="8" fillId="0" borderId="64" xfId="1" applyNumberFormat="1" applyFont="1" applyFill="1" applyBorder="1" applyAlignment="1">
      <alignment horizontal="distributed" vertical="center"/>
    </xf>
    <xf numFmtId="49" fontId="8" fillId="0" borderId="13" xfId="1" applyNumberFormat="1" applyFont="1" applyFill="1" applyBorder="1" applyAlignment="1">
      <alignment horizontal="center" vertical="distributed" textRotation="255"/>
    </xf>
    <xf numFmtId="49" fontId="8" fillId="0" borderId="40" xfId="1" applyNumberFormat="1" applyFont="1" applyFill="1" applyBorder="1" applyAlignment="1">
      <alignment horizontal="center" vertical="distributed" textRotation="255"/>
    </xf>
    <xf numFmtId="49" fontId="8" fillId="0" borderId="38" xfId="1" applyNumberFormat="1" applyFont="1" applyFill="1" applyBorder="1" applyAlignment="1">
      <alignment horizontal="center" vertical="distributed" textRotation="255"/>
    </xf>
    <xf numFmtId="177" fontId="8" fillId="12" borderId="23" xfId="1" applyNumberFormat="1" applyFont="1" applyFill="1" applyBorder="1" applyAlignment="1">
      <alignment horizontal="right" vertical="center" shrinkToFit="1"/>
    </xf>
    <xf numFmtId="177" fontId="8" fillId="12" borderId="22" xfId="1" applyNumberFormat="1" applyFont="1" applyFill="1" applyBorder="1" applyAlignment="1">
      <alignment horizontal="right" vertical="center" shrinkToFit="1"/>
    </xf>
    <xf numFmtId="0" fontId="3" fillId="0" borderId="39" xfId="1" applyBorder="1" applyAlignment="1">
      <alignment vertical="center"/>
    </xf>
    <xf numFmtId="0" fontId="3" fillId="0" borderId="38" xfId="1" applyBorder="1" applyAlignment="1">
      <alignment vertical="center"/>
    </xf>
    <xf numFmtId="177" fontId="8" fillId="0" borderId="11" xfId="1" applyNumberFormat="1" applyFont="1" applyFill="1" applyBorder="1" applyAlignment="1">
      <alignment horizontal="right" vertical="center" shrinkToFit="1"/>
    </xf>
    <xf numFmtId="49" fontId="8" fillId="0" borderId="29" xfId="1" applyNumberFormat="1" applyFont="1" applyFill="1" applyBorder="1" applyAlignment="1">
      <alignment horizontal="distributed" vertical="center" wrapText="1"/>
    </xf>
    <xf numFmtId="49" fontId="8" fillId="0" borderId="28" xfId="1" applyNumberFormat="1" applyFont="1" applyFill="1" applyBorder="1" applyAlignment="1">
      <alignment horizontal="distributed" vertical="center" wrapText="1"/>
    </xf>
    <xf numFmtId="49" fontId="8" fillId="0" borderId="25" xfId="1" applyNumberFormat="1" applyFont="1" applyFill="1" applyBorder="1" applyAlignment="1">
      <alignment horizontal="distributed" vertical="center" wrapText="1"/>
    </xf>
    <xf numFmtId="49" fontId="8" fillId="0" borderId="24" xfId="1" applyNumberFormat="1" applyFont="1" applyFill="1" applyBorder="1" applyAlignment="1">
      <alignment horizontal="distributed" vertical="center" wrapText="1"/>
    </xf>
    <xf numFmtId="49" fontId="8" fillId="0" borderId="68" xfId="1" applyNumberFormat="1" applyFont="1" applyFill="1" applyBorder="1" applyAlignment="1">
      <alignment horizontal="distributed" vertical="center"/>
    </xf>
    <xf numFmtId="49" fontId="8" fillId="0" borderId="67" xfId="1" applyNumberFormat="1" applyFont="1" applyFill="1" applyBorder="1" applyAlignment="1">
      <alignment horizontal="distributed" vertical="center"/>
    </xf>
    <xf numFmtId="49" fontId="8" fillId="0" borderId="61" xfId="1" applyNumberFormat="1" applyFont="1" applyFill="1" applyBorder="1" applyAlignment="1">
      <alignment horizontal="distributed" vertical="center"/>
    </xf>
    <xf numFmtId="0" fontId="10" fillId="10" borderId="77" xfId="1" applyFont="1" applyFill="1" applyBorder="1" applyAlignment="1">
      <alignment horizontal="distributed" vertical="distributed" wrapText="1"/>
    </xf>
    <xf numFmtId="0" fontId="10" fillId="10" borderId="76" xfId="1" applyFont="1" applyFill="1" applyBorder="1" applyAlignment="1">
      <alignment horizontal="distributed" vertical="distributed" wrapText="1"/>
    </xf>
    <xf numFmtId="0" fontId="10" fillId="10" borderId="75" xfId="1" applyFont="1" applyFill="1" applyBorder="1" applyAlignment="1">
      <alignment horizontal="distributed" vertical="distributed" wrapText="1"/>
    </xf>
    <xf numFmtId="0" fontId="10" fillId="0" borderId="30" xfId="1" applyFont="1" applyFill="1" applyBorder="1" applyAlignment="1">
      <alignment horizontal="distributed" vertical="center"/>
    </xf>
    <xf numFmtId="0" fontId="10" fillId="0" borderId="25" xfId="1" applyFont="1" applyFill="1" applyBorder="1" applyAlignment="1">
      <alignment horizontal="distributed" vertical="center"/>
    </xf>
    <xf numFmtId="0" fontId="4" fillId="0" borderId="25" xfId="1" applyFont="1" applyBorder="1" applyAlignment="1">
      <alignment horizontal="distributed" vertical="center"/>
    </xf>
    <xf numFmtId="0" fontId="4" fillId="0" borderId="28" xfId="1" applyFont="1" applyBorder="1" applyAlignment="1">
      <alignment horizontal="distributed" vertical="center"/>
    </xf>
    <xf numFmtId="0" fontId="4" fillId="0" borderId="60" xfId="1" applyFont="1" applyBorder="1" applyAlignment="1">
      <alignment horizontal="distributed" vertical="center"/>
    </xf>
    <xf numFmtId="49" fontId="8" fillId="0" borderId="31" xfId="1" applyNumberFormat="1" applyFont="1" applyFill="1" applyBorder="1" applyAlignment="1">
      <alignment horizontal="center" vertical="center"/>
    </xf>
    <xf numFmtId="49" fontId="8" fillId="0" borderId="32" xfId="1" applyNumberFormat="1" applyFont="1" applyFill="1" applyBorder="1" applyAlignment="1">
      <alignment horizontal="center" vertical="center"/>
    </xf>
    <xf numFmtId="0" fontId="12" fillId="0" borderId="13" xfId="1" applyFont="1" applyBorder="1" applyAlignment="1">
      <alignment vertical="center"/>
    </xf>
    <xf numFmtId="176" fontId="10" fillId="0" borderId="25" xfId="1" applyNumberFormat="1" applyFont="1" applyFill="1" applyBorder="1" applyAlignment="1">
      <alignment horizontal="right" vertical="center" shrinkToFit="1"/>
    </xf>
    <xf numFmtId="49" fontId="8" fillId="0" borderId="60" xfId="1" applyNumberFormat="1" applyFont="1" applyFill="1" applyBorder="1" applyAlignment="1">
      <alignment horizontal="distributed" vertical="center" wrapText="1"/>
    </xf>
    <xf numFmtId="49" fontId="8" fillId="0" borderId="0" xfId="1" applyNumberFormat="1" applyFont="1" applyFill="1" applyBorder="1" applyAlignment="1">
      <alignment horizontal="center" vertical="distributed" textRotation="255"/>
    </xf>
    <xf numFmtId="176" fontId="10" fillId="0" borderId="27" xfId="1" applyNumberFormat="1" applyFont="1" applyFill="1" applyBorder="1" applyAlignment="1">
      <alignment horizontal="right" vertical="center" shrinkToFit="1"/>
    </xf>
    <xf numFmtId="49" fontId="8" fillId="0" borderId="21" xfId="1" applyNumberFormat="1" applyFont="1" applyFill="1" applyBorder="1" applyAlignment="1">
      <alignment horizontal="center" vertical="distributed" textRotation="255"/>
    </xf>
    <xf numFmtId="177" fontId="8" fillId="0" borderId="52" xfId="1" applyNumberFormat="1" applyFont="1" applyFill="1" applyBorder="1" applyAlignment="1">
      <alignment horizontal="right" vertical="center" shrinkToFit="1"/>
    </xf>
    <xf numFmtId="49" fontId="8" fillId="0" borderId="30" xfId="1" applyNumberFormat="1" applyFont="1" applyFill="1" applyBorder="1" applyAlignment="1">
      <alignment horizontal="center" vertical="center"/>
    </xf>
    <xf numFmtId="49" fontId="8" fillId="0" borderId="25" xfId="1" applyNumberFormat="1" applyFont="1" applyFill="1" applyBorder="1" applyAlignment="1">
      <alignment horizontal="center" vertical="center"/>
    </xf>
    <xf numFmtId="0" fontId="4" fillId="0" borderId="30" xfId="1" applyFont="1" applyFill="1" applyBorder="1" applyAlignment="1">
      <alignment horizontal="center" vertical="center"/>
    </xf>
    <xf numFmtId="0" fontId="4" fillId="0" borderId="25" xfId="1" applyFont="1" applyFill="1" applyBorder="1" applyAlignment="1">
      <alignment horizontal="center" vertical="center"/>
    </xf>
    <xf numFmtId="0" fontId="4" fillId="0" borderId="53" xfId="1" applyFont="1" applyFill="1" applyBorder="1" applyAlignment="1">
      <alignment horizontal="center" vertical="center"/>
    </xf>
    <xf numFmtId="0" fontId="4" fillId="0" borderId="78" xfId="1" applyFont="1" applyFill="1" applyBorder="1" applyAlignment="1">
      <alignment horizontal="center" vertical="center"/>
    </xf>
    <xf numFmtId="180" fontId="8" fillId="0" borderId="40" xfId="1" applyNumberFormat="1" applyFont="1" applyFill="1" applyBorder="1" applyAlignment="1">
      <alignment horizontal="right" vertical="center" shrinkToFit="1"/>
    </xf>
    <xf numFmtId="180" fontId="8" fillId="0" borderId="39" xfId="1" applyNumberFormat="1" applyFont="1" applyFill="1" applyBorder="1" applyAlignment="1">
      <alignment horizontal="right" vertical="center" shrinkToFit="1"/>
    </xf>
    <xf numFmtId="49" fontId="8" fillId="0" borderId="39" xfId="1" applyNumberFormat="1" applyFont="1" applyFill="1" applyBorder="1" applyAlignment="1">
      <alignment horizontal="center" vertical="center"/>
    </xf>
    <xf numFmtId="49" fontId="14" fillId="0" borderId="0" xfId="1" applyNumberFormat="1" applyFont="1" applyFill="1" applyBorder="1" applyAlignment="1">
      <alignment horizontal="distributed" vertical="center"/>
    </xf>
    <xf numFmtId="49" fontId="14" fillId="0" borderId="25" xfId="1" applyNumberFormat="1" applyFont="1" applyFill="1" applyBorder="1" applyAlignment="1">
      <alignment horizontal="distributed" vertical="center"/>
    </xf>
    <xf numFmtId="182" fontId="8" fillId="0" borderId="23" xfId="3" applyNumberFormat="1" applyFont="1" applyFill="1" applyBorder="1" applyAlignment="1">
      <alignment horizontal="right" vertical="center" shrinkToFit="1"/>
    </xf>
    <xf numFmtId="182" fontId="8" fillId="0" borderId="22" xfId="3" applyNumberFormat="1" applyFont="1" applyFill="1" applyBorder="1" applyAlignment="1">
      <alignment horizontal="right" vertical="center" shrinkToFit="1"/>
    </xf>
    <xf numFmtId="49" fontId="8" fillId="0" borderId="0" xfId="1" applyNumberFormat="1" applyFont="1" applyFill="1" applyBorder="1" applyAlignment="1">
      <alignment horizontal="center" vertical="center"/>
    </xf>
    <xf numFmtId="49" fontId="8" fillId="0" borderId="79" xfId="1" applyNumberFormat="1" applyFont="1" applyFill="1" applyBorder="1" applyAlignment="1">
      <alignment horizontal="center" vertical="center"/>
    </xf>
    <xf numFmtId="49" fontId="8" fillId="0" borderId="60" xfId="1" applyNumberFormat="1" applyFont="1" applyFill="1" applyBorder="1" applyAlignment="1">
      <alignment horizontal="center" vertical="center"/>
    </xf>
    <xf numFmtId="49" fontId="8" fillId="0" borderId="81" xfId="1" applyNumberFormat="1" applyFont="1" applyFill="1" applyBorder="1" applyAlignment="1">
      <alignment horizontal="center" vertical="center"/>
    </xf>
    <xf numFmtId="0" fontId="4" fillId="0" borderId="83" xfId="1" applyFont="1" applyFill="1" applyBorder="1" applyAlignment="1">
      <alignment horizontal="center"/>
    </xf>
    <xf numFmtId="0" fontId="4" fillId="0" borderId="38" xfId="1" applyFont="1" applyFill="1" applyBorder="1" applyAlignment="1">
      <alignment horizontal="center"/>
    </xf>
    <xf numFmtId="49" fontId="8" fillId="0" borderId="81" xfId="1" applyNumberFormat="1" applyFont="1" applyFill="1" applyBorder="1" applyAlignment="1">
      <alignment horizontal="distributed" vertical="center"/>
    </xf>
    <xf numFmtId="49" fontId="8" fillId="0" borderId="83" xfId="1" applyNumberFormat="1" applyFont="1" applyFill="1" applyBorder="1" applyAlignment="1">
      <alignment horizontal="distributed" vertical="center"/>
    </xf>
    <xf numFmtId="49" fontId="8" fillId="0" borderId="82" xfId="1" applyNumberFormat="1" applyFont="1" applyFill="1" applyBorder="1" applyAlignment="1">
      <alignment horizontal="distributed" vertical="center"/>
    </xf>
    <xf numFmtId="49" fontId="8" fillId="0" borderId="82" xfId="1" applyNumberFormat="1" applyFont="1" applyFill="1" applyBorder="1" applyAlignment="1">
      <alignment horizontal="center" vertical="center"/>
    </xf>
    <xf numFmtId="49" fontId="8" fillId="0" borderId="80" xfId="1" applyNumberFormat="1" applyFont="1" applyFill="1" applyBorder="1" applyAlignment="1">
      <alignment horizontal="center" vertical="center"/>
    </xf>
    <xf numFmtId="49" fontId="8" fillId="0" borderId="11" xfId="1" applyNumberFormat="1" applyFont="1" applyFill="1" applyBorder="1" applyAlignment="1">
      <alignment horizontal="center" vertical="center"/>
    </xf>
    <xf numFmtId="181" fontId="8" fillId="0" borderId="12" xfId="1" applyNumberFormat="1" applyFont="1" applyFill="1" applyBorder="1" applyAlignment="1">
      <alignment horizontal="center" vertical="center"/>
    </xf>
    <xf numFmtId="181" fontId="8" fillId="0" borderId="0" xfId="1" applyNumberFormat="1" applyFont="1" applyFill="1" applyBorder="1" applyAlignment="1">
      <alignment horizontal="center" vertical="center"/>
    </xf>
    <xf numFmtId="181" fontId="8" fillId="0" borderId="11" xfId="1" applyNumberFormat="1" applyFont="1" applyFill="1" applyBorder="1" applyAlignment="1">
      <alignment horizontal="center" vertical="center"/>
    </xf>
    <xf numFmtId="181" fontId="8" fillId="0" borderId="40" xfId="1" applyNumberFormat="1" applyFont="1" applyFill="1" applyBorder="1" applyAlignment="1">
      <alignment horizontal="center" vertical="center"/>
    </xf>
    <xf numFmtId="181" fontId="8" fillId="0" borderId="39" xfId="1" applyNumberFormat="1" applyFont="1" applyFill="1" applyBorder="1" applyAlignment="1">
      <alignment horizontal="center" vertical="center"/>
    </xf>
    <xf numFmtId="181" fontId="8" fillId="0" borderId="51" xfId="1" applyNumberFormat="1" applyFont="1" applyFill="1" applyBorder="1" applyAlignment="1">
      <alignment horizontal="center" vertical="center"/>
    </xf>
    <xf numFmtId="49" fontId="8" fillId="0" borderId="0" xfId="1" applyNumberFormat="1" applyFont="1" applyFill="1" applyBorder="1" applyAlignment="1">
      <alignment horizontal="right" vertical="center" shrinkToFit="1"/>
    </xf>
    <xf numFmtId="49" fontId="8" fillId="0" borderId="13" xfId="1" applyNumberFormat="1" applyFont="1" applyFill="1" applyBorder="1" applyAlignment="1">
      <alignment horizontal="right" vertical="center" shrinkToFit="1"/>
    </xf>
    <xf numFmtId="0" fontId="4" fillId="0" borderId="82" xfId="1" applyFont="1" applyFill="1" applyBorder="1" applyAlignment="1">
      <alignment horizontal="center"/>
    </xf>
    <xf numFmtId="0" fontId="4" fillId="0" borderId="40" xfId="1" applyFont="1" applyFill="1" applyBorder="1" applyAlignment="1">
      <alignment horizontal="center"/>
    </xf>
    <xf numFmtId="0" fontId="4" fillId="0" borderId="81" xfId="1" applyFont="1" applyFill="1" applyBorder="1" applyAlignment="1">
      <alignment horizontal="center" vertical="center"/>
    </xf>
    <xf numFmtId="49" fontId="14" fillId="0" borderId="81" xfId="1" applyNumberFormat="1" applyFont="1" applyFill="1" applyBorder="1" applyAlignment="1">
      <alignment horizontal="distributed" vertical="center"/>
    </xf>
    <xf numFmtId="49" fontId="8" fillId="0" borderId="82" xfId="1" applyNumberFormat="1" applyFont="1" applyFill="1" applyBorder="1" applyAlignment="1">
      <alignment horizontal="distributed" vertical="distributed" textRotation="255"/>
    </xf>
    <xf numFmtId="49" fontId="8" fillId="0" borderId="81" xfId="1" applyNumberFormat="1" applyFont="1" applyFill="1" applyBorder="1" applyAlignment="1">
      <alignment horizontal="distributed" vertical="distributed" textRotation="255"/>
    </xf>
    <xf numFmtId="49" fontId="8" fillId="0" borderId="12" xfId="1" applyNumberFormat="1" applyFont="1" applyFill="1" applyBorder="1" applyAlignment="1">
      <alignment horizontal="distributed" vertical="distributed" textRotation="255"/>
    </xf>
    <xf numFmtId="49" fontId="8" fillId="0" borderId="0" xfId="1" applyNumberFormat="1" applyFont="1" applyFill="1" applyBorder="1" applyAlignment="1">
      <alignment horizontal="distributed" vertical="distributed" textRotation="255"/>
    </xf>
    <xf numFmtId="177" fontId="8" fillId="0" borderId="82" xfId="1" applyNumberFormat="1" applyFont="1" applyFill="1" applyBorder="1" applyAlignment="1">
      <alignment horizontal="right" vertical="center" shrinkToFit="1"/>
    </xf>
    <xf numFmtId="177" fontId="8" fillId="0" borderId="81" xfId="1" applyNumberFormat="1" applyFont="1" applyFill="1" applyBorder="1" applyAlignment="1">
      <alignment horizontal="right" vertical="center" shrinkToFit="1"/>
    </xf>
    <xf numFmtId="0" fontId="10" fillId="0" borderId="81" xfId="1" applyFont="1" applyFill="1" applyBorder="1" applyAlignment="1">
      <alignment horizontal="distributed" vertical="center"/>
    </xf>
    <xf numFmtId="0" fontId="10" fillId="0" borderId="39" xfId="1" applyFont="1" applyFill="1" applyBorder="1" applyAlignment="1">
      <alignment horizontal="distributed" vertical="center"/>
    </xf>
    <xf numFmtId="180" fontId="8" fillId="0" borderId="12" xfId="1" applyNumberFormat="1" applyFont="1" applyFill="1" applyBorder="1" applyAlignment="1">
      <alignment horizontal="right" vertical="center" shrinkToFit="1"/>
    </xf>
  </cellXfs>
  <cellStyles count="39">
    <cellStyle name="パーセント" xfId="35" builtinId="5"/>
    <cellStyle name="桁区切り" xfId="36" builtinId="6"/>
    <cellStyle name="桁区切り 2" xfId="3"/>
    <cellStyle name="桁区切り 3" xfId="38"/>
    <cellStyle name="標準" xfId="0" builtinId="0"/>
    <cellStyle name="標準 10" xfId="4"/>
    <cellStyle name="標準 11" xfId="5"/>
    <cellStyle name="標準 12" xfId="6"/>
    <cellStyle name="標準 13" xfId="7"/>
    <cellStyle name="標準 14" xfId="8"/>
    <cellStyle name="標準 15" xfId="9"/>
    <cellStyle name="標準 16" xfId="10"/>
    <cellStyle name="標準 17" xfId="11"/>
    <cellStyle name="標準 18" xfId="12"/>
    <cellStyle name="標準 19" xfId="13"/>
    <cellStyle name="標準 2" xfId="1"/>
    <cellStyle name="標準 2 2" xfId="2"/>
    <cellStyle name="標準 20" xfId="14"/>
    <cellStyle name="標準 21" xfId="15"/>
    <cellStyle name="標準 22" xfId="16"/>
    <cellStyle name="標準 23" xfId="17"/>
    <cellStyle name="標準 24" xfId="18"/>
    <cellStyle name="標準 25" xfId="19"/>
    <cellStyle name="標準 26" xfId="20"/>
    <cellStyle name="標準 27" xfId="21"/>
    <cellStyle name="標準 28" xfId="22"/>
    <cellStyle name="標準 29" xfId="23"/>
    <cellStyle name="標準 3" xfId="24"/>
    <cellStyle name="標準 30" xfId="25"/>
    <cellStyle name="標準 31" xfId="26"/>
    <cellStyle name="標準 32" xfId="27"/>
    <cellStyle name="標準 33" xfId="28"/>
    <cellStyle name="標準 34" xfId="37"/>
    <cellStyle name="標準 4" xfId="29"/>
    <cellStyle name="標準 5" xfId="30"/>
    <cellStyle name="標準 6" xfId="31"/>
    <cellStyle name="標準 7" xfId="32"/>
    <cellStyle name="標準 8" xfId="33"/>
    <cellStyle name="標準 9" xfId="34"/>
  </cellStyles>
  <dxfs count="274">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strike val="0"/>
        <u/>
      </font>
    </dxf>
    <dxf>
      <font>
        <b/>
        <i val="0"/>
        <strike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strike val="0"/>
        <u/>
      </font>
    </dxf>
    <dxf>
      <font>
        <b/>
        <i val="0"/>
        <strike val="0"/>
        <u/>
      </font>
    </dxf>
    <dxf>
      <font>
        <b/>
        <i val="0"/>
        <strike val="0"/>
        <u/>
      </font>
    </dxf>
    <dxf>
      <font>
        <b/>
        <i val="0"/>
        <strike val="0"/>
        <u/>
      </font>
    </dxf>
    <dxf>
      <font>
        <b/>
        <i val="0"/>
        <strike val="0"/>
        <u/>
      </font>
    </dxf>
    <dxf>
      <font>
        <b/>
        <i val="0"/>
        <strike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strike val="0"/>
        <u/>
      </font>
    </dxf>
    <dxf>
      <font>
        <b/>
        <i val="0"/>
        <strike val="0"/>
        <u/>
      </font>
    </dxf>
    <dxf>
      <font>
        <b/>
        <i val="0"/>
        <strike val="0"/>
        <u/>
      </font>
    </dxf>
    <dxf>
      <font>
        <b/>
        <i val="0"/>
        <strike val="0"/>
        <u/>
      </font>
    </dxf>
    <dxf>
      <font>
        <b/>
        <i val="0"/>
        <strike val="0"/>
        <u/>
      </font>
    </dxf>
    <dxf>
      <font>
        <b/>
        <i val="0"/>
        <strike val="0"/>
        <u/>
      </font>
    </dxf>
    <dxf>
      <font>
        <b/>
        <i val="0"/>
        <strike val="0"/>
        <u/>
      </font>
    </dxf>
    <dxf>
      <font>
        <b/>
        <i val="0"/>
        <u/>
      </font>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住民基本台帳人口（人）</a:t>
            </a:r>
          </a:p>
        </c:rich>
      </c:tx>
      <c:layout>
        <c:manualLayout>
          <c:xMode val="edge"/>
          <c:yMode val="edge"/>
          <c:x val="0.23339240921250368"/>
          <c:y val="2.002158311073449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428164779937185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E768-4B13-BBE0-8F713A3D38BF}"/>
              </c:ext>
            </c:extLst>
          </c:dPt>
          <c:cat>
            <c:strRef>
              <c:f>'●1-5本文'!$B$6:$B$31</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'●1-5本文'!$C$6:$C$31</c:f>
              <c:numCache>
                <c:formatCode>#,##0_);[Red]\(#,##0\)</c:formatCode>
                <c:ptCount val="26"/>
                <c:pt idx="0">
                  <c:v>563178</c:v>
                </c:pt>
                <c:pt idx="1">
                  <c:v>182658</c:v>
                </c:pt>
                <c:pt idx="2">
                  <c:v>144902</c:v>
                </c:pt>
                <c:pt idx="3">
                  <c:v>186375</c:v>
                </c:pt>
                <c:pt idx="4">
                  <c:v>135248</c:v>
                </c:pt>
                <c:pt idx="5">
                  <c:v>258654</c:v>
                </c:pt>
                <c:pt idx="6">
                  <c:v>113244</c:v>
                </c:pt>
                <c:pt idx="7">
                  <c:v>232473</c:v>
                </c:pt>
                <c:pt idx="8">
                  <c:v>428742</c:v>
                </c:pt>
                <c:pt idx="9">
                  <c:v>120268</c:v>
                </c:pt>
                <c:pt idx="10">
                  <c:v>191308</c:v>
                </c:pt>
                <c:pt idx="11">
                  <c:v>184667</c:v>
                </c:pt>
                <c:pt idx="12">
                  <c:v>151018</c:v>
                </c:pt>
                <c:pt idx="13">
                  <c:v>121673</c:v>
                </c:pt>
                <c:pt idx="14">
                  <c:v>75723</c:v>
                </c:pt>
                <c:pt idx="15">
                  <c:v>58384</c:v>
                </c:pt>
                <c:pt idx="16">
                  <c:v>81788</c:v>
                </c:pt>
                <c:pt idx="17">
                  <c:v>85718</c:v>
                </c:pt>
                <c:pt idx="18">
                  <c:v>74845</c:v>
                </c:pt>
                <c:pt idx="19">
                  <c:v>116830</c:v>
                </c:pt>
                <c:pt idx="20">
                  <c:v>72489</c:v>
                </c:pt>
                <c:pt idx="21">
                  <c:v>148724</c:v>
                </c:pt>
                <c:pt idx="22">
                  <c:v>89915</c:v>
                </c:pt>
                <c:pt idx="23">
                  <c:v>55870</c:v>
                </c:pt>
                <c:pt idx="24">
                  <c:v>80985</c:v>
                </c:pt>
                <c:pt idx="25">
                  <c:v>201058</c:v>
                </c:pt>
              </c:numCache>
            </c:numRef>
          </c:val>
          <c:extLst>
            <c:ext xmlns:c16="http://schemas.microsoft.com/office/drawing/2014/chart" uri="{C3380CC4-5D6E-409C-BE32-E72D297353CC}">
              <c16:uniqueId val="{00000002-E768-4B13-BBE0-8F713A3D38BF}"/>
            </c:ext>
          </c:extLst>
        </c:ser>
        <c:dLbls>
          <c:showLegendKey val="0"/>
          <c:showVal val="0"/>
          <c:showCatName val="0"/>
          <c:showSerName val="0"/>
          <c:showPercent val="0"/>
          <c:showBubbleSize val="0"/>
        </c:dLbls>
        <c:gapWidth val="73"/>
        <c:gapDepth val="217"/>
        <c:shape val="box"/>
        <c:axId val="253154752"/>
        <c:axId val="209324592"/>
        <c:axId val="0"/>
      </c:bar3DChart>
      <c:catAx>
        <c:axId val="25315475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9324592"/>
        <c:crosses val="autoZero"/>
        <c:auto val="1"/>
        <c:lblAlgn val="ctr"/>
        <c:lblOffset val="0"/>
        <c:noMultiLvlLbl val="0"/>
      </c:catAx>
      <c:valAx>
        <c:axId val="209324592"/>
        <c:scaling>
          <c:orientation val="minMax"/>
          <c:max val="600000"/>
          <c:min val="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3154752"/>
        <c:crosses val="autoZero"/>
        <c:crossBetween val="between"/>
        <c:majorUnit val="20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一般職員（人）</a:t>
            </a:r>
            <a:endParaRPr lang="en-US" altLang="ja-JP"/>
          </a:p>
        </c:rich>
      </c:tx>
      <c:layout>
        <c:manualLayout>
          <c:xMode val="edge"/>
          <c:yMode val="edge"/>
          <c:x val="0.25222696454628718"/>
          <c:y val="9.9304148978358615E-3"/>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504250124392282"/>
          <c:y val="6.822252639594304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354F-4D2E-ABA2-D5D2EBCF60BF}"/>
              </c:ext>
            </c:extLst>
          </c:dPt>
          <c:cat>
            <c:strRef>
              <c:f>'●1-5本文'!$B$1555:$B$1580</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'●1-5本文'!$C$1555:$C$1580</c:f>
              <c:numCache>
                <c:formatCode>#,##0_);[Red]\(#,##0\)</c:formatCode>
                <c:ptCount val="26"/>
                <c:pt idx="0">
                  <c:v>2624</c:v>
                </c:pt>
                <c:pt idx="1">
                  <c:v>960</c:v>
                </c:pt>
                <c:pt idx="2">
                  <c:v>841</c:v>
                </c:pt>
                <c:pt idx="3">
                  <c:v>914</c:v>
                </c:pt>
                <c:pt idx="4">
                  <c:v>632</c:v>
                </c:pt>
                <c:pt idx="5">
                  <c:v>1201</c:v>
                </c:pt>
                <c:pt idx="6">
                  <c:v>550</c:v>
                </c:pt>
                <c:pt idx="7">
                  <c:v>1185</c:v>
                </c:pt>
                <c:pt idx="8">
                  <c:v>2120</c:v>
                </c:pt>
                <c:pt idx="9">
                  <c:v>633</c:v>
                </c:pt>
                <c:pt idx="10">
                  <c:v>893</c:v>
                </c:pt>
                <c:pt idx="11">
                  <c:v>939</c:v>
                </c:pt>
                <c:pt idx="12">
                  <c:v>737</c:v>
                </c:pt>
                <c:pt idx="13">
                  <c:v>607</c:v>
                </c:pt>
                <c:pt idx="14">
                  <c:v>443</c:v>
                </c:pt>
                <c:pt idx="15">
                  <c:v>345</c:v>
                </c:pt>
                <c:pt idx="16">
                  <c:v>403</c:v>
                </c:pt>
                <c:pt idx="17">
                  <c:v>430</c:v>
                </c:pt>
                <c:pt idx="18">
                  <c:v>399</c:v>
                </c:pt>
                <c:pt idx="19">
                  <c:v>550</c:v>
                </c:pt>
                <c:pt idx="20">
                  <c:v>349</c:v>
                </c:pt>
                <c:pt idx="21">
                  <c:v>770</c:v>
                </c:pt>
                <c:pt idx="22">
                  <c:v>518</c:v>
                </c:pt>
                <c:pt idx="23">
                  <c:v>342</c:v>
                </c:pt>
                <c:pt idx="24">
                  <c:v>400</c:v>
                </c:pt>
                <c:pt idx="25">
                  <c:v>942</c:v>
                </c:pt>
              </c:numCache>
            </c:numRef>
          </c:val>
          <c:extLst>
            <c:ext xmlns:c16="http://schemas.microsoft.com/office/drawing/2014/chart" uri="{C3380CC4-5D6E-409C-BE32-E72D297353CC}">
              <c16:uniqueId val="{00000002-354F-4D2E-ABA2-D5D2EBCF60BF}"/>
            </c:ext>
          </c:extLst>
        </c:ser>
        <c:dLbls>
          <c:showLegendKey val="0"/>
          <c:showVal val="0"/>
          <c:showCatName val="0"/>
          <c:showSerName val="0"/>
          <c:showPercent val="0"/>
          <c:showBubbleSize val="0"/>
        </c:dLbls>
        <c:gapWidth val="73"/>
        <c:gapDepth val="217"/>
        <c:shape val="box"/>
        <c:axId val="208619936"/>
        <c:axId val="208619544"/>
        <c:axId val="0"/>
      </c:bar3DChart>
      <c:catAx>
        <c:axId val="208619936"/>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8619544"/>
        <c:crosses val="autoZero"/>
        <c:auto val="1"/>
        <c:lblAlgn val="ctr"/>
        <c:lblOffset val="0"/>
        <c:noMultiLvlLbl val="0"/>
      </c:catAx>
      <c:valAx>
        <c:axId val="208619544"/>
        <c:scaling>
          <c:orientation val="minMax"/>
          <c:max val="3500"/>
          <c:min val="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8619936"/>
        <c:crosses val="autoZero"/>
        <c:crossBetween val="between"/>
        <c:majorUnit val="5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一般職員一人当たり人口（人）</a:t>
            </a:r>
            <a:endParaRPr lang="en-US" altLang="ja-JP"/>
          </a:p>
        </c:rich>
      </c:tx>
      <c:layout>
        <c:manualLayout>
          <c:xMode val="edge"/>
          <c:yMode val="edge"/>
          <c:x val="0.17703825822162794"/>
          <c:y val="1.6469803444657396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79190991832543"/>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9A26-4D49-B434-72F1553CC7A3}"/>
              </c:ext>
            </c:extLst>
          </c:dPt>
          <c:cat>
            <c:strRef>
              <c:f>'●1-5本文'!$B$1588:$B$1613</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'●1-5本文'!$C$1588:$C$1613</c:f>
              <c:numCache>
                <c:formatCode>#,##0.0_);[Red]\(#,##0.0\)</c:formatCode>
                <c:ptCount val="26"/>
                <c:pt idx="0">
                  <c:v>214.62576219512195</c:v>
                </c:pt>
                <c:pt idx="1">
                  <c:v>190.26875000000001</c:v>
                </c:pt>
                <c:pt idx="2">
                  <c:v>172.29726516052318</c:v>
                </c:pt>
                <c:pt idx="3">
                  <c:v>203.91137855579868</c:v>
                </c:pt>
                <c:pt idx="4">
                  <c:v>214</c:v>
                </c:pt>
                <c:pt idx="5">
                  <c:v>215.36552872606163</c:v>
                </c:pt>
                <c:pt idx="6">
                  <c:v>205.89818181818183</c:v>
                </c:pt>
                <c:pt idx="7">
                  <c:v>196.17974683544304</c:v>
                </c:pt>
                <c:pt idx="8">
                  <c:v>202.2367924528302</c:v>
                </c:pt>
                <c:pt idx="9">
                  <c:v>189.99684044233808</c:v>
                </c:pt>
                <c:pt idx="10">
                  <c:v>214.2306830907055</c:v>
                </c:pt>
                <c:pt idx="11">
                  <c:v>196.66347177848775</c:v>
                </c:pt>
                <c:pt idx="12">
                  <c:v>204.90909090909091</c:v>
                </c:pt>
                <c:pt idx="13">
                  <c:v>200.44975288303129</c:v>
                </c:pt>
                <c:pt idx="14">
                  <c:v>170.93227990970655</c:v>
                </c:pt>
                <c:pt idx="15">
                  <c:v>169.22898550724636</c:v>
                </c:pt>
                <c:pt idx="16">
                  <c:v>202.94789081885855</c:v>
                </c:pt>
                <c:pt idx="17">
                  <c:v>199.34418604651162</c:v>
                </c:pt>
                <c:pt idx="18">
                  <c:v>187.58145363408522</c:v>
                </c:pt>
                <c:pt idx="19">
                  <c:v>212.41818181818181</c:v>
                </c:pt>
                <c:pt idx="20">
                  <c:v>207.70487106017191</c:v>
                </c:pt>
                <c:pt idx="21">
                  <c:v>193.14805194805194</c:v>
                </c:pt>
                <c:pt idx="22">
                  <c:v>173.58108108108109</c:v>
                </c:pt>
                <c:pt idx="23">
                  <c:v>163.36257309941521</c:v>
                </c:pt>
                <c:pt idx="24">
                  <c:v>202.46250000000001</c:v>
                </c:pt>
                <c:pt idx="25">
                  <c:v>213.43736730360934</c:v>
                </c:pt>
              </c:numCache>
            </c:numRef>
          </c:val>
          <c:extLst>
            <c:ext xmlns:c16="http://schemas.microsoft.com/office/drawing/2014/chart" uri="{C3380CC4-5D6E-409C-BE32-E72D297353CC}">
              <c16:uniqueId val="{00000002-9A26-4D49-B434-72F1553CC7A3}"/>
            </c:ext>
          </c:extLst>
        </c:ser>
        <c:dLbls>
          <c:showLegendKey val="0"/>
          <c:showVal val="0"/>
          <c:showCatName val="0"/>
          <c:showSerName val="0"/>
          <c:showPercent val="0"/>
          <c:showBubbleSize val="0"/>
        </c:dLbls>
        <c:gapWidth val="73"/>
        <c:gapDepth val="217"/>
        <c:shape val="box"/>
        <c:axId val="208620328"/>
        <c:axId val="208618368"/>
        <c:axId val="0"/>
      </c:bar3DChart>
      <c:catAx>
        <c:axId val="208620328"/>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8618368"/>
        <c:crosses val="autoZero"/>
        <c:auto val="1"/>
        <c:lblAlgn val="ctr"/>
        <c:lblOffset val="0"/>
        <c:noMultiLvlLbl val="0"/>
      </c:catAx>
      <c:valAx>
        <c:axId val="208618368"/>
        <c:scaling>
          <c:orientation val="minMax"/>
          <c:max val="300"/>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862032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一般職員給料月額（百円）</a:t>
            </a:r>
            <a:endParaRPr lang="en-US" altLang="ja-JP"/>
          </a:p>
        </c:rich>
      </c:tx>
      <c:layout>
        <c:manualLayout>
          <c:xMode val="edge"/>
          <c:yMode val="edge"/>
          <c:x val="0.20075491488673303"/>
          <c:y val="1.6568095387142878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928911094812538"/>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37E1-4E02-B9C9-0190EC4D2879}"/>
              </c:ext>
            </c:extLst>
          </c:dPt>
          <c:cat>
            <c:strRef>
              <c:f>'●1-5本文'!$B$1621:$B$1646</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'●1-5本文'!$C$1621:$C$1646</c:f>
              <c:numCache>
                <c:formatCode>#,##0_);[Red]\(#,##0\)</c:formatCode>
                <c:ptCount val="26"/>
                <c:pt idx="0">
                  <c:v>8381056</c:v>
                </c:pt>
                <c:pt idx="1">
                  <c:v>3065280</c:v>
                </c:pt>
                <c:pt idx="2">
                  <c:v>2754275</c:v>
                </c:pt>
                <c:pt idx="3">
                  <c:v>2931198</c:v>
                </c:pt>
                <c:pt idx="4">
                  <c:v>2067904</c:v>
                </c:pt>
                <c:pt idx="5">
                  <c:v>3490106</c:v>
                </c:pt>
                <c:pt idx="6">
                  <c:v>1756700</c:v>
                </c:pt>
                <c:pt idx="7">
                  <c:v>3681795</c:v>
                </c:pt>
                <c:pt idx="8">
                  <c:v>6652560</c:v>
                </c:pt>
                <c:pt idx="9">
                  <c:v>1875579</c:v>
                </c:pt>
                <c:pt idx="10">
                  <c:v>2725436</c:v>
                </c:pt>
                <c:pt idx="11">
                  <c:v>3049872</c:v>
                </c:pt>
                <c:pt idx="12">
                  <c:v>2319339</c:v>
                </c:pt>
                <c:pt idx="13">
                  <c:v>1958789</c:v>
                </c:pt>
                <c:pt idx="14">
                  <c:v>1348492</c:v>
                </c:pt>
                <c:pt idx="15">
                  <c:v>1032930</c:v>
                </c:pt>
                <c:pt idx="16">
                  <c:v>1259375</c:v>
                </c:pt>
                <c:pt idx="17">
                  <c:v>1323970</c:v>
                </c:pt>
                <c:pt idx="18">
                  <c:v>1246875</c:v>
                </c:pt>
                <c:pt idx="19">
                  <c:v>1687950</c:v>
                </c:pt>
                <c:pt idx="20">
                  <c:v>1077363</c:v>
                </c:pt>
                <c:pt idx="21">
                  <c:v>2393160</c:v>
                </c:pt>
                <c:pt idx="22">
                  <c:v>1563324</c:v>
                </c:pt>
                <c:pt idx="23">
                  <c:v>1098504</c:v>
                </c:pt>
                <c:pt idx="24">
                  <c:v>1274400</c:v>
                </c:pt>
                <c:pt idx="25">
                  <c:v>2960706</c:v>
                </c:pt>
              </c:numCache>
            </c:numRef>
          </c:val>
          <c:extLst>
            <c:ext xmlns:c16="http://schemas.microsoft.com/office/drawing/2014/chart" uri="{C3380CC4-5D6E-409C-BE32-E72D297353CC}">
              <c16:uniqueId val="{00000002-37E1-4E02-B9C9-0190EC4D2879}"/>
            </c:ext>
          </c:extLst>
        </c:ser>
        <c:dLbls>
          <c:showLegendKey val="0"/>
          <c:showVal val="0"/>
          <c:showCatName val="0"/>
          <c:showSerName val="0"/>
          <c:showPercent val="0"/>
          <c:showBubbleSize val="0"/>
        </c:dLbls>
        <c:gapWidth val="73"/>
        <c:gapDepth val="217"/>
        <c:shape val="box"/>
        <c:axId val="255659960"/>
        <c:axId val="255660352"/>
        <c:axId val="0"/>
      </c:bar3DChart>
      <c:catAx>
        <c:axId val="25565996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660352"/>
        <c:crosses val="autoZero"/>
        <c:auto val="1"/>
        <c:lblAlgn val="ctr"/>
        <c:lblOffset val="0"/>
        <c:noMultiLvlLbl val="0"/>
      </c:catAx>
      <c:valAx>
        <c:axId val="255660352"/>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6599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200"/>
              <a:t>一人当たり平均給料月額（百円）</a:t>
            </a:r>
            <a:endParaRPr lang="en-US" altLang="ja-JP" sz="1200"/>
          </a:p>
        </c:rich>
      </c:tx>
      <c:layout>
        <c:manualLayout>
          <c:xMode val="edge"/>
          <c:yMode val="edge"/>
          <c:x val="0.15992725172277295"/>
          <c:y val="2.1994957963721905E-3"/>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450625687692727"/>
          <c:y val="6.0447954209805407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5D81-4F35-9B6D-F4A32104B7A7}"/>
              </c:ext>
            </c:extLst>
          </c:dPt>
          <c:cat>
            <c:strRef>
              <c:f>'●1-5本文'!$B$1654:$B$1679</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'●1-5本文'!$C$1654:$C$1679</c:f>
              <c:numCache>
                <c:formatCode>#,##0_);[Red]\(#,##0\)</c:formatCode>
                <c:ptCount val="26"/>
                <c:pt idx="0">
                  <c:v>3194</c:v>
                </c:pt>
                <c:pt idx="1">
                  <c:v>3193</c:v>
                </c:pt>
                <c:pt idx="2">
                  <c:v>3275</c:v>
                </c:pt>
                <c:pt idx="3">
                  <c:v>3207</c:v>
                </c:pt>
                <c:pt idx="4">
                  <c:v>3272</c:v>
                </c:pt>
                <c:pt idx="5">
                  <c:v>2906</c:v>
                </c:pt>
                <c:pt idx="6">
                  <c:v>3194</c:v>
                </c:pt>
                <c:pt idx="7">
                  <c:v>3107</c:v>
                </c:pt>
                <c:pt idx="8">
                  <c:v>3138</c:v>
                </c:pt>
                <c:pt idx="9">
                  <c:v>2963</c:v>
                </c:pt>
                <c:pt idx="10">
                  <c:v>3052</c:v>
                </c:pt>
                <c:pt idx="11">
                  <c:v>3248</c:v>
                </c:pt>
                <c:pt idx="12">
                  <c:v>3147</c:v>
                </c:pt>
                <c:pt idx="13">
                  <c:v>3227</c:v>
                </c:pt>
                <c:pt idx="14">
                  <c:v>3044</c:v>
                </c:pt>
                <c:pt idx="15">
                  <c:v>2994</c:v>
                </c:pt>
                <c:pt idx="16">
                  <c:v>3125</c:v>
                </c:pt>
                <c:pt idx="17">
                  <c:v>3079</c:v>
                </c:pt>
                <c:pt idx="18">
                  <c:v>3125</c:v>
                </c:pt>
                <c:pt idx="19">
                  <c:v>3069</c:v>
                </c:pt>
                <c:pt idx="20">
                  <c:v>3087</c:v>
                </c:pt>
                <c:pt idx="21">
                  <c:v>3108</c:v>
                </c:pt>
                <c:pt idx="22">
                  <c:v>3018</c:v>
                </c:pt>
                <c:pt idx="23">
                  <c:v>3212</c:v>
                </c:pt>
                <c:pt idx="24">
                  <c:v>3186</c:v>
                </c:pt>
                <c:pt idx="25">
                  <c:v>3143</c:v>
                </c:pt>
              </c:numCache>
            </c:numRef>
          </c:val>
          <c:extLst>
            <c:ext xmlns:c16="http://schemas.microsoft.com/office/drawing/2014/chart" uri="{C3380CC4-5D6E-409C-BE32-E72D297353CC}">
              <c16:uniqueId val="{00000002-5D81-4F35-9B6D-F4A32104B7A7}"/>
            </c:ext>
          </c:extLst>
        </c:ser>
        <c:dLbls>
          <c:showLegendKey val="0"/>
          <c:showVal val="0"/>
          <c:showCatName val="0"/>
          <c:showSerName val="0"/>
          <c:showPercent val="0"/>
          <c:showBubbleSize val="0"/>
        </c:dLbls>
        <c:gapWidth val="73"/>
        <c:gapDepth val="217"/>
        <c:shape val="box"/>
        <c:axId val="255661136"/>
        <c:axId val="255661528"/>
        <c:axId val="0"/>
      </c:bar3DChart>
      <c:catAx>
        <c:axId val="255661136"/>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661528"/>
        <c:crossesAt val="0"/>
        <c:auto val="1"/>
        <c:lblAlgn val="ctr"/>
        <c:lblOffset val="0"/>
        <c:noMultiLvlLbl val="0"/>
      </c:catAx>
      <c:valAx>
        <c:axId val="255661528"/>
        <c:scaling>
          <c:orientation val="minMax"/>
          <c:max val="3600"/>
          <c:min val="260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6611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ラスパイレス指数</a:t>
            </a:r>
            <a:endParaRPr lang="en-US" altLang="ja-JP"/>
          </a:p>
        </c:rich>
      </c:tx>
      <c:layout>
        <c:manualLayout>
          <c:xMode val="edge"/>
          <c:yMode val="edge"/>
          <c:x val="0.33603022353255091"/>
          <c:y val="3.3305143756498325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079576192829724"/>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981E-422E-818D-1DE3B6BED999}"/>
              </c:ext>
            </c:extLst>
          </c:dPt>
          <c:cat>
            <c:multiLvlStrRef>
              <c:f>'●1-5本文'!$B$1687:$B$1712</c:f>
            </c:multiLvlStrRef>
          </c:cat>
          <c:val>
            <c:numRef>
              <c:f>'●1-5本文'!$C$1687:$C$1712</c:f>
            </c:numRef>
          </c:val>
          <c:extLst>
            <c:ext xmlns:c16="http://schemas.microsoft.com/office/drawing/2014/chart" uri="{C3380CC4-5D6E-409C-BE32-E72D297353CC}">
              <c16:uniqueId val="{00000002-981E-422E-818D-1DE3B6BED999}"/>
            </c:ext>
          </c:extLst>
        </c:ser>
        <c:dLbls>
          <c:showLegendKey val="0"/>
          <c:showVal val="0"/>
          <c:showCatName val="0"/>
          <c:showSerName val="0"/>
          <c:showPercent val="0"/>
          <c:showBubbleSize val="0"/>
        </c:dLbls>
        <c:gapWidth val="73"/>
        <c:gapDepth val="217"/>
        <c:shape val="box"/>
        <c:axId val="256058320"/>
        <c:axId val="256058712"/>
        <c:axId val="0"/>
      </c:bar3DChart>
      <c:catAx>
        <c:axId val="25605832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058712"/>
        <c:crossesAt val="0"/>
        <c:auto val="1"/>
        <c:lblAlgn val="ctr"/>
        <c:lblOffset val="0"/>
        <c:noMultiLvlLbl val="0"/>
      </c:catAx>
      <c:valAx>
        <c:axId val="256058712"/>
        <c:scaling>
          <c:orientation val="minMax"/>
          <c:min val="95"/>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05832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経常収支比率</a:t>
            </a:r>
            <a:endParaRPr lang="en-US" altLang="ja-JP"/>
          </a:p>
        </c:rich>
      </c:tx>
      <c:layout>
        <c:manualLayout>
          <c:xMode val="edge"/>
          <c:yMode val="edge"/>
          <c:x val="0.30269760697556775"/>
          <c:y val="1.5200849061229094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079576192829724"/>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EF98-4267-9930-58E33D169BEE}"/>
              </c:ext>
            </c:extLst>
          </c:dPt>
          <c:cat>
            <c:strRef>
              <c:f>'●1-5本文'!$B$1720:$B$1745</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'●1-5本文'!$C$1720:$C$1745</c:f>
              <c:numCache>
                <c:formatCode>#,##0.0_);[Red]\(#,##0.0\)</c:formatCode>
                <c:ptCount val="26"/>
                <c:pt idx="0">
                  <c:v>88.4</c:v>
                </c:pt>
                <c:pt idx="1">
                  <c:v>90</c:v>
                </c:pt>
                <c:pt idx="2">
                  <c:v>82.1</c:v>
                </c:pt>
                <c:pt idx="3">
                  <c:v>89.6</c:v>
                </c:pt>
                <c:pt idx="4">
                  <c:v>98.7</c:v>
                </c:pt>
                <c:pt idx="5">
                  <c:v>84</c:v>
                </c:pt>
                <c:pt idx="6">
                  <c:v>92.8</c:v>
                </c:pt>
                <c:pt idx="7">
                  <c:v>90.8</c:v>
                </c:pt>
                <c:pt idx="8">
                  <c:v>90.5</c:v>
                </c:pt>
                <c:pt idx="9">
                  <c:v>94.3</c:v>
                </c:pt>
                <c:pt idx="10">
                  <c:v>93</c:v>
                </c:pt>
                <c:pt idx="11">
                  <c:v>89.9</c:v>
                </c:pt>
                <c:pt idx="12">
                  <c:v>91.7</c:v>
                </c:pt>
                <c:pt idx="13">
                  <c:v>94.6</c:v>
                </c:pt>
                <c:pt idx="14">
                  <c:v>95</c:v>
                </c:pt>
                <c:pt idx="15">
                  <c:v>90.7</c:v>
                </c:pt>
                <c:pt idx="16">
                  <c:v>91.2</c:v>
                </c:pt>
                <c:pt idx="17">
                  <c:v>93.9</c:v>
                </c:pt>
                <c:pt idx="18">
                  <c:v>91.1</c:v>
                </c:pt>
                <c:pt idx="19">
                  <c:v>93.2</c:v>
                </c:pt>
                <c:pt idx="20">
                  <c:v>94.1</c:v>
                </c:pt>
                <c:pt idx="21">
                  <c:v>89</c:v>
                </c:pt>
                <c:pt idx="22">
                  <c:v>91.3</c:v>
                </c:pt>
                <c:pt idx="23">
                  <c:v>105.8</c:v>
                </c:pt>
                <c:pt idx="24">
                  <c:v>98.9</c:v>
                </c:pt>
                <c:pt idx="25">
                  <c:v>95.1</c:v>
                </c:pt>
              </c:numCache>
            </c:numRef>
          </c:val>
          <c:extLst>
            <c:ext xmlns:c16="http://schemas.microsoft.com/office/drawing/2014/chart" uri="{C3380CC4-5D6E-409C-BE32-E72D297353CC}">
              <c16:uniqueId val="{00000002-EF98-4267-9930-58E33D169BEE}"/>
            </c:ext>
          </c:extLst>
        </c:ser>
        <c:dLbls>
          <c:showLegendKey val="0"/>
          <c:showVal val="0"/>
          <c:showCatName val="0"/>
          <c:showSerName val="0"/>
          <c:showPercent val="0"/>
          <c:showBubbleSize val="0"/>
        </c:dLbls>
        <c:gapWidth val="73"/>
        <c:gapDepth val="217"/>
        <c:shape val="box"/>
        <c:axId val="256059496"/>
        <c:axId val="256059888"/>
        <c:axId val="0"/>
      </c:bar3DChart>
      <c:catAx>
        <c:axId val="256059496"/>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059888"/>
        <c:crossesAt val="0"/>
        <c:auto val="1"/>
        <c:lblAlgn val="ctr"/>
        <c:lblOffset val="0"/>
        <c:noMultiLvlLbl val="0"/>
      </c:catAx>
      <c:valAx>
        <c:axId val="256059888"/>
        <c:scaling>
          <c:orientation val="minMax"/>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0594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財政力指数</a:t>
            </a:r>
            <a:endParaRPr lang="en-US" altLang="ja-JP"/>
          </a:p>
        </c:rich>
      </c:tx>
      <c:layout>
        <c:manualLayout>
          <c:xMode val="edge"/>
          <c:yMode val="edge"/>
          <c:x val="0.33603027038129241"/>
          <c:y val="2.3031924666252972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0795861261144"/>
          <c:y val="7.0847231694463386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83DD-467B-9DF7-DA3B3C9014E0}"/>
              </c:ext>
            </c:extLst>
          </c:dPt>
          <c:cat>
            <c:strRef>
              <c:f>'●1-5本文'!$B$1753:$B$1778</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'●1-5本文'!$C$1753:$C$1778</c:f>
              <c:numCache>
                <c:formatCode>#,##0.00_);[Red]\(#,##0.00\)</c:formatCode>
                <c:ptCount val="26"/>
                <c:pt idx="0">
                  <c:v>0.95</c:v>
                </c:pt>
                <c:pt idx="1">
                  <c:v>1.17</c:v>
                </c:pt>
                <c:pt idx="2">
                  <c:v>1.51</c:v>
                </c:pt>
                <c:pt idx="3">
                  <c:v>1.18</c:v>
                </c:pt>
                <c:pt idx="4">
                  <c:v>0.88</c:v>
                </c:pt>
                <c:pt idx="5">
                  <c:v>1.21</c:v>
                </c:pt>
                <c:pt idx="6">
                  <c:v>0.98</c:v>
                </c:pt>
                <c:pt idx="7">
                  <c:v>1.25</c:v>
                </c:pt>
                <c:pt idx="8">
                  <c:v>0.98</c:v>
                </c:pt>
                <c:pt idx="9">
                  <c:v>1.05</c:v>
                </c:pt>
                <c:pt idx="10">
                  <c:v>0.98</c:v>
                </c:pt>
                <c:pt idx="11">
                  <c:v>0.98</c:v>
                </c:pt>
                <c:pt idx="12">
                  <c:v>0.82</c:v>
                </c:pt>
                <c:pt idx="13">
                  <c:v>1.02</c:v>
                </c:pt>
                <c:pt idx="14">
                  <c:v>1.03</c:v>
                </c:pt>
                <c:pt idx="15">
                  <c:v>0.79</c:v>
                </c:pt>
                <c:pt idx="16">
                  <c:v>0.89</c:v>
                </c:pt>
                <c:pt idx="17">
                  <c:v>0.86</c:v>
                </c:pt>
                <c:pt idx="18">
                  <c:v>0.69</c:v>
                </c:pt>
                <c:pt idx="19">
                  <c:v>0.84</c:v>
                </c:pt>
                <c:pt idx="20">
                  <c:v>0.84</c:v>
                </c:pt>
                <c:pt idx="21">
                  <c:v>1.1399999999999999</c:v>
                </c:pt>
                <c:pt idx="22">
                  <c:v>0.95</c:v>
                </c:pt>
                <c:pt idx="23">
                  <c:v>1.02</c:v>
                </c:pt>
                <c:pt idx="24">
                  <c:v>0.74</c:v>
                </c:pt>
                <c:pt idx="25">
                  <c:v>0.91</c:v>
                </c:pt>
              </c:numCache>
            </c:numRef>
          </c:val>
          <c:extLst>
            <c:ext xmlns:c16="http://schemas.microsoft.com/office/drawing/2014/chart" uri="{C3380CC4-5D6E-409C-BE32-E72D297353CC}">
              <c16:uniqueId val="{00000002-83DD-467B-9DF7-DA3B3C9014E0}"/>
            </c:ext>
          </c:extLst>
        </c:ser>
        <c:dLbls>
          <c:showLegendKey val="0"/>
          <c:showVal val="0"/>
          <c:showCatName val="0"/>
          <c:showSerName val="0"/>
          <c:showPercent val="0"/>
          <c:showBubbleSize val="0"/>
        </c:dLbls>
        <c:gapWidth val="73"/>
        <c:gapDepth val="217"/>
        <c:shape val="box"/>
        <c:axId val="256060672"/>
        <c:axId val="256061064"/>
        <c:axId val="0"/>
      </c:bar3DChart>
      <c:catAx>
        <c:axId val="25606067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061064"/>
        <c:crossesAt val="0"/>
        <c:auto val="1"/>
        <c:lblAlgn val="ctr"/>
        <c:lblOffset val="0"/>
        <c:noMultiLvlLbl val="0"/>
      </c:catAx>
      <c:valAx>
        <c:axId val="256061064"/>
        <c:scaling>
          <c:orientation val="minMax"/>
        </c:scaling>
        <c:delete val="0"/>
        <c:axPos val="t"/>
        <c:majorGridlines>
          <c:spPr>
            <a:ln w="9525" cap="flat" cmpd="sng" algn="ctr">
              <a:solidFill>
                <a:schemeClr val="tx1">
                  <a:lumMod val="15000"/>
                  <a:lumOff val="85000"/>
                </a:schemeClr>
              </a:solidFill>
              <a:round/>
            </a:ln>
            <a:effectLst/>
          </c:spPr>
        </c:majorGridlines>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060672"/>
        <c:crosses val="autoZero"/>
        <c:crossBetween val="between"/>
        <c:maj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実質収支比率</a:t>
            </a:r>
            <a:endParaRPr lang="en-US" altLang="ja-JP"/>
          </a:p>
        </c:rich>
      </c:tx>
      <c:layout>
        <c:manualLayout>
          <c:xMode val="edge"/>
          <c:yMode val="edge"/>
          <c:x val="0.29881266455700572"/>
          <c:y val="2.0501406446711765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079576192829724"/>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8045-42B1-9065-38E28D265F28}"/>
              </c:ext>
            </c:extLst>
          </c:dPt>
          <c:cat>
            <c:strRef>
              <c:f>'●1-5本文'!$B$1786:$B$1811</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'●1-5本文'!$C$1786:$C$1811</c:f>
              <c:numCache>
                <c:formatCode>#,##0.0_);[Red]\(#,##0.0\)</c:formatCode>
                <c:ptCount val="26"/>
                <c:pt idx="0">
                  <c:v>3.3</c:v>
                </c:pt>
                <c:pt idx="1">
                  <c:v>9.5</c:v>
                </c:pt>
                <c:pt idx="2">
                  <c:v>6.9</c:v>
                </c:pt>
                <c:pt idx="3">
                  <c:v>4.2</c:v>
                </c:pt>
                <c:pt idx="4">
                  <c:v>5.8</c:v>
                </c:pt>
                <c:pt idx="5">
                  <c:v>5.7</c:v>
                </c:pt>
                <c:pt idx="6">
                  <c:v>6.2</c:v>
                </c:pt>
                <c:pt idx="7">
                  <c:v>8.1999999999999993</c:v>
                </c:pt>
                <c:pt idx="8">
                  <c:v>5.9</c:v>
                </c:pt>
                <c:pt idx="9">
                  <c:v>11</c:v>
                </c:pt>
                <c:pt idx="10">
                  <c:v>4.5</c:v>
                </c:pt>
                <c:pt idx="11">
                  <c:v>8.5</c:v>
                </c:pt>
                <c:pt idx="12">
                  <c:v>5.5</c:v>
                </c:pt>
                <c:pt idx="13">
                  <c:v>5.7</c:v>
                </c:pt>
                <c:pt idx="14">
                  <c:v>3.5</c:v>
                </c:pt>
                <c:pt idx="15">
                  <c:v>4.5999999999999996</c:v>
                </c:pt>
                <c:pt idx="16">
                  <c:v>6.7</c:v>
                </c:pt>
                <c:pt idx="17">
                  <c:v>8.5</c:v>
                </c:pt>
                <c:pt idx="18">
                  <c:v>7.3</c:v>
                </c:pt>
                <c:pt idx="19">
                  <c:v>3</c:v>
                </c:pt>
                <c:pt idx="20">
                  <c:v>5.0999999999999996</c:v>
                </c:pt>
                <c:pt idx="21">
                  <c:v>4.8</c:v>
                </c:pt>
                <c:pt idx="22">
                  <c:v>4.2</c:v>
                </c:pt>
                <c:pt idx="23">
                  <c:v>5.4</c:v>
                </c:pt>
                <c:pt idx="24">
                  <c:v>3.8</c:v>
                </c:pt>
                <c:pt idx="25">
                  <c:v>3.9</c:v>
                </c:pt>
              </c:numCache>
            </c:numRef>
          </c:val>
          <c:extLst>
            <c:ext xmlns:c16="http://schemas.microsoft.com/office/drawing/2014/chart" uri="{C3380CC4-5D6E-409C-BE32-E72D297353CC}">
              <c16:uniqueId val="{00000002-8045-42B1-9065-38E28D265F28}"/>
            </c:ext>
          </c:extLst>
        </c:ser>
        <c:dLbls>
          <c:showLegendKey val="0"/>
          <c:showVal val="0"/>
          <c:showCatName val="0"/>
          <c:showSerName val="0"/>
          <c:showPercent val="0"/>
          <c:showBubbleSize val="0"/>
        </c:dLbls>
        <c:gapWidth val="73"/>
        <c:gapDepth val="217"/>
        <c:shape val="box"/>
        <c:axId val="256061848"/>
        <c:axId val="256203664"/>
        <c:axId val="0"/>
      </c:bar3DChart>
      <c:catAx>
        <c:axId val="256061848"/>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203664"/>
        <c:crossesAt val="0"/>
        <c:auto val="1"/>
        <c:lblAlgn val="ctr"/>
        <c:lblOffset val="0"/>
        <c:noMultiLvlLbl val="0"/>
      </c:catAx>
      <c:valAx>
        <c:axId val="256203664"/>
        <c:scaling>
          <c:orientation val="minMax"/>
          <c:max val="11"/>
          <c:min val="0"/>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06184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公債費負担比率</a:t>
            </a:r>
            <a:endParaRPr lang="en-US" altLang="ja-JP"/>
          </a:p>
        </c:rich>
      </c:tx>
      <c:layout>
        <c:manualLayout>
          <c:xMode val="edge"/>
          <c:yMode val="edge"/>
          <c:x val="0.27803620701258502"/>
          <c:y val="2.1812864991410431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367242467334022"/>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68F3-4947-9375-4F260D997F67}"/>
              </c:ext>
            </c:extLst>
          </c:dPt>
          <c:cat>
            <c:strRef>
              <c:f>'●1-5本文'!$B$1819:$B$1844</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'●1-5本文'!$C$1819:$C$1844</c:f>
              <c:numCache>
                <c:formatCode>#,##0.0_);[Red]\(#,##0.0\)</c:formatCode>
                <c:ptCount val="26"/>
                <c:pt idx="0">
                  <c:v>9.3000000000000007</c:v>
                </c:pt>
                <c:pt idx="1">
                  <c:v>8</c:v>
                </c:pt>
                <c:pt idx="2">
                  <c:v>3.9</c:v>
                </c:pt>
                <c:pt idx="3">
                  <c:v>9</c:v>
                </c:pt>
                <c:pt idx="4">
                  <c:v>9.9</c:v>
                </c:pt>
                <c:pt idx="5">
                  <c:v>5.0999999999999996</c:v>
                </c:pt>
                <c:pt idx="6">
                  <c:v>8.4</c:v>
                </c:pt>
                <c:pt idx="7">
                  <c:v>6.3</c:v>
                </c:pt>
                <c:pt idx="8">
                  <c:v>6.7</c:v>
                </c:pt>
                <c:pt idx="9">
                  <c:v>9.4</c:v>
                </c:pt>
                <c:pt idx="10">
                  <c:v>8.4</c:v>
                </c:pt>
                <c:pt idx="11">
                  <c:v>7.3</c:v>
                </c:pt>
                <c:pt idx="12">
                  <c:v>12.3</c:v>
                </c:pt>
                <c:pt idx="13">
                  <c:v>5.6</c:v>
                </c:pt>
                <c:pt idx="14">
                  <c:v>9.6</c:v>
                </c:pt>
                <c:pt idx="15">
                  <c:v>4.7</c:v>
                </c:pt>
                <c:pt idx="16">
                  <c:v>10.6</c:v>
                </c:pt>
                <c:pt idx="17">
                  <c:v>7.8</c:v>
                </c:pt>
                <c:pt idx="18">
                  <c:v>10.199999999999999</c:v>
                </c:pt>
                <c:pt idx="19">
                  <c:v>9.9</c:v>
                </c:pt>
                <c:pt idx="20">
                  <c:v>6.8</c:v>
                </c:pt>
                <c:pt idx="21">
                  <c:v>4.9000000000000004</c:v>
                </c:pt>
                <c:pt idx="22">
                  <c:v>9.6999999999999993</c:v>
                </c:pt>
                <c:pt idx="23">
                  <c:v>7.8</c:v>
                </c:pt>
                <c:pt idx="24">
                  <c:v>13.8</c:v>
                </c:pt>
                <c:pt idx="25">
                  <c:v>12.9</c:v>
                </c:pt>
              </c:numCache>
            </c:numRef>
          </c:val>
          <c:extLst>
            <c:ext xmlns:c16="http://schemas.microsoft.com/office/drawing/2014/chart" uri="{C3380CC4-5D6E-409C-BE32-E72D297353CC}">
              <c16:uniqueId val="{00000002-68F3-4947-9375-4F260D997F67}"/>
            </c:ext>
          </c:extLst>
        </c:ser>
        <c:dLbls>
          <c:showLegendKey val="0"/>
          <c:showVal val="0"/>
          <c:showCatName val="0"/>
          <c:showSerName val="0"/>
          <c:showPercent val="0"/>
          <c:showBubbleSize val="0"/>
        </c:dLbls>
        <c:gapWidth val="73"/>
        <c:gapDepth val="217"/>
        <c:shape val="box"/>
        <c:axId val="256204840"/>
        <c:axId val="256205232"/>
        <c:axId val="0"/>
      </c:bar3DChart>
      <c:catAx>
        <c:axId val="25620484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205232"/>
        <c:crossesAt val="0"/>
        <c:auto val="1"/>
        <c:lblAlgn val="ctr"/>
        <c:lblOffset val="0"/>
        <c:noMultiLvlLbl val="0"/>
      </c:catAx>
      <c:valAx>
        <c:axId val="256205232"/>
        <c:scaling>
          <c:orientation val="minMax"/>
          <c:max val="16"/>
          <c:min val="0"/>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2048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実質公債費比率</a:t>
            </a:r>
            <a:endParaRPr lang="en-US" altLang="ja-JP"/>
          </a:p>
        </c:rich>
      </c:tx>
      <c:layout>
        <c:manualLayout>
          <c:xMode val="edge"/>
          <c:yMode val="edge"/>
          <c:x val="0.29855231818840433"/>
          <c:y val="2.5591418008277741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619216831965292E-2"/>
          <c:y val="6.8222534091252313E-2"/>
          <c:w val="0.8168453746207674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8907-49AC-8562-D8EFF88F32BA}"/>
              </c:ext>
            </c:extLst>
          </c:dPt>
          <c:cat>
            <c:strRef>
              <c:f>'●1-5本文'!$B$1852:$B$1877</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'●1-5本文'!$C$1852:$C$1877</c:f>
              <c:numCache>
                <c:formatCode>0.0_ </c:formatCode>
                <c:ptCount val="26"/>
                <c:pt idx="0">
                  <c:v>-0.5</c:v>
                </c:pt>
                <c:pt idx="1">
                  <c:v>2.5</c:v>
                </c:pt>
                <c:pt idx="2">
                  <c:v>-0.7</c:v>
                </c:pt>
                <c:pt idx="3">
                  <c:v>3.5</c:v>
                </c:pt>
                <c:pt idx="4">
                  <c:v>2.4</c:v>
                </c:pt>
                <c:pt idx="5">
                  <c:v>2.9</c:v>
                </c:pt>
                <c:pt idx="6">
                  <c:v>0.2</c:v>
                </c:pt>
                <c:pt idx="7">
                  <c:v>0.7</c:v>
                </c:pt>
                <c:pt idx="8">
                  <c:v>-0.6</c:v>
                </c:pt>
                <c:pt idx="9">
                  <c:v>2.8</c:v>
                </c:pt>
                <c:pt idx="10">
                  <c:v>0.7</c:v>
                </c:pt>
                <c:pt idx="11">
                  <c:v>-1.7</c:v>
                </c:pt>
                <c:pt idx="12">
                  <c:v>4.9000000000000004</c:v>
                </c:pt>
                <c:pt idx="13">
                  <c:v>-0.6</c:v>
                </c:pt>
                <c:pt idx="14">
                  <c:v>-1.4</c:v>
                </c:pt>
                <c:pt idx="15">
                  <c:v>-3</c:v>
                </c:pt>
                <c:pt idx="16">
                  <c:v>2.5</c:v>
                </c:pt>
                <c:pt idx="17">
                  <c:v>-2.6</c:v>
                </c:pt>
                <c:pt idx="18">
                  <c:v>4.0999999999999996</c:v>
                </c:pt>
                <c:pt idx="19">
                  <c:v>0.4</c:v>
                </c:pt>
                <c:pt idx="20">
                  <c:v>-0.3</c:v>
                </c:pt>
                <c:pt idx="21">
                  <c:v>0.3</c:v>
                </c:pt>
                <c:pt idx="22">
                  <c:v>2.1</c:v>
                </c:pt>
                <c:pt idx="23">
                  <c:v>2</c:v>
                </c:pt>
                <c:pt idx="24">
                  <c:v>8.5</c:v>
                </c:pt>
                <c:pt idx="25">
                  <c:v>0.1</c:v>
                </c:pt>
              </c:numCache>
            </c:numRef>
          </c:val>
          <c:extLst>
            <c:ext xmlns:c16="http://schemas.microsoft.com/office/drawing/2014/chart" uri="{C3380CC4-5D6E-409C-BE32-E72D297353CC}">
              <c16:uniqueId val="{00000002-8907-49AC-8562-D8EFF88F32BA}"/>
            </c:ext>
          </c:extLst>
        </c:ser>
        <c:dLbls>
          <c:showLegendKey val="0"/>
          <c:showVal val="0"/>
          <c:showCatName val="0"/>
          <c:showSerName val="0"/>
          <c:showPercent val="0"/>
          <c:showBubbleSize val="0"/>
        </c:dLbls>
        <c:gapWidth val="73"/>
        <c:gapDepth val="217"/>
        <c:shape val="box"/>
        <c:axId val="256205624"/>
        <c:axId val="256206016"/>
        <c:axId val="0"/>
      </c:bar3DChart>
      <c:catAx>
        <c:axId val="256205624"/>
        <c:scaling>
          <c:orientation val="maxMin"/>
        </c:scaling>
        <c:delete val="0"/>
        <c:axPos val="l"/>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206016"/>
        <c:crosses val="autoZero"/>
        <c:auto val="1"/>
        <c:lblAlgn val="ctr"/>
        <c:lblOffset val="0"/>
        <c:noMultiLvlLbl val="0"/>
      </c:catAx>
      <c:valAx>
        <c:axId val="256206016"/>
        <c:scaling>
          <c:orientation val="minMax"/>
          <c:max val="8"/>
          <c:min val="-3"/>
        </c:scaling>
        <c:delete val="0"/>
        <c:axPos val="t"/>
        <c:majorGridlines>
          <c:spPr>
            <a:ln w="9525" cap="flat" cmpd="sng" algn="ctr">
              <a:solidFill>
                <a:schemeClr val="tx1">
                  <a:lumMod val="15000"/>
                  <a:lumOff val="85000"/>
                </a:schemeClr>
              </a:solidFill>
              <a:round/>
            </a:ln>
            <a:effectLst/>
          </c:spPr>
        </c:majorGridlines>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205624"/>
        <c:crosses val="autoZero"/>
        <c:crossBetween val="between"/>
        <c:maj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外国人人口（人）</a:t>
            </a:r>
          </a:p>
        </c:rich>
      </c:tx>
      <c:layout>
        <c:manualLayout>
          <c:xMode val="edge"/>
          <c:yMode val="edge"/>
          <c:x val="0.3481818171143678"/>
          <c:y val="2.65602238114994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50424364382113"/>
          <c:y val="6.8222534091252313E-2"/>
          <c:w val="0.76218878246495103"/>
          <c:h val="0.91305018806612748"/>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8EB8-45F6-9719-7793AB31CED8}"/>
              </c:ext>
            </c:extLst>
          </c:dPt>
          <c:cat>
            <c:strRef>
              <c:f>'●1-5本文'!$B$138:$B$163</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'●1-5本文'!$C$138:$C$163</c:f>
              <c:numCache>
                <c:formatCode>#,##0_);[Red]\(#,##0\)</c:formatCode>
                <c:ptCount val="26"/>
                <c:pt idx="0">
                  <c:v>12219</c:v>
                </c:pt>
                <c:pt idx="1">
                  <c:v>4114</c:v>
                </c:pt>
                <c:pt idx="2">
                  <c:v>3038</c:v>
                </c:pt>
                <c:pt idx="3">
                  <c:v>3635</c:v>
                </c:pt>
                <c:pt idx="4">
                  <c:v>1775</c:v>
                </c:pt>
                <c:pt idx="5">
                  <c:v>4940</c:v>
                </c:pt>
                <c:pt idx="6">
                  <c:v>2606</c:v>
                </c:pt>
                <c:pt idx="7">
                  <c:v>4348</c:v>
                </c:pt>
                <c:pt idx="8">
                  <c:v>5852</c:v>
                </c:pt>
                <c:pt idx="9">
                  <c:v>2517</c:v>
                </c:pt>
                <c:pt idx="10">
                  <c:v>4998</c:v>
                </c:pt>
                <c:pt idx="11">
                  <c:v>3001</c:v>
                </c:pt>
                <c:pt idx="12">
                  <c:v>2764</c:v>
                </c:pt>
                <c:pt idx="13">
                  <c:v>2088</c:v>
                </c:pt>
                <c:pt idx="14">
                  <c:v>1584</c:v>
                </c:pt>
                <c:pt idx="15">
                  <c:v>3662</c:v>
                </c:pt>
                <c:pt idx="16">
                  <c:v>1282</c:v>
                </c:pt>
                <c:pt idx="17">
                  <c:v>1130</c:v>
                </c:pt>
                <c:pt idx="18">
                  <c:v>1216</c:v>
                </c:pt>
                <c:pt idx="19">
                  <c:v>1955</c:v>
                </c:pt>
                <c:pt idx="20">
                  <c:v>1588</c:v>
                </c:pt>
                <c:pt idx="21">
                  <c:v>2445</c:v>
                </c:pt>
                <c:pt idx="22">
                  <c:v>1231</c:v>
                </c:pt>
                <c:pt idx="23">
                  <c:v>1315</c:v>
                </c:pt>
                <c:pt idx="24">
                  <c:v>752</c:v>
                </c:pt>
                <c:pt idx="25">
                  <c:v>4309</c:v>
                </c:pt>
              </c:numCache>
            </c:numRef>
          </c:val>
          <c:extLst>
            <c:ext xmlns:c16="http://schemas.microsoft.com/office/drawing/2014/chart" uri="{C3380CC4-5D6E-409C-BE32-E72D297353CC}">
              <c16:uniqueId val="{00000002-8EB8-45F6-9719-7793AB31CED8}"/>
            </c:ext>
          </c:extLst>
        </c:ser>
        <c:dLbls>
          <c:showLegendKey val="0"/>
          <c:showVal val="0"/>
          <c:showCatName val="0"/>
          <c:showSerName val="0"/>
          <c:showPercent val="0"/>
          <c:showBubbleSize val="0"/>
        </c:dLbls>
        <c:gapWidth val="73"/>
        <c:gapDepth val="217"/>
        <c:shape val="box"/>
        <c:axId val="210391664"/>
        <c:axId val="253141472"/>
        <c:axId val="0"/>
      </c:bar3DChart>
      <c:catAx>
        <c:axId val="210391664"/>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3141472"/>
        <c:crosses val="autoZero"/>
        <c:auto val="1"/>
        <c:lblAlgn val="ctr"/>
        <c:lblOffset val="0"/>
        <c:noMultiLvlLbl val="0"/>
      </c:catAx>
      <c:valAx>
        <c:axId val="253141472"/>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03916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人口密度（人／ｋ㎡）</a:t>
            </a:r>
            <a:endParaRPr lang="en-US" altLang="ja-JP"/>
          </a:p>
        </c:rich>
      </c:tx>
      <c:layout>
        <c:manualLayout>
          <c:xMode val="edge"/>
          <c:yMode val="edge"/>
          <c:x val="0.32918770446250478"/>
          <c:y val="2.3968715319980974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654908741838319"/>
          <c:y val="6.6908905327292156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7DFD-4195-866E-84F8029FCF7D}"/>
              </c:ext>
            </c:extLst>
          </c:dPt>
          <c:cat>
            <c:strRef>
              <c:f>'●1-5本文'!$B$237:$B$262</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'●1-5本文'!$C$237:$C$262</c:f>
              <c:numCache>
                <c:formatCode>#,##0_);[Red]\(#,##0\)</c:formatCode>
                <c:ptCount val="26"/>
                <c:pt idx="0">
                  <c:v>3021.6654147440713</c:v>
                </c:pt>
                <c:pt idx="1">
                  <c:v>7498.2758620689656</c:v>
                </c:pt>
                <c:pt idx="2">
                  <c:v>13196.903460837886</c:v>
                </c:pt>
                <c:pt idx="3">
                  <c:v>11350.487210718635</c:v>
                </c:pt>
                <c:pt idx="4">
                  <c:v>1309.1472267931467</c:v>
                </c:pt>
                <c:pt idx="5">
                  <c:v>8788.7869520897038</c:v>
                </c:pt>
                <c:pt idx="6">
                  <c:v>6530.7958477508655</c:v>
                </c:pt>
                <c:pt idx="7">
                  <c:v>10772.613531047267</c:v>
                </c:pt>
                <c:pt idx="8">
                  <c:v>5992.2012578616359</c:v>
                </c:pt>
                <c:pt idx="9">
                  <c:v>10643.185840707964</c:v>
                </c:pt>
                <c:pt idx="10">
                  <c:v>9327.5475377864441</c:v>
                </c:pt>
                <c:pt idx="11">
                  <c:v>6702.9764065335748</c:v>
                </c:pt>
                <c:pt idx="12">
                  <c:v>8810.8518086347722</c:v>
                </c:pt>
                <c:pt idx="13">
                  <c:v>10617.19022687609</c:v>
                </c:pt>
                <c:pt idx="14">
                  <c:v>9291.1656441717787</c:v>
                </c:pt>
                <c:pt idx="15">
                  <c:v>5746.4566929133862</c:v>
                </c:pt>
                <c:pt idx="16">
                  <c:v>12799.374021909234</c:v>
                </c:pt>
                <c:pt idx="17">
                  <c:v>6387.3323397913564</c:v>
                </c:pt>
                <c:pt idx="18">
                  <c:v>7316.2267839687192</c:v>
                </c:pt>
                <c:pt idx="19">
                  <c:v>9070.6521739130421</c:v>
                </c:pt>
                <c:pt idx="20">
                  <c:v>4731.6579634464752</c:v>
                </c:pt>
                <c:pt idx="21">
                  <c:v>7078.724416944312</c:v>
                </c:pt>
                <c:pt idx="22">
                  <c:v>5003.6171396772397</c:v>
                </c:pt>
                <c:pt idx="23">
                  <c:v>5643.4343434343436</c:v>
                </c:pt>
                <c:pt idx="24">
                  <c:v>1102.2866476112699</c:v>
                </c:pt>
                <c:pt idx="25">
                  <c:v>12765.587301587302</c:v>
                </c:pt>
              </c:numCache>
            </c:numRef>
          </c:val>
          <c:extLst>
            <c:ext xmlns:c16="http://schemas.microsoft.com/office/drawing/2014/chart" uri="{C3380CC4-5D6E-409C-BE32-E72D297353CC}">
              <c16:uniqueId val="{00000002-7DFD-4195-866E-84F8029FCF7D}"/>
            </c:ext>
          </c:extLst>
        </c:ser>
        <c:dLbls>
          <c:showLegendKey val="0"/>
          <c:showVal val="0"/>
          <c:showCatName val="0"/>
          <c:showSerName val="0"/>
          <c:showPercent val="0"/>
          <c:showBubbleSize val="0"/>
        </c:dLbls>
        <c:gapWidth val="73"/>
        <c:gapDepth val="217"/>
        <c:shape val="box"/>
        <c:axId val="256299144"/>
        <c:axId val="256299536"/>
        <c:axId val="0"/>
      </c:bar3DChart>
      <c:catAx>
        <c:axId val="256299144"/>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299536"/>
        <c:crosses val="autoZero"/>
        <c:auto val="1"/>
        <c:lblAlgn val="ctr"/>
        <c:lblOffset val="0"/>
        <c:noMultiLvlLbl val="0"/>
      </c:catAx>
      <c:valAx>
        <c:axId val="256299536"/>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29914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将来負担比率</a:t>
            </a:r>
            <a:endParaRPr lang="en-US" altLang="ja-JP"/>
          </a:p>
        </c:rich>
      </c:tx>
      <c:layout>
        <c:manualLayout>
          <c:xMode val="edge"/>
          <c:yMode val="edge"/>
          <c:x val="0.3200761815144581"/>
          <c:y val="1.4017168094024368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641244820308243"/>
          <c:y val="6.6908905327292156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0742-45F1-9CC0-3963D974551F}"/>
              </c:ext>
            </c:extLst>
          </c:dPt>
          <c:cat>
            <c:strRef>
              <c:f>'●1-5本文'!$B$1885:$B$1910</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'●1-5本文'!$C$1885:$C$1910</c:f>
              <c:numCache>
                <c:formatCode>0.0_ </c:formatCode>
                <c:ptCount val="26"/>
                <c:pt idx="0">
                  <c:v>0</c:v>
                </c:pt>
                <c:pt idx="1">
                  <c:v>0</c:v>
                </c:pt>
                <c:pt idx="2">
                  <c:v>0</c:v>
                </c:pt>
                <c:pt idx="3">
                  <c:v>11.8</c:v>
                </c:pt>
                <c:pt idx="4">
                  <c:v>0</c:v>
                </c:pt>
                <c:pt idx="5">
                  <c:v>0</c:v>
                </c:pt>
                <c:pt idx="6">
                  <c:v>0</c:v>
                </c:pt>
                <c:pt idx="7">
                  <c:v>0.7</c:v>
                </c:pt>
                <c:pt idx="8">
                  <c:v>0</c:v>
                </c:pt>
                <c:pt idx="9">
                  <c:v>9.6</c:v>
                </c:pt>
                <c:pt idx="10">
                  <c:v>0</c:v>
                </c:pt>
                <c:pt idx="11">
                  <c:v>10.6</c:v>
                </c:pt>
                <c:pt idx="12">
                  <c:v>6</c:v>
                </c:pt>
                <c:pt idx="13">
                  <c:v>0</c:v>
                </c:pt>
                <c:pt idx="14">
                  <c:v>0</c:v>
                </c:pt>
                <c:pt idx="15">
                  <c:v>0</c:v>
                </c:pt>
                <c:pt idx="16">
                  <c:v>17.899999999999999</c:v>
                </c:pt>
                <c:pt idx="17">
                  <c:v>0</c:v>
                </c:pt>
                <c:pt idx="18">
                  <c:v>23.4</c:v>
                </c:pt>
                <c:pt idx="19">
                  <c:v>0</c:v>
                </c:pt>
                <c:pt idx="20">
                  <c:v>0</c:v>
                </c:pt>
                <c:pt idx="21">
                  <c:v>0</c:v>
                </c:pt>
                <c:pt idx="22">
                  <c:v>30.1</c:v>
                </c:pt>
                <c:pt idx="23">
                  <c:v>5.3</c:v>
                </c:pt>
                <c:pt idx="24">
                  <c:v>51.5</c:v>
                </c:pt>
                <c:pt idx="25">
                  <c:v>19.2</c:v>
                </c:pt>
              </c:numCache>
            </c:numRef>
          </c:val>
          <c:extLst>
            <c:ext xmlns:c16="http://schemas.microsoft.com/office/drawing/2014/chart" uri="{C3380CC4-5D6E-409C-BE32-E72D297353CC}">
              <c16:uniqueId val="{00000002-0742-45F1-9CC0-3963D974551F}"/>
            </c:ext>
          </c:extLst>
        </c:ser>
        <c:dLbls>
          <c:showLegendKey val="0"/>
          <c:showVal val="0"/>
          <c:showCatName val="0"/>
          <c:showSerName val="0"/>
          <c:showPercent val="0"/>
          <c:showBubbleSize val="0"/>
        </c:dLbls>
        <c:gapWidth val="73"/>
        <c:gapDepth val="217"/>
        <c:shape val="box"/>
        <c:axId val="256206800"/>
        <c:axId val="256207192"/>
        <c:axId val="0"/>
      </c:bar3DChart>
      <c:catAx>
        <c:axId val="25620680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207192"/>
        <c:crossesAt val="0"/>
        <c:auto val="1"/>
        <c:lblAlgn val="ctr"/>
        <c:lblOffset val="0"/>
        <c:noMultiLvlLbl val="0"/>
      </c:catAx>
      <c:valAx>
        <c:axId val="256207192"/>
        <c:scaling>
          <c:orientation val="minMax"/>
          <c:max val="70"/>
          <c:min val="0"/>
        </c:scaling>
        <c:delete val="0"/>
        <c:axPos val="t"/>
        <c:majorGridlines>
          <c:spPr>
            <a:ln w="9525" cap="flat" cmpd="sng" algn="ctr">
              <a:solidFill>
                <a:schemeClr val="tx1">
                  <a:lumMod val="15000"/>
                  <a:lumOff val="85000"/>
                </a:schemeClr>
              </a:solidFill>
              <a:round/>
            </a:ln>
            <a:effectLst/>
          </c:spPr>
        </c:majorGridlines>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206800"/>
        <c:crosses val="autoZero"/>
        <c:crossBetween val="between"/>
        <c:majorUnit val="1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ja-JP" altLang="ja-JP" sz="1400" b="0" i="0" baseline="0">
                <a:effectLst/>
              </a:rPr>
              <a:t>横田基地提供面積</a:t>
            </a:r>
            <a:r>
              <a:rPr lang="ja-JP" altLang="en-US" sz="1400" b="0" i="0" baseline="0">
                <a:effectLst/>
              </a:rPr>
              <a:t>（</a:t>
            </a:r>
            <a:r>
              <a:rPr lang="en-US" altLang="ja-JP" sz="1400" b="0" i="0" baseline="0">
                <a:effectLst/>
              </a:rPr>
              <a:t>k</a:t>
            </a:r>
            <a:r>
              <a:rPr lang="ja-JP" altLang="en-US" sz="1400" b="0" i="0" baseline="0">
                <a:effectLst/>
              </a:rPr>
              <a:t>㎡）</a:t>
            </a:r>
            <a:r>
              <a:rPr lang="ja-JP" altLang="ja-JP" sz="1400" b="0" i="0" baseline="0">
                <a:effectLst/>
              </a:rPr>
              <a:t>　</a:t>
            </a:r>
            <a:endParaRPr lang="en-US" altLang="ja-JP" sz="1400" b="0" i="0" baseline="0">
              <a:effectLst/>
            </a:endParaRPr>
          </a:p>
          <a:p>
            <a:pPr>
              <a:defRPr/>
            </a:pPr>
            <a:r>
              <a:rPr lang="ja-JP" altLang="ja-JP" sz="1400" b="0" i="0" baseline="0">
                <a:effectLst/>
              </a:rPr>
              <a:t>（合計</a:t>
            </a:r>
            <a:r>
              <a:rPr lang="ja-JP" altLang="en-US" sz="1400" b="0" i="0" baseline="0">
                <a:effectLst/>
              </a:rPr>
              <a:t>　</a:t>
            </a:r>
            <a:r>
              <a:rPr lang="en-US" altLang="ja-JP" sz="1400" b="0" i="0" baseline="0">
                <a:effectLst/>
              </a:rPr>
              <a:t>7.136k</a:t>
            </a:r>
            <a:r>
              <a:rPr lang="ja-JP" altLang="ja-JP" sz="1400" b="0" i="0" baseline="0">
                <a:effectLst/>
              </a:rPr>
              <a:t>㎡）</a:t>
            </a:r>
            <a:endParaRPr lang="ja-JP" altLang="ja-JP" sz="1400">
              <a:effectLst/>
            </a:endParaRPr>
          </a:p>
        </c:rich>
      </c:tx>
      <c:overlay val="0"/>
      <c:spPr>
        <a:noFill/>
        <a:ln>
          <a:solidFill>
            <a:schemeClr val="tx2"/>
          </a:solid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ja-JP"/>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0785582220212893E-2"/>
          <c:y val="0.26429142992856752"/>
          <c:w val="0.82873365599942206"/>
          <c:h val="0.71419473804273437"/>
        </c:manualLayout>
      </c:layout>
      <c:pie3DChart>
        <c:varyColors val="1"/>
        <c:ser>
          <c:idx val="0"/>
          <c:order val="0"/>
          <c:spPr>
            <a:ln>
              <a:solidFill>
                <a:schemeClr val="tx2"/>
              </a:solidFill>
            </a:ln>
          </c:spPr>
          <c:dPt>
            <c:idx val="0"/>
            <c:bubble3D val="0"/>
            <c:spPr>
              <a:solidFill>
                <a:schemeClr val="tx2">
                  <a:lumMod val="40000"/>
                  <a:lumOff val="60000"/>
                  <a:alpha val="90000"/>
                </a:schemeClr>
              </a:solidFill>
              <a:ln w="19050">
                <a:solidFill>
                  <a:schemeClr val="tx2"/>
                </a:solidFill>
              </a:ln>
              <a:effectLst>
                <a:innerShdw blurRad="114300">
                  <a:schemeClr val="accent1">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1-5B54-4126-BE3B-1608DB5A055B}"/>
              </c:ext>
            </c:extLst>
          </c:dPt>
          <c:dPt>
            <c:idx val="1"/>
            <c:bubble3D val="0"/>
            <c:spPr>
              <a:solidFill>
                <a:schemeClr val="accent2">
                  <a:lumMod val="50000"/>
                  <a:alpha val="90000"/>
                </a:schemeClr>
              </a:solidFill>
              <a:ln w="19050">
                <a:solidFill>
                  <a:schemeClr val="tx2"/>
                </a:solidFill>
              </a:ln>
              <a:effectLst>
                <a:innerShdw blurRad="114300">
                  <a:schemeClr val="accent2">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3-5B54-4126-BE3B-1608DB5A055B}"/>
              </c:ext>
            </c:extLst>
          </c:dPt>
          <c:dPt>
            <c:idx val="2"/>
            <c:bubble3D val="0"/>
            <c:spPr>
              <a:solidFill>
                <a:srgbClr val="CCFF99">
                  <a:alpha val="89804"/>
                </a:srgbClr>
              </a:solidFill>
              <a:ln w="19050">
                <a:solidFill>
                  <a:schemeClr val="tx2"/>
                </a:solidFill>
              </a:ln>
              <a:effectLst>
                <a:innerShdw blurRad="114300">
                  <a:schemeClr val="accent3">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5-5B54-4126-BE3B-1608DB5A055B}"/>
              </c:ext>
            </c:extLst>
          </c:dPt>
          <c:dPt>
            <c:idx val="3"/>
            <c:bubble3D val="0"/>
            <c:spPr>
              <a:solidFill>
                <a:srgbClr val="9999FF">
                  <a:alpha val="89804"/>
                </a:srgbClr>
              </a:solidFill>
              <a:ln w="19050">
                <a:solidFill>
                  <a:schemeClr val="tx2"/>
                </a:solidFill>
              </a:ln>
              <a:effectLst>
                <a:innerShdw blurRad="114300">
                  <a:schemeClr val="accent4">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7-5B54-4126-BE3B-1608DB5A055B}"/>
              </c:ext>
            </c:extLst>
          </c:dPt>
          <c:dPt>
            <c:idx val="4"/>
            <c:bubble3D val="0"/>
            <c:spPr>
              <a:solidFill>
                <a:srgbClr val="99CCFF">
                  <a:alpha val="89804"/>
                </a:srgbClr>
              </a:solidFill>
              <a:ln w="19050">
                <a:solidFill>
                  <a:schemeClr val="tx2"/>
                </a:solidFill>
              </a:ln>
              <a:effectLst>
                <a:innerShdw blurRad="114300">
                  <a:schemeClr val="accent5">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9-5B54-4126-BE3B-1608DB5A055B}"/>
              </c:ext>
            </c:extLst>
          </c:dPt>
          <c:dPt>
            <c:idx val="5"/>
            <c:bubble3D val="0"/>
            <c:spPr>
              <a:solidFill>
                <a:srgbClr val="FF6600">
                  <a:alpha val="89804"/>
                </a:srgbClr>
              </a:solidFill>
              <a:ln w="19050">
                <a:solidFill>
                  <a:schemeClr val="tx2"/>
                </a:solidFill>
              </a:ln>
              <a:effectLst>
                <a:innerShdw blurRad="114300">
                  <a:schemeClr val="accent6">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B-5B54-4126-BE3B-1608DB5A055B}"/>
              </c:ext>
            </c:extLst>
          </c:dPt>
          <c:dLbls>
            <c:dLbl>
              <c:idx val="0"/>
              <c:layout>
                <c:manualLayout>
                  <c:x val="-0.18972976392775207"/>
                  <c:y val="-4.9449223302250364E-2"/>
                </c:manualLayout>
              </c:layout>
              <c:tx>
                <c:rich>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fld id="{23523BDA-38BF-4AD8-94B6-C6453DC642CB}" type="CATEGORYNAME">
                      <a:rPr lang="ja-JP" altLang="en-US" sz="1200" b="1">
                        <a:solidFill>
                          <a:schemeClr val="tx1"/>
                        </a:solidFill>
                      </a:rPr>
                      <a:pPr>
                        <a:defRPr sz="1200" b="1">
                          <a:solidFill>
                            <a:schemeClr val="tx1"/>
                          </a:solidFill>
                        </a:defRPr>
                      </a:pPr>
                      <a:t>[分類名]</a:t>
                    </a:fld>
                    <a:r>
                      <a:rPr lang="en-US" altLang="ja-JP" sz="1200" b="1" baseline="0">
                        <a:solidFill>
                          <a:schemeClr val="tx1"/>
                        </a:solidFill>
                      </a:rPr>
                      <a:t>, </a:t>
                    </a:r>
                    <a:fld id="{0433D57B-119F-4028-81FE-A7040041BB42}" type="VALUE">
                      <a:rPr lang="en-US" altLang="ja-JP" sz="1200" b="1" baseline="0">
                        <a:solidFill>
                          <a:schemeClr val="tx1"/>
                        </a:solidFill>
                      </a:rPr>
                      <a:pPr>
                        <a:defRPr sz="1200" b="1">
                          <a:solidFill>
                            <a:schemeClr val="tx1"/>
                          </a:solidFill>
                        </a:defRPr>
                      </a:pPr>
                      <a:t>[値]</a:t>
                    </a:fld>
                    <a:endParaRPr lang="en-US" altLang="ja-JP" sz="1200" b="1" baseline="0">
                      <a:solidFill>
                        <a:schemeClr val="tx1"/>
                      </a:solidFill>
                    </a:endParaRPr>
                  </a:p>
                </c:rich>
              </c:tx>
              <c:spPr>
                <a:solidFill>
                  <a:schemeClr val="lt1">
                    <a:alpha val="90000"/>
                  </a:scheme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531009941695071"/>
                      <c:h val="6.9338936175420168E-2"/>
                    </c:manualLayout>
                  </c15:layout>
                  <c15:dlblFieldTable/>
                  <c15:showDataLabelsRange val="0"/>
                </c:ext>
                <c:ext xmlns:c16="http://schemas.microsoft.com/office/drawing/2014/chart" uri="{C3380CC4-5D6E-409C-BE32-E72D297353CC}">
                  <c16:uniqueId val="{00000001-5B54-4126-BE3B-1608DB5A055B}"/>
                </c:ext>
              </c:extLst>
            </c:dLbl>
            <c:dLbl>
              <c:idx val="1"/>
              <c:layout>
                <c:manualLayout>
                  <c:x val="7.7877980316398296E-2"/>
                  <c:y val="-9.7569466016767109E-2"/>
                </c:manualLayout>
              </c:layout>
              <c:tx>
                <c:rich>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fld id="{89AA5913-8E0D-46E0-BCBB-30864A280573}" type="CATEGORYNAME">
                      <a:rPr lang="ja-JP" altLang="en-US" sz="1200" b="1">
                        <a:solidFill>
                          <a:schemeClr val="tx1"/>
                        </a:solidFill>
                      </a:rPr>
                      <a:pPr>
                        <a:defRPr sz="1200" b="1">
                          <a:solidFill>
                            <a:schemeClr val="tx1"/>
                          </a:solidFill>
                        </a:defRPr>
                      </a:pPr>
                      <a:t>[分類名]</a:t>
                    </a:fld>
                    <a:r>
                      <a:rPr lang="en-US" altLang="ja-JP" sz="1200" b="1" baseline="0">
                        <a:solidFill>
                          <a:schemeClr val="tx1"/>
                        </a:solidFill>
                      </a:rPr>
                      <a:t>, </a:t>
                    </a:r>
                    <a:fld id="{1B0B4D3C-9807-4D4E-BB2B-883749DD9ACB}" type="VALUE">
                      <a:rPr lang="en-US" altLang="ja-JP" sz="1200" b="1" baseline="0">
                        <a:solidFill>
                          <a:schemeClr val="tx1"/>
                        </a:solidFill>
                      </a:rPr>
                      <a:pPr>
                        <a:defRPr sz="1200" b="1">
                          <a:solidFill>
                            <a:schemeClr val="tx1"/>
                          </a:solidFill>
                        </a:defRPr>
                      </a:pPr>
                      <a:t>[値]</a:t>
                    </a:fld>
                    <a:endParaRPr lang="en-US" altLang="ja-JP" sz="1200" b="1" baseline="0">
                      <a:solidFill>
                        <a:schemeClr val="tx1"/>
                      </a:solidFill>
                    </a:endParaRPr>
                  </a:p>
                </c:rich>
              </c:tx>
              <c:spPr>
                <a:solidFill>
                  <a:schemeClr val="lt1">
                    <a:alpha val="90000"/>
                  </a:scheme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531009941695071"/>
                      <c:h val="6.9338936175420168E-2"/>
                    </c:manualLayout>
                  </c15:layout>
                  <c15:dlblFieldTable/>
                  <c15:showDataLabelsRange val="0"/>
                </c:ext>
                <c:ext xmlns:c16="http://schemas.microsoft.com/office/drawing/2014/chart" uri="{C3380CC4-5D6E-409C-BE32-E72D297353CC}">
                  <c16:uniqueId val="{00000003-5B54-4126-BE3B-1608DB5A055B}"/>
                </c:ext>
              </c:extLst>
            </c:dLbl>
            <c:dLbl>
              <c:idx val="2"/>
              <c:layout>
                <c:manualLayout>
                  <c:x val="-3.9995205077290374E-2"/>
                  <c:y val="-5.1411912440530984E-2"/>
                </c:manualLayout>
              </c:layout>
              <c:spPr>
                <a:solidFill>
                  <a:schemeClr val="lt1">
                    <a:alpha val="90000"/>
                  </a:scheme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531009941695071"/>
                      <c:h val="7.1729933974572585E-2"/>
                    </c:manualLayout>
                  </c15:layout>
                </c:ext>
                <c:ext xmlns:c16="http://schemas.microsoft.com/office/drawing/2014/chart" uri="{C3380CC4-5D6E-409C-BE32-E72D297353CC}">
                  <c16:uniqueId val="{00000005-5B54-4126-BE3B-1608DB5A055B}"/>
                </c:ext>
              </c:extLst>
            </c:dLbl>
            <c:dLbl>
              <c:idx val="3"/>
              <c:layout>
                <c:manualLayout>
                  <c:x val="5.6662334217212215E-2"/>
                  <c:y val="-3.9819150197963324E-2"/>
                </c:manualLayout>
              </c:layout>
              <c:spPr>
                <a:solidFill>
                  <a:schemeClr val="lt1">
                    <a:alpha val="90000"/>
                  </a:scheme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8000661521744191"/>
                      <c:h val="9.3858712739499847E-2"/>
                    </c:manualLayout>
                  </c15:layout>
                </c:ext>
                <c:ext xmlns:c16="http://schemas.microsoft.com/office/drawing/2014/chart" uri="{C3380CC4-5D6E-409C-BE32-E72D297353CC}">
                  <c16:uniqueId val="{00000007-5B54-4126-BE3B-1608DB5A055B}"/>
                </c:ext>
              </c:extLst>
            </c:dLbl>
            <c:dLbl>
              <c:idx val="4"/>
              <c:layout>
                <c:manualLayout>
                  <c:x val="4.5633013042855747E-2"/>
                  <c:y val="-8.1361795620520497E-2"/>
                </c:manualLayout>
              </c:layout>
              <c:tx>
                <c:rich>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fld id="{64E45484-1771-4FD8-AE29-83D3CD76728C}" type="CATEGORYNAME">
                      <a:rPr lang="ja-JP" altLang="en-US" sz="1200" b="1">
                        <a:solidFill>
                          <a:schemeClr val="tx1"/>
                        </a:solidFill>
                      </a:rPr>
                      <a:pPr>
                        <a:defRPr sz="1200" b="1">
                          <a:solidFill>
                            <a:schemeClr val="tx1"/>
                          </a:solidFill>
                        </a:defRPr>
                      </a:pPr>
                      <a:t>[分類名]</a:t>
                    </a:fld>
                    <a:r>
                      <a:rPr lang="en-US" altLang="ja-JP" sz="1200" b="1" baseline="0">
                        <a:solidFill>
                          <a:schemeClr val="tx1"/>
                        </a:solidFill>
                      </a:rPr>
                      <a:t>, </a:t>
                    </a:r>
                    <a:fld id="{A760D545-1940-4243-950E-0589449BB9E6}" type="VALUE">
                      <a:rPr lang="en-US" altLang="ja-JP" sz="1200" b="1" baseline="0">
                        <a:solidFill>
                          <a:schemeClr val="tx1"/>
                        </a:solidFill>
                      </a:rPr>
                      <a:pPr>
                        <a:defRPr sz="1200" b="1">
                          <a:solidFill>
                            <a:schemeClr val="tx1"/>
                          </a:solidFill>
                        </a:defRPr>
                      </a:pPr>
                      <a:t>[値]</a:t>
                    </a:fld>
                    <a:endParaRPr lang="en-US" altLang="ja-JP" sz="1200" b="1" baseline="0">
                      <a:solidFill>
                        <a:schemeClr val="tx1"/>
                      </a:solidFill>
                    </a:endParaRPr>
                  </a:p>
                </c:rich>
              </c:tx>
              <c:spPr>
                <a:solidFill>
                  <a:schemeClr val="lt1">
                    <a:alpha val="90000"/>
                  </a:scheme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6658704727105637"/>
                      <c:h val="6.4556940577115321E-2"/>
                    </c:manualLayout>
                  </c15:layout>
                  <c15:dlblFieldTable/>
                  <c15:showDataLabelsRange val="0"/>
                </c:ext>
                <c:ext xmlns:c16="http://schemas.microsoft.com/office/drawing/2014/chart" uri="{C3380CC4-5D6E-409C-BE32-E72D297353CC}">
                  <c16:uniqueId val="{00000009-5B54-4126-BE3B-1608DB5A055B}"/>
                </c:ext>
              </c:extLst>
            </c:dLbl>
            <c:dLbl>
              <c:idx val="5"/>
              <c:layout>
                <c:manualLayout>
                  <c:x val="4.013261513086696E-2"/>
                  <c:y val="2.2305373720486708E-2"/>
                </c:manualLayout>
              </c:layout>
              <c:tx>
                <c:rich>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fld id="{DC90DDDB-F7A5-4E2B-A507-1D409D212258}" type="CATEGORYNAME">
                      <a:rPr lang="ja-JP" altLang="en-US" sz="1200" b="1">
                        <a:solidFill>
                          <a:schemeClr val="tx1"/>
                        </a:solidFill>
                      </a:rPr>
                      <a:pPr>
                        <a:defRPr sz="1200" b="1">
                          <a:solidFill>
                            <a:schemeClr val="tx1"/>
                          </a:solidFill>
                        </a:defRPr>
                      </a:pPr>
                      <a:t>[分類名]</a:t>
                    </a:fld>
                    <a:r>
                      <a:rPr lang="en-US" altLang="ja-JP" sz="1200" b="1" baseline="0">
                        <a:solidFill>
                          <a:schemeClr val="tx1"/>
                        </a:solidFill>
                      </a:rPr>
                      <a:t>, </a:t>
                    </a:r>
                    <a:fld id="{6A6F9248-20CF-42B9-8596-AF2BFF2356AE}" type="VALUE">
                      <a:rPr lang="en-US" altLang="ja-JP" sz="1200" b="1" baseline="0">
                        <a:solidFill>
                          <a:schemeClr val="tx1"/>
                        </a:solidFill>
                      </a:rPr>
                      <a:pPr>
                        <a:defRPr sz="1200" b="1">
                          <a:solidFill>
                            <a:schemeClr val="tx1"/>
                          </a:solidFill>
                        </a:defRPr>
                      </a:pPr>
                      <a:t>[値]</a:t>
                    </a:fld>
                    <a:endParaRPr lang="en-US" altLang="ja-JP" sz="1200" b="1" baseline="0">
                      <a:solidFill>
                        <a:schemeClr val="tx1"/>
                      </a:solidFill>
                    </a:endParaRPr>
                  </a:p>
                </c:rich>
              </c:tx>
              <c:spPr>
                <a:solidFill>
                  <a:schemeClr val="lt1">
                    <a:alpha val="90000"/>
                  </a:scheme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531009941695071"/>
                      <c:h val="6.6947938376267752E-2"/>
                    </c:manualLayout>
                  </c15:layout>
                  <c15:dlblFieldTable/>
                  <c15:showDataLabelsRange val="0"/>
                </c:ext>
                <c:ext xmlns:c16="http://schemas.microsoft.com/office/drawing/2014/chart" uri="{C3380CC4-5D6E-409C-BE32-E72D297353CC}">
                  <c16:uniqueId val="{0000000B-5B54-4126-BE3B-1608DB5A055B}"/>
                </c:ext>
              </c:extLst>
            </c:dLbl>
            <c:spPr>
              <a:ln>
                <a:solidFill>
                  <a:schemeClr val="accent1"/>
                </a:solidFill>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inEnd"/>
            <c:showLegendKey val="0"/>
            <c:showVal val="1"/>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(●7本文!$B$40,●7本文!$B$45,●7本文!$B$54,●7本文!$B$59,●7本文!$B$62,●7本文!$B$65)</c:f>
              <c:strCache>
                <c:ptCount val="6"/>
                <c:pt idx="0">
                  <c:v>立川市</c:v>
                </c:pt>
                <c:pt idx="1">
                  <c:v>昭島市</c:v>
                </c:pt>
                <c:pt idx="2">
                  <c:v>福生市</c:v>
                </c:pt>
                <c:pt idx="3">
                  <c:v>武蔵村山市</c:v>
                </c:pt>
                <c:pt idx="4">
                  <c:v>羽村市</c:v>
                </c:pt>
                <c:pt idx="5">
                  <c:v>瑞穂町</c:v>
                </c:pt>
              </c:strCache>
            </c:strRef>
          </c:cat>
          <c:val>
            <c:numRef>
              <c:f>(●7本文!$C$40,●7本文!$C$45,●7本文!$C$54,●7本文!$C$59,●7本文!$C$62,●7本文!$C$65)</c:f>
              <c:numCache>
                <c:formatCode>#,##0.000_);[Red]\(#,##0.000\)</c:formatCode>
                <c:ptCount val="6"/>
                <c:pt idx="0">
                  <c:v>0.28999999999999998</c:v>
                </c:pt>
                <c:pt idx="1">
                  <c:v>2.1000000000000001E-2</c:v>
                </c:pt>
                <c:pt idx="2">
                  <c:v>3.3170000000000002</c:v>
                </c:pt>
                <c:pt idx="3">
                  <c:v>0.99</c:v>
                </c:pt>
                <c:pt idx="4">
                  <c:v>0.41699999999999998</c:v>
                </c:pt>
                <c:pt idx="5">
                  <c:v>2.101</c:v>
                </c:pt>
              </c:numCache>
            </c:numRef>
          </c:val>
          <c:extLst>
            <c:ext xmlns:c16="http://schemas.microsoft.com/office/drawing/2014/chart" uri="{C3380CC4-5D6E-409C-BE32-E72D297353CC}">
              <c16:uniqueId val="{0000000C-5B54-4126-BE3B-1608DB5A055B}"/>
            </c:ext>
          </c:extLst>
        </c:ser>
        <c:dLbls>
          <c:dLblPos val="in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400" b="0" i="0" baseline="0">
                <a:effectLst/>
              </a:rPr>
              <a:t>横田基地除く行</a:t>
            </a:r>
            <a:r>
              <a:rPr lang="ja-JP" altLang="en-US" sz="1400" b="0" i="0" baseline="0">
                <a:effectLst/>
              </a:rPr>
              <a:t>政面積（</a:t>
            </a:r>
            <a:r>
              <a:rPr lang="ja-JP" altLang="ja-JP" sz="1400" b="0" i="0" baseline="0">
                <a:effectLst/>
              </a:rPr>
              <a:t>ｋ㎡</a:t>
            </a:r>
            <a:r>
              <a:rPr lang="ja-JP" altLang="en-US" sz="1400" b="0" i="0" baseline="0">
                <a:effectLst/>
              </a:rPr>
              <a:t>）</a:t>
            </a:r>
            <a:endParaRPr lang="ja-JP" altLang="ja-JP" sz="1400">
              <a:effectLst/>
            </a:endParaRPr>
          </a:p>
        </c:rich>
      </c:tx>
      <c:layout>
        <c:manualLayout>
          <c:xMode val="edge"/>
          <c:yMode val="edge"/>
          <c:x val="0.23156853101715083"/>
          <c:y val="4.5741365876337909E-3"/>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68723094369"/>
          <c:y val="4.3203082288661966E-2"/>
          <c:w val="0.75068213148477925"/>
          <c:h val="0.94726981349805828"/>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35BF-4CB8-8163-25C62AD7969B}"/>
              </c:ext>
            </c:extLst>
          </c:dPt>
          <c:cat>
            <c:strRef>
              <c:f>●7本文!$B$105:$B$130</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●7本文!$C$105:$C$130</c:f>
              <c:numCache>
                <c:formatCode>#,##0.00_);[Red]\(#,##0.00\)</c:formatCode>
                <c:ptCount val="26"/>
                <c:pt idx="0">
                  <c:v>186.38</c:v>
                </c:pt>
                <c:pt idx="1">
                  <c:v>24.07</c:v>
                </c:pt>
                <c:pt idx="2">
                  <c:v>10.98</c:v>
                </c:pt>
                <c:pt idx="3">
                  <c:v>16.420000000000002</c:v>
                </c:pt>
                <c:pt idx="4">
                  <c:v>103.31</c:v>
                </c:pt>
                <c:pt idx="5">
                  <c:v>29.43</c:v>
                </c:pt>
                <c:pt idx="6">
                  <c:v>17.318999999999999</c:v>
                </c:pt>
                <c:pt idx="7">
                  <c:v>21.58</c:v>
                </c:pt>
                <c:pt idx="8">
                  <c:v>71.55</c:v>
                </c:pt>
                <c:pt idx="9">
                  <c:v>11.3</c:v>
                </c:pt>
                <c:pt idx="10">
                  <c:v>20.51</c:v>
                </c:pt>
                <c:pt idx="11">
                  <c:v>27.55</c:v>
                </c:pt>
                <c:pt idx="12">
                  <c:v>17.14</c:v>
                </c:pt>
                <c:pt idx="13">
                  <c:v>11.46</c:v>
                </c:pt>
                <c:pt idx="14">
                  <c:v>8.15</c:v>
                </c:pt>
                <c:pt idx="15">
                  <c:v>6.843</c:v>
                </c:pt>
                <c:pt idx="16">
                  <c:v>6.39</c:v>
                </c:pt>
                <c:pt idx="17">
                  <c:v>13.42</c:v>
                </c:pt>
                <c:pt idx="18">
                  <c:v>10.23</c:v>
                </c:pt>
                <c:pt idx="19">
                  <c:v>12.88</c:v>
                </c:pt>
                <c:pt idx="20">
                  <c:v>14.33</c:v>
                </c:pt>
                <c:pt idx="21">
                  <c:v>21.01</c:v>
                </c:pt>
                <c:pt idx="22">
                  <c:v>17.97</c:v>
                </c:pt>
                <c:pt idx="23">
                  <c:v>9.4830000000000005</c:v>
                </c:pt>
                <c:pt idx="24">
                  <c:v>73.47</c:v>
                </c:pt>
                <c:pt idx="25">
                  <c:v>15.75</c:v>
                </c:pt>
              </c:numCache>
            </c:numRef>
          </c:val>
          <c:extLst>
            <c:ext xmlns:c16="http://schemas.microsoft.com/office/drawing/2014/chart" uri="{C3380CC4-5D6E-409C-BE32-E72D297353CC}">
              <c16:uniqueId val="{00000002-35BF-4CB8-8163-25C62AD7969B}"/>
            </c:ext>
          </c:extLst>
        </c:ser>
        <c:dLbls>
          <c:showLegendKey val="0"/>
          <c:showVal val="0"/>
          <c:showCatName val="0"/>
          <c:showSerName val="0"/>
          <c:showPercent val="0"/>
          <c:showBubbleSize val="0"/>
        </c:dLbls>
        <c:gapWidth val="73"/>
        <c:gapDepth val="217"/>
        <c:shape val="box"/>
        <c:axId val="256933992"/>
        <c:axId val="256934384"/>
        <c:axId val="0"/>
      </c:bar3DChart>
      <c:catAx>
        <c:axId val="25693399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934384"/>
        <c:crosses val="autoZero"/>
        <c:auto val="1"/>
        <c:lblAlgn val="ctr"/>
        <c:lblOffset val="0"/>
        <c:noMultiLvlLbl val="0"/>
      </c:catAx>
      <c:valAx>
        <c:axId val="256934384"/>
        <c:scaling>
          <c:orientation val="minMax"/>
        </c:scaling>
        <c:delete val="0"/>
        <c:axPos val="t"/>
        <c:majorGridlines>
          <c:spPr>
            <a:ln w="9525" cap="flat" cmpd="sng" algn="ctr">
              <a:solidFill>
                <a:schemeClr val="tx1">
                  <a:lumMod val="15000"/>
                  <a:lumOff val="85000"/>
                </a:schemeClr>
              </a:solidFill>
              <a:round/>
            </a:ln>
            <a:effectLst/>
          </c:spPr>
        </c:majorGridlines>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9339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ja-JP" altLang="en-US" sz="1400" b="0" i="0" baseline="0">
                <a:effectLst/>
              </a:rPr>
              <a:t>行政面積に占める横田基地面積割合（％）</a:t>
            </a:r>
            <a:endParaRPr lang="ja-JP" altLang="ja-JP" sz="1400">
              <a:effectLst/>
            </a:endParaRPr>
          </a:p>
        </c:rich>
      </c:tx>
      <c:overlay val="0"/>
      <c:spPr>
        <a:noFill/>
        <a:ln>
          <a:solidFill>
            <a:schemeClr val="tx2"/>
          </a:solid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ja-JP"/>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0785582220212893E-2"/>
          <c:y val="0.26429142992856752"/>
          <c:w val="0.82873365599942206"/>
          <c:h val="0.71419473804273437"/>
        </c:manualLayout>
      </c:layout>
      <c:pie3DChart>
        <c:varyColors val="1"/>
        <c:ser>
          <c:idx val="0"/>
          <c:order val="0"/>
          <c:spPr>
            <a:ln>
              <a:solidFill>
                <a:schemeClr val="tx2"/>
              </a:solidFill>
            </a:ln>
          </c:spPr>
          <c:dPt>
            <c:idx val="0"/>
            <c:bubble3D val="0"/>
            <c:spPr>
              <a:solidFill>
                <a:schemeClr val="tx2">
                  <a:lumMod val="40000"/>
                  <a:lumOff val="60000"/>
                  <a:alpha val="90000"/>
                </a:schemeClr>
              </a:solidFill>
              <a:ln w="19050">
                <a:solidFill>
                  <a:schemeClr val="tx2"/>
                </a:solidFill>
              </a:ln>
              <a:effectLst>
                <a:innerShdw blurRad="114300">
                  <a:schemeClr val="accent1">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1-809F-4E36-83F0-E8AFC84F4566}"/>
              </c:ext>
            </c:extLst>
          </c:dPt>
          <c:dPt>
            <c:idx val="1"/>
            <c:bubble3D val="0"/>
            <c:spPr>
              <a:solidFill>
                <a:schemeClr val="accent2">
                  <a:lumMod val="50000"/>
                  <a:alpha val="90000"/>
                </a:schemeClr>
              </a:solidFill>
              <a:ln w="19050">
                <a:solidFill>
                  <a:schemeClr val="tx2"/>
                </a:solidFill>
              </a:ln>
              <a:effectLst>
                <a:innerShdw blurRad="114300">
                  <a:schemeClr val="accent2">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3-809F-4E36-83F0-E8AFC84F4566}"/>
              </c:ext>
            </c:extLst>
          </c:dPt>
          <c:dPt>
            <c:idx val="2"/>
            <c:bubble3D val="0"/>
            <c:spPr>
              <a:solidFill>
                <a:srgbClr val="CCFF99">
                  <a:alpha val="90000"/>
                </a:srgbClr>
              </a:solidFill>
              <a:ln w="19050">
                <a:solidFill>
                  <a:schemeClr val="tx2"/>
                </a:solidFill>
              </a:ln>
              <a:effectLst>
                <a:innerShdw blurRad="114300">
                  <a:schemeClr val="accent3">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5-809F-4E36-83F0-E8AFC84F4566}"/>
              </c:ext>
            </c:extLst>
          </c:dPt>
          <c:dPt>
            <c:idx val="3"/>
            <c:bubble3D val="0"/>
            <c:spPr>
              <a:solidFill>
                <a:srgbClr val="9999FF">
                  <a:alpha val="90000"/>
                </a:srgbClr>
              </a:solidFill>
              <a:ln w="19050">
                <a:solidFill>
                  <a:schemeClr val="tx2"/>
                </a:solidFill>
              </a:ln>
              <a:effectLst>
                <a:innerShdw blurRad="114300">
                  <a:schemeClr val="accent4">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7-809F-4E36-83F0-E8AFC84F4566}"/>
              </c:ext>
            </c:extLst>
          </c:dPt>
          <c:dPt>
            <c:idx val="4"/>
            <c:bubble3D val="0"/>
            <c:spPr>
              <a:solidFill>
                <a:srgbClr val="99CCFF">
                  <a:alpha val="90000"/>
                </a:srgbClr>
              </a:solidFill>
              <a:ln w="19050">
                <a:solidFill>
                  <a:schemeClr val="tx2"/>
                </a:solidFill>
              </a:ln>
              <a:effectLst>
                <a:innerShdw blurRad="114300">
                  <a:schemeClr val="accent5">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9-809F-4E36-83F0-E8AFC84F4566}"/>
              </c:ext>
            </c:extLst>
          </c:dPt>
          <c:dPt>
            <c:idx val="5"/>
            <c:bubble3D val="0"/>
            <c:spPr>
              <a:solidFill>
                <a:srgbClr val="FF6600">
                  <a:alpha val="90000"/>
                </a:srgbClr>
              </a:solidFill>
              <a:ln w="19050">
                <a:solidFill>
                  <a:schemeClr val="tx2"/>
                </a:solidFill>
              </a:ln>
              <a:effectLst>
                <a:innerShdw blurRad="114300">
                  <a:schemeClr val="accent6">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B-809F-4E36-83F0-E8AFC84F4566}"/>
              </c:ext>
            </c:extLst>
          </c:dPt>
          <c:dLbls>
            <c:dLbl>
              <c:idx val="0"/>
              <c:layout>
                <c:manualLayout>
                  <c:x val="-0.15307968340190878"/>
                  <c:y val="-4.7058225503097899E-2"/>
                </c:manualLayout>
              </c:layout>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3839467763579233"/>
                      <c:h val="6.4556940577115321E-2"/>
                    </c:manualLayout>
                  </c15:layout>
                </c:ext>
                <c:ext xmlns:c16="http://schemas.microsoft.com/office/drawing/2014/chart" uri="{C3380CC4-5D6E-409C-BE32-E72D297353CC}">
                  <c16:uniqueId val="{00000001-809F-4E36-83F0-E8AFC84F4566}"/>
                </c:ext>
              </c:extLst>
            </c:dLbl>
            <c:dLbl>
              <c:idx val="1"/>
              <c:layout>
                <c:manualLayout>
                  <c:x val="0.14694928592279508"/>
                  <c:y val="-7.4854892791047484E-2"/>
                </c:manualLayout>
              </c:layout>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201159216962482"/>
                      <c:h val="6.8394586178526576E-2"/>
                    </c:manualLayout>
                  </c15:layout>
                </c:ext>
                <c:ext xmlns:c16="http://schemas.microsoft.com/office/drawing/2014/chart" uri="{C3380CC4-5D6E-409C-BE32-E72D297353CC}">
                  <c16:uniqueId val="{00000003-809F-4E36-83F0-E8AFC84F4566}"/>
                </c:ext>
              </c:extLst>
            </c:dLbl>
            <c:dLbl>
              <c:idx val="2"/>
              <c:layout>
                <c:manualLayout>
                  <c:x val="-5.9729863821975281E-2"/>
                  <c:y val="-0.12194625338175584"/>
                </c:manualLayout>
              </c:layout>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531009941695071"/>
                      <c:h val="9.3248914166944349E-2"/>
                    </c:manualLayout>
                  </c15:layout>
                </c:ext>
                <c:ext xmlns:c16="http://schemas.microsoft.com/office/drawing/2014/chart" uri="{C3380CC4-5D6E-409C-BE32-E72D297353CC}">
                  <c16:uniqueId val="{00000005-809F-4E36-83F0-E8AFC84F4566}"/>
                </c:ext>
              </c:extLst>
            </c:dLbl>
            <c:dLbl>
              <c:idx val="3"/>
              <c:layout>
                <c:manualLayout>
                  <c:x val="1.9024779936368637E-2"/>
                  <c:y val="6.210665965460721E-2"/>
                </c:manualLayout>
              </c:layout>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4617577165512519"/>
                      <c:h val="9.3858712739499847E-2"/>
                    </c:manualLayout>
                  </c15:layout>
                </c:ext>
                <c:ext xmlns:c16="http://schemas.microsoft.com/office/drawing/2014/chart" uri="{C3380CC4-5D6E-409C-BE32-E72D297353CC}">
                  <c16:uniqueId val="{00000007-809F-4E36-83F0-E8AFC84F4566}"/>
                </c:ext>
              </c:extLst>
            </c:dLbl>
            <c:dLbl>
              <c:idx val="4"/>
              <c:layout>
                <c:manualLayout>
                  <c:x val="3.3444585899597397E-3"/>
                  <c:y val="-5.8647222394800892E-2"/>
                </c:manualLayout>
              </c:layout>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483082913315125"/>
                      <c:h val="6.8394586178526576E-2"/>
                    </c:manualLayout>
                  </c15:layout>
                </c:ext>
                <c:ext xmlns:c16="http://schemas.microsoft.com/office/drawing/2014/chart" uri="{C3380CC4-5D6E-409C-BE32-E72D297353CC}">
                  <c16:uniqueId val="{00000009-809F-4E36-83F0-E8AFC84F4566}"/>
                </c:ext>
              </c:extLst>
            </c:dLbl>
            <c:dLbl>
              <c:idx val="5"/>
              <c:layout>
                <c:manualLayout>
                  <c:x val="8.3830677071944928E-2"/>
                  <c:y val="3.4260456850020424E-2"/>
                </c:manualLayout>
              </c:layout>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4028356640135495"/>
                      <c:h val="7.4730730346280486E-2"/>
                    </c:manualLayout>
                  </c15:layout>
                </c:ext>
                <c:ext xmlns:c16="http://schemas.microsoft.com/office/drawing/2014/chart" uri="{C3380CC4-5D6E-409C-BE32-E72D297353CC}">
                  <c16:uniqueId val="{0000000B-809F-4E36-83F0-E8AFC84F4566}"/>
                </c:ext>
              </c:extLst>
            </c:dLbl>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inEnd"/>
            <c:showLegendKey val="0"/>
            <c:showVal val="1"/>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(●7本文!$B$73,●7本文!$B$78,●7本文!$B$87,●7本文!$B$92,●7本文!$B$95,●7本文!$B$98)</c:f>
              <c:strCache>
                <c:ptCount val="6"/>
                <c:pt idx="0">
                  <c:v>立川市</c:v>
                </c:pt>
                <c:pt idx="1">
                  <c:v>昭島市</c:v>
                </c:pt>
                <c:pt idx="2">
                  <c:v>福生市</c:v>
                </c:pt>
                <c:pt idx="3">
                  <c:v>武蔵村山市</c:v>
                </c:pt>
                <c:pt idx="4">
                  <c:v>羽村市</c:v>
                </c:pt>
                <c:pt idx="5">
                  <c:v>瑞穂町</c:v>
                </c:pt>
              </c:strCache>
            </c:strRef>
          </c:cat>
          <c:val>
            <c:numRef>
              <c:f>(●7本文!$C$73,●7本文!$C$78,●7本文!$C$87,●7本文!$C$92,●7本文!$C$95,●7本文!$C$98)</c:f>
              <c:numCache>
                <c:formatCode>#,##0.0_);[Red]\(#,##0.0\)</c:formatCode>
                <c:ptCount val="6"/>
                <c:pt idx="0">
                  <c:v>1.1904761904761905</c:v>
                </c:pt>
                <c:pt idx="1">
                  <c:v>0.12110726643598617</c:v>
                </c:pt>
                <c:pt idx="2">
                  <c:v>32.647637795275593</c:v>
                </c:pt>
                <c:pt idx="3">
                  <c:v>6.462140992167102</c:v>
                </c:pt>
                <c:pt idx="4">
                  <c:v>4.212121212121211</c:v>
                </c:pt>
                <c:pt idx="5">
                  <c:v>12.468842729970325</c:v>
                </c:pt>
              </c:numCache>
            </c:numRef>
          </c:val>
          <c:extLst>
            <c:ext xmlns:c16="http://schemas.microsoft.com/office/drawing/2014/chart" uri="{C3380CC4-5D6E-409C-BE32-E72D297353CC}">
              <c16:uniqueId val="{0000000C-809F-4E36-83F0-E8AFC84F4566}"/>
            </c:ext>
          </c:extLst>
        </c:ser>
        <c:dLbls>
          <c:dLblPos val="in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横田基地面積除く人口密度</a:t>
            </a:r>
            <a:endParaRPr lang="en-US" altLang="ja-JP"/>
          </a:p>
          <a:p>
            <a:pPr>
              <a:defRPr/>
            </a:pPr>
            <a:r>
              <a:rPr lang="ja-JP" altLang="en-US"/>
              <a:t>（人／ｋ㎡）</a:t>
            </a:r>
            <a:endParaRPr lang="en-US" altLang="ja-JP"/>
          </a:p>
        </c:rich>
      </c:tx>
      <c:layout>
        <c:manualLayout>
          <c:xMode val="edge"/>
          <c:yMode val="edge"/>
          <c:x val="0.18629896552224412"/>
          <c:y val="2.6525442708923128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654908741838319"/>
          <c:y val="6.6908905327292156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AC15-4A25-9A7F-7F1CF6B75E22}"/>
              </c:ext>
            </c:extLst>
          </c:dPt>
          <c:cat>
            <c:strRef>
              <c:f>●7本文!$B$138:$B$163</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●7本文!$C$138:$C$163</c:f>
              <c:numCache>
                <c:formatCode>#,##0_);[Red]\(#,##0\)</c:formatCode>
                <c:ptCount val="26"/>
                <c:pt idx="0">
                  <c:v>3021.6654147440713</c:v>
                </c:pt>
                <c:pt idx="1">
                  <c:v>7588.6165351059408</c:v>
                </c:pt>
                <c:pt idx="2">
                  <c:v>13196.903460837886</c:v>
                </c:pt>
                <c:pt idx="3">
                  <c:v>11350.487210718635</c:v>
                </c:pt>
                <c:pt idx="4">
                  <c:v>1309.1472267931467</c:v>
                </c:pt>
                <c:pt idx="5">
                  <c:v>8788.7869520897038</c:v>
                </c:pt>
                <c:pt idx="6">
                  <c:v>6538.7147063918246</c:v>
                </c:pt>
                <c:pt idx="7">
                  <c:v>10772.613531047267</c:v>
                </c:pt>
                <c:pt idx="8">
                  <c:v>5992.2012578616359</c:v>
                </c:pt>
                <c:pt idx="9">
                  <c:v>10643.185840707964</c:v>
                </c:pt>
                <c:pt idx="10">
                  <c:v>9327.5475377864441</c:v>
                </c:pt>
                <c:pt idx="11">
                  <c:v>6702.9764065335748</c:v>
                </c:pt>
                <c:pt idx="12">
                  <c:v>8810.8518086347722</c:v>
                </c:pt>
                <c:pt idx="13">
                  <c:v>10617.19022687609</c:v>
                </c:pt>
                <c:pt idx="14">
                  <c:v>9291.1656441717787</c:v>
                </c:pt>
                <c:pt idx="15">
                  <c:v>8531.9304398655568</c:v>
                </c:pt>
                <c:pt idx="16">
                  <c:v>12799.374021909234</c:v>
                </c:pt>
                <c:pt idx="17">
                  <c:v>6387.3323397913564</c:v>
                </c:pt>
                <c:pt idx="18">
                  <c:v>7316.2267839687192</c:v>
                </c:pt>
                <c:pt idx="19">
                  <c:v>9070.6521739130421</c:v>
                </c:pt>
                <c:pt idx="20">
                  <c:v>5058.5484996510813</c:v>
                </c:pt>
                <c:pt idx="21">
                  <c:v>7078.724416944312</c:v>
                </c:pt>
                <c:pt idx="22">
                  <c:v>5003.6171396772397</c:v>
                </c:pt>
                <c:pt idx="23">
                  <c:v>5891.5954866603388</c:v>
                </c:pt>
                <c:pt idx="24">
                  <c:v>1102.2866476112699</c:v>
                </c:pt>
                <c:pt idx="25">
                  <c:v>12765.587301587302</c:v>
                </c:pt>
              </c:numCache>
            </c:numRef>
          </c:val>
          <c:extLst>
            <c:ext xmlns:c16="http://schemas.microsoft.com/office/drawing/2014/chart" uri="{C3380CC4-5D6E-409C-BE32-E72D297353CC}">
              <c16:uniqueId val="{00000002-AC15-4A25-9A7F-7F1CF6B75E22}"/>
            </c:ext>
          </c:extLst>
        </c:ser>
        <c:dLbls>
          <c:showLegendKey val="0"/>
          <c:showVal val="0"/>
          <c:showCatName val="0"/>
          <c:showSerName val="0"/>
          <c:showPercent val="0"/>
          <c:showBubbleSize val="0"/>
        </c:dLbls>
        <c:gapWidth val="73"/>
        <c:gapDepth val="217"/>
        <c:shape val="box"/>
        <c:axId val="256300320"/>
        <c:axId val="256300712"/>
        <c:axId val="0"/>
      </c:bar3DChart>
      <c:catAx>
        <c:axId val="25630032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300712"/>
        <c:crosses val="autoZero"/>
        <c:auto val="1"/>
        <c:lblAlgn val="ctr"/>
        <c:lblOffset val="0"/>
        <c:noMultiLvlLbl val="0"/>
      </c:catAx>
      <c:valAx>
        <c:axId val="256300712"/>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30032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中学校数（公立）（校）</a:t>
            </a:r>
            <a:endParaRPr lang="en-US" altLang="ja-JP" sz="1400" b="0" i="0" baseline="0">
              <a:effectLst/>
            </a:endParaRPr>
          </a:p>
        </c:rich>
      </c:tx>
      <c:layout>
        <c:manualLayout>
          <c:xMode val="edge"/>
          <c:yMode val="edge"/>
          <c:x val="0.26862954148932894"/>
          <c:y val="2.0137189582071471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7CFD-440C-B980-70FC715C209C}"/>
              </c:ext>
            </c:extLst>
          </c:dPt>
          <c:cat>
            <c:strRef>
              <c:f>●8本文!$B$39:$B$64</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●8本文!$C$39:$C$64</c:f>
              <c:numCache>
                <c:formatCode>#,##0_);[Red]\(#,##0\)</c:formatCode>
                <c:ptCount val="26"/>
                <c:pt idx="0">
                  <c:v>38</c:v>
                </c:pt>
                <c:pt idx="1">
                  <c:v>9</c:v>
                </c:pt>
                <c:pt idx="2">
                  <c:v>7</c:v>
                </c:pt>
                <c:pt idx="3">
                  <c:v>7</c:v>
                </c:pt>
                <c:pt idx="4">
                  <c:v>11</c:v>
                </c:pt>
                <c:pt idx="5">
                  <c:v>11</c:v>
                </c:pt>
                <c:pt idx="6">
                  <c:v>6</c:v>
                </c:pt>
                <c:pt idx="7">
                  <c:v>8</c:v>
                </c:pt>
                <c:pt idx="8">
                  <c:v>20</c:v>
                </c:pt>
                <c:pt idx="9">
                  <c:v>5</c:v>
                </c:pt>
                <c:pt idx="10">
                  <c:v>8</c:v>
                </c:pt>
                <c:pt idx="11">
                  <c:v>8</c:v>
                </c:pt>
                <c:pt idx="12">
                  <c:v>8</c:v>
                </c:pt>
                <c:pt idx="13">
                  <c:v>5</c:v>
                </c:pt>
                <c:pt idx="14">
                  <c:v>3</c:v>
                </c:pt>
                <c:pt idx="15">
                  <c:v>3</c:v>
                </c:pt>
                <c:pt idx="16">
                  <c:v>4</c:v>
                </c:pt>
                <c:pt idx="17">
                  <c:v>5</c:v>
                </c:pt>
                <c:pt idx="18">
                  <c:v>5</c:v>
                </c:pt>
                <c:pt idx="19">
                  <c:v>7</c:v>
                </c:pt>
                <c:pt idx="20">
                  <c:v>5</c:v>
                </c:pt>
                <c:pt idx="21">
                  <c:v>9</c:v>
                </c:pt>
                <c:pt idx="22">
                  <c:v>6</c:v>
                </c:pt>
                <c:pt idx="23">
                  <c:v>3</c:v>
                </c:pt>
                <c:pt idx="24">
                  <c:v>6</c:v>
                </c:pt>
                <c:pt idx="25">
                  <c:v>9</c:v>
                </c:pt>
              </c:numCache>
            </c:numRef>
          </c:val>
          <c:extLst>
            <c:ext xmlns:c16="http://schemas.microsoft.com/office/drawing/2014/chart" uri="{C3380CC4-5D6E-409C-BE32-E72D297353CC}">
              <c16:uniqueId val="{00000002-7CFD-440C-B980-70FC715C209C}"/>
            </c:ext>
          </c:extLst>
        </c:ser>
        <c:dLbls>
          <c:showLegendKey val="0"/>
          <c:showVal val="0"/>
          <c:showCatName val="0"/>
          <c:showSerName val="0"/>
          <c:showPercent val="0"/>
          <c:showBubbleSize val="0"/>
        </c:dLbls>
        <c:gapWidth val="73"/>
        <c:gapDepth val="217"/>
        <c:shape val="box"/>
        <c:axId val="256935560"/>
        <c:axId val="256935952"/>
        <c:axId val="0"/>
      </c:bar3DChart>
      <c:catAx>
        <c:axId val="25693556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935952"/>
        <c:crosses val="autoZero"/>
        <c:auto val="1"/>
        <c:lblAlgn val="ctr"/>
        <c:lblOffset val="0"/>
        <c:noMultiLvlLbl val="0"/>
      </c:catAx>
      <c:valAx>
        <c:axId val="256935952"/>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9355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高等学校（公立）（校）</a:t>
            </a:r>
            <a:endParaRPr lang="ja-JP" altLang="ja-JP" sz="1400">
              <a:effectLst/>
            </a:endParaRPr>
          </a:p>
        </c:rich>
      </c:tx>
      <c:layout>
        <c:manualLayout>
          <c:xMode val="edge"/>
          <c:yMode val="edge"/>
          <c:x val="0.25443975823298809"/>
          <c:y val="1.8855176886672948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96A5-4A9D-B728-2ABBFD3B293D}"/>
              </c:ext>
            </c:extLst>
          </c:dPt>
          <c:cat>
            <c:strRef>
              <c:f>●8本文!$B$72:$B$97</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●8本文!$C$72:$C$97</c:f>
              <c:numCache>
                <c:formatCode>#,##0_);[Red]\(#,##0\)</c:formatCode>
                <c:ptCount val="26"/>
                <c:pt idx="0">
                  <c:v>8</c:v>
                </c:pt>
                <c:pt idx="1">
                  <c:v>2</c:v>
                </c:pt>
                <c:pt idx="2">
                  <c:v>2</c:v>
                </c:pt>
                <c:pt idx="3">
                  <c:v>0</c:v>
                </c:pt>
                <c:pt idx="4">
                  <c:v>2</c:v>
                </c:pt>
                <c:pt idx="5">
                  <c:v>5</c:v>
                </c:pt>
                <c:pt idx="6">
                  <c:v>2</c:v>
                </c:pt>
                <c:pt idx="7">
                  <c:v>3</c:v>
                </c:pt>
                <c:pt idx="8">
                  <c:v>7</c:v>
                </c:pt>
                <c:pt idx="9">
                  <c:v>3</c:v>
                </c:pt>
                <c:pt idx="10">
                  <c:v>3</c:v>
                </c:pt>
                <c:pt idx="11">
                  <c:v>3</c:v>
                </c:pt>
                <c:pt idx="12">
                  <c:v>2</c:v>
                </c:pt>
                <c:pt idx="13">
                  <c:v>1</c:v>
                </c:pt>
                <c:pt idx="14">
                  <c:v>2</c:v>
                </c:pt>
                <c:pt idx="15">
                  <c:v>2</c:v>
                </c:pt>
                <c:pt idx="16">
                  <c:v>1</c:v>
                </c:pt>
                <c:pt idx="17">
                  <c:v>2</c:v>
                </c:pt>
                <c:pt idx="18">
                  <c:v>1</c:v>
                </c:pt>
                <c:pt idx="19">
                  <c:v>2</c:v>
                </c:pt>
                <c:pt idx="20">
                  <c:v>2</c:v>
                </c:pt>
                <c:pt idx="21">
                  <c:v>1</c:v>
                </c:pt>
                <c:pt idx="22">
                  <c:v>1</c:v>
                </c:pt>
                <c:pt idx="23">
                  <c:v>1</c:v>
                </c:pt>
                <c:pt idx="24">
                  <c:v>2</c:v>
                </c:pt>
                <c:pt idx="25">
                  <c:v>3</c:v>
                </c:pt>
              </c:numCache>
            </c:numRef>
          </c:val>
          <c:extLst>
            <c:ext xmlns:c16="http://schemas.microsoft.com/office/drawing/2014/chart" uri="{C3380CC4-5D6E-409C-BE32-E72D297353CC}">
              <c16:uniqueId val="{00000002-96A5-4A9D-B728-2ABBFD3B293D}"/>
            </c:ext>
          </c:extLst>
        </c:ser>
        <c:dLbls>
          <c:showLegendKey val="0"/>
          <c:showVal val="0"/>
          <c:showCatName val="0"/>
          <c:showSerName val="0"/>
          <c:showPercent val="0"/>
          <c:showBubbleSize val="0"/>
        </c:dLbls>
        <c:gapWidth val="73"/>
        <c:gapDepth val="217"/>
        <c:shape val="box"/>
        <c:axId val="256936736"/>
        <c:axId val="256937128"/>
        <c:axId val="0"/>
      </c:bar3DChart>
      <c:catAx>
        <c:axId val="256936736"/>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937128"/>
        <c:crosses val="autoZero"/>
        <c:auto val="1"/>
        <c:lblAlgn val="ctr"/>
        <c:lblOffset val="0"/>
        <c:noMultiLvlLbl val="0"/>
      </c:catAx>
      <c:valAx>
        <c:axId val="256937128"/>
        <c:scaling>
          <c:orientation val="minMax"/>
          <c:max val="1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9367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小学校数（公立）（校）</a:t>
            </a:r>
            <a:endParaRPr lang="ja-JP" altLang="ja-JP" sz="1400">
              <a:effectLst/>
            </a:endParaRPr>
          </a:p>
        </c:rich>
      </c:tx>
      <c:layout>
        <c:manualLayout>
          <c:xMode val="edge"/>
          <c:yMode val="edge"/>
          <c:x val="0.280920368921101"/>
          <c:y val="1.885513830002019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01F8-4599-B26A-AC6BB1BAB2DA}"/>
              </c:ext>
            </c:extLst>
          </c:dPt>
          <c:cat>
            <c:strRef>
              <c:f>●8本文!$B$6:$B$31</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●8本文!$C$6:$C$31</c:f>
              <c:numCache>
                <c:formatCode>#,##0_);[Red]\(#,##0\)</c:formatCode>
                <c:ptCount val="26"/>
                <c:pt idx="0">
                  <c:v>70</c:v>
                </c:pt>
                <c:pt idx="1">
                  <c:v>19</c:v>
                </c:pt>
                <c:pt idx="2">
                  <c:v>12</c:v>
                </c:pt>
                <c:pt idx="3">
                  <c:v>15</c:v>
                </c:pt>
                <c:pt idx="4">
                  <c:v>17</c:v>
                </c:pt>
                <c:pt idx="5">
                  <c:v>22</c:v>
                </c:pt>
                <c:pt idx="6">
                  <c:v>13</c:v>
                </c:pt>
                <c:pt idx="7">
                  <c:v>20</c:v>
                </c:pt>
                <c:pt idx="8">
                  <c:v>42</c:v>
                </c:pt>
                <c:pt idx="9">
                  <c:v>9</c:v>
                </c:pt>
                <c:pt idx="10">
                  <c:v>19</c:v>
                </c:pt>
                <c:pt idx="11">
                  <c:v>17</c:v>
                </c:pt>
                <c:pt idx="12">
                  <c:v>15</c:v>
                </c:pt>
                <c:pt idx="13">
                  <c:v>10</c:v>
                </c:pt>
                <c:pt idx="14">
                  <c:v>8</c:v>
                </c:pt>
                <c:pt idx="15">
                  <c:v>7</c:v>
                </c:pt>
                <c:pt idx="16">
                  <c:v>6</c:v>
                </c:pt>
                <c:pt idx="17">
                  <c:v>10</c:v>
                </c:pt>
                <c:pt idx="18">
                  <c:v>9</c:v>
                </c:pt>
                <c:pt idx="19">
                  <c:v>13</c:v>
                </c:pt>
                <c:pt idx="20">
                  <c:v>9</c:v>
                </c:pt>
                <c:pt idx="21">
                  <c:v>17</c:v>
                </c:pt>
                <c:pt idx="22">
                  <c:v>12</c:v>
                </c:pt>
                <c:pt idx="23">
                  <c:v>7</c:v>
                </c:pt>
                <c:pt idx="24">
                  <c:v>10</c:v>
                </c:pt>
                <c:pt idx="25">
                  <c:v>18</c:v>
                </c:pt>
              </c:numCache>
            </c:numRef>
          </c:val>
          <c:extLst>
            <c:ext xmlns:c16="http://schemas.microsoft.com/office/drawing/2014/chart" uri="{C3380CC4-5D6E-409C-BE32-E72D297353CC}">
              <c16:uniqueId val="{00000002-01F8-4599-B26A-AC6BB1BAB2DA}"/>
            </c:ext>
          </c:extLst>
        </c:ser>
        <c:dLbls>
          <c:showLegendKey val="0"/>
          <c:showVal val="0"/>
          <c:showCatName val="0"/>
          <c:showSerName val="0"/>
          <c:showPercent val="0"/>
          <c:showBubbleSize val="0"/>
        </c:dLbls>
        <c:gapWidth val="73"/>
        <c:gapDepth val="217"/>
        <c:shape val="box"/>
        <c:axId val="256869776"/>
        <c:axId val="256870168"/>
        <c:axId val="0"/>
      </c:bar3DChart>
      <c:catAx>
        <c:axId val="256869776"/>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870168"/>
        <c:crosses val="autoZero"/>
        <c:auto val="1"/>
        <c:lblAlgn val="ctr"/>
        <c:lblOffset val="0"/>
        <c:noMultiLvlLbl val="0"/>
      </c:catAx>
      <c:valAx>
        <c:axId val="256870168"/>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86977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公民館数（館）</a:t>
            </a:r>
            <a:endParaRPr lang="ja-JP" altLang="ja-JP" sz="1400">
              <a:effectLst/>
            </a:endParaRPr>
          </a:p>
        </c:rich>
      </c:tx>
      <c:layout>
        <c:manualLayout>
          <c:xMode val="edge"/>
          <c:yMode val="edge"/>
          <c:x val="0.35055414964346515"/>
          <c:y val="1.8855176545990469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EC7E-4127-AA65-AAFC11AFD329}"/>
              </c:ext>
            </c:extLst>
          </c:dPt>
          <c:cat>
            <c:strRef>
              <c:f>●8本文!$B$105:$B$130</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●8本文!$C$105:$C$130</c:f>
              <c:numCache>
                <c:formatCode>#,##0_);[Red]\(#,##0\)</c:formatCode>
                <c:ptCount val="26"/>
                <c:pt idx="0">
                  <c:v>0</c:v>
                </c:pt>
                <c:pt idx="1">
                  <c:v>0</c:v>
                </c:pt>
                <c:pt idx="2">
                  <c:v>0</c:v>
                </c:pt>
                <c:pt idx="3">
                  <c:v>0</c:v>
                </c:pt>
                <c:pt idx="4">
                  <c:v>0</c:v>
                </c:pt>
                <c:pt idx="5">
                  <c:v>11</c:v>
                </c:pt>
                <c:pt idx="6">
                  <c:v>1</c:v>
                </c:pt>
                <c:pt idx="7">
                  <c:v>3</c:v>
                </c:pt>
                <c:pt idx="8">
                  <c:v>1</c:v>
                </c:pt>
                <c:pt idx="9">
                  <c:v>5</c:v>
                </c:pt>
                <c:pt idx="10">
                  <c:v>11</c:v>
                </c:pt>
                <c:pt idx="11">
                  <c:v>1</c:v>
                </c:pt>
                <c:pt idx="12">
                  <c:v>5</c:v>
                </c:pt>
                <c:pt idx="13">
                  <c:v>5</c:v>
                </c:pt>
                <c:pt idx="14">
                  <c:v>1</c:v>
                </c:pt>
                <c:pt idx="15">
                  <c:v>3</c:v>
                </c:pt>
                <c:pt idx="16">
                  <c:v>2</c:v>
                </c:pt>
                <c:pt idx="17">
                  <c:v>5</c:v>
                </c:pt>
                <c:pt idx="18">
                  <c:v>0</c:v>
                </c:pt>
                <c:pt idx="19">
                  <c:v>0</c:v>
                </c:pt>
                <c:pt idx="20">
                  <c:v>2</c:v>
                </c:pt>
                <c:pt idx="21">
                  <c:v>2</c:v>
                </c:pt>
                <c:pt idx="22">
                  <c:v>5</c:v>
                </c:pt>
                <c:pt idx="23">
                  <c:v>1</c:v>
                </c:pt>
                <c:pt idx="24">
                  <c:v>1</c:v>
                </c:pt>
                <c:pt idx="25">
                  <c:v>6</c:v>
                </c:pt>
              </c:numCache>
            </c:numRef>
          </c:val>
          <c:extLst>
            <c:ext xmlns:c16="http://schemas.microsoft.com/office/drawing/2014/chart" uri="{C3380CC4-5D6E-409C-BE32-E72D297353CC}">
              <c16:uniqueId val="{00000002-EC7E-4127-AA65-AAFC11AFD329}"/>
            </c:ext>
          </c:extLst>
        </c:ser>
        <c:dLbls>
          <c:showLegendKey val="0"/>
          <c:showVal val="0"/>
          <c:showCatName val="0"/>
          <c:showSerName val="0"/>
          <c:showPercent val="0"/>
          <c:showBubbleSize val="0"/>
        </c:dLbls>
        <c:gapWidth val="73"/>
        <c:gapDepth val="217"/>
        <c:shape val="box"/>
        <c:axId val="256870952"/>
        <c:axId val="256871344"/>
        <c:axId val="0"/>
      </c:bar3DChart>
      <c:catAx>
        <c:axId val="25687095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871344"/>
        <c:crosses val="autoZero"/>
        <c:auto val="1"/>
        <c:lblAlgn val="ctr"/>
        <c:lblOffset val="0"/>
        <c:noMultiLvlLbl val="0"/>
      </c:catAx>
      <c:valAx>
        <c:axId val="256871344"/>
        <c:scaling>
          <c:orientation val="minMax"/>
          <c:max val="13"/>
          <c:min val="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870952"/>
        <c:crosses val="autoZero"/>
        <c:crossBetween val="between"/>
        <c:majorUnit val="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外国人比率</a:t>
            </a:r>
            <a:endParaRPr lang="en-US" altLang="ja-JP"/>
          </a:p>
        </c:rich>
      </c:tx>
      <c:layout>
        <c:manualLayout>
          <c:xMode val="edge"/>
          <c:yMode val="edge"/>
          <c:x val="0.31245293125925483"/>
          <c:y val="1.1875008477119958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50424364382113"/>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2B78-44B6-A54D-22E8AC7423C7}"/>
              </c:ext>
            </c:extLst>
          </c:dPt>
          <c:cat>
            <c:strRef>
              <c:f>'●1-5本文'!$B$171:$B$196</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'●1-5本文'!$C$171:$C$196</c:f>
              <c:numCache>
                <c:formatCode>0.00%</c:formatCode>
                <c:ptCount val="26"/>
                <c:pt idx="0">
                  <c:v>2.1696515133758774E-2</c:v>
                </c:pt>
                <c:pt idx="1">
                  <c:v>2.2522966418114729E-2</c:v>
                </c:pt>
                <c:pt idx="2">
                  <c:v>2.0965894190556375E-2</c:v>
                </c:pt>
                <c:pt idx="3">
                  <c:v>1.9503688799463448E-2</c:v>
                </c:pt>
                <c:pt idx="4">
                  <c:v>1.3124038802791909E-2</c:v>
                </c:pt>
                <c:pt idx="5">
                  <c:v>1.9098873398439613E-2</c:v>
                </c:pt>
                <c:pt idx="6">
                  <c:v>2.3012256720002826E-2</c:v>
                </c:pt>
                <c:pt idx="7">
                  <c:v>1.8703247258821453E-2</c:v>
                </c:pt>
                <c:pt idx="8">
                  <c:v>1.364923427142664E-2</c:v>
                </c:pt>
                <c:pt idx="9">
                  <c:v>2.0928260218844582E-2</c:v>
                </c:pt>
                <c:pt idx="10">
                  <c:v>2.6125410333075458E-2</c:v>
                </c:pt>
                <c:pt idx="11">
                  <c:v>1.6250873193369687E-2</c:v>
                </c:pt>
                <c:pt idx="12">
                  <c:v>1.8302454012104518E-2</c:v>
                </c:pt>
                <c:pt idx="13">
                  <c:v>1.7160750536273455E-2</c:v>
                </c:pt>
                <c:pt idx="14">
                  <c:v>2.091834713363179E-2</c:v>
                </c:pt>
                <c:pt idx="15">
                  <c:v>6.2722663743491364E-2</c:v>
                </c:pt>
                <c:pt idx="16">
                  <c:v>1.5674671100894998E-2</c:v>
                </c:pt>
                <c:pt idx="17">
                  <c:v>1.3182762080309853E-2</c:v>
                </c:pt>
                <c:pt idx="18">
                  <c:v>1.6246910281247914E-2</c:v>
                </c:pt>
                <c:pt idx="19">
                  <c:v>1.673371565522554E-2</c:v>
                </c:pt>
                <c:pt idx="20">
                  <c:v>2.1906772061968022E-2</c:v>
                </c:pt>
                <c:pt idx="21">
                  <c:v>1.6439848309620506E-2</c:v>
                </c:pt>
                <c:pt idx="22">
                  <c:v>1.3690707890785742E-2</c:v>
                </c:pt>
                <c:pt idx="23">
                  <c:v>2.3536781814927511E-2</c:v>
                </c:pt>
                <c:pt idx="24">
                  <c:v>9.2856701858368834E-3</c:v>
                </c:pt>
                <c:pt idx="25">
                  <c:v>2.143162669478459E-2</c:v>
                </c:pt>
              </c:numCache>
            </c:numRef>
          </c:val>
          <c:extLst>
            <c:ext xmlns:c16="http://schemas.microsoft.com/office/drawing/2014/chart" uri="{C3380CC4-5D6E-409C-BE32-E72D297353CC}">
              <c16:uniqueId val="{00000002-2B78-44B6-A54D-22E8AC7423C7}"/>
            </c:ext>
          </c:extLst>
        </c:ser>
        <c:dLbls>
          <c:showLegendKey val="0"/>
          <c:showVal val="0"/>
          <c:showCatName val="0"/>
          <c:showSerName val="0"/>
          <c:showPercent val="0"/>
          <c:showBubbleSize val="0"/>
        </c:dLbls>
        <c:gapWidth val="73"/>
        <c:gapDepth val="217"/>
        <c:shape val="box"/>
        <c:axId val="255132728"/>
        <c:axId val="255219296"/>
        <c:axId val="0"/>
      </c:bar3DChart>
      <c:catAx>
        <c:axId val="255132728"/>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219296"/>
        <c:crosses val="autoZero"/>
        <c:auto val="1"/>
        <c:lblAlgn val="ctr"/>
        <c:lblOffset val="0"/>
        <c:noMultiLvlLbl val="0"/>
      </c:catAx>
      <c:valAx>
        <c:axId val="255219296"/>
        <c:scaling>
          <c:orientation val="minMax"/>
          <c:max val="8.0000000000000016E-2"/>
          <c:min val="0"/>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13272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図書館数（館）</a:t>
            </a:r>
            <a:endParaRPr lang="ja-JP" altLang="ja-JP" sz="1400">
              <a:effectLst/>
            </a:endParaRPr>
          </a:p>
        </c:rich>
      </c:tx>
      <c:layout>
        <c:manualLayout>
          <c:xMode val="edge"/>
          <c:yMode val="edge"/>
          <c:x val="0.37320792449477902"/>
          <c:y val="1.8855174252142049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CF4E-4660-B525-6EA63D28370C}"/>
              </c:ext>
            </c:extLst>
          </c:dPt>
          <c:cat>
            <c:strRef>
              <c:f>●8本文!$B$138:$B$163</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●8本文!$C$138:$C$163</c:f>
              <c:numCache>
                <c:formatCode>#,##0_);[Red]\(#,##0\)</c:formatCode>
                <c:ptCount val="26"/>
                <c:pt idx="0">
                  <c:v>6</c:v>
                </c:pt>
                <c:pt idx="1">
                  <c:v>9</c:v>
                </c:pt>
                <c:pt idx="2">
                  <c:v>3</c:v>
                </c:pt>
                <c:pt idx="3">
                  <c:v>5</c:v>
                </c:pt>
                <c:pt idx="4">
                  <c:v>10</c:v>
                </c:pt>
                <c:pt idx="5">
                  <c:v>13</c:v>
                </c:pt>
                <c:pt idx="6">
                  <c:v>5</c:v>
                </c:pt>
                <c:pt idx="7">
                  <c:v>11</c:v>
                </c:pt>
                <c:pt idx="8">
                  <c:v>8</c:v>
                </c:pt>
                <c:pt idx="9">
                  <c:v>4</c:v>
                </c:pt>
                <c:pt idx="10">
                  <c:v>8</c:v>
                </c:pt>
                <c:pt idx="11">
                  <c:v>7</c:v>
                </c:pt>
                <c:pt idx="12">
                  <c:v>5</c:v>
                </c:pt>
                <c:pt idx="13">
                  <c:v>6</c:v>
                </c:pt>
                <c:pt idx="14">
                  <c:v>2</c:v>
                </c:pt>
                <c:pt idx="15">
                  <c:v>4</c:v>
                </c:pt>
                <c:pt idx="16">
                  <c:v>1</c:v>
                </c:pt>
                <c:pt idx="17">
                  <c:v>3</c:v>
                </c:pt>
                <c:pt idx="18">
                  <c:v>6</c:v>
                </c:pt>
                <c:pt idx="19">
                  <c:v>4</c:v>
                </c:pt>
                <c:pt idx="20">
                  <c:v>2</c:v>
                </c:pt>
                <c:pt idx="21">
                  <c:v>8</c:v>
                </c:pt>
                <c:pt idx="22">
                  <c:v>6</c:v>
                </c:pt>
                <c:pt idx="23">
                  <c:v>1</c:v>
                </c:pt>
                <c:pt idx="24">
                  <c:v>4</c:v>
                </c:pt>
                <c:pt idx="25">
                  <c:v>6</c:v>
                </c:pt>
              </c:numCache>
            </c:numRef>
          </c:val>
          <c:extLst>
            <c:ext xmlns:c16="http://schemas.microsoft.com/office/drawing/2014/chart" uri="{C3380CC4-5D6E-409C-BE32-E72D297353CC}">
              <c16:uniqueId val="{00000002-CF4E-4660-B525-6EA63D28370C}"/>
            </c:ext>
          </c:extLst>
        </c:ser>
        <c:dLbls>
          <c:showLegendKey val="0"/>
          <c:showVal val="0"/>
          <c:showCatName val="0"/>
          <c:showSerName val="0"/>
          <c:showPercent val="0"/>
          <c:showBubbleSize val="0"/>
        </c:dLbls>
        <c:gapWidth val="73"/>
        <c:gapDepth val="217"/>
        <c:shape val="box"/>
        <c:axId val="256872128"/>
        <c:axId val="256872520"/>
        <c:axId val="0"/>
      </c:bar3DChart>
      <c:catAx>
        <c:axId val="256872128"/>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872520"/>
        <c:crosses val="autoZero"/>
        <c:auto val="1"/>
        <c:lblAlgn val="ctr"/>
        <c:lblOffset val="0"/>
        <c:noMultiLvlLbl val="0"/>
      </c:catAx>
      <c:valAx>
        <c:axId val="256872520"/>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872128"/>
        <c:crosses val="autoZero"/>
        <c:crossBetween val="between"/>
        <c:majorUnit val="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体育館数（館）</a:t>
            </a:r>
            <a:endParaRPr lang="en-US" altLang="ja-JP" sz="1400" b="0" i="0" baseline="0">
              <a:effectLst/>
            </a:endParaRPr>
          </a:p>
        </c:rich>
      </c:tx>
      <c:layout>
        <c:manualLayout>
          <c:xMode val="edge"/>
          <c:yMode val="edge"/>
          <c:x val="0.37320792449477902"/>
          <c:y val="1.8855174252142049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DC61-4C08-A792-7BE2CA8E59DF}"/>
              </c:ext>
            </c:extLst>
          </c:dPt>
          <c:cat>
            <c:strRef>
              <c:f>●8本文!$B$204:$B$229</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●8本文!$C$204:$C$229</c:f>
              <c:numCache>
                <c:formatCode>#,##0_);[Red]\(#,##0\)</c:formatCode>
                <c:ptCount val="26"/>
                <c:pt idx="0">
                  <c:v>4</c:v>
                </c:pt>
                <c:pt idx="1">
                  <c:v>2</c:v>
                </c:pt>
                <c:pt idx="2">
                  <c:v>1</c:v>
                </c:pt>
                <c:pt idx="3">
                  <c:v>6</c:v>
                </c:pt>
                <c:pt idx="4">
                  <c:v>14</c:v>
                </c:pt>
                <c:pt idx="5">
                  <c:v>7</c:v>
                </c:pt>
                <c:pt idx="6">
                  <c:v>3</c:v>
                </c:pt>
                <c:pt idx="7">
                  <c:v>3</c:v>
                </c:pt>
                <c:pt idx="8">
                  <c:v>2</c:v>
                </c:pt>
                <c:pt idx="9">
                  <c:v>1</c:v>
                </c:pt>
                <c:pt idx="10">
                  <c:v>1</c:v>
                </c:pt>
                <c:pt idx="11">
                  <c:v>1</c:v>
                </c:pt>
                <c:pt idx="12">
                  <c:v>1</c:v>
                </c:pt>
                <c:pt idx="13">
                  <c:v>3</c:v>
                </c:pt>
                <c:pt idx="14">
                  <c:v>1</c:v>
                </c:pt>
                <c:pt idx="15">
                  <c:v>3</c:v>
                </c:pt>
                <c:pt idx="16">
                  <c:v>2</c:v>
                </c:pt>
                <c:pt idx="17">
                  <c:v>1</c:v>
                </c:pt>
                <c:pt idx="18">
                  <c:v>2</c:v>
                </c:pt>
                <c:pt idx="19">
                  <c:v>2</c:v>
                </c:pt>
                <c:pt idx="20">
                  <c:v>1</c:v>
                </c:pt>
                <c:pt idx="21">
                  <c:v>2</c:v>
                </c:pt>
                <c:pt idx="22">
                  <c:v>1</c:v>
                </c:pt>
                <c:pt idx="23">
                  <c:v>1</c:v>
                </c:pt>
                <c:pt idx="24">
                  <c:v>2</c:v>
                </c:pt>
                <c:pt idx="25">
                  <c:v>4</c:v>
                </c:pt>
              </c:numCache>
            </c:numRef>
          </c:val>
          <c:extLst>
            <c:ext xmlns:c16="http://schemas.microsoft.com/office/drawing/2014/chart" uri="{C3380CC4-5D6E-409C-BE32-E72D297353CC}">
              <c16:uniqueId val="{00000002-DC61-4C08-A792-7BE2CA8E59DF}"/>
            </c:ext>
          </c:extLst>
        </c:ser>
        <c:dLbls>
          <c:showLegendKey val="0"/>
          <c:showVal val="0"/>
          <c:showCatName val="0"/>
          <c:showSerName val="0"/>
          <c:showPercent val="0"/>
          <c:showBubbleSize val="0"/>
        </c:dLbls>
        <c:gapWidth val="73"/>
        <c:gapDepth val="217"/>
        <c:shape val="box"/>
        <c:axId val="257700424"/>
        <c:axId val="257700816"/>
        <c:axId val="0"/>
      </c:bar3DChart>
      <c:catAx>
        <c:axId val="257700424"/>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7700816"/>
        <c:crosses val="autoZero"/>
        <c:auto val="1"/>
        <c:lblAlgn val="ctr"/>
        <c:lblOffset val="0"/>
        <c:noMultiLvlLbl val="0"/>
      </c:catAx>
      <c:valAx>
        <c:axId val="257700816"/>
        <c:scaling>
          <c:orientation val="minMax"/>
          <c:max val="18"/>
          <c:min val="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7700424"/>
        <c:crosses val="autoZero"/>
        <c:crossBetween val="between"/>
        <c:majorUnit val="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児童館数（館）</a:t>
            </a:r>
            <a:endParaRPr lang="en-US" altLang="ja-JP" sz="1400" b="0" i="0" baseline="0">
              <a:effectLst/>
            </a:endParaRPr>
          </a:p>
        </c:rich>
      </c:tx>
      <c:layout>
        <c:manualLayout>
          <c:xMode val="edge"/>
          <c:yMode val="edge"/>
          <c:x val="0.3183739221806719"/>
          <c:y val="1.8855179125664048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EF6E-4447-A913-AC1E181F9B74}"/>
              </c:ext>
            </c:extLst>
          </c:dPt>
          <c:cat>
            <c:strRef>
              <c:f>●8本文!$B$237:$B$262</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●8本文!$C$237:$C$262</c:f>
              <c:numCache>
                <c:formatCode>#,##0_);[Red]\(#,##0\)</c:formatCode>
                <c:ptCount val="26"/>
                <c:pt idx="0">
                  <c:v>12</c:v>
                </c:pt>
                <c:pt idx="1">
                  <c:v>8</c:v>
                </c:pt>
                <c:pt idx="2">
                  <c:v>1</c:v>
                </c:pt>
                <c:pt idx="3">
                  <c:v>2</c:v>
                </c:pt>
                <c:pt idx="4">
                  <c:v>0</c:v>
                </c:pt>
                <c:pt idx="5">
                  <c:v>11</c:v>
                </c:pt>
                <c:pt idx="6">
                  <c:v>1</c:v>
                </c:pt>
                <c:pt idx="7">
                  <c:v>11</c:v>
                </c:pt>
                <c:pt idx="8">
                  <c:v>8</c:v>
                </c:pt>
                <c:pt idx="9">
                  <c:v>4</c:v>
                </c:pt>
                <c:pt idx="10">
                  <c:v>3</c:v>
                </c:pt>
                <c:pt idx="11">
                  <c:v>10</c:v>
                </c:pt>
                <c:pt idx="12">
                  <c:v>5</c:v>
                </c:pt>
                <c:pt idx="13">
                  <c:v>6</c:v>
                </c:pt>
                <c:pt idx="14">
                  <c:v>3</c:v>
                </c:pt>
                <c:pt idx="15">
                  <c:v>3</c:v>
                </c:pt>
                <c:pt idx="16">
                  <c:v>2</c:v>
                </c:pt>
                <c:pt idx="17">
                  <c:v>6</c:v>
                </c:pt>
                <c:pt idx="18">
                  <c:v>3</c:v>
                </c:pt>
                <c:pt idx="19">
                  <c:v>4</c:v>
                </c:pt>
                <c:pt idx="20">
                  <c:v>2</c:v>
                </c:pt>
                <c:pt idx="21">
                  <c:v>10</c:v>
                </c:pt>
                <c:pt idx="22">
                  <c:v>4</c:v>
                </c:pt>
                <c:pt idx="23">
                  <c:v>3</c:v>
                </c:pt>
                <c:pt idx="24">
                  <c:v>6</c:v>
                </c:pt>
                <c:pt idx="25">
                  <c:v>11</c:v>
                </c:pt>
              </c:numCache>
            </c:numRef>
          </c:val>
          <c:extLst>
            <c:ext xmlns:c16="http://schemas.microsoft.com/office/drawing/2014/chart" uri="{C3380CC4-5D6E-409C-BE32-E72D297353CC}">
              <c16:uniqueId val="{00000002-EF6E-4447-A913-AC1E181F9B74}"/>
            </c:ext>
          </c:extLst>
        </c:ser>
        <c:dLbls>
          <c:showLegendKey val="0"/>
          <c:showVal val="0"/>
          <c:showCatName val="0"/>
          <c:showSerName val="0"/>
          <c:showPercent val="0"/>
          <c:showBubbleSize val="0"/>
        </c:dLbls>
        <c:gapWidth val="73"/>
        <c:gapDepth val="217"/>
        <c:shape val="box"/>
        <c:axId val="257701600"/>
        <c:axId val="257701992"/>
        <c:axId val="0"/>
      </c:bar3DChart>
      <c:catAx>
        <c:axId val="25770160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7701992"/>
        <c:crosses val="autoZero"/>
        <c:auto val="1"/>
        <c:lblAlgn val="ctr"/>
        <c:lblOffset val="0"/>
        <c:noMultiLvlLbl val="0"/>
      </c:catAx>
      <c:valAx>
        <c:axId val="257701992"/>
        <c:scaling>
          <c:orientation val="minMax"/>
          <c:max val="15"/>
          <c:min val="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7701600"/>
        <c:crosses val="autoZero"/>
        <c:crossBetween val="between"/>
        <c:majorUnit val="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面積（</a:t>
            </a:r>
            <a:r>
              <a:rPr lang="en-US" altLang="ja-JP"/>
              <a:t>k</a:t>
            </a:r>
            <a:r>
              <a:rPr lang="ja-JP" altLang="en-US"/>
              <a:t>㎡）</a:t>
            </a:r>
            <a:endParaRPr lang="en-US" altLang="ja-JP"/>
          </a:p>
        </c:rich>
      </c:tx>
      <c:layout>
        <c:manualLayout>
          <c:xMode val="edge"/>
          <c:yMode val="edge"/>
          <c:x val="0.42246831325571482"/>
          <c:y val="9.6598260052156229E-3"/>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4323641870285709"/>
          <c:y val="6.6908905327292156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38C9-4ED8-885A-AA2F04CD6A11}"/>
              </c:ext>
            </c:extLst>
          </c:dPt>
          <c:cat>
            <c:strRef>
              <c:f>'●1-5本文'!$B$204:$B$229</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'●1-5本文'!$C$204:$C$229</c:f>
              <c:numCache>
                <c:formatCode>#,##0.00_);[Red]\(#,##0.00\)</c:formatCode>
                <c:ptCount val="26"/>
                <c:pt idx="0">
                  <c:v>186.38</c:v>
                </c:pt>
                <c:pt idx="1">
                  <c:v>24.36</c:v>
                </c:pt>
                <c:pt idx="2">
                  <c:v>10.98</c:v>
                </c:pt>
                <c:pt idx="3">
                  <c:v>16.420000000000002</c:v>
                </c:pt>
                <c:pt idx="4">
                  <c:v>103.31</c:v>
                </c:pt>
                <c:pt idx="5">
                  <c:v>29.43</c:v>
                </c:pt>
                <c:pt idx="6">
                  <c:v>17.34</c:v>
                </c:pt>
                <c:pt idx="7">
                  <c:v>21.58</c:v>
                </c:pt>
                <c:pt idx="8">
                  <c:v>71.55</c:v>
                </c:pt>
                <c:pt idx="9">
                  <c:v>11.3</c:v>
                </c:pt>
                <c:pt idx="10">
                  <c:v>20.51</c:v>
                </c:pt>
                <c:pt idx="11">
                  <c:v>27.55</c:v>
                </c:pt>
                <c:pt idx="12">
                  <c:v>17.14</c:v>
                </c:pt>
                <c:pt idx="13">
                  <c:v>11.46</c:v>
                </c:pt>
                <c:pt idx="14">
                  <c:v>8.15</c:v>
                </c:pt>
                <c:pt idx="15">
                  <c:v>10.16</c:v>
                </c:pt>
                <c:pt idx="16">
                  <c:v>6.39</c:v>
                </c:pt>
                <c:pt idx="17">
                  <c:v>13.42</c:v>
                </c:pt>
                <c:pt idx="18">
                  <c:v>10.23</c:v>
                </c:pt>
                <c:pt idx="19">
                  <c:v>12.88</c:v>
                </c:pt>
                <c:pt idx="20">
                  <c:v>15.32</c:v>
                </c:pt>
                <c:pt idx="21">
                  <c:v>21.01</c:v>
                </c:pt>
                <c:pt idx="22">
                  <c:v>17.97</c:v>
                </c:pt>
                <c:pt idx="23">
                  <c:v>9.9</c:v>
                </c:pt>
                <c:pt idx="24">
                  <c:v>73.47</c:v>
                </c:pt>
                <c:pt idx="25">
                  <c:v>15.75</c:v>
                </c:pt>
              </c:numCache>
            </c:numRef>
          </c:val>
          <c:extLst>
            <c:ext xmlns:c16="http://schemas.microsoft.com/office/drawing/2014/chart" uri="{C3380CC4-5D6E-409C-BE32-E72D297353CC}">
              <c16:uniqueId val="{00000002-38C9-4ED8-885A-AA2F04CD6A11}"/>
            </c:ext>
          </c:extLst>
        </c:ser>
        <c:dLbls>
          <c:showLegendKey val="0"/>
          <c:showVal val="0"/>
          <c:showCatName val="0"/>
          <c:showSerName val="0"/>
          <c:showPercent val="0"/>
          <c:showBubbleSize val="0"/>
        </c:dLbls>
        <c:gapWidth val="73"/>
        <c:gapDepth val="217"/>
        <c:shape val="box"/>
        <c:axId val="255835072"/>
        <c:axId val="255835456"/>
        <c:axId val="0"/>
      </c:bar3DChart>
      <c:catAx>
        <c:axId val="25583507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835456"/>
        <c:crosses val="autoZero"/>
        <c:auto val="1"/>
        <c:lblAlgn val="ctr"/>
        <c:lblOffset val="0"/>
        <c:noMultiLvlLbl val="0"/>
      </c:catAx>
      <c:valAx>
        <c:axId val="255835456"/>
        <c:scaling>
          <c:orientation val="minMax"/>
        </c:scaling>
        <c:delete val="0"/>
        <c:axPos val="t"/>
        <c:majorGridlines>
          <c:spPr>
            <a:ln w="9525" cap="flat" cmpd="sng" algn="ctr">
              <a:solidFill>
                <a:schemeClr val="tx1">
                  <a:lumMod val="15000"/>
                  <a:lumOff val="85000"/>
                </a:schemeClr>
              </a:solidFill>
              <a:round/>
            </a:ln>
            <a:effectLst/>
          </c:spPr>
        </c:majorGridlines>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8350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うち日本人（人）</a:t>
            </a:r>
            <a:endParaRPr lang="en-US" altLang="ja-JP"/>
          </a:p>
        </c:rich>
      </c:tx>
      <c:layout>
        <c:manualLayout>
          <c:xMode val="edge"/>
          <c:yMode val="edge"/>
          <c:x val="0.32918770446250478"/>
          <c:y val="2.3968715319980974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654908741838319"/>
          <c:y val="6.6908905327292156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C96C-435B-BE9F-88A8565574AC}"/>
              </c:ext>
            </c:extLst>
          </c:dPt>
          <c:cat>
            <c:strRef>
              <c:f>'●1-5本文'!$B$72:$B$97</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'●1-5本文'!$C$72:$C$97</c:f>
              <c:numCache>
                <c:formatCode>#,##0_);[Red]\(#,##0\)</c:formatCode>
                <c:ptCount val="26"/>
                <c:pt idx="0">
                  <c:v>550959</c:v>
                </c:pt>
                <c:pt idx="1">
                  <c:v>178544</c:v>
                </c:pt>
                <c:pt idx="2">
                  <c:v>141864</c:v>
                </c:pt>
                <c:pt idx="3">
                  <c:v>182740</c:v>
                </c:pt>
                <c:pt idx="4">
                  <c:v>133473</c:v>
                </c:pt>
                <c:pt idx="5">
                  <c:v>253714</c:v>
                </c:pt>
                <c:pt idx="6">
                  <c:v>110638</c:v>
                </c:pt>
                <c:pt idx="7">
                  <c:v>228125</c:v>
                </c:pt>
                <c:pt idx="8">
                  <c:v>422890</c:v>
                </c:pt>
                <c:pt idx="9">
                  <c:v>117751</c:v>
                </c:pt>
                <c:pt idx="10">
                  <c:v>186310</c:v>
                </c:pt>
                <c:pt idx="11">
                  <c:v>181666</c:v>
                </c:pt>
                <c:pt idx="12">
                  <c:v>148254</c:v>
                </c:pt>
                <c:pt idx="13">
                  <c:v>119585</c:v>
                </c:pt>
                <c:pt idx="14">
                  <c:v>74139</c:v>
                </c:pt>
                <c:pt idx="15">
                  <c:v>54722</c:v>
                </c:pt>
                <c:pt idx="16">
                  <c:v>80506</c:v>
                </c:pt>
                <c:pt idx="17">
                  <c:v>84588</c:v>
                </c:pt>
                <c:pt idx="18">
                  <c:v>73629</c:v>
                </c:pt>
                <c:pt idx="19">
                  <c:v>114875</c:v>
                </c:pt>
                <c:pt idx="20">
                  <c:v>70901</c:v>
                </c:pt>
                <c:pt idx="21">
                  <c:v>146279</c:v>
                </c:pt>
                <c:pt idx="22">
                  <c:v>88684</c:v>
                </c:pt>
                <c:pt idx="23">
                  <c:v>54555</c:v>
                </c:pt>
                <c:pt idx="24">
                  <c:v>80233</c:v>
                </c:pt>
                <c:pt idx="25">
                  <c:v>196749</c:v>
                </c:pt>
              </c:numCache>
            </c:numRef>
          </c:val>
          <c:extLst>
            <c:ext xmlns:c16="http://schemas.microsoft.com/office/drawing/2014/chart" uri="{C3380CC4-5D6E-409C-BE32-E72D297353CC}">
              <c16:uniqueId val="{00000002-C96C-435B-BE9F-88A8565574AC}"/>
            </c:ext>
          </c:extLst>
        </c:ser>
        <c:dLbls>
          <c:showLegendKey val="0"/>
          <c:showVal val="0"/>
          <c:showCatName val="0"/>
          <c:showSerName val="0"/>
          <c:showPercent val="0"/>
          <c:showBubbleSize val="0"/>
        </c:dLbls>
        <c:gapWidth val="73"/>
        <c:gapDepth val="217"/>
        <c:shape val="box"/>
        <c:axId val="255202464"/>
        <c:axId val="255832456"/>
        <c:axId val="0"/>
      </c:bar3DChart>
      <c:catAx>
        <c:axId val="255202464"/>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832456"/>
        <c:crosses val="autoZero"/>
        <c:auto val="1"/>
        <c:lblAlgn val="ctr"/>
        <c:lblOffset val="0"/>
        <c:noMultiLvlLbl val="0"/>
      </c:catAx>
      <c:valAx>
        <c:axId val="255832456"/>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202464"/>
        <c:crosses val="autoZero"/>
        <c:crossBetween val="between"/>
        <c:majorUnit val="20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うち日本人（増減率）</a:t>
            </a:r>
            <a:endParaRPr lang="en-US" altLang="ja-JP"/>
          </a:p>
        </c:rich>
      </c:tx>
      <c:layout>
        <c:manualLayout>
          <c:xMode val="edge"/>
          <c:yMode val="edge"/>
          <c:x val="0.2915854047413835"/>
          <c:y val="2.7844381521840135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8742554086922318E-2"/>
          <c:y val="7.0849791619172611E-2"/>
          <c:w val="0.81972203736581051"/>
          <c:h val="0.91305018806612748"/>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D0CF-4824-9CD9-8A2A98E6E2D6}"/>
              </c:ext>
            </c:extLst>
          </c:dPt>
          <c:cat>
            <c:strRef>
              <c:f>'●1-5本文'!$B$105:$B$130</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'●1-5本文'!$C$105:$C$130</c:f>
              <c:numCache>
                <c:formatCode>0.0%</c:formatCode>
                <c:ptCount val="26"/>
                <c:pt idx="0">
                  <c:v>-2.0937666971554414E-3</c:v>
                </c:pt>
                <c:pt idx="1">
                  <c:v>4.7778496862602715E-3</c:v>
                </c:pt>
                <c:pt idx="2">
                  <c:v>5.0798104104232689E-3</c:v>
                </c:pt>
                <c:pt idx="3">
                  <c:v>5.5853624982804551E-3</c:v>
                </c:pt>
                <c:pt idx="4">
                  <c:v>-6.4537740062527993E-3</c:v>
                </c:pt>
                <c:pt idx="5">
                  <c:v>1.5395304037517654E-3</c:v>
                </c:pt>
                <c:pt idx="6">
                  <c:v>2.8643425608672057E-3</c:v>
                </c:pt>
                <c:pt idx="7">
                  <c:v>1.0077529676908004E-2</c:v>
                </c:pt>
                <c:pt idx="8">
                  <c:v>-4.1837344912276642E-4</c:v>
                </c:pt>
                <c:pt idx="9">
                  <c:v>6.5908702342281078E-3</c:v>
                </c:pt>
                <c:pt idx="10">
                  <c:v>5.3204118193002081E-3</c:v>
                </c:pt>
                <c:pt idx="11">
                  <c:v>4.8787503318876713E-3</c:v>
                </c:pt>
                <c:pt idx="12">
                  <c:v>2.6313126201804593E-4</c:v>
                </c:pt>
                <c:pt idx="13">
                  <c:v>7.0655011537230639E-3</c:v>
                </c:pt>
                <c:pt idx="14">
                  <c:v>2.6506903966567741E-3</c:v>
                </c:pt>
                <c:pt idx="15">
                  <c:v>-8.5696168131170758E-3</c:v>
                </c:pt>
                <c:pt idx="16">
                  <c:v>1.088662589937095E-2</c:v>
                </c:pt>
                <c:pt idx="17">
                  <c:v>-3.1465441046490961E-3</c:v>
                </c:pt>
                <c:pt idx="18">
                  <c:v>3.4753454902280989E-3</c:v>
                </c:pt>
                <c:pt idx="19">
                  <c:v>-1.4776826459211856E-3</c:v>
                </c:pt>
                <c:pt idx="20">
                  <c:v>1.2709889706401523E-3</c:v>
                </c:pt>
                <c:pt idx="21">
                  <c:v>2.6595197784646807E-3</c:v>
                </c:pt>
                <c:pt idx="22">
                  <c:v>8.85036288762997E-3</c:v>
                </c:pt>
                <c:pt idx="23">
                  <c:v>-8.2892512406609331E-3</c:v>
                </c:pt>
                <c:pt idx="24">
                  <c:v>-5.3308208224340792E-3</c:v>
                </c:pt>
                <c:pt idx="25">
                  <c:v>4.3287170560639687E-3</c:v>
                </c:pt>
              </c:numCache>
            </c:numRef>
          </c:val>
          <c:extLst>
            <c:ext xmlns:c16="http://schemas.microsoft.com/office/drawing/2014/chart" uri="{C3380CC4-5D6E-409C-BE32-E72D297353CC}">
              <c16:uniqueId val="{00000002-D0CF-4824-9CD9-8A2A98E6E2D6}"/>
            </c:ext>
          </c:extLst>
        </c:ser>
        <c:dLbls>
          <c:showLegendKey val="0"/>
          <c:showVal val="0"/>
          <c:showCatName val="0"/>
          <c:showSerName val="0"/>
          <c:showPercent val="0"/>
          <c:showBubbleSize val="0"/>
        </c:dLbls>
        <c:gapWidth val="73"/>
        <c:gapDepth val="217"/>
        <c:shape val="box"/>
        <c:axId val="208621112"/>
        <c:axId val="208621504"/>
        <c:axId val="0"/>
      </c:bar3DChart>
      <c:catAx>
        <c:axId val="208621112"/>
        <c:scaling>
          <c:orientation val="maxMin"/>
        </c:scaling>
        <c:delete val="0"/>
        <c:axPos val="l"/>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8621504"/>
        <c:crosses val="autoZero"/>
        <c:auto val="1"/>
        <c:lblAlgn val="ctr"/>
        <c:lblOffset val="0"/>
        <c:noMultiLvlLbl val="0"/>
      </c:catAx>
      <c:valAx>
        <c:axId val="208621504"/>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862111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増減率</a:t>
            </a:r>
            <a:endParaRPr lang="en-US" altLang="ja-JP"/>
          </a:p>
        </c:rich>
      </c:tx>
      <c:layout>
        <c:manualLayout>
          <c:xMode val="edge"/>
          <c:yMode val="edge"/>
          <c:x val="0.43188520974619243"/>
          <c:y val="1.4966362174737046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619085149139773E-2"/>
          <c:y val="6.8222534091252313E-2"/>
          <c:w val="0.81972203736581051"/>
          <c:h val="0.91305018806612748"/>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2C81-4722-9EB4-8E47C2BA0854}"/>
              </c:ext>
            </c:extLst>
          </c:dPt>
          <c:cat>
            <c:strRef>
              <c:f>'●1-5本文'!$B$39:$B$64</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'●1-5本文'!$C$39:$C$64</c:f>
              <c:numCache>
                <c:formatCode>0.0%</c:formatCode>
                <c:ptCount val="26"/>
                <c:pt idx="0">
                  <c:v>-8.8773995611024503E-5</c:v>
                </c:pt>
                <c:pt idx="1">
                  <c:v>6.0808354539145792E-3</c:v>
                </c:pt>
                <c:pt idx="2">
                  <c:v>6.5155177683309251E-3</c:v>
                </c:pt>
                <c:pt idx="3">
                  <c:v>6.8827288885526805E-3</c:v>
                </c:pt>
                <c:pt idx="4">
                  <c:v>-5.4270292530113062E-3</c:v>
                </c:pt>
                <c:pt idx="5">
                  <c:v>2.5348837209302477E-3</c:v>
                </c:pt>
                <c:pt idx="6">
                  <c:v>4.0340813377190976E-3</c:v>
                </c:pt>
                <c:pt idx="7">
                  <c:v>1.125340386104412E-2</c:v>
                </c:pt>
                <c:pt idx="8">
                  <c:v>3.966661377785563E-4</c:v>
                </c:pt>
                <c:pt idx="9">
                  <c:v>7.6156804262770272E-3</c:v>
                </c:pt>
                <c:pt idx="10">
                  <c:v>7.4940095320852329E-3</c:v>
                </c:pt>
                <c:pt idx="11">
                  <c:v>5.8718114919740216E-3</c:v>
                </c:pt>
                <c:pt idx="12">
                  <c:v>1.8508813246738143E-3</c:v>
                </c:pt>
                <c:pt idx="13">
                  <c:v>8.4289218936479671E-3</c:v>
                </c:pt>
                <c:pt idx="14">
                  <c:v>3.5916874304193769E-3</c:v>
                </c:pt>
                <c:pt idx="15">
                  <c:v>-2.9033029340438388E-3</c:v>
                </c:pt>
                <c:pt idx="16">
                  <c:v>1.2140037372999846E-2</c:v>
                </c:pt>
                <c:pt idx="17">
                  <c:v>-2.6412240386293195E-3</c:v>
                </c:pt>
                <c:pt idx="18">
                  <c:v>4.4960407998926311E-3</c:v>
                </c:pt>
                <c:pt idx="19">
                  <c:v>-3.165992110689686E-4</c:v>
                </c:pt>
                <c:pt idx="20">
                  <c:v>3.4746255433428797E-3</c:v>
                </c:pt>
                <c:pt idx="21">
                  <c:v>2.9064082593244223E-3</c:v>
                </c:pt>
                <c:pt idx="22">
                  <c:v>9.271627249155312E-3</c:v>
                </c:pt>
                <c:pt idx="23">
                  <c:v>-6.6495981793613934E-3</c:v>
                </c:pt>
                <c:pt idx="24">
                  <c:v>-5.1349458865151965E-3</c:v>
                </c:pt>
                <c:pt idx="25">
                  <c:v>6.3466639971969663E-3</c:v>
                </c:pt>
              </c:numCache>
            </c:numRef>
          </c:val>
          <c:extLst>
            <c:ext xmlns:c16="http://schemas.microsoft.com/office/drawing/2014/chart" uri="{C3380CC4-5D6E-409C-BE32-E72D297353CC}">
              <c16:uniqueId val="{00000002-2C81-4722-9EB4-8E47C2BA0854}"/>
            </c:ext>
          </c:extLst>
        </c:ser>
        <c:dLbls>
          <c:showLegendKey val="0"/>
          <c:showVal val="0"/>
          <c:showCatName val="0"/>
          <c:showSerName val="0"/>
          <c:showPercent val="0"/>
          <c:showBubbleSize val="0"/>
        </c:dLbls>
        <c:gapWidth val="73"/>
        <c:gapDepth val="217"/>
        <c:shape val="box"/>
        <c:axId val="208622288"/>
        <c:axId val="208622680"/>
        <c:axId val="0"/>
      </c:bar3DChart>
      <c:catAx>
        <c:axId val="208622288"/>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8622680"/>
        <c:crosses val="autoZero"/>
        <c:auto val="1"/>
        <c:lblAlgn val="ctr"/>
        <c:lblOffset val="0"/>
        <c:noMultiLvlLbl val="0"/>
      </c:catAx>
      <c:valAx>
        <c:axId val="20862268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862228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歳入（市民一人当たり）（千円）</a:t>
            </a:r>
            <a:endParaRPr lang="en-US" altLang="ja-JP"/>
          </a:p>
        </c:rich>
      </c:tx>
      <c:layout>
        <c:manualLayout>
          <c:xMode val="edge"/>
          <c:yMode val="edge"/>
          <c:x val="0.19908785130657025"/>
          <c:y val="2.4095147320373003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079576192829724"/>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E14D-47FE-BAF5-FECFD4564841}"/>
              </c:ext>
            </c:extLst>
          </c:dPt>
          <c:cat>
            <c:strRef>
              <c:f>'●1-5本文'!$B$1225:$B$1250</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'●1-5本文'!$C$1225:$C$1250</c:f>
              <c:numCache>
                <c:formatCode>#,##0.0_);[Red]\(#,##0.0\)</c:formatCode>
                <c:ptCount val="26"/>
                <c:pt idx="0">
                  <c:v>345.70157747639291</c:v>
                </c:pt>
                <c:pt idx="1">
                  <c:v>419.29376211280095</c:v>
                </c:pt>
                <c:pt idx="2">
                  <c:v>460.20948641150568</c:v>
                </c:pt>
                <c:pt idx="3">
                  <c:v>359.67158148893361</c:v>
                </c:pt>
                <c:pt idx="4">
                  <c:v>370.8216535549509</c:v>
                </c:pt>
                <c:pt idx="5">
                  <c:v>453.06078390436647</c:v>
                </c:pt>
                <c:pt idx="6">
                  <c:v>376.62110133870226</c:v>
                </c:pt>
                <c:pt idx="7">
                  <c:v>393.19699922141496</c:v>
                </c:pt>
                <c:pt idx="8">
                  <c:v>356.88692500384849</c:v>
                </c:pt>
                <c:pt idx="9">
                  <c:v>355.28156284298399</c:v>
                </c:pt>
                <c:pt idx="10">
                  <c:v>335.28544023250464</c:v>
                </c:pt>
                <c:pt idx="11">
                  <c:v>372.52464706742404</c:v>
                </c:pt>
                <c:pt idx="12">
                  <c:v>362.59245917705175</c:v>
                </c:pt>
                <c:pt idx="13">
                  <c:v>465.50937348466795</c:v>
                </c:pt>
                <c:pt idx="14">
                  <c:v>395.42773001597931</c:v>
                </c:pt>
                <c:pt idx="15">
                  <c:v>455.50102767881611</c:v>
                </c:pt>
                <c:pt idx="16">
                  <c:v>349.47368807159972</c:v>
                </c:pt>
                <c:pt idx="17">
                  <c:v>385.32241769523318</c:v>
                </c:pt>
                <c:pt idx="18">
                  <c:v>413.37518872336159</c:v>
                </c:pt>
                <c:pt idx="19">
                  <c:v>350.01884789865619</c:v>
                </c:pt>
                <c:pt idx="20">
                  <c:v>404.40899998620478</c:v>
                </c:pt>
                <c:pt idx="21">
                  <c:v>382.07743874559588</c:v>
                </c:pt>
                <c:pt idx="22">
                  <c:v>357.55989545682036</c:v>
                </c:pt>
                <c:pt idx="23">
                  <c:v>420.28747091462321</c:v>
                </c:pt>
                <c:pt idx="24">
                  <c:v>378.06737050071001</c:v>
                </c:pt>
                <c:pt idx="25">
                  <c:v>357.13753742701113</c:v>
                </c:pt>
              </c:numCache>
            </c:numRef>
          </c:val>
          <c:extLst>
            <c:ext xmlns:c16="http://schemas.microsoft.com/office/drawing/2014/chart" uri="{C3380CC4-5D6E-409C-BE32-E72D297353CC}">
              <c16:uniqueId val="{00000002-E14D-47FE-BAF5-FECFD4564841}"/>
            </c:ext>
          </c:extLst>
        </c:ser>
        <c:dLbls>
          <c:showLegendKey val="0"/>
          <c:showVal val="0"/>
          <c:showCatName val="0"/>
          <c:showSerName val="0"/>
          <c:showPercent val="0"/>
          <c:showBubbleSize val="0"/>
        </c:dLbls>
        <c:gapWidth val="73"/>
        <c:gapDepth val="217"/>
        <c:shape val="box"/>
        <c:axId val="208623464"/>
        <c:axId val="208623856"/>
        <c:axId val="0"/>
      </c:bar3DChart>
      <c:catAx>
        <c:axId val="208623464"/>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8623856"/>
        <c:crosses val="autoZero"/>
        <c:auto val="1"/>
        <c:lblAlgn val="ctr"/>
        <c:lblOffset val="0"/>
        <c:noMultiLvlLbl val="0"/>
      </c:catAx>
      <c:valAx>
        <c:axId val="208623856"/>
        <c:scaling>
          <c:orientation val="minMax"/>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86234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歳出（市民一人当たり）（千円）</a:t>
            </a:r>
            <a:endParaRPr lang="en-US" altLang="ja-JP"/>
          </a:p>
        </c:rich>
      </c:tx>
      <c:layout>
        <c:manualLayout>
          <c:xMode val="edge"/>
          <c:yMode val="edge"/>
          <c:x val="0.19045031862767595"/>
          <c:y val="2.6672083273982006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960692202826507"/>
          <c:y val="7.0873342621436727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1BB5-4F92-B5BC-290647A3C1A4}"/>
              </c:ext>
            </c:extLst>
          </c:dPt>
          <c:cat>
            <c:strRef>
              <c:f>'●1-5本文'!$B$1258:$B$1283</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'●1-5本文'!$C$1258:$C$1283</c:f>
              <c:numCache>
                <c:formatCode>#,##0.0_);[Red]\(#,##0.0\)</c:formatCode>
                <c:ptCount val="26"/>
                <c:pt idx="0">
                  <c:v>338.52223453330919</c:v>
                </c:pt>
                <c:pt idx="1">
                  <c:v>391.2575742644724</c:v>
                </c:pt>
                <c:pt idx="2">
                  <c:v>440.36385971208125</c:v>
                </c:pt>
                <c:pt idx="3">
                  <c:v>349.86597451374917</c:v>
                </c:pt>
                <c:pt idx="4">
                  <c:v>359.27574529752752</c:v>
                </c:pt>
                <c:pt idx="5">
                  <c:v>440.98530082658687</c:v>
                </c:pt>
                <c:pt idx="6">
                  <c:v>364.62293808060474</c:v>
                </c:pt>
                <c:pt idx="7">
                  <c:v>373.93785084719514</c:v>
                </c:pt>
                <c:pt idx="8">
                  <c:v>345.52342201137282</c:v>
                </c:pt>
                <c:pt idx="9">
                  <c:v>333.35710247114775</c:v>
                </c:pt>
                <c:pt idx="10">
                  <c:v>327.20057707989213</c:v>
                </c:pt>
                <c:pt idx="11">
                  <c:v>355.15107734462572</c:v>
                </c:pt>
                <c:pt idx="12">
                  <c:v>348.44803930657275</c:v>
                </c:pt>
                <c:pt idx="13">
                  <c:v>454.19675688114864</c:v>
                </c:pt>
                <c:pt idx="14">
                  <c:v>387.7862076251601</c:v>
                </c:pt>
                <c:pt idx="15">
                  <c:v>446.31181488078926</c:v>
                </c:pt>
                <c:pt idx="16">
                  <c:v>336.31711253484616</c:v>
                </c:pt>
                <c:pt idx="17">
                  <c:v>368.7467743064467</c:v>
                </c:pt>
                <c:pt idx="18">
                  <c:v>398.04188656556886</c:v>
                </c:pt>
                <c:pt idx="19">
                  <c:v>342.90992895660361</c:v>
                </c:pt>
                <c:pt idx="20">
                  <c:v>394.41421457048654</c:v>
                </c:pt>
                <c:pt idx="21">
                  <c:v>371.53491030364972</c:v>
                </c:pt>
                <c:pt idx="22">
                  <c:v>349.02642495690372</c:v>
                </c:pt>
                <c:pt idx="23">
                  <c:v>409.39867549668872</c:v>
                </c:pt>
                <c:pt idx="24">
                  <c:v>369.96943878496018</c:v>
                </c:pt>
                <c:pt idx="25">
                  <c:v>348.8927971033234</c:v>
                </c:pt>
              </c:numCache>
            </c:numRef>
          </c:val>
          <c:extLst>
            <c:ext xmlns:c16="http://schemas.microsoft.com/office/drawing/2014/chart" uri="{C3380CC4-5D6E-409C-BE32-E72D297353CC}">
              <c16:uniqueId val="{00000002-1BB5-4F92-B5BC-290647A3C1A4}"/>
            </c:ext>
          </c:extLst>
        </c:ser>
        <c:dLbls>
          <c:showLegendKey val="0"/>
          <c:showVal val="0"/>
          <c:showCatName val="0"/>
          <c:showSerName val="0"/>
          <c:showPercent val="0"/>
          <c:showBubbleSize val="0"/>
        </c:dLbls>
        <c:gapWidth val="73"/>
        <c:gapDepth val="217"/>
        <c:shape val="box"/>
        <c:axId val="255658392"/>
        <c:axId val="255658784"/>
        <c:axId val="0"/>
      </c:bar3DChart>
      <c:catAx>
        <c:axId val="25565839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658784"/>
        <c:crosses val="autoZero"/>
        <c:auto val="1"/>
        <c:lblAlgn val="ctr"/>
        <c:lblOffset val="0"/>
        <c:noMultiLvlLbl val="0"/>
      </c:catAx>
      <c:valAx>
        <c:axId val="255658784"/>
        <c:scaling>
          <c:orientation val="minMax"/>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6583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chart" Target="../charts/chart23.xml"/><Relationship Id="rId1" Type="http://schemas.openxmlformats.org/officeDocument/2006/relationships/chart" Target="../charts/chart22.xml"/><Relationship Id="rId5" Type="http://schemas.openxmlformats.org/officeDocument/2006/relationships/chart" Target="../charts/chart25.xml"/><Relationship Id="rId4" Type="http://schemas.openxmlformats.org/officeDocument/2006/relationships/chart" Target="../charts/chart2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8.xml"/><Relationship Id="rId7" Type="http://schemas.openxmlformats.org/officeDocument/2006/relationships/chart" Target="../charts/chart32.xml"/><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chart" Target="../charts/chart31.xml"/><Relationship Id="rId5" Type="http://schemas.openxmlformats.org/officeDocument/2006/relationships/chart" Target="../charts/chart30.xml"/><Relationship Id="rId4"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oneCellAnchor>
    <xdr:from>
      <xdr:col>0</xdr:col>
      <xdr:colOff>350492</xdr:colOff>
      <xdr:row>10</xdr:row>
      <xdr:rowOff>137123</xdr:rowOff>
    </xdr:from>
    <xdr:ext cx="5593108" cy="1415452"/>
    <xdr:sp macro="" textlink="">
      <xdr:nvSpPr>
        <xdr:cNvPr id="2" name="正方形/長方形 1"/>
        <xdr:cNvSpPr/>
      </xdr:nvSpPr>
      <xdr:spPr>
        <a:xfrm>
          <a:off x="350492" y="1851623"/>
          <a:ext cx="5593108" cy="1415452"/>
        </a:xfrm>
        <a:prstGeom prst="rect">
          <a:avLst/>
        </a:prstGeom>
        <a:noFill/>
      </xdr:spPr>
      <xdr:txBody>
        <a:bodyPr wrap="none" lIns="91440" tIns="45720" rIns="91440" bIns="45720">
          <a:noAutofit/>
        </a:bodyPr>
        <a:lstStyle/>
        <a:p>
          <a:pPr algn="ctr"/>
          <a:r>
            <a:rPr lang="ja-JP" altLang="en-US" sz="4400" b="1" cap="none" spc="0">
              <a:ln w="22225">
                <a:solidFill>
                  <a:schemeClr val="accent2"/>
                </a:solidFill>
                <a:prstDash val="solid"/>
              </a:ln>
              <a:solidFill>
                <a:schemeClr val="accent2">
                  <a:lumMod val="40000"/>
                  <a:lumOff val="60000"/>
                </a:schemeClr>
              </a:solidFill>
              <a:effectLst/>
            </a:rPr>
            <a:t>データから見る福生</a:t>
          </a:r>
          <a:endParaRPr lang="en-US" altLang="ja-JP" sz="4400" b="1" cap="none" spc="0">
            <a:ln w="22225">
              <a:solidFill>
                <a:schemeClr val="accent2"/>
              </a:solidFill>
              <a:prstDash val="solid"/>
            </a:ln>
            <a:solidFill>
              <a:schemeClr val="accent2">
                <a:lumMod val="40000"/>
                <a:lumOff val="60000"/>
              </a:schemeClr>
            </a:solidFill>
            <a:effectLst/>
          </a:endParaRPr>
        </a:p>
        <a:p>
          <a:pPr algn="ctr"/>
          <a:r>
            <a:rPr lang="ja-JP" altLang="en-US" sz="3200" b="1" cap="none" spc="0">
              <a:ln w="22225">
                <a:solidFill>
                  <a:schemeClr val="accent2"/>
                </a:solidFill>
                <a:prstDash val="solid"/>
              </a:ln>
              <a:solidFill>
                <a:schemeClr val="accent2">
                  <a:lumMod val="40000"/>
                  <a:lumOff val="60000"/>
                </a:schemeClr>
              </a:solidFill>
              <a:effectLst/>
            </a:rPr>
            <a:t>（ 改 訂 版 ）</a:t>
          </a:r>
        </a:p>
      </xdr:txBody>
    </xdr:sp>
    <xdr:clientData/>
  </xdr:oneCellAnchor>
  <xdr:oneCellAnchor>
    <xdr:from>
      <xdr:col>2</xdr:col>
      <xdr:colOff>371637</xdr:colOff>
      <xdr:row>19</xdr:row>
      <xdr:rowOff>99023</xdr:rowOff>
    </xdr:from>
    <xdr:ext cx="3076413" cy="596302"/>
    <xdr:sp macro="" textlink="">
      <xdr:nvSpPr>
        <xdr:cNvPr id="3" name="正方形/長方形 2"/>
        <xdr:cNvSpPr/>
      </xdr:nvSpPr>
      <xdr:spPr>
        <a:xfrm>
          <a:off x="1743237" y="3356573"/>
          <a:ext cx="3076413" cy="596302"/>
        </a:xfrm>
        <a:prstGeom prst="rect">
          <a:avLst/>
        </a:prstGeom>
        <a:noFill/>
      </xdr:spPr>
      <xdr:txBody>
        <a:bodyPr wrap="square" lIns="91440" tIns="45720" rIns="91440" bIns="45720">
          <a:noAutofit/>
        </a:bodyPr>
        <a:lstStyle/>
        <a:p>
          <a:pPr algn="ctr"/>
          <a:r>
            <a:rPr lang="ja-JP" altLang="en-US" sz="2400" b="1" cap="none" spc="0">
              <a:ln w="22225">
                <a:solidFill>
                  <a:schemeClr val="accent2"/>
                </a:solidFill>
                <a:prstDash val="solid"/>
              </a:ln>
              <a:solidFill>
                <a:schemeClr val="accent2">
                  <a:lumMod val="40000"/>
                  <a:lumOff val="60000"/>
                </a:schemeClr>
              </a:solidFill>
              <a:effectLst/>
            </a:rPr>
            <a:t>平 成 ３０ 年 度 版</a:t>
          </a:r>
        </a:p>
      </xdr:txBody>
    </xdr:sp>
    <xdr:clientData/>
  </xdr:oneCellAnchor>
  <xdr:oneCellAnchor>
    <xdr:from>
      <xdr:col>2</xdr:col>
      <xdr:colOff>545123</xdr:colOff>
      <xdr:row>50</xdr:row>
      <xdr:rowOff>28575</xdr:rowOff>
    </xdr:from>
    <xdr:ext cx="2809713" cy="559192"/>
    <xdr:sp macro="" textlink="">
      <xdr:nvSpPr>
        <xdr:cNvPr id="5" name="正方形/長方形 4"/>
        <xdr:cNvSpPr/>
      </xdr:nvSpPr>
      <xdr:spPr>
        <a:xfrm>
          <a:off x="1922585" y="8454537"/>
          <a:ext cx="2809713" cy="559192"/>
        </a:xfrm>
        <a:prstGeom prst="rect">
          <a:avLst/>
        </a:prstGeom>
        <a:noFill/>
      </xdr:spPr>
      <xdr:txBody>
        <a:bodyPr wrap="square" lIns="91440" tIns="45720" rIns="91440" bIns="45720">
          <a:spAutoFit/>
        </a:bodyPr>
        <a:lstStyle/>
        <a:p>
          <a:pPr algn="ctr"/>
          <a:r>
            <a:rPr lang="ja-JP" altLang="en-US" sz="2800" b="1" cap="none" spc="0">
              <a:ln w="22225">
                <a:solidFill>
                  <a:schemeClr val="accent2"/>
                </a:solidFill>
                <a:prstDash val="solid"/>
              </a:ln>
              <a:solidFill>
                <a:schemeClr val="accent2">
                  <a:lumMod val="40000"/>
                  <a:lumOff val="60000"/>
                </a:schemeClr>
              </a:solidFill>
              <a:effectLst/>
            </a:rPr>
            <a:t>福　生　市</a:t>
          </a:r>
        </a:p>
      </xdr:txBody>
    </xdr:sp>
    <xdr:clientData/>
  </xdr:oneCellAnchor>
  <xdr:twoCellAnchor editAs="oneCell">
    <xdr:from>
      <xdr:col>4</xdr:col>
      <xdr:colOff>212483</xdr:colOff>
      <xdr:row>28</xdr:row>
      <xdr:rowOff>44682</xdr:rowOff>
    </xdr:from>
    <xdr:to>
      <xdr:col>5</xdr:col>
      <xdr:colOff>461598</xdr:colOff>
      <xdr:row>33</xdr:row>
      <xdr:rowOff>20779</xdr:rowOff>
    </xdr:to>
    <xdr:pic>
      <xdr:nvPicPr>
        <xdr:cNvPr id="4" name="図 3"/>
        <xdr:cNvPicPr>
          <a:picLocks noChangeAspect="1"/>
        </xdr:cNvPicPr>
      </xdr:nvPicPr>
      <xdr:blipFill>
        <a:blip xmlns:r="http://schemas.openxmlformats.org/officeDocument/2006/relationships" r:embed="rId1"/>
        <a:stretch>
          <a:fillRect/>
        </a:stretch>
      </xdr:blipFill>
      <xdr:spPr>
        <a:xfrm>
          <a:off x="2967406" y="4763220"/>
          <a:ext cx="937846" cy="8186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29309</xdr:colOff>
      <xdr:row>53</xdr:row>
      <xdr:rowOff>36635</xdr:rowOff>
    </xdr:from>
    <xdr:to>
      <xdr:col>9</xdr:col>
      <xdr:colOff>659423</xdr:colOff>
      <xdr:row>58</xdr:row>
      <xdr:rowOff>124559</xdr:rowOff>
    </xdr:to>
    <xdr:sp macro="" textlink="">
      <xdr:nvSpPr>
        <xdr:cNvPr id="3" name="正方形/長方形 2"/>
        <xdr:cNvSpPr/>
      </xdr:nvSpPr>
      <xdr:spPr>
        <a:xfrm>
          <a:off x="29309" y="8968154"/>
          <a:ext cx="6696806" cy="93052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rPr>
            <a:t>「データから見る福生」 オープンデータ版は、福生市公式ホームページからダウンロードできます。</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r>
            <a:rPr kumimoji="1" lang="ja-JP" altLang="en-US" sz="1100">
              <a:solidFill>
                <a:sysClr val="windowText" lastClr="000000"/>
              </a:solidFill>
            </a:rPr>
            <a:t>　　⇒ 福生市公式ホームページ　</a:t>
          </a:r>
          <a:r>
            <a:rPr kumimoji="1" lang="en-US" altLang="ja-JP" sz="1100">
              <a:solidFill>
                <a:sysClr val="windowText" lastClr="000000"/>
              </a:solidFill>
            </a:rPr>
            <a:t>https://www.city.fussa.tokyo.jp</a:t>
          </a:r>
          <a:endParaRPr kumimoji="1" lang="ja-JP" altLang="en-US" sz="1100">
            <a:solidFill>
              <a:sysClr val="windowText" lastClr="000000"/>
            </a:solidFill>
          </a:endParaRPr>
        </a:p>
      </xdr:txBody>
    </xdr:sp>
    <xdr:clientData/>
  </xdr:twoCellAnchor>
  <xdr:twoCellAnchor>
    <xdr:from>
      <xdr:col>0</xdr:col>
      <xdr:colOff>21981</xdr:colOff>
      <xdr:row>0</xdr:row>
      <xdr:rowOff>7328</xdr:rowOff>
    </xdr:from>
    <xdr:to>
      <xdr:col>9</xdr:col>
      <xdr:colOff>659422</xdr:colOff>
      <xdr:row>53</xdr:row>
      <xdr:rowOff>1</xdr:rowOff>
    </xdr:to>
    <xdr:sp macro="" textlink="">
      <xdr:nvSpPr>
        <xdr:cNvPr id="4" name="テキスト ボックス 3"/>
        <xdr:cNvSpPr txBox="1"/>
      </xdr:nvSpPr>
      <xdr:spPr>
        <a:xfrm>
          <a:off x="21981" y="7328"/>
          <a:ext cx="6704133" cy="89241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2200"/>
            </a:lnSpc>
          </a:pPr>
          <a:r>
            <a:rPr kumimoji="1" lang="ja-JP" altLang="en-US" sz="1200">
              <a:latin typeface="HG丸ｺﾞｼｯｸM-PRO" panose="020F0600000000000000" pitchFamily="50" charset="-128"/>
              <a:ea typeface="HG丸ｺﾞｼｯｸM-PRO" panose="020F0600000000000000" pitchFamily="50" charset="-128"/>
            </a:rPr>
            <a:t>「データから見る福生」の改訂について</a:t>
          </a:r>
          <a:endParaRPr kumimoji="1" lang="en-US" altLang="ja-JP" sz="1200">
            <a:latin typeface="HG丸ｺﾞｼｯｸM-PRO" panose="020F0600000000000000" pitchFamily="50" charset="-128"/>
            <a:ea typeface="HG丸ｺﾞｼｯｸM-PRO" panose="020F0600000000000000" pitchFamily="50" charset="-128"/>
          </a:endParaRP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「データから見る福生」は、平成１７年度に職員の発案により、作成されました。</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年に１回、１０年余り継続して作成しましたが、福生を中心としてまとめたデータ集という特徴から、市民はもちろんのこと、市議会議員や市の職員等にも多く活用されてきました。</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さて、「データから見る福生」が発案された１０年前と現在を比較すると、ＩＣＴ推進機器の爆発的な普及や情報公開の考え方の普及等に伴い、全国の自治体等において様々なデータをホームページ等に公開することが一般的となっています。</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特に、スマートフォンやタブレットの爆発的な普及は、インターネットの利用をより身近なものとし、その結果、近年では市民の情報収集媒体の大半がインターネットになりつつあります。</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また、個人の情報活用の方法にも大きな変化が起こっています。これまでは、単純に個人が必要な情報を収集するという活用方法であったのに対し、現在では、個人が情報を発信する目的で情報収集をすることも多くなってきています。</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これらの理由により、今後の情報発信の形は、「オープンデータ」や「ビッグデータ」といった、「二次利用」を前提としたツールを意識する必要が生じてきているのが時代の大きな潮流となっています。</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このような中、平成２８年度に、福生市のホームページのリニューアルがあり、「オープンデータ」の掲載にも対応できるようになりました。</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これに伴い、「データから見る福生」についても掲載項目等を見直すこととし、「オープンデータ」としてご活用いただけることを前提に、平成</a:t>
          </a:r>
          <a:r>
            <a:rPr kumimoji="1" lang="en-US" altLang="ja-JP" sz="1200">
              <a:latin typeface="HG丸ｺﾞｼｯｸM-PRO" panose="020F0600000000000000" pitchFamily="50" charset="-128"/>
              <a:ea typeface="HG丸ｺﾞｼｯｸM-PRO" panose="020F0600000000000000" pitchFamily="50" charset="-128"/>
            </a:rPr>
            <a:t>28</a:t>
          </a:r>
          <a:r>
            <a:rPr kumimoji="1" lang="ja-JP" altLang="en-US" sz="1200">
              <a:latin typeface="HG丸ｺﾞｼｯｸM-PRO" panose="020F0600000000000000" pitchFamily="50" charset="-128"/>
              <a:ea typeface="HG丸ｺﾞｼｯｸM-PRO" panose="020F0600000000000000" pitchFamily="50" charset="-128"/>
            </a:rPr>
            <a:t>年度版に全面的な改訂を行い、毎年度改良を行っております。</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今後も福生市のさらなる発展を目指し、「データから見る福生」の充実を図り、常に時代を見据えた行政経営を行って参ります。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124385</xdr:colOff>
      <xdr:row>1</xdr:row>
      <xdr:rowOff>142874</xdr:rowOff>
    </xdr:from>
    <xdr:to>
      <xdr:col>21</xdr:col>
      <xdr:colOff>114300</xdr:colOff>
      <xdr:row>32</xdr:row>
      <xdr:rowOff>266700</xdr:rowOff>
    </xdr:to>
    <xdr:graphicFrame macro="">
      <xdr:nvGraphicFramePr>
        <xdr:cNvPr id="6"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31377</xdr:colOff>
      <xdr:row>133</xdr:row>
      <xdr:rowOff>67235</xdr:rowOff>
    </xdr:from>
    <xdr:to>
      <xdr:col>20</xdr:col>
      <xdr:colOff>8965</xdr:colOff>
      <xdr:row>164</xdr:row>
      <xdr:rowOff>276225</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276224</xdr:colOff>
      <xdr:row>166</xdr:row>
      <xdr:rowOff>219074</xdr:rowOff>
    </xdr:from>
    <xdr:to>
      <xdr:col>25</xdr:col>
      <xdr:colOff>47625</xdr:colOff>
      <xdr:row>197</xdr:row>
      <xdr:rowOff>133350</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76201</xdr:colOff>
      <xdr:row>199</xdr:row>
      <xdr:rowOff>228600</xdr:rowOff>
    </xdr:from>
    <xdr:to>
      <xdr:col>19</xdr:col>
      <xdr:colOff>76201</xdr:colOff>
      <xdr:row>230</xdr:row>
      <xdr:rowOff>133350</xdr:rowOff>
    </xdr:to>
    <xdr:graphicFrame macro="">
      <xdr:nvGraphicFramePr>
        <xdr:cNvPr id="8"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68356</xdr:colOff>
      <xdr:row>67</xdr:row>
      <xdr:rowOff>68917</xdr:rowOff>
    </xdr:from>
    <xdr:to>
      <xdr:col>20</xdr:col>
      <xdr:colOff>16809</xdr:colOff>
      <xdr:row>98</xdr:row>
      <xdr:rowOff>259417</xdr:rowOff>
    </xdr:to>
    <xdr:graphicFrame macro="">
      <xdr:nvGraphicFramePr>
        <xdr:cNvPr id="12" name="グラフ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70037</xdr:colOff>
      <xdr:row>100</xdr:row>
      <xdr:rowOff>44823</xdr:rowOff>
    </xdr:from>
    <xdr:to>
      <xdr:col>20</xdr:col>
      <xdr:colOff>18490</xdr:colOff>
      <xdr:row>131</xdr:row>
      <xdr:rowOff>238125</xdr:rowOff>
    </xdr:to>
    <xdr:graphicFrame macro="">
      <xdr:nvGraphicFramePr>
        <xdr:cNvPr id="13" name="グラフ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1121</xdr:colOff>
      <xdr:row>34</xdr:row>
      <xdr:rowOff>175372</xdr:rowOff>
    </xdr:from>
    <xdr:to>
      <xdr:col>19</xdr:col>
      <xdr:colOff>299197</xdr:colOff>
      <xdr:row>65</xdr:row>
      <xdr:rowOff>209551</xdr:rowOff>
    </xdr:to>
    <xdr:graphicFrame macro="">
      <xdr:nvGraphicFramePr>
        <xdr:cNvPr id="14" name="グラフ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105896</xdr:colOff>
      <xdr:row>1220</xdr:row>
      <xdr:rowOff>85726</xdr:rowOff>
    </xdr:from>
    <xdr:to>
      <xdr:col>20</xdr:col>
      <xdr:colOff>133350</xdr:colOff>
      <xdr:row>1251</xdr:row>
      <xdr:rowOff>247650</xdr:rowOff>
    </xdr:to>
    <xdr:graphicFrame macro="">
      <xdr:nvGraphicFramePr>
        <xdr:cNvPr id="9"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70037</xdr:colOff>
      <xdr:row>1253</xdr:row>
      <xdr:rowOff>47625</xdr:rowOff>
    </xdr:from>
    <xdr:to>
      <xdr:col>20</xdr:col>
      <xdr:colOff>18490</xdr:colOff>
      <xdr:row>1284</xdr:row>
      <xdr:rowOff>216274</xdr:rowOff>
    </xdr:to>
    <xdr:graphicFrame macro="">
      <xdr:nvGraphicFramePr>
        <xdr:cNvPr id="10" name="グラフ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228596</xdr:colOff>
      <xdr:row>1550</xdr:row>
      <xdr:rowOff>219078</xdr:rowOff>
    </xdr:from>
    <xdr:to>
      <xdr:col>25</xdr:col>
      <xdr:colOff>190500</xdr:colOff>
      <xdr:row>1581</xdr:row>
      <xdr:rowOff>114301</xdr:rowOff>
    </xdr:to>
    <xdr:graphicFrame macro="">
      <xdr:nvGraphicFramePr>
        <xdr:cNvPr id="11" name="グラフ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325528</xdr:colOff>
      <xdr:row>1583</xdr:row>
      <xdr:rowOff>133350</xdr:rowOff>
    </xdr:from>
    <xdr:to>
      <xdr:col>23</xdr:col>
      <xdr:colOff>95251</xdr:colOff>
      <xdr:row>1614</xdr:row>
      <xdr:rowOff>133350</xdr:rowOff>
    </xdr:to>
    <xdr:graphicFrame macro="">
      <xdr:nvGraphicFramePr>
        <xdr:cNvPr id="16" name="グラフ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11207</xdr:colOff>
      <xdr:row>1616</xdr:row>
      <xdr:rowOff>154641</xdr:rowOff>
    </xdr:from>
    <xdr:to>
      <xdr:col>24</xdr:col>
      <xdr:colOff>142876</xdr:colOff>
      <xdr:row>1647</xdr:row>
      <xdr:rowOff>123825</xdr:rowOff>
    </xdr:to>
    <xdr:graphicFrame macro="">
      <xdr:nvGraphicFramePr>
        <xdr:cNvPr id="17" name="グラフ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215626</xdr:colOff>
      <xdr:row>1649</xdr:row>
      <xdr:rowOff>300404</xdr:rowOff>
    </xdr:from>
    <xdr:to>
      <xdr:col>27</xdr:col>
      <xdr:colOff>71071</xdr:colOff>
      <xdr:row>1680</xdr:row>
      <xdr:rowOff>194896</xdr:rowOff>
    </xdr:to>
    <xdr:graphicFrame macro="">
      <xdr:nvGraphicFramePr>
        <xdr:cNvPr id="18" name="グラフ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1682</xdr:row>
      <xdr:rowOff>67235</xdr:rowOff>
    </xdr:from>
    <xdr:to>
      <xdr:col>19</xdr:col>
      <xdr:colOff>313765</xdr:colOff>
      <xdr:row>1713</xdr:row>
      <xdr:rowOff>235323</xdr:rowOff>
    </xdr:to>
    <xdr:graphicFrame macro="">
      <xdr:nvGraphicFramePr>
        <xdr:cNvPr id="19" name="グラフ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323849</xdr:colOff>
      <xdr:row>1715</xdr:row>
      <xdr:rowOff>171450</xdr:rowOff>
    </xdr:from>
    <xdr:to>
      <xdr:col>23</xdr:col>
      <xdr:colOff>95250</xdr:colOff>
      <xdr:row>1746</xdr:row>
      <xdr:rowOff>58615</xdr:rowOff>
    </xdr:to>
    <xdr:graphicFrame macro="">
      <xdr:nvGraphicFramePr>
        <xdr:cNvPr id="20" name="グラフ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28575</xdr:colOff>
      <xdr:row>1748</xdr:row>
      <xdr:rowOff>72281</xdr:rowOff>
    </xdr:from>
    <xdr:to>
      <xdr:col>23</xdr:col>
      <xdr:colOff>76200</xdr:colOff>
      <xdr:row>1779</xdr:row>
      <xdr:rowOff>142876</xdr:rowOff>
    </xdr:to>
    <xdr:graphicFrame macro="">
      <xdr:nvGraphicFramePr>
        <xdr:cNvPr id="22"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xdr:colOff>
      <xdr:row>1781</xdr:row>
      <xdr:rowOff>104776</xdr:rowOff>
    </xdr:from>
    <xdr:to>
      <xdr:col>22</xdr:col>
      <xdr:colOff>180975</xdr:colOff>
      <xdr:row>1812</xdr:row>
      <xdr:rowOff>190501</xdr:rowOff>
    </xdr:to>
    <xdr:graphicFrame macro="">
      <xdr:nvGraphicFramePr>
        <xdr:cNvPr id="24"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323849</xdr:colOff>
      <xdr:row>1814</xdr:row>
      <xdr:rowOff>116540</xdr:rowOff>
    </xdr:from>
    <xdr:to>
      <xdr:col>22</xdr:col>
      <xdr:colOff>133349</xdr:colOff>
      <xdr:row>1845</xdr:row>
      <xdr:rowOff>228600</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81242</xdr:colOff>
      <xdr:row>1847</xdr:row>
      <xdr:rowOff>77320</xdr:rowOff>
    </xdr:from>
    <xdr:to>
      <xdr:col>20</xdr:col>
      <xdr:colOff>40901</xdr:colOff>
      <xdr:row>1878</xdr:row>
      <xdr:rowOff>257175</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68356</xdr:colOff>
      <xdr:row>232</xdr:row>
      <xdr:rowOff>68917</xdr:rowOff>
    </xdr:from>
    <xdr:to>
      <xdr:col>20</xdr:col>
      <xdr:colOff>16809</xdr:colOff>
      <xdr:row>263</xdr:row>
      <xdr:rowOff>259417</xdr:rowOff>
    </xdr:to>
    <xdr:graphicFrame macro="">
      <xdr:nvGraphicFramePr>
        <xdr:cNvPr id="23" name="グラフ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38101</xdr:colOff>
      <xdr:row>1880</xdr:row>
      <xdr:rowOff>152401</xdr:rowOff>
    </xdr:from>
    <xdr:to>
      <xdr:col>24</xdr:col>
      <xdr:colOff>161926</xdr:colOff>
      <xdr:row>1910</xdr:row>
      <xdr:rowOff>466725</xdr:rowOff>
    </xdr:to>
    <xdr:graphicFrame macro="">
      <xdr:nvGraphicFramePr>
        <xdr:cNvPr id="28" name="グラフ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182656</xdr:colOff>
      <xdr:row>34</xdr:row>
      <xdr:rowOff>299195</xdr:rowOff>
    </xdr:from>
    <xdr:to>
      <xdr:col>10</xdr:col>
      <xdr:colOff>628650</xdr:colOff>
      <xdr:row>52</xdr:row>
      <xdr:rowOff>71280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306480</xdr:colOff>
      <xdr:row>101</xdr:row>
      <xdr:rowOff>85725</xdr:rowOff>
    </xdr:from>
    <xdr:to>
      <xdr:col>10</xdr:col>
      <xdr:colOff>580184</xdr:colOff>
      <xdr:row>131</xdr:row>
      <xdr:rowOff>85724</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7286</xdr:colOff>
      <xdr:row>2</xdr:row>
      <xdr:rowOff>83484</xdr:rowOff>
    </xdr:from>
    <xdr:to>
      <xdr:col>11</xdr:col>
      <xdr:colOff>1</xdr:colOff>
      <xdr:row>16</xdr:row>
      <xdr:rowOff>243869</xdr:rowOff>
    </xdr:to>
    <xdr:grpSp>
      <xdr:nvGrpSpPr>
        <xdr:cNvPr id="5" name="Group 49"/>
        <xdr:cNvGrpSpPr>
          <a:grpSpLocks/>
        </xdr:cNvGrpSpPr>
      </xdr:nvGrpSpPr>
      <xdr:grpSpPr bwMode="auto">
        <a:xfrm>
          <a:off x="140636" y="712134"/>
          <a:ext cx="6660215" cy="4560935"/>
          <a:chOff x="17" y="10173"/>
          <a:chExt cx="696" cy="444"/>
        </a:xfrm>
      </xdr:grpSpPr>
      <xdr:pic>
        <xdr:nvPicPr>
          <xdr:cNvPr id="6" name="Picture 10" descr="02"/>
          <xdr:cNvPicPr>
            <a:picLocks noChangeAspect="1" noChangeArrowheads="1"/>
          </xdr:cNvPicPr>
        </xdr:nvPicPr>
        <xdr:blipFill>
          <a:blip xmlns:r="http://schemas.openxmlformats.org/officeDocument/2006/relationships" r:embed="rId3" cstate="print"/>
          <a:srcRect/>
          <a:stretch>
            <a:fillRect/>
          </a:stretch>
        </xdr:blipFill>
        <xdr:spPr bwMode="auto">
          <a:xfrm>
            <a:off x="17" y="10173"/>
            <a:ext cx="696" cy="444"/>
          </a:xfrm>
          <a:prstGeom prst="rect">
            <a:avLst/>
          </a:prstGeom>
          <a:solidFill>
            <a:srgbClr val="FFFFFF"/>
          </a:solidFill>
          <a:ln w="9525">
            <a:solidFill>
              <a:srgbClr val="FFFFFF"/>
            </a:solidFill>
            <a:miter lim="800000"/>
            <a:headEnd/>
            <a:tailEnd/>
          </a:ln>
        </xdr:spPr>
      </xdr:pic>
      <xdr:sp macro="" textlink="">
        <xdr:nvSpPr>
          <xdr:cNvPr id="7" name="Rectangle 11"/>
          <xdr:cNvSpPr>
            <a:spLocks noChangeArrowheads="1"/>
          </xdr:cNvSpPr>
        </xdr:nvSpPr>
        <xdr:spPr bwMode="auto">
          <a:xfrm>
            <a:off x="33" y="10180"/>
            <a:ext cx="185" cy="47"/>
          </a:xfrm>
          <a:prstGeom prst="rect">
            <a:avLst/>
          </a:prstGeom>
          <a:solidFill>
            <a:srgbClr val="FFFF99"/>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2200" b="1" i="0" u="none" strike="noStrike" baseline="0">
                <a:solidFill>
                  <a:srgbClr val="800000"/>
                </a:solidFill>
                <a:latin typeface="HG丸ｺﾞｼｯｸM-PRO"/>
                <a:ea typeface="HG丸ｺﾞｼｯｸM-PRO"/>
              </a:rPr>
              <a:t>福生市全図</a:t>
            </a:r>
          </a:p>
        </xdr:txBody>
      </xdr:sp>
      <xdr:sp macro="" textlink="">
        <xdr:nvSpPr>
          <xdr:cNvPr id="8" name="AutoShape 18"/>
          <xdr:cNvSpPr>
            <a:spLocks noChangeArrowheads="1"/>
          </xdr:cNvSpPr>
        </xdr:nvSpPr>
        <xdr:spPr bwMode="auto">
          <a:xfrm>
            <a:off x="304" y="10183"/>
            <a:ext cx="116"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武蔵村山市</a:t>
            </a:r>
          </a:p>
        </xdr:txBody>
      </xdr:sp>
      <xdr:sp macro="" textlink="">
        <xdr:nvSpPr>
          <xdr:cNvPr id="9" name="AutoShape 19"/>
          <xdr:cNvSpPr>
            <a:spLocks noChangeArrowheads="1"/>
          </xdr:cNvSpPr>
        </xdr:nvSpPr>
        <xdr:spPr bwMode="auto">
          <a:xfrm>
            <a:off x="281" y="10448"/>
            <a:ext cx="122" cy="51"/>
          </a:xfrm>
          <a:prstGeom prst="roundRect">
            <a:avLst>
              <a:gd name="adj" fmla="val 16667"/>
            </a:avLst>
          </a:prstGeom>
          <a:solidFill>
            <a:srgbClr val="FF0000">
              <a:alpha val="50000"/>
            </a:srgbClr>
          </a:solidFill>
          <a:ln w="9525">
            <a:noFill/>
            <a:round/>
            <a:headEnd/>
            <a:tailEnd/>
          </a:ln>
          <a:effectLst/>
        </xdr:spPr>
        <xdr:txBody>
          <a:bodyPr vertOverflow="clip" wrap="square" lIns="91440" tIns="45720" rIns="91440" bIns="45720" anchor="t" upright="1"/>
          <a:lstStyle/>
          <a:p>
            <a:pPr algn="l" rtl="0">
              <a:defRPr sz="1000"/>
            </a:pPr>
            <a:r>
              <a:rPr lang="ja-JP" altLang="en-US" sz="2000" b="0" i="0" u="none" strike="noStrike" baseline="0">
                <a:solidFill>
                  <a:srgbClr val="FFFFFF"/>
                </a:solidFill>
                <a:latin typeface="HG丸ｺﾞｼｯｸM-PRO"/>
                <a:ea typeface="HG丸ｺﾞｼｯｸM-PRO"/>
              </a:rPr>
              <a:t>福生市</a:t>
            </a:r>
          </a:p>
          <a:p>
            <a:pPr algn="l" rtl="0">
              <a:defRPr sz="1000"/>
            </a:pPr>
            <a:endParaRPr lang="ja-JP" altLang="en-US" sz="2000" b="0" i="0" u="none" strike="noStrike" baseline="0">
              <a:solidFill>
                <a:srgbClr val="FFFFFF"/>
              </a:solidFill>
              <a:latin typeface="HG丸ｺﾞｼｯｸM-PRO"/>
              <a:ea typeface="HG丸ｺﾞｼｯｸM-PRO"/>
            </a:endParaRPr>
          </a:p>
        </xdr:txBody>
      </xdr:sp>
      <xdr:sp macro="" textlink="">
        <xdr:nvSpPr>
          <xdr:cNvPr id="10" name="AutoShape 20"/>
          <xdr:cNvSpPr>
            <a:spLocks noChangeArrowheads="1"/>
          </xdr:cNvSpPr>
        </xdr:nvSpPr>
        <xdr:spPr bwMode="auto">
          <a:xfrm>
            <a:off x="235" y="10287"/>
            <a:ext cx="117" cy="38"/>
          </a:xfrm>
          <a:prstGeom prst="roundRect">
            <a:avLst>
              <a:gd name="adj" fmla="val 16667"/>
            </a:avLst>
          </a:prstGeom>
          <a:solidFill>
            <a:srgbClr val="FFFFFF">
              <a:alpha val="50000"/>
            </a:srgbClr>
          </a:solidFill>
          <a:ln w="9525">
            <a:noFill/>
            <a:round/>
            <a:headEnd/>
            <a:tailEnd/>
          </a:ln>
          <a:effectLst/>
        </xdr:spPr>
        <xdr:txBody>
          <a:bodyPr vertOverflow="clip" wrap="square" lIns="91440" tIns="45720" rIns="91440" bIns="45720" anchor="ctr" upright="1"/>
          <a:lstStyle/>
          <a:p>
            <a:pPr algn="ctr" rtl="0">
              <a:defRPr sz="1000"/>
            </a:pPr>
            <a:r>
              <a:rPr lang="ja-JP" altLang="en-US" sz="1400" b="1" i="0" u="none" strike="noStrike" baseline="0">
                <a:solidFill>
                  <a:srgbClr val="000000"/>
                </a:solidFill>
                <a:latin typeface="HG丸ｺﾞｼｯｸM-PRO"/>
                <a:ea typeface="HG丸ｺﾞｼｯｸM-PRO"/>
              </a:rPr>
              <a:t>横田基地</a:t>
            </a:r>
            <a:endParaRPr lang="ja-JP" altLang="en-US" sz="1400" b="0" i="0" u="none" strike="noStrike" baseline="0">
              <a:solidFill>
                <a:srgbClr val="000000"/>
              </a:solidFill>
              <a:latin typeface="HG丸ｺﾞｼｯｸM-PRO"/>
              <a:ea typeface="HG丸ｺﾞｼｯｸM-PRO"/>
            </a:endParaRPr>
          </a:p>
          <a:p>
            <a:pPr algn="ctr" rtl="0">
              <a:defRPr sz="1000"/>
            </a:pPr>
            <a:endParaRPr lang="ja-JP" altLang="en-US" sz="1400" b="0" i="0" u="none" strike="noStrike" baseline="0">
              <a:solidFill>
                <a:srgbClr val="000000"/>
              </a:solidFill>
              <a:latin typeface="HG丸ｺﾞｼｯｸM-PRO"/>
              <a:ea typeface="HG丸ｺﾞｼｯｸM-PRO"/>
            </a:endParaRPr>
          </a:p>
        </xdr:txBody>
      </xdr:sp>
      <xdr:sp macro="" textlink="">
        <xdr:nvSpPr>
          <xdr:cNvPr id="11" name="Line 21"/>
          <xdr:cNvSpPr>
            <a:spLocks noChangeShapeType="1"/>
          </xdr:cNvSpPr>
        </xdr:nvSpPr>
        <xdr:spPr bwMode="auto">
          <a:xfrm>
            <a:off x="60" y="10526"/>
            <a:ext cx="17" cy="26"/>
          </a:xfrm>
          <a:prstGeom prst="line">
            <a:avLst/>
          </a:prstGeom>
          <a:noFill/>
          <a:ln w="38100">
            <a:solidFill>
              <a:srgbClr val="FF6600"/>
            </a:solidFill>
            <a:round/>
            <a:headEnd/>
            <a:tailEnd/>
          </a:ln>
        </xdr:spPr>
      </xdr:sp>
      <xdr:sp macro="" textlink="">
        <xdr:nvSpPr>
          <xdr:cNvPr id="12" name="Line 22"/>
          <xdr:cNvSpPr>
            <a:spLocks noChangeShapeType="1"/>
          </xdr:cNvSpPr>
        </xdr:nvSpPr>
        <xdr:spPr bwMode="auto">
          <a:xfrm>
            <a:off x="60" y="10526"/>
            <a:ext cx="103" cy="62"/>
          </a:xfrm>
          <a:prstGeom prst="line">
            <a:avLst/>
          </a:prstGeom>
          <a:noFill/>
          <a:ln w="38100">
            <a:solidFill>
              <a:srgbClr val="FF6600"/>
            </a:solidFill>
            <a:round/>
            <a:headEnd/>
            <a:tailEnd/>
          </a:ln>
        </xdr:spPr>
      </xdr:sp>
      <xdr:sp macro="" textlink="">
        <xdr:nvSpPr>
          <xdr:cNvPr id="13" name="Line 23"/>
          <xdr:cNvSpPr>
            <a:spLocks noChangeShapeType="1"/>
          </xdr:cNvSpPr>
        </xdr:nvSpPr>
        <xdr:spPr bwMode="auto">
          <a:xfrm flipV="1">
            <a:off x="77" y="10536"/>
            <a:ext cx="21" cy="15"/>
          </a:xfrm>
          <a:prstGeom prst="line">
            <a:avLst/>
          </a:prstGeom>
          <a:noFill/>
          <a:ln w="38100">
            <a:solidFill>
              <a:srgbClr val="FF6600"/>
            </a:solidFill>
            <a:round/>
            <a:headEnd/>
            <a:tailEnd/>
          </a:ln>
        </xdr:spPr>
      </xdr:sp>
      <xdr:sp macro="" textlink="">
        <xdr:nvSpPr>
          <xdr:cNvPr id="14" name="Line 24"/>
          <xdr:cNvSpPr>
            <a:spLocks noChangeShapeType="1"/>
          </xdr:cNvSpPr>
        </xdr:nvSpPr>
        <xdr:spPr bwMode="auto">
          <a:xfrm flipV="1">
            <a:off x="104" y="10545"/>
            <a:ext cx="21" cy="21"/>
          </a:xfrm>
          <a:prstGeom prst="line">
            <a:avLst/>
          </a:prstGeom>
          <a:noFill/>
          <a:ln w="38100">
            <a:solidFill>
              <a:srgbClr val="FF6600"/>
            </a:solidFill>
            <a:round/>
            <a:headEnd/>
            <a:tailEnd/>
          </a:ln>
        </xdr:spPr>
      </xdr:sp>
      <xdr:sp macro="" textlink="">
        <xdr:nvSpPr>
          <xdr:cNvPr id="15" name="Rectangle 25"/>
          <xdr:cNvSpPr>
            <a:spLocks noChangeArrowheads="1"/>
          </xdr:cNvSpPr>
        </xdr:nvSpPr>
        <xdr:spPr bwMode="auto">
          <a:xfrm>
            <a:off x="35" y="10493"/>
            <a:ext cx="31" cy="30"/>
          </a:xfrm>
          <a:prstGeom prst="rect">
            <a:avLst/>
          </a:prstGeom>
          <a:noFill/>
          <a:ln w="9525">
            <a:noFill/>
            <a:miter lim="800000"/>
            <a:headEnd/>
            <a:tailEnd/>
          </a:ln>
        </xdr:spPr>
        <xdr:txBody>
          <a:bodyPr vertOverflow="clip" wrap="square" lIns="45720" tIns="22860" rIns="0" bIns="0" anchor="t" upright="1"/>
          <a:lstStyle/>
          <a:p>
            <a:pPr algn="l" rtl="0">
              <a:defRPr sz="1000"/>
            </a:pPr>
            <a:r>
              <a:rPr lang="ja-JP" altLang="en-US" sz="1800" b="1" i="0" u="none" strike="noStrike" baseline="0">
                <a:solidFill>
                  <a:srgbClr val="FF6600"/>
                </a:solidFill>
                <a:latin typeface="ＭＳ Ｐゴシック"/>
                <a:ea typeface="ＭＳ Ｐゴシック"/>
              </a:rPr>
              <a:t>Ｎ</a:t>
            </a:r>
          </a:p>
        </xdr:txBody>
      </xdr:sp>
      <xdr:sp macro="" textlink="">
        <xdr:nvSpPr>
          <xdr:cNvPr id="16" name="AutoShape 26"/>
          <xdr:cNvSpPr>
            <a:spLocks noChangeArrowheads="1"/>
          </xdr:cNvSpPr>
        </xdr:nvSpPr>
        <xdr:spPr bwMode="auto">
          <a:xfrm>
            <a:off x="553" y="10230"/>
            <a:ext cx="75"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立川市</a:t>
            </a:r>
          </a:p>
        </xdr:txBody>
      </xdr:sp>
      <xdr:sp macro="" textlink="">
        <xdr:nvSpPr>
          <xdr:cNvPr id="17" name="AutoShape 27"/>
          <xdr:cNvSpPr>
            <a:spLocks noChangeArrowheads="1"/>
          </xdr:cNvSpPr>
        </xdr:nvSpPr>
        <xdr:spPr bwMode="auto">
          <a:xfrm>
            <a:off x="591" y="10405"/>
            <a:ext cx="75"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昭島市</a:t>
            </a:r>
          </a:p>
        </xdr:txBody>
      </xdr:sp>
      <xdr:sp macro="" textlink="">
        <xdr:nvSpPr>
          <xdr:cNvPr id="18" name="AutoShape 28"/>
          <xdr:cNvSpPr>
            <a:spLocks noChangeArrowheads="1"/>
          </xdr:cNvSpPr>
        </xdr:nvSpPr>
        <xdr:spPr bwMode="auto">
          <a:xfrm>
            <a:off x="78" y="10386"/>
            <a:ext cx="77"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羽村市</a:t>
            </a:r>
          </a:p>
        </xdr:txBody>
      </xdr:sp>
      <xdr:sp macro="" textlink="">
        <xdr:nvSpPr>
          <xdr:cNvPr id="19" name="AutoShape 29"/>
          <xdr:cNvSpPr>
            <a:spLocks noChangeArrowheads="1"/>
          </xdr:cNvSpPr>
        </xdr:nvSpPr>
        <xdr:spPr bwMode="auto">
          <a:xfrm>
            <a:off x="58" y="10248"/>
            <a:ext cx="75"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瑞穂町</a:t>
            </a:r>
          </a:p>
        </xdr:txBody>
      </xdr:sp>
      <xdr:sp macro="" textlink="">
        <xdr:nvSpPr>
          <xdr:cNvPr id="20" name="AutoShape 30"/>
          <xdr:cNvSpPr>
            <a:spLocks noChangeArrowheads="1"/>
          </xdr:cNvSpPr>
        </xdr:nvSpPr>
        <xdr:spPr bwMode="auto">
          <a:xfrm>
            <a:off x="268" y="10571"/>
            <a:ext cx="116"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あきる野市</a:t>
            </a:r>
          </a:p>
        </xdr:txBody>
      </xdr:sp>
      <xdr:sp macro="" textlink="">
        <xdr:nvSpPr>
          <xdr:cNvPr id="21" name="AutoShape 31"/>
          <xdr:cNvSpPr>
            <a:spLocks noChangeArrowheads="1"/>
          </xdr:cNvSpPr>
        </xdr:nvSpPr>
        <xdr:spPr bwMode="auto">
          <a:xfrm>
            <a:off x="570" y="10584"/>
            <a:ext cx="90"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八王子市</a:t>
            </a:r>
          </a:p>
        </xdr:txBody>
      </xdr:sp>
    </xdr:grpSp>
    <xdr:clientData/>
  </xdr:twoCellAnchor>
  <xdr:twoCellAnchor>
    <xdr:from>
      <xdr:col>4</xdr:col>
      <xdr:colOff>149599</xdr:colOff>
      <xdr:row>67</xdr:row>
      <xdr:rowOff>313203</xdr:rowOff>
    </xdr:from>
    <xdr:to>
      <xdr:col>10</xdr:col>
      <xdr:colOff>647700</xdr:colOff>
      <xdr:row>85</xdr:row>
      <xdr:rowOff>76324</xdr:rowOff>
    </xdr:to>
    <xdr:graphicFrame macro="">
      <xdr:nvGraphicFramePr>
        <xdr:cNvPr id="22"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57150</xdr:colOff>
      <xdr:row>133</xdr:row>
      <xdr:rowOff>28576</xdr:rowOff>
    </xdr:from>
    <xdr:to>
      <xdr:col>11</xdr:col>
      <xdr:colOff>100853</xdr:colOff>
      <xdr:row>164</xdr:row>
      <xdr:rowOff>285751</xdr:rowOff>
    </xdr:to>
    <xdr:graphicFrame macro="">
      <xdr:nvGraphicFramePr>
        <xdr:cNvPr id="24"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9522</xdr:colOff>
      <xdr:row>34</xdr:row>
      <xdr:rowOff>142876</xdr:rowOff>
    </xdr:from>
    <xdr:to>
      <xdr:col>13</xdr:col>
      <xdr:colOff>552449</xdr:colOff>
      <xdr:row>65</xdr:row>
      <xdr:rowOff>180975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666748</xdr:colOff>
      <xdr:row>67</xdr:row>
      <xdr:rowOff>123826</xdr:rowOff>
    </xdr:from>
    <xdr:to>
      <xdr:col>13</xdr:col>
      <xdr:colOff>133350</xdr:colOff>
      <xdr:row>98</xdr:row>
      <xdr:rowOff>247651</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76196</xdr:colOff>
      <xdr:row>1</xdr:row>
      <xdr:rowOff>123825</xdr:rowOff>
    </xdr:from>
    <xdr:to>
      <xdr:col>13</xdr:col>
      <xdr:colOff>66675</xdr:colOff>
      <xdr:row>32</xdr:row>
      <xdr:rowOff>285750</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9524</xdr:colOff>
      <xdr:row>100</xdr:row>
      <xdr:rowOff>152401</xdr:rowOff>
    </xdr:from>
    <xdr:to>
      <xdr:col>13</xdr:col>
      <xdr:colOff>133350</xdr:colOff>
      <xdr:row>131</xdr:row>
      <xdr:rowOff>228600</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28577</xdr:colOff>
      <xdr:row>133</xdr:row>
      <xdr:rowOff>161926</xdr:rowOff>
    </xdr:from>
    <xdr:to>
      <xdr:col>12</xdr:col>
      <xdr:colOff>571501</xdr:colOff>
      <xdr:row>164</xdr:row>
      <xdr:rowOff>228600</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647697</xdr:colOff>
      <xdr:row>199</xdr:row>
      <xdr:rowOff>104776</xdr:rowOff>
    </xdr:from>
    <xdr:to>
      <xdr:col>13</xdr:col>
      <xdr:colOff>190500</xdr:colOff>
      <xdr:row>230</xdr:row>
      <xdr:rowOff>161925</xdr:rowOff>
    </xdr:to>
    <xdr:graphicFrame macro="">
      <xdr:nvGraphicFramePr>
        <xdr:cNvPr id="7"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638173</xdr:colOff>
      <xdr:row>232</xdr:row>
      <xdr:rowOff>142875</xdr:rowOff>
    </xdr:from>
    <xdr:to>
      <xdr:col>13</xdr:col>
      <xdr:colOff>200025</xdr:colOff>
      <xdr:row>263</xdr:row>
      <xdr:rowOff>190500</xdr:rowOff>
    </xdr:to>
    <xdr:graphicFrame macro="">
      <xdr:nvGraphicFramePr>
        <xdr:cNvPr id="8"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tabSelected="1" view="pageBreakPreview" zoomScale="130" zoomScaleNormal="100" zoomScaleSheetLayoutView="130" workbookViewId="0"/>
  </sheetViews>
  <sheetFormatPr defaultRowHeight="13.5"/>
  <cols>
    <col min="10" max="10" width="2.625" customWidth="1"/>
  </cols>
  <sheetData/>
  <phoneticPr fontId="2"/>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N4" zoomScale="80" zoomScaleNormal="80" workbookViewId="0">
      <selection activeCell="CO23" sqref="CO23:DH23"/>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64" t="s">
        <v>776</v>
      </c>
      <c r="E2" s="964"/>
      <c r="F2" s="964"/>
      <c r="G2" s="964"/>
      <c r="H2" s="964"/>
      <c r="I2" s="964"/>
      <c r="J2" s="964"/>
      <c r="K2" s="964"/>
      <c r="L2" s="964"/>
      <c r="M2" s="964"/>
      <c r="N2" s="964"/>
      <c r="O2" s="964"/>
      <c r="P2" s="964"/>
      <c r="Q2" s="964"/>
      <c r="R2" s="280"/>
      <c r="S2" s="74"/>
      <c r="T2" s="74"/>
      <c r="U2" s="965" t="s">
        <v>200</v>
      </c>
      <c r="V2" s="966"/>
      <c r="W2" s="949" t="s">
        <v>384</v>
      </c>
      <c r="X2" s="947"/>
      <c r="Y2" s="947"/>
      <c r="Z2" s="947"/>
      <c r="AA2" s="947"/>
      <c r="AB2" s="947"/>
      <c r="AC2" s="969">
        <v>176295</v>
      </c>
      <c r="AD2" s="970"/>
      <c r="AE2" s="970"/>
      <c r="AF2" s="970"/>
      <c r="AG2" s="970"/>
      <c r="AH2" s="970"/>
      <c r="AI2" s="944" t="s">
        <v>187</v>
      </c>
      <c r="AJ2" s="944"/>
      <c r="AK2" s="79"/>
      <c r="AL2" s="971" t="s">
        <v>77</v>
      </c>
      <c r="AM2" s="971"/>
      <c r="AN2" s="971"/>
      <c r="AO2" s="78"/>
      <c r="AP2" s="949" t="s">
        <v>199</v>
      </c>
      <c r="AQ2" s="947"/>
      <c r="AR2" s="947"/>
      <c r="AS2" s="947"/>
      <c r="AT2" s="947"/>
      <c r="AU2" s="947"/>
      <c r="AV2" s="947"/>
      <c r="AW2" s="948"/>
      <c r="AX2" s="77"/>
      <c r="AY2" s="947" t="s">
        <v>198</v>
      </c>
      <c r="AZ2" s="947"/>
      <c r="BA2" s="947"/>
      <c r="BB2" s="947"/>
      <c r="BC2" s="947"/>
      <c r="BD2" s="947"/>
      <c r="BE2" s="76"/>
      <c r="BF2" s="961"/>
      <c r="BG2" s="963"/>
      <c r="BH2" s="947" t="s">
        <v>197</v>
      </c>
      <c r="BI2" s="947"/>
      <c r="BJ2" s="947"/>
      <c r="BK2" s="947"/>
      <c r="BL2" s="947"/>
      <c r="BM2" s="947"/>
      <c r="BN2" s="947"/>
      <c r="BO2" s="947"/>
      <c r="BP2" s="947"/>
      <c r="BQ2" s="947"/>
      <c r="BR2" s="947"/>
      <c r="BS2" s="947"/>
      <c r="BT2" s="947"/>
      <c r="BU2" s="944"/>
      <c r="BV2" s="944"/>
      <c r="BW2" s="945"/>
      <c r="BX2" s="75"/>
      <c r="BY2" s="74"/>
      <c r="BZ2" s="947" t="s">
        <v>196</v>
      </c>
      <c r="CA2" s="947"/>
      <c r="CB2" s="947"/>
      <c r="CC2" s="947"/>
      <c r="CD2" s="947"/>
      <c r="CE2" s="947"/>
      <c r="CF2" s="947"/>
      <c r="CG2" s="73"/>
      <c r="CH2" s="73"/>
      <c r="CI2" s="73"/>
      <c r="CJ2" s="73"/>
      <c r="CK2" s="947" t="s">
        <v>195</v>
      </c>
      <c r="CL2" s="947"/>
      <c r="CM2" s="947"/>
      <c r="CN2" s="947"/>
      <c r="CO2" s="947"/>
      <c r="CP2" s="947"/>
      <c r="CQ2" s="948"/>
      <c r="CR2" s="949" t="s">
        <v>194</v>
      </c>
      <c r="CS2" s="947"/>
      <c r="CT2" s="947"/>
      <c r="CU2" s="947"/>
      <c r="CV2" s="947"/>
      <c r="CW2" s="947"/>
      <c r="CX2" s="947"/>
      <c r="CY2" s="947"/>
      <c r="CZ2" s="947"/>
      <c r="DA2" s="948"/>
      <c r="DB2" s="950" t="s">
        <v>457</v>
      </c>
      <c r="DC2" s="944"/>
      <c r="DD2" s="944"/>
      <c r="DE2" s="944"/>
      <c r="DF2" s="944"/>
      <c r="DG2" s="944"/>
      <c r="DH2" s="951"/>
      <c r="DI2" s="4"/>
    </row>
    <row r="3" spans="2:113" ht="13.5" customHeight="1">
      <c r="B3" s="17"/>
      <c r="C3" s="6"/>
      <c r="D3" s="937"/>
      <c r="E3" s="937"/>
      <c r="F3" s="937"/>
      <c r="G3" s="937"/>
      <c r="H3" s="937"/>
      <c r="I3" s="937"/>
      <c r="J3" s="937"/>
      <c r="K3" s="937"/>
      <c r="L3" s="937"/>
      <c r="M3" s="937"/>
      <c r="N3" s="937"/>
      <c r="O3" s="937"/>
      <c r="P3" s="937"/>
      <c r="Q3" s="937"/>
      <c r="R3" s="281"/>
      <c r="S3" s="6"/>
      <c r="T3" s="6"/>
      <c r="U3" s="967"/>
      <c r="V3" s="968"/>
      <c r="W3" s="619" t="s">
        <v>386</v>
      </c>
      <c r="X3" s="582"/>
      <c r="Y3" s="582"/>
      <c r="Z3" s="582"/>
      <c r="AA3" s="582"/>
      <c r="AB3" s="582"/>
      <c r="AC3" s="583">
        <v>179668</v>
      </c>
      <c r="AD3" s="584"/>
      <c r="AE3" s="584"/>
      <c r="AF3" s="584"/>
      <c r="AG3" s="584"/>
      <c r="AH3" s="584"/>
      <c r="AI3" s="941" t="s">
        <v>187</v>
      </c>
      <c r="AJ3" s="941"/>
      <c r="AK3" s="72"/>
      <c r="AL3" s="972"/>
      <c r="AM3" s="972"/>
      <c r="AN3" s="972"/>
      <c r="AO3" s="71"/>
      <c r="AP3" s="697"/>
      <c r="AQ3" s="662"/>
      <c r="AR3" s="662"/>
      <c r="AS3" s="662"/>
      <c r="AT3" s="662"/>
      <c r="AU3" s="662"/>
      <c r="AV3" s="662"/>
      <c r="AW3" s="663"/>
      <c r="AX3" s="20"/>
      <c r="AY3" s="662"/>
      <c r="AZ3" s="662"/>
      <c r="BA3" s="662"/>
      <c r="BB3" s="662"/>
      <c r="BC3" s="662"/>
      <c r="BD3" s="662"/>
      <c r="BE3" s="21"/>
      <c r="BF3" s="962"/>
      <c r="BG3" s="824"/>
      <c r="BH3" s="662"/>
      <c r="BI3" s="662"/>
      <c r="BJ3" s="662"/>
      <c r="BK3" s="662"/>
      <c r="BL3" s="662"/>
      <c r="BM3" s="662"/>
      <c r="BN3" s="662"/>
      <c r="BO3" s="662"/>
      <c r="BP3" s="662"/>
      <c r="BQ3" s="662"/>
      <c r="BR3" s="662"/>
      <c r="BS3" s="662"/>
      <c r="BT3" s="662"/>
      <c r="BU3" s="936"/>
      <c r="BV3" s="936"/>
      <c r="BW3" s="946"/>
      <c r="BX3" s="46"/>
      <c r="BY3" s="4"/>
      <c r="BZ3" s="582"/>
      <c r="CA3" s="582"/>
      <c r="CB3" s="582"/>
      <c r="CC3" s="582"/>
      <c r="CD3" s="582"/>
      <c r="CE3" s="582"/>
      <c r="CF3" s="582"/>
      <c r="CG3" s="35"/>
      <c r="CH3" s="35"/>
      <c r="CI3" s="6"/>
      <c r="CJ3" s="6"/>
      <c r="CK3" s="582"/>
      <c r="CL3" s="582"/>
      <c r="CM3" s="582"/>
      <c r="CN3" s="582"/>
      <c r="CO3" s="582"/>
      <c r="CP3" s="582"/>
      <c r="CQ3" s="585"/>
      <c r="CR3" s="619"/>
      <c r="CS3" s="582"/>
      <c r="CT3" s="582"/>
      <c r="CU3" s="582"/>
      <c r="CV3" s="582"/>
      <c r="CW3" s="582"/>
      <c r="CX3" s="582"/>
      <c r="CY3" s="582"/>
      <c r="CZ3" s="582"/>
      <c r="DA3" s="585"/>
      <c r="DB3" s="817"/>
      <c r="DC3" s="941"/>
      <c r="DD3" s="941"/>
      <c r="DE3" s="941"/>
      <c r="DF3" s="941"/>
      <c r="DG3" s="941"/>
      <c r="DH3" s="952"/>
      <c r="DI3" s="4"/>
    </row>
    <row r="4" spans="2:113" ht="13.5" customHeight="1">
      <c r="B4" s="17"/>
      <c r="C4" s="6"/>
      <c r="D4" s="937"/>
      <c r="E4" s="937"/>
      <c r="F4" s="937"/>
      <c r="G4" s="937"/>
      <c r="H4" s="937"/>
      <c r="I4" s="937"/>
      <c r="J4" s="937"/>
      <c r="K4" s="937"/>
      <c r="L4" s="937"/>
      <c r="M4" s="937"/>
      <c r="N4" s="937"/>
      <c r="O4" s="937"/>
      <c r="P4" s="937"/>
      <c r="Q4" s="937"/>
      <c r="R4" s="281"/>
      <c r="S4" s="6"/>
      <c r="T4" s="6"/>
      <c r="U4" s="967"/>
      <c r="V4" s="968"/>
      <c r="W4" s="619" t="s">
        <v>193</v>
      </c>
      <c r="X4" s="582"/>
      <c r="Y4" s="582"/>
      <c r="Z4" s="582"/>
      <c r="AA4" s="582"/>
      <c r="AB4" s="582"/>
      <c r="AC4" s="973" t="s">
        <v>458</v>
      </c>
      <c r="AD4" s="820"/>
      <c r="AE4" s="820"/>
      <c r="AF4" s="820"/>
      <c r="AG4" s="820"/>
      <c r="AH4" s="820"/>
      <c r="AI4" s="941" t="s">
        <v>21</v>
      </c>
      <c r="AJ4" s="941"/>
      <c r="AK4" s="728" t="s">
        <v>777</v>
      </c>
      <c r="AL4" s="632"/>
      <c r="AM4" s="632"/>
      <c r="AN4" s="632"/>
      <c r="AO4" s="633"/>
      <c r="AP4" s="749">
        <v>182658</v>
      </c>
      <c r="AQ4" s="750"/>
      <c r="AR4" s="750"/>
      <c r="AS4" s="750"/>
      <c r="AT4" s="750"/>
      <c r="AU4" s="750"/>
      <c r="AV4" s="805" t="s">
        <v>187</v>
      </c>
      <c r="AW4" s="805"/>
      <c r="AX4" s="750">
        <v>178544</v>
      </c>
      <c r="AY4" s="750"/>
      <c r="AZ4" s="750"/>
      <c r="BA4" s="750"/>
      <c r="BB4" s="750"/>
      <c r="BC4" s="750"/>
      <c r="BD4" s="805" t="s">
        <v>187</v>
      </c>
      <c r="BE4" s="840"/>
      <c r="BF4" s="6"/>
      <c r="BG4" s="632" t="s">
        <v>77</v>
      </c>
      <c r="BH4" s="632"/>
      <c r="BI4" s="24"/>
      <c r="BJ4" s="801"/>
      <c r="BK4" s="632" t="s">
        <v>384</v>
      </c>
      <c r="BL4" s="632"/>
      <c r="BM4" s="632"/>
      <c r="BN4" s="632"/>
      <c r="BO4" s="632"/>
      <c r="BP4" s="840"/>
      <c r="BQ4" s="801"/>
      <c r="BR4" s="632" t="s">
        <v>386</v>
      </c>
      <c r="BS4" s="632"/>
      <c r="BT4" s="632"/>
      <c r="BU4" s="632"/>
      <c r="BV4" s="632"/>
      <c r="BW4" s="840"/>
      <c r="BX4" s="46"/>
      <c r="BY4" s="4"/>
      <c r="BZ4" s="69"/>
      <c r="CA4" s="69"/>
      <c r="CB4" s="69"/>
      <c r="CC4" s="69"/>
      <c r="CD4" s="69"/>
      <c r="CE4" s="69"/>
      <c r="CF4" s="69"/>
      <c r="CG4" s="6"/>
      <c r="CH4" s="6"/>
      <c r="CI4" s="6"/>
      <c r="CJ4" s="35"/>
      <c r="CK4" s="69"/>
      <c r="CL4" s="69"/>
      <c r="CM4" s="69"/>
      <c r="CN4" s="69"/>
      <c r="CO4" s="69"/>
      <c r="CP4" s="69"/>
      <c r="CQ4" s="68"/>
      <c r="CR4" s="619"/>
      <c r="CS4" s="582"/>
      <c r="CT4" s="582"/>
      <c r="CU4" s="582"/>
      <c r="CV4" s="582"/>
      <c r="CW4" s="582"/>
      <c r="CX4" s="582"/>
      <c r="CY4" s="582"/>
      <c r="CZ4" s="582"/>
      <c r="DA4" s="585"/>
      <c r="DB4" s="817"/>
      <c r="DC4" s="941"/>
      <c r="DD4" s="941"/>
      <c r="DE4" s="941"/>
      <c r="DF4" s="941"/>
      <c r="DG4" s="941"/>
      <c r="DH4" s="952"/>
      <c r="DI4" s="4"/>
    </row>
    <row r="5" spans="2:113" ht="13.5" customHeight="1">
      <c r="B5" s="17"/>
      <c r="C5" s="6"/>
      <c r="D5" s="937" t="s">
        <v>192</v>
      </c>
      <c r="E5" s="937"/>
      <c r="F5" s="937"/>
      <c r="G5" s="937"/>
      <c r="H5" s="937"/>
      <c r="I5" s="937"/>
      <c r="J5" s="937"/>
      <c r="K5" s="937"/>
      <c r="L5" s="937"/>
      <c r="M5" s="937"/>
      <c r="N5" s="937"/>
      <c r="O5" s="937"/>
      <c r="P5" s="937"/>
      <c r="Q5" s="937"/>
      <c r="R5" s="281"/>
      <c r="S5" s="6"/>
      <c r="T5" s="6"/>
      <c r="U5" s="728" t="s">
        <v>191</v>
      </c>
      <c r="V5" s="632"/>
      <c r="W5" s="632"/>
      <c r="X5" s="632"/>
      <c r="Y5" s="632"/>
      <c r="Z5" s="632"/>
      <c r="AA5" s="632"/>
      <c r="AB5" s="632"/>
      <c r="AC5" s="939">
        <v>24.36</v>
      </c>
      <c r="AD5" s="940"/>
      <c r="AE5" s="940"/>
      <c r="AF5" s="940"/>
      <c r="AG5" s="940"/>
      <c r="AH5" s="940"/>
      <c r="AI5" s="805" t="s">
        <v>190</v>
      </c>
      <c r="AJ5" s="805"/>
      <c r="AK5" s="619" t="s">
        <v>388</v>
      </c>
      <c r="AL5" s="582"/>
      <c r="AM5" s="582"/>
      <c r="AN5" s="582"/>
      <c r="AO5" s="585"/>
      <c r="AP5" s="583">
        <v>181554</v>
      </c>
      <c r="AQ5" s="584"/>
      <c r="AR5" s="584"/>
      <c r="AS5" s="584"/>
      <c r="AT5" s="584"/>
      <c r="AU5" s="584"/>
      <c r="AV5" s="941" t="s">
        <v>187</v>
      </c>
      <c r="AW5" s="941"/>
      <c r="AX5" s="584">
        <v>177695</v>
      </c>
      <c r="AY5" s="584"/>
      <c r="AZ5" s="584"/>
      <c r="BA5" s="584"/>
      <c r="BB5" s="584"/>
      <c r="BC5" s="584"/>
      <c r="BD5" s="941" t="s">
        <v>187</v>
      </c>
      <c r="BE5" s="818"/>
      <c r="BF5" s="11"/>
      <c r="BG5" s="582"/>
      <c r="BH5" s="582"/>
      <c r="BI5" s="70"/>
      <c r="BJ5" s="823"/>
      <c r="BK5" s="662"/>
      <c r="BL5" s="662"/>
      <c r="BM5" s="662"/>
      <c r="BN5" s="662"/>
      <c r="BO5" s="662"/>
      <c r="BP5" s="816"/>
      <c r="BQ5" s="823"/>
      <c r="BR5" s="662"/>
      <c r="BS5" s="662"/>
      <c r="BT5" s="662"/>
      <c r="BU5" s="662"/>
      <c r="BV5" s="662"/>
      <c r="BW5" s="816"/>
      <c r="BX5" s="46"/>
      <c r="BY5" s="4"/>
      <c r="BZ5" s="959" t="s">
        <v>389</v>
      </c>
      <c r="CA5" s="959"/>
      <c r="CB5" s="959"/>
      <c r="CC5" s="959"/>
      <c r="CD5" s="959"/>
      <c r="CE5" s="959"/>
      <c r="CF5" s="959"/>
      <c r="CG5" s="35"/>
      <c r="CH5" s="35"/>
      <c r="CI5" s="35"/>
      <c r="CJ5" s="35"/>
      <c r="CK5" s="959" t="s">
        <v>459</v>
      </c>
      <c r="CL5" s="959"/>
      <c r="CM5" s="959"/>
      <c r="CN5" s="959"/>
      <c r="CO5" s="959"/>
      <c r="CP5" s="959"/>
      <c r="CQ5" s="960"/>
      <c r="CR5" s="619" t="s">
        <v>189</v>
      </c>
      <c r="CS5" s="582"/>
      <c r="CT5" s="582"/>
      <c r="CU5" s="582"/>
      <c r="CV5" s="582"/>
      <c r="CW5" s="582"/>
      <c r="CX5" s="582"/>
      <c r="CY5" s="582"/>
      <c r="CZ5" s="582"/>
      <c r="DA5" s="585"/>
      <c r="DB5" s="953">
        <v>43505</v>
      </c>
      <c r="DC5" s="954"/>
      <c r="DD5" s="954"/>
      <c r="DE5" s="954"/>
      <c r="DF5" s="954"/>
      <c r="DG5" s="954"/>
      <c r="DH5" s="955"/>
      <c r="DI5" s="4"/>
    </row>
    <row r="6" spans="2:113" ht="13.5" customHeight="1">
      <c r="B6" s="17"/>
      <c r="C6" s="6"/>
      <c r="D6" s="938"/>
      <c r="E6" s="938"/>
      <c r="F6" s="938"/>
      <c r="G6" s="938"/>
      <c r="H6" s="938"/>
      <c r="I6" s="938"/>
      <c r="J6" s="938"/>
      <c r="K6" s="938"/>
      <c r="L6" s="938"/>
      <c r="M6" s="938"/>
      <c r="N6" s="938"/>
      <c r="O6" s="938"/>
      <c r="P6" s="938"/>
      <c r="Q6" s="938"/>
      <c r="R6" s="281"/>
      <c r="S6" s="6"/>
      <c r="T6" s="6"/>
      <c r="U6" s="619" t="s">
        <v>188</v>
      </c>
      <c r="V6" s="582"/>
      <c r="W6" s="582"/>
      <c r="X6" s="582"/>
      <c r="Y6" s="582"/>
      <c r="Z6" s="582"/>
      <c r="AA6" s="582"/>
      <c r="AB6" s="582"/>
      <c r="AC6" s="583">
        <v>7237</v>
      </c>
      <c r="AD6" s="584"/>
      <c r="AE6" s="584"/>
      <c r="AF6" s="584"/>
      <c r="AG6" s="584"/>
      <c r="AH6" s="584"/>
      <c r="AI6" s="941" t="s">
        <v>187</v>
      </c>
      <c r="AJ6" s="941"/>
      <c r="AK6" s="697" t="s">
        <v>186</v>
      </c>
      <c r="AL6" s="662"/>
      <c r="AM6" s="662"/>
      <c r="AN6" s="662"/>
      <c r="AO6" s="663"/>
      <c r="AP6" s="934" t="s">
        <v>529</v>
      </c>
      <c r="AQ6" s="935"/>
      <c r="AR6" s="935"/>
      <c r="AS6" s="935"/>
      <c r="AT6" s="935"/>
      <c r="AU6" s="935"/>
      <c r="AV6" s="936" t="s">
        <v>21</v>
      </c>
      <c r="AW6" s="936"/>
      <c r="AX6" s="935" t="s">
        <v>469</v>
      </c>
      <c r="AY6" s="935"/>
      <c r="AZ6" s="935"/>
      <c r="BA6" s="935"/>
      <c r="BB6" s="935"/>
      <c r="BC6" s="935"/>
      <c r="BD6" s="936" t="s">
        <v>21</v>
      </c>
      <c r="BE6" s="936"/>
      <c r="BF6" s="795" t="s">
        <v>185</v>
      </c>
      <c r="BG6" s="788"/>
      <c r="BH6" s="788"/>
      <c r="BI6" s="796"/>
      <c r="BJ6" s="584">
        <v>673</v>
      </c>
      <c r="BK6" s="584"/>
      <c r="BL6" s="584"/>
      <c r="BM6" s="584"/>
      <c r="BN6" s="584"/>
      <c r="BO6" s="584"/>
      <c r="BP6" s="584"/>
      <c r="BQ6" s="584">
        <v>672</v>
      </c>
      <c r="BR6" s="584"/>
      <c r="BS6" s="584"/>
      <c r="BT6" s="584"/>
      <c r="BU6" s="584"/>
      <c r="BV6" s="584"/>
      <c r="BW6" s="672"/>
      <c r="BX6" s="46"/>
      <c r="BY6" s="4"/>
      <c r="BZ6" s="69"/>
      <c r="CA6" s="69"/>
      <c r="CB6" s="69"/>
      <c r="CC6" s="69"/>
      <c r="CD6" s="69"/>
      <c r="CE6" s="69"/>
      <c r="CF6" s="69"/>
      <c r="CG6" s="6"/>
      <c r="CH6" s="6"/>
      <c r="CI6" s="6"/>
      <c r="CJ6" s="6"/>
      <c r="CK6" s="69"/>
      <c r="CL6" s="69"/>
      <c r="CM6" s="69"/>
      <c r="CN6" s="69"/>
      <c r="CO6" s="69"/>
      <c r="CP6" s="69"/>
      <c r="CQ6" s="68"/>
      <c r="CR6" s="619"/>
      <c r="CS6" s="582"/>
      <c r="CT6" s="582"/>
      <c r="CU6" s="582"/>
      <c r="CV6" s="582"/>
      <c r="CW6" s="582"/>
      <c r="CX6" s="582"/>
      <c r="CY6" s="582"/>
      <c r="CZ6" s="582"/>
      <c r="DA6" s="585"/>
      <c r="DB6" s="953"/>
      <c r="DC6" s="954"/>
      <c r="DD6" s="954"/>
      <c r="DE6" s="954"/>
      <c r="DF6" s="954"/>
      <c r="DG6" s="954"/>
      <c r="DH6" s="955"/>
      <c r="DI6" s="4"/>
    </row>
    <row r="7" spans="2:113" ht="13.5" customHeight="1">
      <c r="B7" s="932"/>
      <c r="C7" s="930"/>
      <c r="D7" s="930"/>
      <c r="E7" s="930"/>
      <c r="F7" s="788" t="s">
        <v>184</v>
      </c>
      <c r="G7" s="788"/>
      <c r="H7" s="788"/>
      <c r="I7" s="788"/>
      <c r="J7" s="788"/>
      <c r="K7" s="788"/>
      <c r="L7" s="788"/>
      <c r="M7" s="788"/>
      <c r="N7" s="788"/>
      <c r="O7" s="788"/>
      <c r="P7" s="788"/>
      <c r="Q7" s="788"/>
      <c r="R7" s="788"/>
      <c r="S7" s="788"/>
      <c r="T7" s="928"/>
      <c r="U7" s="928"/>
      <c r="V7" s="928"/>
      <c r="W7" s="930"/>
      <c r="X7" s="788" t="s">
        <v>393</v>
      </c>
      <c r="Y7" s="788"/>
      <c r="Z7" s="788"/>
      <c r="AA7" s="788"/>
      <c r="AB7" s="788"/>
      <c r="AC7" s="788"/>
      <c r="AD7" s="788"/>
      <c r="AE7" s="788"/>
      <c r="AF7" s="788"/>
      <c r="AG7" s="928"/>
      <c r="AH7" s="928"/>
      <c r="AI7" s="805"/>
      <c r="AJ7" s="942"/>
      <c r="AK7" s="35"/>
      <c r="AL7" s="35"/>
      <c r="AM7" s="35"/>
      <c r="AN7" s="35"/>
      <c r="AO7" s="35"/>
      <c r="AP7" s="35"/>
      <c r="AQ7" s="35"/>
      <c r="AR7" s="35"/>
      <c r="AS7" s="35"/>
      <c r="AT7" s="35"/>
      <c r="AU7" s="35"/>
      <c r="AV7" s="35"/>
      <c r="AW7" s="35"/>
      <c r="AX7" s="35"/>
      <c r="AY7" s="35"/>
      <c r="AZ7" s="35"/>
      <c r="BA7" s="35"/>
      <c r="BB7" s="35"/>
      <c r="BC7" s="35"/>
      <c r="BD7" s="35"/>
      <c r="BE7" s="35"/>
      <c r="BF7" s="660"/>
      <c r="BG7" s="582"/>
      <c r="BH7" s="582"/>
      <c r="BI7" s="626"/>
      <c r="BJ7" s="588">
        <v>1</v>
      </c>
      <c r="BK7" s="588"/>
      <c r="BL7" s="588"/>
      <c r="BM7" s="588"/>
      <c r="BN7" s="588"/>
      <c r="BO7" s="588"/>
      <c r="BP7" s="588"/>
      <c r="BQ7" s="588">
        <v>1</v>
      </c>
      <c r="BR7" s="588"/>
      <c r="BS7" s="588"/>
      <c r="BT7" s="588"/>
      <c r="BU7" s="588"/>
      <c r="BV7" s="588"/>
      <c r="BW7" s="647"/>
      <c r="BX7" s="46"/>
      <c r="BY7" s="4"/>
      <c r="BZ7" s="959" t="s">
        <v>394</v>
      </c>
      <c r="CA7" s="959"/>
      <c r="CB7" s="959"/>
      <c r="CC7" s="959"/>
      <c r="CD7" s="959"/>
      <c r="CE7" s="959"/>
      <c r="CF7" s="959"/>
      <c r="CG7" s="35"/>
      <c r="CH7" s="35"/>
      <c r="CI7" s="35"/>
      <c r="CJ7" s="35"/>
      <c r="CK7" s="959" t="s">
        <v>202</v>
      </c>
      <c r="CL7" s="959"/>
      <c r="CM7" s="959"/>
      <c r="CN7" s="959"/>
      <c r="CO7" s="959"/>
      <c r="CP7" s="959"/>
      <c r="CQ7" s="960"/>
      <c r="CR7" s="619"/>
      <c r="CS7" s="582"/>
      <c r="CT7" s="582"/>
      <c r="CU7" s="582"/>
      <c r="CV7" s="582"/>
      <c r="CW7" s="582"/>
      <c r="CX7" s="582"/>
      <c r="CY7" s="582"/>
      <c r="CZ7" s="582"/>
      <c r="DA7" s="585"/>
      <c r="DB7" s="953"/>
      <c r="DC7" s="954"/>
      <c r="DD7" s="954"/>
      <c r="DE7" s="954"/>
      <c r="DF7" s="954"/>
      <c r="DG7" s="954"/>
      <c r="DH7" s="955"/>
      <c r="DI7" s="4"/>
    </row>
    <row r="8" spans="2:113" ht="13.5" customHeight="1">
      <c r="B8" s="933"/>
      <c r="C8" s="931"/>
      <c r="D8" s="931"/>
      <c r="E8" s="931"/>
      <c r="F8" s="806"/>
      <c r="G8" s="806"/>
      <c r="H8" s="806"/>
      <c r="I8" s="806"/>
      <c r="J8" s="806"/>
      <c r="K8" s="806"/>
      <c r="L8" s="806"/>
      <c r="M8" s="806"/>
      <c r="N8" s="806"/>
      <c r="O8" s="806"/>
      <c r="P8" s="806"/>
      <c r="Q8" s="806"/>
      <c r="R8" s="806"/>
      <c r="S8" s="806"/>
      <c r="T8" s="929"/>
      <c r="U8" s="929"/>
      <c r="V8" s="929"/>
      <c r="W8" s="931"/>
      <c r="X8" s="806"/>
      <c r="Y8" s="806"/>
      <c r="Z8" s="806"/>
      <c r="AA8" s="806"/>
      <c r="AB8" s="806"/>
      <c r="AC8" s="806"/>
      <c r="AD8" s="806"/>
      <c r="AE8" s="806"/>
      <c r="AF8" s="806"/>
      <c r="AG8" s="929"/>
      <c r="AH8" s="929"/>
      <c r="AI8" s="929"/>
      <c r="AJ8" s="943"/>
      <c r="AK8" s="35"/>
      <c r="AL8" s="35"/>
      <c r="AM8" s="35"/>
      <c r="AN8" s="35"/>
      <c r="AO8" s="35"/>
      <c r="AP8" s="35"/>
      <c r="AQ8" s="35"/>
      <c r="AR8" s="35"/>
      <c r="AS8" s="35"/>
      <c r="AT8" s="35"/>
      <c r="AU8" s="35"/>
      <c r="AV8" s="35"/>
      <c r="AW8" s="35"/>
      <c r="AX8" s="35"/>
      <c r="AY8" s="35"/>
      <c r="AZ8" s="35"/>
      <c r="BA8" s="35"/>
      <c r="BB8" s="35"/>
      <c r="BC8" s="35"/>
      <c r="BD8" s="35"/>
      <c r="BE8" s="35"/>
      <c r="BF8" s="660" t="s">
        <v>183</v>
      </c>
      <c r="BG8" s="582"/>
      <c r="BH8" s="582"/>
      <c r="BI8" s="626"/>
      <c r="BJ8" s="584">
        <v>12981</v>
      </c>
      <c r="BK8" s="584"/>
      <c r="BL8" s="584"/>
      <c r="BM8" s="584"/>
      <c r="BN8" s="584"/>
      <c r="BO8" s="584"/>
      <c r="BP8" s="584"/>
      <c r="BQ8" s="584">
        <v>13083</v>
      </c>
      <c r="BR8" s="584"/>
      <c r="BS8" s="584"/>
      <c r="BT8" s="584"/>
      <c r="BU8" s="584"/>
      <c r="BV8" s="584"/>
      <c r="BW8" s="672"/>
      <c r="BX8" s="33"/>
      <c r="BY8" s="32"/>
      <c r="BZ8" s="67"/>
      <c r="CA8" s="67"/>
      <c r="CB8" s="67"/>
      <c r="CC8" s="67"/>
      <c r="CD8" s="67"/>
      <c r="CE8" s="67"/>
      <c r="CF8" s="67"/>
      <c r="CG8" s="30"/>
      <c r="CH8" s="30"/>
      <c r="CI8" s="30"/>
      <c r="CJ8" s="30"/>
      <c r="CK8" s="67"/>
      <c r="CL8" s="67"/>
      <c r="CM8" s="67"/>
      <c r="CN8" s="67"/>
      <c r="CO8" s="67"/>
      <c r="CP8" s="67"/>
      <c r="CQ8" s="66"/>
      <c r="CR8" s="697"/>
      <c r="CS8" s="662"/>
      <c r="CT8" s="662"/>
      <c r="CU8" s="662"/>
      <c r="CV8" s="662"/>
      <c r="CW8" s="662"/>
      <c r="CX8" s="662"/>
      <c r="CY8" s="662"/>
      <c r="CZ8" s="662"/>
      <c r="DA8" s="663"/>
      <c r="DB8" s="956"/>
      <c r="DC8" s="957"/>
      <c r="DD8" s="957"/>
      <c r="DE8" s="957"/>
      <c r="DF8" s="957"/>
      <c r="DG8" s="957"/>
      <c r="DH8" s="958"/>
      <c r="DI8" s="4"/>
    </row>
    <row r="9" spans="2:113" ht="13.5" customHeight="1">
      <c r="B9" s="29"/>
      <c r="C9" s="28"/>
      <c r="D9" s="788" t="s">
        <v>77</v>
      </c>
      <c r="E9" s="788"/>
      <c r="F9" s="788"/>
      <c r="G9" s="788"/>
      <c r="H9" s="788"/>
      <c r="I9" s="788"/>
      <c r="J9" s="788"/>
      <c r="K9" s="27"/>
      <c r="L9" s="25"/>
      <c r="M9" s="26"/>
      <c r="N9" s="788" t="s">
        <v>76</v>
      </c>
      <c r="O9" s="788"/>
      <c r="P9" s="788"/>
      <c r="Q9" s="788"/>
      <c r="R9" s="788"/>
      <c r="S9" s="788"/>
      <c r="T9" s="25"/>
      <c r="U9" s="795" t="s">
        <v>73</v>
      </c>
      <c r="V9" s="788"/>
      <c r="W9" s="788"/>
      <c r="X9" s="796"/>
      <c r="Y9" s="795" t="s">
        <v>182</v>
      </c>
      <c r="Z9" s="788"/>
      <c r="AA9" s="788"/>
      <c r="AB9" s="788"/>
      <c r="AC9" s="788"/>
      <c r="AD9" s="788"/>
      <c r="AE9" s="788"/>
      <c r="AF9" s="788"/>
      <c r="AG9" s="795" t="s">
        <v>73</v>
      </c>
      <c r="AH9" s="788"/>
      <c r="AI9" s="788"/>
      <c r="AJ9" s="796"/>
      <c r="AK9" s="46"/>
      <c r="AL9" s="4"/>
      <c r="AM9" s="4"/>
      <c r="AN9" s="4"/>
      <c r="AO9" s="4"/>
      <c r="AP9" s="4"/>
      <c r="AQ9" s="4"/>
      <c r="AR9" s="4"/>
      <c r="AS9" s="4"/>
      <c r="AT9" s="4"/>
      <c r="AU9" s="4"/>
      <c r="AV9" s="4"/>
      <c r="AW9" s="4"/>
      <c r="AX9" s="4"/>
      <c r="AY9" s="4"/>
      <c r="AZ9" s="4"/>
      <c r="BA9" s="4"/>
      <c r="BB9" s="4"/>
      <c r="BC9" s="4"/>
      <c r="BD9" s="4"/>
      <c r="BE9" s="4"/>
      <c r="BF9" s="660"/>
      <c r="BG9" s="582"/>
      <c r="BH9" s="582"/>
      <c r="BI9" s="626"/>
      <c r="BJ9" s="588">
        <v>18.899999999999999</v>
      </c>
      <c r="BK9" s="588"/>
      <c r="BL9" s="588"/>
      <c r="BM9" s="588"/>
      <c r="BN9" s="588"/>
      <c r="BO9" s="588"/>
      <c r="BP9" s="588"/>
      <c r="BQ9" s="588">
        <v>18.7</v>
      </c>
      <c r="BR9" s="588"/>
      <c r="BS9" s="588"/>
      <c r="BT9" s="588"/>
      <c r="BU9" s="588"/>
      <c r="BV9" s="588"/>
      <c r="BW9" s="647"/>
      <c r="BX9" s="39"/>
      <c r="BY9" s="43"/>
      <c r="BZ9" s="43"/>
      <c r="CA9" s="632" t="s">
        <v>181</v>
      </c>
      <c r="CB9" s="632"/>
      <c r="CC9" s="632"/>
      <c r="CD9" s="632"/>
      <c r="CE9" s="632"/>
      <c r="CF9" s="632"/>
      <c r="CG9" s="632"/>
      <c r="CH9" s="632"/>
      <c r="CI9" s="632"/>
      <c r="CJ9" s="632"/>
      <c r="CK9" s="632"/>
      <c r="CL9" s="38"/>
      <c r="CM9" s="38"/>
      <c r="CN9" s="24"/>
      <c r="CO9" s="728" t="s">
        <v>778</v>
      </c>
      <c r="CP9" s="632"/>
      <c r="CQ9" s="632"/>
      <c r="CR9" s="632"/>
      <c r="CS9" s="632"/>
      <c r="CT9" s="632"/>
      <c r="CU9" s="632"/>
      <c r="CV9" s="632"/>
      <c r="CW9" s="632"/>
      <c r="CX9" s="632"/>
      <c r="CY9" s="728" t="s">
        <v>395</v>
      </c>
      <c r="CZ9" s="632"/>
      <c r="DA9" s="632"/>
      <c r="DB9" s="632"/>
      <c r="DC9" s="632"/>
      <c r="DD9" s="632"/>
      <c r="DE9" s="632"/>
      <c r="DF9" s="632"/>
      <c r="DG9" s="632"/>
      <c r="DH9" s="809"/>
      <c r="DI9" s="4"/>
    </row>
    <row r="10" spans="2:113" ht="13.5" customHeight="1">
      <c r="B10" s="65"/>
      <c r="C10" s="54"/>
      <c r="D10" s="806"/>
      <c r="E10" s="806"/>
      <c r="F10" s="806"/>
      <c r="G10" s="806"/>
      <c r="H10" s="806"/>
      <c r="I10" s="806"/>
      <c r="J10" s="806"/>
      <c r="K10" s="36"/>
      <c r="L10" s="53"/>
      <c r="M10" s="55"/>
      <c r="N10" s="916"/>
      <c r="O10" s="916"/>
      <c r="P10" s="916"/>
      <c r="Q10" s="916"/>
      <c r="R10" s="916"/>
      <c r="S10" s="916"/>
      <c r="T10" s="53"/>
      <c r="U10" s="917"/>
      <c r="V10" s="916"/>
      <c r="W10" s="916"/>
      <c r="X10" s="918"/>
      <c r="Y10" s="855"/>
      <c r="Z10" s="806"/>
      <c r="AA10" s="806"/>
      <c r="AB10" s="806"/>
      <c r="AC10" s="806"/>
      <c r="AD10" s="806"/>
      <c r="AE10" s="806"/>
      <c r="AF10" s="806"/>
      <c r="AG10" s="917"/>
      <c r="AH10" s="916"/>
      <c r="AI10" s="916"/>
      <c r="AJ10" s="918"/>
      <c r="AK10" s="46"/>
      <c r="AL10" s="4"/>
      <c r="AM10" s="4"/>
      <c r="AN10" s="4"/>
      <c r="AO10" s="4"/>
      <c r="AP10" s="4"/>
      <c r="AQ10" s="6"/>
      <c r="AR10" s="6"/>
      <c r="AS10" s="6"/>
      <c r="AT10" s="6"/>
      <c r="AU10" s="6"/>
      <c r="AV10" s="6"/>
      <c r="AW10" s="6"/>
      <c r="AX10" s="6"/>
      <c r="AY10" s="6"/>
      <c r="AZ10" s="6"/>
      <c r="BA10" s="6"/>
      <c r="BB10" s="6"/>
      <c r="BC10" s="6"/>
      <c r="BD10" s="6"/>
      <c r="BE10" s="6"/>
      <c r="BF10" s="660" t="s">
        <v>180</v>
      </c>
      <c r="BG10" s="582"/>
      <c r="BH10" s="582"/>
      <c r="BI10" s="626"/>
      <c r="BJ10" s="584">
        <v>55127</v>
      </c>
      <c r="BK10" s="584"/>
      <c r="BL10" s="584"/>
      <c r="BM10" s="584"/>
      <c r="BN10" s="584"/>
      <c r="BO10" s="584"/>
      <c r="BP10" s="584"/>
      <c r="BQ10" s="584">
        <v>56040</v>
      </c>
      <c r="BR10" s="584"/>
      <c r="BS10" s="584"/>
      <c r="BT10" s="584"/>
      <c r="BU10" s="584"/>
      <c r="BV10" s="584"/>
      <c r="BW10" s="584"/>
      <c r="BX10" s="22"/>
      <c r="BY10" s="30"/>
      <c r="BZ10" s="30"/>
      <c r="CA10" s="662"/>
      <c r="CB10" s="662"/>
      <c r="CC10" s="662"/>
      <c r="CD10" s="662"/>
      <c r="CE10" s="662"/>
      <c r="CF10" s="662"/>
      <c r="CG10" s="662"/>
      <c r="CH10" s="662"/>
      <c r="CI10" s="662"/>
      <c r="CJ10" s="662"/>
      <c r="CK10" s="662"/>
      <c r="CL10" s="30"/>
      <c r="CM10" s="30"/>
      <c r="CN10" s="21"/>
      <c r="CO10" s="697"/>
      <c r="CP10" s="662"/>
      <c r="CQ10" s="662"/>
      <c r="CR10" s="662"/>
      <c r="CS10" s="662"/>
      <c r="CT10" s="662"/>
      <c r="CU10" s="662"/>
      <c r="CV10" s="662"/>
      <c r="CW10" s="662"/>
      <c r="CX10" s="662"/>
      <c r="CY10" s="697"/>
      <c r="CZ10" s="662"/>
      <c r="DA10" s="662"/>
      <c r="DB10" s="662"/>
      <c r="DC10" s="662"/>
      <c r="DD10" s="662"/>
      <c r="DE10" s="662"/>
      <c r="DF10" s="662"/>
      <c r="DG10" s="662"/>
      <c r="DH10" s="810"/>
      <c r="DI10" s="4"/>
    </row>
    <row r="11" spans="2:113" ht="13.5" customHeight="1">
      <c r="B11" s="849" t="s">
        <v>179</v>
      </c>
      <c r="C11" s="773"/>
      <c r="D11" s="773"/>
      <c r="E11" s="773"/>
      <c r="F11" s="773"/>
      <c r="G11" s="773"/>
      <c r="H11" s="773"/>
      <c r="I11" s="773"/>
      <c r="J11" s="773"/>
      <c r="K11" s="773"/>
      <c r="L11" s="774"/>
      <c r="M11" s="583">
        <v>39548960</v>
      </c>
      <c r="N11" s="584"/>
      <c r="O11" s="584"/>
      <c r="P11" s="584"/>
      <c r="Q11" s="584"/>
      <c r="R11" s="584"/>
      <c r="S11" s="584"/>
      <c r="T11" s="584"/>
      <c r="U11" s="588">
        <v>51.6</v>
      </c>
      <c r="V11" s="588"/>
      <c r="W11" s="588"/>
      <c r="X11" s="588"/>
      <c r="Y11" s="790">
        <v>36564295</v>
      </c>
      <c r="Z11" s="790"/>
      <c r="AA11" s="790"/>
      <c r="AB11" s="790"/>
      <c r="AC11" s="790"/>
      <c r="AD11" s="790"/>
      <c r="AE11" s="790"/>
      <c r="AF11" s="790"/>
      <c r="AG11" s="791">
        <v>86.7</v>
      </c>
      <c r="AH11" s="791"/>
      <c r="AI11" s="791"/>
      <c r="AJ11" s="792"/>
      <c r="AK11" s="46"/>
      <c r="AL11" s="4"/>
      <c r="AM11" s="4"/>
      <c r="AN11" s="4"/>
      <c r="AO11" s="4"/>
      <c r="AP11" s="4"/>
      <c r="AQ11" s="6"/>
      <c r="AR11" s="6"/>
      <c r="AS11" s="6"/>
      <c r="AT11" s="6"/>
      <c r="AU11" s="6"/>
      <c r="AV11" s="6"/>
      <c r="AW11" s="6"/>
      <c r="AX11" s="6"/>
      <c r="AY11" s="6"/>
      <c r="AZ11" s="6"/>
      <c r="BA11" s="6"/>
      <c r="BB11" s="6"/>
      <c r="BC11" s="6"/>
      <c r="BD11" s="6"/>
      <c r="BE11" s="6"/>
      <c r="BF11" s="855"/>
      <c r="BG11" s="806"/>
      <c r="BH11" s="806"/>
      <c r="BI11" s="856"/>
      <c r="BJ11" s="922">
        <v>80.099999999999994</v>
      </c>
      <c r="BK11" s="922"/>
      <c r="BL11" s="922"/>
      <c r="BM11" s="922"/>
      <c r="BN11" s="922"/>
      <c r="BO11" s="922"/>
      <c r="BP11" s="922"/>
      <c r="BQ11" s="922">
        <v>80.3</v>
      </c>
      <c r="BR11" s="922"/>
      <c r="BS11" s="922"/>
      <c r="BT11" s="922"/>
      <c r="BU11" s="922"/>
      <c r="BV11" s="922"/>
      <c r="BW11" s="925"/>
      <c r="BX11" s="719"/>
      <c r="BY11" s="926"/>
      <c r="BZ11" s="728" t="s">
        <v>396</v>
      </c>
      <c r="CA11" s="793"/>
      <c r="CB11" s="793"/>
      <c r="CC11" s="793"/>
      <c r="CD11" s="793"/>
      <c r="CE11" s="793"/>
      <c r="CF11" s="793"/>
      <c r="CG11" s="793"/>
      <c r="CH11" s="793"/>
      <c r="CI11" s="793"/>
      <c r="CJ11" s="793"/>
      <c r="CK11" s="793"/>
      <c r="CL11" s="793"/>
      <c r="CM11" s="793"/>
      <c r="CN11" s="794"/>
      <c r="CO11" s="749">
        <v>76587360</v>
      </c>
      <c r="CP11" s="750"/>
      <c r="CQ11" s="750"/>
      <c r="CR11" s="750"/>
      <c r="CS11" s="750"/>
      <c r="CT11" s="750"/>
      <c r="CU11" s="750"/>
      <c r="CV11" s="750"/>
      <c r="CW11" s="750"/>
      <c r="CX11" s="750"/>
      <c r="CY11" s="750">
        <v>78160310</v>
      </c>
      <c r="CZ11" s="750"/>
      <c r="DA11" s="750"/>
      <c r="DB11" s="750"/>
      <c r="DC11" s="750"/>
      <c r="DD11" s="750"/>
      <c r="DE11" s="750"/>
      <c r="DF11" s="750"/>
      <c r="DG11" s="750"/>
      <c r="DH11" s="927"/>
      <c r="DI11" s="4"/>
    </row>
    <row r="12" spans="2:113" ht="13.5" customHeight="1">
      <c r="B12" s="659" t="s">
        <v>397</v>
      </c>
      <c r="C12" s="582"/>
      <c r="D12" s="582"/>
      <c r="E12" s="582"/>
      <c r="F12" s="582"/>
      <c r="G12" s="582"/>
      <c r="H12" s="582"/>
      <c r="I12" s="582"/>
      <c r="J12" s="582"/>
      <c r="K12" s="582"/>
      <c r="L12" s="585"/>
      <c r="M12" s="583">
        <v>264671</v>
      </c>
      <c r="N12" s="584"/>
      <c r="O12" s="584"/>
      <c r="P12" s="584"/>
      <c r="Q12" s="584"/>
      <c r="R12" s="584"/>
      <c r="S12" s="584"/>
      <c r="T12" s="584"/>
      <c r="U12" s="588">
        <v>0.3</v>
      </c>
      <c r="V12" s="588"/>
      <c r="W12" s="588"/>
      <c r="X12" s="588"/>
      <c r="Y12" s="584">
        <v>264671</v>
      </c>
      <c r="Z12" s="584"/>
      <c r="AA12" s="584"/>
      <c r="AB12" s="584"/>
      <c r="AC12" s="584"/>
      <c r="AD12" s="584"/>
      <c r="AE12" s="584"/>
      <c r="AF12" s="584"/>
      <c r="AG12" s="588">
        <v>0.6</v>
      </c>
      <c r="AH12" s="588"/>
      <c r="AI12" s="588"/>
      <c r="AJ12" s="647"/>
      <c r="AK12" s="39"/>
      <c r="AL12" s="43"/>
      <c r="AM12" s="43"/>
      <c r="AN12" s="632" t="s">
        <v>178</v>
      </c>
      <c r="AO12" s="632"/>
      <c r="AP12" s="632"/>
      <c r="AQ12" s="632"/>
      <c r="AR12" s="632"/>
      <c r="AS12" s="632"/>
      <c r="AT12" s="632"/>
      <c r="AU12" s="632"/>
      <c r="AV12" s="632"/>
      <c r="AW12" s="632"/>
      <c r="AX12" s="632"/>
      <c r="AY12" s="632"/>
      <c r="AZ12" s="632"/>
      <c r="BA12" s="632"/>
      <c r="BB12" s="632"/>
      <c r="BC12" s="38"/>
      <c r="BD12" s="38"/>
      <c r="BE12" s="632" t="s">
        <v>393</v>
      </c>
      <c r="BF12" s="582"/>
      <c r="BG12" s="582"/>
      <c r="BH12" s="582"/>
      <c r="BI12" s="582"/>
      <c r="BJ12" s="632"/>
      <c r="BK12" s="632"/>
      <c r="BL12" s="632"/>
      <c r="BM12" s="632"/>
      <c r="BN12" s="38"/>
      <c r="BO12" s="38"/>
      <c r="BP12" s="38"/>
      <c r="BQ12" s="893" t="s">
        <v>398</v>
      </c>
      <c r="BR12" s="745"/>
      <c r="BS12" s="745"/>
      <c r="BT12" s="745"/>
      <c r="BU12" s="745"/>
      <c r="BV12" s="745"/>
      <c r="BW12" s="746"/>
      <c r="BX12" s="924" t="s">
        <v>399</v>
      </c>
      <c r="BY12" s="896"/>
      <c r="BZ12" s="619" t="s">
        <v>400</v>
      </c>
      <c r="CA12" s="684"/>
      <c r="CB12" s="684"/>
      <c r="CC12" s="684"/>
      <c r="CD12" s="684"/>
      <c r="CE12" s="684"/>
      <c r="CF12" s="684"/>
      <c r="CG12" s="684"/>
      <c r="CH12" s="684"/>
      <c r="CI12" s="684"/>
      <c r="CJ12" s="684"/>
      <c r="CK12" s="684"/>
      <c r="CL12" s="684"/>
      <c r="CM12" s="684"/>
      <c r="CN12" s="685"/>
      <c r="CO12" s="583">
        <v>71466326</v>
      </c>
      <c r="CP12" s="584"/>
      <c r="CQ12" s="584"/>
      <c r="CR12" s="584"/>
      <c r="CS12" s="584"/>
      <c r="CT12" s="584"/>
      <c r="CU12" s="584"/>
      <c r="CV12" s="584"/>
      <c r="CW12" s="584"/>
      <c r="CX12" s="584"/>
      <c r="CY12" s="584">
        <v>73814658</v>
      </c>
      <c r="CZ12" s="584"/>
      <c r="DA12" s="584"/>
      <c r="DB12" s="584"/>
      <c r="DC12" s="584"/>
      <c r="DD12" s="584"/>
      <c r="DE12" s="584"/>
      <c r="DF12" s="584"/>
      <c r="DG12" s="584"/>
      <c r="DH12" s="903"/>
      <c r="DI12" s="4"/>
    </row>
    <row r="13" spans="2:113" ht="13.5" customHeight="1">
      <c r="B13" s="659" t="s">
        <v>401</v>
      </c>
      <c r="C13" s="582"/>
      <c r="D13" s="582"/>
      <c r="E13" s="582"/>
      <c r="F13" s="582"/>
      <c r="G13" s="582"/>
      <c r="H13" s="582"/>
      <c r="I13" s="582"/>
      <c r="J13" s="582"/>
      <c r="K13" s="582"/>
      <c r="L13" s="585"/>
      <c r="M13" s="583">
        <v>53609</v>
      </c>
      <c r="N13" s="584"/>
      <c r="O13" s="584"/>
      <c r="P13" s="584"/>
      <c r="Q13" s="584"/>
      <c r="R13" s="584"/>
      <c r="S13" s="584"/>
      <c r="T13" s="584"/>
      <c r="U13" s="588">
        <v>0.1</v>
      </c>
      <c r="V13" s="588"/>
      <c r="W13" s="588"/>
      <c r="X13" s="588"/>
      <c r="Y13" s="584">
        <v>53609</v>
      </c>
      <c r="Z13" s="584"/>
      <c r="AA13" s="584"/>
      <c r="AB13" s="584"/>
      <c r="AC13" s="584"/>
      <c r="AD13" s="584"/>
      <c r="AE13" s="584"/>
      <c r="AF13" s="584"/>
      <c r="AG13" s="588">
        <v>0.1</v>
      </c>
      <c r="AH13" s="588"/>
      <c r="AI13" s="588"/>
      <c r="AJ13" s="647"/>
      <c r="AK13" s="49"/>
      <c r="AL13" s="6"/>
      <c r="AM13" s="6"/>
      <c r="AN13" s="806"/>
      <c r="AO13" s="806"/>
      <c r="AP13" s="806"/>
      <c r="AQ13" s="806"/>
      <c r="AR13" s="806"/>
      <c r="AS13" s="806"/>
      <c r="AT13" s="806"/>
      <c r="AU13" s="806"/>
      <c r="AV13" s="806"/>
      <c r="AW13" s="806"/>
      <c r="AX13" s="806"/>
      <c r="AY13" s="806"/>
      <c r="AZ13" s="806"/>
      <c r="BA13" s="806"/>
      <c r="BB13" s="806"/>
      <c r="BC13" s="35"/>
      <c r="BD13" s="35"/>
      <c r="BE13" s="582"/>
      <c r="BF13" s="582"/>
      <c r="BG13" s="582"/>
      <c r="BH13" s="582"/>
      <c r="BI13" s="582"/>
      <c r="BJ13" s="582"/>
      <c r="BK13" s="582"/>
      <c r="BL13" s="582"/>
      <c r="BM13" s="582"/>
      <c r="BN13" s="35"/>
      <c r="BO13" s="35"/>
      <c r="BP13" s="35"/>
      <c r="BQ13" s="905"/>
      <c r="BR13" s="906"/>
      <c r="BS13" s="906"/>
      <c r="BT13" s="906"/>
      <c r="BU13" s="906"/>
      <c r="BV13" s="906"/>
      <c r="BW13" s="923"/>
      <c r="BX13" s="924"/>
      <c r="BY13" s="896"/>
      <c r="BZ13" s="619" t="s">
        <v>402</v>
      </c>
      <c r="CA13" s="684"/>
      <c r="CB13" s="684"/>
      <c r="CC13" s="684"/>
      <c r="CD13" s="684"/>
      <c r="CE13" s="684"/>
      <c r="CF13" s="684"/>
      <c r="CG13" s="684"/>
      <c r="CH13" s="684"/>
      <c r="CI13" s="684"/>
      <c r="CJ13" s="684"/>
      <c r="CK13" s="684"/>
      <c r="CL13" s="684"/>
      <c r="CM13" s="684"/>
      <c r="CN13" s="685"/>
      <c r="CO13" s="583">
        <v>5121034</v>
      </c>
      <c r="CP13" s="584"/>
      <c r="CQ13" s="584"/>
      <c r="CR13" s="584"/>
      <c r="CS13" s="584"/>
      <c r="CT13" s="584"/>
      <c r="CU13" s="584"/>
      <c r="CV13" s="584"/>
      <c r="CW13" s="584"/>
      <c r="CX13" s="584"/>
      <c r="CY13" s="584">
        <v>4345652</v>
      </c>
      <c r="CZ13" s="584"/>
      <c r="DA13" s="584"/>
      <c r="DB13" s="584"/>
      <c r="DC13" s="584"/>
      <c r="DD13" s="584"/>
      <c r="DE13" s="584"/>
      <c r="DF13" s="584"/>
      <c r="DG13" s="584"/>
      <c r="DH13" s="903"/>
      <c r="DI13" s="4"/>
    </row>
    <row r="14" spans="2:113" ht="13.5" customHeight="1">
      <c r="B14" s="659" t="s">
        <v>176</v>
      </c>
      <c r="C14" s="582"/>
      <c r="D14" s="582"/>
      <c r="E14" s="582"/>
      <c r="F14" s="582"/>
      <c r="G14" s="582"/>
      <c r="H14" s="582"/>
      <c r="I14" s="582"/>
      <c r="J14" s="582"/>
      <c r="K14" s="582"/>
      <c r="L14" s="585"/>
      <c r="M14" s="583">
        <v>220635</v>
      </c>
      <c r="N14" s="584"/>
      <c r="O14" s="584"/>
      <c r="P14" s="584"/>
      <c r="Q14" s="584"/>
      <c r="R14" s="584"/>
      <c r="S14" s="584"/>
      <c r="T14" s="584"/>
      <c r="U14" s="588">
        <v>0.3</v>
      </c>
      <c r="V14" s="588"/>
      <c r="W14" s="588"/>
      <c r="X14" s="588"/>
      <c r="Y14" s="584">
        <v>220635</v>
      </c>
      <c r="Z14" s="584"/>
      <c r="AA14" s="584"/>
      <c r="AB14" s="584"/>
      <c r="AC14" s="584"/>
      <c r="AD14" s="584"/>
      <c r="AE14" s="584"/>
      <c r="AF14" s="584"/>
      <c r="AG14" s="588">
        <v>0.5</v>
      </c>
      <c r="AH14" s="588"/>
      <c r="AI14" s="588"/>
      <c r="AJ14" s="647"/>
      <c r="AK14" s="26"/>
      <c r="AL14" s="28"/>
      <c r="AM14" s="914" t="s">
        <v>77</v>
      </c>
      <c r="AN14" s="914"/>
      <c r="AO14" s="914"/>
      <c r="AP14" s="914"/>
      <c r="AQ14" s="914"/>
      <c r="AR14" s="914"/>
      <c r="AS14" s="914"/>
      <c r="AT14" s="914"/>
      <c r="AU14" s="64"/>
      <c r="AV14" s="63"/>
      <c r="AW14" s="26"/>
      <c r="AX14" s="788" t="s">
        <v>175</v>
      </c>
      <c r="AY14" s="788"/>
      <c r="AZ14" s="788"/>
      <c r="BA14" s="788"/>
      <c r="BB14" s="788"/>
      <c r="BC14" s="788"/>
      <c r="BD14" s="788"/>
      <c r="BE14" s="25"/>
      <c r="BF14" s="795" t="s">
        <v>73</v>
      </c>
      <c r="BG14" s="788"/>
      <c r="BH14" s="788"/>
      <c r="BI14" s="796"/>
      <c r="BJ14" s="26"/>
      <c r="BK14" s="914" t="s">
        <v>174</v>
      </c>
      <c r="BL14" s="914"/>
      <c r="BM14" s="914"/>
      <c r="BN14" s="914"/>
      <c r="BO14" s="914"/>
      <c r="BP14" s="62"/>
      <c r="BQ14" s="795" t="s">
        <v>173</v>
      </c>
      <c r="BR14" s="788"/>
      <c r="BS14" s="788"/>
      <c r="BT14" s="788"/>
      <c r="BU14" s="789"/>
      <c r="BV14" s="919" t="s">
        <v>403</v>
      </c>
      <c r="BW14" s="920"/>
      <c r="BX14" s="924"/>
      <c r="BY14" s="896"/>
      <c r="BZ14" s="641" t="s">
        <v>404</v>
      </c>
      <c r="CA14" s="694"/>
      <c r="CB14" s="694"/>
      <c r="CC14" s="694"/>
      <c r="CD14" s="694"/>
      <c r="CE14" s="694"/>
      <c r="CF14" s="694"/>
      <c r="CG14" s="694"/>
      <c r="CH14" s="694"/>
      <c r="CI14" s="694"/>
      <c r="CJ14" s="694"/>
      <c r="CK14" s="694"/>
      <c r="CL14" s="694"/>
      <c r="CM14" s="694"/>
      <c r="CN14" s="921"/>
      <c r="CO14" s="583">
        <v>1207790</v>
      </c>
      <c r="CP14" s="584"/>
      <c r="CQ14" s="584"/>
      <c r="CR14" s="584"/>
      <c r="CS14" s="584"/>
      <c r="CT14" s="584"/>
      <c r="CU14" s="584"/>
      <c r="CV14" s="584"/>
      <c r="CW14" s="584"/>
      <c r="CX14" s="584"/>
      <c r="CY14" s="584">
        <v>875586</v>
      </c>
      <c r="CZ14" s="584"/>
      <c r="DA14" s="584"/>
      <c r="DB14" s="584"/>
      <c r="DC14" s="584"/>
      <c r="DD14" s="584"/>
      <c r="DE14" s="584"/>
      <c r="DF14" s="584"/>
      <c r="DG14" s="584"/>
      <c r="DH14" s="903"/>
      <c r="DI14" s="4"/>
    </row>
    <row r="15" spans="2:113" ht="13.5" customHeight="1">
      <c r="B15" s="853" t="s">
        <v>172</v>
      </c>
      <c r="C15" s="695"/>
      <c r="D15" s="695"/>
      <c r="E15" s="695"/>
      <c r="F15" s="695"/>
      <c r="G15" s="695"/>
      <c r="H15" s="695"/>
      <c r="I15" s="695"/>
      <c r="J15" s="695"/>
      <c r="K15" s="695"/>
      <c r="L15" s="696"/>
      <c r="M15" s="583">
        <v>220785</v>
      </c>
      <c r="N15" s="584"/>
      <c r="O15" s="584"/>
      <c r="P15" s="584"/>
      <c r="Q15" s="584"/>
      <c r="R15" s="584"/>
      <c r="S15" s="584"/>
      <c r="T15" s="584"/>
      <c r="U15" s="588">
        <v>0.3</v>
      </c>
      <c r="V15" s="588"/>
      <c r="W15" s="588"/>
      <c r="X15" s="588"/>
      <c r="Y15" s="584">
        <v>220785</v>
      </c>
      <c r="Z15" s="584"/>
      <c r="AA15" s="584"/>
      <c r="AB15" s="584"/>
      <c r="AC15" s="584"/>
      <c r="AD15" s="584"/>
      <c r="AE15" s="584"/>
      <c r="AF15" s="584"/>
      <c r="AG15" s="588">
        <v>0.5</v>
      </c>
      <c r="AH15" s="588"/>
      <c r="AI15" s="588"/>
      <c r="AJ15" s="647"/>
      <c r="AK15" s="55"/>
      <c r="AL15" s="54"/>
      <c r="AM15" s="915"/>
      <c r="AN15" s="915"/>
      <c r="AO15" s="915"/>
      <c r="AP15" s="915"/>
      <c r="AQ15" s="915"/>
      <c r="AR15" s="915"/>
      <c r="AS15" s="915"/>
      <c r="AT15" s="915"/>
      <c r="AU15" s="54"/>
      <c r="AV15" s="61"/>
      <c r="AW15" s="55"/>
      <c r="AX15" s="916"/>
      <c r="AY15" s="916"/>
      <c r="AZ15" s="916"/>
      <c r="BA15" s="916"/>
      <c r="BB15" s="916"/>
      <c r="BC15" s="916"/>
      <c r="BD15" s="916"/>
      <c r="BE15" s="61"/>
      <c r="BF15" s="917"/>
      <c r="BG15" s="916"/>
      <c r="BH15" s="916"/>
      <c r="BI15" s="918"/>
      <c r="BJ15" s="55"/>
      <c r="BK15" s="916"/>
      <c r="BL15" s="916"/>
      <c r="BM15" s="916"/>
      <c r="BN15" s="916"/>
      <c r="BO15" s="916"/>
      <c r="BP15" s="61"/>
      <c r="BQ15" s="619" t="s">
        <v>171</v>
      </c>
      <c r="BR15" s="582"/>
      <c r="BS15" s="582"/>
      <c r="BT15" s="582"/>
      <c r="BU15" s="585"/>
      <c r="BV15" s="817" t="s">
        <v>403</v>
      </c>
      <c r="BW15" s="818"/>
      <c r="BX15" s="924"/>
      <c r="BY15" s="896"/>
      <c r="BZ15" s="619" t="s">
        <v>405</v>
      </c>
      <c r="CA15" s="694"/>
      <c r="CB15" s="694"/>
      <c r="CC15" s="694"/>
      <c r="CD15" s="694"/>
      <c r="CE15" s="694"/>
      <c r="CF15" s="694"/>
      <c r="CG15" s="694"/>
      <c r="CH15" s="694"/>
      <c r="CI15" s="694"/>
      <c r="CJ15" s="694"/>
      <c r="CK15" s="694"/>
      <c r="CL15" s="694"/>
      <c r="CM15" s="694"/>
      <c r="CN15" s="921"/>
      <c r="CO15" s="583">
        <v>3913244</v>
      </c>
      <c r="CP15" s="584"/>
      <c r="CQ15" s="584"/>
      <c r="CR15" s="584"/>
      <c r="CS15" s="584"/>
      <c r="CT15" s="584"/>
      <c r="CU15" s="584"/>
      <c r="CV15" s="584"/>
      <c r="CW15" s="584"/>
      <c r="CX15" s="584"/>
      <c r="CY15" s="584">
        <v>3470066</v>
      </c>
      <c r="CZ15" s="584"/>
      <c r="DA15" s="584"/>
      <c r="DB15" s="584"/>
      <c r="DC15" s="584"/>
      <c r="DD15" s="584"/>
      <c r="DE15" s="584"/>
      <c r="DF15" s="584"/>
      <c r="DG15" s="584"/>
      <c r="DH15" s="903"/>
      <c r="DI15" s="4"/>
    </row>
    <row r="16" spans="2:113" ht="13.5" customHeight="1">
      <c r="B16" s="853" t="s">
        <v>779</v>
      </c>
      <c r="C16" s="695"/>
      <c r="D16" s="695"/>
      <c r="E16" s="695"/>
      <c r="F16" s="695"/>
      <c r="G16" s="695"/>
      <c r="H16" s="695"/>
      <c r="I16" s="695"/>
      <c r="J16" s="695"/>
      <c r="K16" s="695"/>
      <c r="L16" s="696"/>
      <c r="M16" s="583" t="s">
        <v>368</v>
      </c>
      <c r="N16" s="584"/>
      <c r="O16" s="584"/>
      <c r="P16" s="584"/>
      <c r="Q16" s="584"/>
      <c r="R16" s="584"/>
      <c r="S16" s="584"/>
      <c r="T16" s="584"/>
      <c r="U16" s="588" t="s">
        <v>368</v>
      </c>
      <c r="V16" s="588"/>
      <c r="W16" s="588"/>
      <c r="X16" s="588"/>
      <c r="Y16" s="584" t="s">
        <v>368</v>
      </c>
      <c r="Z16" s="584"/>
      <c r="AA16" s="584"/>
      <c r="AB16" s="584"/>
      <c r="AC16" s="584"/>
      <c r="AD16" s="584"/>
      <c r="AE16" s="584"/>
      <c r="AF16" s="584"/>
      <c r="AG16" s="588" t="s">
        <v>368</v>
      </c>
      <c r="AH16" s="588"/>
      <c r="AI16" s="588"/>
      <c r="AJ16" s="647"/>
      <c r="AK16" s="619" t="s">
        <v>169</v>
      </c>
      <c r="AL16" s="582"/>
      <c r="AM16" s="582"/>
      <c r="AN16" s="582"/>
      <c r="AO16" s="582"/>
      <c r="AP16" s="582"/>
      <c r="AQ16" s="582"/>
      <c r="AR16" s="582"/>
      <c r="AS16" s="582"/>
      <c r="AT16" s="582"/>
      <c r="AU16" s="582"/>
      <c r="AV16" s="585"/>
      <c r="AW16" s="583">
        <v>36564295</v>
      </c>
      <c r="AX16" s="584"/>
      <c r="AY16" s="584"/>
      <c r="AZ16" s="584"/>
      <c r="BA16" s="584"/>
      <c r="BB16" s="584"/>
      <c r="BC16" s="584"/>
      <c r="BD16" s="584"/>
      <c r="BE16" s="584"/>
      <c r="BF16" s="588">
        <v>92.5</v>
      </c>
      <c r="BG16" s="588"/>
      <c r="BH16" s="588"/>
      <c r="BI16" s="588"/>
      <c r="BJ16" s="584">
        <v>563964</v>
      </c>
      <c r="BK16" s="821"/>
      <c r="BL16" s="821"/>
      <c r="BM16" s="821"/>
      <c r="BN16" s="821"/>
      <c r="BO16" s="821"/>
      <c r="BP16" s="822"/>
      <c r="BQ16" s="619" t="s">
        <v>168</v>
      </c>
      <c r="BR16" s="582"/>
      <c r="BS16" s="582"/>
      <c r="BT16" s="582"/>
      <c r="BU16" s="585"/>
      <c r="BV16" s="817" t="s">
        <v>403</v>
      </c>
      <c r="BW16" s="818"/>
      <c r="BX16" s="924"/>
      <c r="BY16" s="896"/>
      <c r="BZ16" s="619" t="s">
        <v>406</v>
      </c>
      <c r="CA16" s="684"/>
      <c r="CB16" s="684"/>
      <c r="CC16" s="684"/>
      <c r="CD16" s="684"/>
      <c r="CE16" s="684"/>
      <c r="CF16" s="684"/>
      <c r="CG16" s="684"/>
      <c r="CH16" s="684"/>
      <c r="CI16" s="684"/>
      <c r="CJ16" s="684"/>
      <c r="CK16" s="684"/>
      <c r="CL16" s="684"/>
      <c r="CM16" s="684"/>
      <c r="CN16" s="685"/>
      <c r="CO16" s="583">
        <v>443178</v>
      </c>
      <c r="CP16" s="584"/>
      <c r="CQ16" s="584"/>
      <c r="CR16" s="584"/>
      <c r="CS16" s="584"/>
      <c r="CT16" s="584"/>
      <c r="CU16" s="584"/>
      <c r="CV16" s="584"/>
      <c r="CW16" s="584"/>
      <c r="CX16" s="584"/>
      <c r="CY16" s="584">
        <v>-352776</v>
      </c>
      <c r="CZ16" s="584"/>
      <c r="DA16" s="584"/>
      <c r="DB16" s="584"/>
      <c r="DC16" s="584"/>
      <c r="DD16" s="584"/>
      <c r="DE16" s="584"/>
      <c r="DF16" s="584"/>
      <c r="DG16" s="584"/>
      <c r="DH16" s="903"/>
      <c r="DI16" s="4"/>
    </row>
    <row r="17" spans="2:113" ht="13.5" customHeight="1">
      <c r="B17" s="853" t="s">
        <v>780</v>
      </c>
      <c r="C17" s="695"/>
      <c r="D17" s="695"/>
      <c r="E17" s="695"/>
      <c r="F17" s="695"/>
      <c r="G17" s="695"/>
      <c r="H17" s="695"/>
      <c r="I17" s="695"/>
      <c r="J17" s="695"/>
      <c r="K17" s="695"/>
      <c r="L17" s="696"/>
      <c r="M17" s="583" t="s">
        <v>368</v>
      </c>
      <c r="N17" s="584"/>
      <c r="O17" s="584"/>
      <c r="P17" s="584"/>
      <c r="Q17" s="584"/>
      <c r="R17" s="584"/>
      <c r="S17" s="584"/>
      <c r="T17" s="584"/>
      <c r="U17" s="588" t="s">
        <v>368</v>
      </c>
      <c r="V17" s="588"/>
      <c r="W17" s="588"/>
      <c r="X17" s="588"/>
      <c r="Y17" s="584" t="s">
        <v>368</v>
      </c>
      <c r="Z17" s="584"/>
      <c r="AA17" s="584"/>
      <c r="AB17" s="584"/>
      <c r="AC17" s="584"/>
      <c r="AD17" s="584"/>
      <c r="AE17" s="584"/>
      <c r="AF17" s="584"/>
      <c r="AG17" s="588" t="s">
        <v>368</v>
      </c>
      <c r="AH17" s="588"/>
      <c r="AI17" s="588"/>
      <c r="AJ17" s="647"/>
      <c r="AK17" s="49"/>
      <c r="AL17" s="582" t="s">
        <v>166</v>
      </c>
      <c r="AM17" s="582"/>
      <c r="AN17" s="582"/>
      <c r="AO17" s="582"/>
      <c r="AP17" s="582"/>
      <c r="AQ17" s="582"/>
      <c r="AR17" s="582"/>
      <c r="AS17" s="582"/>
      <c r="AT17" s="582"/>
      <c r="AU17" s="582"/>
      <c r="AV17" s="585"/>
      <c r="AW17" s="583">
        <v>36564295</v>
      </c>
      <c r="AX17" s="584"/>
      <c r="AY17" s="584"/>
      <c r="AZ17" s="584"/>
      <c r="BA17" s="584"/>
      <c r="BB17" s="584"/>
      <c r="BC17" s="584"/>
      <c r="BD17" s="584"/>
      <c r="BE17" s="584"/>
      <c r="BF17" s="588">
        <v>92.5</v>
      </c>
      <c r="BG17" s="588"/>
      <c r="BH17" s="588"/>
      <c r="BI17" s="588"/>
      <c r="BJ17" s="584">
        <v>563964</v>
      </c>
      <c r="BK17" s="821"/>
      <c r="BL17" s="821"/>
      <c r="BM17" s="821"/>
      <c r="BN17" s="821"/>
      <c r="BO17" s="821"/>
      <c r="BP17" s="822"/>
      <c r="BQ17" s="619" t="s">
        <v>165</v>
      </c>
      <c r="BR17" s="582"/>
      <c r="BS17" s="582"/>
      <c r="BT17" s="582"/>
      <c r="BU17" s="585"/>
      <c r="BV17" s="817" t="s">
        <v>403</v>
      </c>
      <c r="BW17" s="818"/>
      <c r="BX17" s="924"/>
      <c r="BY17" s="896"/>
      <c r="BZ17" s="619" t="s">
        <v>39</v>
      </c>
      <c r="CA17" s="684"/>
      <c r="CB17" s="684"/>
      <c r="CC17" s="684"/>
      <c r="CD17" s="684"/>
      <c r="CE17" s="684"/>
      <c r="CF17" s="684"/>
      <c r="CG17" s="684"/>
      <c r="CH17" s="684"/>
      <c r="CI17" s="684"/>
      <c r="CJ17" s="684"/>
      <c r="CK17" s="684"/>
      <c r="CL17" s="684"/>
      <c r="CM17" s="684"/>
      <c r="CN17" s="685"/>
      <c r="CO17" s="583">
        <v>25185</v>
      </c>
      <c r="CP17" s="584"/>
      <c r="CQ17" s="584"/>
      <c r="CR17" s="584"/>
      <c r="CS17" s="584"/>
      <c r="CT17" s="584"/>
      <c r="CU17" s="584"/>
      <c r="CV17" s="584"/>
      <c r="CW17" s="584"/>
      <c r="CX17" s="584"/>
      <c r="CY17" s="584">
        <v>44955</v>
      </c>
      <c r="CZ17" s="584"/>
      <c r="DA17" s="584"/>
      <c r="DB17" s="584"/>
      <c r="DC17" s="584"/>
      <c r="DD17" s="584"/>
      <c r="DE17" s="584"/>
      <c r="DF17" s="584"/>
      <c r="DG17" s="584"/>
      <c r="DH17" s="903"/>
      <c r="DI17" s="4"/>
    </row>
    <row r="18" spans="2:113" ht="13.5" customHeight="1">
      <c r="B18" s="853" t="s">
        <v>170</v>
      </c>
      <c r="C18" s="695"/>
      <c r="D18" s="695"/>
      <c r="E18" s="695"/>
      <c r="F18" s="695"/>
      <c r="G18" s="695"/>
      <c r="H18" s="695"/>
      <c r="I18" s="695"/>
      <c r="J18" s="695"/>
      <c r="K18" s="695"/>
      <c r="L18" s="696"/>
      <c r="M18" s="583">
        <v>4155012</v>
      </c>
      <c r="N18" s="584"/>
      <c r="O18" s="584"/>
      <c r="P18" s="584"/>
      <c r="Q18" s="584"/>
      <c r="R18" s="584"/>
      <c r="S18" s="584"/>
      <c r="T18" s="584"/>
      <c r="U18" s="588">
        <v>5.4</v>
      </c>
      <c r="V18" s="588"/>
      <c r="W18" s="588"/>
      <c r="X18" s="588"/>
      <c r="Y18" s="584">
        <v>4155012</v>
      </c>
      <c r="Z18" s="584"/>
      <c r="AA18" s="584"/>
      <c r="AB18" s="584"/>
      <c r="AC18" s="584"/>
      <c r="AD18" s="584"/>
      <c r="AE18" s="584"/>
      <c r="AF18" s="584"/>
      <c r="AG18" s="588">
        <v>9.9</v>
      </c>
      <c r="AH18" s="588"/>
      <c r="AI18" s="588"/>
      <c r="AJ18" s="647"/>
      <c r="AK18" s="49"/>
      <c r="AL18" s="6"/>
      <c r="AM18" s="908" t="s">
        <v>7</v>
      </c>
      <c r="AN18" s="908"/>
      <c r="AO18" s="908"/>
      <c r="AP18" s="908"/>
      <c r="AQ18" s="908"/>
      <c r="AR18" s="908"/>
      <c r="AS18" s="908"/>
      <c r="AT18" s="908"/>
      <c r="AU18" s="908"/>
      <c r="AV18" s="909"/>
      <c r="AW18" s="583">
        <v>17672557</v>
      </c>
      <c r="AX18" s="584"/>
      <c r="AY18" s="584"/>
      <c r="AZ18" s="584"/>
      <c r="BA18" s="584"/>
      <c r="BB18" s="584"/>
      <c r="BC18" s="584"/>
      <c r="BD18" s="584"/>
      <c r="BE18" s="584"/>
      <c r="BF18" s="588">
        <v>44.7</v>
      </c>
      <c r="BG18" s="588"/>
      <c r="BH18" s="588"/>
      <c r="BI18" s="588"/>
      <c r="BJ18" s="584">
        <v>563964</v>
      </c>
      <c r="BK18" s="821"/>
      <c r="BL18" s="821"/>
      <c r="BM18" s="821"/>
      <c r="BN18" s="821"/>
      <c r="BO18" s="821"/>
      <c r="BP18" s="822"/>
      <c r="BQ18" s="619" t="s">
        <v>163</v>
      </c>
      <c r="BR18" s="582"/>
      <c r="BS18" s="582"/>
      <c r="BT18" s="582"/>
      <c r="BU18" s="585"/>
      <c r="BV18" s="817" t="s">
        <v>403</v>
      </c>
      <c r="BW18" s="818"/>
      <c r="BX18" s="924"/>
      <c r="BY18" s="896"/>
      <c r="BZ18" s="619" t="s">
        <v>407</v>
      </c>
      <c r="CA18" s="684"/>
      <c r="CB18" s="684"/>
      <c r="CC18" s="684"/>
      <c r="CD18" s="684"/>
      <c r="CE18" s="684"/>
      <c r="CF18" s="684"/>
      <c r="CG18" s="684"/>
      <c r="CH18" s="684"/>
      <c r="CI18" s="684"/>
      <c r="CJ18" s="684"/>
      <c r="CK18" s="684"/>
      <c r="CL18" s="684"/>
      <c r="CM18" s="684"/>
      <c r="CN18" s="685"/>
      <c r="CO18" s="583" t="s">
        <v>368</v>
      </c>
      <c r="CP18" s="584"/>
      <c r="CQ18" s="584"/>
      <c r="CR18" s="584"/>
      <c r="CS18" s="584"/>
      <c r="CT18" s="584"/>
      <c r="CU18" s="584"/>
      <c r="CV18" s="584"/>
      <c r="CW18" s="584"/>
      <c r="CX18" s="584"/>
      <c r="CY18" s="584" t="s">
        <v>368</v>
      </c>
      <c r="CZ18" s="584"/>
      <c r="DA18" s="584"/>
      <c r="DB18" s="584"/>
      <c r="DC18" s="584"/>
      <c r="DD18" s="584"/>
      <c r="DE18" s="584"/>
      <c r="DF18" s="584"/>
      <c r="DG18" s="584"/>
      <c r="DH18" s="903"/>
      <c r="DI18" s="4"/>
    </row>
    <row r="19" spans="2:113" ht="13.5" customHeight="1">
      <c r="B19" s="853" t="s">
        <v>167</v>
      </c>
      <c r="C19" s="695"/>
      <c r="D19" s="695"/>
      <c r="E19" s="695"/>
      <c r="F19" s="695"/>
      <c r="G19" s="695"/>
      <c r="H19" s="695"/>
      <c r="I19" s="695"/>
      <c r="J19" s="695"/>
      <c r="K19" s="695"/>
      <c r="L19" s="696"/>
      <c r="M19" s="583" t="s">
        <v>368</v>
      </c>
      <c r="N19" s="584"/>
      <c r="O19" s="584"/>
      <c r="P19" s="584"/>
      <c r="Q19" s="584"/>
      <c r="R19" s="584"/>
      <c r="S19" s="584"/>
      <c r="T19" s="584"/>
      <c r="U19" s="588" t="s">
        <v>368</v>
      </c>
      <c r="V19" s="588"/>
      <c r="W19" s="588"/>
      <c r="X19" s="588"/>
      <c r="Y19" s="584" t="s">
        <v>368</v>
      </c>
      <c r="Z19" s="584"/>
      <c r="AA19" s="584"/>
      <c r="AB19" s="584"/>
      <c r="AC19" s="584"/>
      <c r="AD19" s="584"/>
      <c r="AE19" s="584"/>
      <c r="AF19" s="584"/>
      <c r="AG19" s="588" t="s">
        <v>368</v>
      </c>
      <c r="AH19" s="588"/>
      <c r="AI19" s="588"/>
      <c r="AJ19" s="647"/>
      <c r="AK19" s="911" t="s">
        <v>116</v>
      </c>
      <c r="AL19" s="60"/>
      <c r="AM19" s="59"/>
      <c r="AN19" s="894" t="s">
        <v>161</v>
      </c>
      <c r="AO19" s="894"/>
      <c r="AP19" s="894"/>
      <c r="AQ19" s="894"/>
      <c r="AR19" s="894"/>
      <c r="AS19" s="894"/>
      <c r="AT19" s="894"/>
      <c r="AU19" s="894"/>
      <c r="AV19" s="895"/>
      <c r="AW19" s="741">
        <v>322922</v>
      </c>
      <c r="AX19" s="742"/>
      <c r="AY19" s="742"/>
      <c r="AZ19" s="742"/>
      <c r="BA19" s="742"/>
      <c r="BB19" s="742"/>
      <c r="BC19" s="742"/>
      <c r="BD19" s="742"/>
      <c r="BE19" s="742"/>
      <c r="BF19" s="743">
        <v>0.8</v>
      </c>
      <c r="BG19" s="743"/>
      <c r="BH19" s="743"/>
      <c r="BI19" s="743"/>
      <c r="BJ19" s="742" t="s">
        <v>368</v>
      </c>
      <c r="BK19" s="831"/>
      <c r="BL19" s="831"/>
      <c r="BM19" s="831"/>
      <c r="BN19" s="831"/>
      <c r="BO19" s="831"/>
      <c r="BP19" s="832"/>
      <c r="BQ19" s="619" t="s">
        <v>160</v>
      </c>
      <c r="BR19" s="582"/>
      <c r="BS19" s="582"/>
      <c r="BT19" s="582"/>
      <c r="BU19" s="585"/>
      <c r="BV19" s="817" t="s">
        <v>403</v>
      </c>
      <c r="BW19" s="818"/>
      <c r="BX19" s="924"/>
      <c r="BY19" s="896"/>
      <c r="BZ19" s="619" t="s">
        <v>408</v>
      </c>
      <c r="CA19" s="684"/>
      <c r="CB19" s="684"/>
      <c r="CC19" s="684"/>
      <c r="CD19" s="684"/>
      <c r="CE19" s="684"/>
      <c r="CF19" s="684"/>
      <c r="CG19" s="684"/>
      <c r="CH19" s="684"/>
      <c r="CI19" s="684"/>
      <c r="CJ19" s="684"/>
      <c r="CK19" s="684"/>
      <c r="CL19" s="684"/>
      <c r="CM19" s="684"/>
      <c r="CN19" s="685"/>
      <c r="CO19" s="583" t="s">
        <v>368</v>
      </c>
      <c r="CP19" s="584"/>
      <c r="CQ19" s="584"/>
      <c r="CR19" s="584"/>
      <c r="CS19" s="584"/>
      <c r="CT19" s="584"/>
      <c r="CU19" s="584"/>
      <c r="CV19" s="584"/>
      <c r="CW19" s="584"/>
      <c r="CX19" s="584"/>
      <c r="CY19" s="584" t="s">
        <v>368</v>
      </c>
      <c r="CZ19" s="584"/>
      <c r="DA19" s="584"/>
      <c r="DB19" s="584"/>
      <c r="DC19" s="584"/>
      <c r="DD19" s="584"/>
      <c r="DE19" s="584"/>
      <c r="DF19" s="584"/>
      <c r="DG19" s="584"/>
      <c r="DH19" s="903"/>
      <c r="DI19" s="4"/>
    </row>
    <row r="20" spans="2:113" ht="13.5" customHeight="1">
      <c r="B20" s="853" t="s">
        <v>164</v>
      </c>
      <c r="C20" s="695"/>
      <c r="D20" s="695"/>
      <c r="E20" s="695"/>
      <c r="F20" s="695"/>
      <c r="G20" s="695"/>
      <c r="H20" s="695"/>
      <c r="I20" s="695"/>
      <c r="J20" s="695"/>
      <c r="K20" s="695"/>
      <c r="L20" s="696"/>
      <c r="M20" s="583" t="s">
        <v>368</v>
      </c>
      <c r="N20" s="584"/>
      <c r="O20" s="584"/>
      <c r="P20" s="584"/>
      <c r="Q20" s="584"/>
      <c r="R20" s="584"/>
      <c r="S20" s="584"/>
      <c r="T20" s="584"/>
      <c r="U20" s="588" t="s">
        <v>368</v>
      </c>
      <c r="V20" s="588"/>
      <c r="W20" s="588"/>
      <c r="X20" s="588"/>
      <c r="Y20" s="584" t="s">
        <v>368</v>
      </c>
      <c r="Z20" s="584"/>
      <c r="AA20" s="584"/>
      <c r="AB20" s="584"/>
      <c r="AC20" s="584"/>
      <c r="AD20" s="584"/>
      <c r="AE20" s="584"/>
      <c r="AF20" s="584"/>
      <c r="AG20" s="588" t="s">
        <v>368</v>
      </c>
      <c r="AH20" s="588"/>
      <c r="AI20" s="588"/>
      <c r="AJ20" s="647"/>
      <c r="AK20" s="912"/>
      <c r="AL20" s="58"/>
      <c r="AM20" s="6"/>
      <c r="AN20" s="582" t="s">
        <v>158</v>
      </c>
      <c r="AO20" s="582"/>
      <c r="AP20" s="582"/>
      <c r="AQ20" s="582"/>
      <c r="AR20" s="582"/>
      <c r="AS20" s="582"/>
      <c r="AT20" s="582"/>
      <c r="AU20" s="582"/>
      <c r="AV20" s="585"/>
      <c r="AW20" s="583">
        <v>12586198</v>
      </c>
      <c r="AX20" s="584"/>
      <c r="AY20" s="584"/>
      <c r="AZ20" s="584"/>
      <c r="BA20" s="584"/>
      <c r="BB20" s="584"/>
      <c r="BC20" s="584"/>
      <c r="BD20" s="584"/>
      <c r="BE20" s="584"/>
      <c r="BF20" s="588">
        <v>31.8</v>
      </c>
      <c r="BG20" s="588"/>
      <c r="BH20" s="588"/>
      <c r="BI20" s="588"/>
      <c r="BJ20" s="584" t="s">
        <v>368</v>
      </c>
      <c r="BK20" s="821"/>
      <c r="BL20" s="821"/>
      <c r="BM20" s="821"/>
      <c r="BN20" s="821"/>
      <c r="BO20" s="821"/>
      <c r="BP20" s="822"/>
      <c r="BQ20" s="619" t="s">
        <v>157</v>
      </c>
      <c r="BR20" s="582"/>
      <c r="BS20" s="582"/>
      <c r="BT20" s="582"/>
      <c r="BU20" s="585"/>
      <c r="BV20" s="817" t="s">
        <v>403</v>
      </c>
      <c r="BW20" s="818"/>
      <c r="BX20" s="897"/>
      <c r="BY20" s="898"/>
      <c r="BZ20" s="697" t="s">
        <v>410</v>
      </c>
      <c r="CA20" s="901"/>
      <c r="CB20" s="901"/>
      <c r="CC20" s="901"/>
      <c r="CD20" s="901"/>
      <c r="CE20" s="901"/>
      <c r="CF20" s="901"/>
      <c r="CG20" s="901"/>
      <c r="CH20" s="901"/>
      <c r="CI20" s="901"/>
      <c r="CJ20" s="901"/>
      <c r="CK20" s="901"/>
      <c r="CL20" s="901"/>
      <c r="CM20" s="901"/>
      <c r="CN20" s="902"/>
      <c r="CO20" s="583">
        <v>468363</v>
      </c>
      <c r="CP20" s="584"/>
      <c r="CQ20" s="584"/>
      <c r="CR20" s="584"/>
      <c r="CS20" s="584"/>
      <c r="CT20" s="584"/>
      <c r="CU20" s="584"/>
      <c r="CV20" s="584"/>
      <c r="CW20" s="584"/>
      <c r="CX20" s="584"/>
      <c r="CY20" s="584">
        <v>-307821</v>
      </c>
      <c r="CZ20" s="584"/>
      <c r="DA20" s="584"/>
      <c r="DB20" s="584"/>
      <c r="DC20" s="584"/>
      <c r="DD20" s="584"/>
      <c r="DE20" s="584"/>
      <c r="DF20" s="584"/>
      <c r="DG20" s="584"/>
      <c r="DH20" s="903"/>
      <c r="DI20" s="4"/>
    </row>
    <row r="21" spans="2:113" ht="13.5" customHeight="1">
      <c r="B21" s="853" t="s">
        <v>162</v>
      </c>
      <c r="C21" s="695"/>
      <c r="D21" s="695"/>
      <c r="E21" s="695"/>
      <c r="F21" s="695"/>
      <c r="G21" s="695"/>
      <c r="H21" s="695"/>
      <c r="I21" s="695"/>
      <c r="J21" s="695"/>
      <c r="K21" s="695"/>
      <c r="L21" s="696"/>
      <c r="M21" s="583">
        <v>151756</v>
      </c>
      <c r="N21" s="584"/>
      <c r="O21" s="584"/>
      <c r="P21" s="584"/>
      <c r="Q21" s="584"/>
      <c r="R21" s="584"/>
      <c r="S21" s="584"/>
      <c r="T21" s="584"/>
      <c r="U21" s="588">
        <v>0.2</v>
      </c>
      <c r="V21" s="588"/>
      <c r="W21" s="588"/>
      <c r="X21" s="588"/>
      <c r="Y21" s="584">
        <v>151756</v>
      </c>
      <c r="Z21" s="584"/>
      <c r="AA21" s="584"/>
      <c r="AB21" s="584"/>
      <c r="AC21" s="584"/>
      <c r="AD21" s="584"/>
      <c r="AE21" s="584"/>
      <c r="AF21" s="584"/>
      <c r="AG21" s="588">
        <v>0.4</v>
      </c>
      <c r="AH21" s="588"/>
      <c r="AI21" s="588"/>
      <c r="AJ21" s="647"/>
      <c r="AK21" s="912"/>
      <c r="AL21" s="58"/>
      <c r="AM21" s="6"/>
      <c r="AN21" s="582" t="s">
        <v>155</v>
      </c>
      <c r="AO21" s="582"/>
      <c r="AP21" s="582"/>
      <c r="AQ21" s="582"/>
      <c r="AR21" s="582"/>
      <c r="AS21" s="582"/>
      <c r="AT21" s="582"/>
      <c r="AU21" s="582"/>
      <c r="AV21" s="585"/>
      <c r="AW21" s="583">
        <v>1038901</v>
      </c>
      <c r="AX21" s="584"/>
      <c r="AY21" s="584"/>
      <c r="AZ21" s="584"/>
      <c r="BA21" s="584"/>
      <c r="BB21" s="584"/>
      <c r="BC21" s="584"/>
      <c r="BD21" s="584"/>
      <c r="BE21" s="584"/>
      <c r="BF21" s="588">
        <v>2.6</v>
      </c>
      <c r="BG21" s="588"/>
      <c r="BH21" s="588"/>
      <c r="BI21" s="588"/>
      <c r="BJ21" s="584" t="s">
        <v>368</v>
      </c>
      <c r="BK21" s="821"/>
      <c r="BL21" s="821"/>
      <c r="BM21" s="821"/>
      <c r="BN21" s="821"/>
      <c r="BO21" s="821"/>
      <c r="BP21" s="822"/>
      <c r="BQ21" s="619" t="s">
        <v>154</v>
      </c>
      <c r="BR21" s="582"/>
      <c r="BS21" s="582"/>
      <c r="BT21" s="582"/>
      <c r="BU21" s="585"/>
      <c r="BV21" s="817" t="s">
        <v>403</v>
      </c>
      <c r="BW21" s="818"/>
      <c r="BX21" s="26"/>
      <c r="BY21" s="28"/>
      <c r="BZ21" s="28"/>
      <c r="CA21" s="788" t="s">
        <v>153</v>
      </c>
      <c r="CB21" s="788"/>
      <c r="CC21" s="788"/>
      <c r="CD21" s="788"/>
      <c r="CE21" s="788"/>
      <c r="CF21" s="788"/>
      <c r="CG21" s="788"/>
      <c r="CH21" s="788"/>
      <c r="CI21" s="788"/>
      <c r="CJ21" s="788"/>
      <c r="CK21" s="788"/>
      <c r="CL21" s="27"/>
      <c r="CM21" s="27"/>
      <c r="CN21" s="25"/>
      <c r="CO21" s="910" t="s">
        <v>152</v>
      </c>
      <c r="CP21" s="632"/>
      <c r="CQ21" s="632"/>
      <c r="CR21" s="632"/>
      <c r="CS21" s="632"/>
      <c r="CT21" s="893" t="s">
        <v>411</v>
      </c>
      <c r="CU21" s="788"/>
      <c r="CV21" s="788"/>
      <c r="CW21" s="788"/>
      <c r="CX21" s="788"/>
      <c r="CY21" s="796"/>
      <c r="CZ21" s="893" t="s">
        <v>412</v>
      </c>
      <c r="DA21" s="745"/>
      <c r="DB21" s="745"/>
      <c r="DC21" s="745"/>
      <c r="DD21" s="745"/>
      <c r="DE21" s="745"/>
      <c r="DF21" s="745"/>
      <c r="DG21" s="745"/>
      <c r="DH21" s="904"/>
      <c r="DI21" s="4"/>
    </row>
    <row r="22" spans="2:113" ht="13.5" customHeight="1">
      <c r="B22" s="659" t="s">
        <v>159</v>
      </c>
      <c r="C22" s="582"/>
      <c r="D22" s="582"/>
      <c r="E22" s="582"/>
      <c r="F22" s="582"/>
      <c r="G22" s="582"/>
      <c r="H22" s="582"/>
      <c r="I22" s="582"/>
      <c r="J22" s="582"/>
      <c r="K22" s="582"/>
      <c r="L22" s="585"/>
      <c r="M22" s="583" t="s">
        <v>368</v>
      </c>
      <c r="N22" s="584"/>
      <c r="O22" s="584"/>
      <c r="P22" s="584"/>
      <c r="Q22" s="584"/>
      <c r="R22" s="584"/>
      <c r="S22" s="584"/>
      <c r="T22" s="584"/>
      <c r="U22" s="588" t="s">
        <v>368</v>
      </c>
      <c r="V22" s="588"/>
      <c r="W22" s="588"/>
      <c r="X22" s="588"/>
      <c r="Y22" s="584" t="s">
        <v>368</v>
      </c>
      <c r="Z22" s="584"/>
      <c r="AA22" s="584"/>
      <c r="AB22" s="584"/>
      <c r="AC22" s="584"/>
      <c r="AD22" s="584"/>
      <c r="AE22" s="584"/>
      <c r="AF22" s="584"/>
      <c r="AG22" s="588" t="s">
        <v>368</v>
      </c>
      <c r="AH22" s="588"/>
      <c r="AI22" s="588"/>
      <c r="AJ22" s="647"/>
      <c r="AK22" s="913"/>
      <c r="AL22" s="57"/>
      <c r="AM22" s="56"/>
      <c r="AN22" s="908" t="s">
        <v>150</v>
      </c>
      <c r="AO22" s="908"/>
      <c r="AP22" s="908"/>
      <c r="AQ22" s="908"/>
      <c r="AR22" s="908"/>
      <c r="AS22" s="908"/>
      <c r="AT22" s="908"/>
      <c r="AU22" s="908"/>
      <c r="AV22" s="909"/>
      <c r="AW22" s="733">
        <v>3724536</v>
      </c>
      <c r="AX22" s="734"/>
      <c r="AY22" s="734"/>
      <c r="AZ22" s="734"/>
      <c r="BA22" s="734"/>
      <c r="BB22" s="734"/>
      <c r="BC22" s="734"/>
      <c r="BD22" s="734"/>
      <c r="BE22" s="734"/>
      <c r="BF22" s="735">
        <v>9.4</v>
      </c>
      <c r="BG22" s="735"/>
      <c r="BH22" s="735"/>
      <c r="BI22" s="735"/>
      <c r="BJ22" s="734">
        <v>563964</v>
      </c>
      <c r="BK22" s="833"/>
      <c r="BL22" s="833"/>
      <c r="BM22" s="833"/>
      <c r="BN22" s="833"/>
      <c r="BO22" s="833"/>
      <c r="BP22" s="834"/>
      <c r="BQ22" s="619" t="s">
        <v>149</v>
      </c>
      <c r="BR22" s="582"/>
      <c r="BS22" s="582"/>
      <c r="BT22" s="582"/>
      <c r="BU22" s="585"/>
      <c r="BV22" s="817" t="s">
        <v>403</v>
      </c>
      <c r="BW22" s="818"/>
      <c r="BX22" s="55"/>
      <c r="BY22" s="54"/>
      <c r="BZ22" s="36"/>
      <c r="CA22" s="806"/>
      <c r="CB22" s="806"/>
      <c r="CC22" s="806"/>
      <c r="CD22" s="806"/>
      <c r="CE22" s="806"/>
      <c r="CF22" s="806"/>
      <c r="CG22" s="806"/>
      <c r="CH22" s="806"/>
      <c r="CI22" s="806"/>
      <c r="CJ22" s="806"/>
      <c r="CK22" s="806"/>
      <c r="CL22" s="36"/>
      <c r="CM22" s="36"/>
      <c r="CN22" s="53"/>
      <c r="CO22" s="661"/>
      <c r="CP22" s="662"/>
      <c r="CQ22" s="662"/>
      <c r="CR22" s="662"/>
      <c r="CS22" s="662"/>
      <c r="CT22" s="855"/>
      <c r="CU22" s="806"/>
      <c r="CV22" s="806"/>
      <c r="CW22" s="806"/>
      <c r="CX22" s="806"/>
      <c r="CY22" s="856"/>
      <c r="CZ22" s="905"/>
      <c r="DA22" s="906"/>
      <c r="DB22" s="906"/>
      <c r="DC22" s="906"/>
      <c r="DD22" s="906"/>
      <c r="DE22" s="906"/>
      <c r="DF22" s="906"/>
      <c r="DG22" s="906"/>
      <c r="DH22" s="907"/>
      <c r="DI22" s="4"/>
    </row>
    <row r="23" spans="2:113" ht="13.5" customHeight="1">
      <c r="B23" s="659" t="s">
        <v>156</v>
      </c>
      <c r="C23" s="582"/>
      <c r="D23" s="582"/>
      <c r="E23" s="582"/>
      <c r="F23" s="582"/>
      <c r="G23" s="582"/>
      <c r="H23" s="582"/>
      <c r="I23" s="582"/>
      <c r="J23" s="582"/>
      <c r="K23" s="582"/>
      <c r="L23" s="585"/>
      <c r="M23" s="583">
        <v>135349</v>
      </c>
      <c r="N23" s="584"/>
      <c r="O23" s="584"/>
      <c r="P23" s="584"/>
      <c r="Q23" s="584"/>
      <c r="R23" s="584"/>
      <c r="S23" s="584"/>
      <c r="T23" s="584"/>
      <c r="U23" s="588">
        <v>0.2</v>
      </c>
      <c r="V23" s="588"/>
      <c r="W23" s="588"/>
      <c r="X23" s="588"/>
      <c r="Y23" s="584">
        <v>135349</v>
      </c>
      <c r="Z23" s="584"/>
      <c r="AA23" s="584"/>
      <c r="AB23" s="584"/>
      <c r="AC23" s="584"/>
      <c r="AD23" s="584"/>
      <c r="AE23" s="584"/>
      <c r="AF23" s="584"/>
      <c r="AG23" s="588">
        <v>0.3</v>
      </c>
      <c r="AH23" s="588"/>
      <c r="AI23" s="588"/>
      <c r="AJ23" s="647"/>
      <c r="AK23" s="46"/>
      <c r="AL23" s="4"/>
      <c r="AM23" s="894" t="s">
        <v>147</v>
      </c>
      <c r="AN23" s="894"/>
      <c r="AO23" s="894"/>
      <c r="AP23" s="894"/>
      <c r="AQ23" s="894"/>
      <c r="AR23" s="894"/>
      <c r="AS23" s="894"/>
      <c r="AT23" s="894"/>
      <c r="AU23" s="894"/>
      <c r="AV23" s="895"/>
      <c r="AW23" s="741">
        <v>17439414</v>
      </c>
      <c r="AX23" s="742"/>
      <c r="AY23" s="742"/>
      <c r="AZ23" s="742"/>
      <c r="BA23" s="742"/>
      <c r="BB23" s="742"/>
      <c r="BC23" s="742"/>
      <c r="BD23" s="742"/>
      <c r="BE23" s="742"/>
      <c r="BF23" s="743">
        <v>44.1</v>
      </c>
      <c r="BG23" s="743"/>
      <c r="BH23" s="743"/>
      <c r="BI23" s="743"/>
      <c r="BJ23" s="742" t="s">
        <v>368</v>
      </c>
      <c r="BK23" s="831"/>
      <c r="BL23" s="831"/>
      <c r="BM23" s="831"/>
      <c r="BN23" s="831"/>
      <c r="BO23" s="831"/>
      <c r="BP23" s="832"/>
      <c r="BQ23" s="835" t="s">
        <v>146</v>
      </c>
      <c r="BR23" s="695"/>
      <c r="BS23" s="695"/>
      <c r="BT23" s="695"/>
      <c r="BU23" s="696"/>
      <c r="BV23" s="817" t="s">
        <v>403</v>
      </c>
      <c r="BW23" s="818"/>
      <c r="BX23" s="720" t="s">
        <v>145</v>
      </c>
      <c r="BY23" s="896"/>
      <c r="BZ23" s="641" t="s">
        <v>144</v>
      </c>
      <c r="CA23" s="642"/>
      <c r="CB23" s="642"/>
      <c r="CC23" s="642"/>
      <c r="CD23" s="642"/>
      <c r="CE23" s="642"/>
      <c r="CF23" s="642"/>
      <c r="CG23" s="642"/>
      <c r="CH23" s="642"/>
      <c r="CI23" s="642"/>
      <c r="CJ23" s="642"/>
      <c r="CK23" s="642"/>
      <c r="CL23" s="642"/>
      <c r="CM23" s="642"/>
      <c r="CN23" s="643"/>
      <c r="CO23" s="899">
        <v>960</v>
      </c>
      <c r="CP23" s="900"/>
      <c r="CQ23" s="900"/>
      <c r="CR23" s="900"/>
      <c r="CS23" s="900"/>
      <c r="CT23" s="888">
        <f>CO23*CZ23</f>
        <v>3065280</v>
      </c>
      <c r="CU23" s="888"/>
      <c r="CV23" s="888"/>
      <c r="CW23" s="888"/>
      <c r="CX23" s="888"/>
      <c r="CY23" s="888"/>
      <c r="CZ23" s="888">
        <v>3193</v>
      </c>
      <c r="DA23" s="888"/>
      <c r="DB23" s="888"/>
      <c r="DC23" s="888"/>
      <c r="DD23" s="888"/>
      <c r="DE23" s="888"/>
      <c r="DF23" s="888"/>
      <c r="DG23" s="888"/>
      <c r="DH23" s="889"/>
      <c r="DI23" s="4"/>
    </row>
    <row r="24" spans="2:113" ht="13.5" customHeight="1">
      <c r="B24" s="659" t="s">
        <v>151</v>
      </c>
      <c r="C24" s="582"/>
      <c r="D24" s="582"/>
      <c r="E24" s="582"/>
      <c r="F24" s="582"/>
      <c r="G24" s="582"/>
      <c r="H24" s="582"/>
      <c r="I24" s="582"/>
      <c r="J24" s="582"/>
      <c r="K24" s="582"/>
      <c r="L24" s="585"/>
      <c r="M24" s="583">
        <v>33420</v>
      </c>
      <c r="N24" s="584"/>
      <c r="O24" s="584"/>
      <c r="P24" s="584"/>
      <c r="Q24" s="584"/>
      <c r="R24" s="584"/>
      <c r="S24" s="584"/>
      <c r="T24" s="584"/>
      <c r="U24" s="588">
        <v>0</v>
      </c>
      <c r="V24" s="588"/>
      <c r="W24" s="588"/>
      <c r="X24" s="588"/>
      <c r="Y24" s="584" t="s">
        <v>368</v>
      </c>
      <c r="Z24" s="584"/>
      <c r="AA24" s="584"/>
      <c r="AB24" s="584"/>
      <c r="AC24" s="584"/>
      <c r="AD24" s="584"/>
      <c r="AE24" s="584"/>
      <c r="AF24" s="584"/>
      <c r="AG24" s="588" t="s">
        <v>368</v>
      </c>
      <c r="AH24" s="588"/>
      <c r="AI24" s="588"/>
      <c r="AJ24" s="647"/>
      <c r="AK24" s="46"/>
      <c r="AL24" s="4"/>
      <c r="AM24" s="4"/>
      <c r="AN24" s="582" t="s">
        <v>142</v>
      </c>
      <c r="AO24" s="582"/>
      <c r="AP24" s="582"/>
      <c r="AQ24" s="582"/>
      <c r="AR24" s="582"/>
      <c r="AS24" s="582"/>
      <c r="AT24" s="582"/>
      <c r="AU24" s="582"/>
      <c r="AV24" s="585"/>
      <c r="AW24" s="583">
        <v>16940598</v>
      </c>
      <c r="AX24" s="584"/>
      <c r="AY24" s="584"/>
      <c r="AZ24" s="584"/>
      <c r="BA24" s="584"/>
      <c r="BB24" s="584"/>
      <c r="BC24" s="584"/>
      <c r="BD24" s="584"/>
      <c r="BE24" s="584"/>
      <c r="BF24" s="588">
        <v>42.8</v>
      </c>
      <c r="BG24" s="588"/>
      <c r="BH24" s="588"/>
      <c r="BI24" s="588"/>
      <c r="BJ24" s="584" t="s">
        <v>368</v>
      </c>
      <c r="BK24" s="821"/>
      <c r="BL24" s="821"/>
      <c r="BM24" s="821"/>
      <c r="BN24" s="821"/>
      <c r="BO24" s="821"/>
      <c r="BP24" s="822"/>
      <c r="BQ24" s="890" t="s">
        <v>141</v>
      </c>
      <c r="BR24" s="891"/>
      <c r="BS24" s="891"/>
      <c r="BT24" s="891"/>
      <c r="BU24" s="892"/>
      <c r="BV24" s="817" t="s">
        <v>409</v>
      </c>
      <c r="BW24" s="818"/>
      <c r="BX24" s="720"/>
      <c r="BY24" s="896"/>
      <c r="BZ24" s="52"/>
      <c r="CA24" s="582" t="s">
        <v>140</v>
      </c>
      <c r="CB24" s="582"/>
      <c r="CC24" s="582"/>
      <c r="CD24" s="582"/>
      <c r="CE24" s="582"/>
      <c r="CF24" s="582"/>
      <c r="CG24" s="582"/>
      <c r="CH24" s="582"/>
      <c r="CI24" s="582"/>
      <c r="CJ24" s="582"/>
      <c r="CK24" s="582"/>
      <c r="CL24" s="582"/>
      <c r="CM24" s="582"/>
      <c r="CN24" s="585"/>
      <c r="CO24" s="583" t="s">
        <v>368</v>
      </c>
      <c r="CP24" s="584"/>
      <c r="CQ24" s="584"/>
      <c r="CR24" s="584"/>
      <c r="CS24" s="584"/>
      <c r="CT24" s="752" t="s">
        <v>368</v>
      </c>
      <c r="CU24" s="752"/>
      <c r="CV24" s="752"/>
      <c r="CW24" s="752"/>
      <c r="CX24" s="752"/>
      <c r="CY24" s="752"/>
      <c r="CZ24" s="752" t="s">
        <v>368</v>
      </c>
      <c r="DA24" s="752"/>
      <c r="DB24" s="752"/>
      <c r="DC24" s="752"/>
      <c r="DD24" s="752"/>
      <c r="DE24" s="752"/>
      <c r="DF24" s="752"/>
      <c r="DG24" s="752"/>
      <c r="DH24" s="754"/>
      <c r="DI24" s="4"/>
    </row>
    <row r="25" spans="2:113" ht="13.5" customHeight="1">
      <c r="B25" s="878" t="s">
        <v>116</v>
      </c>
      <c r="C25" s="885" t="s">
        <v>148</v>
      </c>
      <c r="D25" s="886"/>
      <c r="E25" s="886"/>
      <c r="F25" s="886"/>
      <c r="G25" s="886"/>
      <c r="H25" s="886"/>
      <c r="I25" s="886"/>
      <c r="J25" s="886"/>
      <c r="K25" s="886"/>
      <c r="L25" s="887"/>
      <c r="M25" s="741" t="s">
        <v>368</v>
      </c>
      <c r="N25" s="742"/>
      <c r="O25" s="742"/>
      <c r="P25" s="742"/>
      <c r="Q25" s="742"/>
      <c r="R25" s="742"/>
      <c r="S25" s="742"/>
      <c r="T25" s="742"/>
      <c r="U25" s="743" t="s">
        <v>368</v>
      </c>
      <c r="V25" s="743"/>
      <c r="W25" s="743"/>
      <c r="X25" s="743"/>
      <c r="Y25" s="742" t="s">
        <v>368</v>
      </c>
      <c r="Z25" s="742"/>
      <c r="AA25" s="742"/>
      <c r="AB25" s="742"/>
      <c r="AC25" s="742"/>
      <c r="AD25" s="742"/>
      <c r="AE25" s="742"/>
      <c r="AF25" s="742"/>
      <c r="AG25" s="743" t="s">
        <v>368</v>
      </c>
      <c r="AH25" s="743"/>
      <c r="AI25" s="743"/>
      <c r="AJ25" s="781"/>
      <c r="AK25" s="46"/>
      <c r="AL25" s="4"/>
      <c r="AM25" s="582" t="s">
        <v>138</v>
      </c>
      <c r="AN25" s="582"/>
      <c r="AO25" s="582"/>
      <c r="AP25" s="582"/>
      <c r="AQ25" s="582"/>
      <c r="AR25" s="582"/>
      <c r="AS25" s="582"/>
      <c r="AT25" s="582"/>
      <c r="AU25" s="582"/>
      <c r="AV25" s="585"/>
      <c r="AW25" s="583">
        <v>176548</v>
      </c>
      <c r="AX25" s="584"/>
      <c r="AY25" s="584"/>
      <c r="AZ25" s="584"/>
      <c r="BA25" s="584"/>
      <c r="BB25" s="584"/>
      <c r="BC25" s="584"/>
      <c r="BD25" s="584"/>
      <c r="BE25" s="584"/>
      <c r="BF25" s="588">
        <v>0.4</v>
      </c>
      <c r="BG25" s="588"/>
      <c r="BH25" s="588"/>
      <c r="BI25" s="588"/>
      <c r="BJ25" s="584" t="s">
        <v>368</v>
      </c>
      <c r="BK25" s="821"/>
      <c r="BL25" s="821"/>
      <c r="BM25" s="821"/>
      <c r="BN25" s="821"/>
      <c r="BO25" s="821"/>
      <c r="BP25" s="822"/>
      <c r="BQ25" s="619" t="s">
        <v>137</v>
      </c>
      <c r="BR25" s="582"/>
      <c r="BS25" s="582"/>
      <c r="BT25" s="582"/>
      <c r="BU25" s="585"/>
      <c r="BV25" s="817" t="s">
        <v>409</v>
      </c>
      <c r="BW25" s="818"/>
      <c r="BX25" s="720"/>
      <c r="BY25" s="896"/>
      <c r="BZ25" s="51"/>
      <c r="CA25" s="582" t="s">
        <v>136</v>
      </c>
      <c r="CB25" s="582"/>
      <c r="CC25" s="582"/>
      <c r="CD25" s="582"/>
      <c r="CE25" s="582"/>
      <c r="CF25" s="582"/>
      <c r="CG25" s="582"/>
      <c r="CH25" s="582"/>
      <c r="CI25" s="582"/>
      <c r="CJ25" s="582"/>
      <c r="CK25" s="582"/>
      <c r="CL25" s="582"/>
      <c r="CM25" s="582"/>
      <c r="CN25" s="585"/>
      <c r="CO25" s="583">
        <v>87</v>
      </c>
      <c r="CP25" s="584"/>
      <c r="CQ25" s="584"/>
      <c r="CR25" s="584"/>
      <c r="CS25" s="584"/>
      <c r="CT25" s="752">
        <v>285534</v>
      </c>
      <c r="CU25" s="752"/>
      <c r="CV25" s="752"/>
      <c r="CW25" s="752"/>
      <c r="CX25" s="752"/>
      <c r="CY25" s="752"/>
      <c r="CZ25" s="752">
        <v>3282</v>
      </c>
      <c r="DA25" s="752"/>
      <c r="DB25" s="752"/>
      <c r="DC25" s="752"/>
      <c r="DD25" s="752"/>
      <c r="DE25" s="752"/>
      <c r="DF25" s="752"/>
      <c r="DG25" s="752"/>
      <c r="DH25" s="754"/>
      <c r="DI25" s="4"/>
    </row>
    <row r="26" spans="2:113" ht="13.5" customHeight="1">
      <c r="B26" s="879"/>
      <c r="C26" s="881" t="s">
        <v>143</v>
      </c>
      <c r="D26" s="695"/>
      <c r="E26" s="695"/>
      <c r="F26" s="695"/>
      <c r="G26" s="695"/>
      <c r="H26" s="695"/>
      <c r="I26" s="695"/>
      <c r="J26" s="695"/>
      <c r="K26" s="695"/>
      <c r="L26" s="696"/>
      <c r="M26" s="583">
        <v>33335</v>
      </c>
      <c r="N26" s="584"/>
      <c r="O26" s="584"/>
      <c r="P26" s="584"/>
      <c r="Q26" s="584"/>
      <c r="R26" s="584"/>
      <c r="S26" s="584"/>
      <c r="T26" s="584"/>
      <c r="U26" s="588">
        <v>0</v>
      </c>
      <c r="V26" s="588"/>
      <c r="W26" s="588"/>
      <c r="X26" s="588"/>
      <c r="Y26" s="584" t="s">
        <v>368</v>
      </c>
      <c r="Z26" s="584"/>
      <c r="AA26" s="584"/>
      <c r="AB26" s="584"/>
      <c r="AC26" s="584"/>
      <c r="AD26" s="584"/>
      <c r="AE26" s="584"/>
      <c r="AF26" s="584"/>
      <c r="AG26" s="588" t="s">
        <v>368</v>
      </c>
      <c r="AH26" s="588"/>
      <c r="AI26" s="588"/>
      <c r="AJ26" s="647"/>
      <c r="AK26" s="46"/>
      <c r="AL26" s="4"/>
      <c r="AM26" s="582" t="s">
        <v>134</v>
      </c>
      <c r="AN26" s="582"/>
      <c r="AO26" s="582"/>
      <c r="AP26" s="582"/>
      <c r="AQ26" s="582"/>
      <c r="AR26" s="582"/>
      <c r="AS26" s="582"/>
      <c r="AT26" s="582"/>
      <c r="AU26" s="582"/>
      <c r="AV26" s="585"/>
      <c r="AW26" s="583">
        <v>1275776</v>
      </c>
      <c r="AX26" s="584"/>
      <c r="AY26" s="584"/>
      <c r="AZ26" s="584"/>
      <c r="BA26" s="584"/>
      <c r="BB26" s="584"/>
      <c r="BC26" s="584"/>
      <c r="BD26" s="584"/>
      <c r="BE26" s="584"/>
      <c r="BF26" s="588">
        <v>3.2</v>
      </c>
      <c r="BG26" s="588"/>
      <c r="BH26" s="588"/>
      <c r="BI26" s="588"/>
      <c r="BJ26" s="584" t="s">
        <v>368</v>
      </c>
      <c r="BK26" s="821"/>
      <c r="BL26" s="821"/>
      <c r="BM26" s="821"/>
      <c r="BN26" s="821"/>
      <c r="BO26" s="821"/>
      <c r="BP26" s="822"/>
      <c r="BQ26" s="619"/>
      <c r="BR26" s="582"/>
      <c r="BS26" s="582"/>
      <c r="BT26" s="582"/>
      <c r="BU26" s="585"/>
      <c r="BV26" s="817"/>
      <c r="BW26" s="818"/>
      <c r="BX26" s="720"/>
      <c r="BY26" s="896"/>
      <c r="BZ26" s="619" t="s">
        <v>133</v>
      </c>
      <c r="CA26" s="582"/>
      <c r="CB26" s="582"/>
      <c r="CC26" s="582"/>
      <c r="CD26" s="582"/>
      <c r="CE26" s="582"/>
      <c r="CF26" s="582"/>
      <c r="CG26" s="582"/>
      <c r="CH26" s="582"/>
      <c r="CI26" s="582"/>
      <c r="CJ26" s="582"/>
      <c r="CK26" s="582"/>
      <c r="CL26" s="582"/>
      <c r="CM26" s="582"/>
      <c r="CN26" s="585"/>
      <c r="CO26" s="583">
        <v>3</v>
      </c>
      <c r="CP26" s="584"/>
      <c r="CQ26" s="584"/>
      <c r="CR26" s="584"/>
      <c r="CS26" s="584"/>
      <c r="CT26" s="752">
        <v>13900</v>
      </c>
      <c r="CU26" s="752"/>
      <c r="CV26" s="752"/>
      <c r="CW26" s="752"/>
      <c r="CX26" s="752"/>
      <c r="CY26" s="752"/>
      <c r="CZ26" s="752">
        <v>4633</v>
      </c>
      <c r="DA26" s="752"/>
      <c r="DB26" s="752"/>
      <c r="DC26" s="752"/>
      <c r="DD26" s="752"/>
      <c r="DE26" s="752"/>
      <c r="DF26" s="752"/>
      <c r="DG26" s="752"/>
      <c r="DH26" s="754"/>
      <c r="DI26" s="4"/>
    </row>
    <row r="27" spans="2:113" ht="13.5" customHeight="1">
      <c r="B27" s="880"/>
      <c r="C27" s="882" t="s">
        <v>139</v>
      </c>
      <c r="D27" s="883"/>
      <c r="E27" s="883"/>
      <c r="F27" s="883"/>
      <c r="G27" s="883"/>
      <c r="H27" s="883"/>
      <c r="I27" s="883"/>
      <c r="J27" s="883"/>
      <c r="K27" s="883"/>
      <c r="L27" s="884"/>
      <c r="M27" s="874">
        <v>85</v>
      </c>
      <c r="N27" s="875"/>
      <c r="O27" s="875"/>
      <c r="P27" s="875"/>
      <c r="Q27" s="875"/>
      <c r="R27" s="875"/>
      <c r="S27" s="875"/>
      <c r="T27" s="875"/>
      <c r="U27" s="876">
        <v>0</v>
      </c>
      <c r="V27" s="876"/>
      <c r="W27" s="876"/>
      <c r="X27" s="876"/>
      <c r="Y27" s="875" t="s">
        <v>368</v>
      </c>
      <c r="Z27" s="875"/>
      <c r="AA27" s="875"/>
      <c r="AB27" s="875"/>
      <c r="AC27" s="875"/>
      <c r="AD27" s="875"/>
      <c r="AE27" s="875"/>
      <c r="AF27" s="875"/>
      <c r="AG27" s="876" t="s">
        <v>368</v>
      </c>
      <c r="AH27" s="876"/>
      <c r="AI27" s="876"/>
      <c r="AJ27" s="877"/>
      <c r="AK27" s="46"/>
      <c r="AL27" s="4"/>
      <c r="AM27" s="582" t="s">
        <v>131</v>
      </c>
      <c r="AN27" s="582"/>
      <c r="AO27" s="582"/>
      <c r="AP27" s="582"/>
      <c r="AQ27" s="582"/>
      <c r="AR27" s="582"/>
      <c r="AS27" s="582"/>
      <c r="AT27" s="582"/>
      <c r="AU27" s="582"/>
      <c r="AV27" s="585"/>
      <c r="AW27" s="583" t="s">
        <v>368</v>
      </c>
      <c r="AX27" s="584"/>
      <c r="AY27" s="584"/>
      <c r="AZ27" s="584"/>
      <c r="BA27" s="584"/>
      <c r="BB27" s="584"/>
      <c r="BC27" s="584"/>
      <c r="BD27" s="584"/>
      <c r="BE27" s="584"/>
      <c r="BF27" s="588" t="s">
        <v>368</v>
      </c>
      <c r="BG27" s="588"/>
      <c r="BH27" s="588"/>
      <c r="BI27" s="588"/>
      <c r="BJ27" s="584" t="s">
        <v>368</v>
      </c>
      <c r="BK27" s="821"/>
      <c r="BL27" s="821"/>
      <c r="BM27" s="821"/>
      <c r="BN27" s="821"/>
      <c r="BO27" s="821"/>
      <c r="BP27" s="822"/>
      <c r="BQ27" s="619"/>
      <c r="BR27" s="582"/>
      <c r="BS27" s="582"/>
      <c r="BT27" s="582"/>
      <c r="BU27" s="585"/>
      <c r="BV27" s="817"/>
      <c r="BW27" s="818"/>
      <c r="BX27" s="720"/>
      <c r="BY27" s="896"/>
      <c r="BZ27" s="619" t="s">
        <v>130</v>
      </c>
      <c r="CA27" s="582"/>
      <c r="CB27" s="582"/>
      <c r="CC27" s="582"/>
      <c r="CD27" s="582"/>
      <c r="CE27" s="582"/>
      <c r="CF27" s="582"/>
      <c r="CG27" s="582"/>
      <c r="CH27" s="582"/>
      <c r="CI27" s="582"/>
      <c r="CJ27" s="582"/>
      <c r="CK27" s="582"/>
      <c r="CL27" s="582"/>
      <c r="CM27" s="582"/>
      <c r="CN27" s="585"/>
      <c r="CO27" s="583" t="s">
        <v>368</v>
      </c>
      <c r="CP27" s="584"/>
      <c r="CQ27" s="584"/>
      <c r="CR27" s="584"/>
      <c r="CS27" s="584"/>
      <c r="CT27" s="752" t="s">
        <v>368</v>
      </c>
      <c r="CU27" s="752"/>
      <c r="CV27" s="752"/>
      <c r="CW27" s="752"/>
      <c r="CX27" s="752"/>
      <c r="CY27" s="752"/>
      <c r="CZ27" s="752" t="s">
        <v>368</v>
      </c>
      <c r="DA27" s="752"/>
      <c r="DB27" s="752"/>
      <c r="DC27" s="752"/>
      <c r="DD27" s="752"/>
      <c r="DE27" s="752"/>
      <c r="DF27" s="752"/>
      <c r="DG27" s="752"/>
      <c r="DH27" s="754"/>
      <c r="DI27" s="4"/>
    </row>
    <row r="28" spans="2:113" ht="13.5" customHeight="1">
      <c r="B28" s="659" t="s">
        <v>135</v>
      </c>
      <c r="C28" s="582"/>
      <c r="D28" s="582"/>
      <c r="E28" s="582"/>
      <c r="F28" s="582"/>
      <c r="G28" s="582"/>
      <c r="H28" s="582"/>
      <c r="I28" s="582"/>
      <c r="J28" s="582"/>
      <c r="K28" s="582"/>
      <c r="L28" s="585"/>
      <c r="M28" s="870">
        <v>44784197</v>
      </c>
      <c r="N28" s="871"/>
      <c r="O28" s="871"/>
      <c r="P28" s="871"/>
      <c r="Q28" s="871"/>
      <c r="R28" s="871"/>
      <c r="S28" s="871"/>
      <c r="T28" s="871"/>
      <c r="U28" s="872">
        <v>58.5</v>
      </c>
      <c r="V28" s="872"/>
      <c r="W28" s="872"/>
      <c r="X28" s="872"/>
      <c r="Y28" s="871">
        <v>41766112</v>
      </c>
      <c r="Z28" s="871"/>
      <c r="AA28" s="871"/>
      <c r="AB28" s="871"/>
      <c r="AC28" s="871"/>
      <c r="AD28" s="871"/>
      <c r="AE28" s="871"/>
      <c r="AF28" s="871"/>
      <c r="AG28" s="872">
        <v>99</v>
      </c>
      <c r="AH28" s="872"/>
      <c r="AI28" s="872"/>
      <c r="AJ28" s="873"/>
      <c r="AK28" s="49"/>
      <c r="AL28" s="6"/>
      <c r="AM28" s="695" t="s">
        <v>128</v>
      </c>
      <c r="AN28" s="695"/>
      <c r="AO28" s="695"/>
      <c r="AP28" s="695"/>
      <c r="AQ28" s="695"/>
      <c r="AR28" s="695"/>
      <c r="AS28" s="695"/>
      <c r="AT28" s="695"/>
      <c r="AU28" s="695"/>
      <c r="AV28" s="696"/>
      <c r="AW28" s="583" t="s">
        <v>368</v>
      </c>
      <c r="AX28" s="584"/>
      <c r="AY28" s="584"/>
      <c r="AZ28" s="584"/>
      <c r="BA28" s="584"/>
      <c r="BB28" s="584"/>
      <c r="BC28" s="584"/>
      <c r="BD28" s="584"/>
      <c r="BE28" s="584"/>
      <c r="BF28" s="588" t="s">
        <v>368</v>
      </c>
      <c r="BG28" s="588"/>
      <c r="BH28" s="588"/>
      <c r="BI28" s="588"/>
      <c r="BJ28" s="584" t="s">
        <v>368</v>
      </c>
      <c r="BK28" s="821"/>
      <c r="BL28" s="821"/>
      <c r="BM28" s="821"/>
      <c r="BN28" s="821"/>
      <c r="BO28" s="821"/>
      <c r="BP28" s="822"/>
      <c r="BQ28" s="619"/>
      <c r="BR28" s="582"/>
      <c r="BS28" s="582"/>
      <c r="BT28" s="582"/>
      <c r="BU28" s="585"/>
      <c r="BV28" s="817"/>
      <c r="BW28" s="818"/>
      <c r="BX28" s="897"/>
      <c r="BY28" s="898"/>
      <c r="BZ28" s="697" t="s">
        <v>30</v>
      </c>
      <c r="CA28" s="662"/>
      <c r="CB28" s="662"/>
      <c r="CC28" s="662"/>
      <c r="CD28" s="662"/>
      <c r="CE28" s="662"/>
      <c r="CF28" s="662"/>
      <c r="CG28" s="662"/>
      <c r="CH28" s="662"/>
      <c r="CI28" s="662"/>
      <c r="CJ28" s="662"/>
      <c r="CK28" s="662"/>
      <c r="CL28" s="662"/>
      <c r="CM28" s="662"/>
      <c r="CN28" s="663"/>
      <c r="CO28" s="583">
        <v>966</v>
      </c>
      <c r="CP28" s="584"/>
      <c r="CQ28" s="584"/>
      <c r="CR28" s="584"/>
      <c r="CS28" s="584"/>
      <c r="CT28" s="752">
        <v>3076240</v>
      </c>
      <c r="CU28" s="752"/>
      <c r="CV28" s="752"/>
      <c r="CW28" s="752"/>
      <c r="CX28" s="752"/>
      <c r="CY28" s="752"/>
      <c r="CZ28" s="752">
        <v>3185</v>
      </c>
      <c r="DA28" s="752"/>
      <c r="DB28" s="752"/>
      <c r="DC28" s="752"/>
      <c r="DD28" s="752"/>
      <c r="DE28" s="752"/>
      <c r="DF28" s="752"/>
      <c r="DG28" s="752"/>
      <c r="DH28" s="754"/>
      <c r="DI28" s="4"/>
    </row>
    <row r="29" spans="2:113" ht="13.5" customHeight="1">
      <c r="B29" s="853" t="s">
        <v>132</v>
      </c>
      <c r="C29" s="695"/>
      <c r="D29" s="695"/>
      <c r="E29" s="695"/>
      <c r="F29" s="695"/>
      <c r="G29" s="695"/>
      <c r="H29" s="695"/>
      <c r="I29" s="695"/>
      <c r="J29" s="695"/>
      <c r="K29" s="695"/>
      <c r="L29" s="696"/>
      <c r="M29" s="583">
        <v>22229</v>
      </c>
      <c r="N29" s="584"/>
      <c r="O29" s="584"/>
      <c r="P29" s="584"/>
      <c r="Q29" s="584"/>
      <c r="R29" s="584"/>
      <c r="S29" s="584"/>
      <c r="T29" s="584"/>
      <c r="U29" s="588">
        <v>0</v>
      </c>
      <c r="V29" s="588"/>
      <c r="W29" s="588"/>
      <c r="X29" s="588"/>
      <c r="Y29" s="584">
        <v>22229</v>
      </c>
      <c r="Z29" s="584"/>
      <c r="AA29" s="584"/>
      <c r="AB29" s="584"/>
      <c r="AC29" s="584"/>
      <c r="AD29" s="584"/>
      <c r="AE29" s="584"/>
      <c r="AF29" s="584"/>
      <c r="AG29" s="588">
        <v>0.1</v>
      </c>
      <c r="AH29" s="588"/>
      <c r="AI29" s="588"/>
      <c r="AJ29" s="647"/>
      <c r="AK29" s="49"/>
      <c r="AL29" s="582" t="s">
        <v>126</v>
      </c>
      <c r="AM29" s="582"/>
      <c r="AN29" s="582"/>
      <c r="AO29" s="582"/>
      <c r="AP29" s="582"/>
      <c r="AQ29" s="582"/>
      <c r="AR29" s="582"/>
      <c r="AS29" s="582"/>
      <c r="AT29" s="582"/>
      <c r="AU29" s="582"/>
      <c r="AV29" s="585"/>
      <c r="AW29" s="583" t="s">
        <v>368</v>
      </c>
      <c r="AX29" s="584"/>
      <c r="AY29" s="584"/>
      <c r="AZ29" s="584"/>
      <c r="BA29" s="584"/>
      <c r="BB29" s="584"/>
      <c r="BC29" s="584"/>
      <c r="BD29" s="584"/>
      <c r="BE29" s="584"/>
      <c r="BF29" s="588" t="s">
        <v>368</v>
      </c>
      <c r="BG29" s="588"/>
      <c r="BH29" s="588"/>
      <c r="BI29" s="588"/>
      <c r="BJ29" s="584" t="s">
        <v>368</v>
      </c>
      <c r="BK29" s="821"/>
      <c r="BL29" s="821"/>
      <c r="BM29" s="821"/>
      <c r="BN29" s="821"/>
      <c r="BO29" s="821"/>
      <c r="BP29" s="822"/>
      <c r="BQ29" s="861"/>
      <c r="BR29" s="862"/>
      <c r="BS29" s="862"/>
      <c r="BT29" s="862"/>
      <c r="BU29" s="863"/>
      <c r="BV29" s="864"/>
      <c r="BW29" s="816"/>
      <c r="BX29" s="865" t="s">
        <v>413</v>
      </c>
      <c r="BY29" s="866"/>
      <c r="BZ29" s="866"/>
      <c r="CA29" s="866"/>
      <c r="CB29" s="866"/>
      <c r="CC29" s="866"/>
      <c r="CD29" s="866"/>
      <c r="CE29" s="866"/>
      <c r="CF29" s="866"/>
      <c r="CG29" s="866"/>
      <c r="CH29" s="866"/>
      <c r="CI29" s="866"/>
      <c r="CJ29" s="866"/>
      <c r="CK29" s="866"/>
      <c r="CL29" s="866"/>
      <c r="CM29" s="866"/>
      <c r="CN29" s="867"/>
      <c r="CO29" s="868">
        <v>99.2</v>
      </c>
      <c r="CP29" s="784"/>
      <c r="CQ29" s="784"/>
      <c r="CR29" s="784"/>
      <c r="CS29" s="784"/>
      <c r="CT29" s="784"/>
      <c r="CU29" s="784"/>
      <c r="CV29" s="784"/>
      <c r="CW29" s="784"/>
      <c r="CX29" s="784"/>
      <c r="CY29" s="784"/>
      <c r="CZ29" s="784"/>
      <c r="DA29" s="784"/>
      <c r="DB29" s="784"/>
      <c r="DC29" s="784"/>
      <c r="DD29" s="784"/>
      <c r="DE29" s="784"/>
      <c r="DF29" s="784"/>
      <c r="DG29" s="784"/>
      <c r="DH29" s="869"/>
      <c r="DI29" s="4"/>
    </row>
    <row r="30" spans="2:113" ht="13.5" customHeight="1">
      <c r="B30" s="659" t="s">
        <v>129</v>
      </c>
      <c r="C30" s="582"/>
      <c r="D30" s="582"/>
      <c r="E30" s="582"/>
      <c r="F30" s="582"/>
      <c r="G30" s="582"/>
      <c r="H30" s="582"/>
      <c r="I30" s="582"/>
      <c r="J30" s="582"/>
      <c r="K30" s="582"/>
      <c r="L30" s="585"/>
      <c r="M30" s="583">
        <v>682178</v>
      </c>
      <c r="N30" s="584"/>
      <c r="O30" s="584"/>
      <c r="P30" s="584"/>
      <c r="Q30" s="584"/>
      <c r="R30" s="584"/>
      <c r="S30" s="584"/>
      <c r="T30" s="584"/>
      <c r="U30" s="588">
        <v>0.9</v>
      </c>
      <c r="V30" s="588"/>
      <c r="W30" s="588"/>
      <c r="X30" s="588"/>
      <c r="Y30" s="584" t="s">
        <v>368</v>
      </c>
      <c r="Z30" s="584"/>
      <c r="AA30" s="584"/>
      <c r="AB30" s="584"/>
      <c r="AC30" s="584"/>
      <c r="AD30" s="584"/>
      <c r="AE30" s="584"/>
      <c r="AF30" s="584"/>
      <c r="AG30" s="588" t="s">
        <v>368</v>
      </c>
      <c r="AH30" s="588"/>
      <c r="AI30" s="588"/>
      <c r="AJ30" s="647"/>
      <c r="AK30" s="619" t="s">
        <v>123</v>
      </c>
      <c r="AL30" s="582"/>
      <c r="AM30" s="582"/>
      <c r="AN30" s="582"/>
      <c r="AO30" s="582"/>
      <c r="AP30" s="582"/>
      <c r="AQ30" s="582"/>
      <c r="AR30" s="582"/>
      <c r="AS30" s="582"/>
      <c r="AT30" s="582"/>
      <c r="AU30" s="582"/>
      <c r="AV30" s="585"/>
      <c r="AW30" s="583">
        <v>2984665</v>
      </c>
      <c r="AX30" s="584"/>
      <c r="AY30" s="584"/>
      <c r="AZ30" s="584"/>
      <c r="BA30" s="584"/>
      <c r="BB30" s="584"/>
      <c r="BC30" s="584"/>
      <c r="BD30" s="584"/>
      <c r="BE30" s="584"/>
      <c r="BF30" s="588">
        <v>7.5</v>
      </c>
      <c r="BG30" s="588"/>
      <c r="BH30" s="588"/>
      <c r="BI30" s="588"/>
      <c r="BJ30" s="584" t="s">
        <v>368</v>
      </c>
      <c r="BK30" s="821"/>
      <c r="BL30" s="821"/>
      <c r="BM30" s="821"/>
      <c r="BN30" s="821"/>
      <c r="BO30" s="821"/>
      <c r="BP30" s="822"/>
      <c r="BQ30" s="728" t="s">
        <v>122</v>
      </c>
      <c r="BR30" s="632"/>
      <c r="BS30" s="632"/>
      <c r="BT30" s="632"/>
      <c r="BU30" s="632"/>
      <c r="BV30" s="632"/>
      <c r="BW30" s="632"/>
      <c r="BX30" s="632"/>
      <c r="BY30" s="632"/>
      <c r="BZ30" s="632"/>
      <c r="CA30" s="632"/>
      <c r="CB30" s="632"/>
      <c r="CC30" s="632"/>
      <c r="CD30" s="633"/>
      <c r="CE30" s="801"/>
      <c r="CF30" s="632" t="s">
        <v>121</v>
      </c>
      <c r="CG30" s="632"/>
      <c r="CH30" s="632"/>
      <c r="CI30" s="632"/>
      <c r="CJ30" s="632"/>
      <c r="CK30" s="632"/>
      <c r="CL30" s="632"/>
      <c r="CM30" s="632"/>
      <c r="CN30" s="854"/>
      <c r="CO30" s="795" t="s">
        <v>120</v>
      </c>
      <c r="CP30" s="788"/>
      <c r="CQ30" s="788"/>
      <c r="CR30" s="788"/>
      <c r="CS30" s="796"/>
      <c r="CT30" s="857" t="s">
        <v>119</v>
      </c>
      <c r="CU30" s="844"/>
      <c r="CV30" s="844"/>
      <c r="CW30" s="844"/>
      <c r="CX30" s="844"/>
      <c r="CY30" s="845"/>
      <c r="CZ30" s="638" t="s">
        <v>414</v>
      </c>
      <c r="DA30" s="639"/>
      <c r="DB30" s="639"/>
      <c r="DC30" s="639"/>
      <c r="DD30" s="639"/>
      <c r="DE30" s="639"/>
      <c r="DF30" s="639"/>
      <c r="DG30" s="639"/>
      <c r="DH30" s="859"/>
    </row>
    <row r="31" spans="2:113" ht="13.5" customHeight="1">
      <c r="B31" s="659" t="s">
        <v>127</v>
      </c>
      <c r="C31" s="582"/>
      <c r="D31" s="582"/>
      <c r="E31" s="582"/>
      <c r="F31" s="582"/>
      <c r="G31" s="582"/>
      <c r="H31" s="582"/>
      <c r="I31" s="582"/>
      <c r="J31" s="582"/>
      <c r="K31" s="582"/>
      <c r="L31" s="585"/>
      <c r="M31" s="583">
        <v>959429</v>
      </c>
      <c r="N31" s="584"/>
      <c r="O31" s="584"/>
      <c r="P31" s="584"/>
      <c r="Q31" s="584"/>
      <c r="R31" s="584"/>
      <c r="S31" s="584"/>
      <c r="T31" s="584"/>
      <c r="U31" s="588">
        <v>1.3</v>
      </c>
      <c r="V31" s="588"/>
      <c r="W31" s="588"/>
      <c r="X31" s="588"/>
      <c r="Y31" s="584">
        <v>136051</v>
      </c>
      <c r="Z31" s="584"/>
      <c r="AA31" s="584"/>
      <c r="AB31" s="584"/>
      <c r="AC31" s="584"/>
      <c r="AD31" s="584"/>
      <c r="AE31" s="584"/>
      <c r="AF31" s="584"/>
      <c r="AG31" s="588">
        <v>0.3</v>
      </c>
      <c r="AH31" s="588"/>
      <c r="AI31" s="588"/>
      <c r="AJ31" s="647"/>
      <c r="AK31" s="49"/>
      <c r="AL31" s="667" t="s">
        <v>118</v>
      </c>
      <c r="AM31" s="667"/>
      <c r="AN31" s="667"/>
      <c r="AO31" s="667"/>
      <c r="AP31" s="667"/>
      <c r="AQ31" s="667"/>
      <c r="AR31" s="667"/>
      <c r="AS31" s="667"/>
      <c r="AT31" s="667"/>
      <c r="AU31" s="667"/>
      <c r="AV31" s="668"/>
      <c r="AW31" s="733">
        <v>2984665</v>
      </c>
      <c r="AX31" s="734"/>
      <c r="AY31" s="734"/>
      <c r="AZ31" s="734"/>
      <c r="BA31" s="734"/>
      <c r="BB31" s="734"/>
      <c r="BC31" s="734"/>
      <c r="BD31" s="734"/>
      <c r="BE31" s="734"/>
      <c r="BF31" s="735">
        <v>7.5</v>
      </c>
      <c r="BG31" s="735"/>
      <c r="BH31" s="735"/>
      <c r="BI31" s="735"/>
      <c r="BJ31" s="734" t="s">
        <v>368</v>
      </c>
      <c r="BK31" s="833"/>
      <c r="BL31" s="833"/>
      <c r="BM31" s="833"/>
      <c r="BN31" s="833"/>
      <c r="BO31" s="833"/>
      <c r="BP31" s="834"/>
      <c r="BQ31" s="697"/>
      <c r="BR31" s="662"/>
      <c r="BS31" s="662"/>
      <c r="BT31" s="662"/>
      <c r="BU31" s="662"/>
      <c r="BV31" s="662"/>
      <c r="BW31" s="662"/>
      <c r="BX31" s="662"/>
      <c r="BY31" s="662"/>
      <c r="BZ31" s="662"/>
      <c r="CA31" s="662"/>
      <c r="CB31" s="662"/>
      <c r="CC31" s="662"/>
      <c r="CD31" s="663"/>
      <c r="CE31" s="823"/>
      <c r="CF31" s="662"/>
      <c r="CG31" s="662"/>
      <c r="CH31" s="662"/>
      <c r="CI31" s="662"/>
      <c r="CJ31" s="662"/>
      <c r="CK31" s="662"/>
      <c r="CL31" s="662"/>
      <c r="CM31" s="662"/>
      <c r="CN31" s="824"/>
      <c r="CO31" s="855"/>
      <c r="CP31" s="806"/>
      <c r="CQ31" s="806"/>
      <c r="CR31" s="806"/>
      <c r="CS31" s="856"/>
      <c r="CT31" s="858"/>
      <c r="CU31" s="674"/>
      <c r="CV31" s="674"/>
      <c r="CW31" s="674"/>
      <c r="CX31" s="674"/>
      <c r="CY31" s="675"/>
      <c r="CZ31" s="644"/>
      <c r="DA31" s="645"/>
      <c r="DB31" s="645"/>
      <c r="DC31" s="645"/>
      <c r="DD31" s="645"/>
      <c r="DE31" s="645"/>
      <c r="DF31" s="645"/>
      <c r="DG31" s="645"/>
      <c r="DH31" s="860"/>
      <c r="DI31" s="4"/>
    </row>
    <row r="32" spans="2:113" ht="13.5" customHeight="1">
      <c r="B32" s="659" t="s">
        <v>124</v>
      </c>
      <c r="C32" s="582"/>
      <c r="D32" s="582"/>
      <c r="E32" s="582"/>
      <c r="F32" s="582"/>
      <c r="G32" s="582"/>
      <c r="H32" s="582"/>
      <c r="I32" s="582"/>
      <c r="J32" s="582"/>
      <c r="K32" s="582"/>
      <c r="L32" s="585"/>
      <c r="M32" s="583">
        <v>578708</v>
      </c>
      <c r="N32" s="584"/>
      <c r="O32" s="584"/>
      <c r="P32" s="584"/>
      <c r="Q32" s="584"/>
      <c r="R32" s="584"/>
      <c r="S32" s="584"/>
      <c r="T32" s="584"/>
      <c r="U32" s="588">
        <v>0.8</v>
      </c>
      <c r="V32" s="588"/>
      <c r="W32" s="588"/>
      <c r="X32" s="588"/>
      <c r="Y32" s="584" t="s">
        <v>368</v>
      </c>
      <c r="Z32" s="584"/>
      <c r="AA32" s="584"/>
      <c r="AB32" s="584"/>
      <c r="AC32" s="584"/>
      <c r="AD32" s="584"/>
      <c r="AE32" s="584"/>
      <c r="AF32" s="584"/>
      <c r="AG32" s="588" t="s">
        <v>368</v>
      </c>
      <c r="AH32" s="588"/>
      <c r="AI32" s="588"/>
      <c r="AJ32" s="647"/>
      <c r="AK32" s="846" t="s">
        <v>116</v>
      </c>
      <c r="AL32" s="50"/>
      <c r="AM32" s="726" t="s">
        <v>115</v>
      </c>
      <c r="AN32" s="726"/>
      <c r="AO32" s="726"/>
      <c r="AP32" s="726"/>
      <c r="AQ32" s="726"/>
      <c r="AR32" s="726"/>
      <c r="AS32" s="726"/>
      <c r="AT32" s="726"/>
      <c r="AU32" s="726"/>
      <c r="AV32" s="727"/>
      <c r="AW32" s="741" t="s">
        <v>368</v>
      </c>
      <c r="AX32" s="742"/>
      <c r="AY32" s="742"/>
      <c r="AZ32" s="742"/>
      <c r="BA32" s="742"/>
      <c r="BB32" s="742"/>
      <c r="BC32" s="742"/>
      <c r="BD32" s="742"/>
      <c r="BE32" s="742"/>
      <c r="BF32" s="743" t="s">
        <v>368</v>
      </c>
      <c r="BG32" s="743"/>
      <c r="BH32" s="743"/>
      <c r="BI32" s="743"/>
      <c r="BJ32" s="742" t="s">
        <v>368</v>
      </c>
      <c r="BK32" s="831"/>
      <c r="BL32" s="831"/>
      <c r="BM32" s="831"/>
      <c r="BN32" s="831"/>
      <c r="BO32" s="831"/>
      <c r="BP32" s="832"/>
      <c r="BQ32" s="843" t="s">
        <v>114</v>
      </c>
      <c r="BR32" s="844"/>
      <c r="BS32" s="844"/>
      <c r="BT32" s="844"/>
      <c r="BU32" s="845"/>
      <c r="BV32" s="839" t="s">
        <v>403</v>
      </c>
      <c r="BW32" s="840"/>
      <c r="BX32" s="728" t="s">
        <v>113</v>
      </c>
      <c r="BY32" s="632"/>
      <c r="BZ32" s="632"/>
      <c r="CA32" s="632"/>
      <c r="CB32" s="633"/>
      <c r="CC32" s="839" t="s">
        <v>403</v>
      </c>
      <c r="CD32" s="840"/>
      <c r="CE32" s="728" t="s">
        <v>112</v>
      </c>
      <c r="CF32" s="632"/>
      <c r="CG32" s="632"/>
      <c r="CH32" s="632"/>
      <c r="CI32" s="632"/>
      <c r="CJ32" s="632"/>
      <c r="CK32" s="632"/>
      <c r="CL32" s="632"/>
      <c r="CM32" s="632"/>
      <c r="CN32" s="633"/>
      <c r="CO32" s="841">
        <v>1</v>
      </c>
      <c r="CP32" s="614"/>
      <c r="CQ32" s="614"/>
      <c r="CR32" s="614"/>
      <c r="CS32" s="614"/>
      <c r="CT32" s="842" t="s">
        <v>462</v>
      </c>
      <c r="CU32" s="842"/>
      <c r="CV32" s="842"/>
      <c r="CW32" s="842"/>
      <c r="CX32" s="842"/>
      <c r="CY32" s="842"/>
      <c r="CZ32" s="750">
        <v>10410</v>
      </c>
      <c r="DA32" s="783"/>
      <c r="DB32" s="783"/>
      <c r="DC32" s="783"/>
      <c r="DD32" s="783"/>
      <c r="DE32" s="783"/>
      <c r="DF32" s="783"/>
      <c r="DG32" s="783"/>
      <c r="DH32" s="786"/>
      <c r="DI32" s="4"/>
    </row>
    <row r="33" spans="2:113" ht="13.5" customHeight="1">
      <c r="B33" s="849" t="s">
        <v>8</v>
      </c>
      <c r="C33" s="773"/>
      <c r="D33" s="773"/>
      <c r="E33" s="773"/>
      <c r="F33" s="773"/>
      <c r="G33" s="773"/>
      <c r="H33" s="773"/>
      <c r="I33" s="773"/>
      <c r="J33" s="773"/>
      <c r="K33" s="773"/>
      <c r="L33" s="774"/>
      <c r="M33" s="583">
        <v>14823835</v>
      </c>
      <c r="N33" s="584"/>
      <c r="O33" s="584"/>
      <c r="P33" s="584"/>
      <c r="Q33" s="584"/>
      <c r="R33" s="584"/>
      <c r="S33" s="584"/>
      <c r="T33" s="584"/>
      <c r="U33" s="588">
        <v>19.399999999999999</v>
      </c>
      <c r="V33" s="588"/>
      <c r="W33" s="588"/>
      <c r="X33" s="588"/>
      <c r="Y33" s="584" t="s">
        <v>368</v>
      </c>
      <c r="Z33" s="584"/>
      <c r="AA33" s="584"/>
      <c r="AB33" s="584"/>
      <c r="AC33" s="584"/>
      <c r="AD33" s="584"/>
      <c r="AE33" s="584"/>
      <c r="AF33" s="584"/>
      <c r="AG33" s="588" t="s">
        <v>368</v>
      </c>
      <c r="AH33" s="588"/>
      <c r="AI33" s="588"/>
      <c r="AJ33" s="647"/>
      <c r="AK33" s="847"/>
      <c r="AL33" s="49"/>
      <c r="AM33" s="773" t="s">
        <v>416</v>
      </c>
      <c r="AN33" s="773"/>
      <c r="AO33" s="773"/>
      <c r="AP33" s="773"/>
      <c r="AQ33" s="773"/>
      <c r="AR33" s="773"/>
      <c r="AS33" s="773"/>
      <c r="AT33" s="773"/>
      <c r="AU33" s="773"/>
      <c r="AV33" s="774"/>
      <c r="AW33" s="583" t="s">
        <v>368</v>
      </c>
      <c r="AX33" s="584"/>
      <c r="AY33" s="584"/>
      <c r="AZ33" s="584"/>
      <c r="BA33" s="584"/>
      <c r="BB33" s="584"/>
      <c r="BC33" s="584"/>
      <c r="BD33" s="584"/>
      <c r="BE33" s="584"/>
      <c r="BF33" s="588" t="s">
        <v>368</v>
      </c>
      <c r="BG33" s="588"/>
      <c r="BH33" s="588"/>
      <c r="BI33" s="588"/>
      <c r="BJ33" s="584" t="s">
        <v>368</v>
      </c>
      <c r="BK33" s="821"/>
      <c r="BL33" s="821"/>
      <c r="BM33" s="821"/>
      <c r="BN33" s="821"/>
      <c r="BO33" s="821"/>
      <c r="BP33" s="822"/>
      <c r="BQ33" s="838" t="s">
        <v>110</v>
      </c>
      <c r="BR33" s="708"/>
      <c r="BS33" s="708"/>
      <c r="BT33" s="708"/>
      <c r="BU33" s="709"/>
      <c r="BV33" s="817" t="s">
        <v>403</v>
      </c>
      <c r="BW33" s="818"/>
      <c r="BX33" s="619" t="s">
        <v>109</v>
      </c>
      <c r="BY33" s="582"/>
      <c r="BZ33" s="582"/>
      <c r="CA33" s="582"/>
      <c r="CB33" s="585"/>
      <c r="CC33" s="817" t="s">
        <v>409</v>
      </c>
      <c r="CD33" s="818"/>
      <c r="CE33" s="619" t="s">
        <v>108</v>
      </c>
      <c r="CF33" s="582"/>
      <c r="CG33" s="582"/>
      <c r="CH33" s="582"/>
      <c r="CI33" s="582"/>
      <c r="CJ33" s="582"/>
      <c r="CK33" s="582"/>
      <c r="CL33" s="582"/>
      <c r="CM33" s="582"/>
      <c r="CN33" s="585"/>
      <c r="CO33" s="819">
        <v>2</v>
      </c>
      <c r="CP33" s="752"/>
      <c r="CQ33" s="752"/>
      <c r="CR33" s="752"/>
      <c r="CS33" s="752"/>
      <c r="CT33" s="820" t="s">
        <v>462</v>
      </c>
      <c r="CU33" s="820"/>
      <c r="CV33" s="820"/>
      <c r="CW33" s="820"/>
      <c r="CX33" s="820"/>
      <c r="CY33" s="820"/>
      <c r="CZ33" s="584">
        <v>9010</v>
      </c>
      <c r="DA33" s="752"/>
      <c r="DB33" s="752"/>
      <c r="DC33" s="752"/>
      <c r="DD33" s="752"/>
      <c r="DE33" s="752"/>
      <c r="DF33" s="752"/>
      <c r="DG33" s="752"/>
      <c r="DH33" s="754"/>
      <c r="DI33" s="4"/>
    </row>
    <row r="34" spans="2:113" ht="13.5" customHeight="1">
      <c r="B34" s="850" t="s">
        <v>117</v>
      </c>
      <c r="C34" s="851"/>
      <c r="D34" s="851"/>
      <c r="E34" s="851"/>
      <c r="F34" s="851"/>
      <c r="G34" s="851"/>
      <c r="H34" s="851"/>
      <c r="I34" s="851"/>
      <c r="J34" s="851"/>
      <c r="K34" s="851"/>
      <c r="L34" s="852"/>
      <c r="M34" s="583">
        <v>234452</v>
      </c>
      <c r="N34" s="584"/>
      <c r="O34" s="584"/>
      <c r="P34" s="584"/>
      <c r="Q34" s="584"/>
      <c r="R34" s="584"/>
      <c r="S34" s="584"/>
      <c r="T34" s="584"/>
      <c r="U34" s="588">
        <v>0.3</v>
      </c>
      <c r="V34" s="588"/>
      <c r="W34" s="588"/>
      <c r="X34" s="588"/>
      <c r="Y34" s="584">
        <v>234452</v>
      </c>
      <c r="Z34" s="584"/>
      <c r="AA34" s="584"/>
      <c r="AB34" s="584"/>
      <c r="AC34" s="584"/>
      <c r="AD34" s="584"/>
      <c r="AE34" s="584"/>
      <c r="AF34" s="584"/>
      <c r="AG34" s="588">
        <v>0.6</v>
      </c>
      <c r="AH34" s="588"/>
      <c r="AI34" s="588"/>
      <c r="AJ34" s="713"/>
      <c r="AK34" s="847"/>
      <c r="AL34" s="49"/>
      <c r="AM34" s="582" t="s">
        <v>106</v>
      </c>
      <c r="AN34" s="582"/>
      <c r="AO34" s="582"/>
      <c r="AP34" s="582"/>
      <c r="AQ34" s="582"/>
      <c r="AR34" s="582"/>
      <c r="AS34" s="582"/>
      <c r="AT34" s="582"/>
      <c r="AU34" s="582"/>
      <c r="AV34" s="585"/>
      <c r="AW34" s="583">
        <v>2984665</v>
      </c>
      <c r="AX34" s="584"/>
      <c r="AY34" s="584"/>
      <c r="AZ34" s="584"/>
      <c r="BA34" s="584"/>
      <c r="BB34" s="584"/>
      <c r="BC34" s="584"/>
      <c r="BD34" s="584"/>
      <c r="BE34" s="584"/>
      <c r="BF34" s="588">
        <v>7.5</v>
      </c>
      <c r="BG34" s="588"/>
      <c r="BH34" s="588"/>
      <c r="BI34" s="588"/>
      <c r="BJ34" s="584" t="s">
        <v>368</v>
      </c>
      <c r="BK34" s="821"/>
      <c r="BL34" s="821"/>
      <c r="BM34" s="821"/>
      <c r="BN34" s="821"/>
      <c r="BO34" s="821"/>
      <c r="BP34" s="822"/>
      <c r="BQ34" s="619" t="s">
        <v>105</v>
      </c>
      <c r="BR34" s="582"/>
      <c r="BS34" s="582"/>
      <c r="BT34" s="582"/>
      <c r="BU34" s="585"/>
      <c r="BV34" s="817" t="s">
        <v>403</v>
      </c>
      <c r="BW34" s="818"/>
      <c r="BX34" s="619" t="s">
        <v>104</v>
      </c>
      <c r="BY34" s="582"/>
      <c r="BZ34" s="582"/>
      <c r="CA34" s="582"/>
      <c r="CB34" s="585"/>
      <c r="CC34" s="817" t="s">
        <v>409</v>
      </c>
      <c r="CD34" s="818"/>
      <c r="CE34" s="619" t="s">
        <v>103</v>
      </c>
      <c r="CF34" s="582"/>
      <c r="CG34" s="582"/>
      <c r="CH34" s="582"/>
      <c r="CI34" s="582"/>
      <c r="CJ34" s="582"/>
      <c r="CK34" s="582"/>
      <c r="CL34" s="582"/>
      <c r="CM34" s="582"/>
      <c r="CN34" s="585"/>
      <c r="CO34" s="819">
        <v>1</v>
      </c>
      <c r="CP34" s="752"/>
      <c r="CQ34" s="752"/>
      <c r="CR34" s="752"/>
      <c r="CS34" s="752"/>
      <c r="CT34" s="820" t="s">
        <v>462</v>
      </c>
      <c r="CU34" s="820"/>
      <c r="CV34" s="820"/>
      <c r="CW34" s="820"/>
      <c r="CX34" s="820"/>
      <c r="CY34" s="820"/>
      <c r="CZ34" s="584">
        <v>7990</v>
      </c>
      <c r="DA34" s="752"/>
      <c r="DB34" s="752"/>
      <c r="DC34" s="752"/>
      <c r="DD34" s="752"/>
      <c r="DE34" s="752"/>
      <c r="DF34" s="752"/>
      <c r="DG34" s="752"/>
      <c r="DH34" s="754"/>
      <c r="DI34" s="4"/>
    </row>
    <row r="35" spans="2:113" ht="13.5" customHeight="1">
      <c r="B35" s="853" t="s">
        <v>111</v>
      </c>
      <c r="C35" s="695"/>
      <c r="D35" s="695"/>
      <c r="E35" s="695"/>
      <c r="F35" s="695"/>
      <c r="G35" s="695"/>
      <c r="H35" s="695"/>
      <c r="I35" s="695"/>
      <c r="J35" s="695"/>
      <c r="K35" s="695"/>
      <c r="L35" s="696"/>
      <c r="M35" s="583"/>
      <c r="N35" s="584"/>
      <c r="O35" s="584"/>
      <c r="P35" s="584"/>
      <c r="Q35" s="584"/>
      <c r="R35" s="584"/>
      <c r="S35" s="584"/>
      <c r="T35" s="584"/>
      <c r="U35" s="588"/>
      <c r="V35" s="588"/>
      <c r="W35" s="588"/>
      <c r="X35" s="588"/>
      <c r="Y35" s="584"/>
      <c r="Z35" s="584"/>
      <c r="AA35" s="584"/>
      <c r="AB35" s="584"/>
      <c r="AC35" s="584"/>
      <c r="AD35" s="584"/>
      <c r="AE35" s="584"/>
      <c r="AF35" s="584"/>
      <c r="AG35" s="588"/>
      <c r="AH35" s="588"/>
      <c r="AI35" s="588"/>
      <c r="AJ35" s="713"/>
      <c r="AK35" s="848"/>
      <c r="AL35" s="48"/>
      <c r="AM35" s="836" t="s">
        <v>101</v>
      </c>
      <c r="AN35" s="836"/>
      <c r="AO35" s="836"/>
      <c r="AP35" s="836"/>
      <c r="AQ35" s="836"/>
      <c r="AR35" s="836"/>
      <c r="AS35" s="836"/>
      <c r="AT35" s="836"/>
      <c r="AU35" s="836"/>
      <c r="AV35" s="837"/>
      <c r="AW35" s="733" t="s">
        <v>368</v>
      </c>
      <c r="AX35" s="734"/>
      <c r="AY35" s="734"/>
      <c r="AZ35" s="734"/>
      <c r="BA35" s="734"/>
      <c r="BB35" s="734"/>
      <c r="BC35" s="734"/>
      <c r="BD35" s="734"/>
      <c r="BE35" s="734"/>
      <c r="BF35" s="735" t="s">
        <v>368</v>
      </c>
      <c r="BG35" s="735"/>
      <c r="BH35" s="735"/>
      <c r="BI35" s="735"/>
      <c r="BJ35" s="734" t="s">
        <v>368</v>
      </c>
      <c r="BK35" s="833"/>
      <c r="BL35" s="833"/>
      <c r="BM35" s="833"/>
      <c r="BN35" s="833"/>
      <c r="BO35" s="833"/>
      <c r="BP35" s="834"/>
      <c r="BQ35" s="835" t="s">
        <v>100</v>
      </c>
      <c r="BR35" s="695"/>
      <c r="BS35" s="695"/>
      <c r="BT35" s="695"/>
      <c r="BU35" s="696"/>
      <c r="BV35" s="817" t="s">
        <v>403</v>
      </c>
      <c r="BW35" s="818"/>
      <c r="BX35" s="619" t="s">
        <v>99</v>
      </c>
      <c r="BY35" s="582"/>
      <c r="BZ35" s="582"/>
      <c r="CA35" s="582"/>
      <c r="CB35" s="585"/>
      <c r="CC35" s="817" t="s">
        <v>403</v>
      </c>
      <c r="CD35" s="818"/>
      <c r="CE35" s="619" t="s">
        <v>418</v>
      </c>
      <c r="CF35" s="582"/>
      <c r="CG35" s="582"/>
      <c r="CH35" s="582"/>
      <c r="CI35" s="582"/>
      <c r="CJ35" s="582"/>
      <c r="CK35" s="582"/>
      <c r="CL35" s="582"/>
      <c r="CM35" s="582"/>
      <c r="CN35" s="585"/>
      <c r="CO35" s="819">
        <v>1</v>
      </c>
      <c r="CP35" s="752"/>
      <c r="CQ35" s="752"/>
      <c r="CR35" s="752"/>
      <c r="CS35" s="752"/>
      <c r="CT35" s="820" t="s">
        <v>462</v>
      </c>
      <c r="CU35" s="820"/>
      <c r="CV35" s="820"/>
      <c r="CW35" s="820"/>
      <c r="CX35" s="820"/>
      <c r="CY35" s="820"/>
      <c r="CZ35" s="584">
        <v>6620</v>
      </c>
      <c r="DA35" s="752"/>
      <c r="DB35" s="752"/>
      <c r="DC35" s="752"/>
      <c r="DD35" s="752"/>
      <c r="DE35" s="752"/>
      <c r="DF35" s="752"/>
      <c r="DG35" s="752"/>
      <c r="DH35" s="754"/>
      <c r="DI35" s="4"/>
    </row>
    <row r="36" spans="2:113" ht="13.5" customHeight="1">
      <c r="B36" s="659" t="s">
        <v>107</v>
      </c>
      <c r="C36" s="582"/>
      <c r="D36" s="582"/>
      <c r="E36" s="582"/>
      <c r="F36" s="582"/>
      <c r="G36" s="582"/>
      <c r="H36" s="582"/>
      <c r="I36" s="582"/>
      <c r="J36" s="582"/>
      <c r="K36" s="582"/>
      <c r="L36" s="585"/>
      <c r="M36" s="583">
        <v>8345121</v>
      </c>
      <c r="N36" s="584"/>
      <c r="O36" s="584"/>
      <c r="P36" s="584"/>
      <c r="Q36" s="584"/>
      <c r="R36" s="584"/>
      <c r="S36" s="584"/>
      <c r="T36" s="584"/>
      <c r="U36" s="588">
        <v>10.9</v>
      </c>
      <c r="V36" s="588"/>
      <c r="W36" s="588"/>
      <c r="X36" s="588"/>
      <c r="Y36" s="584" t="s">
        <v>368</v>
      </c>
      <c r="Z36" s="584"/>
      <c r="AA36" s="584"/>
      <c r="AB36" s="584"/>
      <c r="AC36" s="584"/>
      <c r="AD36" s="584"/>
      <c r="AE36" s="584"/>
      <c r="AF36" s="584"/>
      <c r="AG36" s="588" t="s">
        <v>368</v>
      </c>
      <c r="AH36" s="588"/>
      <c r="AI36" s="588"/>
      <c r="AJ36" s="713"/>
      <c r="AK36" s="47"/>
      <c r="AL36" s="726" t="s">
        <v>97</v>
      </c>
      <c r="AM36" s="726"/>
      <c r="AN36" s="726"/>
      <c r="AO36" s="726"/>
      <c r="AP36" s="726"/>
      <c r="AQ36" s="726"/>
      <c r="AR36" s="726"/>
      <c r="AS36" s="726"/>
      <c r="AT36" s="726"/>
      <c r="AU36" s="726"/>
      <c r="AV36" s="727"/>
      <c r="AW36" s="741" t="s">
        <v>368</v>
      </c>
      <c r="AX36" s="742"/>
      <c r="AY36" s="742"/>
      <c r="AZ36" s="742"/>
      <c r="BA36" s="742"/>
      <c r="BB36" s="742"/>
      <c r="BC36" s="742"/>
      <c r="BD36" s="742"/>
      <c r="BE36" s="742"/>
      <c r="BF36" s="743" t="s">
        <v>368</v>
      </c>
      <c r="BG36" s="743"/>
      <c r="BH36" s="743"/>
      <c r="BI36" s="743"/>
      <c r="BJ36" s="742" t="s">
        <v>368</v>
      </c>
      <c r="BK36" s="831"/>
      <c r="BL36" s="831"/>
      <c r="BM36" s="831"/>
      <c r="BN36" s="831"/>
      <c r="BO36" s="831"/>
      <c r="BP36" s="832"/>
      <c r="BQ36" s="619" t="s">
        <v>96</v>
      </c>
      <c r="BR36" s="582"/>
      <c r="BS36" s="582"/>
      <c r="BT36" s="582"/>
      <c r="BU36" s="585"/>
      <c r="BV36" s="817" t="s">
        <v>403</v>
      </c>
      <c r="BW36" s="818"/>
      <c r="BX36" s="619" t="s">
        <v>95</v>
      </c>
      <c r="BY36" s="582"/>
      <c r="BZ36" s="582"/>
      <c r="CA36" s="582"/>
      <c r="CB36" s="585"/>
      <c r="CC36" s="817" t="s">
        <v>403</v>
      </c>
      <c r="CD36" s="818"/>
      <c r="CE36" s="619" t="s">
        <v>94</v>
      </c>
      <c r="CF36" s="582"/>
      <c r="CG36" s="582"/>
      <c r="CH36" s="582"/>
      <c r="CI36" s="582"/>
      <c r="CJ36" s="582"/>
      <c r="CK36" s="582"/>
      <c r="CL36" s="582"/>
      <c r="CM36" s="582"/>
      <c r="CN36" s="585"/>
      <c r="CO36" s="819">
        <v>1</v>
      </c>
      <c r="CP36" s="752"/>
      <c r="CQ36" s="752"/>
      <c r="CR36" s="752"/>
      <c r="CS36" s="752"/>
      <c r="CT36" s="820" t="s">
        <v>462</v>
      </c>
      <c r="CU36" s="820"/>
      <c r="CV36" s="820"/>
      <c r="CW36" s="820"/>
      <c r="CX36" s="820"/>
      <c r="CY36" s="820"/>
      <c r="CZ36" s="584">
        <v>5990</v>
      </c>
      <c r="DA36" s="752"/>
      <c r="DB36" s="752"/>
      <c r="DC36" s="752"/>
      <c r="DD36" s="752"/>
      <c r="DE36" s="752"/>
      <c r="DF36" s="752"/>
      <c r="DG36" s="752"/>
      <c r="DH36" s="754"/>
      <c r="DI36" s="4"/>
    </row>
    <row r="37" spans="2:113" ht="13.5" customHeight="1">
      <c r="B37" s="659" t="s">
        <v>102</v>
      </c>
      <c r="C37" s="582"/>
      <c r="D37" s="582"/>
      <c r="E37" s="582"/>
      <c r="F37" s="582"/>
      <c r="G37" s="582"/>
      <c r="H37" s="582"/>
      <c r="I37" s="582"/>
      <c r="J37" s="582"/>
      <c r="K37" s="582"/>
      <c r="L37" s="585"/>
      <c r="M37" s="583">
        <v>72835</v>
      </c>
      <c r="N37" s="584"/>
      <c r="O37" s="584"/>
      <c r="P37" s="584"/>
      <c r="Q37" s="584"/>
      <c r="R37" s="584"/>
      <c r="S37" s="584"/>
      <c r="T37" s="584"/>
      <c r="U37" s="588">
        <v>0.1</v>
      </c>
      <c r="V37" s="588"/>
      <c r="W37" s="588"/>
      <c r="X37" s="588"/>
      <c r="Y37" s="584">
        <v>7636</v>
      </c>
      <c r="Z37" s="584"/>
      <c r="AA37" s="584"/>
      <c r="AB37" s="584"/>
      <c r="AC37" s="584"/>
      <c r="AD37" s="584"/>
      <c r="AE37" s="584"/>
      <c r="AF37" s="584"/>
      <c r="AG37" s="588">
        <v>0</v>
      </c>
      <c r="AH37" s="588"/>
      <c r="AI37" s="588"/>
      <c r="AJ37" s="713"/>
      <c r="AK37" s="619" t="s">
        <v>92</v>
      </c>
      <c r="AL37" s="582"/>
      <c r="AM37" s="582"/>
      <c r="AN37" s="582"/>
      <c r="AO37" s="582"/>
      <c r="AP37" s="582"/>
      <c r="AQ37" s="582"/>
      <c r="AR37" s="582"/>
      <c r="AS37" s="582"/>
      <c r="AT37" s="582"/>
      <c r="AU37" s="582"/>
      <c r="AV37" s="585"/>
      <c r="AW37" s="583" t="s">
        <v>368</v>
      </c>
      <c r="AX37" s="584"/>
      <c r="AY37" s="584"/>
      <c r="AZ37" s="584"/>
      <c r="BA37" s="584"/>
      <c r="BB37" s="584"/>
      <c r="BC37" s="584"/>
      <c r="BD37" s="584"/>
      <c r="BE37" s="584"/>
      <c r="BF37" s="588" t="s">
        <v>368</v>
      </c>
      <c r="BG37" s="588"/>
      <c r="BH37" s="588"/>
      <c r="BI37" s="588"/>
      <c r="BJ37" s="584" t="s">
        <v>368</v>
      </c>
      <c r="BK37" s="821"/>
      <c r="BL37" s="821"/>
      <c r="BM37" s="821"/>
      <c r="BN37" s="821"/>
      <c r="BO37" s="821"/>
      <c r="BP37" s="822"/>
      <c r="BQ37" s="619" t="s">
        <v>91</v>
      </c>
      <c r="BR37" s="582"/>
      <c r="BS37" s="582"/>
      <c r="BT37" s="582"/>
      <c r="BU37" s="585"/>
      <c r="BV37" s="817" t="s">
        <v>403</v>
      </c>
      <c r="BW37" s="818"/>
      <c r="BX37" s="619" t="s">
        <v>90</v>
      </c>
      <c r="BY37" s="582"/>
      <c r="BZ37" s="582"/>
      <c r="CA37" s="582"/>
      <c r="CB37" s="585"/>
      <c r="CC37" s="817" t="s">
        <v>403</v>
      </c>
      <c r="CD37" s="818"/>
      <c r="CE37" s="619" t="s">
        <v>89</v>
      </c>
      <c r="CF37" s="582"/>
      <c r="CG37" s="582"/>
      <c r="CH37" s="582"/>
      <c r="CI37" s="582"/>
      <c r="CJ37" s="582"/>
      <c r="CK37" s="582"/>
      <c r="CL37" s="582"/>
      <c r="CM37" s="582"/>
      <c r="CN37" s="585"/>
      <c r="CO37" s="819">
        <v>26</v>
      </c>
      <c r="CP37" s="752"/>
      <c r="CQ37" s="752"/>
      <c r="CR37" s="752"/>
      <c r="CS37" s="752"/>
      <c r="CT37" s="820" t="s">
        <v>462</v>
      </c>
      <c r="CU37" s="820"/>
      <c r="CV37" s="820"/>
      <c r="CW37" s="820"/>
      <c r="CX37" s="820"/>
      <c r="CY37" s="820"/>
      <c r="CZ37" s="584">
        <v>5550</v>
      </c>
      <c r="DA37" s="752"/>
      <c r="DB37" s="752"/>
      <c r="DC37" s="752"/>
      <c r="DD37" s="752"/>
      <c r="DE37" s="752"/>
      <c r="DF37" s="752"/>
      <c r="DG37" s="752"/>
      <c r="DH37" s="754"/>
      <c r="DI37" s="4"/>
    </row>
    <row r="38" spans="2:113" ht="13.5" customHeight="1">
      <c r="B38" s="659" t="s">
        <v>98</v>
      </c>
      <c r="C38" s="582"/>
      <c r="D38" s="582"/>
      <c r="E38" s="582"/>
      <c r="F38" s="582"/>
      <c r="G38" s="582"/>
      <c r="H38" s="582"/>
      <c r="I38" s="582"/>
      <c r="J38" s="582"/>
      <c r="K38" s="582"/>
      <c r="L38" s="585"/>
      <c r="M38" s="583">
        <v>67945</v>
      </c>
      <c r="N38" s="584"/>
      <c r="O38" s="584"/>
      <c r="P38" s="584"/>
      <c r="Q38" s="584"/>
      <c r="R38" s="584"/>
      <c r="S38" s="584"/>
      <c r="T38" s="584"/>
      <c r="U38" s="588">
        <v>0.1</v>
      </c>
      <c r="V38" s="588"/>
      <c r="W38" s="588"/>
      <c r="X38" s="588"/>
      <c r="Y38" s="584" t="s">
        <v>368</v>
      </c>
      <c r="Z38" s="584"/>
      <c r="AA38" s="584"/>
      <c r="AB38" s="584"/>
      <c r="AC38" s="584"/>
      <c r="AD38" s="584"/>
      <c r="AE38" s="584"/>
      <c r="AF38" s="584"/>
      <c r="AG38" s="588" t="s">
        <v>368</v>
      </c>
      <c r="AH38" s="588"/>
      <c r="AI38" s="588"/>
      <c r="AJ38" s="713"/>
      <c r="AK38" s="697" t="s">
        <v>87</v>
      </c>
      <c r="AL38" s="662"/>
      <c r="AM38" s="662"/>
      <c r="AN38" s="662"/>
      <c r="AO38" s="662"/>
      <c r="AP38" s="662"/>
      <c r="AQ38" s="662"/>
      <c r="AR38" s="662"/>
      <c r="AS38" s="662"/>
      <c r="AT38" s="662"/>
      <c r="AU38" s="662"/>
      <c r="AV38" s="663"/>
      <c r="AW38" s="830">
        <v>39548960</v>
      </c>
      <c r="AX38" s="812"/>
      <c r="AY38" s="812"/>
      <c r="AZ38" s="812"/>
      <c r="BA38" s="812"/>
      <c r="BB38" s="812"/>
      <c r="BC38" s="812"/>
      <c r="BD38" s="812"/>
      <c r="BE38" s="812"/>
      <c r="BF38" s="811">
        <v>100</v>
      </c>
      <c r="BG38" s="811"/>
      <c r="BH38" s="811"/>
      <c r="BI38" s="811"/>
      <c r="BJ38" s="812">
        <v>563964</v>
      </c>
      <c r="BK38" s="813"/>
      <c r="BL38" s="813"/>
      <c r="BM38" s="813"/>
      <c r="BN38" s="813"/>
      <c r="BO38" s="813"/>
      <c r="BP38" s="814"/>
      <c r="BQ38" s="697" t="s">
        <v>86</v>
      </c>
      <c r="BR38" s="662"/>
      <c r="BS38" s="662"/>
      <c r="BT38" s="662"/>
      <c r="BU38" s="663"/>
      <c r="BV38" s="815" t="s">
        <v>403</v>
      </c>
      <c r="BW38" s="816"/>
      <c r="BX38" s="697" t="s">
        <v>85</v>
      </c>
      <c r="BY38" s="662"/>
      <c r="BZ38" s="662"/>
      <c r="CA38" s="662"/>
      <c r="CB38" s="663"/>
      <c r="CC38" s="815" t="s">
        <v>409</v>
      </c>
      <c r="CD38" s="816"/>
      <c r="CE38" s="823"/>
      <c r="CF38" s="824"/>
      <c r="CG38" s="824"/>
      <c r="CH38" s="824"/>
      <c r="CI38" s="824"/>
      <c r="CJ38" s="824"/>
      <c r="CK38" s="824"/>
      <c r="CL38" s="824"/>
      <c r="CM38" s="824"/>
      <c r="CN38" s="825"/>
      <c r="CO38" s="826"/>
      <c r="CP38" s="827"/>
      <c r="CQ38" s="827"/>
      <c r="CR38" s="827"/>
      <c r="CS38" s="827"/>
      <c r="CT38" s="828"/>
      <c r="CU38" s="828"/>
      <c r="CV38" s="828"/>
      <c r="CW38" s="828"/>
      <c r="CX38" s="828"/>
      <c r="CY38" s="828"/>
      <c r="CZ38" s="827"/>
      <c r="DA38" s="827"/>
      <c r="DB38" s="827"/>
      <c r="DC38" s="827"/>
      <c r="DD38" s="827"/>
      <c r="DE38" s="827"/>
      <c r="DF38" s="827"/>
      <c r="DG38" s="827"/>
      <c r="DH38" s="829"/>
      <c r="DI38" s="4"/>
    </row>
    <row r="39" spans="2:113" ht="13.5" customHeight="1">
      <c r="B39" s="659" t="s">
        <v>93</v>
      </c>
      <c r="C39" s="582"/>
      <c r="D39" s="582"/>
      <c r="E39" s="582"/>
      <c r="F39" s="582"/>
      <c r="G39" s="582"/>
      <c r="H39" s="582"/>
      <c r="I39" s="582"/>
      <c r="J39" s="582"/>
      <c r="K39" s="582"/>
      <c r="L39" s="585"/>
      <c r="M39" s="583">
        <v>46395</v>
      </c>
      <c r="N39" s="584"/>
      <c r="O39" s="584"/>
      <c r="P39" s="584"/>
      <c r="Q39" s="584"/>
      <c r="R39" s="584"/>
      <c r="S39" s="584"/>
      <c r="T39" s="584"/>
      <c r="U39" s="588">
        <v>0.1</v>
      </c>
      <c r="V39" s="588"/>
      <c r="W39" s="588"/>
      <c r="X39" s="588"/>
      <c r="Y39" s="584" t="s">
        <v>368</v>
      </c>
      <c r="Z39" s="584"/>
      <c r="AA39" s="584"/>
      <c r="AB39" s="584"/>
      <c r="AC39" s="584"/>
      <c r="AD39" s="584"/>
      <c r="AE39" s="584"/>
      <c r="AF39" s="584"/>
      <c r="AG39" s="588" t="s">
        <v>368</v>
      </c>
      <c r="AH39" s="588"/>
      <c r="AI39" s="588"/>
      <c r="AJ39" s="71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59" t="s">
        <v>88</v>
      </c>
      <c r="C40" s="582"/>
      <c r="D40" s="582"/>
      <c r="E40" s="582"/>
      <c r="F40" s="582"/>
      <c r="G40" s="582"/>
      <c r="H40" s="582"/>
      <c r="I40" s="582"/>
      <c r="J40" s="582"/>
      <c r="K40" s="582"/>
      <c r="L40" s="585"/>
      <c r="M40" s="583">
        <v>4345652</v>
      </c>
      <c r="N40" s="584"/>
      <c r="O40" s="584"/>
      <c r="P40" s="584"/>
      <c r="Q40" s="584"/>
      <c r="R40" s="584"/>
      <c r="S40" s="584"/>
      <c r="T40" s="584"/>
      <c r="U40" s="588">
        <v>5.7</v>
      </c>
      <c r="V40" s="588"/>
      <c r="W40" s="588"/>
      <c r="X40" s="588"/>
      <c r="Y40" s="584" t="s">
        <v>368</v>
      </c>
      <c r="Z40" s="584"/>
      <c r="AA40" s="584"/>
      <c r="AB40" s="584"/>
      <c r="AC40" s="584"/>
      <c r="AD40" s="584"/>
      <c r="AE40" s="584"/>
      <c r="AF40" s="584"/>
      <c r="AG40" s="588" t="s">
        <v>368</v>
      </c>
      <c r="AH40" s="588"/>
      <c r="AI40" s="588"/>
      <c r="AJ40" s="71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59" t="s">
        <v>84</v>
      </c>
      <c r="C41" s="582"/>
      <c r="D41" s="582"/>
      <c r="E41" s="582"/>
      <c r="F41" s="582"/>
      <c r="G41" s="582"/>
      <c r="H41" s="582"/>
      <c r="I41" s="582"/>
      <c r="J41" s="582"/>
      <c r="K41" s="582"/>
      <c r="L41" s="585"/>
      <c r="M41" s="583">
        <v>584184</v>
      </c>
      <c r="N41" s="584"/>
      <c r="O41" s="584"/>
      <c r="P41" s="584"/>
      <c r="Q41" s="584"/>
      <c r="R41" s="584"/>
      <c r="S41" s="584"/>
      <c r="T41" s="584"/>
      <c r="U41" s="588">
        <v>0.8</v>
      </c>
      <c r="V41" s="588"/>
      <c r="W41" s="588"/>
      <c r="X41" s="588"/>
      <c r="Y41" s="584">
        <v>722</v>
      </c>
      <c r="Z41" s="584"/>
      <c r="AA41" s="584"/>
      <c r="AB41" s="584"/>
      <c r="AC41" s="584"/>
      <c r="AD41" s="584"/>
      <c r="AE41" s="584"/>
      <c r="AF41" s="584"/>
      <c r="AG41" s="588">
        <v>0</v>
      </c>
      <c r="AH41" s="588"/>
      <c r="AI41" s="588"/>
      <c r="AJ41" s="71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59" t="s">
        <v>83</v>
      </c>
      <c r="C42" s="582"/>
      <c r="D42" s="582"/>
      <c r="E42" s="582"/>
      <c r="F42" s="582"/>
      <c r="G42" s="582"/>
      <c r="H42" s="582"/>
      <c r="I42" s="582"/>
      <c r="J42" s="582"/>
      <c r="K42" s="582"/>
      <c r="L42" s="585"/>
      <c r="M42" s="583">
        <v>1040200</v>
      </c>
      <c r="N42" s="584"/>
      <c r="O42" s="584"/>
      <c r="P42" s="584"/>
      <c r="Q42" s="584"/>
      <c r="R42" s="584"/>
      <c r="S42" s="584"/>
      <c r="T42" s="584"/>
      <c r="U42" s="588">
        <v>1.4</v>
      </c>
      <c r="V42" s="588"/>
      <c r="W42" s="588"/>
      <c r="X42" s="588"/>
      <c r="Y42" s="584" t="s">
        <v>368</v>
      </c>
      <c r="Z42" s="584"/>
      <c r="AA42" s="584"/>
      <c r="AB42" s="584"/>
      <c r="AC42" s="584"/>
      <c r="AD42" s="584"/>
      <c r="AE42" s="584"/>
      <c r="AF42" s="584"/>
      <c r="AG42" s="588" t="s">
        <v>368</v>
      </c>
      <c r="AH42" s="588"/>
      <c r="AI42" s="588"/>
      <c r="AJ42" s="71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695" t="s">
        <v>82</v>
      </c>
      <c r="D43" s="695"/>
      <c r="E43" s="695"/>
      <c r="F43" s="695"/>
      <c r="G43" s="695"/>
      <c r="H43" s="695"/>
      <c r="I43" s="695"/>
      <c r="J43" s="695"/>
      <c r="K43" s="695"/>
      <c r="L43" s="696"/>
      <c r="M43" s="583" t="s">
        <v>368</v>
      </c>
      <c r="N43" s="584"/>
      <c r="O43" s="584"/>
      <c r="P43" s="584"/>
      <c r="Q43" s="584"/>
      <c r="R43" s="584"/>
      <c r="S43" s="584"/>
      <c r="T43" s="584"/>
      <c r="U43" s="588" t="s">
        <v>368</v>
      </c>
      <c r="V43" s="588"/>
      <c r="W43" s="588"/>
      <c r="X43" s="588"/>
      <c r="Y43" s="584" t="s">
        <v>368</v>
      </c>
      <c r="Z43" s="584"/>
      <c r="AA43" s="584"/>
      <c r="AB43" s="584"/>
      <c r="AC43" s="584"/>
      <c r="AD43" s="584"/>
      <c r="AE43" s="584"/>
      <c r="AF43" s="584"/>
      <c r="AG43" s="588" t="s">
        <v>368</v>
      </c>
      <c r="AH43" s="588"/>
      <c r="AI43" s="588"/>
      <c r="AJ43" s="713"/>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695" t="s">
        <v>81</v>
      </c>
      <c r="D44" s="695"/>
      <c r="E44" s="695"/>
      <c r="F44" s="695"/>
      <c r="G44" s="695"/>
      <c r="H44" s="695"/>
      <c r="I44" s="695"/>
      <c r="J44" s="695"/>
      <c r="K44" s="695"/>
      <c r="L44" s="696"/>
      <c r="M44" s="583" t="s">
        <v>368</v>
      </c>
      <c r="N44" s="584"/>
      <c r="O44" s="584"/>
      <c r="P44" s="584"/>
      <c r="Q44" s="584"/>
      <c r="R44" s="584"/>
      <c r="S44" s="584"/>
      <c r="T44" s="584"/>
      <c r="U44" s="588" t="s">
        <v>368</v>
      </c>
      <c r="V44" s="588"/>
      <c r="W44" s="588"/>
      <c r="X44" s="588"/>
      <c r="Y44" s="584" t="s">
        <v>368</v>
      </c>
      <c r="Z44" s="584"/>
      <c r="AA44" s="584"/>
      <c r="AB44" s="584"/>
      <c r="AC44" s="584"/>
      <c r="AD44" s="584"/>
      <c r="AE44" s="584"/>
      <c r="AF44" s="584"/>
      <c r="AG44" s="588" t="s">
        <v>368</v>
      </c>
      <c r="AH44" s="588"/>
      <c r="AI44" s="588"/>
      <c r="AJ44" s="713"/>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4" t="s">
        <v>80</v>
      </c>
      <c r="C45" s="662"/>
      <c r="D45" s="662"/>
      <c r="E45" s="662"/>
      <c r="F45" s="662"/>
      <c r="G45" s="662"/>
      <c r="H45" s="662"/>
      <c r="I45" s="662"/>
      <c r="J45" s="662"/>
      <c r="K45" s="662"/>
      <c r="L45" s="663"/>
      <c r="M45" s="583">
        <v>76587360</v>
      </c>
      <c r="N45" s="584"/>
      <c r="O45" s="584"/>
      <c r="P45" s="584"/>
      <c r="Q45" s="584"/>
      <c r="R45" s="584"/>
      <c r="S45" s="584"/>
      <c r="T45" s="584"/>
      <c r="U45" s="588">
        <v>100</v>
      </c>
      <c r="V45" s="588"/>
      <c r="W45" s="588"/>
      <c r="X45" s="588"/>
      <c r="Y45" s="584">
        <v>42167202</v>
      </c>
      <c r="Z45" s="584"/>
      <c r="AA45" s="584"/>
      <c r="AB45" s="584"/>
      <c r="AC45" s="584"/>
      <c r="AD45" s="584"/>
      <c r="AE45" s="584"/>
      <c r="AF45" s="584"/>
      <c r="AG45" s="588">
        <v>100</v>
      </c>
      <c r="AH45" s="588"/>
      <c r="AI45" s="588"/>
      <c r="AJ45" s="713"/>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32" t="s">
        <v>79</v>
      </c>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41"/>
      <c r="AD46" s="41"/>
      <c r="AE46" s="41"/>
      <c r="AF46" s="41"/>
      <c r="AG46" s="43"/>
      <c r="AH46" s="632" t="s">
        <v>419</v>
      </c>
      <c r="AI46" s="632"/>
      <c r="AJ46" s="632"/>
      <c r="AK46" s="632"/>
      <c r="AL46" s="632"/>
      <c r="AM46" s="632"/>
      <c r="AN46" s="632"/>
      <c r="AO46" s="632"/>
      <c r="AP46" s="632"/>
      <c r="AQ46" s="38"/>
      <c r="AR46" s="38"/>
      <c r="AS46" s="38"/>
      <c r="AT46" s="41"/>
      <c r="AU46" s="41"/>
      <c r="AV46" s="40"/>
      <c r="AW46" s="42"/>
      <c r="AX46" s="41"/>
      <c r="AY46" s="41"/>
      <c r="AZ46" s="632" t="s">
        <v>78</v>
      </c>
      <c r="BA46" s="632"/>
      <c r="BB46" s="632"/>
      <c r="BC46" s="632"/>
      <c r="BD46" s="632"/>
      <c r="BE46" s="632"/>
      <c r="BF46" s="632"/>
      <c r="BG46" s="632"/>
      <c r="BH46" s="632"/>
      <c r="BI46" s="632"/>
      <c r="BJ46" s="632"/>
      <c r="BK46" s="632"/>
      <c r="BL46" s="632"/>
      <c r="BM46" s="632"/>
      <c r="BN46" s="632"/>
      <c r="BO46" s="632"/>
      <c r="BP46" s="632"/>
      <c r="BQ46" s="632"/>
      <c r="BR46" s="632"/>
      <c r="BS46" s="632"/>
      <c r="BT46" s="41"/>
      <c r="BU46" s="41"/>
      <c r="BV46" s="632" t="s">
        <v>419</v>
      </c>
      <c r="BW46" s="632"/>
      <c r="BX46" s="632"/>
      <c r="BY46" s="632"/>
      <c r="BZ46" s="632"/>
      <c r="CA46" s="632"/>
      <c r="CB46" s="632"/>
      <c r="CC46" s="632"/>
      <c r="CD46" s="41"/>
      <c r="CE46" s="40"/>
      <c r="CF46" s="39"/>
      <c r="CG46" s="283"/>
      <c r="CH46" s="807" t="s">
        <v>77</v>
      </c>
      <c r="CI46" s="807"/>
      <c r="CJ46" s="807"/>
      <c r="CK46" s="807"/>
      <c r="CL46" s="807"/>
      <c r="CM46" s="807"/>
      <c r="CN46" s="807"/>
      <c r="CO46" s="807"/>
      <c r="CP46" s="807"/>
      <c r="CQ46" s="38"/>
      <c r="CR46" s="24"/>
      <c r="CS46" s="728" t="s">
        <v>778</v>
      </c>
      <c r="CT46" s="632"/>
      <c r="CU46" s="632"/>
      <c r="CV46" s="632"/>
      <c r="CW46" s="632"/>
      <c r="CX46" s="632"/>
      <c r="CY46" s="632"/>
      <c r="CZ46" s="633"/>
      <c r="DA46" s="728" t="s">
        <v>395</v>
      </c>
      <c r="DB46" s="632"/>
      <c r="DC46" s="632"/>
      <c r="DD46" s="632"/>
      <c r="DE46" s="632"/>
      <c r="DF46" s="632"/>
      <c r="DG46" s="632"/>
      <c r="DH46" s="809"/>
      <c r="DI46" s="4"/>
    </row>
    <row r="47" spans="2:113" ht="13.5" customHeight="1">
      <c r="B47" s="37"/>
      <c r="C47" s="32"/>
      <c r="D47" s="32"/>
      <c r="E47" s="662"/>
      <c r="F47" s="662"/>
      <c r="G47" s="662"/>
      <c r="H47" s="662"/>
      <c r="I47" s="662"/>
      <c r="J47" s="662"/>
      <c r="K47" s="662"/>
      <c r="L47" s="662"/>
      <c r="M47" s="662"/>
      <c r="N47" s="662"/>
      <c r="O47" s="662"/>
      <c r="P47" s="662"/>
      <c r="Q47" s="662"/>
      <c r="R47" s="662"/>
      <c r="S47" s="662"/>
      <c r="T47" s="662"/>
      <c r="U47" s="662"/>
      <c r="V47" s="662"/>
      <c r="W47" s="662"/>
      <c r="X47" s="662"/>
      <c r="Y47" s="582"/>
      <c r="Z47" s="582"/>
      <c r="AA47" s="582"/>
      <c r="AB47" s="582"/>
      <c r="AC47" s="4"/>
      <c r="AD47" s="4"/>
      <c r="AE47" s="4"/>
      <c r="AF47" s="4"/>
      <c r="AG47" s="6"/>
      <c r="AH47" s="806"/>
      <c r="AI47" s="806"/>
      <c r="AJ47" s="806"/>
      <c r="AK47" s="806"/>
      <c r="AL47" s="806"/>
      <c r="AM47" s="806"/>
      <c r="AN47" s="806"/>
      <c r="AO47" s="806"/>
      <c r="AP47" s="806"/>
      <c r="AQ47" s="35"/>
      <c r="AR47" s="35"/>
      <c r="AS47" s="35"/>
      <c r="AT47" s="4"/>
      <c r="AU47" s="4"/>
      <c r="AV47" s="34"/>
      <c r="AW47" s="33"/>
      <c r="AX47" s="32"/>
      <c r="AY47" s="32"/>
      <c r="AZ47" s="662"/>
      <c r="BA47" s="662"/>
      <c r="BB47" s="662"/>
      <c r="BC47" s="662"/>
      <c r="BD47" s="662"/>
      <c r="BE47" s="662"/>
      <c r="BF47" s="662"/>
      <c r="BG47" s="662"/>
      <c r="BH47" s="662"/>
      <c r="BI47" s="662"/>
      <c r="BJ47" s="662"/>
      <c r="BK47" s="662"/>
      <c r="BL47" s="662"/>
      <c r="BM47" s="662"/>
      <c r="BN47" s="662"/>
      <c r="BO47" s="662"/>
      <c r="BP47" s="662"/>
      <c r="BQ47" s="662"/>
      <c r="BR47" s="662"/>
      <c r="BS47" s="662"/>
      <c r="BT47" s="32"/>
      <c r="BU47" s="32"/>
      <c r="BV47" s="662"/>
      <c r="BW47" s="662"/>
      <c r="BX47" s="662"/>
      <c r="BY47" s="662"/>
      <c r="BZ47" s="662"/>
      <c r="CA47" s="662"/>
      <c r="CB47" s="662"/>
      <c r="CC47" s="662"/>
      <c r="CD47" s="32"/>
      <c r="CE47" s="31"/>
      <c r="CF47" s="20"/>
      <c r="CG47" s="284"/>
      <c r="CH47" s="808"/>
      <c r="CI47" s="808"/>
      <c r="CJ47" s="808"/>
      <c r="CK47" s="808"/>
      <c r="CL47" s="808"/>
      <c r="CM47" s="808"/>
      <c r="CN47" s="808"/>
      <c r="CO47" s="808"/>
      <c r="CP47" s="808"/>
      <c r="CQ47" s="30"/>
      <c r="CR47" s="21"/>
      <c r="CS47" s="697"/>
      <c r="CT47" s="662"/>
      <c r="CU47" s="662"/>
      <c r="CV47" s="662"/>
      <c r="CW47" s="662"/>
      <c r="CX47" s="662"/>
      <c r="CY47" s="662"/>
      <c r="CZ47" s="663"/>
      <c r="DA47" s="697"/>
      <c r="DB47" s="662"/>
      <c r="DC47" s="662"/>
      <c r="DD47" s="662"/>
      <c r="DE47" s="662"/>
      <c r="DF47" s="662"/>
      <c r="DG47" s="662"/>
      <c r="DH47" s="810"/>
      <c r="DI47" s="4"/>
    </row>
    <row r="48" spans="2:113" ht="13.5" customHeight="1">
      <c r="B48" s="29"/>
      <c r="C48" s="28"/>
      <c r="D48" s="788" t="s">
        <v>77</v>
      </c>
      <c r="E48" s="788"/>
      <c r="F48" s="788"/>
      <c r="G48" s="788"/>
      <c r="H48" s="788"/>
      <c r="I48" s="788"/>
      <c r="J48" s="788"/>
      <c r="K48" s="27"/>
      <c r="L48" s="25"/>
      <c r="M48" s="26"/>
      <c r="N48" s="788" t="s">
        <v>76</v>
      </c>
      <c r="O48" s="788"/>
      <c r="P48" s="788"/>
      <c r="Q48" s="788"/>
      <c r="R48" s="788"/>
      <c r="S48" s="788"/>
      <c r="T48" s="25"/>
      <c r="U48" s="795" t="s">
        <v>73</v>
      </c>
      <c r="V48" s="788"/>
      <c r="W48" s="788"/>
      <c r="X48" s="796"/>
      <c r="Y48" s="797" t="s">
        <v>70</v>
      </c>
      <c r="Z48" s="797"/>
      <c r="AA48" s="797"/>
      <c r="AB48" s="797"/>
      <c r="AC48" s="797"/>
      <c r="AD48" s="797"/>
      <c r="AE48" s="797"/>
      <c r="AF48" s="797"/>
      <c r="AG48" s="798" t="s">
        <v>420</v>
      </c>
      <c r="AH48" s="799"/>
      <c r="AI48" s="799"/>
      <c r="AJ48" s="799"/>
      <c r="AK48" s="799"/>
      <c r="AL48" s="799"/>
      <c r="AM48" s="799"/>
      <c r="AN48" s="799"/>
      <c r="AO48" s="799"/>
      <c r="AP48" s="800"/>
      <c r="AQ48" s="797" t="s">
        <v>75</v>
      </c>
      <c r="AR48" s="797"/>
      <c r="AS48" s="797"/>
      <c r="AT48" s="797"/>
      <c r="AU48" s="797"/>
      <c r="AV48" s="797"/>
      <c r="AW48" s="6"/>
      <c r="AX48" s="632" t="s">
        <v>74</v>
      </c>
      <c r="AY48" s="632"/>
      <c r="AZ48" s="632"/>
      <c r="BA48" s="632"/>
      <c r="BB48" s="632"/>
      <c r="BC48" s="632"/>
      <c r="BD48" s="632"/>
      <c r="BE48" s="24"/>
      <c r="BF48" s="6"/>
      <c r="BG48" s="632" t="s">
        <v>421</v>
      </c>
      <c r="BH48" s="632"/>
      <c r="BI48" s="632"/>
      <c r="BJ48" s="632"/>
      <c r="BK48" s="632"/>
      <c r="BL48" s="24"/>
      <c r="BM48" s="632" t="s">
        <v>73</v>
      </c>
      <c r="BN48" s="632"/>
      <c r="BO48" s="632"/>
      <c r="BP48" s="632"/>
      <c r="BQ48" s="801"/>
      <c r="BR48" s="802"/>
      <c r="BS48" s="632" t="s">
        <v>422</v>
      </c>
      <c r="BT48" s="632"/>
      <c r="BU48" s="632"/>
      <c r="BV48" s="632"/>
      <c r="BW48" s="632"/>
      <c r="BX48" s="803"/>
      <c r="BY48" s="804"/>
      <c r="BZ48" s="6"/>
      <c r="CA48" s="805" t="s">
        <v>423</v>
      </c>
      <c r="CB48" s="805"/>
      <c r="CC48" s="805"/>
      <c r="CD48" s="805"/>
      <c r="CE48" s="23"/>
      <c r="CF48" s="728" t="s">
        <v>72</v>
      </c>
      <c r="CG48" s="793"/>
      <c r="CH48" s="793"/>
      <c r="CI48" s="793"/>
      <c r="CJ48" s="793"/>
      <c r="CK48" s="793"/>
      <c r="CL48" s="793"/>
      <c r="CM48" s="793"/>
      <c r="CN48" s="793"/>
      <c r="CO48" s="793"/>
      <c r="CP48" s="793"/>
      <c r="CQ48" s="793"/>
      <c r="CR48" s="794"/>
      <c r="CS48" s="749">
        <v>31770286</v>
      </c>
      <c r="CT48" s="783"/>
      <c r="CU48" s="783"/>
      <c r="CV48" s="783"/>
      <c r="CW48" s="783"/>
      <c r="CX48" s="783"/>
      <c r="CY48" s="783"/>
      <c r="CZ48" s="785"/>
      <c r="DA48" s="749">
        <v>31737941</v>
      </c>
      <c r="DB48" s="783"/>
      <c r="DC48" s="783"/>
      <c r="DD48" s="783"/>
      <c r="DE48" s="783"/>
      <c r="DF48" s="783"/>
      <c r="DG48" s="783"/>
      <c r="DH48" s="786"/>
      <c r="DI48" s="4"/>
    </row>
    <row r="49" spans="2:113" ht="13.5" customHeight="1">
      <c r="B49" s="787" t="s">
        <v>71</v>
      </c>
      <c r="C49" s="788"/>
      <c r="D49" s="788"/>
      <c r="E49" s="788"/>
      <c r="F49" s="788"/>
      <c r="G49" s="788"/>
      <c r="H49" s="788"/>
      <c r="I49" s="788"/>
      <c r="J49" s="788"/>
      <c r="K49" s="788"/>
      <c r="L49" s="789"/>
      <c r="M49" s="613">
        <v>9894417</v>
      </c>
      <c r="N49" s="790"/>
      <c r="O49" s="790"/>
      <c r="P49" s="790"/>
      <c r="Q49" s="790"/>
      <c r="R49" s="790"/>
      <c r="S49" s="790"/>
      <c r="T49" s="790"/>
      <c r="U49" s="791">
        <v>13.8</v>
      </c>
      <c r="V49" s="791"/>
      <c r="W49" s="791"/>
      <c r="X49" s="791"/>
      <c r="Y49" s="790">
        <v>8843688</v>
      </c>
      <c r="Z49" s="790"/>
      <c r="AA49" s="790"/>
      <c r="AB49" s="790"/>
      <c r="AC49" s="790"/>
      <c r="AD49" s="790"/>
      <c r="AE49" s="790"/>
      <c r="AF49" s="790"/>
      <c r="AG49" s="790">
        <v>8841572</v>
      </c>
      <c r="AH49" s="790"/>
      <c r="AI49" s="790"/>
      <c r="AJ49" s="790"/>
      <c r="AK49" s="790"/>
      <c r="AL49" s="790"/>
      <c r="AM49" s="790"/>
      <c r="AN49" s="790"/>
      <c r="AO49" s="790"/>
      <c r="AP49" s="790"/>
      <c r="AQ49" s="791">
        <v>21</v>
      </c>
      <c r="AR49" s="791"/>
      <c r="AS49" s="791"/>
      <c r="AT49" s="791"/>
      <c r="AU49" s="791"/>
      <c r="AV49" s="792"/>
      <c r="AW49" s="22"/>
      <c r="AX49" s="662"/>
      <c r="AY49" s="662"/>
      <c r="AZ49" s="662"/>
      <c r="BA49" s="662"/>
      <c r="BB49" s="662"/>
      <c r="BC49" s="662"/>
      <c r="BD49" s="662"/>
      <c r="BE49" s="21"/>
      <c r="BF49" s="22"/>
      <c r="BG49" s="662"/>
      <c r="BH49" s="662"/>
      <c r="BI49" s="662"/>
      <c r="BJ49" s="662"/>
      <c r="BK49" s="662"/>
      <c r="BL49" s="21"/>
      <c r="BM49" s="662"/>
      <c r="BN49" s="662"/>
      <c r="BO49" s="662"/>
      <c r="BP49" s="662"/>
      <c r="BQ49" s="20"/>
      <c r="BR49" s="662" t="s">
        <v>27</v>
      </c>
      <c r="BS49" s="662"/>
      <c r="BT49" s="662"/>
      <c r="BU49" s="662"/>
      <c r="BV49" s="662"/>
      <c r="BW49" s="662"/>
      <c r="BX49" s="662"/>
      <c r="BY49" s="19"/>
      <c r="BZ49" s="673" t="s">
        <v>70</v>
      </c>
      <c r="CA49" s="674"/>
      <c r="CB49" s="674"/>
      <c r="CC49" s="674"/>
      <c r="CD49" s="674"/>
      <c r="CE49" s="675"/>
      <c r="CF49" s="619" t="s">
        <v>69</v>
      </c>
      <c r="CG49" s="684"/>
      <c r="CH49" s="684"/>
      <c r="CI49" s="684"/>
      <c r="CJ49" s="684"/>
      <c r="CK49" s="684"/>
      <c r="CL49" s="684"/>
      <c r="CM49" s="684"/>
      <c r="CN49" s="684"/>
      <c r="CO49" s="684"/>
      <c r="CP49" s="684"/>
      <c r="CQ49" s="684"/>
      <c r="CR49" s="685"/>
      <c r="CS49" s="583">
        <v>26861630</v>
      </c>
      <c r="CT49" s="752"/>
      <c r="CU49" s="752"/>
      <c r="CV49" s="752"/>
      <c r="CW49" s="752"/>
      <c r="CX49" s="752"/>
      <c r="CY49" s="752"/>
      <c r="CZ49" s="753"/>
      <c r="DA49" s="583">
        <v>26730182</v>
      </c>
      <c r="DB49" s="752"/>
      <c r="DC49" s="752"/>
      <c r="DD49" s="752"/>
      <c r="DE49" s="752"/>
      <c r="DF49" s="752"/>
      <c r="DG49" s="752"/>
      <c r="DH49" s="754"/>
      <c r="DI49" s="4"/>
    </row>
    <row r="50" spans="2:113" ht="13.5" customHeight="1">
      <c r="B50" s="17"/>
      <c r="C50" s="582" t="s">
        <v>68</v>
      </c>
      <c r="D50" s="582"/>
      <c r="E50" s="582"/>
      <c r="F50" s="582"/>
      <c r="G50" s="582"/>
      <c r="H50" s="582"/>
      <c r="I50" s="582"/>
      <c r="J50" s="582"/>
      <c r="K50" s="582"/>
      <c r="L50" s="585"/>
      <c r="M50" s="583">
        <v>6385877</v>
      </c>
      <c r="N50" s="584"/>
      <c r="O50" s="584"/>
      <c r="P50" s="584"/>
      <c r="Q50" s="584"/>
      <c r="R50" s="584"/>
      <c r="S50" s="584"/>
      <c r="T50" s="584"/>
      <c r="U50" s="588">
        <v>8.9</v>
      </c>
      <c r="V50" s="588"/>
      <c r="W50" s="588"/>
      <c r="X50" s="588"/>
      <c r="Y50" s="584">
        <v>5764496</v>
      </c>
      <c r="Z50" s="584"/>
      <c r="AA50" s="584"/>
      <c r="AB50" s="584"/>
      <c r="AC50" s="584"/>
      <c r="AD50" s="584"/>
      <c r="AE50" s="584"/>
      <c r="AF50" s="584"/>
      <c r="AG50" s="584" t="s">
        <v>368</v>
      </c>
      <c r="AH50" s="584"/>
      <c r="AI50" s="584"/>
      <c r="AJ50" s="584"/>
      <c r="AK50" s="584"/>
      <c r="AL50" s="584"/>
      <c r="AM50" s="584"/>
      <c r="AN50" s="584"/>
      <c r="AO50" s="584"/>
      <c r="AP50" s="584"/>
      <c r="AQ50" s="588" t="s">
        <v>368</v>
      </c>
      <c r="AR50" s="588"/>
      <c r="AS50" s="588"/>
      <c r="AT50" s="588"/>
      <c r="AU50" s="588"/>
      <c r="AV50" s="647"/>
      <c r="AW50" s="728" t="s">
        <v>67</v>
      </c>
      <c r="AX50" s="632"/>
      <c r="AY50" s="632"/>
      <c r="AZ50" s="632"/>
      <c r="BA50" s="632"/>
      <c r="BB50" s="632"/>
      <c r="BC50" s="632"/>
      <c r="BD50" s="632"/>
      <c r="BE50" s="633"/>
      <c r="BF50" s="782">
        <v>454651</v>
      </c>
      <c r="BG50" s="783"/>
      <c r="BH50" s="783"/>
      <c r="BI50" s="783"/>
      <c r="BJ50" s="783"/>
      <c r="BK50" s="783"/>
      <c r="BL50" s="783"/>
      <c r="BM50" s="784">
        <v>0.6</v>
      </c>
      <c r="BN50" s="784"/>
      <c r="BO50" s="784"/>
      <c r="BP50" s="784"/>
      <c r="BQ50" s="783" t="s">
        <v>368</v>
      </c>
      <c r="BR50" s="783"/>
      <c r="BS50" s="783"/>
      <c r="BT50" s="783"/>
      <c r="BU50" s="783"/>
      <c r="BV50" s="783"/>
      <c r="BW50" s="783"/>
      <c r="BX50" s="783"/>
      <c r="BY50" s="783"/>
      <c r="BZ50" s="783">
        <v>454622</v>
      </c>
      <c r="CA50" s="783"/>
      <c r="CB50" s="783"/>
      <c r="CC50" s="783"/>
      <c r="CD50" s="783"/>
      <c r="CE50" s="785"/>
      <c r="CF50" s="619" t="s">
        <v>66</v>
      </c>
      <c r="CG50" s="684"/>
      <c r="CH50" s="684"/>
      <c r="CI50" s="684"/>
      <c r="CJ50" s="684"/>
      <c r="CK50" s="684"/>
      <c r="CL50" s="684"/>
      <c r="CM50" s="684"/>
      <c r="CN50" s="684"/>
      <c r="CO50" s="684"/>
      <c r="CP50" s="684"/>
      <c r="CQ50" s="684"/>
      <c r="CR50" s="685"/>
      <c r="CS50" s="583">
        <v>41199875</v>
      </c>
      <c r="CT50" s="752"/>
      <c r="CU50" s="752"/>
      <c r="CV50" s="752"/>
      <c r="CW50" s="752"/>
      <c r="CX50" s="752"/>
      <c r="CY50" s="752"/>
      <c r="CZ50" s="753"/>
      <c r="DA50" s="583">
        <v>41138105</v>
      </c>
      <c r="DB50" s="752"/>
      <c r="DC50" s="752"/>
      <c r="DD50" s="752"/>
      <c r="DE50" s="752"/>
      <c r="DF50" s="752"/>
      <c r="DG50" s="752"/>
      <c r="DH50" s="754"/>
      <c r="DI50" s="4"/>
    </row>
    <row r="51" spans="2:113" ht="13.5" customHeight="1">
      <c r="B51" s="659" t="s">
        <v>65</v>
      </c>
      <c r="C51" s="582"/>
      <c r="D51" s="582"/>
      <c r="E51" s="582"/>
      <c r="F51" s="582"/>
      <c r="G51" s="582"/>
      <c r="H51" s="582"/>
      <c r="I51" s="582"/>
      <c r="J51" s="582"/>
      <c r="K51" s="582"/>
      <c r="L51" s="585"/>
      <c r="M51" s="583">
        <v>25411776</v>
      </c>
      <c r="N51" s="584"/>
      <c r="O51" s="584"/>
      <c r="P51" s="584"/>
      <c r="Q51" s="584"/>
      <c r="R51" s="584"/>
      <c r="S51" s="584"/>
      <c r="T51" s="584"/>
      <c r="U51" s="588">
        <v>35.6</v>
      </c>
      <c r="V51" s="588"/>
      <c r="W51" s="588"/>
      <c r="X51" s="588"/>
      <c r="Y51" s="584">
        <v>7441227</v>
      </c>
      <c r="Z51" s="584"/>
      <c r="AA51" s="584"/>
      <c r="AB51" s="584"/>
      <c r="AC51" s="584"/>
      <c r="AD51" s="584"/>
      <c r="AE51" s="584"/>
      <c r="AF51" s="584"/>
      <c r="AG51" s="584">
        <v>7440474</v>
      </c>
      <c r="AH51" s="584"/>
      <c r="AI51" s="584"/>
      <c r="AJ51" s="584"/>
      <c r="AK51" s="584"/>
      <c r="AL51" s="584"/>
      <c r="AM51" s="584"/>
      <c r="AN51" s="584"/>
      <c r="AO51" s="584"/>
      <c r="AP51" s="584"/>
      <c r="AQ51" s="588">
        <v>17.600000000000001</v>
      </c>
      <c r="AR51" s="588"/>
      <c r="AS51" s="588"/>
      <c r="AT51" s="588"/>
      <c r="AU51" s="588"/>
      <c r="AV51" s="647"/>
      <c r="AW51" s="619" t="s">
        <v>64</v>
      </c>
      <c r="AX51" s="582"/>
      <c r="AY51" s="582"/>
      <c r="AZ51" s="582"/>
      <c r="BA51" s="582"/>
      <c r="BB51" s="582"/>
      <c r="BC51" s="582"/>
      <c r="BD51" s="582"/>
      <c r="BE51" s="585"/>
      <c r="BF51" s="583">
        <v>7375474</v>
      </c>
      <c r="BG51" s="584"/>
      <c r="BH51" s="584"/>
      <c r="BI51" s="584"/>
      <c r="BJ51" s="584"/>
      <c r="BK51" s="584"/>
      <c r="BL51" s="584"/>
      <c r="BM51" s="588">
        <v>10.3</v>
      </c>
      <c r="BN51" s="588"/>
      <c r="BO51" s="588"/>
      <c r="BP51" s="588"/>
      <c r="BQ51" s="584">
        <v>38465</v>
      </c>
      <c r="BR51" s="584"/>
      <c r="BS51" s="584"/>
      <c r="BT51" s="584"/>
      <c r="BU51" s="584"/>
      <c r="BV51" s="584"/>
      <c r="BW51" s="584"/>
      <c r="BX51" s="584"/>
      <c r="BY51" s="584"/>
      <c r="BZ51" s="584">
        <v>6634178</v>
      </c>
      <c r="CA51" s="584"/>
      <c r="CB51" s="584"/>
      <c r="CC51" s="584"/>
      <c r="CD51" s="584"/>
      <c r="CE51" s="584"/>
      <c r="CF51" s="619" t="s">
        <v>63</v>
      </c>
      <c r="CG51" s="684"/>
      <c r="CH51" s="684"/>
      <c r="CI51" s="684"/>
      <c r="CJ51" s="684"/>
      <c r="CK51" s="684"/>
      <c r="CL51" s="684"/>
      <c r="CM51" s="684"/>
      <c r="CN51" s="684"/>
      <c r="CO51" s="684"/>
      <c r="CP51" s="684"/>
      <c r="CQ51" s="684"/>
      <c r="CR51" s="685"/>
      <c r="CS51" s="583">
        <v>41199875</v>
      </c>
      <c r="CT51" s="752"/>
      <c r="CU51" s="752"/>
      <c r="CV51" s="752"/>
      <c r="CW51" s="752"/>
      <c r="CX51" s="752"/>
      <c r="CY51" s="752"/>
      <c r="CZ51" s="753"/>
      <c r="DA51" s="583">
        <v>41138105</v>
      </c>
      <c r="DB51" s="752"/>
      <c r="DC51" s="752"/>
      <c r="DD51" s="752"/>
      <c r="DE51" s="752"/>
      <c r="DF51" s="752"/>
      <c r="DG51" s="752"/>
      <c r="DH51" s="754"/>
      <c r="DI51" s="4"/>
    </row>
    <row r="52" spans="2:113" ht="13.5" customHeight="1">
      <c r="B52" s="659" t="s">
        <v>40</v>
      </c>
      <c r="C52" s="582"/>
      <c r="D52" s="582"/>
      <c r="E52" s="582"/>
      <c r="F52" s="582"/>
      <c r="G52" s="582"/>
      <c r="H52" s="582"/>
      <c r="I52" s="582"/>
      <c r="J52" s="582"/>
      <c r="K52" s="582"/>
      <c r="L52" s="585"/>
      <c r="M52" s="583">
        <v>4011048</v>
      </c>
      <c r="N52" s="584"/>
      <c r="O52" s="584"/>
      <c r="P52" s="584"/>
      <c r="Q52" s="584"/>
      <c r="R52" s="584"/>
      <c r="S52" s="584"/>
      <c r="T52" s="584"/>
      <c r="U52" s="588">
        <v>5.6</v>
      </c>
      <c r="V52" s="588"/>
      <c r="W52" s="588"/>
      <c r="X52" s="588"/>
      <c r="Y52" s="584">
        <v>3983891</v>
      </c>
      <c r="Z52" s="584"/>
      <c r="AA52" s="584"/>
      <c r="AB52" s="584"/>
      <c r="AC52" s="584"/>
      <c r="AD52" s="584"/>
      <c r="AE52" s="584"/>
      <c r="AF52" s="584"/>
      <c r="AG52" s="734">
        <v>3983891</v>
      </c>
      <c r="AH52" s="734"/>
      <c r="AI52" s="734"/>
      <c r="AJ52" s="734"/>
      <c r="AK52" s="734"/>
      <c r="AL52" s="734"/>
      <c r="AM52" s="734"/>
      <c r="AN52" s="734"/>
      <c r="AO52" s="734"/>
      <c r="AP52" s="734"/>
      <c r="AQ52" s="588">
        <v>9.4</v>
      </c>
      <c r="AR52" s="588"/>
      <c r="AS52" s="588"/>
      <c r="AT52" s="588"/>
      <c r="AU52" s="588"/>
      <c r="AV52" s="647"/>
      <c r="AW52" s="619" t="s">
        <v>62</v>
      </c>
      <c r="AX52" s="582"/>
      <c r="AY52" s="582"/>
      <c r="AZ52" s="582"/>
      <c r="BA52" s="582"/>
      <c r="BB52" s="582"/>
      <c r="BC52" s="582"/>
      <c r="BD52" s="582"/>
      <c r="BE52" s="585"/>
      <c r="BF52" s="583">
        <v>37356496</v>
      </c>
      <c r="BG52" s="584"/>
      <c r="BH52" s="584"/>
      <c r="BI52" s="584"/>
      <c r="BJ52" s="584"/>
      <c r="BK52" s="584"/>
      <c r="BL52" s="584"/>
      <c r="BM52" s="588">
        <v>52.3</v>
      </c>
      <c r="BN52" s="588"/>
      <c r="BO52" s="588"/>
      <c r="BP52" s="588"/>
      <c r="BQ52" s="584">
        <v>790684</v>
      </c>
      <c r="BR52" s="584"/>
      <c r="BS52" s="584"/>
      <c r="BT52" s="584"/>
      <c r="BU52" s="584"/>
      <c r="BV52" s="584"/>
      <c r="BW52" s="584"/>
      <c r="BX52" s="584"/>
      <c r="BY52" s="584"/>
      <c r="BZ52" s="584">
        <v>15996035</v>
      </c>
      <c r="CA52" s="584"/>
      <c r="CB52" s="584"/>
      <c r="CC52" s="584"/>
      <c r="CD52" s="584"/>
      <c r="CE52" s="584"/>
      <c r="CF52" s="619" t="s">
        <v>61</v>
      </c>
      <c r="CG52" s="684"/>
      <c r="CH52" s="684"/>
      <c r="CI52" s="684"/>
      <c r="CJ52" s="684"/>
      <c r="CK52" s="684"/>
      <c r="CL52" s="684"/>
      <c r="CM52" s="684"/>
      <c r="CN52" s="684"/>
      <c r="CO52" s="684"/>
      <c r="CP52" s="684"/>
      <c r="CQ52" s="684"/>
      <c r="CR52" s="685"/>
      <c r="CS52" s="769">
        <v>1.17</v>
      </c>
      <c r="CT52" s="770"/>
      <c r="CU52" s="770"/>
      <c r="CV52" s="770"/>
      <c r="CW52" s="770"/>
      <c r="CX52" s="770"/>
      <c r="CY52" s="770"/>
      <c r="CZ52" s="771"/>
      <c r="DA52" s="769">
        <v>1.1299999999999999</v>
      </c>
      <c r="DB52" s="770"/>
      <c r="DC52" s="770"/>
      <c r="DD52" s="770"/>
      <c r="DE52" s="770"/>
      <c r="DF52" s="770"/>
      <c r="DG52" s="770"/>
      <c r="DH52" s="775"/>
      <c r="DI52" s="4"/>
    </row>
    <row r="53" spans="2:113" ht="13.5" customHeight="1">
      <c r="B53" s="686" t="s">
        <v>116</v>
      </c>
      <c r="C53" s="688" t="s">
        <v>424</v>
      </c>
      <c r="D53" s="689"/>
      <c r="E53" s="689"/>
      <c r="F53" s="689"/>
      <c r="G53" s="689"/>
      <c r="H53" s="689"/>
      <c r="I53" s="690" t="s">
        <v>12</v>
      </c>
      <c r="J53" s="692" t="s">
        <v>60</v>
      </c>
      <c r="K53" s="692"/>
      <c r="L53" s="693"/>
      <c r="M53" s="741">
        <v>3822856</v>
      </c>
      <c r="N53" s="742"/>
      <c r="O53" s="742"/>
      <c r="P53" s="742"/>
      <c r="Q53" s="742"/>
      <c r="R53" s="742"/>
      <c r="S53" s="742"/>
      <c r="T53" s="742"/>
      <c r="U53" s="743">
        <v>5.3</v>
      </c>
      <c r="V53" s="743"/>
      <c r="W53" s="743"/>
      <c r="X53" s="743"/>
      <c r="Y53" s="742">
        <v>3795699</v>
      </c>
      <c r="Z53" s="742"/>
      <c r="AA53" s="742"/>
      <c r="AB53" s="742"/>
      <c r="AC53" s="742"/>
      <c r="AD53" s="742"/>
      <c r="AE53" s="742"/>
      <c r="AF53" s="742"/>
      <c r="AG53" s="742">
        <v>3795699</v>
      </c>
      <c r="AH53" s="742"/>
      <c r="AI53" s="742"/>
      <c r="AJ53" s="742"/>
      <c r="AK53" s="742"/>
      <c r="AL53" s="742"/>
      <c r="AM53" s="742"/>
      <c r="AN53" s="742"/>
      <c r="AO53" s="742"/>
      <c r="AP53" s="742"/>
      <c r="AQ53" s="743">
        <v>9</v>
      </c>
      <c r="AR53" s="743"/>
      <c r="AS53" s="743"/>
      <c r="AT53" s="743"/>
      <c r="AU53" s="743"/>
      <c r="AV53" s="781"/>
      <c r="AW53" s="619" t="s">
        <v>59</v>
      </c>
      <c r="AX53" s="582"/>
      <c r="AY53" s="582"/>
      <c r="AZ53" s="582"/>
      <c r="BA53" s="582"/>
      <c r="BB53" s="582"/>
      <c r="BC53" s="582"/>
      <c r="BD53" s="582"/>
      <c r="BE53" s="585"/>
      <c r="BF53" s="583">
        <v>5195972</v>
      </c>
      <c r="BG53" s="584"/>
      <c r="BH53" s="584"/>
      <c r="BI53" s="584"/>
      <c r="BJ53" s="584"/>
      <c r="BK53" s="584"/>
      <c r="BL53" s="584"/>
      <c r="BM53" s="588">
        <v>7.3</v>
      </c>
      <c r="BN53" s="588"/>
      <c r="BO53" s="588"/>
      <c r="BP53" s="588"/>
      <c r="BQ53" s="584">
        <v>264516</v>
      </c>
      <c r="BR53" s="584"/>
      <c r="BS53" s="584"/>
      <c r="BT53" s="584"/>
      <c r="BU53" s="584"/>
      <c r="BV53" s="584"/>
      <c r="BW53" s="584"/>
      <c r="BX53" s="584"/>
      <c r="BY53" s="584"/>
      <c r="BZ53" s="584">
        <v>4348699</v>
      </c>
      <c r="CA53" s="584"/>
      <c r="CB53" s="584"/>
      <c r="CC53" s="584"/>
      <c r="CD53" s="584"/>
      <c r="CE53" s="584"/>
      <c r="CF53" s="619" t="s">
        <v>58</v>
      </c>
      <c r="CG53" s="694"/>
      <c r="CH53" s="694"/>
      <c r="CI53" s="694"/>
      <c r="CJ53" s="694"/>
      <c r="CK53" s="694"/>
      <c r="CL53" s="694"/>
      <c r="CM53" s="694"/>
      <c r="CN53" s="694"/>
      <c r="CO53" s="694"/>
      <c r="CP53" s="694"/>
      <c r="CQ53" s="708" t="s">
        <v>3</v>
      </c>
      <c r="CR53" s="709"/>
      <c r="CS53" s="586">
        <v>9.5</v>
      </c>
      <c r="CT53" s="635"/>
      <c r="CU53" s="635"/>
      <c r="CV53" s="635"/>
      <c r="CW53" s="635"/>
      <c r="CX53" s="635"/>
      <c r="CY53" s="635"/>
      <c r="CZ53" s="765"/>
      <c r="DA53" s="586">
        <v>8.4</v>
      </c>
      <c r="DB53" s="635"/>
      <c r="DC53" s="635"/>
      <c r="DD53" s="635"/>
      <c r="DE53" s="635"/>
      <c r="DF53" s="635"/>
      <c r="DG53" s="635"/>
      <c r="DH53" s="760"/>
      <c r="DI53" s="4"/>
    </row>
    <row r="54" spans="2:113" ht="13.5" customHeight="1">
      <c r="B54" s="616"/>
      <c r="C54" s="641"/>
      <c r="D54" s="642"/>
      <c r="E54" s="642"/>
      <c r="F54" s="642"/>
      <c r="G54" s="642"/>
      <c r="H54" s="642"/>
      <c r="I54" s="691"/>
      <c r="J54" s="695" t="s">
        <v>57</v>
      </c>
      <c r="K54" s="695"/>
      <c r="L54" s="696"/>
      <c r="M54" s="583">
        <v>188192</v>
      </c>
      <c r="N54" s="584"/>
      <c r="O54" s="584"/>
      <c r="P54" s="584"/>
      <c r="Q54" s="584"/>
      <c r="R54" s="584"/>
      <c r="S54" s="584"/>
      <c r="T54" s="584"/>
      <c r="U54" s="588">
        <v>0.3</v>
      </c>
      <c r="V54" s="588"/>
      <c r="W54" s="588"/>
      <c r="X54" s="588"/>
      <c r="Y54" s="584">
        <v>188192</v>
      </c>
      <c r="Z54" s="584"/>
      <c r="AA54" s="584"/>
      <c r="AB54" s="584"/>
      <c r="AC54" s="584"/>
      <c r="AD54" s="584"/>
      <c r="AE54" s="584"/>
      <c r="AF54" s="584"/>
      <c r="AG54" s="584">
        <v>188192</v>
      </c>
      <c r="AH54" s="584"/>
      <c r="AI54" s="584"/>
      <c r="AJ54" s="584"/>
      <c r="AK54" s="584"/>
      <c r="AL54" s="584"/>
      <c r="AM54" s="584"/>
      <c r="AN54" s="584"/>
      <c r="AO54" s="584"/>
      <c r="AP54" s="584"/>
      <c r="AQ54" s="588">
        <v>0.4</v>
      </c>
      <c r="AR54" s="588"/>
      <c r="AS54" s="588"/>
      <c r="AT54" s="588"/>
      <c r="AU54" s="588"/>
      <c r="AV54" s="647"/>
      <c r="AW54" s="619" t="s">
        <v>56</v>
      </c>
      <c r="AX54" s="582"/>
      <c r="AY54" s="582"/>
      <c r="AZ54" s="582"/>
      <c r="BA54" s="582"/>
      <c r="BB54" s="582"/>
      <c r="BC54" s="582"/>
      <c r="BD54" s="582"/>
      <c r="BE54" s="585"/>
      <c r="BF54" s="583">
        <v>556452</v>
      </c>
      <c r="BG54" s="584"/>
      <c r="BH54" s="584"/>
      <c r="BI54" s="584"/>
      <c r="BJ54" s="584"/>
      <c r="BK54" s="584"/>
      <c r="BL54" s="584"/>
      <c r="BM54" s="588">
        <v>0.8</v>
      </c>
      <c r="BN54" s="588"/>
      <c r="BO54" s="588"/>
      <c r="BP54" s="588"/>
      <c r="BQ54" s="584" t="s">
        <v>368</v>
      </c>
      <c r="BR54" s="584"/>
      <c r="BS54" s="584"/>
      <c r="BT54" s="584"/>
      <c r="BU54" s="584"/>
      <c r="BV54" s="584"/>
      <c r="BW54" s="584"/>
      <c r="BX54" s="584"/>
      <c r="BY54" s="584"/>
      <c r="BZ54" s="584">
        <v>507553</v>
      </c>
      <c r="CA54" s="584"/>
      <c r="CB54" s="584"/>
      <c r="CC54" s="584"/>
      <c r="CD54" s="584"/>
      <c r="CE54" s="584"/>
      <c r="CF54" s="697" t="s">
        <v>55</v>
      </c>
      <c r="CG54" s="698"/>
      <c r="CH54" s="698"/>
      <c r="CI54" s="698"/>
      <c r="CJ54" s="698"/>
      <c r="CK54" s="698"/>
      <c r="CL54" s="698"/>
      <c r="CM54" s="698"/>
      <c r="CN54" s="698"/>
      <c r="CO54" s="698"/>
      <c r="CP54" s="698"/>
      <c r="CQ54" s="710" t="s">
        <v>3</v>
      </c>
      <c r="CR54" s="711"/>
      <c r="CS54" s="586">
        <v>8</v>
      </c>
      <c r="CT54" s="635"/>
      <c r="CU54" s="635"/>
      <c r="CV54" s="635"/>
      <c r="CW54" s="635"/>
      <c r="CX54" s="635"/>
      <c r="CY54" s="635"/>
      <c r="CZ54" s="765"/>
      <c r="DA54" s="586">
        <v>8.1</v>
      </c>
      <c r="DB54" s="635"/>
      <c r="DC54" s="635"/>
      <c r="DD54" s="635"/>
      <c r="DE54" s="635"/>
      <c r="DF54" s="635"/>
      <c r="DG54" s="635"/>
      <c r="DH54" s="760"/>
      <c r="DI54" s="4"/>
    </row>
    <row r="55" spans="2:113" ht="13.5" customHeight="1">
      <c r="B55" s="687"/>
      <c r="C55" s="699" t="s">
        <v>425</v>
      </c>
      <c r="D55" s="700"/>
      <c r="E55" s="700"/>
      <c r="F55" s="700"/>
      <c r="G55" s="700"/>
      <c r="H55" s="700"/>
      <c r="I55" s="700"/>
      <c r="J55" s="700"/>
      <c r="K55" s="700"/>
      <c r="L55" s="701"/>
      <c r="M55" s="733" t="s">
        <v>368</v>
      </c>
      <c r="N55" s="734"/>
      <c r="O55" s="734"/>
      <c r="P55" s="734"/>
      <c r="Q55" s="734"/>
      <c r="R55" s="734"/>
      <c r="S55" s="734"/>
      <c r="T55" s="734"/>
      <c r="U55" s="735" t="s">
        <v>368</v>
      </c>
      <c r="V55" s="735"/>
      <c r="W55" s="735"/>
      <c r="X55" s="735"/>
      <c r="Y55" s="734" t="s">
        <v>368</v>
      </c>
      <c r="Z55" s="734"/>
      <c r="AA55" s="734"/>
      <c r="AB55" s="734"/>
      <c r="AC55" s="734"/>
      <c r="AD55" s="734"/>
      <c r="AE55" s="734"/>
      <c r="AF55" s="734"/>
      <c r="AG55" s="734" t="s">
        <v>368</v>
      </c>
      <c r="AH55" s="734"/>
      <c r="AI55" s="734"/>
      <c r="AJ55" s="734"/>
      <c r="AK55" s="734"/>
      <c r="AL55" s="734"/>
      <c r="AM55" s="734"/>
      <c r="AN55" s="734"/>
      <c r="AO55" s="734"/>
      <c r="AP55" s="734"/>
      <c r="AQ55" s="735" t="s">
        <v>368</v>
      </c>
      <c r="AR55" s="735"/>
      <c r="AS55" s="735"/>
      <c r="AT55" s="735"/>
      <c r="AU55" s="735"/>
      <c r="AV55" s="778"/>
      <c r="AW55" s="619" t="s">
        <v>54</v>
      </c>
      <c r="AX55" s="582"/>
      <c r="AY55" s="582"/>
      <c r="AZ55" s="582"/>
      <c r="BA55" s="582"/>
      <c r="BB55" s="582"/>
      <c r="BC55" s="582"/>
      <c r="BD55" s="582"/>
      <c r="BE55" s="585"/>
      <c r="BF55" s="583">
        <v>109341</v>
      </c>
      <c r="BG55" s="584"/>
      <c r="BH55" s="584"/>
      <c r="BI55" s="584"/>
      <c r="BJ55" s="584"/>
      <c r="BK55" s="584"/>
      <c r="BL55" s="584"/>
      <c r="BM55" s="588">
        <v>0.2</v>
      </c>
      <c r="BN55" s="588"/>
      <c r="BO55" s="588"/>
      <c r="BP55" s="588"/>
      <c r="BQ55" s="584">
        <v>15402</v>
      </c>
      <c r="BR55" s="584"/>
      <c r="BS55" s="584"/>
      <c r="BT55" s="584"/>
      <c r="BU55" s="584"/>
      <c r="BV55" s="584"/>
      <c r="BW55" s="584"/>
      <c r="BX55" s="584"/>
      <c r="BY55" s="584"/>
      <c r="BZ55" s="584">
        <v>97293</v>
      </c>
      <c r="CA55" s="584"/>
      <c r="CB55" s="584"/>
      <c r="CC55" s="584"/>
      <c r="CD55" s="584"/>
      <c r="CE55" s="584"/>
      <c r="CF55" s="702" t="s">
        <v>426</v>
      </c>
      <c r="CG55" s="703"/>
      <c r="CH55" s="728" t="s">
        <v>53</v>
      </c>
      <c r="CI55" s="777"/>
      <c r="CJ55" s="777"/>
      <c r="CK55" s="777"/>
      <c r="CL55" s="777"/>
      <c r="CM55" s="777"/>
      <c r="CN55" s="777"/>
      <c r="CO55" s="777"/>
      <c r="CP55" s="777"/>
      <c r="CQ55" s="779" t="s">
        <v>3</v>
      </c>
      <c r="CR55" s="780"/>
      <c r="CS55" s="766" t="s">
        <v>368</v>
      </c>
      <c r="CT55" s="767"/>
      <c r="CU55" s="767"/>
      <c r="CV55" s="767"/>
      <c r="CW55" s="767"/>
      <c r="CX55" s="767"/>
      <c r="CY55" s="767"/>
      <c r="CZ55" s="768"/>
      <c r="DA55" s="766" t="s">
        <v>368</v>
      </c>
      <c r="DB55" s="767"/>
      <c r="DC55" s="767"/>
      <c r="DD55" s="767"/>
      <c r="DE55" s="767"/>
      <c r="DF55" s="767"/>
      <c r="DG55" s="767"/>
      <c r="DH55" s="776"/>
      <c r="DI55" s="4"/>
    </row>
    <row r="56" spans="2:113" ht="13.5" customHeight="1">
      <c r="B56" s="659" t="s">
        <v>52</v>
      </c>
      <c r="C56" s="582"/>
      <c r="D56" s="582"/>
      <c r="E56" s="582"/>
      <c r="F56" s="582"/>
      <c r="G56" s="582"/>
      <c r="H56" s="582"/>
      <c r="I56" s="582"/>
      <c r="J56" s="582"/>
      <c r="K56" s="582"/>
      <c r="L56" s="585"/>
      <c r="M56" s="583">
        <v>39317241</v>
      </c>
      <c r="N56" s="584"/>
      <c r="O56" s="584"/>
      <c r="P56" s="584"/>
      <c r="Q56" s="584"/>
      <c r="R56" s="584"/>
      <c r="S56" s="584"/>
      <c r="T56" s="584"/>
      <c r="U56" s="588">
        <v>55</v>
      </c>
      <c r="V56" s="588"/>
      <c r="W56" s="588"/>
      <c r="X56" s="588"/>
      <c r="Y56" s="584">
        <v>20268806</v>
      </c>
      <c r="Z56" s="584"/>
      <c r="AA56" s="584"/>
      <c r="AB56" s="584"/>
      <c r="AC56" s="584"/>
      <c r="AD56" s="584"/>
      <c r="AE56" s="584"/>
      <c r="AF56" s="584"/>
      <c r="AG56" s="742">
        <v>20265937</v>
      </c>
      <c r="AH56" s="742"/>
      <c r="AI56" s="742"/>
      <c r="AJ56" s="742"/>
      <c r="AK56" s="742"/>
      <c r="AL56" s="742"/>
      <c r="AM56" s="742"/>
      <c r="AN56" s="742"/>
      <c r="AO56" s="742"/>
      <c r="AP56" s="742"/>
      <c r="AQ56" s="588">
        <v>48.1</v>
      </c>
      <c r="AR56" s="588"/>
      <c r="AS56" s="588"/>
      <c r="AT56" s="588"/>
      <c r="AU56" s="588"/>
      <c r="AV56" s="647"/>
      <c r="AW56" s="772" t="s">
        <v>427</v>
      </c>
      <c r="AX56" s="773"/>
      <c r="AY56" s="773"/>
      <c r="AZ56" s="773"/>
      <c r="BA56" s="773"/>
      <c r="BB56" s="773"/>
      <c r="BC56" s="773"/>
      <c r="BD56" s="773"/>
      <c r="BE56" s="774"/>
      <c r="BF56" s="583">
        <v>434721</v>
      </c>
      <c r="BG56" s="584"/>
      <c r="BH56" s="584"/>
      <c r="BI56" s="584"/>
      <c r="BJ56" s="584"/>
      <c r="BK56" s="584"/>
      <c r="BL56" s="584"/>
      <c r="BM56" s="588">
        <v>0.6</v>
      </c>
      <c r="BN56" s="588"/>
      <c r="BO56" s="588"/>
      <c r="BP56" s="588"/>
      <c r="BQ56" s="584">
        <v>5096</v>
      </c>
      <c r="BR56" s="584"/>
      <c r="BS56" s="584"/>
      <c r="BT56" s="584"/>
      <c r="BU56" s="584"/>
      <c r="BV56" s="584"/>
      <c r="BW56" s="584"/>
      <c r="BX56" s="584"/>
      <c r="BY56" s="584"/>
      <c r="BZ56" s="584">
        <v>389948</v>
      </c>
      <c r="CA56" s="584"/>
      <c r="CB56" s="584"/>
      <c r="CC56" s="584"/>
      <c r="CD56" s="584"/>
      <c r="CE56" s="584"/>
      <c r="CF56" s="704"/>
      <c r="CG56" s="705"/>
      <c r="CH56" s="619" t="s">
        <v>51</v>
      </c>
      <c r="CI56" s="694"/>
      <c r="CJ56" s="694"/>
      <c r="CK56" s="694"/>
      <c r="CL56" s="694"/>
      <c r="CM56" s="694"/>
      <c r="CN56" s="694"/>
      <c r="CO56" s="694"/>
      <c r="CP56" s="694"/>
      <c r="CQ56" s="708" t="s">
        <v>3</v>
      </c>
      <c r="CR56" s="709"/>
      <c r="CS56" s="769" t="s">
        <v>368</v>
      </c>
      <c r="CT56" s="770"/>
      <c r="CU56" s="770"/>
      <c r="CV56" s="770"/>
      <c r="CW56" s="770"/>
      <c r="CX56" s="770"/>
      <c r="CY56" s="770"/>
      <c r="CZ56" s="771"/>
      <c r="DA56" s="769" t="s">
        <v>368</v>
      </c>
      <c r="DB56" s="770"/>
      <c r="DC56" s="770"/>
      <c r="DD56" s="770"/>
      <c r="DE56" s="770"/>
      <c r="DF56" s="770"/>
      <c r="DG56" s="770"/>
      <c r="DH56" s="775"/>
      <c r="DI56" s="4"/>
    </row>
    <row r="57" spans="2:113" ht="13.5" customHeight="1">
      <c r="B57" s="659" t="s">
        <v>50</v>
      </c>
      <c r="C57" s="582"/>
      <c r="D57" s="582"/>
      <c r="E57" s="582"/>
      <c r="F57" s="582"/>
      <c r="G57" s="582"/>
      <c r="H57" s="582"/>
      <c r="I57" s="582"/>
      <c r="J57" s="582"/>
      <c r="K57" s="582"/>
      <c r="L57" s="585"/>
      <c r="M57" s="583">
        <v>11210443</v>
      </c>
      <c r="N57" s="584"/>
      <c r="O57" s="584"/>
      <c r="P57" s="584"/>
      <c r="Q57" s="584"/>
      <c r="R57" s="584"/>
      <c r="S57" s="584"/>
      <c r="T57" s="584"/>
      <c r="U57" s="588">
        <v>15.7</v>
      </c>
      <c r="V57" s="588"/>
      <c r="W57" s="588"/>
      <c r="X57" s="588"/>
      <c r="Y57" s="584">
        <v>9016950</v>
      </c>
      <c r="Z57" s="584"/>
      <c r="AA57" s="584"/>
      <c r="AB57" s="584"/>
      <c r="AC57" s="584"/>
      <c r="AD57" s="584"/>
      <c r="AE57" s="584"/>
      <c r="AF57" s="584"/>
      <c r="AG57" s="584">
        <v>8216983</v>
      </c>
      <c r="AH57" s="584"/>
      <c r="AI57" s="584"/>
      <c r="AJ57" s="584"/>
      <c r="AK57" s="584"/>
      <c r="AL57" s="584"/>
      <c r="AM57" s="584"/>
      <c r="AN57" s="584"/>
      <c r="AO57" s="584"/>
      <c r="AP57" s="584"/>
      <c r="AQ57" s="588">
        <v>19.5</v>
      </c>
      <c r="AR57" s="588"/>
      <c r="AS57" s="588"/>
      <c r="AT57" s="588"/>
      <c r="AU57" s="588"/>
      <c r="AV57" s="647"/>
      <c r="AW57" s="619" t="s">
        <v>49</v>
      </c>
      <c r="AX57" s="582"/>
      <c r="AY57" s="582"/>
      <c r="AZ57" s="582"/>
      <c r="BA57" s="582"/>
      <c r="BB57" s="582"/>
      <c r="BC57" s="582"/>
      <c r="BD57" s="582"/>
      <c r="BE57" s="585"/>
      <c r="BF57" s="583">
        <v>5476313</v>
      </c>
      <c r="BG57" s="584"/>
      <c r="BH57" s="584"/>
      <c r="BI57" s="584"/>
      <c r="BJ57" s="584"/>
      <c r="BK57" s="584"/>
      <c r="BL57" s="584"/>
      <c r="BM57" s="588">
        <v>7.7</v>
      </c>
      <c r="BN57" s="588"/>
      <c r="BO57" s="588"/>
      <c r="BP57" s="588"/>
      <c r="BQ57" s="584">
        <v>1274912</v>
      </c>
      <c r="BR57" s="584"/>
      <c r="BS57" s="584"/>
      <c r="BT57" s="584"/>
      <c r="BU57" s="584"/>
      <c r="BV57" s="584"/>
      <c r="BW57" s="584"/>
      <c r="BX57" s="584"/>
      <c r="BY57" s="584"/>
      <c r="BZ57" s="584">
        <v>4339567</v>
      </c>
      <c r="CA57" s="584"/>
      <c r="CB57" s="584"/>
      <c r="CC57" s="584"/>
      <c r="CD57" s="584"/>
      <c r="CE57" s="584"/>
      <c r="CF57" s="704"/>
      <c r="CG57" s="705"/>
      <c r="CH57" s="619" t="s">
        <v>48</v>
      </c>
      <c r="CI57" s="694"/>
      <c r="CJ57" s="694"/>
      <c r="CK57" s="694"/>
      <c r="CL57" s="694"/>
      <c r="CM57" s="694"/>
      <c r="CN57" s="694"/>
      <c r="CO57" s="694"/>
      <c r="CP57" s="694"/>
      <c r="CQ57" s="708" t="s">
        <v>3</v>
      </c>
      <c r="CR57" s="709"/>
      <c r="CS57" s="586">
        <v>2.5</v>
      </c>
      <c r="CT57" s="635"/>
      <c r="CU57" s="635"/>
      <c r="CV57" s="635"/>
      <c r="CW57" s="635"/>
      <c r="CX57" s="635"/>
      <c r="CY57" s="635"/>
      <c r="CZ57" s="765"/>
      <c r="DA57" s="586">
        <v>2</v>
      </c>
      <c r="DB57" s="635"/>
      <c r="DC57" s="635"/>
      <c r="DD57" s="635"/>
      <c r="DE57" s="635"/>
      <c r="DF57" s="635"/>
      <c r="DG57" s="635"/>
      <c r="DH57" s="760"/>
    </row>
    <row r="58" spans="2:113" ht="13.5" customHeight="1">
      <c r="B58" s="659" t="s">
        <v>47</v>
      </c>
      <c r="C58" s="582"/>
      <c r="D58" s="582"/>
      <c r="E58" s="582"/>
      <c r="F58" s="582"/>
      <c r="G58" s="582"/>
      <c r="H58" s="582"/>
      <c r="I58" s="582"/>
      <c r="J58" s="582"/>
      <c r="K58" s="582"/>
      <c r="L58" s="585"/>
      <c r="M58" s="583">
        <v>836019</v>
      </c>
      <c r="N58" s="584"/>
      <c r="O58" s="584"/>
      <c r="P58" s="584"/>
      <c r="Q58" s="584"/>
      <c r="R58" s="584"/>
      <c r="S58" s="584"/>
      <c r="T58" s="584"/>
      <c r="U58" s="588">
        <v>1.2</v>
      </c>
      <c r="V58" s="588"/>
      <c r="W58" s="588"/>
      <c r="X58" s="588"/>
      <c r="Y58" s="584">
        <v>717431</v>
      </c>
      <c r="Z58" s="584"/>
      <c r="AA58" s="584"/>
      <c r="AB58" s="584"/>
      <c r="AC58" s="584"/>
      <c r="AD58" s="584"/>
      <c r="AE58" s="584"/>
      <c r="AF58" s="584"/>
      <c r="AG58" s="584">
        <v>699275</v>
      </c>
      <c r="AH58" s="584"/>
      <c r="AI58" s="584"/>
      <c r="AJ58" s="584"/>
      <c r="AK58" s="584"/>
      <c r="AL58" s="584"/>
      <c r="AM58" s="584"/>
      <c r="AN58" s="584"/>
      <c r="AO58" s="584"/>
      <c r="AP58" s="584"/>
      <c r="AQ58" s="588">
        <v>1.7</v>
      </c>
      <c r="AR58" s="588"/>
      <c r="AS58" s="588"/>
      <c r="AT58" s="588"/>
      <c r="AU58" s="588"/>
      <c r="AV58" s="647"/>
      <c r="AW58" s="619" t="s">
        <v>46</v>
      </c>
      <c r="AX58" s="582"/>
      <c r="AY58" s="582"/>
      <c r="AZ58" s="582"/>
      <c r="BA58" s="582"/>
      <c r="BB58" s="582"/>
      <c r="BC58" s="582"/>
      <c r="BD58" s="582"/>
      <c r="BE58" s="585"/>
      <c r="BF58" s="583">
        <v>2120862</v>
      </c>
      <c r="BG58" s="584"/>
      <c r="BH58" s="584"/>
      <c r="BI58" s="584"/>
      <c r="BJ58" s="584"/>
      <c r="BK58" s="584"/>
      <c r="BL58" s="584"/>
      <c r="BM58" s="588">
        <v>3</v>
      </c>
      <c r="BN58" s="588"/>
      <c r="BO58" s="588"/>
      <c r="BP58" s="588"/>
      <c r="BQ58" s="584">
        <v>97661</v>
      </c>
      <c r="BR58" s="584"/>
      <c r="BS58" s="584"/>
      <c r="BT58" s="584"/>
      <c r="BU58" s="584"/>
      <c r="BV58" s="584"/>
      <c r="BW58" s="584"/>
      <c r="BX58" s="584"/>
      <c r="BY58" s="584"/>
      <c r="BZ58" s="584">
        <v>1629982</v>
      </c>
      <c r="CA58" s="584"/>
      <c r="CB58" s="584"/>
      <c r="CC58" s="584"/>
      <c r="CD58" s="584"/>
      <c r="CE58" s="584"/>
      <c r="CF58" s="706"/>
      <c r="CG58" s="707"/>
      <c r="CH58" s="697" t="s">
        <v>45</v>
      </c>
      <c r="CI58" s="698"/>
      <c r="CJ58" s="698"/>
      <c r="CK58" s="698"/>
      <c r="CL58" s="698"/>
      <c r="CM58" s="698"/>
      <c r="CN58" s="698"/>
      <c r="CO58" s="698"/>
      <c r="CP58" s="698"/>
      <c r="CQ58" s="710" t="s">
        <v>3</v>
      </c>
      <c r="CR58" s="711"/>
      <c r="CS58" s="761" t="s">
        <v>368</v>
      </c>
      <c r="CT58" s="762"/>
      <c r="CU58" s="762"/>
      <c r="CV58" s="762"/>
      <c r="CW58" s="762"/>
      <c r="CX58" s="762"/>
      <c r="CY58" s="762"/>
      <c r="CZ58" s="763"/>
      <c r="DA58" s="761" t="s">
        <v>368</v>
      </c>
      <c r="DB58" s="762"/>
      <c r="DC58" s="762"/>
      <c r="DD58" s="762"/>
      <c r="DE58" s="762"/>
      <c r="DF58" s="762"/>
      <c r="DG58" s="762"/>
      <c r="DH58" s="764"/>
      <c r="DI58" s="4"/>
    </row>
    <row r="59" spans="2:113" ht="13.5" customHeight="1">
      <c r="B59" s="659" t="s">
        <v>44</v>
      </c>
      <c r="C59" s="582"/>
      <c r="D59" s="582"/>
      <c r="E59" s="582"/>
      <c r="F59" s="582"/>
      <c r="G59" s="582"/>
      <c r="H59" s="582"/>
      <c r="I59" s="582"/>
      <c r="J59" s="582"/>
      <c r="K59" s="582"/>
      <c r="L59" s="585"/>
      <c r="M59" s="583">
        <v>5822853</v>
      </c>
      <c r="N59" s="584"/>
      <c r="O59" s="584"/>
      <c r="P59" s="584"/>
      <c r="Q59" s="584"/>
      <c r="R59" s="584"/>
      <c r="S59" s="584"/>
      <c r="T59" s="584"/>
      <c r="U59" s="588">
        <v>8.1</v>
      </c>
      <c r="V59" s="588"/>
      <c r="W59" s="588"/>
      <c r="X59" s="588"/>
      <c r="Y59" s="584">
        <v>4397509</v>
      </c>
      <c r="Z59" s="584"/>
      <c r="AA59" s="584"/>
      <c r="AB59" s="584"/>
      <c r="AC59" s="584"/>
      <c r="AD59" s="584"/>
      <c r="AE59" s="584"/>
      <c r="AF59" s="584"/>
      <c r="AG59" s="584">
        <v>3538241</v>
      </c>
      <c r="AH59" s="584"/>
      <c r="AI59" s="584"/>
      <c r="AJ59" s="584"/>
      <c r="AK59" s="584"/>
      <c r="AL59" s="584"/>
      <c r="AM59" s="584"/>
      <c r="AN59" s="584"/>
      <c r="AO59" s="584"/>
      <c r="AP59" s="584"/>
      <c r="AQ59" s="588">
        <v>8.4</v>
      </c>
      <c r="AR59" s="588"/>
      <c r="AS59" s="588"/>
      <c r="AT59" s="588"/>
      <c r="AU59" s="588"/>
      <c r="AV59" s="647"/>
      <c r="AW59" s="619" t="s">
        <v>428</v>
      </c>
      <c r="AX59" s="582"/>
      <c r="AY59" s="582"/>
      <c r="AZ59" s="582"/>
      <c r="BA59" s="582"/>
      <c r="BB59" s="582"/>
      <c r="BC59" s="582"/>
      <c r="BD59" s="582"/>
      <c r="BE59" s="585"/>
      <c r="BF59" s="583">
        <v>8374996</v>
      </c>
      <c r="BG59" s="584"/>
      <c r="BH59" s="584"/>
      <c r="BI59" s="584"/>
      <c r="BJ59" s="584"/>
      <c r="BK59" s="584"/>
      <c r="BL59" s="584"/>
      <c r="BM59" s="588">
        <v>11.7</v>
      </c>
      <c r="BN59" s="588"/>
      <c r="BO59" s="588"/>
      <c r="BP59" s="588"/>
      <c r="BQ59" s="584">
        <v>2339866</v>
      </c>
      <c r="BR59" s="584"/>
      <c r="BS59" s="584"/>
      <c r="BT59" s="584"/>
      <c r="BU59" s="584"/>
      <c r="BV59" s="584"/>
      <c r="BW59" s="584"/>
      <c r="BX59" s="584"/>
      <c r="BY59" s="584"/>
      <c r="BZ59" s="584">
        <v>6415387</v>
      </c>
      <c r="CA59" s="584"/>
      <c r="CB59" s="584"/>
      <c r="CC59" s="584"/>
      <c r="CD59" s="584"/>
      <c r="CE59" s="584"/>
      <c r="CF59" s="638" t="s">
        <v>429</v>
      </c>
      <c r="CG59" s="639"/>
      <c r="CH59" s="639"/>
      <c r="CI59" s="639"/>
      <c r="CJ59" s="640"/>
      <c r="CK59" s="632" t="s">
        <v>430</v>
      </c>
      <c r="CL59" s="632"/>
      <c r="CM59" s="632"/>
      <c r="CN59" s="632"/>
      <c r="CO59" s="632"/>
      <c r="CP59" s="632"/>
      <c r="CQ59" s="632"/>
      <c r="CR59" s="633"/>
      <c r="CS59" s="583">
        <v>8133741</v>
      </c>
      <c r="CT59" s="752"/>
      <c r="CU59" s="752"/>
      <c r="CV59" s="752"/>
      <c r="CW59" s="752"/>
      <c r="CX59" s="752"/>
      <c r="CY59" s="752"/>
      <c r="CZ59" s="753"/>
      <c r="DA59" s="583">
        <v>8108556</v>
      </c>
      <c r="DB59" s="752"/>
      <c r="DC59" s="752"/>
      <c r="DD59" s="752"/>
      <c r="DE59" s="752"/>
      <c r="DF59" s="752"/>
      <c r="DG59" s="752"/>
      <c r="DH59" s="754"/>
      <c r="DI59" s="4"/>
    </row>
    <row r="60" spans="2:113" ht="13.5" customHeight="1">
      <c r="B60" s="17"/>
      <c r="C60" s="582" t="s">
        <v>43</v>
      </c>
      <c r="D60" s="582"/>
      <c r="E60" s="582"/>
      <c r="F60" s="582"/>
      <c r="G60" s="582"/>
      <c r="H60" s="582"/>
      <c r="I60" s="582"/>
      <c r="J60" s="582"/>
      <c r="K60" s="582"/>
      <c r="L60" s="585"/>
      <c r="M60" s="583">
        <v>640011</v>
      </c>
      <c r="N60" s="584"/>
      <c r="O60" s="584"/>
      <c r="P60" s="584"/>
      <c r="Q60" s="584"/>
      <c r="R60" s="584"/>
      <c r="S60" s="584"/>
      <c r="T60" s="584"/>
      <c r="U60" s="588">
        <v>0.9</v>
      </c>
      <c r="V60" s="588"/>
      <c r="W60" s="588"/>
      <c r="X60" s="588"/>
      <c r="Y60" s="584">
        <v>640011</v>
      </c>
      <c r="Z60" s="584"/>
      <c r="AA60" s="584"/>
      <c r="AB60" s="584"/>
      <c r="AC60" s="584"/>
      <c r="AD60" s="584"/>
      <c r="AE60" s="584"/>
      <c r="AF60" s="584"/>
      <c r="AG60" s="584">
        <v>588954</v>
      </c>
      <c r="AH60" s="584"/>
      <c r="AI60" s="584"/>
      <c r="AJ60" s="584"/>
      <c r="AK60" s="584"/>
      <c r="AL60" s="584"/>
      <c r="AM60" s="584"/>
      <c r="AN60" s="584"/>
      <c r="AO60" s="584"/>
      <c r="AP60" s="584"/>
      <c r="AQ60" s="588">
        <v>1.4</v>
      </c>
      <c r="AR60" s="588"/>
      <c r="AS60" s="588"/>
      <c r="AT60" s="588"/>
      <c r="AU60" s="588"/>
      <c r="AV60" s="647"/>
      <c r="AW60" s="619" t="s">
        <v>42</v>
      </c>
      <c r="AX60" s="582"/>
      <c r="AY60" s="582"/>
      <c r="AZ60" s="582"/>
      <c r="BA60" s="582"/>
      <c r="BB60" s="582"/>
      <c r="BC60" s="582"/>
      <c r="BD60" s="582"/>
      <c r="BE60" s="585"/>
      <c r="BF60" s="583" t="s">
        <v>368</v>
      </c>
      <c r="BG60" s="584"/>
      <c r="BH60" s="584"/>
      <c r="BI60" s="584"/>
      <c r="BJ60" s="584"/>
      <c r="BK60" s="584"/>
      <c r="BL60" s="584"/>
      <c r="BM60" s="588" t="s">
        <v>368</v>
      </c>
      <c r="BN60" s="588"/>
      <c r="BO60" s="588"/>
      <c r="BP60" s="588"/>
      <c r="BQ60" s="584" t="s">
        <v>368</v>
      </c>
      <c r="BR60" s="584"/>
      <c r="BS60" s="584"/>
      <c r="BT60" s="584"/>
      <c r="BU60" s="584"/>
      <c r="BV60" s="584"/>
      <c r="BW60" s="584"/>
      <c r="BX60" s="584"/>
      <c r="BY60" s="584"/>
      <c r="BZ60" s="584" t="s">
        <v>368</v>
      </c>
      <c r="CA60" s="584"/>
      <c r="CB60" s="584"/>
      <c r="CC60" s="584"/>
      <c r="CD60" s="584"/>
      <c r="CE60" s="584"/>
      <c r="CF60" s="641"/>
      <c r="CG60" s="642"/>
      <c r="CH60" s="642"/>
      <c r="CI60" s="642"/>
      <c r="CJ60" s="643"/>
      <c r="CK60" s="582" t="s">
        <v>431</v>
      </c>
      <c r="CL60" s="582"/>
      <c r="CM60" s="582"/>
      <c r="CN60" s="582"/>
      <c r="CO60" s="582"/>
      <c r="CP60" s="582"/>
      <c r="CQ60" s="582"/>
      <c r="CR60" s="585"/>
      <c r="CS60" s="583" t="s">
        <v>368</v>
      </c>
      <c r="CT60" s="752"/>
      <c r="CU60" s="752"/>
      <c r="CV60" s="752"/>
      <c r="CW60" s="752"/>
      <c r="CX60" s="752"/>
      <c r="CY60" s="752"/>
      <c r="CZ60" s="753"/>
      <c r="DA60" s="583" t="s">
        <v>368</v>
      </c>
      <c r="DB60" s="752"/>
      <c r="DC60" s="752"/>
      <c r="DD60" s="752"/>
      <c r="DE60" s="752"/>
      <c r="DF60" s="752"/>
      <c r="DG60" s="752"/>
      <c r="DH60" s="754"/>
      <c r="DI60" s="4"/>
    </row>
    <row r="61" spans="2:113" ht="13.5" customHeight="1">
      <c r="B61" s="659" t="s">
        <v>41</v>
      </c>
      <c r="C61" s="582"/>
      <c r="D61" s="582"/>
      <c r="E61" s="582"/>
      <c r="F61" s="582"/>
      <c r="G61" s="582"/>
      <c r="H61" s="582"/>
      <c r="I61" s="582"/>
      <c r="J61" s="582"/>
      <c r="K61" s="582"/>
      <c r="L61" s="585"/>
      <c r="M61" s="583">
        <v>7049349</v>
      </c>
      <c r="N61" s="584"/>
      <c r="O61" s="584"/>
      <c r="P61" s="584"/>
      <c r="Q61" s="584"/>
      <c r="R61" s="584"/>
      <c r="S61" s="584"/>
      <c r="T61" s="584"/>
      <c r="U61" s="588">
        <v>9.9</v>
      </c>
      <c r="V61" s="588"/>
      <c r="W61" s="588"/>
      <c r="X61" s="588"/>
      <c r="Y61" s="584">
        <v>6253746</v>
      </c>
      <c r="Z61" s="584"/>
      <c r="AA61" s="584"/>
      <c r="AB61" s="584"/>
      <c r="AC61" s="584"/>
      <c r="AD61" s="584"/>
      <c r="AE61" s="584"/>
      <c r="AF61" s="584"/>
      <c r="AG61" s="584">
        <v>5247272</v>
      </c>
      <c r="AH61" s="584"/>
      <c r="AI61" s="584"/>
      <c r="AJ61" s="584"/>
      <c r="AK61" s="584"/>
      <c r="AL61" s="584"/>
      <c r="AM61" s="584"/>
      <c r="AN61" s="584"/>
      <c r="AO61" s="584"/>
      <c r="AP61" s="584"/>
      <c r="AQ61" s="588">
        <v>12.4</v>
      </c>
      <c r="AR61" s="588"/>
      <c r="AS61" s="588"/>
      <c r="AT61" s="588"/>
      <c r="AU61" s="588"/>
      <c r="AV61" s="647"/>
      <c r="AW61" s="619" t="s">
        <v>40</v>
      </c>
      <c r="AX61" s="582"/>
      <c r="AY61" s="582"/>
      <c r="AZ61" s="582"/>
      <c r="BA61" s="582"/>
      <c r="BB61" s="582"/>
      <c r="BC61" s="582"/>
      <c r="BD61" s="582"/>
      <c r="BE61" s="585"/>
      <c r="BF61" s="583">
        <v>4011048</v>
      </c>
      <c r="BG61" s="584"/>
      <c r="BH61" s="584"/>
      <c r="BI61" s="584"/>
      <c r="BJ61" s="584"/>
      <c r="BK61" s="584"/>
      <c r="BL61" s="584"/>
      <c r="BM61" s="588">
        <v>5.6</v>
      </c>
      <c r="BN61" s="588"/>
      <c r="BO61" s="588"/>
      <c r="BP61" s="588"/>
      <c r="BQ61" s="584" t="s">
        <v>368</v>
      </c>
      <c r="BR61" s="584"/>
      <c r="BS61" s="584"/>
      <c r="BT61" s="584"/>
      <c r="BU61" s="584"/>
      <c r="BV61" s="584"/>
      <c r="BW61" s="584"/>
      <c r="BX61" s="584"/>
      <c r="BY61" s="584"/>
      <c r="BZ61" s="584">
        <v>3983891</v>
      </c>
      <c r="CA61" s="584"/>
      <c r="CB61" s="584"/>
      <c r="CC61" s="584"/>
      <c r="CD61" s="584"/>
      <c r="CE61" s="584"/>
      <c r="CF61" s="644"/>
      <c r="CG61" s="645"/>
      <c r="CH61" s="645"/>
      <c r="CI61" s="645"/>
      <c r="CJ61" s="646"/>
      <c r="CK61" s="662" t="s">
        <v>432</v>
      </c>
      <c r="CL61" s="662"/>
      <c r="CM61" s="662"/>
      <c r="CN61" s="662"/>
      <c r="CO61" s="662"/>
      <c r="CP61" s="662"/>
      <c r="CQ61" s="662"/>
      <c r="CR61" s="663"/>
      <c r="CS61" s="583">
        <v>12560577</v>
      </c>
      <c r="CT61" s="752"/>
      <c r="CU61" s="752"/>
      <c r="CV61" s="752"/>
      <c r="CW61" s="752"/>
      <c r="CX61" s="752"/>
      <c r="CY61" s="752"/>
      <c r="CZ61" s="753"/>
      <c r="DA61" s="583">
        <v>10244181</v>
      </c>
      <c r="DB61" s="752"/>
      <c r="DC61" s="752"/>
      <c r="DD61" s="752"/>
      <c r="DE61" s="752"/>
      <c r="DF61" s="752"/>
      <c r="DG61" s="752"/>
      <c r="DH61" s="754"/>
      <c r="DI61" s="4"/>
    </row>
    <row r="62" spans="2:113" ht="13.5" customHeight="1">
      <c r="B62" s="659" t="s">
        <v>39</v>
      </c>
      <c r="C62" s="582"/>
      <c r="D62" s="582"/>
      <c r="E62" s="582"/>
      <c r="F62" s="582"/>
      <c r="G62" s="582"/>
      <c r="H62" s="582"/>
      <c r="I62" s="582"/>
      <c r="J62" s="582"/>
      <c r="K62" s="582"/>
      <c r="L62" s="585"/>
      <c r="M62" s="583">
        <v>2363091</v>
      </c>
      <c r="N62" s="584"/>
      <c r="O62" s="584"/>
      <c r="P62" s="584"/>
      <c r="Q62" s="584"/>
      <c r="R62" s="584"/>
      <c r="S62" s="584"/>
      <c r="T62" s="584"/>
      <c r="U62" s="588">
        <v>3.3</v>
      </c>
      <c r="V62" s="588"/>
      <c r="W62" s="588"/>
      <c r="X62" s="588"/>
      <c r="Y62" s="584">
        <v>2360122</v>
      </c>
      <c r="Z62" s="584"/>
      <c r="AA62" s="584"/>
      <c r="AB62" s="584"/>
      <c r="AC62" s="584"/>
      <c r="AD62" s="584"/>
      <c r="AE62" s="584"/>
      <c r="AF62" s="584"/>
      <c r="AG62" s="584" t="s">
        <v>368</v>
      </c>
      <c r="AH62" s="584"/>
      <c r="AI62" s="584"/>
      <c r="AJ62" s="584"/>
      <c r="AK62" s="584"/>
      <c r="AL62" s="584"/>
      <c r="AM62" s="584"/>
      <c r="AN62" s="584"/>
      <c r="AO62" s="584"/>
      <c r="AP62" s="584"/>
      <c r="AQ62" s="588" t="s">
        <v>368</v>
      </c>
      <c r="AR62" s="588"/>
      <c r="AS62" s="588"/>
      <c r="AT62" s="588"/>
      <c r="AU62" s="588"/>
      <c r="AV62" s="647"/>
      <c r="AW62" s="619" t="s">
        <v>433</v>
      </c>
      <c r="AX62" s="582"/>
      <c r="AY62" s="582"/>
      <c r="AZ62" s="582"/>
      <c r="BA62" s="582"/>
      <c r="BB62" s="582"/>
      <c r="BC62" s="582"/>
      <c r="BD62" s="582"/>
      <c r="BE62" s="585"/>
      <c r="BF62" s="583" t="s">
        <v>368</v>
      </c>
      <c r="BG62" s="584"/>
      <c r="BH62" s="584"/>
      <c r="BI62" s="584"/>
      <c r="BJ62" s="584"/>
      <c r="BK62" s="584"/>
      <c r="BL62" s="584"/>
      <c r="BM62" s="588" t="s">
        <v>368</v>
      </c>
      <c r="BN62" s="588"/>
      <c r="BO62" s="588"/>
      <c r="BP62" s="588"/>
      <c r="BQ62" s="584" t="s">
        <v>368</v>
      </c>
      <c r="BR62" s="584"/>
      <c r="BS62" s="584"/>
      <c r="BT62" s="584"/>
      <c r="BU62" s="584"/>
      <c r="BV62" s="584"/>
      <c r="BW62" s="584"/>
      <c r="BX62" s="584"/>
      <c r="BY62" s="584"/>
      <c r="BZ62" s="584" t="s">
        <v>368</v>
      </c>
      <c r="CA62" s="584"/>
      <c r="CB62" s="584"/>
      <c r="CC62" s="584"/>
      <c r="CD62" s="584"/>
      <c r="CE62" s="584"/>
      <c r="CF62" s="648" t="s">
        <v>38</v>
      </c>
      <c r="CG62" s="649"/>
      <c r="CH62" s="649"/>
      <c r="CI62" s="649"/>
      <c r="CJ62" s="649"/>
      <c r="CK62" s="649"/>
      <c r="CL62" s="649"/>
      <c r="CM62" s="649"/>
      <c r="CN62" s="649"/>
      <c r="CO62" s="649"/>
      <c r="CP62" s="649"/>
      <c r="CQ62" s="649"/>
      <c r="CR62" s="649"/>
      <c r="CS62" s="755">
        <v>26464462</v>
      </c>
      <c r="CT62" s="756"/>
      <c r="CU62" s="756"/>
      <c r="CV62" s="756"/>
      <c r="CW62" s="756"/>
      <c r="CX62" s="756"/>
      <c r="CY62" s="756"/>
      <c r="CZ62" s="757"/>
      <c r="DA62" s="758">
        <v>29247118</v>
      </c>
      <c r="DB62" s="756"/>
      <c r="DC62" s="756"/>
      <c r="DD62" s="756"/>
      <c r="DE62" s="756"/>
      <c r="DF62" s="756"/>
      <c r="DG62" s="756"/>
      <c r="DH62" s="759"/>
      <c r="DI62" s="4"/>
    </row>
    <row r="63" spans="2:113" ht="13.5" customHeight="1">
      <c r="B63" s="659" t="s">
        <v>37</v>
      </c>
      <c r="C63" s="582"/>
      <c r="D63" s="582"/>
      <c r="E63" s="582"/>
      <c r="F63" s="582"/>
      <c r="G63" s="582"/>
      <c r="H63" s="582"/>
      <c r="I63" s="582"/>
      <c r="J63" s="582"/>
      <c r="K63" s="582"/>
      <c r="L63" s="585"/>
      <c r="M63" s="583">
        <v>40728</v>
      </c>
      <c r="N63" s="584"/>
      <c r="O63" s="584"/>
      <c r="P63" s="584"/>
      <c r="Q63" s="584"/>
      <c r="R63" s="584"/>
      <c r="S63" s="584"/>
      <c r="T63" s="584"/>
      <c r="U63" s="588">
        <v>0.1</v>
      </c>
      <c r="V63" s="588"/>
      <c r="W63" s="588"/>
      <c r="X63" s="588"/>
      <c r="Y63" s="584">
        <v>406</v>
      </c>
      <c r="Z63" s="584"/>
      <c r="AA63" s="584"/>
      <c r="AB63" s="584"/>
      <c r="AC63" s="584"/>
      <c r="AD63" s="584"/>
      <c r="AE63" s="584"/>
      <c r="AF63" s="584"/>
      <c r="AG63" s="584" t="s">
        <v>368</v>
      </c>
      <c r="AH63" s="584"/>
      <c r="AI63" s="584"/>
      <c r="AJ63" s="584"/>
      <c r="AK63" s="584"/>
      <c r="AL63" s="584"/>
      <c r="AM63" s="584"/>
      <c r="AN63" s="584"/>
      <c r="AO63" s="584"/>
      <c r="AP63" s="584"/>
      <c r="AQ63" s="588" t="s">
        <v>368</v>
      </c>
      <c r="AR63" s="588"/>
      <c r="AS63" s="588"/>
      <c r="AT63" s="588"/>
      <c r="AU63" s="588"/>
      <c r="AV63" s="647"/>
      <c r="AW63" s="619" t="s">
        <v>35</v>
      </c>
      <c r="AX63" s="582"/>
      <c r="AY63" s="582"/>
      <c r="AZ63" s="582"/>
      <c r="BA63" s="582"/>
      <c r="BB63" s="582"/>
      <c r="BC63" s="582"/>
      <c r="BD63" s="582"/>
      <c r="BE63" s="585"/>
      <c r="BF63" s="583" t="s">
        <v>368</v>
      </c>
      <c r="BG63" s="584"/>
      <c r="BH63" s="584"/>
      <c r="BI63" s="584"/>
      <c r="BJ63" s="584"/>
      <c r="BK63" s="584"/>
      <c r="BL63" s="584"/>
      <c r="BM63" s="588" t="s">
        <v>368</v>
      </c>
      <c r="BN63" s="588"/>
      <c r="BO63" s="588"/>
      <c r="BP63" s="588"/>
      <c r="BQ63" s="584" t="s">
        <v>368</v>
      </c>
      <c r="BR63" s="584"/>
      <c r="BS63" s="584"/>
      <c r="BT63" s="584"/>
      <c r="BU63" s="584"/>
      <c r="BV63" s="584"/>
      <c r="BW63" s="584"/>
      <c r="BX63" s="584"/>
      <c r="BY63" s="584"/>
      <c r="BZ63" s="584" t="s">
        <v>368</v>
      </c>
      <c r="CA63" s="584"/>
      <c r="CB63" s="584"/>
      <c r="CC63" s="584"/>
      <c r="CD63" s="584"/>
      <c r="CE63" s="584"/>
      <c r="CF63" s="650" t="s">
        <v>434</v>
      </c>
      <c r="CG63" s="651"/>
      <c r="CH63" s="651"/>
      <c r="CI63" s="651"/>
      <c r="CJ63" s="652"/>
      <c r="CK63" s="619" t="s">
        <v>36</v>
      </c>
      <c r="CL63" s="582"/>
      <c r="CM63" s="582"/>
      <c r="CN63" s="582"/>
      <c r="CO63" s="582"/>
      <c r="CP63" s="582"/>
      <c r="CQ63" s="582"/>
      <c r="CR63" s="585"/>
      <c r="CS63" s="583">
        <v>3459541</v>
      </c>
      <c r="CT63" s="752"/>
      <c r="CU63" s="752"/>
      <c r="CV63" s="752"/>
      <c r="CW63" s="752"/>
      <c r="CX63" s="752"/>
      <c r="CY63" s="752"/>
      <c r="CZ63" s="753"/>
      <c r="DA63" s="583">
        <v>2043518</v>
      </c>
      <c r="DB63" s="752"/>
      <c r="DC63" s="752"/>
      <c r="DD63" s="752"/>
      <c r="DE63" s="752"/>
      <c r="DF63" s="752"/>
      <c r="DG63" s="752"/>
      <c r="DH63" s="754"/>
      <c r="DI63" s="4"/>
    </row>
    <row r="64" spans="2:113" ht="13.5" customHeight="1">
      <c r="B64" s="659" t="s">
        <v>35</v>
      </c>
      <c r="C64" s="582"/>
      <c r="D64" s="582"/>
      <c r="E64" s="582"/>
      <c r="F64" s="582"/>
      <c r="G64" s="582"/>
      <c r="H64" s="582"/>
      <c r="I64" s="582"/>
      <c r="J64" s="582"/>
      <c r="K64" s="582"/>
      <c r="L64" s="585"/>
      <c r="M64" s="583" t="s">
        <v>368</v>
      </c>
      <c r="N64" s="584"/>
      <c r="O64" s="584"/>
      <c r="P64" s="584"/>
      <c r="Q64" s="584"/>
      <c r="R64" s="584"/>
      <c r="S64" s="584"/>
      <c r="T64" s="584"/>
      <c r="U64" s="588" t="s">
        <v>368</v>
      </c>
      <c r="V64" s="588"/>
      <c r="W64" s="588"/>
      <c r="X64" s="588"/>
      <c r="Y64" s="584" t="s">
        <v>368</v>
      </c>
      <c r="Z64" s="584"/>
      <c r="AA64" s="584"/>
      <c r="AB64" s="584"/>
      <c r="AC64" s="584"/>
      <c r="AD64" s="584"/>
      <c r="AE64" s="584"/>
      <c r="AF64" s="584"/>
      <c r="AW64" s="660" t="s">
        <v>6</v>
      </c>
      <c r="AX64" s="582"/>
      <c r="AY64" s="582"/>
      <c r="AZ64" s="582"/>
      <c r="BA64" s="582"/>
      <c r="BB64" s="582"/>
      <c r="BC64" s="582"/>
      <c r="BD64" s="582"/>
      <c r="BE64" s="585"/>
      <c r="BF64" s="583">
        <v>71466326</v>
      </c>
      <c r="BG64" s="584"/>
      <c r="BH64" s="584"/>
      <c r="BI64" s="584"/>
      <c r="BJ64" s="584"/>
      <c r="BK64" s="584"/>
      <c r="BL64" s="584"/>
      <c r="BM64" s="588">
        <v>100</v>
      </c>
      <c r="BN64" s="588"/>
      <c r="BO64" s="588"/>
      <c r="BP64" s="588"/>
      <c r="BQ64" s="584">
        <v>4826602</v>
      </c>
      <c r="BR64" s="584"/>
      <c r="BS64" s="584"/>
      <c r="BT64" s="584"/>
      <c r="BU64" s="584"/>
      <c r="BV64" s="584"/>
      <c r="BW64" s="584"/>
      <c r="BX64" s="584"/>
      <c r="BY64" s="584"/>
      <c r="BZ64" s="584">
        <v>44797155</v>
      </c>
      <c r="CA64" s="584"/>
      <c r="CB64" s="584"/>
      <c r="CC64" s="584"/>
      <c r="CD64" s="584"/>
      <c r="CE64" s="584"/>
      <c r="CF64" s="653"/>
      <c r="CG64" s="654"/>
      <c r="CH64" s="654"/>
      <c r="CI64" s="654"/>
      <c r="CJ64" s="655"/>
      <c r="CK64" s="619" t="s">
        <v>34</v>
      </c>
      <c r="CL64" s="582"/>
      <c r="CM64" s="582"/>
      <c r="CN64" s="582"/>
      <c r="CO64" s="582"/>
      <c r="CP64" s="582"/>
      <c r="CQ64" s="582"/>
      <c r="CR64" s="585"/>
      <c r="CS64" s="583" t="s">
        <v>368</v>
      </c>
      <c r="CT64" s="752"/>
      <c r="CU64" s="752"/>
      <c r="CV64" s="752"/>
      <c r="CW64" s="752"/>
      <c r="CX64" s="752"/>
      <c r="CY64" s="752"/>
      <c r="CZ64" s="753"/>
      <c r="DA64" s="583" t="s">
        <v>368</v>
      </c>
      <c r="DB64" s="752"/>
      <c r="DC64" s="752"/>
      <c r="DD64" s="752"/>
      <c r="DE64" s="752"/>
      <c r="DF64" s="752"/>
      <c r="DG64" s="752"/>
      <c r="DH64" s="754"/>
      <c r="DI64" s="4"/>
    </row>
    <row r="65" spans="2:113" ht="13.5" customHeight="1">
      <c r="B65" s="659" t="s">
        <v>33</v>
      </c>
      <c r="C65" s="582"/>
      <c r="D65" s="582"/>
      <c r="E65" s="582"/>
      <c r="F65" s="582"/>
      <c r="G65" s="582"/>
      <c r="H65" s="582"/>
      <c r="I65" s="582"/>
      <c r="J65" s="582"/>
      <c r="K65" s="582"/>
      <c r="L65" s="585"/>
      <c r="M65" s="583">
        <v>4826602</v>
      </c>
      <c r="N65" s="584"/>
      <c r="O65" s="584"/>
      <c r="P65" s="584"/>
      <c r="Q65" s="584"/>
      <c r="R65" s="584"/>
      <c r="S65" s="584"/>
      <c r="T65" s="584"/>
      <c r="U65" s="588">
        <v>6.8</v>
      </c>
      <c r="V65" s="588"/>
      <c r="W65" s="588"/>
      <c r="X65" s="588"/>
      <c r="Y65" s="584">
        <v>1782185</v>
      </c>
      <c r="Z65" s="584"/>
      <c r="AA65" s="584"/>
      <c r="AB65" s="584"/>
      <c r="AC65" s="584"/>
      <c r="AD65" s="584"/>
      <c r="AE65" s="584"/>
      <c r="AF65" s="584"/>
      <c r="AG65" s="18"/>
      <c r="AH65" s="745" t="s">
        <v>435</v>
      </c>
      <c r="AI65" s="745"/>
      <c r="AJ65" s="745"/>
      <c r="AK65" s="745"/>
      <c r="AL65" s="745"/>
      <c r="AM65" s="745"/>
      <c r="AN65" s="745"/>
      <c r="AO65" s="745"/>
      <c r="AP65" s="745"/>
      <c r="AQ65" s="745"/>
      <c r="AR65" s="745"/>
      <c r="AS65" s="745"/>
      <c r="AT65" s="745"/>
      <c r="AU65" s="745"/>
      <c r="AV65" s="746"/>
      <c r="AW65" s="661"/>
      <c r="AX65" s="662"/>
      <c r="AY65" s="662"/>
      <c r="AZ65" s="662"/>
      <c r="BA65" s="662"/>
      <c r="BB65" s="662"/>
      <c r="BC65" s="662"/>
      <c r="BD65" s="662"/>
      <c r="BE65" s="663"/>
      <c r="BF65" s="664"/>
      <c r="BG65" s="665"/>
      <c r="BH65" s="665"/>
      <c r="BI65" s="665"/>
      <c r="BJ65" s="665"/>
      <c r="BK65" s="665"/>
      <c r="BL65" s="665"/>
      <c r="BM65" s="666"/>
      <c r="BN65" s="666"/>
      <c r="BO65" s="666"/>
      <c r="BP65" s="666"/>
      <c r="BQ65" s="665"/>
      <c r="BR65" s="665"/>
      <c r="BS65" s="665"/>
      <c r="BT65" s="665"/>
      <c r="BU65" s="665"/>
      <c r="BV65" s="665"/>
      <c r="BW65" s="665"/>
      <c r="BX65" s="665"/>
      <c r="BY65" s="665"/>
      <c r="BZ65" s="665"/>
      <c r="CA65" s="665"/>
      <c r="CB65" s="665"/>
      <c r="CC65" s="665"/>
      <c r="CD65" s="665"/>
      <c r="CE65" s="665"/>
      <c r="CF65" s="653"/>
      <c r="CG65" s="654"/>
      <c r="CH65" s="654"/>
      <c r="CI65" s="654"/>
      <c r="CJ65" s="655"/>
      <c r="CK65" s="619" t="s">
        <v>32</v>
      </c>
      <c r="CL65" s="582"/>
      <c r="CM65" s="582"/>
      <c r="CN65" s="582"/>
      <c r="CO65" s="582"/>
      <c r="CP65" s="582"/>
      <c r="CQ65" s="582"/>
      <c r="CR65" s="585"/>
      <c r="CS65" s="583">
        <v>5394382</v>
      </c>
      <c r="CT65" s="752"/>
      <c r="CU65" s="752"/>
      <c r="CV65" s="752"/>
      <c r="CW65" s="752"/>
      <c r="CX65" s="752"/>
      <c r="CY65" s="752"/>
      <c r="CZ65" s="753"/>
      <c r="DA65" s="583">
        <v>7530841</v>
      </c>
      <c r="DB65" s="752"/>
      <c r="DC65" s="752"/>
      <c r="DD65" s="752"/>
      <c r="DE65" s="752"/>
      <c r="DF65" s="752"/>
      <c r="DG65" s="752"/>
      <c r="DH65" s="754"/>
      <c r="DI65" s="4"/>
    </row>
    <row r="66" spans="2:113" ht="13.5" customHeight="1">
      <c r="B66" s="17"/>
      <c r="C66" s="667" t="s">
        <v>31</v>
      </c>
      <c r="D66" s="667"/>
      <c r="E66" s="667"/>
      <c r="F66" s="667"/>
      <c r="G66" s="667"/>
      <c r="H66" s="667"/>
      <c r="I66" s="667"/>
      <c r="J66" s="667"/>
      <c r="K66" s="667"/>
      <c r="L66" s="668"/>
      <c r="M66" s="583">
        <v>91986</v>
      </c>
      <c r="N66" s="584"/>
      <c r="O66" s="584"/>
      <c r="P66" s="584"/>
      <c r="Q66" s="584"/>
      <c r="R66" s="584"/>
      <c r="S66" s="584"/>
      <c r="T66" s="584"/>
      <c r="U66" s="588">
        <v>0.1</v>
      </c>
      <c r="V66" s="588"/>
      <c r="W66" s="588"/>
      <c r="X66" s="588"/>
      <c r="Y66" s="584">
        <v>91986</v>
      </c>
      <c r="Z66" s="584"/>
      <c r="AA66" s="584"/>
      <c r="AB66" s="584"/>
      <c r="AC66" s="584"/>
      <c r="AD66" s="584"/>
      <c r="AE66" s="584"/>
      <c r="AF66" s="584"/>
      <c r="AG66" s="11"/>
      <c r="AH66" s="676">
        <v>37967708</v>
      </c>
      <c r="AI66" s="676"/>
      <c r="AJ66" s="676"/>
      <c r="AK66" s="676"/>
      <c r="AL66" s="676"/>
      <c r="AM66" s="676"/>
      <c r="AN66" s="676"/>
      <c r="AO66" s="676"/>
      <c r="AP66" s="676"/>
      <c r="AQ66" s="676"/>
      <c r="AR66" s="676"/>
      <c r="AS66" s="676"/>
      <c r="AT66" s="677" t="s">
        <v>5</v>
      </c>
      <c r="AU66" s="677"/>
      <c r="AV66" s="14"/>
      <c r="AW66" s="678" t="s">
        <v>436</v>
      </c>
      <c r="AX66" s="679"/>
      <c r="AY66" s="728" t="s">
        <v>30</v>
      </c>
      <c r="AZ66" s="747"/>
      <c r="BA66" s="747"/>
      <c r="BB66" s="747"/>
      <c r="BC66" s="747"/>
      <c r="BD66" s="747"/>
      <c r="BE66" s="748"/>
      <c r="BF66" s="749">
        <v>7049349</v>
      </c>
      <c r="BG66" s="750"/>
      <c r="BH66" s="750"/>
      <c r="BI66" s="750"/>
      <c r="BJ66" s="750"/>
      <c r="BK66" s="751"/>
      <c r="BL66" s="719" t="s">
        <v>437</v>
      </c>
      <c r="BM66" s="722" t="s">
        <v>438</v>
      </c>
      <c r="BN66" s="728" t="s">
        <v>29</v>
      </c>
      <c r="BO66" s="632"/>
      <c r="BP66" s="632"/>
      <c r="BQ66" s="632"/>
      <c r="BR66" s="632"/>
      <c r="BS66" s="632"/>
      <c r="BT66" s="632"/>
      <c r="BU66" s="632"/>
      <c r="BV66" s="632"/>
      <c r="BW66" s="632"/>
      <c r="BX66" s="632"/>
      <c r="BY66" s="633"/>
      <c r="BZ66" s="749">
        <v>269653</v>
      </c>
      <c r="CA66" s="750"/>
      <c r="CB66" s="750"/>
      <c r="CC66" s="750"/>
      <c r="CD66" s="750"/>
      <c r="CE66" s="750"/>
      <c r="CF66" s="656"/>
      <c r="CG66" s="657"/>
      <c r="CH66" s="657"/>
      <c r="CI66" s="657"/>
      <c r="CJ66" s="658"/>
      <c r="CK66" s="697" t="s">
        <v>28</v>
      </c>
      <c r="CL66" s="662"/>
      <c r="CM66" s="662"/>
      <c r="CN66" s="662"/>
      <c r="CO66" s="662"/>
      <c r="CP66" s="662"/>
      <c r="CQ66" s="662"/>
      <c r="CR66" s="663"/>
      <c r="CS66" s="583" t="s">
        <v>368</v>
      </c>
      <c r="CT66" s="752"/>
      <c r="CU66" s="752"/>
      <c r="CV66" s="752"/>
      <c r="CW66" s="752"/>
      <c r="CX66" s="752"/>
      <c r="CY66" s="752"/>
      <c r="CZ66" s="753"/>
      <c r="DA66" s="583" t="s">
        <v>368</v>
      </c>
      <c r="DB66" s="752"/>
      <c r="DC66" s="752"/>
      <c r="DD66" s="752"/>
      <c r="DE66" s="752"/>
      <c r="DF66" s="752"/>
      <c r="DG66" s="752"/>
      <c r="DH66" s="754"/>
      <c r="DI66" s="4"/>
    </row>
    <row r="67" spans="2:113" ht="13.5" customHeight="1">
      <c r="B67" s="187"/>
      <c r="C67" s="725" t="s">
        <v>27</v>
      </c>
      <c r="D67" s="726"/>
      <c r="E67" s="726"/>
      <c r="F67" s="726"/>
      <c r="G67" s="726"/>
      <c r="H67" s="726"/>
      <c r="I67" s="726"/>
      <c r="J67" s="726"/>
      <c r="K67" s="726"/>
      <c r="L67" s="727"/>
      <c r="M67" s="741">
        <v>4826602</v>
      </c>
      <c r="N67" s="742"/>
      <c r="O67" s="742"/>
      <c r="P67" s="742"/>
      <c r="Q67" s="742"/>
      <c r="R67" s="742"/>
      <c r="S67" s="742"/>
      <c r="T67" s="742"/>
      <c r="U67" s="743">
        <v>6.8</v>
      </c>
      <c r="V67" s="743"/>
      <c r="W67" s="743"/>
      <c r="X67" s="743"/>
      <c r="Y67" s="742">
        <v>1782185</v>
      </c>
      <c r="Z67" s="742"/>
      <c r="AA67" s="742"/>
      <c r="AB67" s="742"/>
      <c r="AC67" s="742"/>
      <c r="AD67" s="742"/>
      <c r="AE67" s="742"/>
      <c r="AF67" s="744"/>
      <c r="AG67" s="11"/>
      <c r="AH67" s="582" t="s">
        <v>26</v>
      </c>
      <c r="AI67" s="582"/>
      <c r="AJ67" s="582"/>
      <c r="AK67" s="582"/>
      <c r="AL67" s="582"/>
      <c r="AM67" s="582"/>
      <c r="AN67" s="582"/>
      <c r="AO67" s="582"/>
      <c r="AP67" s="582"/>
      <c r="AQ67" s="582"/>
      <c r="AR67" s="582"/>
      <c r="AS67" s="582"/>
      <c r="AT67" s="582"/>
      <c r="AU67" s="582"/>
      <c r="AV67" s="626"/>
      <c r="AW67" s="680"/>
      <c r="AX67" s="681"/>
      <c r="AY67" s="669" t="s">
        <v>439</v>
      </c>
      <c r="AZ67" s="670"/>
      <c r="BA67" s="670"/>
      <c r="BB67" s="670"/>
      <c r="BC67" s="670"/>
      <c r="BD67" s="670"/>
      <c r="BE67" s="671"/>
      <c r="BF67" s="583">
        <v>1881000</v>
      </c>
      <c r="BG67" s="584"/>
      <c r="BH67" s="584"/>
      <c r="BI67" s="584"/>
      <c r="BJ67" s="584"/>
      <c r="BK67" s="672"/>
      <c r="BL67" s="720"/>
      <c r="BM67" s="723"/>
      <c r="BN67" s="619" t="s">
        <v>25</v>
      </c>
      <c r="BO67" s="582"/>
      <c r="BP67" s="582"/>
      <c r="BQ67" s="582"/>
      <c r="BR67" s="582"/>
      <c r="BS67" s="582"/>
      <c r="BT67" s="582"/>
      <c r="BU67" s="582"/>
      <c r="BV67" s="582"/>
      <c r="BW67" s="582"/>
      <c r="BX67" s="582"/>
      <c r="BY67" s="585"/>
      <c r="BZ67" s="583">
        <v>-693391</v>
      </c>
      <c r="CA67" s="584"/>
      <c r="CB67" s="584"/>
      <c r="CC67" s="584"/>
      <c r="CD67" s="584"/>
      <c r="CE67" s="584"/>
      <c r="CF67" s="728" t="s">
        <v>24</v>
      </c>
      <c r="CG67" s="729"/>
      <c r="CH67" s="729"/>
      <c r="CI67" s="729"/>
      <c r="CJ67" s="729"/>
      <c r="CK67" s="729"/>
      <c r="CL67" s="729"/>
      <c r="CM67" s="729"/>
      <c r="CN67" s="729"/>
      <c r="CO67" s="729"/>
      <c r="CP67" s="729"/>
      <c r="CQ67" s="729"/>
      <c r="CR67" s="729"/>
      <c r="CS67" s="730">
        <v>100000</v>
      </c>
      <c r="CT67" s="614"/>
      <c r="CU67" s="614"/>
      <c r="CV67" s="614"/>
      <c r="CW67" s="614"/>
      <c r="CX67" s="614"/>
      <c r="CY67" s="614"/>
      <c r="CZ67" s="731"/>
      <c r="DA67" s="613">
        <v>100000</v>
      </c>
      <c r="DB67" s="614"/>
      <c r="DC67" s="614"/>
      <c r="DD67" s="614"/>
      <c r="DE67" s="614"/>
      <c r="DF67" s="614"/>
      <c r="DG67" s="614"/>
      <c r="DH67" s="615"/>
      <c r="DI67" s="4"/>
    </row>
    <row r="68" spans="2:113" ht="13.5" customHeight="1">
      <c r="B68" s="616" t="s">
        <v>23</v>
      </c>
      <c r="C68" s="13"/>
      <c r="D68" s="582" t="s">
        <v>22</v>
      </c>
      <c r="E68" s="582"/>
      <c r="F68" s="582"/>
      <c r="G68" s="582"/>
      <c r="H68" s="582"/>
      <c r="I68" s="582"/>
      <c r="J68" s="582"/>
      <c r="K68" s="582"/>
      <c r="L68" s="585"/>
      <c r="M68" s="583">
        <v>1060921</v>
      </c>
      <c r="N68" s="584"/>
      <c r="O68" s="584"/>
      <c r="P68" s="584"/>
      <c r="Q68" s="584"/>
      <c r="R68" s="584"/>
      <c r="S68" s="584"/>
      <c r="T68" s="584"/>
      <c r="U68" s="588">
        <v>1.5</v>
      </c>
      <c r="V68" s="588"/>
      <c r="W68" s="588"/>
      <c r="X68" s="588"/>
      <c r="Y68" s="584">
        <v>101228</v>
      </c>
      <c r="Z68" s="584"/>
      <c r="AA68" s="584"/>
      <c r="AB68" s="584"/>
      <c r="AC68" s="584"/>
      <c r="AD68" s="584"/>
      <c r="AE68" s="584"/>
      <c r="AF68" s="672"/>
      <c r="AG68" s="11"/>
      <c r="AH68" s="4"/>
      <c r="AI68" s="4"/>
      <c r="AJ68" s="4"/>
      <c r="AK68" s="617">
        <v>90</v>
      </c>
      <c r="AL68" s="617"/>
      <c r="AM68" s="617"/>
      <c r="AN68" s="282" t="s">
        <v>21</v>
      </c>
      <c r="AO68" s="16"/>
      <c r="AP68" s="16"/>
      <c r="AQ68" s="15" t="s">
        <v>440</v>
      </c>
      <c r="AR68" s="618">
        <v>90</v>
      </c>
      <c r="AS68" s="618"/>
      <c r="AT68" s="618"/>
      <c r="AU68" s="282" t="s">
        <v>21</v>
      </c>
      <c r="AV68" s="14" t="s">
        <v>441</v>
      </c>
      <c r="AW68" s="680"/>
      <c r="AX68" s="681"/>
      <c r="AY68" s="669" t="s">
        <v>446</v>
      </c>
      <c r="AZ68" s="670"/>
      <c r="BA68" s="670"/>
      <c r="BB68" s="670"/>
      <c r="BC68" s="670"/>
      <c r="BD68" s="670"/>
      <c r="BE68" s="671"/>
      <c r="BF68" s="583" t="s">
        <v>368</v>
      </c>
      <c r="BG68" s="584"/>
      <c r="BH68" s="584"/>
      <c r="BI68" s="584"/>
      <c r="BJ68" s="584"/>
      <c r="BK68" s="672"/>
      <c r="BL68" s="720"/>
      <c r="BM68" s="723"/>
      <c r="BN68" s="619" t="s">
        <v>20</v>
      </c>
      <c r="BO68" s="582"/>
      <c r="BP68" s="582"/>
      <c r="BQ68" s="582"/>
      <c r="BR68" s="582"/>
      <c r="BS68" s="582"/>
      <c r="BT68" s="582"/>
      <c r="BU68" s="582"/>
      <c r="BV68" s="582"/>
      <c r="BW68" s="582"/>
      <c r="BX68" s="582"/>
      <c r="BY68" s="585"/>
      <c r="BZ68" s="583">
        <v>26950</v>
      </c>
      <c r="CA68" s="584"/>
      <c r="CB68" s="584"/>
      <c r="CC68" s="584"/>
      <c r="CD68" s="584"/>
      <c r="CE68" s="584"/>
      <c r="CF68" s="619" t="s">
        <v>19</v>
      </c>
      <c r="CG68" s="620"/>
      <c r="CH68" s="620"/>
      <c r="CI68" s="620"/>
      <c r="CJ68" s="620"/>
      <c r="CK68" s="620"/>
      <c r="CL68" s="620"/>
      <c r="CM68" s="620"/>
      <c r="CN68" s="620"/>
      <c r="CO68" s="620"/>
      <c r="CP68" s="620"/>
      <c r="CQ68" s="620"/>
      <c r="CR68" s="620"/>
      <c r="CS68" s="621" t="s">
        <v>368</v>
      </c>
      <c r="CT68" s="622"/>
      <c r="CU68" s="622"/>
      <c r="CV68" s="622"/>
      <c r="CW68" s="622"/>
      <c r="CX68" s="622"/>
      <c r="CY68" s="622"/>
      <c r="CZ68" s="623"/>
      <c r="DA68" s="624" t="s">
        <v>368</v>
      </c>
      <c r="DB68" s="622"/>
      <c r="DC68" s="622"/>
      <c r="DD68" s="622"/>
      <c r="DE68" s="622"/>
      <c r="DF68" s="622"/>
      <c r="DG68" s="622"/>
      <c r="DH68" s="625"/>
      <c r="DI68" s="4"/>
    </row>
    <row r="69" spans="2:113" ht="13.5" customHeight="1">
      <c r="B69" s="616"/>
      <c r="C69" s="13"/>
      <c r="D69" s="582" t="s">
        <v>18</v>
      </c>
      <c r="E69" s="582"/>
      <c r="F69" s="582"/>
      <c r="G69" s="582"/>
      <c r="H69" s="582"/>
      <c r="I69" s="582"/>
      <c r="J69" s="582"/>
      <c r="K69" s="582"/>
      <c r="L69" s="585"/>
      <c r="M69" s="583">
        <v>3765681</v>
      </c>
      <c r="N69" s="584"/>
      <c r="O69" s="584"/>
      <c r="P69" s="584"/>
      <c r="Q69" s="584"/>
      <c r="R69" s="584"/>
      <c r="S69" s="584"/>
      <c r="T69" s="584"/>
      <c r="U69" s="588">
        <v>5.3</v>
      </c>
      <c r="V69" s="588"/>
      <c r="W69" s="588"/>
      <c r="X69" s="588"/>
      <c r="Y69" s="584">
        <v>1680957</v>
      </c>
      <c r="Z69" s="584"/>
      <c r="AA69" s="584"/>
      <c r="AB69" s="584"/>
      <c r="AC69" s="584"/>
      <c r="AD69" s="584"/>
      <c r="AE69" s="584"/>
      <c r="AF69" s="672"/>
      <c r="AG69" s="11"/>
      <c r="AH69" s="6"/>
      <c r="AI69" s="12"/>
      <c r="AJ69" s="12"/>
      <c r="AK69" s="12"/>
      <c r="AL69" s="582" t="s">
        <v>443</v>
      </c>
      <c r="AM69" s="582"/>
      <c r="AN69" s="582"/>
      <c r="AO69" s="582"/>
      <c r="AP69" s="582"/>
      <c r="AQ69" s="582"/>
      <c r="AR69" s="582"/>
      <c r="AS69" s="582"/>
      <c r="AT69" s="582"/>
      <c r="AU69" s="582"/>
      <c r="AV69" s="626"/>
      <c r="AW69" s="680"/>
      <c r="AX69" s="681"/>
      <c r="AY69" s="669" t="s">
        <v>463</v>
      </c>
      <c r="AZ69" s="670"/>
      <c r="BA69" s="670"/>
      <c r="BB69" s="670"/>
      <c r="BC69" s="670"/>
      <c r="BD69" s="670"/>
      <c r="BE69" s="671"/>
      <c r="BF69" s="583" t="s">
        <v>368</v>
      </c>
      <c r="BG69" s="584"/>
      <c r="BH69" s="584"/>
      <c r="BI69" s="584"/>
      <c r="BJ69" s="584"/>
      <c r="BK69" s="672"/>
      <c r="BL69" s="720"/>
      <c r="BM69" s="723"/>
      <c r="BN69" s="619" t="s">
        <v>17</v>
      </c>
      <c r="BO69" s="582"/>
      <c r="BP69" s="582"/>
      <c r="BQ69" s="582"/>
      <c r="BR69" s="582"/>
      <c r="BS69" s="582"/>
      <c r="BT69" s="582"/>
      <c r="BU69" s="582"/>
      <c r="BV69" s="582"/>
      <c r="BW69" s="582"/>
      <c r="BX69" s="582"/>
      <c r="BY69" s="585"/>
      <c r="BZ69" s="583">
        <v>40659</v>
      </c>
      <c r="CA69" s="584"/>
      <c r="CB69" s="584"/>
      <c r="CC69" s="584"/>
      <c r="CD69" s="584"/>
      <c r="CE69" s="584"/>
      <c r="CF69" s="627" t="s">
        <v>16</v>
      </c>
      <c r="CG69" s="628"/>
      <c r="CH69" s="628" t="s">
        <v>15</v>
      </c>
      <c r="CI69" s="628"/>
      <c r="CJ69" s="631"/>
      <c r="CK69" s="632" t="s">
        <v>14</v>
      </c>
      <c r="CL69" s="632"/>
      <c r="CM69" s="632"/>
      <c r="CN69" s="632"/>
      <c r="CO69" s="632"/>
      <c r="CP69" s="632"/>
      <c r="CQ69" s="632"/>
      <c r="CR69" s="633"/>
      <c r="CS69" s="634">
        <v>99.5</v>
      </c>
      <c r="CT69" s="635"/>
      <c r="CU69" s="635"/>
      <c r="CV69" s="635"/>
      <c r="CW69" s="635">
        <v>98.1</v>
      </c>
      <c r="CX69" s="587"/>
      <c r="CY69" s="587"/>
      <c r="CZ69" s="589"/>
      <c r="DA69" s="634">
        <v>99.2</v>
      </c>
      <c r="DB69" s="587"/>
      <c r="DC69" s="587"/>
      <c r="DD69" s="587"/>
      <c r="DE69" s="635">
        <v>97.6</v>
      </c>
      <c r="DF69" s="587"/>
      <c r="DG69" s="587"/>
      <c r="DH69" s="590"/>
      <c r="DI69" s="4"/>
    </row>
    <row r="70" spans="2:113" ht="13.5" customHeight="1">
      <c r="B70" s="616"/>
      <c r="C70" s="619" t="s">
        <v>13</v>
      </c>
      <c r="D70" s="582"/>
      <c r="E70" s="582"/>
      <c r="F70" s="582"/>
      <c r="G70" s="582"/>
      <c r="H70" s="582"/>
      <c r="I70" s="582"/>
      <c r="J70" s="582"/>
      <c r="K70" s="582"/>
      <c r="L70" s="585"/>
      <c r="M70" s="583" t="s">
        <v>368</v>
      </c>
      <c r="N70" s="584"/>
      <c r="O70" s="584"/>
      <c r="P70" s="584"/>
      <c r="Q70" s="584"/>
      <c r="R70" s="584"/>
      <c r="S70" s="584"/>
      <c r="T70" s="584"/>
      <c r="U70" s="588" t="s">
        <v>368</v>
      </c>
      <c r="V70" s="588"/>
      <c r="W70" s="588"/>
      <c r="X70" s="588"/>
      <c r="Y70" s="584" t="s">
        <v>368</v>
      </c>
      <c r="Z70" s="584"/>
      <c r="AA70" s="584"/>
      <c r="AB70" s="584"/>
      <c r="AC70" s="584"/>
      <c r="AD70" s="584"/>
      <c r="AE70" s="584"/>
      <c r="AF70" s="672"/>
      <c r="AG70" s="11"/>
      <c r="AH70" s="6"/>
      <c r="AI70" s="12"/>
      <c r="AJ70" s="12"/>
      <c r="AK70" s="12"/>
      <c r="AL70" s="582" t="s">
        <v>445</v>
      </c>
      <c r="AM70" s="582"/>
      <c r="AN70" s="582"/>
      <c r="AO70" s="582"/>
      <c r="AP70" s="582"/>
      <c r="AQ70" s="582"/>
      <c r="AR70" s="582"/>
      <c r="AS70" s="582"/>
      <c r="AT70" s="582"/>
      <c r="AU70" s="582"/>
      <c r="AV70" s="626"/>
      <c r="AW70" s="680"/>
      <c r="AX70" s="681"/>
      <c r="AY70" s="669" t="s">
        <v>464</v>
      </c>
      <c r="AZ70" s="670"/>
      <c r="BA70" s="670"/>
      <c r="BB70" s="670"/>
      <c r="BC70" s="670"/>
      <c r="BD70" s="670"/>
      <c r="BE70" s="671"/>
      <c r="BF70" s="583" t="s">
        <v>368</v>
      </c>
      <c r="BG70" s="584"/>
      <c r="BH70" s="584"/>
      <c r="BI70" s="584"/>
      <c r="BJ70" s="584"/>
      <c r="BK70" s="672"/>
      <c r="BL70" s="720"/>
      <c r="BM70" s="723"/>
      <c r="BN70" s="737" t="s">
        <v>447</v>
      </c>
      <c r="BO70" s="737"/>
      <c r="BP70" s="737"/>
      <c r="BQ70" s="737"/>
      <c r="BR70" s="739" t="s">
        <v>12</v>
      </c>
      <c r="BS70" s="582" t="s">
        <v>11</v>
      </c>
      <c r="BT70" s="582"/>
      <c r="BU70" s="582"/>
      <c r="BV70" s="582"/>
      <c r="BW70" s="582"/>
      <c r="BX70" s="582"/>
      <c r="BY70" s="582"/>
      <c r="BZ70" s="583">
        <v>100</v>
      </c>
      <c r="CA70" s="584"/>
      <c r="CB70" s="584"/>
      <c r="CC70" s="584"/>
      <c r="CD70" s="584"/>
      <c r="CE70" s="584"/>
      <c r="CF70" s="629"/>
      <c r="CG70" s="630"/>
      <c r="CH70" s="637" t="s">
        <v>448</v>
      </c>
      <c r="CI70" s="637" t="s">
        <v>449</v>
      </c>
      <c r="CJ70" s="732" t="s">
        <v>450</v>
      </c>
      <c r="CK70" s="582"/>
      <c r="CL70" s="582"/>
      <c r="CM70" s="582"/>
      <c r="CN70" s="582"/>
      <c r="CO70" s="582"/>
      <c r="CP70" s="582"/>
      <c r="CQ70" s="582"/>
      <c r="CR70" s="585"/>
      <c r="CS70" s="634"/>
      <c r="CT70" s="635"/>
      <c r="CU70" s="635"/>
      <c r="CV70" s="635"/>
      <c r="CW70" s="587"/>
      <c r="CX70" s="587"/>
      <c r="CY70" s="587"/>
      <c r="CZ70" s="589"/>
      <c r="DA70" s="636"/>
      <c r="DB70" s="587"/>
      <c r="DC70" s="587"/>
      <c r="DD70" s="587"/>
      <c r="DE70" s="587"/>
      <c r="DF70" s="587"/>
      <c r="DG70" s="587"/>
      <c r="DH70" s="590"/>
      <c r="DI70" s="4"/>
    </row>
    <row r="71" spans="2:113" ht="13.5" customHeight="1">
      <c r="B71" s="188"/>
      <c r="C71" s="712" t="s">
        <v>10</v>
      </c>
      <c r="D71" s="667"/>
      <c r="E71" s="667"/>
      <c r="F71" s="667"/>
      <c r="G71" s="667"/>
      <c r="H71" s="667"/>
      <c r="I71" s="667"/>
      <c r="J71" s="667"/>
      <c r="K71" s="667"/>
      <c r="L71" s="668"/>
      <c r="M71" s="733" t="s">
        <v>368</v>
      </c>
      <c r="N71" s="734"/>
      <c r="O71" s="734"/>
      <c r="P71" s="734"/>
      <c r="Q71" s="734"/>
      <c r="R71" s="734"/>
      <c r="S71" s="734"/>
      <c r="T71" s="734"/>
      <c r="U71" s="735" t="s">
        <v>368</v>
      </c>
      <c r="V71" s="735"/>
      <c r="W71" s="735"/>
      <c r="X71" s="735"/>
      <c r="Y71" s="734" t="s">
        <v>368</v>
      </c>
      <c r="Z71" s="734"/>
      <c r="AA71" s="734"/>
      <c r="AB71" s="734"/>
      <c r="AC71" s="734"/>
      <c r="AD71" s="734"/>
      <c r="AE71" s="734"/>
      <c r="AF71" s="736"/>
      <c r="AG71" s="11"/>
      <c r="AH71" s="582" t="s">
        <v>9</v>
      </c>
      <c r="AI71" s="582"/>
      <c r="AJ71" s="582"/>
      <c r="AK71" s="582"/>
      <c r="AL71" s="582"/>
      <c r="AM71" s="582"/>
      <c r="AN71" s="582"/>
      <c r="AO71" s="582"/>
      <c r="AP71" s="582"/>
      <c r="AQ71" s="582"/>
      <c r="AR71" s="582"/>
      <c r="AS71" s="582"/>
      <c r="AT71" s="582"/>
      <c r="AU71" s="582"/>
      <c r="AV71" s="626"/>
      <c r="AW71" s="680"/>
      <c r="AX71" s="681"/>
      <c r="AY71" s="669" t="s">
        <v>451</v>
      </c>
      <c r="AZ71" s="670"/>
      <c r="BA71" s="670"/>
      <c r="BB71" s="670"/>
      <c r="BC71" s="670"/>
      <c r="BD71" s="670"/>
      <c r="BE71" s="671"/>
      <c r="BF71" s="583">
        <v>1507000</v>
      </c>
      <c r="BG71" s="584"/>
      <c r="BH71" s="584"/>
      <c r="BI71" s="584"/>
      <c r="BJ71" s="584"/>
      <c r="BK71" s="672"/>
      <c r="BL71" s="720"/>
      <c r="BM71" s="723"/>
      <c r="BN71" s="737"/>
      <c r="BO71" s="737"/>
      <c r="BP71" s="737"/>
      <c r="BQ71" s="737"/>
      <c r="BR71" s="739"/>
      <c r="BS71" s="582" t="s">
        <v>8</v>
      </c>
      <c r="BT71" s="582"/>
      <c r="BU71" s="582"/>
      <c r="BV71" s="582"/>
      <c r="BW71" s="582"/>
      <c r="BX71" s="582"/>
      <c r="BY71" s="582"/>
      <c r="BZ71" s="583">
        <v>93</v>
      </c>
      <c r="CA71" s="584"/>
      <c r="CB71" s="584"/>
      <c r="CC71" s="584"/>
      <c r="CD71" s="584"/>
      <c r="CE71" s="584"/>
      <c r="CF71" s="629"/>
      <c r="CG71" s="630"/>
      <c r="CH71" s="637"/>
      <c r="CI71" s="637"/>
      <c r="CJ71" s="732"/>
      <c r="CK71" s="582" t="s">
        <v>7</v>
      </c>
      <c r="CL71" s="582"/>
      <c r="CM71" s="582"/>
      <c r="CN71" s="582"/>
      <c r="CO71" s="582"/>
      <c r="CP71" s="582"/>
      <c r="CQ71" s="582"/>
      <c r="CR71" s="585"/>
      <c r="CS71" s="586">
        <v>99.2</v>
      </c>
      <c r="CT71" s="587"/>
      <c r="CU71" s="587"/>
      <c r="CV71" s="587"/>
      <c r="CW71" s="588">
        <v>96.9</v>
      </c>
      <c r="CX71" s="587"/>
      <c r="CY71" s="587"/>
      <c r="CZ71" s="589"/>
      <c r="DA71" s="586">
        <v>99</v>
      </c>
      <c r="DB71" s="587"/>
      <c r="DC71" s="587"/>
      <c r="DD71" s="587"/>
      <c r="DE71" s="588">
        <v>96.5</v>
      </c>
      <c r="DF71" s="587"/>
      <c r="DG71" s="587"/>
      <c r="DH71" s="590"/>
      <c r="DI71" s="4"/>
    </row>
    <row r="72" spans="2:113" ht="13.5" customHeight="1" thickBot="1">
      <c r="B72" s="591" t="s">
        <v>6</v>
      </c>
      <c r="C72" s="592"/>
      <c r="D72" s="592"/>
      <c r="E72" s="592"/>
      <c r="F72" s="592"/>
      <c r="G72" s="592"/>
      <c r="H72" s="592"/>
      <c r="I72" s="592"/>
      <c r="J72" s="592"/>
      <c r="K72" s="592"/>
      <c r="L72" s="593"/>
      <c r="M72" s="594">
        <v>71466326</v>
      </c>
      <c r="N72" s="595"/>
      <c r="O72" s="595"/>
      <c r="P72" s="595"/>
      <c r="Q72" s="595"/>
      <c r="R72" s="595"/>
      <c r="S72" s="595"/>
      <c r="T72" s="595"/>
      <c r="U72" s="596">
        <v>100</v>
      </c>
      <c r="V72" s="596"/>
      <c r="W72" s="596"/>
      <c r="X72" s="596"/>
      <c r="Y72" s="595">
        <v>44797155</v>
      </c>
      <c r="Z72" s="595"/>
      <c r="AA72" s="595"/>
      <c r="AB72" s="595"/>
      <c r="AC72" s="595"/>
      <c r="AD72" s="595"/>
      <c r="AE72" s="595"/>
      <c r="AF72" s="597"/>
      <c r="AG72" s="10"/>
      <c r="AH72" s="598">
        <v>49918189</v>
      </c>
      <c r="AI72" s="598"/>
      <c r="AJ72" s="598"/>
      <c r="AK72" s="598"/>
      <c r="AL72" s="598"/>
      <c r="AM72" s="598"/>
      <c r="AN72" s="598"/>
      <c r="AO72" s="598"/>
      <c r="AP72" s="598"/>
      <c r="AQ72" s="598"/>
      <c r="AR72" s="598"/>
      <c r="AS72" s="598"/>
      <c r="AT72" s="592" t="s">
        <v>5</v>
      </c>
      <c r="AU72" s="592"/>
      <c r="AV72" s="9"/>
      <c r="AW72" s="682"/>
      <c r="AX72" s="683"/>
      <c r="AY72" s="599" t="s">
        <v>85</v>
      </c>
      <c r="AZ72" s="600"/>
      <c r="BA72" s="600"/>
      <c r="BB72" s="600"/>
      <c r="BC72" s="600"/>
      <c r="BD72" s="600"/>
      <c r="BE72" s="601"/>
      <c r="BF72" s="602">
        <v>3661349</v>
      </c>
      <c r="BG72" s="603"/>
      <c r="BH72" s="603"/>
      <c r="BI72" s="603"/>
      <c r="BJ72" s="603"/>
      <c r="BK72" s="604"/>
      <c r="BL72" s="721"/>
      <c r="BM72" s="724"/>
      <c r="BN72" s="738"/>
      <c r="BO72" s="738"/>
      <c r="BP72" s="738"/>
      <c r="BQ72" s="738"/>
      <c r="BR72" s="740"/>
      <c r="BS72" s="592" t="s">
        <v>4</v>
      </c>
      <c r="BT72" s="592"/>
      <c r="BU72" s="592"/>
      <c r="BV72" s="592"/>
      <c r="BW72" s="592"/>
      <c r="BX72" s="592"/>
      <c r="BY72" s="592"/>
      <c r="BZ72" s="602">
        <v>277</v>
      </c>
      <c r="CA72" s="603"/>
      <c r="CB72" s="603"/>
      <c r="CC72" s="603"/>
      <c r="CD72" s="603"/>
      <c r="CE72" s="604"/>
      <c r="CF72" s="605" t="s">
        <v>3</v>
      </c>
      <c r="CG72" s="606"/>
      <c r="CH72" s="607" t="s">
        <v>2</v>
      </c>
      <c r="CI72" s="607"/>
      <c r="CJ72" s="608"/>
      <c r="CK72" s="592" t="s">
        <v>1</v>
      </c>
      <c r="CL72" s="592"/>
      <c r="CM72" s="592"/>
      <c r="CN72" s="592"/>
      <c r="CO72" s="592"/>
      <c r="CP72" s="592"/>
      <c r="CQ72" s="592"/>
      <c r="CR72" s="593"/>
      <c r="CS72" s="609">
        <v>99.7</v>
      </c>
      <c r="CT72" s="610"/>
      <c r="CU72" s="610"/>
      <c r="CV72" s="610"/>
      <c r="CW72" s="611">
        <v>99</v>
      </c>
      <c r="CX72" s="610"/>
      <c r="CY72" s="610"/>
      <c r="CZ72" s="612"/>
      <c r="DA72" s="609">
        <v>99.4</v>
      </c>
      <c r="DB72" s="610"/>
      <c r="DC72" s="610"/>
      <c r="DD72" s="610"/>
      <c r="DE72" s="611">
        <v>98.5</v>
      </c>
      <c r="DF72" s="610"/>
      <c r="DG72" s="610"/>
      <c r="DH72" s="718"/>
      <c r="DI72" s="4"/>
    </row>
    <row r="73" spans="2:113" ht="13.5" customHeight="1">
      <c r="B73" s="715" t="s">
        <v>0</v>
      </c>
      <c r="C73" s="715"/>
      <c r="D73" s="715"/>
      <c r="E73" s="715"/>
      <c r="F73" s="715"/>
      <c r="G73" s="715"/>
      <c r="H73" s="715"/>
      <c r="I73" s="715"/>
      <c r="J73" s="715"/>
      <c r="K73" s="715"/>
      <c r="L73" s="715"/>
      <c r="M73" s="715"/>
      <c r="N73" s="715"/>
      <c r="O73" s="715"/>
      <c r="P73" s="715"/>
      <c r="Q73" s="715"/>
      <c r="R73" s="715"/>
      <c r="S73" s="715"/>
      <c r="T73" s="715"/>
      <c r="U73" s="715"/>
      <c r="V73" s="715"/>
      <c r="W73" s="715"/>
      <c r="X73" s="715"/>
      <c r="Y73" s="715"/>
      <c r="Z73" s="715"/>
      <c r="AA73" s="715"/>
      <c r="AB73" s="715"/>
      <c r="AC73" s="715"/>
      <c r="AD73" s="715"/>
      <c r="AE73" s="715"/>
      <c r="AF73" s="715"/>
      <c r="AG73" s="715"/>
      <c r="AH73" s="715"/>
      <c r="AI73" s="715"/>
      <c r="AJ73" s="715"/>
      <c r="AK73" s="715"/>
      <c r="AL73" s="715"/>
      <c r="AM73" s="715"/>
      <c r="AN73" s="715"/>
      <c r="AO73" s="715"/>
      <c r="AP73" s="715"/>
      <c r="AQ73" s="715"/>
      <c r="AR73" s="715"/>
      <c r="AS73" s="715"/>
      <c r="AT73" s="715"/>
      <c r="AU73" s="715"/>
      <c r="AV73" s="715"/>
      <c r="AW73" s="715"/>
      <c r="AX73" s="715"/>
      <c r="AY73" s="715"/>
      <c r="AZ73" s="715"/>
      <c r="BA73" s="715"/>
      <c r="BB73" s="715"/>
      <c r="BC73" s="715"/>
      <c r="BD73" s="715"/>
      <c r="BE73" s="715"/>
      <c r="BF73" s="715"/>
      <c r="BG73" s="715"/>
      <c r="BH73" s="715"/>
      <c r="BI73" s="715"/>
      <c r="BJ73" s="715"/>
      <c r="BK73" s="715"/>
      <c r="BL73" s="715"/>
      <c r="BM73" s="715"/>
      <c r="BN73" s="715"/>
      <c r="BO73" s="715"/>
      <c r="BP73" s="715"/>
      <c r="BQ73" s="715"/>
      <c r="BR73" s="715"/>
      <c r="BS73" s="715"/>
      <c r="BT73" s="715"/>
      <c r="BU73" s="715"/>
      <c r="BV73" s="715"/>
      <c r="BW73" s="715"/>
      <c r="BX73" s="715"/>
      <c r="BY73" s="715"/>
      <c r="BZ73" s="715"/>
      <c r="CA73" s="715"/>
      <c r="CB73" s="715"/>
      <c r="CC73" s="715"/>
      <c r="CD73" s="715"/>
      <c r="CE73" s="715"/>
      <c r="CF73" s="715"/>
      <c r="CG73" s="715"/>
      <c r="CH73" s="715"/>
      <c r="CI73" s="715"/>
      <c r="CJ73" s="715"/>
      <c r="CK73" s="715"/>
      <c r="CL73" s="715"/>
      <c r="CN73" s="8"/>
      <c r="CO73" s="285"/>
      <c r="CP73" s="285"/>
      <c r="CQ73" s="285"/>
      <c r="CR73" s="285"/>
      <c r="CS73" s="285"/>
      <c r="CT73" s="282"/>
      <c r="CU73" s="282"/>
      <c r="CV73" s="282"/>
      <c r="CW73" s="282"/>
      <c r="CX73" s="282"/>
      <c r="CY73" s="282"/>
      <c r="CZ73" s="282"/>
      <c r="DA73" s="282"/>
      <c r="DB73" s="282"/>
      <c r="DC73" s="282"/>
      <c r="DD73" s="282"/>
      <c r="DE73" s="282"/>
      <c r="DF73" s="282"/>
      <c r="DG73" s="282"/>
      <c r="DH73" s="282"/>
    </row>
    <row r="74" spans="2:113" ht="13.5" customHeight="1">
      <c r="B74" s="716" t="s">
        <v>452</v>
      </c>
      <c r="C74" s="716"/>
      <c r="D74" s="716"/>
      <c r="E74" s="716"/>
      <c r="F74" s="716"/>
      <c r="G74" s="716"/>
      <c r="H74" s="716"/>
      <c r="I74" s="716"/>
      <c r="J74" s="716"/>
      <c r="K74" s="716"/>
      <c r="L74" s="716"/>
      <c r="M74" s="716"/>
      <c r="N74" s="716"/>
      <c r="O74" s="716"/>
      <c r="P74" s="716"/>
      <c r="Q74" s="716"/>
      <c r="R74" s="716"/>
      <c r="S74" s="716"/>
      <c r="T74" s="716"/>
      <c r="U74" s="716"/>
      <c r="V74" s="716"/>
      <c r="W74" s="716"/>
      <c r="X74" s="716"/>
      <c r="Y74" s="716"/>
      <c r="Z74" s="716"/>
      <c r="AA74" s="716"/>
      <c r="AB74" s="716"/>
      <c r="AC74" s="716"/>
      <c r="AD74" s="716"/>
      <c r="AE74" s="716"/>
      <c r="AF74" s="716"/>
      <c r="AG74" s="716"/>
      <c r="AH74" s="716"/>
      <c r="AI74" s="716"/>
      <c r="AJ74" s="716"/>
      <c r="AK74" s="716"/>
      <c r="AL74" s="716"/>
      <c r="AM74" s="716"/>
      <c r="AN74" s="716"/>
      <c r="AO74" s="716"/>
      <c r="AP74" s="716"/>
      <c r="AQ74" s="716"/>
      <c r="AR74" s="716"/>
      <c r="AS74" s="716"/>
      <c r="AT74" s="716"/>
      <c r="AU74" s="716"/>
      <c r="AV74" s="716"/>
      <c r="AW74" s="716"/>
      <c r="AX74" s="716"/>
      <c r="AY74" s="716"/>
      <c r="AZ74" s="716"/>
      <c r="BA74" s="716"/>
      <c r="BB74" s="716"/>
      <c r="BC74" s="716"/>
      <c r="BD74" s="716"/>
      <c r="BE74" s="716"/>
      <c r="BF74" s="716"/>
      <c r="BG74" s="716"/>
      <c r="BH74" s="716"/>
      <c r="BI74" s="716"/>
      <c r="BJ74" s="716"/>
      <c r="BK74" s="716"/>
      <c r="BL74" s="716"/>
      <c r="BM74" s="716"/>
      <c r="BN74" s="716"/>
      <c r="BO74" s="716"/>
      <c r="BP74" s="716"/>
      <c r="BQ74" s="716"/>
      <c r="BR74" s="716"/>
      <c r="BS74" s="716"/>
      <c r="BT74" s="716"/>
      <c r="BU74" s="716"/>
      <c r="BV74" s="716"/>
      <c r="BW74" s="716"/>
      <c r="BX74" s="716"/>
      <c r="BY74" s="716"/>
      <c r="BZ74" s="716"/>
      <c r="CA74" s="716"/>
      <c r="CB74" s="716"/>
      <c r="CC74" s="716"/>
      <c r="CD74" s="716"/>
      <c r="CE74" s="716"/>
      <c r="CF74" s="716"/>
      <c r="CG74" s="716"/>
      <c r="CH74" s="716"/>
      <c r="CI74" s="716"/>
      <c r="CJ74" s="716"/>
      <c r="CK74" s="716"/>
      <c r="CL74" s="716"/>
      <c r="CN74" s="7"/>
      <c r="CO74" s="7"/>
      <c r="CP74" s="7"/>
      <c r="CQ74" s="7"/>
      <c r="CR74" s="7"/>
      <c r="CS74" s="7"/>
      <c r="CT74" s="7"/>
      <c r="CU74" s="7"/>
      <c r="CV74" s="7"/>
      <c r="CW74" s="6"/>
      <c r="CZ74" s="6"/>
      <c r="DA74" s="6"/>
      <c r="DB74" s="4"/>
      <c r="DC74" s="4"/>
      <c r="DD74" s="4"/>
      <c r="DE74" s="580" t="s">
        <v>465</v>
      </c>
      <c r="DF74" s="580"/>
      <c r="DG74" s="580"/>
      <c r="DH74" s="580"/>
    </row>
    <row r="75" spans="2:113" ht="13.5" customHeight="1">
      <c r="B75" s="717" t="s">
        <v>454</v>
      </c>
      <c r="C75" s="717"/>
      <c r="D75" s="717"/>
      <c r="E75" s="717"/>
      <c r="F75" s="717"/>
      <c r="G75" s="717"/>
      <c r="H75" s="717"/>
      <c r="I75" s="717"/>
      <c r="J75" s="717"/>
      <c r="K75" s="717"/>
      <c r="L75" s="717"/>
      <c r="M75" s="717"/>
      <c r="N75" s="717"/>
      <c r="O75" s="717"/>
      <c r="P75" s="717"/>
      <c r="Q75" s="717"/>
      <c r="R75" s="717"/>
      <c r="S75" s="717"/>
      <c r="T75" s="717"/>
      <c r="U75" s="717"/>
      <c r="V75" s="717"/>
      <c r="W75" s="717"/>
      <c r="X75" s="717"/>
      <c r="Y75" s="717"/>
      <c r="Z75" s="717"/>
      <c r="AA75" s="717"/>
      <c r="AB75" s="717"/>
      <c r="AC75" s="717"/>
      <c r="AD75" s="717"/>
      <c r="AE75" s="717"/>
      <c r="AF75" s="717"/>
      <c r="AG75" s="717"/>
      <c r="AH75" s="717"/>
      <c r="AI75" s="717"/>
      <c r="AJ75" s="717"/>
      <c r="AK75" s="717"/>
      <c r="AL75" s="717"/>
      <c r="AM75" s="717"/>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7"/>
      <c r="BJ75" s="717"/>
      <c r="BK75" s="717"/>
      <c r="BL75" s="717"/>
      <c r="BM75" s="717"/>
      <c r="BN75" s="717"/>
      <c r="BO75" s="717"/>
      <c r="BP75" s="717"/>
      <c r="BQ75" s="717"/>
      <c r="BR75" s="717"/>
      <c r="BS75" s="717"/>
      <c r="BT75" s="717"/>
      <c r="BU75" s="717"/>
      <c r="BV75" s="717"/>
      <c r="BW75" s="717"/>
      <c r="BX75" s="717"/>
      <c r="BY75" s="717"/>
      <c r="BZ75" s="717"/>
      <c r="CA75" s="717"/>
      <c r="CB75" s="717"/>
      <c r="CC75" s="717"/>
      <c r="CD75" s="717"/>
      <c r="CE75" s="717"/>
      <c r="CF75" s="717"/>
      <c r="CG75" s="717"/>
      <c r="CH75" s="717"/>
      <c r="CI75" s="717"/>
      <c r="CJ75" s="717"/>
      <c r="CK75" s="717"/>
      <c r="CL75" s="717"/>
      <c r="CN75" s="3"/>
      <c r="CO75" s="3"/>
      <c r="CP75" s="3"/>
      <c r="CQ75" s="3"/>
      <c r="CR75" s="3"/>
      <c r="CS75" s="3"/>
      <c r="CT75" s="3"/>
      <c r="CU75" s="3"/>
      <c r="CV75" s="3"/>
      <c r="CW75" s="5"/>
      <c r="CZ75" s="4"/>
      <c r="DA75" s="4"/>
      <c r="DB75" s="4"/>
      <c r="DC75" s="4"/>
      <c r="DD75" s="4"/>
    </row>
    <row r="76" spans="2:113" ht="13.5" customHeight="1">
      <c r="B76" s="716" t="s">
        <v>781</v>
      </c>
      <c r="C76" s="716"/>
      <c r="D76" s="716"/>
      <c r="E76" s="716"/>
      <c r="F76" s="716"/>
      <c r="G76" s="716"/>
      <c r="H76" s="716"/>
      <c r="I76" s="716"/>
      <c r="J76" s="716"/>
      <c r="K76" s="716"/>
      <c r="L76" s="716"/>
      <c r="M76" s="716"/>
      <c r="N76" s="716"/>
      <c r="O76" s="716"/>
      <c r="P76" s="716"/>
      <c r="Q76" s="716"/>
      <c r="R76" s="716"/>
      <c r="S76" s="716"/>
      <c r="T76" s="716"/>
      <c r="U76" s="716"/>
      <c r="V76" s="716"/>
      <c r="W76" s="716"/>
      <c r="X76" s="716"/>
      <c r="Y76" s="716"/>
      <c r="Z76" s="716"/>
      <c r="AA76" s="716"/>
      <c r="AB76" s="716"/>
      <c r="AC76" s="716"/>
      <c r="AD76" s="716"/>
      <c r="AE76" s="716"/>
      <c r="AF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N76" s="3"/>
      <c r="CO76" s="3"/>
      <c r="CP76" s="3"/>
      <c r="CQ76" s="3"/>
      <c r="CR76" s="3"/>
      <c r="CS76" s="3"/>
      <c r="CT76" s="3"/>
      <c r="CU76" s="3"/>
      <c r="CV76" s="3"/>
    </row>
    <row r="77" spans="2:113" ht="13.5" customHeight="1">
      <c r="B77" s="581" t="s">
        <v>455</v>
      </c>
      <c r="C77" s="581"/>
      <c r="D77" s="581"/>
      <c r="E77" s="581"/>
      <c r="F77" s="581"/>
      <c r="G77" s="581"/>
      <c r="H77" s="581"/>
      <c r="I77" s="581"/>
      <c r="J77" s="581"/>
      <c r="K77" s="581"/>
      <c r="L77" s="581"/>
      <c r="M77" s="581"/>
      <c r="N77" s="581"/>
      <c r="O77" s="581"/>
      <c r="P77" s="581"/>
      <c r="Q77" s="581"/>
      <c r="R77" s="581"/>
      <c r="S77" s="581"/>
      <c r="T77" s="581"/>
      <c r="U77" s="581"/>
      <c r="V77" s="581"/>
      <c r="W77" s="581"/>
      <c r="X77" s="581"/>
      <c r="Y77" s="581"/>
      <c r="Z77" s="581"/>
      <c r="AA77" s="581"/>
      <c r="AB77" s="581"/>
      <c r="AC77" s="581"/>
      <c r="AD77" s="581"/>
      <c r="AE77" s="581"/>
      <c r="AF77" s="581"/>
      <c r="AG77" s="581"/>
      <c r="AH77" s="581"/>
      <c r="AI77" s="581"/>
      <c r="AJ77" s="581"/>
      <c r="AK77" s="581"/>
      <c r="AL77" s="581"/>
      <c r="AM77" s="581"/>
      <c r="AN77" s="581"/>
      <c r="AO77" s="581"/>
      <c r="AP77" s="581"/>
      <c r="AQ77" s="581"/>
      <c r="AR77" s="581"/>
      <c r="AS77" s="581"/>
      <c r="AT77" s="581"/>
      <c r="AU77" s="581"/>
      <c r="AV77" s="581"/>
      <c r="AW77" s="581"/>
      <c r="AX77" s="581"/>
      <c r="AY77" s="581"/>
      <c r="AZ77" s="581"/>
      <c r="BA77" s="581"/>
      <c r="BB77" s="581"/>
      <c r="BC77" s="581"/>
      <c r="BD77" s="581"/>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581"/>
      <c r="CG77" s="581"/>
      <c r="CH77" s="581"/>
      <c r="CI77" s="581"/>
      <c r="CJ77" s="581"/>
      <c r="CK77" s="581"/>
      <c r="CL77" s="581"/>
      <c r="CN77" s="3"/>
      <c r="CO77" s="3"/>
      <c r="CP77" s="3"/>
      <c r="CQ77" s="3"/>
      <c r="CR77" s="3"/>
      <c r="CS77" s="3"/>
      <c r="CT77" s="3"/>
      <c r="CU77" s="3"/>
      <c r="CV77" s="3"/>
    </row>
    <row r="78" spans="2:113" ht="13.5" customHeight="1">
      <c r="B78" s="581" t="s">
        <v>456</v>
      </c>
      <c r="C78" s="581"/>
      <c r="D78" s="581"/>
      <c r="E78" s="581"/>
      <c r="F78" s="581"/>
      <c r="G78" s="581"/>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1"/>
      <c r="AY78" s="581"/>
      <c r="AZ78" s="581"/>
      <c r="BA78" s="581"/>
      <c r="BB78" s="581"/>
      <c r="BC78" s="581"/>
      <c r="BD78" s="581"/>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N78" s="2"/>
      <c r="CO78" s="2"/>
      <c r="CP78" s="2"/>
      <c r="CQ78" s="2"/>
      <c r="CR78" s="2"/>
      <c r="CS78" s="2"/>
      <c r="CT78" s="2"/>
      <c r="CU78" s="2"/>
      <c r="CV78" s="2"/>
    </row>
    <row r="79" spans="2:113" ht="13.5" customHeight="1">
      <c r="B79" s="581" t="s">
        <v>782</v>
      </c>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81"/>
      <c r="AL79" s="581"/>
      <c r="AM79" s="581"/>
      <c r="AN79" s="581"/>
      <c r="AO79" s="581"/>
      <c r="AP79" s="581"/>
      <c r="AQ79" s="581"/>
      <c r="AR79" s="581"/>
      <c r="AS79" s="581"/>
      <c r="AT79" s="581"/>
      <c r="AU79" s="581"/>
      <c r="AV79" s="581"/>
      <c r="AW79" s="581"/>
      <c r="AX79" s="581"/>
      <c r="AY79" s="581"/>
      <c r="AZ79" s="581"/>
      <c r="BA79" s="581"/>
      <c r="BB79" s="581"/>
      <c r="BC79" s="581"/>
      <c r="BD79" s="581"/>
      <c r="BE79" s="581"/>
      <c r="BF79" s="581"/>
      <c r="BG79" s="581"/>
      <c r="BH79" s="581"/>
      <c r="BI79" s="581"/>
      <c r="BJ79" s="581"/>
      <c r="BK79" s="581"/>
      <c r="BL79" s="581"/>
      <c r="BM79" s="581"/>
      <c r="BN79" s="581"/>
      <c r="BO79" s="581"/>
      <c r="BP79" s="581"/>
      <c r="BQ79" s="581"/>
      <c r="BR79" s="581"/>
      <c r="BS79" s="581"/>
      <c r="BT79" s="581"/>
      <c r="BU79" s="581"/>
      <c r="BV79" s="581"/>
      <c r="BW79" s="581"/>
      <c r="BX79" s="581"/>
      <c r="BY79" s="581"/>
      <c r="BZ79" s="581"/>
      <c r="CA79" s="581"/>
      <c r="CB79" s="581"/>
      <c r="CC79" s="581"/>
      <c r="CD79" s="581"/>
      <c r="CE79" s="581"/>
      <c r="CF79" s="581"/>
      <c r="CG79" s="581"/>
      <c r="CH79" s="581"/>
      <c r="CI79" s="581"/>
      <c r="CJ79" s="581"/>
      <c r="CK79" s="581"/>
      <c r="CL79" s="581"/>
      <c r="CM79" s="2"/>
      <c r="CN79" s="2"/>
      <c r="CO79" s="2"/>
      <c r="CP79" s="2"/>
      <c r="CQ79" s="2"/>
      <c r="CR79" s="2"/>
      <c r="CS79" s="2"/>
      <c r="CT79" s="2"/>
      <c r="CU79" s="2"/>
      <c r="CV79" s="2"/>
    </row>
  </sheetData>
  <mergeCells count="906">
    <mergeCell ref="B79:CL79"/>
    <mergeCell ref="CF72:CG72"/>
    <mergeCell ref="CH72:CJ72"/>
    <mergeCell ref="CK72:CR72"/>
    <mergeCell ref="CS72:CV72"/>
    <mergeCell ref="CW72:CZ72"/>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N1" zoomScale="80" zoomScaleNormal="80" workbookViewId="0">
      <selection activeCell="CO23" sqref="CO23:DH23"/>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64" t="s">
        <v>776</v>
      </c>
      <c r="E2" s="964"/>
      <c r="F2" s="964"/>
      <c r="G2" s="964"/>
      <c r="H2" s="964"/>
      <c r="I2" s="964"/>
      <c r="J2" s="964"/>
      <c r="K2" s="964"/>
      <c r="L2" s="964"/>
      <c r="M2" s="964"/>
      <c r="N2" s="964"/>
      <c r="O2" s="964"/>
      <c r="P2" s="964"/>
      <c r="Q2" s="964"/>
      <c r="R2" s="280"/>
      <c r="S2" s="74"/>
      <c r="T2" s="74"/>
      <c r="U2" s="965" t="s">
        <v>200</v>
      </c>
      <c r="V2" s="966"/>
      <c r="W2" s="949" t="s">
        <v>384</v>
      </c>
      <c r="X2" s="947"/>
      <c r="Y2" s="947"/>
      <c r="Z2" s="947"/>
      <c r="AA2" s="947"/>
      <c r="AB2" s="947"/>
      <c r="AC2" s="969">
        <v>144730</v>
      </c>
      <c r="AD2" s="970"/>
      <c r="AE2" s="970"/>
      <c r="AF2" s="970"/>
      <c r="AG2" s="970"/>
      <c r="AH2" s="970"/>
      <c r="AI2" s="944" t="s">
        <v>187</v>
      </c>
      <c r="AJ2" s="944"/>
      <c r="AK2" s="79"/>
      <c r="AL2" s="971" t="s">
        <v>77</v>
      </c>
      <c r="AM2" s="971"/>
      <c r="AN2" s="971"/>
      <c r="AO2" s="78"/>
      <c r="AP2" s="949" t="s">
        <v>199</v>
      </c>
      <c r="AQ2" s="947"/>
      <c r="AR2" s="947"/>
      <c r="AS2" s="947"/>
      <c r="AT2" s="947"/>
      <c r="AU2" s="947"/>
      <c r="AV2" s="947"/>
      <c r="AW2" s="948"/>
      <c r="AX2" s="77"/>
      <c r="AY2" s="947" t="s">
        <v>198</v>
      </c>
      <c r="AZ2" s="947"/>
      <c r="BA2" s="947"/>
      <c r="BB2" s="947"/>
      <c r="BC2" s="947"/>
      <c r="BD2" s="947"/>
      <c r="BE2" s="76"/>
      <c r="BF2" s="961"/>
      <c r="BG2" s="963"/>
      <c r="BH2" s="947" t="s">
        <v>197</v>
      </c>
      <c r="BI2" s="947"/>
      <c r="BJ2" s="947"/>
      <c r="BK2" s="947"/>
      <c r="BL2" s="947"/>
      <c r="BM2" s="947"/>
      <c r="BN2" s="947"/>
      <c r="BO2" s="947"/>
      <c r="BP2" s="947"/>
      <c r="BQ2" s="947"/>
      <c r="BR2" s="947"/>
      <c r="BS2" s="947"/>
      <c r="BT2" s="947"/>
      <c r="BU2" s="944"/>
      <c r="BV2" s="944"/>
      <c r="BW2" s="945"/>
      <c r="BX2" s="75"/>
      <c r="BY2" s="74"/>
      <c r="BZ2" s="947" t="s">
        <v>196</v>
      </c>
      <c r="CA2" s="947"/>
      <c r="CB2" s="947"/>
      <c r="CC2" s="947"/>
      <c r="CD2" s="947"/>
      <c r="CE2" s="947"/>
      <c r="CF2" s="947"/>
      <c r="CG2" s="73"/>
      <c r="CH2" s="73"/>
      <c r="CI2" s="73"/>
      <c r="CJ2" s="73"/>
      <c r="CK2" s="947" t="s">
        <v>195</v>
      </c>
      <c r="CL2" s="947"/>
      <c r="CM2" s="947"/>
      <c r="CN2" s="947"/>
      <c r="CO2" s="947"/>
      <c r="CP2" s="947"/>
      <c r="CQ2" s="948"/>
      <c r="CR2" s="949" t="s">
        <v>194</v>
      </c>
      <c r="CS2" s="947"/>
      <c r="CT2" s="947"/>
      <c r="CU2" s="947"/>
      <c r="CV2" s="947"/>
      <c r="CW2" s="947"/>
      <c r="CX2" s="947"/>
      <c r="CY2" s="947"/>
      <c r="CZ2" s="947"/>
      <c r="DA2" s="948"/>
      <c r="DB2" s="950" t="s">
        <v>466</v>
      </c>
      <c r="DC2" s="944"/>
      <c r="DD2" s="944"/>
      <c r="DE2" s="944"/>
      <c r="DF2" s="944"/>
      <c r="DG2" s="944"/>
      <c r="DH2" s="951"/>
      <c r="DI2" s="4"/>
    </row>
    <row r="3" spans="2:113" ht="13.5" customHeight="1">
      <c r="B3" s="17"/>
      <c r="C3" s="6"/>
      <c r="D3" s="937"/>
      <c r="E3" s="937"/>
      <c r="F3" s="937"/>
      <c r="G3" s="937"/>
      <c r="H3" s="937"/>
      <c r="I3" s="937"/>
      <c r="J3" s="937"/>
      <c r="K3" s="937"/>
      <c r="L3" s="937"/>
      <c r="M3" s="937"/>
      <c r="N3" s="937"/>
      <c r="O3" s="937"/>
      <c r="P3" s="937"/>
      <c r="Q3" s="937"/>
      <c r="R3" s="281"/>
      <c r="S3" s="6"/>
      <c r="T3" s="6"/>
      <c r="U3" s="967"/>
      <c r="V3" s="968"/>
      <c r="W3" s="619" t="s">
        <v>386</v>
      </c>
      <c r="X3" s="582"/>
      <c r="Y3" s="582"/>
      <c r="Z3" s="582"/>
      <c r="AA3" s="582"/>
      <c r="AB3" s="582"/>
      <c r="AC3" s="583">
        <v>138734</v>
      </c>
      <c r="AD3" s="584"/>
      <c r="AE3" s="584"/>
      <c r="AF3" s="584"/>
      <c r="AG3" s="584"/>
      <c r="AH3" s="584"/>
      <c r="AI3" s="941" t="s">
        <v>187</v>
      </c>
      <c r="AJ3" s="941"/>
      <c r="AK3" s="72"/>
      <c r="AL3" s="972"/>
      <c r="AM3" s="972"/>
      <c r="AN3" s="972"/>
      <c r="AO3" s="71"/>
      <c r="AP3" s="697"/>
      <c r="AQ3" s="662"/>
      <c r="AR3" s="662"/>
      <c r="AS3" s="662"/>
      <c r="AT3" s="662"/>
      <c r="AU3" s="662"/>
      <c r="AV3" s="662"/>
      <c r="AW3" s="663"/>
      <c r="AX3" s="20"/>
      <c r="AY3" s="662"/>
      <c r="AZ3" s="662"/>
      <c r="BA3" s="662"/>
      <c r="BB3" s="662"/>
      <c r="BC3" s="662"/>
      <c r="BD3" s="662"/>
      <c r="BE3" s="21"/>
      <c r="BF3" s="962"/>
      <c r="BG3" s="824"/>
      <c r="BH3" s="662"/>
      <c r="BI3" s="662"/>
      <c r="BJ3" s="662"/>
      <c r="BK3" s="662"/>
      <c r="BL3" s="662"/>
      <c r="BM3" s="662"/>
      <c r="BN3" s="662"/>
      <c r="BO3" s="662"/>
      <c r="BP3" s="662"/>
      <c r="BQ3" s="662"/>
      <c r="BR3" s="662"/>
      <c r="BS3" s="662"/>
      <c r="BT3" s="662"/>
      <c r="BU3" s="936"/>
      <c r="BV3" s="936"/>
      <c r="BW3" s="946"/>
      <c r="BX3" s="46"/>
      <c r="BY3" s="4"/>
      <c r="BZ3" s="582"/>
      <c r="CA3" s="582"/>
      <c r="CB3" s="582"/>
      <c r="CC3" s="582"/>
      <c r="CD3" s="582"/>
      <c r="CE3" s="582"/>
      <c r="CF3" s="582"/>
      <c r="CG3" s="35"/>
      <c r="CH3" s="35"/>
      <c r="CI3" s="6"/>
      <c r="CJ3" s="6"/>
      <c r="CK3" s="582"/>
      <c r="CL3" s="582"/>
      <c r="CM3" s="582"/>
      <c r="CN3" s="582"/>
      <c r="CO3" s="582"/>
      <c r="CP3" s="582"/>
      <c r="CQ3" s="585"/>
      <c r="CR3" s="619"/>
      <c r="CS3" s="582"/>
      <c r="CT3" s="582"/>
      <c r="CU3" s="582"/>
      <c r="CV3" s="582"/>
      <c r="CW3" s="582"/>
      <c r="CX3" s="582"/>
      <c r="CY3" s="582"/>
      <c r="CZ3" s="582"/>
      <c r="DA3" s="585"/>
      <c r="DB3" s="817"/>
      <c r="DC3" s="941"/>
      <c r="DD3" s="941"/>
      <c r="DE3" s="941"/>
      <c r="DF3" s="941"/>
      <c r="DG3" s="941"/>
      <c r="DH3" s="952"/>
      <c r="DI3" s="4"/>
    </row>
    <row r="4" spans="2:113" ht="13.5" customHeight="1">
      <c r="B4" s="17"/>
      <c r="C4" s="6"/>
      <c r="D4" s="937"/>
      <c r="E4" s="937"/>
      <c r="F4" s="937"/>
      <c r="G4" s="937"/>
      <c r="H4" s="937"/>
      <c r="I4" s="937"/>
      <c r="J4" s="937"/>
      <c r="K4" s="937"/>
      <c r="L4" s="937"/>
      <c r="M4" s="937"/>
      <c r="N4" s="937"/>
      <c r="O4" s="937"/>
      <c r="P4" s="937"/>
      <c r="Q4" s="937"/>
      <c r="R4" s="281"/>
      <c r="S4" s="6"/>
      <c r="T4" s="6"/>
      <c r="U4" s="967"/>
      <c r="V4" s="968"/>
      <c r="W4" s="619" t="s">
        <v>193</v>
      </c>
      <c r="X4" s="582"/>
      <c r="Y4" s="582"/>
      <c r="Z4" s="582"/>
      <c r="AA4" s="582"/>
      <c r="AB4" s="582"/>
      <c r="AC4" s="973" t="s">
        <v>467</v>
      </c>
      <c r="AD4" s="820"/>
      <c r="AE4" s="820"/>
      <c r="AF4" s="820"/>
      <c r="AG4" s="820"/>
      <c r="AH4" s="820"/>
      <c r="AI4" s="941" t="s">
        <v>21</v>
      </c>
      <c r="AJ4" s="941"/>
      <c r="AK4" s="728" t="s">
        <v>777</v>
      </c>
      <c r="AL4" s="632"/>
      <c r="AM4" s="632"/>
      <c r="AN4" s="632"/>
      <c r="AO4" s="633"/>
      <c r="AP4" s="749">
        <v>144902</v>
      </c>
      <c r="AQ4" s="750"/>
      <c r="AR4" s="750"/>
      <c r="AS4" s="750"/>
      <c r="AT4" s="750"/>
      <c r="AU4" s="750"/>
      <c r="AV4" s="805" t="s">
        <v>187</v>
      </c>
      <c r="AW4" s="805"/>
      <c r="AX4" s="750">
        <v>141864</v>
      </c>
      <c r="AY4" s="750"/>
      <c r="AZ4" s="750"/>
      <c r="BA4" s="750"/>
      <c r="BB4" s="750"/>
      <c r="BC4" s="750"/>
      <c r="BD4" s="805" t="s">
        <v>187</v>
      </c>
      <c r="BE4" s="840"/>
      <c r="BF4" s="6"/>
      <c r="BG4" s="632" t="s">
        <v>77</v>
      </c>
      <c r="BH4" s="632"/>
      <c r="BI4" s="24"/>
      <c r="BJ4" s="801"/>
      <c r="BK4" s="632" t="s">
        <v>384</v>
      </c>
      <c r="BL4" s="632"/>
      <c r="BM4" s="632"/>
      <c r="BN4" s="632"/>
      <c r="BO4" s="632"/>
      <c r="BP4" s="840"/>
      <c r="BQ4" s="801"/>
      <c r="BR4" s="632" t="s">
        <v>386</v>
      </c>
      <c r="BS4" s="632"/>
      <c r="BT4" s="632"/>
      <c r="BU4" s="632"/>
      <c r="BV4" s="632"/>
      <c r="BW4" s="840"/>
      <c r="BX4" s="46"/>
      <c r="BY4" s="4"/>
      <c r="BZ4" s="69"/>
      <c r="CA4" s="69"/>
      <c r="CB4" s="69"/>
      <c r="CC4" s="69"/>
      <c r="CD4" s="69"/>
      <c r="CE4" s="69"/>
      <c r="CF4" s="69"/>
      <c r="CG4" s="6"/>
      <c r="CH4" s="6"/>
      <c r="CI4" s="6"/>
      <c r="CJ4" s="35"/>
      <c r="CK4" s="69"/>
      <c r="CL4" s="69"/>
      <c r="CM4" s="69"/>
      <c r="CN4" s="69"/>
      <c r="CO4" s="69"/>
      <c r="CP4" s="69"/>
      <c r="CQ4" s="68"/>
      <c r="CR4" s="619"/>
      <c r="CS4" s="582"/>
      <c r="CT4" s="582"/>
      <c r="CU4" s="582"/>
      <c r="CV4" s="582"/>
      <c r="CW4" s="582"/>
      <c r="CX4" s="582"/>
      <c r="CY4" s="582"/>
      <c r="CZ4" s="582"/>
      <c r="DA4" s="585"/>
      <c r="DB4" s="817"/>
      <c r="DC4" s="941"/>
      <c r="DD4" s="941"/>
      <c r="DE4" s="941"/>
      <c r="DF4" s="941"/>
      <c r="DG4" s="941"/>
      <c r="DH4" s="952"/>
      <c r="DI4" s="4"/>
    </row>
    <row r="5" spans="2:113" ht="13.5" customHeight="1">
      <c r="B5" s="17"/>
      <c r="C5" s="6"/>
      <c r="D5" s="937" t="s">
        <v>192</v>
      </c>
      <c r="E5" s="937"/>
      <c r="F5" s="937"/>
      <c r="G5" s="937"/>
      <c r="H5" s="937"/>
      <c r="I5" s="937"/>
      <c r="J5" s="937"/>
      <c r="K5" s="937"/>
      <c r="L5" s="937"/>
      <c r="M5" s="937"/>
      <c r="N5" s="937"/>
      <c r="O5" s="937"/>
      <c r="P5" s="937"/>
      <c r="Q5" s="937"/>
      <c r="R5" s="281"/>
      <c r="S5" s="6"/>
      <c r="T5" s="6"/>
      <c r="U5" s="728" t="s">
        <v>191</v>
      </c>
      <c r="V5" s="632"/>
      <c r="W5" s="632"/>
      <c r="X5" s="632"/>
      <c r="Y5" s="632"/>
      <c r="Z5" s="632"/>
      <c r="AA5" s="632"/>
      <c r="AB5" s="632"/>
      <c r="AC5" s="939">
        <v>10.98</v>
      </c>
      <c r="AD5" s="940"/>
      <c r="AE5" s="940"/>
      <c r="AF5" s="940"/>
      <c r="AG5" s="940"/>
      <c r="AH5" s="940"/>
      <c r="AI5" s="805" t="s">
        <v>190</v>
      </c>
      <c r="AJ5" s="805"/>
      <c r="AK5" s="619" t="s">
        <v>388</v>
      </c>
      <c r="AL5" s="582"/>
      <c r="AM5" s="582"/>
      <c r="AN5" s="582"/>
      <c r="AO5" s="585"/>
      <c r="AP5" s="583">
        <v>143964</v>
      </c>
      <c r="AQ5" s="584"/>
      <c r="AR5" s="584"/>
      <c r="AS5" s="584"/>
      <c r="AT5" s="584"/>
      <c r="AU5" s="584"/>
      <c r="AV5" s="941" t="s">
        <v>187</v>
      </c>
      <c r="AW5" s="941"/>
      <c r="AX5" s="584">
        <v>141147</v>
      </c>
      <c r="AY5" s="584"/>
      <c r="AZ5" s="584"/>
      <c r="BA5" s="584"/>
      <c r="BB5" s="584"/>
      <c r="BC5" s="584"/>
      <c r="BD5" s="941" t="s">
        <v>187</v>
      </c>
      <c r="BE5" s="818"/>
      <c r="BF5" s="11"/>
      <c r="BG5" s="582"/>
      <c r="BH5" s="582"/>
      <c r="BI5" s="70"/>
      <c r="BJ5" s="823"/>
      <c r="BK5" s="662"/>
      <c r="BL5" s="662"/>
      <c r="BM5" s="662"/>
      <c r="BN5" s="662"/>
      <c r="BO5" s="662"/>
      <c r="BP5" s="816"/>
      <c r="BQ5" s="823"/>
      <c r="BR5" s="662"/>
      <c r="BS5" s="662"/>
      <c r="BT5" s="662"/>
      <c r="BU5" s="662"/>
      <c r="BV5" s="662"/>
      <c r="BW5" s="816"/>
      <c r="BX5" s="46"/>
      <c r="BY5" s="4"/>
      <c r="BZ5" s="959" t="s">
        <v>389</v>
      </c>
      <c r="CA5" s="959"/>
      <c r="CB5" s="959"/>
      <c r="CC5" s="959"/>
      <c r="CD5" s="959"/>
      <c r="CE5" s="959"/>
      <c r="CF5" s="959"/>
      <c r="CG5" s="35"/>
      <c r="CH5" s="35"/>
      <c r="CI5" s="35"/>
      <c r="CJ5" s="35"/>
      <c r="CK5" s="959" t="s">
        <v>468</v>
      </c>
      <c r="CL5" s="959"/>
      <c r="CM5" s="959"/>
      <c r="CN5" s="959"/>
      <c r="CO5" s="959"/>
      <c r="CP5" s="959"/>
      <c r="CQ5" s="960"/>
      <c r="CR5" s="619" t="s">
        <v>189</v>
      </c>
      <c r="CS5" s="582"/>
      <c r="CT5" s="582"/>
      <c r="CU5" s="582"/>
      <c r="CV5" s="582"/>
      <c r="CW5" s="582"/>
      <c r="CX5" s="582"/>
      <c r="CY5" s="582"/>
      <c r="CZ5" s="582"/>
      <c r="DA5" s="585"/>
      <c r="DB5" s="953">
        <v>43506</v>
      </c>
      <c r="DC5" s="954"/>
      <c r="DD5" s="954"/>
      <c r="DE5" s="954"/>
      <c r="DF5" s="954"/>
      <c r="DG5" s="954"/>
      <c r="DH5" s="955"/>
      <c r="DI5" s="4"/>
    </row>
    <row r="6" spans="2:113" ht="13.5" customHeight="1">
      <c r="B6" s="17"/>
      <c r="C6" s="6"/>
      <c r="D6" s="938"/>
      <c r="E6" s="938"/>
      <c r="F6" s="938"/>
      <c r="G6" s="938"/>
      <c r="H6" s="938"/>
      <c r="I6" s="938"/>
      <c r="J6" s="938"/>
      <c r="K6" s="938"/>
      <c r="L6" s="938"/>
      <c r="M6" s="938"/>
      <c r="N6" s="938"/>
      <c r="O6" s="938"/>
      <c r="P6" s="938"/>
      <c r="Q6" s="938"/>
      <c r="R6" s="281"/>
      <c r="S6" s="6"/>
      <c r="T6" s="6"/>
      <c r="U6" s="619" t="s">
        <v>188</v>
      </c>
      <c r="V6" s="582"/>
      <c r="W6" s="582"/>
      <c r="X6" s="582"/>
      <c r="Y6" s="582"/>
      <c r="Z6" s="582"/>
      <c r="AA6" s="582"/>
      <c r="AB6" s="582"/>
      <c r="AC6" s="583">
        <v>13181</v>
      </c>
      <c r="AD6" s="584"/>
      <c r="AE6" s="584"/>
      <c r="AF6" s="584"/>
      <c r="AG6" s="584"/>
      <c r="AH6" s="584"/>
      <c r="AI6" s="941" t="s">
        <v>187</v>
      </c>
      <c r="AJ6" s="941"/>
      <c r="AK6" s="697" t="s">
        <v>186</v>
      </c>
      <c r="AL6" s="662"/>
      <c r="AM6" s="662"/>
      <c r="AN6" s="662"/>
      <c r="AO6" s="663"/>
      <c r="AP6" s="934" t="s">
        <v>515</v>
      </c>
      <c r="AQ6" s="935"/>
      <c r="AR6" s="935"/>
      <c r="AS6" s="935"/>
      <c r="AT6" s="935"/>
      <c r="AU6" s="935"/>
      <c r="AV6" s="936" t="s">
        <v>21</v>
      </c>
      <c r="AW6" s="936"/>
      <c r="AX6" s="935" t="s">
        <v>469</v>
      </c>
      <c r="AY6" s="935"/>
      <c r="AZ6" s="935"/>
      <c r="BA6" s="935"/>
      <c r="BB6" s="935"/>
      <c r="BC6" s="935"/>
      <c r="BD6" s="936" t="s">
        <v>21</v>
      </c>
      <c r="BE6" s="936"/>
      <c r="BF6" s="795" t="s">
        <v>185</v>
      </c>
      <c r="BG6" s="788"/>
      <c r="BH6" s="788"/>
      <c r="BI6" s="796"/>
      <c r="BJ6" s="584">
        <v>231</v>
      </c>
      <c r="BK6" s="584"/>
      <c r="BL6" s="584"/>
      <c r="BM6" s="584"/>
      <c r="BN6" s="584"/>
      <c r="BO6" s="584"/>
      <c r="BP6" s="584"/>
      <c r="BQ6" s="584">
        <v>225</v>
      </c>
      <c r="BR6" s="584"/>
      <c r="BS6" s="584"/>
      <c r="BT6" s="584"/>
      <c r="BU6" s="584"/>
      <c r="BV6" s="584"/>
      <c r="BW6" s="672"/>
      <c r="BX6" s="46"/>
      <c r="BY6" s="4"/>
      <c r="BZ6" s="69"/>
      <c r="CA6" s="69"/>
      <c r="CB6" s="69"/>
      <c r="CC6" s="69"/>
      <c r="CD6" s="69"/>
      <c r="CE6" s="69"/>
      <c r="CF6" s="69"/>
      <c r="CG6" s="6"/>
      <c r="CH6" s="6"/>
      <c r="CI6" s="6"/>
      <c r="CJ6" s="6"/>
      <c r="CK6" s="69"/>
      <c r="CL6" s="69"/>
      <c r="CM6" s="69"/>
      <c r="CN6" s="69"/>
      <c r="CO6" s="69"/>
      <c r="CP6" s="69"/>
      <c r="CQ6" s="68"/>
      <c r="CR6" s="619"/>
      <c r="CS6" s="582"/>
      <c r="CT6" s="582"/>
      <c r="CU6" s="582"/>
      <c r="CV6" s="582"/>
      <c r="CW6" s="582"/>
      <c r="CX6" s="582"/>
      <c r="CY6" s="582"/>
      <c r="CZ6" s="582"/>
      <c r="DA6" s="585"/>
      <c r="DB6" s="953"/>
      <c r="DC6" s="954"/>
      <c r="DD6" s="954"/>
      <c r="DE6" s="954"/>
      <c r="DF6" s="954"/>
      <c r="DG6" s="954"/>
      <c r="DH6" s="955"/>
      <c r="DI6" s="4"/>
    </row>
    <row r="7" spans="2:113" ht="13.5" customHeight="1">
      <c r="B7" s="932"/>
      <c r="C7" s="930"/>
      <c r="D7" s="930"/>
      <c r="E7" s="930"/>
      <c r="F7" s="788" t="s">
        <v>184</v>
      </c>
      <c r="G7" s="788"/>
      <c r="H7" s="788"/>
      <c r="I7" s="788"/>
      <c r="J7" s="788"/>
      <c r="K7" s="788"/>
      <c r="L7" s="788"/>
      <c r="M7" s="788"/>
      <c r="N7" s="788"/>
      <c r="O7" s="788"/>
      <c r="P7" s="788"/>
      <c r="Q7" s="788"/>
      <c r="R7" s="788"/>
      <c r="S7" s="788"/>
      <c r="T7" s="928"/>
      <c r="U7" s="928"/>
      <c r="V7" s="928"/>
      <c r="W7" s="930"/>
      <c r="X7" s="788" t="s">
        <v>393</v>
      </c>
      <c r="Y7" s="788"/>
      <c r="Z7" s="788"/>
      <c r="AA7" s="788"/>
      <c r="AB7" s="788"/>
      <c r="AC7" s="788"/>
      <c r="AD7" s="788"/>
      <c r="AE7" s="788"/>
      <c r="AF7" s="788"/>
      <c r="AG7" s="928"/>
      <c r="AH7" s="928"/>
      <c r="AI7" s="805"/>
      <c r="AJ7" s="942"/>
      <c r="AK7" s="35"/>
      <c r="AL7" s="35"/>
      <c r="AM7" s="35"/>
      <c r="AN7" s="35"/>
      <c r="AO7" s="35"/>
      <c r="AP7" s="35"/>
      <c r="AQ7" s="35"/>
      <c r="AR7" s="35"/>
      <c r="AS7" s="35"/>
      <c r="AT7" s="35"/>
      <c r="AU7" s="35"/>
      <c r="AV7" s="35"/>
      <c r="AW7" s="35"/>
      <c r="AX7" s="35"/>
      <c r="AY7" s="35"/>
      <c r="AZ7" s="35"/>
      <c r="BA7" s="35"/>
      <c r="BB7" s="35"/>
      <c r="BC7" s="35"/>
      <c r="BD7" s="35"/>
      <c r="BE7" s="35"/>
      <c r="BF7" s="660"/>
      <c r="BG7" s="582"/>
      <c r="BH7" s="582"/>
      <c r="BI7" s="626"/>
      <c r="BJ7" s="588">
        <v>0.4</v>
      </c>
      <c r="BK7" s="588"/>
      <c r="BL7" s="588"/>
      <c r="BM7" s="588"/>
      <c r="BN7" s="588"/>
      <c r="BO7" s="588"/>
      <c r="BP7" s="588"/>
      <c r="BQ7" s="588">
        <v>0.4</v>
      </c>
      <c r="BR7" s="588"/>
      <c r="BS7" s="588"/>
      <c r="BT7" s="588"/>
      <c r="BU7" s="588"/>
      <c r="BV7" s="588"/>
      <c r="BW7" s="647"/>
      <c r="BX7" s="46"/>
      <c r="BY7" s="4"/>
      <c r="BZ7" s="959" t="s">
        <v>394</v>
      </c>
      <c r="CA7" s="959"/>
      <c r="CB7" s="959"/>
      <c r="CC7" s="959"/>
      <c r="CD7" s="959"/>
      <c r="CE7" s="959"/>
      <c r="CF7" s="959"/>
      <c r="CG7" s="35"/>
      <c r="CH7" s="35"/>
      <c r="CI7" s="35"/>
      <c r="CJ7" s="35"/>
      <c r="CK7" s="959" t="s">
        <v>203</v>
      </c>
      <c r="CL7" s="959"/>
      <c r="CM7" s="959"/>
      <c r="CN7" s="959"/>
      <c r="CO7" s="959"/>
      <c r="CP7" s="959"/>
      <c r="CQ7" s="960"/>
      <c r="CR7" s="619"/>
      <c r="CS7" s="582"/>
      <c r="CT7" s="582"/>
      <c r="CU7" s="582"/>
      <c r="CV7" s="582"/>
      <c r="CW7" s="582"/>
      <c r="CX7" s="582"/>
      <c r="CY7" s="582"/>
      <c r="CZ7" s="582"/>
      <c r="DA7" s="585"/>
      <c r="DB7" s="953"/>
      <c r="DC7" s="954"/>
      <c r="DD7" s="954"/>
      <c r="DE7" s="954"/>
      <c r="DF7" s="954"/>
      <c r="DG7" s="954"/>
      <c r="DH7" s="955"/>
      <c r="DI7" s="4"/>
    </row>
    <row r="8" spans="2:113" ht="13.5" customHeight="1">
      <c r="B8" s="933"/>
      <c r="C8" s="931"/>
      <c r="D8" s="931"/>
      <c r="E8" s="931"/>
      <c r="F8" s="806"/>
      <c r="G8" s="806"/>
      <c r="H8" s="806"/>
      <c r="I8" s="806"/>
      <c r="J8" s="806"/>
      <c r="K8" s="806"/>
      <c r="L8" s="806"/>
      <c r="M8" s="806"/>
      <c r="N8" s="806"/>
      <c r="O8" s="806"/>
      <c r="P8" s="806"/>
      <c r="Q8" s="806"/>
      <c r="R8" s="806"/>
      <c r="S8" s="806"/>
      <c r="T8" s="929"/>
      <c r="U8" s="929"/>
      <c r="V8" s="929"/>
      <c r="W8" s="931"/>
      <c r="X8" s="806"/>
      <c r="Y8" s="806"/>
      <c r="Z8" s="806"/>
      <c r="AA8" s="806"/>
      <c r="AB8" s="806"/>
      <c r="AC8" s="806"/>
      <c r="AD8" s="806"/>
      <c r="AE8" s="806"/>
      <c r="AF8" s="806"/>
      <c r="AG8" s="929"/>
      <c r="AH8" s="929"/>
      <c r="AI8" s="929"/>
      <c r="AJ8" s="943"/>
      <c r="AK8" s="35"/>
      <c r="AL8" s="35"/>
      <c r="AM8" s="35"/>
      <c r="AN8" s="35"/>
      <c r="AO8" s="35"/>
      <c r="AP8" s="35"/>
      <c r="AQ8" s="35"/>
      <c r="AR8" s="35"/>
      <c r="AS8" s="35"/>
      <c r="AT8" s="35"/>
      <c r="AU8" s="35"/>
      <c r="AV8" s="35"/>
      <c r="AW8" s="35"/>
      <c r="AX8" s="35"/>
      <c r="AY8" s="35"/>
      <c r="AZ8" s="35"/>
      <c r="BA8" s="35"/>
      <c r="BB8" s="35"/>
      <c r="BC8" s="35"/>
      <c r="BD8" s="35"/>
      <c r="BE8" s="35"/>
      <c r="BF8" s="660" t="s">
        <v>183</v>
      </c>
      <c r="BG8" s="582"/>
      <c r="BH8" s="582"/>
      <c r="BI8" s="626"/>
      <c r="BJ8" s="584">
        <v>8087</v>
      </c>
      <c r="BK8" s="584"/>
      <c r="BL8" s="584"/>
      <c r="BM8" s="584"/>
      <c r="BN8" s="584"/>
      <c r="BO8" s="584"/>
      <c r="BP8" s="584"/>
      <c r="BQ8" s="584">
        <v>7277</v>
      </c>
      <c r="BR8" s="584"/>
      <c r="BS8" s="584"/>
      <c r="BT8" s="584"/>
      <c r="BU8" s="584"/>
      <c r="BV8" s="584"/>
      <c r="BW8" s="672"/>
      <c r="BX8" s="33"/>
      <c r="BY8" s="32"/>
      <c r="BZ8" s="67"/>
      <c r="CA8" s="67"/>
      <c r="CB8" s="67"/>
      <c r="CC8" s="67"/>
      <c r="CD8" s="67"/>
      <c r="CE8" s="67"/>
      <c r="CF8" s="67"/>
      <c r="CG8" s="30"/>
      <c r="CH8" s="30"/>
      <c r="CI8" s="30"/>
      <c r="CJ8" s="30"/>
      <c r="CK8" s="67"/>
      <c r="CL8" s="67"/>
      <c r="CM8" s="67"/>
      <c r="CN8" s="67"/>
      <c r="CO8" s="67"/>
      <c r="CP8" s="67"/>
      <c r="CQ8" s="66"/>
      <c r="CR8" s="697"/>
      <c r="CS8" s="662"/>
      <c r="CT8" s="662"/>
      <c r="CU8" s="662"/>
      <c r="CV8" s="662"/>
      <c r="CW8" s="662"/>
      <c r="CX8" s="662"/>
      <c r="CY8" s="662"/>
      <c r="CZ8" s="662"/>
      <c r="DA8" s="663"/>
      <c r="DB8" s="956"/>
      <c r="DC8" s="957"/>
      <c r="DD8" s="957"/>
      <c r="DE8" s="957"/>
      <c r="DF8" s="957"/>
      <c r="DG8" s="957"/>
      <c r="DH8" s="958"/>
      <c r="DI8" s="4"/>
    </row>
    <row r="9" spans="2:113" ht="13.5" customHeight="1">
      <c r="B9" s="29"/>
      <c r="C9" s="28"/>
      <c r="D9" s="788" t="s">
        <v>77</v>
      </c>
      <c r="E9" s="788"/>
      <c r="F9" s="788"/>
      <c r="G9" s="788"/>
      <c r="H9" s="788"/>
      <c r="I9" s="788"/>
      <c r="J9" s="788"/>
      <c r="K9" s="27"/>
      <c r="L9" s="25"/>
      <c r="M9" s="26"/>
      <c r="N9" s="788" t="s">
        <v>76</v>
      </c>
      <c r="O9" s="788"/>
      <c r="P9" s="788"/>
      <c r="Q9" s="788"/>
      <c r="R9" s="788"/>
      <c r="S9" s="788"/>
      <c r="T9" s="25"/>
      <c r="U9" s="795" t="s">
        <v>73</v>
      </c>
      <c r="V9" s="788"/>
      <c r="W9" s="788"/>
      <c r="X9" s="796"/>
      <c r="Y9" s="795" t="s">
        <v>182</v>
      </c>
      <c r="Z9" s="788"/>
      <c r="AA9" s="788"/>
      <c r="AB9" s="788"/>
      <c r="AC9" s="788"/>
      <c r="AD9" s="788"/>
      <c r="AE9" s="788"/>
      <c r="AF9" s="788"/>
      <c r="AG9" s="795" t="s">
        <v>73</v>
      </c>
      <c r="AH9" s="788"/>
      <c r="AI9" s="788"/>
      <c r="AJ9" s="796"/>
      <c r="AK9" s="46"/>
      <c r="AL9" s="4"/>
      <c r="AM9" s="4"/>
      <c r="AN9" s="4"/>
      <c r="AO9" s="4"/>
      <c r="AP9" s="4"/>
      <c r="AQ9" s="4"/>
      <c r="AR9" s="4"/>
      <c r="AS9" s="4"/>
      <c r="AT9" s="4"/>
      <c r="AU9" s="4"/>
      <c r="AV9" s="4"/>
      <c r="AW9" s="4"/>
      <c r="AX9" s="4"/>
      <c r="AY9" s="4"/>
      <c r="AZ9" s="4"/>
      <c r="BA9" s="4"/>
      <c r="BB9" s="4"/>
      <c r="BC9" s="4"/>
      <c r="BD9" s="4"/>
      <c r="BE9" s="4"/>
      <c r="BF9" s="660"/>
      <c r="BG9" s="582"/>
      <c r="BH9" s="582"/>
      <c r="BI9" s="626"/>
      <c r="BJ9" s="588">
        <v>13.4</v>
      </c>
      <c r="BK9" s="588"/>
      <c r="BL9" s="588"/>
      <c r="BM9" s="588"/>
      <c r="BN9" s="588"/>
      <c r="BO9" s="588"/>
      <c r="BP9" s="588"/>
      <c r="BQ9" s="588">
        <v>12.8</v>
      </c>
      <c r="BR9" s="588"/>
      <c r="BS9" s="588"/>
      <c r="BT9" s="588"/>
      <c r="BU9" s="588"/>
      <c r="BV9" s="588"/>
      <c r="BW9" s="647"/>
      <c r="BX9" s="39"/>
      <c r="BY9" s="43"/>
      <c r="BZ9" s="43"/>
      <c r="CA9" s="632" t="s">
        <v>181</v>
      </c>
      <c r="CB9" s="632"/>
      <c r="CC9" s="632"/>
      <c r="CD9" s="632"/>
      <c r="CE9" s="632"/>
      <c r="CF9" s="632"/>
      <c r="CG9" s="632"/>
      <c r="CH9" s="632"/>
      <c r="CI9" s="632"/>
      <c r="CJ9" s="632"/>
      <c r="CK9" s="632"/>
      <c r="CL9" s="38"/>
      <c r="CM9" s="38"/>
      <c r="CN9" s="24"/>
      <c r="CO9" s="728" t="s">
        <v>778</v>
      </c>
      <c r="CP9" s="632"/>
      <c r="CQ9" s="632"/>
      <c r="CR9" s="632"/>
      <c r="CS9" s="632"/>
      <c r="CT9" s="632"/>
      <c r="CU9" s="632"/>
      <c r="CV9" s="632"/>
      <c r="CW9" s="632"/>
      <c r="CX9" s="632"/>
      <c r="CY9" s="728" t="s">
        <v>395</v>
      </c>
      <c r="CZ9" s="632"/>
      <c r="DA9" s="632"/>
      <c r="DB9" s="632"/>
      <c r="DC9" s="632"/>
      <c r="DD9" s="632"/>
      <c r="DE9" s="632"/>
      <c r="DF9" s="632"/>
      <c r="DG9" s="632"/>
      <c r="DH9" s="809"/>
      <c r="DI9" s="4"/>
    </row>
    <row r="10" spans="2:113" ht="13.5" customHeight="1">
      <c r="B10" s="65"/>
      <c r="C10" s="54"/>
      <c r="D10" s="806"/>
      <c r="E10" s="806"/>
      <c r="F10" s="806"/>
      <c r="G10" s="806"/>
      <c r="H10" s="806"/>
      <c r="I10" s="806"/>
      <c r="J10" s="806"/>
      <c r="K10" s="36"/>
      <c r="L10" s="53"/>
      <c r="M10" s="55"/>
      <c r="N10" s="916"/>
      <c r="O10" s="916"/>
      <c r="P10" s="916"/>
      <c r="Q10" s="916"/>
      <c r="R10" s="916"/>
      <c r="S10" s="916"/>
      <c r="T10" s="53"/>
      <c r="U10" s="917"/>
      <c r="V10" s="916"/>
      <c r="W10" s="916"/>
      <c r="X10" s="918"/>
      <c r="Y10" s="855"/>
      <c r="Z10" s="806"/>
      <c r="AA10" s="806"/>
      <c r="AB10" s="806"/>
      <c r="AC10" s="806"/>
      <c r="AD10" s="806"/>
      <c r="AE10" s="806"/>
      <c r="AF10" s="806"/>
      <c r="AG10" s="917"/>
      <c r="AH10" s="916"/>
      <c r="AI10" s="916"/>
      <c r="AJ10" s="918"/>
      <c r="AK10" s="46"/>
      <c r="AL10" s="4"/>
      <c r="AM10" s="4"/>
      <c r="AN10" s="4"/>
      <c r="AO10" s="4"/>
      <c r="AP10" s="4"/>
      <c r="AQ10" s="6"/>
      <c r="AR10" s="6"/>
      <c r="AS10" s="6"/>
      <c r="AT10" s="6"/>
      <c r="AU10" s="6"/>
      <c r="AV10" s="6"/>
      <c r="AW10" s="6"/>
      <c r="AX10" s="6"/>
      <c r="AY10" s="6"/>
      <c r="AZ10" s="6"/>
      <c r="BA10" s="6"/>
      <c r="BB10" s="6"/>
      <c r="BC10" s="6"/>
      <c r="BD10" s="6"/>
      <c r="BE10" s="6"/>
      <c r="BF10" s="660" t="s">
        <v>180</v>
      </c>
      <c r="BG10" s="582"/>
      <c r="BH10" s="582"/>
      <c r="BI10" s="626"/>
      <c r="BJ10" s="584">
        <v>51979</v>
      </c>
      <c r="BK10" s="584"/>
      <c r="BL10" s="584"/>
      <c r="BM10" s="584"/>
      <c r="BN10" s="584"/>
      <c r="BO10" s="584"/>
      <c r="BP10" s="584"/>
      <c r="BQ10" s="584">
        <v>49129</v>
      </c>
      <c r="BR10" s="584"/>
      <c r="BS10" s="584"/>
      <c r="BT10" s="584"/>
      <c r="BU10" s="584"/>
      <c r="BV10" s="584"/>
      <c r="BW10" s="584"/>
      <c r="BX10" s="22"/>
      <c r="BY10" s="30"/>
      <c r="BZ10" s="30"/>
      <c r="CA10" s="662"/>
      <c r="CB10" s="662"/>
      <c r="CC10" s="662"/>
      <c r="CD10" s="662"/>
      <c r="CE10" s="662"/>
      <c r="CF10" s="662"/>
      <c r="CG10" s="662"/>
      <c r="CH10" s="662"/>
      <c r="CI10" s="662"/>
      <c r="CJ10" s="662"/>
      <c r="CK10" s="662"/>
      <c r="CL10" s="30"/>
      <c r="CM10" s="30"/>
      <c r="CN10" s="21"/>
      <c r="CO10" s="697"/>
      <c r="CP10" s="662"/>
      <c r="CQ10" s="662"/>
      <c r="CR10" s="662"/>
      <c r="CS10" s="662"/>
      <c r="CT10" s="662"/>
      <c r="CU10" s="662"/>
      <c r="CV10" s="662"/>
      <c r="CW10" s="662"/>
      <c r="CX10" s="662"/>
      <c r="CY10" s="697"/>
      <c r="CZ10" s="662"/>
      <c r="DA10" s="662"/>
      <c r="DB10" s="662"/>
      <c r="DC10" s="662"/>
      <c r="DD10" s="662"/>
      <c r="DE10" s="662"/>
      <c r="DF10" s="662"/>
      <c r="DG10" s="662"/>
      <c r="DH10" s="810"/>
      <c r="DI10" s="4"/>
    </row>
    <row r="11" spans="2:113" ht="13.5" customHeight="1">
      <c r="B11" s="849" t="s">
        <v>179</v>
      </c>
      <c r="C11" s="773"/>
      <c r="D11" s="773"/>
      <c r="E11" s="773"/>
      <c r="F11" s="773"/>
      <c r="G11" s="773"/>
      <c r="H11" s="773"/>
      <c r="I11" s="773"/>
      <c r="J11" s="773"/>
      <c r="K11" s="773"/>
      <c r="L11" s="774"/>
      <c r="M11" s="583">
        <v>40023929</v>
      </c>
      <c r="N11" s="584"/>
      <c r="O11" s="584"/>
      <c r="P11" s="584"/>
      <c r="Q11" s="584"/>
      <c r="R11" s="584"/>
      <c r="S11" s="584"/>
      <c r="T11" s="584"/>
      <c r="U11" s="588">
        <v>60</v>
      </c>
      <c r="V11" s="588"/>
      <c r="W11" s="588"/>
      <c r="X11" s="588"/>
      <c r="Y11" s="790">
        <v>37517394</v>
      </c>
      <c r="Z11" s="790"/>
      <c r="AA11" s="790"/>
      <c r="AB11" s="790"/>
      <c r="AC11" s="790"/>
      <c r="AD11" s="790"/>
      <c r="AE11" s="790"/>
      <c r="AF11" s="790"/>
      <c r="AG11" s="791">
        <v>88.9</v>
      </c>
      <c r="AH11" s="791"/>
      <c r="AI11" s="791"/>
      <c r="AJ11" s="792"/>
      <c r="AK11" s="46"/>
      <c r="AL11" s="4"/>
      <c r="AM11" s="4"/>
      <c r="AN11" s="4"/>
      <c r="AO11" s="4"/>
      <c r="AP11" s="4"/>
      <c r="AQ11" s="6"/>
      <c r="AR11" s="6"/>
      <c r="AS11" s="6"/>
      <c r="AT11" s="6"/>
      <c r="AU11" s="6"/>
      <c r="AV11" s="6"/>
      <c r="AW11" s="6"/>
      <c r="AX11" s="6"/>
      <c r="AY11" s="6"/>
      <c r="AZ11" s="6"/>
      <c r="BA11" s="6"/>
      <c r="BB11" s="6"/>
      <c r="BC11" s="6"/>
      <c r="BD11" s="6"/>
      <c r="BE11" s="6"/>
      <c r="BF11" s="855"/>
      <c r="BG11" s="806"/>
      <c r="BH11" s="806"/>
      <c r="BI11" s="856"/>
      <c r="BJ11" s="922">
        <v>86.2</v>
      </c>
      <c r="BK11" s="922"/>
      <c r="BL11" s="922"/>
      <c r="BM11" s="922"/>
      <c r="BN11" s="922"/>
      <c r="BO11" s="922"/>
      <c r="BP11" s="922"/>
      <c r="BQ11" s="922">
        <v>86.8</v>
      </c>
      <c r="BR11" s="922"/>
      <c r="BS11" s="922"/>
      <c r="BT11" s="922"/>
      <c r="BU11" s="922"/>
      <c r="BV11" s="922"/>
      <c r="BW11" s="925"/>
      <c r="BX11" s="719"/>
      <c r="BY11" s="926"/>
      <c r="BZ11" s="728" t="s">
        <v>396</v>
      </c>
      <c r="CA11" s="793"/>
      <c r="CB11" s="793"/>
      <c r="CC11" s="793"/>
      <c r="CD11" s="793"/>
      <c r="CE11" s="793"/>
      <c r="CF11" s="793"/>
      <c r="CG11" s="793"/>
      <c r="CH11" s="793"/>
      <c r="CI11" s="793"/>
      <c r="CJ11" s="793"/>
      <c r="CK11" s="793"/>
      <c r="CL11" s="793"/>
      <c r="CM11" s="793"/>
      <c r="CN11" s="794"/>
      <c r="CO11" s="749">
        <v>66685275</v>
      </c>
      <c r="CP11" s="750"/>
      <c r="CQ11" s="750"/>
      <c r="CR11" s="750"/>
      <c r="CS11" s="750"/>
      <c r="CT11" s="750"/>
      <c r="CU11" s="750"/>
      <c r="CV11" s="750"/>
      <c r="CW11" s="750"/>
      <c r="CX11" s="750"/>
      <c r="CY11" s="750">
        <v>70917979</v>
      </c>
      <c r="CZ11" s="750"/>
      <c r="DA11" s="750"/>
      <c r="DB11" s="750"/>
      <c r="DC11" s="750"/>
      <c r="DD11" s="750"/>
      <c r="DE11" s="750"/>
      <c r="DF11" s="750"/>
      <c r="DG11" s="750"/>
      <c r="DH11" s="927"/>
      <c r="DI11" s="4"/>
    </row>
    <row r="12" spans="2:113" ht="13.5" customHeight="1">
      <c r="B12" s="659" t="s">
        <v>397</v>
      </c>
      <c r="C12" s="582"/>
      <c r="D12" s="582"/>
      <c r="E12" s="582"/>
      <c r="F12" s="582"/>
      <c r="G12" s="582"/>
      <c r="H12" s="582"/>
      <c r="I12" s="582"/>
      <c r="J12" s="582"/>
      <c r="K12" s="582"/>
      <c r="L12" s="585"/>
      <c r="M12" s="583">
        <v>183707</v>
      </c>
      <c r="N12" s="584"/>
      <c r="O12" s="584"/>
      <c r="P12" s="584"/>
      <c r="Q12" s="584"/>
      <c r="R12" s="584"/>
      <c r="S12" s="584"/>
      <c r="T12" s="584"/>
      <c r="U12" s="588">
        <v>0.3</v>
      </c>
      <c r="V12" s="588"/>
      <c r="W12" s="588"/>
      <c r="X12" s="588"/>
      <c r="Y12" s="584">
        <v>183707</v>
      </c>
      <c r="Z12" s="584"/>
      <c r="AA12" s="584"/>
      <c r="AB12" s="584"/>
      <c r="AC12" s="584"/>
      <c r="AD12" s="584"/>
      <c r="AE12" s="584"/>
      <c r="AF12" s="584"/>
      <c r="AG12" s="588">
        <v>0.4</v>
      </c>
      <c r="AH12" s="588"/>
      <c r="AI12" s="588"/>
      <c r="AJ12" s="647"/>
      <c r="AK12" s="39"/>
      <c r="AL12" s="43"/>
      <c r="AM12" s="43"/>
      <c r="AN12" s="632" t="s">
        <v>178</v>
      </c>
      <c r="AO12" s="632"/>
      <c r="AP12" s="632"/>
      <c r="AQ12" s="632"/>
      <c r="AR12" s="632"/>
      <c r="AS12" s="632"/>
      <c r="AT12" s="632"/>
      <c r="AU12" s="632"/>
      <c r="AV12" s="632"/>
      <c r="AW12" s="632"/>
      <c r="AX12" s="632"/>
      <c r="AY12" s="632"/>
      <c r="AZ12" s="632"/>
      <c r="BA12" s="632"/>
      <c r="BB12" s="632"/>
      <c r="BC12" s="38"/>
      <c r="BD12" s="38"/>
      <c r="BE12" s="632" t="s">
        <v>393</v>
      </c>
      <c r="BF12" s="582"/>
      <c r="BG12" s="582"/>
      <c r="BH12" s="582"/>
      <c r="BI12" s="582"/>
      <c r="BJ12" s="632"/>
      <c r="BK12" s="632"/>
      <c r="BL12" s="632"/>
      <c r="BM12" s="632"/>
      <c r="BN12" s="38"/>
      <c r="BO12" s="38"/>
      <c r="BP12" s="38"/>
      <c r="BQ12" s="893" t="s">
        <v>398</v>
      </c>
      <c r="BR12" s="745"/>
      <c r="BS12" s="745"/>
      <c r="BT12" s="745"/>
      <c r="BU12" s="745"/>
      <c r="BV12" s="745"/>
      <c r="BW12" s="746"/>
      <c r="BX12" s="924" t="s">
        <v>399</v>
      </c>
      <c r="BY12" s="896"/>
      <c r="BZ12" s="619" t="s">
        <v>400</v>
      </c>
      <c r="CA12" s="684"/>
      <c r="CB12" s="684"/>
      <c r="CC12" s="684"/>
      <c r="CD12" s="684"/>
      <c r="CE12" s="684"/>
      <c r="CF12" s="684"/>
      <c r="CG12" s="684"/>
      <c r="CH12" s="684"/>
      <c r="CI12" s="684"/>
      <c r="CJ12" s="684"/>
      <c r="CK12" s="684"/>
      <c r="CL12" s="684"/>
      <c r="CM12" s="684"/>
      <c r="CN12" s="685"/>
      <c r="CO12" s="583">
        <v>63809604</v>
      </c>
      <c r="CP12" s="584"/>
      <c r="CQ12" s="584"/>
      <c r="CR12" s="584"/>
      <c r="CS12" s="584"/>
      <c r="CT12" s="584"/>
      <c r="CU12" s="584"/>
      <c r="CV12" s="584"/>
      <c r="CW12" s="584"/>
      <c r="CX12" s="584"/>
      <c r="CY12" s="584">
        <v>68486113</v>
      </c>
      <c r="CZ12" s="584"/>
      <c r="DA12" s="584"/>
      <c r="DB12" s="584"/>
      <c r="DC12" s="584"/>
      <c r="DD12" s="584"/>
      <c r="DE12" s="584"/>
      <c r="DF12" s="584"/>
      <c r="DG12" s="584"/>
      <c r="DH12" s="903"/>
      <c r="DI12" s="4"/>
    </row>
    <row r="13" spans="2:113" ht="13.5" customHeight="1">
      <c r="B13" s="659" t="s">
        <v>401</v>
      </c>
      <c r="C13" s="582"/>
      <c r="D13" s="582"/>
      <c r="E13" s="582"/>
      <c r="F13" s="582"/>
      <c r="G13" s="582"/>
      <c r="H13" s="582"/>
      <c r="I13" s="582"/>
      <c r="J13" s="582"/>
      <c r="K13" s="582"/>
      <c r="L13" s="585"/>
      <c r="M13" s="583">
        <v>72623</v>
      </c>
      <c r="N13" s="584"/>
      <c r="O13" s="584"/>
      <c r="P13" s="584"/>
      <c r="Q13" s="584"/>
      <c r="R13" s="584"/>
      <c r="S13" s="584"/>
      <c r="T13" s="584"/>
      <c r="U13" s="588">
        <v>0.1</v>
      </c>
      <c r="V13" s="588"/>
      <c r="W13" s="588"/>
      <c r="X13" s="588"/>
      <c r="Y13" s="584">
        <v>72623</v>
      </c>
      <c r="Z13" s="584"/>
      <c r="AA13" s="584"/>
      <c r="AB13" s="584"/>
      <c r="AC13" s="584"/>
      <c r="AD13" s="584"/>
      <c r="AE13" s="584"/>
      <c r="AF13" s="584"/>
      <c r="AG13" s="588">
        <v>0.2</v>
      </c>
      <c r="AH13" s="588"/>
      <c r="AI13" s="588"/>
      <c r="AJ13" s="647"/>
      <c r="AK13" s="49"/>
      <c r="AL13" s="6"/>
      <c r="AM13" s="6"/>
      <c r="AN13" s="806"/>
      <c r="AO13" s="806"/>
      <c r="AP13" s="806"/>
      <c r="AQ13" s="806"/>
      <c r="AR13" s="806"/>
      <c r="AS13" s="806"/>
      <c r="AT13" s="806"/>
      <c r="AU13" s="806"/>
      <c r="AV13" s="806"/>
      <c r="AW13" s="806"/>
      <c r="AX13" s="806"/>
      <c r="AY13" s="806"/>
      <c r="AZ13" s="806"/>
      <c r="BA13" s="806"/>
      <c r="BB13" s="806"/>
      <c r="BC13" s="35"/>
      <c r="BD13" s="35"/>
      <c r="BE13" s="582"/>
      <c r="BF13" s="582"/>
      <c r="BG13" s="582"/>
      <c r="BH13" s="582"/>
      <c r="BI13" s="582"/>
      <c r="BJ13" s="582"/>
      <c r="BK13" s="582"/>
      <c r="BL13" s="582"/>
      <c r="BM13" s="582"/>
      <c r="BN13" s="35"/>
      <c r="BO13" s="35"/>
      <c r="BP13" s="35"/>
      <c r="BQ13" s="905"/>
      <c r="BR13" s="906"/>
      <c r="BS13" s="906"/>
      <c r="BT13" s="906"/>
      <c r="BU13" s="906"/>
      <c r="BV13" s="906"/>
      <c r="BW13" s="923"/>
      <c r="BX13" s="924"/>
      <c r="BY13" s="896"/>
      <c r="BZ13" s="619" t="s">
        <v>402</v>
      </c>
      <c r="CA13" s="684"/>
      <c r="CB13" s="684"/>
      <c r="CC13" s="684"/>
      <c r="CD13" s="684"/>
      <c r="CE13" s="684"/>
      <c r="CF13" s="684"/>
      <c r="CG13" s="684"/>
      <c r="CH13" s="684"/>
      <c r="CI13" s="684"/>
      <c r="CJ13" s="684"/>
      <c r="CK13" s="684"/>
      <c r="CL13" s="684"/>
      <c r="CM13" s="684"/>
      <c r="CN13" s="685"/>
      <c r="CO13" s="583">
        <v>2875671</v>
      </c>
      <c r="CP13" s="584"/>
      <c r="CQ13" s="584"/>
      <c r="CR13" s="584"/>
      <c r="CS13" s="584"/>
      <c r="CT13" s="584"/>
      <c r="CU13" s="584"/>
      <c r="CV13" s="584"/>
      <c r="CW13" s="584"/>
      <c r="CX13" s="584"/>
      <c r="CY13" s="584">
        <v>2431866</v>
      </c>
      <c r="CZ13" s="584"/>
      <c r="DA13" s="584"/>
      <c r="DB13" s="584"/>
      <c r="DC13" s="584"/>
      <c r="DD13" s="584"/>
      <c r="DE13" s="584"/>
      <c r="DF13" s="584"/>
      <c r="DG13" s="584"/>
      <c r="DH13" s="903"/>
      <c r="DI13" s="4"/>
    </row>
    <row r="14" spans="2:113" ht="13.5" customHeight="1">
      <c r="B14" s="659" t="s">
        <v>176</v>
      </c>
      <c r="C14" s="582"/>
      <c r="D14" s="582"/>
      <c r="E14" s="582"/>
      <c r="F14" s="582"/>
      <c r="G14" s="582"/>
      <c r="H14" s="582"/>
      <c r="I14" s="582"/>
      <c r="J14" s="582"/>
      <c r="K14" s="582"/>
      <c r="L14" s="585"/>
      <c r="M14" s="583">
        <v>299767</v>
      </c>
      <c r="N14" s="584"/>
      <c r="O14" s="584"/>
      <c r="P14" s="584"/>
      <c r="Q14" s="584"/>
      <c r="R14" s="584"/>
      <c r="S14" s="584"/>
      <c r="T14" s="584"/>
      <c r="U14" s="588">
        <v>0.4</v>
      </c>
      <c r="V14" s="588"/>
      <c r="W14" s="588"/>
      <c r="X14" s="588"/>
      <c r="Y14" s="584">
        <v>299767</v>
      </c>
      <c r="Z14" s="584"/>
      <c r="AA14" s="584"/>
      <c r="AB14" s="584"/>
      <c r="AC14" s="584"/>
      <c r="AD14" s="584"/>
      <c r="AE14" s="584"/>
      <c r="AF14" s="584"/>
      <c r="AG14" s="588">
        <v>0.7</v>
      </c>
      <c r="AH14" s="588"/>
      <c r="AI14" s="588"/>
      <c r="AJ14" s="647"/>
      <c r="AK14" s="26"/>
      <c r="AL14" s="28"/>
      <c r="AM14" s="914" t="s">
        <v>77</v>
      </c>
      <c r="AN14" s="914"/>
      <c r="AO14" s="914"/>
      <c r="AP14" s="914"/>
      <c r="AQ14" s="914"/>
      <c r="AR14" s="914"/>
      <c r="AS14" s="914"/>
      <c r="AT14" s="914"/>
      <c r="AU14" s="64"/>
      <c r="AV14" s="63"/>
      <c r="AW14" s="26"/>
      <c r="AX14" s="788" t="s">
        <v>175</v>
      </c>
      <c r="AY14" s="788"/>
      <c r="AZ14" s="788"/>
      <c r="BA14" s="788"/>
      <c r="BB14" s="788"/>
      <c r="BC14" s="788"/>
      <c r="BD14" s="788"/>
      <c r="BE14" s="25"/>
      <c r="BF14" s="795" t="s">
        <v>73</v>
      </c>
      <c r="BG14" s="788"/>
      <c r="BH14" s="788"/>
      <c r="BI14" s="796"/>
      <c r="BJ14" s="26"/>
      <c r="BK14" s="914" t="s">
        <v>174</v>
      </c>
      <c r="BL14" s="914"/>
      <c r="BM14" s="914"/>
      <c r="BN14" s="914"/>
      <c r="BO14" s="914"/>
      <c r="BP14" s="62"/>
      <c r="BQ14" s="795" t="s">
        <v>173</v>
      </c>
      <c r="BR14" s="788"/>
      <c r="BS14" s="788"/>
      <c r="BT14" s="788"/>
      <c r="BU14" s="789"/>
      <c r="BV14" s="919" t="s">
        <v>403</v>
      </c>
      <c r="BW14" s="920"/>
      <c r="BX14" s="924"/>
      <c r="BY14" s="896"/>
      <c r="BZ14" s="641" t="s">
        <v>404</v>
      </c>
      <c r="CA14" s="694"/>
      <c r="CB14" s="694"/>
      <c r="CC14" s="694"/>
      <c r="CD14" s="694"/>
      <c r="CE14" s="694"/>
      <c r="CF14" s="694"/>
      <c r="CG14" s="694"/>
      <c r="CH14" s="694"/>
      <c r="CI14" s="694"/>
      <c r="CJ14" s="694"/>
      <c r="CK14" s="694"/>
      <c r="CL14" s="694"/>
      <c r="CM14" s="694"/>
      <c r="CN14" s="921"/>
      <c r="CO14" s="583">
        <v>14514</v>
      </c>
      <c r="CP14" s="584"/>
      <c r="CQ14" s="584"/>
      <c r="CR14" s="584"/>
      <c r="CS14" s="584"/>
      <c r="CT14" s="584"/>
      <c r="CU14" s="584"/>
      <c r="CV14" s="584"/>
      <c r="CW14" s="584"/>
      <c r="CX14" s="584"/>
      <c r="CY14" s="584">
        <v>134138</v>
      </c>
      <c r="CZ14" s="584"/>
      <c r="DA14" s="584"/>
      <c r="DB14" s="584"/>
      <c r="DC14" s="584"/>
      <c r="DD14" s="584"/>
      <c r="DE14" s="584"/>
      <c r="DF14" s="584"/>
      <c r="DG14" s="584"/>
      <c r="DH14" s="903"/>
      <c r="DI14" s="4"/>
    </row>
    <row r="15" spans="2:113" ht="13.5" customHeight="1">
      <c r="B15" s="853" t="s">
        <v>172</v>
      </c>
      <c r="C15" s="695"/>
      <c r="D15" s="695"/>
      <c r="E15" s="695"/>
      <c r="F15" s="695"/>
      <c r="G15" s="695"/>
      <c r="H15" s="695"/>
      <c r="I15" s="695"/>
      <c r="J15" s="695"/>
      <c r="K15" s="695"/>
      <c r="L15" s="696"/>
      <c r="M15" s="583">
        <v>301736</v>
      </c>
      <c r="N15" s="584"/>
      <c r="O15" s="584"/>
      <c r="P15" s="584"/>
      <c r="Q15" s="584"/>
      <c r="R15" s="584"/>
      <c r="S15" s="584"/>
      <c r="T15" s="584"/>
      <c r="U15" s="588">
        <v>0.5</v>
      </c>
      <c r="V15" s="588"/>
      <c r="W15" s="588"/>
      <c r="X15" s="588"/>
      <c r="Y15" s="584">
        <v>301736</v>
      </c>
      <c r="Z15" s="584"/>
      <c r="AA15" s="584"/>
      <c r="AB15" s="584"/>
      <c r="AC15" s="584"/>
      <c r="AD15" s="584"/>
      <c r="AE15" s="584"/>
      <c r="AF15" s="584"/>
      <c r="AG15" s="588">
        <v>0.7</v>
      </c>
      <c r="AH15" s="588"/>
      <c r="AI15" s="588"/>
      <c r="AJ15" s="647"/>
      <c r="AK15" s="55"/>
      <c r="AL15" s="54"/>
      <c r="AM15" s="915"/>
      <c r="AN15" s="915"/>
      <c r="AO15" s="915"/>
      <c r="AP15" s="915"/>
      <c r="AQ15" s="915"/>
      <c r="AR15" s="915"/>
      <c r="AS15" s="915"/>
      <c r="AT15" s="915"/>
      <c r="AU15" s="54"/>
      <c r="AV15" s="61"/>
      <c r="AW15" s="55"/>
      <c r="AX15" s="916"/>
      <c r="AY15" s="916"/>
      <c r="AZ15" s="916"/>
      <c r="BA15" s="916"/>
      <c r="BB15" s="916"/>
      <c r="BC15" s="916"/>
      <c r="BD15" s="916"/>
      <c r="BE15" s="61"/>
      <c r="BF15" s="917"/>
      <c r="BG15" s="916"/>
      <c r="BH15" s="916"/>
      <c r="BI15" s="918"/>
      <c r="BJ15" s="55"/>
      <c r="BK15" s="916"/>
      <c r="BL15" s="916"/>
      <c r="BM15" s="916"/>
      <c r="BN15" s="916"/>
      <c r="BO15" s="916"/>
      <c r="BP15" s="61"/>
      <c r="BQ15" s="619" t="s">
        <v>171</v>
      </c>
      <c r="BR15" s="582"/>
      <c r="BS15" s="582"/>
      <c r="BT15" s="582"/>
      <c r="BU15" s="585"/>
      <c r="BV15" s="817" t="s">
        <v>403</v>
      </c>
      <c r="BW15" s="818"/>
      <c r="BX15" s="924"/>
      <c r="BY15" s="896"/>
      <c r="BZ15" s="619" t="s">
        <v>405</v>
      </c>
      <c r="CA15" s="694"/>
      <c r="CB15" s="694"/>
      <c r="CC15" s="694"/>
      <c r="CD15" s="694"/>
      <c r="CE15" s="694"/>
      <c r="CF15" s="694"/>
      <c r="CG15" s="694"/>
      <c r="CH15" s="694"/>
      <c r="CI15" s="694"/>
      <c r="CJ15" s="694"/>
      <c r="CK15" s="694"/>
      <c r="CL15" s="694"/>
      <c r="CM15" s="694"/>
      <c r="CN15" s="921"/>
      <c r="CO15" s="583">
        <v>2861157</v>
      </c>
      <c r="CP15" s="584"/>
      <c r="CQ15" s="584"/>
      <c r="CR15" s="584"/>
      <c r="CS15" s="584"/>
      <c r="CT15" s="584"/>
      <c r="CU15" s="584"/>
      <c r="CV15" s="584"/>
      <c r="CW15" s="584"/>
      <c r="CX15" s="584"/>
      <c r="CY15" s="584">
        <v>2297728</v>
      </c>
      <c r="CZ15" s="584"/>
      <c r="DA15" s="584"/>
      <c r="DB15" s="584"/>
      <c r="DC15" s="584"/>
      <c r="DD15" s="584"/>
      <c r="DE15" s="584"/>
      <c r="DF15" s="584"/>
      <c r="DG15" s="584"/>
      <c r="DH15" s="903"/>
      <c r="DI15" s="4"/>
    </row>
    <row r="16" spans="2:113" ht="13.5" customHeight="1">
      <c r="B16" s="853" t="s">
        <v>779</v>
      </c>
      <c r="C16" s="695"/>
      <c r="D16" s="695"/>
      <c r="E16" s="695"/>
      <c r="F16" s="695"/>
      <c r="G16" s="695"/>
      <c r="H16" s="695"/>
      <c r="I16" s="695"/>
      <c r="J16" s="695"/>
      <c r="K16" s="695"/>
      <c r="L16" s="696"/>
      <c r="M16" s="583" t="s">
        <v>368</v>
      </c>
      <c r="N16" s="584"/>
      <c r="O16" s="584"/>
      <c r="P16" s="584"/>
      <c r="Q16" s="584"/>
      <c r="R16" s="584"/>
      <c r="S16" s="584"/>
      <c r="T16" s="584"/>
      <c r="U16" s="588" t="s">
        <v>368</v>
      </c>
      <c r="V16" s="588"/>
      <c r="W16" s="588"/>
      <c r="X16" s="588"/>
      <c r="Y16" s="584" t="s">
        <v>368</v>
      </c>
      <c r="Z16" s="584"/>
      <c r="AA16" s="584"/>
      <c r="AB16" s="584"/>
      <c r="AC16" s="584"/>
      <c r="AD16" s="584"/>
      <c r="AE16" s="584"/>
      <c r="AF16" s="584"/>
      <c r="AG16" s="588" t="s">
        <v>368</v>
      </c>
      <c r="AH16" s="588"/>
      <c r="AI16" s="588"/>
      <c r="AJ16" s="647"/>
      <c r="AK16" s="619" t="s">
        <v>169</v>
      </c>
      <c r="AL16" s="582"/>
      <c r="AM16" s="582"/>
      <c r="AN16" s="582"/>
      <c r="AO16" s="582"/>
      <c r="AP16" s="582"/>
      <c r="AQ16" s="582"/>
      <c r="AR16" s="582"/>
      <c r="AS16" s="582"/>
      <c r="AT16" s="582"/>
      <c r="AU16" s="582"/>
      <c r="AV16" s="585"/>
      <c r="AW16" s="583">
        <v>36892749</v>
      </c>
      <c r="AX16" s="584"/>
      <c r="AY16" s="584"/>
      <c r="AZ16" s="584"/>
      <c r="BA16" s="584"/>
      <c r="BB16" s="584"/>
      <c r="BC16" s="584"/>
      <c r="BD16" s="584"/>
      <c r="BE16" s="584"/>
      <c r="BF16" s="588">
        <v>92.2</v>
      </c>
      <c r="BG16" s="588"/>
      <c r="BH16" s="588"/>
      <c r="BI16" s="588"/>
      <c r="BJ16" s="584">
        <v>296701</v>
      </c>
      <c r="BK16" s="821"/>
      <c r="BL16" s="821"/>
      <c r="BM16" s="821"/>
      <c r="BN16" s="821"/>
      <c r="BO16" s="821"/>
      <c r="BP16" s="822"/>
      <c r="BQ16" s="619" t="s">
        <v>168</v>
      </c>
      <c r="BR16" s="582"/>
      <c r="BS16" s="582"/>
      <c r="BT16" s="582"/>
      <c r="BU16" s="585"/>
      <c r="BV16" s="817" t="s">
        <v>403</v>
      </c>
      <c r="BW16" s="818"/>
      <c r="BX16" s="924"/>
      <c r="BY16" s="896"/>
      <c r="BZ16" s="619" t="s">
        <v>406</v>
      </c>
      <c r="CA16" s="684"/>
      <c r="CB16" s="684"/>
      <c r="CC16" s="684"/>
      <c r="CD16" s="684"/>
      <c r="CE16" s="684"/>
      <c r="CF16" s="684"/>
      <c r="CG16" s="684"/>
      <c r="CH16" s="684"/>
      <c r="CI16" s="684"/>
      <c r="CJ16" s="684"/>
      <c r="CK16" s="684"/>
      <c r="CL16" s="684"/>
      <c r="CM16" s="684"/>
      <c r="CN16" s="685"/>
      <c r="CO16" s="583">
        <v>563429</v>
      </c>
      <c r="CP16" s="584"/>
      <c r="CQ16" s="584"/>
      <c r="CR16" s="584"/>
      <c r="CS16" s="584"/>
      <c r="CT16" s="584"/>
      <c r="CU16" s="584"/>
      <c r="CV16" s="584"/>
      <c r="CW16" s="584"/>
      <c r="CX16" s="584"/>
      <c r="CY16" s="584">
        <v>-613122</v>
      </c>
      <c r="CZ16" s="584"/>
      <c r="DA16" s="584"/>
      <c r="DB16" s="584"/>
      <c r="DC16" s="584"/>
      <c r="DD16" s="584"/>
      <c r="DE16" s="584"/>
      <c r="DF16" s="584"/>
      <c r="DG16" s="584"/>
      <c r="DH16" s="903"/>
      <c r="DI16" s="4"/>
    </row>
    <row r="17" spans="2:113" ht="13.5" customHeight="1">
      <c r="B17" s="853" t="s">
        <v>780</v>
      </c>
      <c r="C17" s="695"/>
      <c r="D17" s="695"/>
      <c r="E17" s="695"/>
      <c r="F17" s="695"/>
      <c r="G17" s="695"/>
      <c r="H17" s="695"/>
      <c r="I17" s="695"/>
      <c r="J17" s="695"/>
      <c r="K17" s="695"/>
      <c r="L17" s="696"/>
      <c r="M17" s="583" t="s">
        <v>368</v>
      </c>
      <c r="N17" s="584"/>
      <c r="O17" s="584"/>
      <c r="P17" s="584"/>
      <c r="Q17" s="584"/>
      <c r="R17" s="584"/>
      <c r="S17" s="584"/>
      <c r="T17" s="584"/>
      <c r="U17" s="588" t="s">
        <v>368</v>
      </c>
      <c r="V17" s="588"/>
      <c r="W17" s="588"/>
      <c r="X17" s="588"/>
      <c r="Y17" s="584" t="s">
        <v>368</v>
      </c>
      <c r="Z17" s="584"/>
      <c r="AA17" s="584"/>
      <c r="AB17" s="584"/>
      <c r="AC17" s="584"/>
      <c r="AD17" s="584"/>
      <c r="AE17" s="584"/>
      <c r="AF17" s="584"/>
      <c r="AG17" s="588" t="s">
        <v>368</v>
      </c>
      <c r="AH17" s="588"/>
      <c r="AI17" s="588"/>
      <c r="AJ17" s="647"/>
      <c r="AK17" s="49"/>
      <c r="AL17" s="582" t="s">
        <v>166</v>
      </c>
      <c r="AM17" s="582"/>
      <c r="AN17" s="582"/>
      <c r="AO17" s="582"/>
      <c r="AP17" s="582"/>
      <c r="AQ17" s="582"/>
      <c r="AR17" s="582"/>
      <c r="AS17" s="582"/>
      <c r="AT17" s="582"/>
      <c r="AU17" s="582"/>
      <c r="AV17" s="585"/>
      <c r="AW17" s="583">
        <v>36892749</v>
      </c>
      <c r="AX17" s="584"/>
      <c r="AY17" s="584"/>
      <c r="AZ17" s="584"/>
      <c r="BA17" s="584"/>
      <c r="BB17" s="584"/>
      <c r="BC17" s="584"/>
      <c r="BD17" s="584"/>
      <c r="BE17" s="584"/>
      <c r="BF17" s="588">
        <v>92.2</v>
      </c>
      <c r="BG17" s="588"/>
      <c r="BH17" s="588"/>
      <c r="BI17" s="588"/>
      <c r="BJ17" s="584">
        <v>296701</v>
      </c>
      <c r="BK17" s="821"/>
      <c r="BL17" s="821"/>
      <c r="BM17" s="821"/>
      <c r="BN17" s="821"/>
      <c r="BO17" s="821"/>
      <c r="BP17" s="822"/>
      <c r="BQ17" s="619" t="s">
        <v>165</v>
      </c>
      <c r="BR17" s="582"/>
      <c r="BS17" s="582"/>
      <c r="BT17" s="582"/>
      <c r="BU17" s="585"/>
      <c r="BV17" s="817" t="s">
        <v>403</v>
      </c>
      <c r="BW17" s="818"/>
      <c r="BX17" s="924"/>
      <c r="BY17" s="896"/>
      <c r="BZ17" s="619" t="s">
        <v>39</v>
      </c>
      <c r="CA17" s="684"/>
      <c r="CB17" s="684"/>
      <c r="CC17" s="684"/>
      <c r="CD17" s="684"/>
      <c r="CE17" s="684"/>
      <c r="CF17" s="684"/>
      <c r="CG17" s="684"/>
      <c r="CH17" s="684"/>
      <c r="CI17" s="684"/>
      <c r="CJ17" s="684"/>
      <c r="CK17" s="684"/>
      <c r="CL17" s="684"/>
      <c r="CM17" s="684"/>
      <c r="CN17" s="685"/>
      <c r="CO17" s="583">
        <v>1336</v>
      </c>
      <c r="CP17" s="584"/>
      <c r="CQ17" s="584"/>
      <c r="CR17" s="584"/>
      <c r="CS17" s="584"/>
      <c r="CT17" s="584"/>
      <c r="CU17" s="584"/>
      <c r="CV17" s="584"/>
      <c r="CW17" s="584"/>
      <c r="CX17" s="584"/>
      <c r="CY17" s="584">
        <v>2660</v>
      </c>
      <c r="CZ17" s="584"/>
      <c r="DA17" s="584"/>
      <c r="DB17" s="584"/>
      <c r="DC17" s="584"/>
      <c r="DD17" s="584"/>
      <c r="DE17" s="584"/>
      <c r="DF17" s="584"/>
      <c r="DG17" s="584"/>
      <c r="DH17" s="903"/>
      <c r="DI17" s="4"/>
    </row>
    <row r="18" spans="2:113" ht="13.5" customHeight="1">
      <c r="B18" s="853" t="s">
        <v>170</v>
      </c>
      <c r="C18" s="695"/>
      <c r="D18" s="695"/>
      <c r="E18" s="695"/>
      <c r="F18" s="695"/>
      <c r="G18" s="695"/>
      <c r="H18" s="695"/>
      <c r="I18" s="695"/>
      <c r="J18" s="695"/>
      <c r="K18" s="695"/>
      <c r="L18" s="696"/>
      <c r="M18" s="583">
        <v>3314072</v>
      </c>
      <c r="N18" s="584"/>
      <c r="O18" s="584"/>
      <c r="P18" s="584"/>
      <c r="Q18" s="584"/>
      <c r="R18" s="584"/>
      <c r="S18" s="584"/>
      <c r="T18" s="584"/>
      <c r="U18" s="588">
        <v>5</v>
      </c>
      <c r="V18" s="588"/>
      <c r="W18" s="588"/>
      <c r="X18" s="588"/>
      <c r="Y18" s="584">
        <v>3314072</v>
      </c>
      <c r="Z18" s="584"/>
      <c r="AA18" s="584"/>
      <c r="AB18" s="584"/>
      <c r="AC18" s="584"/>
      <c r="AD18" s="584"/>
      <c r="AE18" s="584"/>
      <c r="AF18" s="584"/>
      <c r="AG18" s="588">
        <v>7.9</v>
      </c>
      <c r="AH18" s="588"/>
      <c r="AI18" s="588"/>
      <c r="AJ18" s="647"/>
      <c r="AK18" s="49"/>
      <c r="AL18" s="6"/>
      <c r="AM18" s="908" t="s">
        <v>7</v>
      </c>
      <c r="AN18" s="908"/>
      <c r="AO18" s="908"/>
      <c r="AP18" s="908"/>
      <c r="AQ18" s="908"/>
      <c r="AR18" s="908"/>
      <c r="AS18" s="908"/>
      <c r="AT18" s="908"/>
      <c r="AU18" s="908"/>
      <c r="AV18" s="909"/>
      <c r="AW18" s="583">
        <v>20480801</v>
      </c>
      <c r="AX18" s="584"/>
      <c r="AY18" s="584"/>
      <c r="AZ18" s="584"/>
      <c r="BA18" s="584"/>
      <c r="BB18" s="584"/>
      <c r="BC18" s="584"/>
      <c r="BD18" s="584"/>
      <c r="BE18" s="584"/>
      <c r="BF18" s="588">
        <v>51.2</v>
      </c>
      <c r="BG18" s="588"/>
      <c r="BH18" s="588"/>
      <c r="BI18" s="588"/>
      <c r="BJ18" s="584">
        <v>296701</v>
      </c>
      <c r="BK18" s="821"/>
      <c r="BL18" s="821"/>
      <c r="BM18" s="821"/>
      <c r="BN18" s="821"/>
      <c r="BO18" s="821"/>
      <c r="BP18" s="822"/>
      <c r="BQ18" s="619" t="s">
        <v>163</v>
      </c>
      <c r="BR18" s="582"/>
      <c r="BS18" s="582"/>
      <c r="BT18" s="582"/>
      <c r="BU18" s="585"/>
      <c r="BV18" s="817" t="s">
        <v>403</v>
      </c>
      <c r="BW18" s="818"/>
      <c r="BX18" s="924"/>
      <c r="BY18" s="896"/>
      <c r="BZ18" s="619" t="s">
        <v>407</v>
      </c>
      <c r="CA18" s="684"/>
      <c r="CB18" s="684"/>
      <c r="CC18" s="684"/>
      <c r="CD18" s="684"/>
      <c r="CE18" s="684"/>
      <c r="CF18" s="684"/>
      <c r="CG18" s="684"/>
      <c r="CH18" s="684"/>
      <c r="CI18" s="684"/>
      <c r="CJ18" s="684"/>
      <c r="CK18" s="684"/>
      <c r="CL18" s="684"/>
      <c r="CM18" s="684"/>
      <c r="CN18" s="685"/>
      <c r="CO18" s="583" t="s">
        <v>368</v>
      </c>
      <c r="CP18" s="584"/>
      <c r="CQ18" s="584"/>
      <c r="CR18" s="584"/>
      <c r="CS18" s="584"/>
      <c r="CT18" s="584"/>
      <c r="CU18" s="584"/>
      <c r="CV18" s="584"/>
      <c r="CW18" s="584"/>
      <c r="CX18" s="584"/>
      <c r="CY18" s="584" t="s">
        <v>368</v>
      </c>
      <c r="CZ18" s="584"/>
      <c r="DA18" s="584"/>
      <c r="DB18" s="584"/>
      <c r="DC18" s="584"/>
      <c r="DD18" s="584"/>
      <c r="DE18" s="584"/>
      <c r="DF18" s="584"/>
      <c r="DG18" s="584"/>
      <c r="DH18" s="903"/>
      <c r="DI18" s="4"/>
    </row>
    <row r="19" spans="2:113" ht="13.5" customHeight="1">
      <c r="B19" s="853" t="s">
        <v>167</v>
      </c>
      <c r="C19" s="695"/>
      <c r="D19" s="695"/>
      <c r="E19" s="695"/>
      <c r="F19" s="695"/>
      <c r="G19" s="695"/>
      <c r="H19" s="695"/>
      <c r="I19" s="695"/>
      <c r="J19" s="695"/>
      <c r="K19" s="695"/>
      <c r="L19" s="696"/>
      <c r="M19" s="583" t="s">
        <v>368</v>
      </c>
      <c r="N19" s="584"/>
      <c r="O19" s="584"/>
      <c r="P19" s="584"/>
      <c r="Q19" s="584"/>
      <c r="R19" s="584"/>
      <c r="S19" s="584"/>
      <c r="T19" s="584"/>
      <c r="U19" s="588" t="s">
        <v>368</v>
      </c>
      <c r="V19" s="588"/>
      <c r="W19" s="588"/>
      <c r="X19" s="588"/>
      <c r="Y19" s="584" t="s">
        <v>368</v>
      </c>
      <c r="Z19" s="584"/>
      <c r="AA19" s="584"/>
      <c r="AB19" s="584"/>
      <c r="AC19" s="584"/>
      <c r="AD19" s="584"/>
      <c r="AE19" s="584"/>
      <c r="AF19" s="584"/>
      <c r="AG19" s="588" t="s">
        <v>368</v>
      </c>
      <c r="AH19" s="588"/>
      <c r="AI19" s="588"/>
      <c r="AJ19" s="647"/>
      <c r="AK19" s="911" t="s">
        <v>116</v>
      </c>
      <c r="AL19" s="60"/>
      <c r="AM19" s="59"/>
      <c r="AN19" s="894" t="s">
        <v>161</v>
      </c>
      <c r="AO19" s="894"/>
      <c r="AP19" s="894"/>
      <c r="AQ19" s="894"/>
      <c r="AR19" s="894"/>
      <c r="AS19" s="894"/>
      <c r="AT19" s="894"/>
      <c r="AU19" s="894"/>
      <c r="AV19" s="895"/>
      <c r="AW19" s="741">
        <v>279064</v>
      </c>
      <c r="AX19" s="742"/>
      <c r="AY19" s="742"/>
      <c r="AZ19" s="742"/>
      <c r="BA19" s="742"/>
      <c r="BB19" s="742"/>
      <c r="BC19" s="742"/>
      <c r="BD19" s="742"/>
      <c r="BE19" s="742"/>
      <c r="BF19" s="743">
        <v>0.7</v>
      </c>
      <c r="BG19" s="743"/>
      <c r="BH19" s="743"/>
      <c r="BI19" s="743"/>
      <c r="BJ19" s="742" t="s">
        <v>368</v>
      </c>
      <c r="BK19" s="831"/>
      <c r="BL19" s="831"/>
      <c r="BM19" s="831"/>
      <c r="BN19" s="831"/>
      <c r="BO19" s="831"/>
      <c r="BP19" s="832"/>
      <c r="BQ19" s="619" t="s">
        <v>160</v>
      </c>
      <c r="BR19" s="582"/>
      <c r="BS19" s="582"/>
      <c r="BT19" s="582"/>
      <c r="BU19" s="585"/>
      <c r="BV19" s="817" t="s">
        <v>403</v>
      </c>
      <c r="BW19" s="818"/>
      <c r="BX19" s="924"/>
      <c r="BY19" s="896"/>
      <c r="BZ19" s="619" t="s">
        <v>408</v>
      </c>
      <c r="CA19" s="684"/>
      <c r="CB19" s="684"/>
      <c r="CC19" s="684"/>
      <c r="CD19" s="684"/>
      <c r="CE19" s="684"/>
      <c r="CF19" s="684"/>
      <c r="CG19" s="684"/>
      <c r="CH19" s="684"/>
      <c r="CI19" s="684"/>
      <c r="CJ19" s="684"/>
      <c r="CK19" s="684"/>
      <c r="CL19" s="684"/>
      <c r="CM19" s="684"/>
      <c r="CN19" s="685"/>
      <c r="CO19" s="583" t="s">
        <v>368</v>
      </c>
      <c r="CP19" s="584"/>
      <c r="CQ19" s="584"/>
      <c r="CR19" s="584"/>
      <c r="CS19" s="584"/>
      <c r="CT19" s="584"/>
      <c r="CU19" s="584"/>
      <c r="CV19" s="584"/>
      <c r="CW19" s="584"/>
      <c r="CX19" s="584"/>
      <c r="CY19" s="584" t="s">
        <v>368</v>
      </c>
      <c r="CZ19" s="584"/>
      <c r="DA19" s="584"/>
      <c r="DB19" s="584"/>
      <c r="DC19" s="584"/>
      <c r="DD19" s="584"/>
      <c r="DE19" s="584"/>
      <c r="DF19" s="584"/>
      <c r="DG19" s="584"/>
      <c r="DH19" s="903"/>
      <c r="DI19" s="4"/>
    </row>
    <row r="20" spans="2:113" ht="13.5" customHeight="1">
      <c r="B20" s="853" t="s">
        <v>164</v>
      </c>
      <c r="C20" s="695"/>
      <c r="D20" s="695"/>
      <c r="E20" s="695"/>
      <c r="F20" s="695"/>
      <c r="G20" s="695"/>
      <c r="H20" s="695"/>
      <c r="I20" s="695"/>
      <c r="J20" s="695"/>
      <c r="K20" s="695"/>
      <c r="L20" s="696"/>
      <c r="M20" s="583" t="s">
        <v>368</v>
      </c>
      <c r="N20" s="584"/>
      <c r="O20" s="584"/>
      <c r="P20" s="584"/>
      <c r="Q20" s="584"/>
      <c r="R20" s="584"/>
      <c r="S20" s="584"/>
      <c r="T20" s="584"/>
      <c r="U20" s="588" t="s">
        <v>368</v>
      </c>
      <c r="V20" s="588"/>
      <c r="W20" s="588"/>
      <c r="X20" s="588"/>
      <c r="Y20" s="584" t="s">
        <v>368</v>
      </c>
      <c r="Z20" s="584"/>
      <c r="AA20" s="584"/>
      <c r="AB20" s="584"/>
      <c r="AC20" s="584"/>
      <c r="AD20" s="584"/>
      <c r="AE20" s="584"/>
      <c r="AF20" s="584"/>
      <c r="AG20" s="588" t="s">
        <v>368</v>
      </c>
      <c r="AH20" s="588"/>
      <c r="AI20" s="588"/>
      <c r="AJ20" s="647"/>
      <c r="AK20" s="912"/>
      <c r="AL20" s="58"/>
      <c r="AM20" s="6"/>
      <c r="AN20" s="582" t="s">
        <v>158</v>
      </c>
      <c r="AO20" s="582"/>
      <c r="AP20" s="582"/>
      <c r="AQ20" s="582"/>
      <c r="AR20" s="582"/>
      <c r="AS20" s="582"/>
      <c r="AT20" s="582"/>
      <c r="AU20" s="582"/>
      <c r="AV20" s="585"/>
      <c r="AW20" s="583">
        <v>17004966</v>
      </c>
      <c r="AX20" s="584"/>
      <c r="AY20" s="584"/>
      <c r="AZ20" s="584"/>
      <c r="BA20" s="584"/>
      <c r="BB20" s="584"/>
      <c r="BC20" s="584"/>
      <c r="BD20" s="584"/>
      <c r="BE20" s="584"/>
      <c r="BF20" s="588">
        <v>42.5</v>
      </c>
      <c r="BG20" s="588"/>
      <c r="BH20" s="588"/>
      <c r="BI20" s="588"/>
      <c r="BJ20" s="584" t="s">
        <v>368</v>
      </c>
      <c r="BK20" s="821"/>
      <c r="BL20" s="821"/>
      <c r="BM20" s="821"/>
      <c r="BN20" s="821"/>
      <c r="BO20" s="821"/>
      <c r="BP20" s="822"/>
      <c r="BQ20" s="619" t="s">
        <v>157</v>
      </c>
      <c r="BR20" s="582"/>
      <c r="BS20" s="582"/>
      <c r="BT20" s="582"/>
      <c r="BU20" s="585"/>
      <c r="BV20" s="817" t="s">
        <v>403</v>
      </c>
      <c r="BW20" s="818"/>
      <c r="BX20" s="897"/>
      <c r="BY20" s="898"/>
      <c r="BZ20" s="697" t="s">
        <v>410</v>
      </c>
      <c r="CA20" s="901"/>
      <c r="CB20" s="901"/>
      <c r="CC20" s="901"/>
      <c r="CD20" s="901"/>
      <c r="CE20" s="901"/>
      <c r="CF20" s="901"/>
      <c r="CG20" s="901"/>
      <c r="CH20" s="901"/>
      <c r="CI20" s="901"/>
      <c r="CJ20" s="901"/>
      <c r="CK20" s="901"/>
      <c r="CL20" s="901"/>
      <c r="CM20" s="901"/>
      <c r="CN20" s="902"/>
      <c r="CO20" s="583">
        <v>564765</v>
      </c>
      <c r="CP20" s="584"/>
      <c r="CQ20" s="584"/>
      <c r="CR20" s="584"/>
      <c r="CS20" s="584"/>
      <c r="CT20" s="584"/>
      <c r="CU20" s="584"/>
      <c r="CV20" s="584"/>
      <c r="CW20" s="584"/>
      <c r="CX20" s="584"/>
      <c r="CY20" s="584">
        <v>-610462</v>
      </c>
      <c r="CZ20" s="584"/>
      <c r="DA20" s="584"/>
      <c r="DB20" s="584"/>
      <c r="DC20" s="584"/>
      <c r="DD20" s="584"/>
      <c r="DE20" s="584"/>
      <c r="DF20" s="584"/>
      <c r="DG20" s="584"/>
      <c r="DH20" s="903"/>
      <c r="DI20" s="4"/>
    </row>
    <row r="21" spans="2:113" ht="13.5" customHeight="1">
      <c r="B21" s="853" t="s">
        <v>162</v>
      </c>
      <c r="C21" s="695"/>
      <c r="D21" s="695"/>
      <c r="E21" s="695"/>
      <c r="F21" s="695"/>
      <c r="G21" s="695"/>
      <c r="H21" s="695"/>
      <c r="I21" s="695"/>
      <c r="J21" s="695"/>
      <c r="K21" s="695"/>
      <c r="L21" s="696"/>
      <c r="M21" s="583">
        <v>105163</v>
      </c>
      <c r="N21" s="584"/>
      <c r="O21" s="584"/>
      <c r="P21" s="584"/>
      <c r="Q21" s="584"/>
      <c r="R21" s="584"/>
      <c r="S21" s="584"/>
      <c r="T21" s="584"/>
      <c r="U21" s="588">
        <v>0.2</v>
      </c>
      <c r="V21" s="588"/>
      <c r="W21" s="588"/>
      <c r="X21" s="588"/>
      <c r="Y21" s="584">
        <v>105163</v>
      </c>
      <c r="Z21" s="584"/>
      <c r="AA21" s="584"/>
      <c r="AB21" s="584"/>
      <c r="AC21" s="584"/>
      <c r="AD21" s="584"/>
      <c r="AE21" s="584"/>
      <c r="AF21" s="584"/>
      <c r="AG21" s="588">
        <v>0.2</v>
      </c>
      <c r="AH21" s="588"/>
      <c r="AI21" s="588"/>
      <c r="AJ21" s="647"/>
      <c r="AK21" s="912"/>
      <c r="AL21" s="58"/>
      <c r="AM21" s="6"/>
      <c r="AN21" s="582" t="s">
        <v>155</v>
      </c>
      <c r="AO21" s="582"/>
      <c r="AP21" s="582"/>
      <c r="AQ21" s="582"/>
      <c r="AR21" s="582"/>
      <c r="AS21" s="582"/>
      <c r="AT21" s="582"/>
      <c r="AU21" s="582"/>
      <c r="AV21" s="585"/>
      <c r="AW21" s="583">
        <v>747347</v>
      </c>
      <c r="AX21" s="584"/>
      <c r="AY21" s="584"/>
      <c r="AZ21" s="584"/>
      <c r="BA21" s="584"/>
      <c r="BB21" s="584"/>
      <c r="BC21" s="584"/>
      <c r="BD21" s="584"/>
      <c r="BE21" s="584"/>
      <c r="BF21" s="588">
        <v>1.9</v>
      </c>
      <c r="BG21" s="588"/>
      <c r="BH21" s="588"/>
      <c r="BI21" s="588"/>
      <c r="BJ21" s="584" t="s">
        <v>368</v>
      </c>
      <c r="BK21" s="821"/>
      <c r="BL21" s="821"/>
      <c r="BM21" s="821"/>
      <c r="BN21" s="821"/>
      <c r="BO21" s="821"/>
      <c r="BP21" s="822"/>
      <c r="BQ21" s="619" t="s">
        <v>154</v>
      </c>
      <c r="BR21" s="582"/>
      <c r="BS21" s="582"/>
      <c r="BT21" s="582"/>
      <c r="BU21" s="585"/>
      <c r="BV21" s="817" t="s">
        <v>403</v>
      </c>
      <c r="BW21" s="818"/>
      <c r="BX21" s="26"/>
      <c r="BY21" s="28"/>
      <c r="BZ21" s="28"/>
      <c r="CA21" s="788" t="s">
        <v>153</v>
      </c>
      <c r="CB21" s="788"/>
      <c r="CC21" s="788"/>
      <c r="CD21" s="788"/>
      <c r="CE21" s="788"/>
      <c r="CF21" s="788"/>
      <c r="CG21" s="788"/>
      <c r="CH21" s="788"/>
      <c r="CI21" s="788"/>
      <c r="CJ21" s="788"/>
      <c r="CK21" s="788"/>
      <c r="CL21" s="27"/>
      <c r="CM21" s="27"/>
      <c r="CN21" s="25"/>
      <c r="CO21" s="910" t="s">
        <v>152</v>
      </c>
      <c r="CP21" s="632"/>
      <c r="CQ21" s="632"/>
      <c r="CR21" s="632"/>
      <c r="CS21" s="632"/>
      <c r="CT21" s="893" t="s">
        <v>411</v>
      </c>
      <c r="CU21" s="788"/>
      <c r="CV21" s="788"/>
      <c r="CW21" s="788"/>
      <c r="CX21" s="788"/>
      <c r="CY21" s="796"/>
      <c r="CZ21" s="893" t="s">
        <v>412</v>
      </c>
      <c r="DA21" s="745"/>
      <c r="DB21" s="745"/>
      <c r="DC21" s="745"/>
      <c r="DD21" s="745"/>
      <c r="DE21" s="745"/>
      <c r="DF21" s="745"/>
      <c r="DG21" s="745"/>
      <c r="DH21" s="904"/>
      <c r="DI21" s="4"/>
    </row>
    <row r="22" spans="2:113" ht="13.5" customHeight="1">
      <c r="B22" s="659" t="s">
        <v>159</v>
      </c>
      <c r="C22" s="582"/>
      <c r="D22" s="582"/>
      <c r="E22" s="582"/>
      <c r="F22" s="582"/>
      <c r="G22" s="582"/>
      <c r="H22" s="582"/>
      <c r="I22" s="582"/>
      <c r="J22" s="582"/>
      <c r="K22" s="582"/>
      <c r="L22" s="585"/>
      <c r="M22" s="583" t="s">
        <v>368</v>
      </c>
      <c r="N22" s="584"/>
      <c r="O22" s="584"/>
      <c r="P22" s="584"/>
      <c r="Q22" s="584"/>
      <c r="R22" s="584"/>
      <c r="S22" s="584"/>
      <c r="T22" s="584"/>
      <c r="U22" s="588" t="s">
        <v>368</v>
      </c>
      <c r="V22" s="588"/>
      <c r="W22" s="588"/>
      <c r="X22" s="588"/>
      <c r="Y22" s="584" t="s">
        <v>368</v>
      </c>
      <c r="Z22" s="584"/>
      <c r="AA22" s="584"/>
      <c r="AB22" s="584"/>
      <c r="AC22" s="584"/>
      <c r="AD22" s="584"/>
      <c r="AE22" s="584"/>
      <c r="AF22" s="584"/>
      <c r="AG22" s="588" t="s">
        <v>368</v>
      </c>
      <c r="AH22" s="588"/>
      <c r="AI22" s="588"/>
      <c r="AJ22" s="647"/>
      <c r="AK22" s="913"/>
      <c r="AL22" s="57"/>
      <c r="AM22" s="56"/>
      <c r="AN22" s="908" t="s">
        <v>150</v>
      </c>
      <c r="AO22" s="908"/>
      <c r="AP22" s="908"/>
      <c r="AQ22" s="908"/>
      <c r="AR22" s="908"/>
      <c r="AS22" s="908"/>
      <c r="AT22" s="908"/>
      <c r="AU22" s="908"/>
      <c r="AV22" s="909"/>
      <c r="AW22" s="733">
        <v>2449424</v>
      </c>
      <c r="AX22" s="734"/>
      <c r="AY22" s="734"/>
      <c r="AZ22" s="734"/>
      <c r="BA22" s="734"/>
      <c r="BB22" s="734"/>
      <c r="BC22" s="734"/>
      <c r="BD22" s="734"/>
      <c r="BE22" s="734"/>
      <c r="BF22" s="735">
        <v>6.1</v>
      </c>
      <c r="BG22" s="735"/>
      <c r="BH22" s="735"/>
      <c r="BI22" s="735"/>
      <c r="BJ22" s="734">
        <v>296701</v>
      </c>
      <c r="BK22" s="833"/>
      <c r="BL22" s="833"/>
      <c r="BM22" s="833"/>
      <c r="BN22" s="833"/>
      <c r="BO22" s="833"/>
      <c r="BP22" s="834"/>
      <c r="BQ22" s="619" t="s">
        <v>149</v>
      </c>
      <c r="BR22" s="582"/>
      <c r="BS22" s="582"/>
      <c r="BT22" s="582"/>
      <c r="BU22" s="585"/>
      <c r="BV22" s="817" t="s">
        <v>403</v>
      </c>
      <c r="BW22" s="818"/>
      <c r="BX22" s="55"/>
      <c r="BY22" s="54"/>
      <c r="BZ22" s="36"/>
      <c r="CA22" s="806"/>
      <c r="CB22" s="806"/>
      <c r="CC22" s="806"/>
      <c r="CD22" s="806"/>
      <c r="CE22" s="806"/>
      <c r="CF22" s="806"/>
      <c r="CG22" s="806"/>
      <c r="CH22" s="806"/>
      <c r="CI22" s="806"/>
      <c r="CJ22" s="806"/>
      <c r="CK22" s="806"/>
      <c r="CL22" s="36"/>
      <c r="CM22" s="36"/>
      <c r="CN22" s="53"/>
      <c r="CO22" s="661"/>
      <c r="CP22" s="662"/>
      <c r="CQ22" s="662"/>
      <c r="CR22" s="662"/>
      <c r="CS22" s="662"/>
      <c r="CT22" s="855"/>
      <c r="CU22" s="806"/>
      <c r="CV22" s="806"/>
      <c r="CW22" s="806"/>
      <c r="CX22" s="806"/>
      <c r="CY22" s="856"/>
      <c r="CZ22" s="905"/>
      <c r="DA22" s="906"/>
      <c r="DB22" s="906"/>
      <c r="DC22" s="906"/>
      <c r="DD22" s="906"/>
      <c r="DE22" s="906"/>
      <c r="DF22" s="906"/>
      <c r="DG22" s="906"/>
      <c r="DH22" s="907"/>
      <c r="DI22" s="4"/>
    </row>
    <row r="23" spans="2:113" ht="13.5" customHeight="1">
      <c r="B23" s="659" t="s">
        <v>156</v>
      </c>
      <c r="C23" s="582"/>
      <c r="D23" s="582"/>
      <c r="E23" s="582"/>
      <c r="F23" s="582"/>
      <c r="G23" s="582"/>
      <c r="H23" s="582"/>
      <c r="I23" s="582"/>
      <c r="J23" s="582"/>
      <c r="K23" s="582"/>
      <c r="L23" s="585"/>
      <c r="M23" s="583">
        <v>41483</v>
      </c>
      <c r="N23" s="584"/>
      <c r="O23" s="584"/>
      <c r="P23" s="584"/>
      <c r="Q23" s="584"/>
      <c r="R23" s="584"/>
      <c r="S23" s="584"/>
      <c r="T23" s="584"/>
      <c r="U23" s="588">
        <v>0.1</v>
      </c>
      <c r="V23" s="588"/>
      <c r="W23" s="588"/>
      <c r="X23" s="588"/>
      <c r="Y23" s="584">
        <v>41483</v>
      </c>
      <c r="Z23" s="584"/>
      <c r="AA23" s="584"/>
      <c r="AB23" s="584"/>
      <c r="AC23" s="584"/>
      <c r="AD23" s="584"/>
      <c r="AE23" s="584"/>
      <c r="AF23" s="584"/>
      <c r="AG23" s="588">
        <v>0.1</v>
      </c>
      <c r="AH23" s="588"/>
      <c r="AI23" s="588"/>
      <c r="AJ23" s="647"/>
      <c r="AK23" s="46"/>
      <c r="AL23" s="4"/>
      <c r="AM23" s="894" t="s">
        <v>147</v>
      </c>
      <c r="AN23" s="894"/>
      <c r="AO23" s="894"/>
      <c r="AP23" s="894"/>
      <c r="AQ23" s="894"/>
      <c r="AR23" s="894"/>
      <c r="AS23" s="894"/>
      <c r="AT23" s="894"/>
      <c r="AU23" s="894"/>
      <c r="AV23" s="895"/>
      <c r="AW23" s="741">
        <v>15474138</v>
      </c>
      <c r="AX23" s="742"/>
      <c r="AY23" s="742"/>
      <c r="AZ23" s="742"/>
      <c r="BA23" s="742"/>
      <c r="BB23" s="742"/>
      <c r="BC23" s="742"/>
      <c r="BD23" s="742"/>
      <c r="BE23" s="742"/>
      <c r="BF23" s="743">
        <v>38.700000000000003</v>
      </c>
      <c r="BG23" s="743"/>
      <c r="BH23" s="743"/>
      <c r="BI23" s="743"/>
      <c r="BJ23" s="742" t="s">
        <v>368</v>
      </c>
      <c r="BK23" s="831"/>
      <c r="BL23" s="831"/>
      <c r="BM23" s="831"/>
      <c r="BN23" s="831"/>
      <c r="BO23" s="831"/>
      <c r="BP23" s="832"/>
      <c r="BQ23" s="835" t="s">
        <v>146</v>
      </c>
      <c r="BR23" s="695"/>
      <c r="BS23" s="695"/>
      <c r="BT23" s="695"/>
      <c r="BU23" s="696"/>
      <c r="BV23" s="817" t="s">
        <v>403</v>
      </c>
      <c r="BW23" s="818"/>
      <c r="BX23" s="720" t="s">
        <v>145</v>
      </c>
      <c r="BY23" s="896"/>
      <c r="BZ23" s="641" t="s">
        <v>144</v>
      </c>
      <c r="CA23" s="642"/>
      <c r="CB23" s="642"/>
      <c r="CC23" s="642"/>
      <c r="CD23" s="642"/>
      <c r="CE23" s="642"/>
      <c r="CF23" s="642"/>
      <c r="CG23" s="642"/>
      <c r="CH23" s="642"/>
      <c r="CI23" s="642"/>
      <c r="CJ23" s="642"/>
      <c r="CK23" s="642"/>
      <c r="CL23" s="642"/>
      <c r="CM23" s="642"/>
      <c r="CN23" s="643"/>
      <c r="CO23" s="899">
        <v>841</v>
      </c>
      <c r="CP23" s="900"/>
      <c r="CQ23" s="900"/>
      <c r="CR23" s="900"/>
      <c r="CS23" s="900"/>
      <c r="CT23" s="888">
        <f>CO23*CZ23</f>
        <v>2754275</v>
      </c>
      <c r="CU23" s="888"/>
      <c r="CV23" s="888"/>
      <c r="CW23" s="888"/>
      <c r="CX23" s="888"/>
      <c r="CY23" s="888"/>
      <c r="CZ23" s="888">
        <v>3275</v>
      </c>
      <c r="DA23" s="888"/>
      <c r="DB23" s="888"/>
      <c r="DC23" s="888"/>
      <c r="DD23" s="888"/>
      <c r="DE23" s="888"/>
      <c r="DF23" s="888"/>
      <c r="DG23" s="888"/>
      <c r="DH23" s="889"/>
      <c r="DI23" s="4"/>
    </row>
    <row r="24" spans="2:113" ht="13.5" customHeight="1">
      <c r="B24" s="659" t="s">
        <v>151</v>
      </c>
      <c r="C24" s="582"/>
      <c r="D24" s="582"/>
      <c r="E24" s="582"/>
      <c r="F24" s="582"/>
      <c r="G24" s="582"/>
      <c r="H24" s="582"/>
      <c r="I24" s="582"/>
      <c r="J24" s="582"/>
      <c r="K24" s="582"/>
      <c r="L24" s="585"/>
      <c r="M24" s="583">
        <v>32157</v>
      </c>
      <c r="N24" s="584"/>
      <c r="O24" s="584"/>
      <c r="P24" s="584"/>
      <c r="Q24" s="584"/>
      <c r="R24" s="584"/>
      <c r="S24" s="584"/>
      <c r="T24" s="584"/>
      <c r="U24" s="588">
        <v>0</v>
      </c>
      <c r="V24" s="588"/>
      <c r="W24" s="588"/>
      <c r="X24" s="588"/>
      <c r="Y24" s="584" t="s">
        <v>368</v>
      </c>
      <c r="Z24" s="584"/>
      <c r="AA24" s="584"/>
      <c r="AB24" s="584"/>
      <c r="AC24" s="584"/>
      <c r="AD24" s="584"/>
      <c r="AE24" s="584"/>
      <c r="AF24" s="584"/>
      <c r="AG24" s="588" t="s">
        <v>368</v>
      </c>
      <c r="AH24" s="588"/>
      <c r="AI24" s="588"/>
      <c r="AJ24" s="647"/>
      <c r="AK24" s="46"/>
      <c r="AL24" s="4"/>
      <c r="AM24" s="4"/>
      <c r="AN24" s="582" t="s">
        <v>142</v>
      </c>
      <c r="AO24" s="582"/>
      <c r="AP24" s="582"/>
      <c r="AQ24" s="582"/>
      <c r="AR24" s="582"/>
      <c r="AS24" s="582"/>
      <c r="AT24" s="582"/>
      <c r="AU24" s="582"/>
      <c r="AV24" s="585"/>
      <c r="AW24" s="583">
        <v>14873544</v>
      </c>
      <c r="AX24" s="584"/>
      <c r="AY24" s="584"/>
      <c r="AZ24" s="584"/>
      <c r="BA24" s="584"/>
      <c r="BB24" s="584"/>
      <c r="BC24" s="584"/>
      <c r="BD24" s="584"/>
      <c r="BE24" s="584"/>
      <c r="BF24" s="588">
        <v>37.200000000000003</v>
      </c>
      <c r="BG24" s="588"/>
      <c r="BH24" s="588"/>
      <c r="BI24" s="588"/>
      <c r="BJ24" s="584" t="s">
        <v>368</v>
      </c>
      <c r="BK24" s="821"/>
      <c r="BL24" s="821"/>
      <c r="BM24" s="821"/>
      <c r="BN24" s="821"/>
      <c r="BO24" s="821"/>
      <c r="BP24" s="822"/>
      <c r="BQ24" s="890" t="s">
        <v>141</v>
      </c>
      <c r="BR24" s="891"/>
      <c r="BS24" s="891"/>
      <c r="BT24" s="891"/>
      <c r="BU24" s="892"/>
      <c r="BV24" s="817" t="s">
        <v>409</v>
      </c>
      <c r="BW24" s="818"/>
      <c r="BX24" s="720"/>
      <c r="BY24" s="896"/>
      <c r="BZ24" s="52"/>
      <c r="CA24" s="582" t="s">
        <v>140</v>
      </c>
      <c r="CB24" s="582"/>
      <c r="CC24" s="582"/>
      <c r="CD24" s="582"/>
      <c r="CE24" s="582"/>
      <c r="CF24" s="582"/>
      <c r="CG24" s="582"/>
      <c r="CH24" s="582"/>
      <c r="CI24" s="582"/>
      <c r="CJ24" s="582"/>
      <c r="CK24" s="582"/>
      <c r="CL24" s="582"/>
      <c r="CM24" s="582"/>
      <c r="CN24" s="585"/>
      <c r="CO24" s="583" t="s">
        <v>368</v>
      </c>
      <c r="CP24" s="584"/>
      <c r="CQ24" s="584"/>
      <c r="CR24" s="584"/>
      <c r="CS24" s="584"/>
      <c r="CT24" s="752" t="s">
        <v>368</v>
      </c>
      <c r="CU24" s="752"/>
      <c r="CV24" s="752"/>
      <c r="CW24" s="752"/>
      <c r="CX24" s="752"/>
      <c r="CY24" s="752"/>
      <c r="CZ24" s="752" t="s">
        <v>368</v>
      </c>
      <c r="DA24" s="752"/>
      <c r="DB24" s="752"/>
      <c r="DC24" s="752"/>
      <c r="DD24" s="752"/>
      <c r="DE24" s="752"/>
      <c r="DF24" s="752"/>
      <c r="DG24" s="752"/>
      <c r="DH24" s="754"/>
      <c r="DI24" s="4"/>
    </row>
    <row r="25" spans="2:113" ht="13.5" customHeight="1">
      <c r="B25" s="878" t="s">
        <v>116</v>
      </c>
      <c r="C25" s="885" t="s">
        <v>148</v>
      </c>
      <c r="D25" s="886"/>
      <c r="E25" s="886"/>
      <c r="F25" s="886"/>
      <c r="G25" s="886"/>
      <c r="H25" s="886"/>
      <c r="I25" s="886"/>
      <c r="J25" s="886"/>
      <c r="K25" s="886"/>
      <c r="L25" s="887"/>
      <c r="M25" s="741" t="s">
        <v>368</v>
      </c>
      <c r="N25" s="742"/>
      <c r="O25" s="742"/>
      <c r="P25" s="742"/>
      <c r="Q25" s="742"/>
      <c r="R25" s="742"/>
      <c r="S25" s="742"/>
      <c r="T25" s="742"/>
      <c r="U25" s="743" t="s">
        <v>368</v>
      </c>
      <c r="V25" s="743"/>
      <c r="W25" s="743"/>
      <c r="X25" s="743"/>
      <c r="Y25" s="742" t="s">
        <v>368</v>
      </c>
      <c r="Z25" s="742"/>
      <c r="AA25" s="742"/>
      <c r="AB25" s="742"/>
      <c r="AC25" s="742"/>
      <c r="AD25" s="742"/>
      <c r="AE25" s="742"/>
      <c r="AF25" s="742"/>
      <c r="AG25" s="743" t="s">
        <v>368</v>
      </c>
      <c r="AH25" s="743"/>
      <c r="AI25" s="743"/>
      <c r="AJ25" s="781"/>
      <c r="AK25" s="46"/>
      <c r="AL25" s="4"/>
      <c r="AM25" s="582" t="s">
        <v>138</v>
      </c>
      <c r="AN25" s="582"/>
      <c r="AO25" s="582"/>
      <c r="AP25" s="582"/>
      <c r="AQ25" s="582"/>
      <c r="AR25" s="582"/>
      <c r="AS25" s="582"/>
      <c r="AT25" s="582"/>
      <c r="AU25" s="582"/>
      <c r="AV25" s="585"/>
      <c r="AW25" s="583">
        <v>48931</v>
      </c>
      <c r="AX25" s="584"/>
      <c r="AY25" s="584"/>
      <c r="AZ25" s="584"/>
      <c r="BA25" s="584"/>
      <c r="BB25" s="584"/>
      <c r="BC25" s="584"/>
      <c r="BD25" s="584"/>
      <c r="BE25" s="584"/>
      <c r="BF25" s="588">
        <v>0.1</v>
      </c>
      <c r="BG25" s="588"/>
      <c r="BH25" s="588"/>
      <c r="BI25" s="588"/>
      <c r="BJ25" s="584" t="s">
        <v>368</v>
      </c>
      <c r="BK25" s="821"/>
      <c r="BL25" s="821"/>
      <c r="BM25" s="821"/>
      <c r="BN25" s="821"/>
      <c r="BO25" s="821"/>
      <c r="BP25" s="822"/>
      <c r="BQ25" s="619" t="s">
        <v>137</v>
      </c>
      <c r="BR25" s="582"/>
      <c r="BS25" s="582"/>
      <c r="BT25" s="582"/>
      <c r="BU25" s="585"/>
      <c r="BV25" s="817" t="s">
        <v>409</v>
      </c>
      <c r="BW25" s="818"/>
      <c r="BX25" s="720"/>
      <c r="BY25" s="896"/>
      <c r="BZ25" s="51"/>
      <c r="CA25" s="582" t="s">
        <v>136</v>
      </c>
      <c r="CB25" s="582"/>
      <c r="CC25" s="582"/>
      <c r="CD25" s="582"/>
      <c r="CE25" s="582"/>
      <c r="CF25" s="582"/>
      <c r="CG25" s="582"/>
      <c r="CH25" s="582"/>
      <c r="CI25" s="582"/>
      <c r="CJ25" s="582"/>
      <c r="CK25" s="582"/>
      <c r="CL25" s="582"/>
      <c r="CM25" s="582"/>
      <c r="CN25" s="585"/>
      <c r="CO25" s="583">
        <v>17</v>
      </c>
      <c r="CP25" s="584"/>
      <c r="CQ25" s="584"/>
      <c r="CR25" s="584"/>
      <c r="CS25" s="584"/>
      <c r="CT25" s="752">
        <v>59347</v>
      </c>
      <c r="CU25" s="752"/>
      <c r="CV25" s="752"/>
      <c r="CW25" s="752"/>
      <c r="CX25" s="752"/>
      <c r="CY25" s="752"/>
      <c r="CZ25" s="752">
        <v>3491</v>
      </c>
      <c r="DA25" s="752"/>
      <c r="DB25" s="752"/>
      <c r="DC25" s="752"/>
      <c r="DD25" s="752"/>
      <c r="DE25" s="752"/>
      <c r="DF25" s="752"/>
      <c r="DG25" s="752"/>
      <c r="DH25" s="754"/>
      <c r="DI25" s="4"/>
    </row>
    <row r="26" spans="2:113" ht="13.5" customHeight="1">
      <c r="B26" s="879"/>
      <c r="C26" s="881" t="s">
        <v>143</v>
      </c>
      <c r="D26" s="695"/>
      <c r="E26" s="695"/>
      <c r="F26" s="695"/>
      <c r="G26" s="695"/>
      <c r="H26" s="695"/>
      <c r="I26" s="695"/>
      <c r="J26" s="695"/>
      <c r="K26" s="695"/>
      <c r="L26" s="696"/>
      <c r="M26" s="583">
        <v>32010</v>
      </c>
      <c r="N26" s="584"/>
      <c r="O26" s="584"/>
      <c r="P26" s="584"/>
      <c r="Q26" s="584"/>
      <c r="R26" s="584"/>
      <c r="S26" s="584"/>
      <c r="T26" s="584"/>
      <c r="U26" s="588">
        <v>0</v>
      </c>
      <c r="V26" s="588"/>
      <c r="W26" s="588"/>
      <c r="X26" s="588"/>
      <c r="Y26" s="584" t="s">
        <v>368</v>
      </c>
      <c r="Z26" s="584"/>
      <c r="AA26" s="584"/>
      <c r="AB26" s="584"/>
      <c r="AC26" s="584"/>
      <c r="AD26" s="584"/>
      <c r="AE26" s="584"/>
      <c r="AF26" s="584"/>
      <c r="AG26" s="588" t="s">
        <v>368</v>
      </c>
      <c r="AH26" s="588"/>
      <c r="AI26" s="588"/>
      <c r="AJ26" s="647"/>
      <c r="AK26" s="46"/>
      <c r="AL26" s="4"/>
      <c r="AM26" s="582" t="s">
        <v>134</v>
      </c>
      <c r="AN26" s="582"/>
      <c r="AO26" s="582"/>
      <c r="AP26" s="582"/>
      <c r="AQ26" s="582"/>
      <c r="AR26" s="582"/>
      <c r="AS26" s="582"/>
      <c r="AT26" s="582"/>
      <c r="AU26" s="582"/>
      <c r="AV26" s="585"/>
      <c r="AW26" s="583">
        <v>888879</v>
      </c>
      <c r="AX26" s="584"/>
      <c r="AY26" s="584"/>
      <c r="AZ26" s="584"/>
      <c r="BA26" s="584"/>
      <c r="BB26" s="584"/>
      <c r="BC26" s="584"/>
      <c r="BD26" s="584"/>
      <c r="BE26" s="584"/>
      <c r="BF26" s="588">
        <v>2.2000000000000002</v>
      </c>
      <c r="BG26" s="588"/>
      <c r="BH26" s="588"/>
      <c r="BI26" s="588"/>
      <c r="BJ26" s="584" t="s">
        <v>368</v>
      </c>
      <c r="BK26" s="821"/>
      <c r="BL26" s="821"/>
      <c r="BM26" s="821"/>
      <c r="BN26" s="821"/>
      <c r="BO26" s="821"/>
      <c r="BP26" s="822"/>
      <c r="BQ26" s="619"/>
      <c r="BR26" s="582"/>
      <c r="BS26" s="582"/>
      <c r="BT26" s="582"/>
      <c r="BU26" s="585"/>
      <c r="BV26" s="817"/>
      <c r="BW26" s="818"/>
      <c r="BX26" s="720"/>
      <c r="BY26" s="896"/>
      <c r="BZ26" s="619" t="s">
        <v>133</v>
      </c>
      <c r="CA26" s="582"/>
      <c r="CB26" s="582"/>
      <c r="CC26" s="582"/>
      <c r="CD26" s="582"/>
      <c r="CE26" s="582"/>
      <c r="CF26" s="582"/>
      <c r="CG26" s="582"/>
      <c r="CH26" s="582"/>
      <c r="CI26" s="582"/>
      <c r="CJ26" s="582"/>
      <c r="CK26" s="582"/>
      <c r="CL26" s="582"/>
      <c r="CM26" s="582"/>
      <c r="CN26" s="585"/>
      <c r="CO26" s="583">
        <v>4</v>
      </c>
      <c r="CP26" s="584"/>
      <c r="CQ26" s="584"/>
      <c r="CR26" s="584"/>
      <c r="CS26" s="584"/>
      <c r="CT26" s="752">
        <v>16966</v>
      </c>
      <c r="CU26" s="752"/>
      <c r="CV26" s="752"/>
      <c r="CW26" s="752"/>
      <c r="CX26" s="752"/>
      <c r="CY26" s="752"/>
      <c r="CZ26" s="752">
        <v>4242</v>
      </c>
      <c r="DA26" s="752"/>
      <c r="DB26" s="752"/>
      <c r="DC26" s="752"/>
      <c r="DD26" s="752"/>
      <c r="DE26" s="752"/>
      <c r="DF26" s="752"/>
      <c r="DG26" s="752"/>
      <c r="DH26" s="754"/>
      <c r="DI26" s="4"/>
    </row>
    <row r="27" spans="2:113" ht="13.5" customHeight="1">
      <c r="B27" s="880"/>
      <c r="C27" s="882" t="s">
        <v>139</v>
      </c>
      <c r="D27" s="883"/>
      <c r="E27" s="883"/>
      <c r="F27" s="883"/>
      <c r="G27" s="883"/>
      <c r="H27" s="883"/>
      <c r="I27" s="883"/>
      <c r="J27" s="883"/>
      <c r="K27" s="883"/>
      <c r="L27" s="884"/>
      <c r="M27" s="874">
        <v>147</v>
      </c>
      <c r="N27" s="875"/>
      <c r="O27" s="875"/>
      <c r="P27" s="875"/>
      <c r="Q27" s="875"/>
      <c r="R27" s="875"/>
      <c r="S27" s="875"/>
      <c r="T27" s="875"/>
      <c r="U27" s="876">
        <v>0</v>
      </c>
      <c r="V27" s="876"/>
      <c r="W27" s="876"/>
      <c r="X27" s="876"/>
      <c r="Y27" s="875" t="s">
        <v>368</v>
      </c>
      <c r="Z27" s="875"/>
      <c r="AA27" s="875"/>
      <c r="AB27" s="875"/>
      <c r="AC27" s="875"/>
      <c r="AD27" s="875"/>
      <c r="AE27" s="875"/>
      <c r="AF27" s="875"/>
      <c r="AG27" s="876" t="s">
        <v>368</v>
      </c>
      <c r="AH27" s="876"/>
      <c r="AI27" s="876"/>
      <c r="AJ27" s="877"/>
      <c r="AK27" s="46"/>
      <c r="AL27" s="4"/>
      <c r="AM27" s="582" t="s">
        <v>131</v>
      </c>
      <c r="AN27" s="582"/>
      <c r="AO27" s="582"/>
      <c r="AP27" s="582"/>
      <c r="AQ27" s="582"/>
      <c r="AR27" s="582"/>
      <c r="AS27" s="582"/>
      <c r="AT27" s="582"/>
      <c r="AU27" s="582"/>
      <c r="AV27" s="585"/>
      <c r="AW27" s="583" t="s">
        <v>368</v>
      </c>
      <c r="AX27" s="584"/>
      <c r="AY27" s="584"/>
      <c r="AZ27" s="584"/>
      <c r="BA27" s="584"/>
      <c r="BB27" s="584"/>
      <c r="BC27" s="584"/>
      <c r="BD27" s="584"/>
      <c r="BE27" s="584"/>
      <c r="BF27" s="588" t="s">
        <v>368</v>
      </c>
      <c r="BG27" s="588"/>
      <c r="BH27" s="588"/>
      <c r="BI27" s="588"/>
      <c r="BJ27" s="584" t="s">
        <v>368</v>
      </c>
      <c r="BK27" s="821"/>
      <c r="BL27" s="821"/>
      <c r="BM27" s="821"/>
      <c r="BN27" s="821"/>
      <c r="BO27" s="821"/>
      <c r="BP27" s="822"/>
      <c r="BQ27" s="619"/>
      <c r="BR27" s="582"/>
      <c r="BS27" s="582"/>
      <c r="BT27" s="582"/>
      <c r="BU27" s="585"/>
      <c r="BV27" s="817"/>
      <c r="BW27" s="818"/>
      <c r="BX27" s="720"/>
      <c r="BY27" s="896"/>
      <c r="BZ27" s="619" t="s">
        <v>130</v>
      </c>
      <c r="CA27" s="582"/>
      <c r="CB27" s="582"/>
      <c r="CC27" s="582"/>
      <c r="CD27" s="582"/>
      <c r="CE27" s="582"/>
      <c r="CF27" s="582"/>
      <c r="CG27" s="582"/>
      <c r="CH27" s="582"/>
      <c r="CI27" s="582"/>
      <c r="CJ27" s="582"/>
      <c r="CK27" s="582"/>
      <c r="CL27" s="582"/>
      <c r="CM27" s="582"/>
      <c r="CN27" s="585"/>
      <c r="CO27" s="583" t="s">
        <v>368</v>
      </c>
      <c r="CP27" s="584"/>
      <c r="CQ27" s="584"/>
      <c r="CR27" s="584"/>
      <c r="CS27" s="584"/>
      <c r="CT27" s="752" t="s">
        <v>368</v>
      </c>
      <c r="CU27" s="752"/>
      <c r="CV27" s="752"/>
      <c r="CW27" s="752"/>
      <c r="CX27" s="752"/>
      <c r="CY27" s="752"/>
      <c r="CZ27" s="752" t="s">
        <v>368</v>
      </c>
      <c r="DA27" s="752"/>
      <c r="DB27" s="752"/>
      <c r="DC27" s="752"/>
      <c r="DD27" s="752"/>
      <c r="DE27" s="752"/>
      <c r="DF27" s="752"/>
      <c r="DG27" s="752"/>
      <c r="DH27" s="754"/>
      <c r="DI27" s="4"/>
    </row>
    <row r="28" spans="2:113" ht="13.5" customHeight="1">
      <c r="B28" s="659" t="s">
        <v>135</v>
      </c>
      <c r="C28" s="582"/>
      <c r="D28" s="582"/>
      <c r="E28" s="582"/>
      <c r="F28" s="582"/>
      <c r="G28" s="582"/>
      <c r="H28" s="582"/>
      <c r="I28" s="582"/>
      <c r="J28" s="582"/>
      <c r="K28" s="582"/>
      <c r="L28" s="585"/>
      <c r="M28" s="870">
        <v>44374637</v>
      </c>
      <c r="N28" s="871"/>
      <c r="O28" s="871"/>
      <c r="P28" s="871"/>
      <c r="Q28" s="871"/>
      <c r="R28" s="871"/>
      <c r="S28" s="871"/>
      <c r="T28" s="871"/>
      <c r="U28" s="872">
        <v>66.5</v>
      </c>
      <c r="V28" s="872"/>
      <c r="W28" s="872"/>
      <c r="X28" s="872"/>
      <c r="Y28" s="871">
        <v>41835945</v>
      </c>
      <c r="Z28" s="871"/>
      <c r="AA28" s="871"/>
      <c r="AB28" s="871"/>
      <c r="AC28" s="871"/>
      <c r="AD28" s="871"/>
      <c r="AE28" s="871"/>
      <c r="AF28" s="871"/>
      <c r="AG28" s="872">
        <v>99.2</v>
      </c>
      <c r="AH28" s="872"/>
      <c r="AI28" s="872"/>
      <c r="AJ28" s="873"/>
      <c r="AK28" s="49"/>
      <c r="AL28" s="6"/>
      <c r="AM28" s="695" t="s">
        <v>128</v>
      </c>
      <c r="AN28" s="695"/>
      <c r="AO28" s="695"/>
      <c r="AP28" s="695"/>
      <c r="AQ28" s="695"/>
      <c r="AR28" s="695"/>
      <c r="AS28" s="695"/>
      <c r="AT28" s="695"/>
      <c r="AU28" s="695"/>
      <c r="AV28" s="696"/>
      <c r="AW28" s="583" t="s">
        <v>368</v>
      </c>
      <c r="AX28" s="584"/>
      <c r="AY28" s="584"/>
      <c r="AZ28" s="584"/>
      <c r="BA28" s="584"/>
      <c r="BB28" s="584"/>
      <c r="BC28" s="584"/>
      <c r="BD28" s="584"/>
      <c r="BE28" s="584"/>
      <c r="BF28" s="588" t="s">
        <v>368</v>
      </c>
      <c r="BG28" s="588"/>
      <c r="BH28" s="588"/>
      <c r="BI28" s="588"/>
      <c r="BJ28" s="584" t="s">
        <v>368</v>
      </c>
      <c r="BK28" s="821"/>
      <c r="BL28" s="821"/>
      <c r="BM28" s="821"/>
      <c r="BN28" s="821"/>
      <c r="BO28" s="821"/>
      <c r="BP28" s="822"/>
      <c r="BQ28" s="619"/>
      <c r="BR28" s="582"/>
      <c r="BS28" s="582"/>
      <c r="BT28" s="582"/>
      <c r="BU28" s="585"/>
      <c r="BV28" s="817"/>
      <c r="BW28" s="818"/>
      <c r="BX28" s="897"/>
      <c r="BY28" s="898"/>
      <c r="BZ28" s="697" t="s">
        <v>30</v>
      </c>
      <c r="CA28" s="662"/>
      <c r="CB28" s="662"/>
      <c r="CC28" s="662"/>
      <c r="CD28" s="662"/>
      <c r="CE28" s="662"/>
      <c r="CF28" s="662"/>
      <c r="CG28" s="662"/>
      <c r="CH28" s="662"/>
      <c r="CI28" s="662"/>
      <c r="CJ28" s="662"/>
      <c r="CK28" s="662"/>
      <c r="CL28" s="662"/>
      <c r="CM28" s="662"/>
      <c r="CN28" s="663"/>
      <c r="CO28" s="583">
        <v>843</v>
      </c>
      <c r="CP28" s="584"/>
      <c r="CQ28" s="584"/>
      <c r="CR28" s="584"/>
      <c r="CS28" s="584"/>
      <c r="CT28" s="752">
        <v>2771403</v>
      </c>
      <c r="CU28" s="752"/>
      <c r="CV28" s="752"/>
      <c r="CW28" s="752"/>
      <c r="CX28" s="752"/>
      <c r="CY28" s="752"/>
      <c r="CZ28" s="752">
        <v>3288</v>
      </c>
      <c r="DA28" s="752"/>
      <c r="DB28" s="752"/>
      <c r="DC28" s="752"/>
      <c r="DD28" s="752"/>
      <c r="DE28" s="752"/>
      <c r="DF28" s="752"/>
      <c r="DG28" s="752"/>
      <c r="DH28" s="754"/>
      <c r="DI28" s="4"/>
    </row>
    <row r="29" spans="2:113" ht="13.5" customHeight="1">
      <c r="B29" s="853" t="s">
        <v>132</v>
      </c>
      <c r="C29" s="695"/>
      <c r="D29" s="695"/>
      <c r="E29" s="695"/>
      <c r="F29" s="695"/>
      <c r="G29" s="695"/>
      <c r="H29" s="695"/>
      <c r="I29" s="695"/>
      <c r="J29" s="695"/>
      <c r="K29" s="695"/>
      <c r="L29" s="696"/>
      <c r="M29" s="583">
        <v>13639</v>
      </c>
      <c r="N29" s="584"/>
      <c r="O29" s="584"/>
      <c r="P29" s="584"/>
      <c r="Q29" s="584"/>
      <c r="R29" s="584"/>
      <c r="S29" s="584"/>
      <c r="T29" s="584"/>
      <c r="U29" s="588">
        <v>0</v>
      </c>
      <c r="V29" s="588"/>
      <c r="W29" s="588"/>
      <c r="X29" s="588"/>
      <c r="Y29" s="584">
        <v>13639</v>
      </c>
      <c r="Z29" s="584"/>
      <c r="AA29" s="584"/>
      <c r="AB29" s="584"/>
      <c r="AC29" s="584"/>
      <c r="AD29" s="584"/>
      <c r="AE29" s="584"/>
      <c r="AF29" s="584"/>
      <c r="AG29" s="588">
        <v>0</v>
      </c>
      <c r="AH29" s="588"/>
      <c r="AI29" s="588"/>
      <c r="AJ29" s="647"/>
      <c r="AK29" s="49"/>
      <c r="AL29" s="582" t="s">
        <v>126</v>
      </c>
      <c r="AM29" s="582"/>
      <c r="AN29" s="582"/>
      <c r="AO29" s="582"/>
      <c r="AP29" s="582"/>
      <c r="AQ29" s="582"/>
      <c r="AR29" s="582"/>
      <c r="AS29" s="582"/>
      <c r="AT29" s="582"/>
      <c r="AU29" s="582"/>
      <c r="AV29" s="585"/>
      <c r="AW29" s="583" t="s">
        <v>368</v>
      </c>
      <c r="AX29" s="584"/>
      <c r="AY29" s="584"/>
      <c r="AZ29" s="584"/>
      <c r="BA29" s="584"/>
      <c r="BB29" s="584"/>
      <c r="BC29" s="584"/>
      <c r="BD29" s="584"/>
      <c r="BE29" s="584"/>
      <c r="BF29" s="588" t="s">
        <v>368</v>
      </c>
      <c r="BG29" s="588"/>
      <c r="BH29" s="588"/>
      <c r="BI29" s="588"/>
      <c r="BJ29" s="584" t="s">
        <v>368</v>
      </c>
      <c r="BK29" s="821"/>
      <c r="BL29" s="821"/>
      <c r="BM29" s="821"/>
      <c r="BN29" s="821"/>
      <c r="BO29" s="821"/>
      <c r="BP29" s="822"/>
      <c r="BQ29" s="861"/>
      <c r="BR29" s="862"/>
      <c r="BS29" s="862"/>
      <c r="BT29" s="862"/>
      <c r="BU29" s="863"/>
      <c r="BV29" s="864"/>
      <c r="BW29" s="816"/>
      <c r="BX29" s="865" t="s">
        <v>413</v>
      </c>
      <c r="BY29" s="866"/>
      <c r="BZ29" s="866"/>
      <c r="CA29" s="866"/>
      <c r="CB29" s="866"/>
      <c r="CC29" s="866"/>
      <c r="CD29" s="866"/>
      <c r="CE29" s="866"/>
      <c r="CF29" s="866"/>
      <c r="CG29" s="866"/>
      <c r="CH29" s="866"/>
      <c r="CI29" s="866"/>
      <c r="CJ29" s="866"/>
      <c r="CK29" s="866"/>
      <c r="CL29" s="866"/>
      <c r="CM29" s="866"/>
      <c r="CN29" s="867"/>
      <c r="CO29" s="868">
        <v>103.2</v>
      </c>
      <c r="CP29" s="784"/>
      <c r="CQ29" s="784"/>
      <c r="CR29" s="784"/>
      <c r="CS29" s="784"/>
      <c r="CT29" s="784"/>
      <c r="CU29" s="784"/>
      <c r="CV29" s="784"/>
      <c r="CW29" s="784"/>
      <c r="CX29" s="784"/>
      <c r="CY29" s="784"/>
      <c r="CZ29" s="784"/>
      <c r="DA29" s="784"/>
      <c r="DB29" s="784"/>
      <c r="DC29" s="784"/>
      <c r="DD29" s="784"/>
      <c r="DE29" s="784"/>
      <c r="DF29" s="784"/>
      <c r="DG29" s="784"/>
      <c r="DH29" s="869"/>
      <c r="DI29" s="4"/>
    </row>
    <row r="30" spans="2:113" ht="13.5" customHeight="1">
      <c r="B30" s="659" t="s">
        <v>129</v>
      </c>
      <c r="C30" s="582"/>
      <c r="D30" s="582"/>
      <c r="E30" s="582"/>
      <c r="F30" s="582"/>
      <c r="G30" s="582"/>
      <c r="H30" s="582"/>
      <c r="I30" s="582"/>
      <c r="J30" s="582"/>
      <c r="K30" s="582"/>
      <c r="L30" s="585"/>
      <c r="M30" s="583">
        <v>457128</v>
      </c>
      <c r="N30" s="584"/>
      <c r="O30" s="584"/>
      <c r="P30" s="584"/>
      <c r="Q30" s="584"/>
      <c r="R30" s="584"/>
      <c r="S30" s="584"/>
      <c r="T30" s="584"/>
      <c r="U30" s="588">
        <v>0.7</v>
      </c>
      <c r="V30" s="588"/>
      <c r="W30" s="588"/>
      <c r="X30" s="588"/>
      <c r="Y30" s="584" t="s">
        <v>368</v>
      </c>
      <c r="Z30" s="584"/>
      <c r="AA30" s="584"/>
      <c r="AB30" s="584"/>
      <c r="AC30" s="584"/>
      <c r="AD30" s="584"/>
      <c r="AE30" s="584"/>
      <c r="AF30" s="584"/>
      <c r="AG30" s="588" t="s">
        <v>368</v>
      </c>
      <c r="AH30" s="588"/>
      <c r="AI30" s="588"/>
      <c r="AJ30" s="647"/>
      <c r="AK30" s="619" t="s">
        <v>123</v>
      </c>
      <c r="AL30" s="582"/>
      <c r="AM30" s="582"/>
      <c r="AN30" s="582"/>
      <c r="AO30" s="582"/>
      <c r="AP30" s="582"/>
      <c r="AQ30" s="582"/>
      <c r="AR30" s="582"/>
      <c r="AS30" s="582"/>
      <c r="AT30" s="582"/>
      <c r="AU30" s="582"/>
      <c r="AV30" s="585"/>
      <c r="AW30" s="583">
        <v>3131180</v>
      </c>
      <c r="AX30" s="584"/>
      <c r="AY30" s="584"/>
      <c r="AZ30" s="584"/>
      <c r="BA30" s="584"/>
      <c r="BB30" s="584"/>
      <c r="BC30" s="584"/>
      <c r="BD30" s="584"/>
      <c r="BE30" s="584"/>
      <c r="BF30" s="588">
        <v>7.8</v>
      </c>
      <c r="BG30" s="588"/>
      <c r="BH30" s="588"/>
      <c r="BI30" s="588"/>
      <c r="BJ30" s="584" t="s">
        <v>368</v>
      </c>
      <c r="BK30" s="821"/>
      <c r="BL30" s="821"/>
      <c r="BM30" s="821"/>
      <c r="BN30" s="821"/>
      <c r="BO30" s="821"/>
      <c r="BP30" s="822"/>
      <c r="BQ30" s="728" t="s">
        <v>122</v>
      </c>
      <c r="BR30" s="632"/>
      <c r="BS30" s="632"/>
      <c r="BT30" s="632"/>
      <c r="BU30" s="632"/>
      <c r="BV30" s="632"/>
      <c r="BW30" s="632"/>
      <c r="BX30" s="632"/>
      <c r="BY30" s="632"/>
      <c r="BZ30" s="632"/>
      <c r="CA30" s="632"/>
      <c r="CB30" s="632"/>
      <c r="CC30" s="632"/>
      <c r="CD30" s="633"/>
      <c r="CE30" s="801"/>
      <c r="CF30" s="632" t="s">
        <v>121</v>
      </c>
      <c r="CG30" s="632"/>
      <c r="CH30" s="632"/>
      <c r="CI30" s="632"/>
      <c r="CJ30" s="632"/>
      <c r="CK30" s="632"/>
      <c r="CL30" s="632"/>
      <c r="CM30" s="632"/>
      <c r="CN30" s="854"/>
      <c r="CO30" s="795" t="s">
        <v>120</v>
      </c>
      <c r="CP30" s="788"/>
      <c r="CQ30" s="788"/>
      <c r="CR30" s="788"/>
      <c r="CS30" s="796"/>
      <c r="CT30" s="857" t="s">
        <v>119</v>
      </c>
      <c r="CU30" s="844"/>
      <c r="CV30" s="844"/>
      <c r="CW30" s="844"/>
      <c r="CX30" s="844"/>
      <c r="CY30" s="845"/>
      <c r="CZ30" s="638" t="s">
        <v>414</v>
      </c>
      <c r="DA30" s="639"/>
      <c r="DB30" s="639"/>
      <c r="DC30" s="639"/>
      <c r="DD30" s="639"/>
      <c r="DE30" s="639"/>
      <c r="DF30" s="639"/>
      <c r="DG30" s="639"/>
      <c r="DH30" s="859"/>
    </row>
    <row r="31" spans="2:113" ht="13.5" customHeight="1">
      <c r="B31" s="659" t="s">
        <v>127</v>
      </c>
      <c r="C31" s="582"/>
      <c r="D31" s="582"/>
      <c r="E31" s="582"/>
      <c r="F31" s="582"/>
      <c r="G31" s="582"/>
      <c r="H31" s="582"/>
      <c r="I31" s="582"/>
      <c r="J31" s="582"/>
      <c r="K31" s="582"/>
      <c r="L31" s="585"/>
      <c r="M31" s="583">
        <v>903308</v>
      </c>
      <c r="N31" s="584"/>
      <c r="O31" s="584"/>
      <c r="P31" s="584"/>
      <c r="Q31" s="584"/>
      <c r="R31" s="584"/>
      <c r="S31" s="584"/>
      <c r="T31" s="584"/>
      <c r="U31" s="588">
        <v>1.4</v>
      </c>
      <c r="V31" s="588"/>
      <c r="W31" s="588"/>
      <c r="X31" s="588"/>
      <c r="Y31" s="584">
        <v>269463</v>
      </c>
      <c r="Z31" s="584"/>
      <c r="AA31" s="584"/>
      <c r="AB31" s="584"/>
      <c r="AC31" s="584"/>
      <c r="AD31" s="584"/>
      <c r="AE31" s="584"/>
      <c r="AF31" s="584"/>
      <c r="AG31" s="588">
        <v>0.6</v>
      </c>
      <c r="AH31" s="588"/>
      <c r="AI31" s="588"/>
      <c r="AJ31" s="647"/>
      <c r="AK31" s="49"/>
      <c r="AL31" s="667" t="s">
        <v>118</v>
      </c>
      <c r="AM31" s="667"/>
      <c r="AN31" s="667"/>
      <c r="AO31" s="667"/>
      <c r="AP31" s="667"/>
      <c r="AQ31" s="667"/>
      <c r="AR31" s="667"/>
      <c r="AS31" s="667"/>
      <c r="AT31" s="667"/>
      <c r="AU31" s="667"/>
      <c r="AV31" s="668"/>
      <c r="AW31" s="733">
        <v>3131180</v>
      </c>
      <c r="AX31" s="734"/>
      <c r="AY31" s="734"/>
      <c r="AZ31" s="734"/>
      <c r="BA31" s="734"/>
      <c r="BB31" s="734"/>
      <c r="BC31" s="734"/>
      <c r="BD31" s="734"/>
      <c r="BE31" s="734"/>
      <c r="BF31" s="735">
        <v>7.8</v>
      </c>
      <c r="BG31" s="735"/>
      <c r="BH31" s="735"/>
      <c r="BI31" s="735"/>
      <c r="BJ31" s="734" t="s">
        <v>368</v>
      </c>
      <c r="BK31" s="833"/>
      <c r="BL31" s="833"/>
      <c r="BM31" s="833"/>
      <c r="BN31" s="833"/>
      <c r="BO31" s="833"/>
      <c r="BP31" s="834"/>
      <c r="BQ31" s="697"/>
      <c r="BR31" s="662"/>
      <c r="BS31" s="662"/>
      <c r="BT31" s="662"/>
      <c r="BU31" s="662"/>
      <c r="BV31" s="662"/>
      <c r="BW31" s="662"/>
      <c r="BX31" s="662"/>
      <c r="BY31" s="662"/>
      <c r="BZ31" s="662"/>
      <c r="CA31" s="662"/>
      <c r="CB31" s="662"/>
      <c r="CC31" s="662"/>
      <c r="CD31" s="663"/>
      <c r="CE31" s="823"/>
      <c r="CF31" s="662"/>
      <c r="CG31" s="662"/>
      <c r="CH31" s="662"/>
      <c r="CI31" s="662"/>
      <c r="CJ31" s="662"/>
      <c r="CK31" s="662"/>
      <c r="CL31" s="662"/>
      <c r="CM31" s="662"/>
      <c r="CN31" s="824"/>
      <c r="CO31" s="855"/>
      <c r="CP31" s="806"/>
      <c r="CQ31" s="806"/>
      <c r="CR31" s="806"/>
      <c r="CS31" s="856"/>
      <c r="CT31" s="858"/>
      <c r="CU31" s="674"/>
      <c r="CV31" s="674"/>
      <c r="CW31" s="674"/>
      <c r="CX31" s="674"/>
      <c r="CY31" s="675"/>
      <c r="CZ31" s="644"/>
      <c r="DA31" s="645"/>
      <c r="DB31" s="645"/>
      <c r="DC31" s="645"/>
      <c r="DD31" s="645"/>
      <c r="DE31" s="645"/>
      <c r="DF31" s="645"/>
      <c r="DG31" s="645"/>
      <c r="DH31" s="860"/>
      <c r="DI31" s="4"/>
    </row>
    <row r="32" spans="2:113" ht="13.5" customHeight="1">
      <c r="B32" s="659" t="s">
        <v>124</v>
      </c>
      <c r="C32" s="582"/>
      <c r="D32" s="582"/>
      <c r="E32" s="582"/>
      <c r="F32" s="582"/>
      <c r="G32" s="582"/>
      <c r="H32" s="582"/>
      <c r="I32" s="582"/>
      <c r="J32" s="582"/>
      <c r="K32" s="582"/>
      <c r="L32" s="585"/>
      <c r="M32" s="583">
        <v>686613</v>
      </c>
      <c r="N32" s="584"/>
      <c r="O32" s="584"/>
      <c r="P32" s="584"/>
      <c r="Q32" s="584"/>
      <c r="R32" s="584"/>
      <c r="S32" s="584"/>
      <c r="T32" s="584"/>
      <c r="U32" s="588">
        <v>1</v>
      </c>
      <c r="V32" s="588"/>
      <c r="W32" s="588"/>
      <c r="X32" s="588"/>
      <c r="Y32" s="584" t="s">
        <v>368</v>
      </c>
      <c r="Z32" s="584"/>
      <c r="AA32" s="584"/>
      <c r="AB32" s="584"/>
      <c r="AC32" s="584"/>
      <c r="AD32" s="584"/>
      <c r="AE32" s="584"/>
      <c r="AF32" s="584"/>
      <c r="AG32" s="588" t="s">
        <v>368</v>
      </c>
      <c r="AH32" s="588"/>
      <c r="AI32" s="588"/>
      <c r="AJ32" s="647"/>
      <c r="AK32" s="846" t="s">
        <v>116</v>
      </c>
      <c r="AL32" s="50"/>
      <c r="AM32" s="726" t="s">
        <v>115</v>
      </c>
      <c r="AN32" s="726"/>
      <c r="AO32" s="726"/>
      <c r="AP32" s="726"/>
      <c r="AQ32" s="726"/>
      <c r="AR32" s="726"/>
      <c r="AS32" s="726"/>
      <c r="AT32" s="726"/>
      <c r="AU32" s="726"/>
      <c r="AV32" s="727"/>
      <c r="AW32" s="741" t="s">
        <v>368</v>
      </c>
      <c r="AX32" s="742"/>
      <c r="AY32" s="742"/>
      <c r="AZ32" s="742"/>
      <c r="BA32" s="742"/>
      <c r="BB32" s="742"/>
      <c r="BC32" s="742"/>
      <c r="BD32" s="742"/>
      <c r="BE32" s="742"/>
      <c r="BF32" s="743" t="s">
        <v>368</v>
      </c>
      <c r="BG32" s="743"/>
      <c r="BH32" s="743"/>
      <c r="BI32" s="743"/>
      <c r="BJ32" s="742" t="s">
        <v>368</v>
      </c>
      <c r="BK32" s="831"/>
      <c r="BL32" s="831"/>
      <c r="BM32" s="831"/>
      <c r="BN32" s="831"/>
      <c r="BO32" s="831"/>
      <c r="BP32" s="832"/>
      <c r="BQ32" s="843" t="s">
        <v>114</v>
      </c>
      <c r="BR32" s="844"/>
      <c r="BS32" s="844"/>
      <c r="BT32" s="844"/>
      <c r="BU32" s="845"/>
      <c r="BV32" s="839" t="s">
        <v>403</v>
      </c>
      <c r="BW32" s="840"/>
      <c r="BX32" s="728" t="s">
        <v>113</v>
      </c>
      <c r="BY32" s="632"/>
      <c r="BZ32" s="632"/>
      <c r="CA32" s="632"/>
      <c r="CB32" s="633"/>
      <c r="CC32" s="839" t="s">
        <v>409</v>
      </c>
      <c r="CD32" s="840"/>
      <c r="CE32" s="728" t="s">
        <v>112</v>
      </c>
      <c r="CF32" s="632"/>
      <c r="CG32" s="632"/>
      <c r="CH32" s="632"/>
      <c r="CI32" s="632"/>
      <c r="CJ32" s="632"/>
      <c r="CK32" s="632"/>
      <c r="CL32" s="632"/>
      <c r="CM32" s="632"/>
      <c r="CN32" s="633"/>
      <c r="CO32" s="841">
        <v>1</v>
      </c>
      <c r="CP32" s="614"/>
      <c r="CQ32" s="614"/>
      <c r="CR32" s="614"/>
      <c r="CS32" s="614"/>
      <c r="CT32" s="842" t="s">
        <v>471</v>
      </c>
      <c r="CU32" s="842"/>
      <c r="CV32" s="842"/>
      <c r="CW32" s="842"/>
      <c r="CX32" s="842"/>
      <c r="CY32" s="842"/>
      <c r="CZ32" s="750">
        <v>10300</v>
      </c>
      <c r="DA32" s="783"/>
      <c r="DB32" s="783"/>
      <c r="DC32" s="783"/>
      <c r="DD32" s="783"/>
      <c r="DE32" s="783"/>
      <c r="DF32" s="783"/>
      <c r="DG32" s="783"/>
      <c r="DH32" s="786"/>
      <c r="DI32" s="4"/>
    </row>
    <row r="33" spans="2:113" ht="13.5" customHeight="1">
      <c r="B33" s="849" t="s">
        <v>8</v>
      </c>
      <c r="C33" s="773"/>
      <c r="D33" s="773"/>
      <c r="E33" s="773"/>
      <c r="F33" s="773"/>
      <c r="G33" s="773"/>
      <c r="H33" s="773"/>
      <c r="I33" s="773"/>
      <c r="J33" s="773"/>
      <c r="K33" s="773"/>
      <c r="L33" s="774"/>
      <c r="M33" s="583">
        <v>8195164</v>
      </c>
      <c r="N33" s="584"/>
      <c r="O33" s="584"/>
      <c r="P33" s="584"/>
      <c r="Q33" s="584"/>
      <c r="R33" s="584"/>
      <c r="S33" s="584"/>
      <c r="T33" s="584"/>
      <c r="U33" s="588">
        <v>12.3</v>
      </c>
      <c r="V33" s="588"/>
      <c r="W33" s="588"/>
      <c r="X33" s="588"/>
      <c r="Y33" s="584" t="s">
        <v>368</v>
      </c>
      <c r="Z33" s="584"/>
      <c r="AA33" s="584"/>
      <c r="AB33" s="584"/>
      <c r="AC33" s="584"/>
      <c r="AD33" s="584"/>
      <c r="AE33" s="584"/>
      <c r="AF33" s="584"/>
      <c r="AG33" s="588" t="s">
        <v>368</v>
      </c>
      <c r="AH33" s="588"/>
      <c r="AI33" s="588"/>
      <c r="AJ33" s="647"/>
      <c r="AK33" s="847"/>
      <c r="AL33" s="49"/>
      <c r="AM33" s="773" t="s">
        <v>416</v>
      </c>
      <c r="AN33" s="773"/>
      <c r="AO33" s="773"/>
      <c r="AP33" s="773"/>
      <c r="AQ33" s="773"/>
      <c r="AR33" s="773"/>
      <c r="AS33" s="773"/>
      <c r="AT33" s="773"/>
      <c r="AU33" s="773"/>
      <c r="AV33" s="774"/>
      <c r="AW33" s="583">
        <v>624645</v>
      </c>
      <c r="AX33" s="584"/>
      <c r="AY33" s="584"/>
      <c r="AZ33" s="584"/>
      <c r="BA33" s="584"/>
      <c r="BB33" s="584"/>
      <c r="BC33" s="584"/>
      <c r="BD33" s="584"/>
      <c r="BE33" s="584"/>
      <c r="BF33" s="588">
        <v>1.6</v>
      </c>
      <c r="BG33" s="588"/>
      <c r="BH33" s="588"/>
      <c r="BI33" s="588"/>
      <c r="BJ33" s="584" t="s">
        <v>368</v>
      </c>
      <c r="BK33" s="821"/>
      <c r="BL33" s="821"/>
      <c r="BM33" s="821"/>
      <c r="BN33" s="821"/>
      <c r="BO33" s="821"/>
      <c r="BP33" s="822"/>
      <c r="BQ33" s="838" t="s">
        <v>110</v>
      </c>
      <c r="BR33" s="708"/>
      <c r="BS33" s="708"/>
      <c r="BT33" s="708"/>
      <c r="BU33" s="709"/>
      <c r="BV33" s="817" t="s">
        <v>403</v>
      </c>
      <c r="BW33" s="818"/>
      <c r="BX33" s="619" t="s">
        <v>109</v>
      </c>
      <c r="BY33" s="582"/>
      <c r="BZ33" s="582"/>
      <c r="CA33" s="582"/>
      <c r="CB33" s="585"/>
      <c r="CC33" s="817" t="s">
        <v>409</v>
      </c>
      <c r="CD33" s="818"/>
      <c r="CE33" s="619" t="s">
        <v>108</v>
      </c>
      <c r="CF33" s="582"/>
      <c r="CG33" s="582"/>
      <c r="CH33" s="582"/>
      <c r="CI33" s="582"/>
      <c r="CJ33" s="582"/>
      <c r="CK33" s="582"/>
      <c r="CL33" s="582"/>
      <c r="CM33" s="582"/>
      <c r="CN33" s="585"/>
      <c r="CO33" s="819">
        <v>2</v>
      </c>
      <c r="CP33" s="752"/>
      <c r="CQ33" s="752"/>
      <c r="CR33" s="752"/>
      <c r="CS33" s="752"/>
      <c r="CT33" s="820" t="s">
        <v>471</v>
      </c>
      <c r="CU33" s="820"/>
      <c r="CV33" s="820"/>
      <c r="CW33" s="820"/>
      <c r="CX33" s="820"/>
      <c r="CY33" s="820"/>
      <c r="CZ33" s="584">
        <v>8650</v>
      </c>
      <c r="DA33" s="752"/>
      <c r="DB33" s="752"/>
      <c r="DC33" s="752"/>
      <c r="DD33" s="752"/>
      <c r="DE33" s="752"/>
      <c r="DF33" s="752"/>
      <c r="DG33" s="752"/>
      <c r="DH33" s="754"/>
      <c r="DI33" s="4"/>
    </row>
    <row r="34" spans="2:113" ht="13.5" customHeight="1">
      <c r="B34" s="850" t="s">
        <v>117</v>
      </c>
      <c r="C34" s="851"/>
      <c r="D34" s="851"/>
      <c r="E34" s="851"/>
      <c r="F34" s="851"/>
      <c r="G34" s="851"/>
      <c r="H34" s="851"/>
      <c r="I34" s="851"/>
      <c r="J34" s="851"/>
      <c r="K34" s="851"/>
      <c r="L34" s="852"/>
      <c r="M34" s="583" t="s">
        <v>368</v>
      </c>
      <c r="N34" s="584"/>
      <c r="O34" s="584"/>
      <c r="P34" s="584"/>
      <c r="Q34" s="584"/>
      <c r="R34" s="584"/>
      <c r="S34" s="584"/>
      <c r="T34" s="584"/>
      <c r="U34" s="588" t="s">
        <v>368</v>
      </c>
      <c r="V34" s="588"/>
      <c r="W34" s="588"/>
      <c r="X34" s="588"/>
      <c r="Y34" s="584" t="s">
        <v>368</v>
      </c>
      <c r="Z34" s="584"/>
      <c r="AA34" s="584"/>
      <c r="AB34" s="584"/>
      <c r="AC34" s="584"/>
      <c r="AD34" s="584"/>
      <c r="AE34" s="584"/>
      <c r="AF34" s="584"/>
      <c r="AG34" s="588" t="s">
        <v>368</v>
      </c>
      <c r="AH34" s="588"/>
      <c r="AI34" s="588"/>
      <c r="AJ34" s="713"/>
      <c r="AK34" s="847"/>
      <c r="AL34" s="49"/>
      <c r="AM34" s="582" t="s">
        <v>106</v>
      </c>
      <c r="AN34" s="582"/>
      <c r="AO34" s="582"/>
      <c r="AP34" s="582"/>
      <c r="AQ34" s="582"/>
      <c r="AR34" s="582"/>
      <c r="AS34" s="582"/>
      <c r="AT34" s="582"/>
      <c r="AU34" s="582"/>
      <c r="AV34" s="585"/>
      <c r="AW34" s="583">
        <v>2506535</v>
      </c>
      <c r="AX34" s="584"/>
      <c r="AY34" s="584"/>
      <c r="AZ34" s="584"/>
      <c r="BA34" s="584"/>
      <c r="BB34" s="584"/>
      <c r="BC34" s="584"/>
      <c r="BD34" s="584"/>
      <c r="BE34" s="584"/>
      <c r="BF34" s="588">
        <v>6.3</v>
      </c>
      <c r="BG34" s="588"/>
      <c r="BH34" s="588"/>
      <c r="BI34" s="588"/>
      <c r="BJ34" s="584" t="s">
        <v>368</v>
      </c>
      <c r="BK34" s="821"/>
      <c r="BL34" s="821"/>
      <c r="BM34" s="821"/>
      <c r="BN34" s="821"/>
      <c r="BO34" s="821"/>
      <c r="BP34" s="822"/>
      <c r="BQ34" s="619" t="s">
        <v>105</v>
      </c>
      <c r="BR34" s="582"/>
      <c r="BS34" s="582"/>
      <c r="BT34" s="582"/>
      <c r="BU34" s="585"/>
      <c r="BV34" s="817" t="s">
        <v>403</v>
      </c>
      <c r="BW34" s="818"/>
      <c r="BX34" s="619" t="s">
        <v>104</v>
      </c>
      <c r="BY34" s="582"/>
      <c r="BZ34" s="582"/>
      <c r="CA34" s="582"/>
      <c r="CB34" s="585"/>
      <c r="CC34" s="817" t="s">
        <v>403</v>
      </c>
      <c r="CD34" s="818"/>
      <c r="CE34" s="619" t="s">
        <v>103</v>
      </c>
      <c r="CF34" s="582"/>
      <c r="CG34" s="582"/>
      <c r="CH34" s="582"/>
      <c r="CI34" s="582"/>
      <c r="CJ34" s="582"/>
      <c r="CK34" s="582"/>
      <c r="CL34" s="582"/>
      <c r="CM34" s="582"/>
      <c r="CN34" s="585"/>
      <c r="CO34" s="819">
        <v>1</v>
      </c>
      <c r="CP34" s="752"/>
      <c r="CQ34" s="752"/>
      <c r="CR34" s="752"/>
      <c r="CS34" s="752"/>
      <c r="CT34" s="820" t="s">
        <v>472</v>
      </c>
      <c r="CU34" s="820"/>
      <c r="CV34" s="820"/>
      <c r="CW34" s="820"/>
      <c r="CX34" s="820"/>
      <c r="CY34" s="820"/>
      <c r="CZ34" s="584">
        <v>8100</v>
      </c>
      <c r="DA34" s="752"/>
      <c r="DB34" s="752"/>
      <c r="DC34" s="752"/>
      <c r="DD34" s="752"/>
      <c r="DE34" s="752"/>
      <c r="DF34" s="752"/>
      <c r="DG34" s="752"/>
      <c r="DH34" s="754"/>
      <c r="DI34" s="4"/>
    </row>
    <row r="35" spans="2:113" ht="13.5" customHeight="1">
      <c r="B35" s="853" t="s">
        <v>111</v>
      </c>
      <c r="C35" s="695"/>
      <c r="D35" s="695"/>
      <c r="E35" s="695"/>
      <c r="F35" s="695"/>
      <c r="G35" s="695"/>
      <c r="H35" s="695"/>
      <c r="I35" s="695"/>
      <c r="J35" s="695"/>
      <c r="K35" s="695"/>
      <c r="L35" s="696"/>
      <c r="M35" s="583"/>
      <c r="N35" s="584"/>
      <c r="O35" s="584"/>
      <c r="P35" s="584"/>
      <c r="Q35" s="584"/>
      <c r="R35" s="584"/>
      <c r="S35" s="584"/>
      <c r="T35" s="584"/>
      <c r="U35" s="588"/>
      <c r="V35" s="588"/>
      <c r="W35" s="588"/>
      <c r="X35" s="588"/>
      <c r="Y35" s="584"/>
      <c r="Z35" s="584"/>
      <c r="AA35" s="584"/>
      <c r="AB35" s="584"/>
      <c r="AC35" s="584"/>
      <c r="AD35" s="584"/>
      <c r="AE35" s="584"/>
      <c r="AF35" s="584"/>
      <c r="AG35" s="588"/>
      <c r="AH35" s="588"/>
      <c r="AI35" s="588"/>
      <c r="AJ35" s="713"/>
      <c r="AK35" s="848"/>
      <c r="AL35" s="48"/>
      <c r="AM35" s="836" t="s">
        <v>101</v>
      </c>
      <c r="AN35" s="836"/>
      <c r="AO35" s="836"/>
      <c r="AP35" s="836"/>
      <c r="AQ35" s="836"/>
      <c r="AR35" s="836"/>
      <c r="AS35" s="836"/>
      <c r="AT35" s="836"/>
      <c r="AU35" s="836"/>
      <c r="AV35" s="837"/>
      <c r="AW35" s="733" t="s">
        <v>368</v>
      </c>
      <c r="AX35" s="734"/>
      <c r="AY35" s="734"/>
      <c r="AZ35" s="734"/>
      <c r="BA35" s="734"/>
      <c r="BB35" s="734"/>
      <c r="BC35" s="734"/>
      <c r="BD35" s="734"/>
      <c r="BE35" s="734"/>
      <c r="BF35" s="735" t="s">
        <v>368</v>
      </c>
      <c r="BG35" s="735"/>
      <c r="BH35" s="735"/>
      <c r="BI35" s="735"/>
      <c r="BJ35" s="734" t="s">
        <v>368</v>
      </c>
      <c r="BK35" s="833"/>
      <c r="BL35" s="833"/>
      <c r="BM35" s="833"/>
      <c r="BN35" s="833"/>
      <c r="BO35" s="833"/>
      <c r="BP35" s="834"/>
      <c r="BQ35" s="835" t="s">
        <v>100</v>
      </c>
      <c r="BR35" s="695"/>
      <c r="BS35" s="695"/>
      <c r="BT35" s="695"/>
      <c r="BU35" s="696"/>
      <c r="BV35" s="817" t="s">
        <v>403</v>
      </c>
      <c r="BW35" s="818"/>
      <c r="BX35" s="619" t="s">
        <v>99</v>
      </c>
      <c r="BY35" s="582"/>
      <c r="BZ35" s="582"/>
      <c r="CA35" s="582"/>
      <c r="CB35" s="585"/>
      <c r="CC35" s="817" t="s">
        <v>403</v>
      </c>
      <c r="CD35" s="818"/>
      <c r="CE35" s="619" t="s">
        <v>418</v>
      </c>
      <c r="CF35" s="582"/>
      <c r="CG35" s="582"/>
      <c r="CH35" s="582"/>
      <c r="CI35" s="582"/>
      <c r="CJ35" s="582"/>
      <c r="CK35" s="582"/>
      <c r="CL35" s="582"/>
      <c r="CM35" s="582"/>
      <c r="CN35" s="585"/>
      <c r="CO35" s="819">
        <v>1</v>
      </c>
      <c r="CP35" s="752"/>
      <c r="CQ35" s="752"/>
      <c r="CR35" s="752"/>
      <c r="CS35" s="752"/>
      <c r="CT35" s="820" t="s">
        <v>473</v>
      </c>
      <c r="CU35" s="820"/>
      <c r="CV35" s="820"/>
      <c r="CW35" s="820"/>
      <c r="CX35" s="820"/>
      <c r="CY35" s="820"/>
      <c r="CZ35" s="584">
        <v>6700</v>
      </c>
      <c r="DA35" s="752"/>
      <c r="DB35" s="752"/>
      <c r="DC35" s="752"/>
      <c r="DD35" s="752"/>
      <c r="DE35" s="752"/>
      <c r="DF35" s="752"/>
      <c r="DG35" s="752"/>
      <c r="DH35" s="754"/>
      <c r="DI35" s="4"/>
    </row>
    <row r="36" spans="2:113" ht="13.5" customHeight="1">
      <c r="B36" s="659" t="s">
        <v>107</v>
      </c>
      <c r="C36" s="582"/>
      <c r="D36" s="582"/>
      <c r="E36" s="582"/>
      <c r="F36" s="582"/>
      <c r="G36" s="582"/>
      <c r="H36" s="582"/>
      <c r="I36" s="582"/>
      <c r="J36" s="582"/>
      <c r="K36" s="582"/>
      <c r="L36" s="585"/>
      <c r="M36" s="583">
        <v>7107897</v>
      </c>
      <c r="N36" s="584"/>
      <c r="O36" s="584"/>
      <c r="P36" s="584"/>
      <c r="Q36" s="584"/>
      <c r="R36" s="584"/>
      <c r="S36" s="584"/>
      <c r="T36" s="584"/>
      <c r="U36" s="588">
        <v>10.7</v>
      </c>
      <c r="V36" s="588"/>
      <c r="W36" s="588"/>
      <c r="X36" s="588"/>
      <c r="Y36" s="584" t="s">
        <v>368</v>
      </c>
      <c r="Z36" s="584"/>
      <c r="AA36" s="584"/>
      <c r="AB36" s="584"/>
      <c r="AC36" s="584"/>
      <c r="AD36" s="584"/>
      <c r="AE36" s="584"/>
      <c r="AF36" s="584"/>
      <c r="AG36" s="588" t="s">
        <v>368</v>
      </c>
      <c r="AH36" s="588"/>
      <c r="AI36" s="588"/>
      <c r="AJ36" s="713"/>
      <c r="AK36" s="47"/>
      <c r="AL36" s="726" t="s">
        <v>97</v>
      </c>
      <c r="AM36" s="726"/>
      <c r="AN36" s="726"/>
      <c r="AO36" s="726"/>
      <c r="AP36" s="726"/>
      <c r="AQ36" s="726"/>
      <c r="AR36" s="726"/>
      <c r="AS36" s="726"/>
      <c r="AT36" s="726"/>
      <c r="AU36" s="726"/>
      <c r="AV36" s="727"/>
      <c r="AW36" s="741" t="s">
        <v>368</v>
      </c>
      <c r="AX36" s="742"/>
      <c r="AY36" s="742"/>
      <c r="AZ36" s="742"/>
      <c r="BA36" s="742"/>
      <c r="BB36" s="742"/>
      <c r="BC36" s="742"/>
      <c r="BD36" s="742"/>
      <c r="BE36" s="742"/>
      <c r="BF36" s="743" t="s">
        <v>368</v>
      </c>
      <c r="BG36" s="743"/>
      <c r="BH36" s="743"/>
      <c r="BI36" s="743"/>
      <c r="BJ36" s="742" t="s">
        <v>368</v>
      </c>
      <c r="BK36" s="831"/>
      <c r="BL36" s="831"/>
      <c r="BM36" s="831"/>
      <c r="BN36" s="831"/>
      <c r="BO36" s="831"/>
      <c r="BP36" s="832"/>
      <c r="BQ36" s="619" t="s">
        <v>96</v>
      </c>
      <c r="BR36" s="582"/>
      <c r="BS36" s="582"/>
      <c r="BT36" s="582"/>
      <c r="BU36" s="585"/>
      <c r="BV36" s="817" t="s">
        <v>403</v>
      </c>
      <c r="BW36" s="818"/>
      <c r="BX36" s="619" t="s">
        <v>95</v>
      </c>
      <c r="BY36" s="582"/>
      <c r="BZ36" s="582"/>
      <c r="CA36" s="582"/>
      <c r="CB36" s="585"/>
      <c r="CC36" s="817" t="s">
        <v>403</v>
      </c>
      <c r="CD36" s="818"/>
      <c r="CE36" s="619" t="s">
        <v>94</v>
      </c>
      <c r="CF36" s="582"/>
      <c r="CG36" s="582"/>
      <c r="CH36" s="582"/>
      <c r="CI36" s="582"/>
      <c r="CJ36" s="582"/>
      <c r="CK36" s="582"/>
      <c r="CL36" s="582"/>
      <c r="CM36" s="582"/>
      <c r="CN36" s="585"/>
      <c r="CO36" s="819">
        <v>1</v>
      </c>
      <c r="CP36" s="752"/>
      <c r="CQ36" s="752"/>
      <c r="CR36" s="752"/>
      <c r="CS36" s="752"/>
      <c r="CT36" s="820" t="s">
        <v>473</v>
      </c>
      <c r="CU36" s="820"/>
      <c r="CV36" s="820"/>
      <c r="CW36" s="820"/>
      <c r="CX36" s="820"/>
      <c r="CY36" s="820"/>
      <c r="CZ36" s="584">
        <v>6000</v>
      </c>
      <c r="DA36" s="752"/>
      <c r="DB36" s="752"/>
      <c r="DC36" s="752"/>
      <c r="DD36" s="752"/>
      <c r="DE36" s="752"/>
      <c r="DF36" s="752"/>
      <c r="DG36" s="752"/>
      <c r="DH36" s="754"/>
      <c r="DI36" s="4"/>
    </row>
    <row r="37" spans="2:113" ht="13.5" customHeight="1">
      <c r="B37" s="659" t="s">
        <v>102</v>
      </c>
      <c r="C37" s="582"/>
      <c r="D37" s="582"/>
      <c r="E37" s="582"/>
      <c r="F37" s="582"/>
      <c r="G37" s="582"/>
      <c r="H37" s="582"/>
      <c r="I37" s="582"/>
      <c r="J37" s="582"/>
      <c r="K37" s="582"/>
      <c r="L37" s="585"/>
      <c r="M37" s="583">
        <v>246036</v>
      </c>
      <c r="N37" s="584"/>
      <c r="O37" s="584"/>
      <c r="P37" s="584"/>
      <c r="Q37" s="584"/>
      <c r="R37" s="584"/>
      <c r="S37" s="584"/>
      <c r="T37" s="584"/>
      <c r="U37" s="588">
        <v>0.4</v>
      </c>
      <c r="V37" s="588"/>
      <c r="W37" s="588"/>
      <c r="X37" s="588"/>
      <c r="Y37" s="584">
        <v>62866</v>
      </c>
      <c r="Z37" s="584"/>
      <c r="AA37" s="584"/>
      <c r="AB37" s="584"/>
      <c r="AC37" s="584"/>
      <c r="AD37" s="584"/>
      <c r="AE37" s="584"/>
      <c r="AF37" s="584"/>
      <c r="AG37" s="588">
        <v>0.1</v>
      </c>
      <c r="AH37" s="588"/>
      <c r="AI37" s="588"/>
      <c r="AJ37" s="713"/>
      <c r="AK37" s="619" t="s">
        <v>92</v>
      </c>
      <c r="AL37" s="582"/>
      <c r="AM37" s="582"/>
      <c r="AN37" s="582"/>
      <c r="AO37" s="582"/>
      <c r="AP37" s="582"/>
      <c r="AQ37" s="582"/>
      <c r="AR37" s="582"/>
      <c r="AS37" s="582"/>
      <c r="AT37" s="582"/>
      <c r="AU37" s="582"/>
      <c r="AV37" s="585"/>
      <c r="AW37" s="583" t="s">
        <v>368</v>
      </c>
      <c r="AX37" s="584"/>
      <c r="AY37" s="584"/>
      <c r="AZ37" s="584"/>
      <c r="BA37" s="584"/>
      <c r="BB37" s="584"/>
      <c r="BC37" s="584"/>
      <c r="BD37" s="584"/>
      <c r="BE37" s="584"/>
      <c r="BF37" s="588" t="s">
        <v>368</v>
      </c>
      <c r="BG37" s="588"/>
      <c r="BH37" s="588"/>
      <c r="BI37" s="588"/>
      <c r="BJ37" s="584" t="s">
        <v>368</v>
      </c>
      <c r="BK37" s="821"/>
      <c r="BL37" s="821"/>
      <c r="BM37" s="821"/>
      <c r="BN37" s="821"/>
      <c r="BO37" s="821"/>
      <c r="BP37" s="822"/>
      <c r="BQ37" s="619" t="s">
        <v>91</v>
      </c>
      <c r="BR37" s="582"/>
      <c r="BS37" s="582"/>
      <c r="BT37" s="582"/>
      <c r="BU37" s="585"/>
      <c r="BV37" s="817" t="s">
        <v>403</v>
      </c>
      <c r="BW37" s="818"/>
      <c r="BX37" s="619" t="s">
        <v>90</v>
      </c>
      <c r="BY37" s="582"/>
      <c r="BZ37" s="582"/>
      <c r="CA37" s="582"/>
      <c r="CB37" s="585"/>
      <c r="CC37" s="817" t="s">
        <v>403</v>
      </c>
      <c r="CD37" s="818"/>
      <c r="CE37" s="619" t="s">
        <v>89</v>
      </c>
      <c r="CF37" s="582"/>
      <c r="CG37" s="582"/>
      <c r="CH37" s="582"/>
      <c r="CI37" s="582"/>
      <c r="CJ37" s="582"/>
      <c r="CK37" s="582"/>
      <c r="CL37" s="582"/>
      <c r="CM37" s="582"/>
      <c r="CN37" s="585"/>
      <c r="CO37" s="819">
        <v>24</v>
      </c>
      <c r="CP37" s="752"/>
      <c r="CQ37" s="752"/>
      <c r="CR37" s="752"/>
      <c r="CS37" s="752"/>
      <c r="CT37" s="820" t="s">
        <v>473</v>
      </c>
      <c r="CU37" s="820"/>
      <c r="CV37" s="820"/>
      <c r="CW37" s="820"/>
      <c r="CX37" s="820"/>
      <c r="CY37" s="820"/>
      <c r="CZ37" s="584">
        <v>5500</v>
      </c>
      <c r="DA37" s="752"/>
      <c r="DB37" s="752"/>
      <c r="DC37" s="752"/>
      <c r="DD37" s="752"/>
      <c r="DE37" s="752"/>
      <c r="DF37" s="752"/>
      <c r="DG37" s="752"/>
      <c r="DH37" s="754"/>
      <c r="DI37" s="4"/>
    </row>
    <row r="38" spans="2:113" ht="13.5" customHeight="1">
      <c r="B38" s="659" t="s">
        <v>98</v>
      </c>
      <c r="C38" s="582"/>
      <c r="D38" s="582"/>
      <c r="E38" s="582"/>
      <c r="F38" s="582"/>
      <c r="G38" s="582"/>
      <c r="H38" s="582"/>
      <c r="I38" s="582"/>
      <c r="J38" s="582"/>
      <c r="K38" s="582"/>
      <c r="L38" s="585"/>
      <c r="M38" s="583">
        <v>1366</v>
      </c>
      <c r="N38" s="584"/>
      <c r="O38" s="584"/>
      <c r="P38" s="584"/>
      <c r="Q38" s="584"/>
      <c r="R38" s="584"/>
      <c r="S38" s="584"/>
      <c r="T38" s="584"/>
      <c r="U38" s="588">
        <v>0</v>
      </c>
      <c r="V38" s="588"/>
      <c r="W38" s="588"/>
      <c r="X38" s="588"/>
      <c r="Y38" s="584" t="s">
        <v>368</v>
      </c>
      <c r="Z38" s="584"/>
      <c r="AA38" s="584"/>
      <c r="AB38" s="584"/>
      <c r="AC38" s="584"/>
      <c r="AD38" s="584"/>
      <c r="AE38" s="584"/>
      <c r="AF38" s="584"/>
      <c r="AG38" s="588" t="s">
        <v>368</v>
      </c>
      <c r="AH38" s="588"/>
      <c r="AI38" s="588"/>
      <c r="AJ38" s="713"/>
      <c r="AK38" s="697" t="s">
        <v>87</v>
      </c>
      <c r="AL38" s="662"/>
      <c r="AM38" s="662"/>
      <c r="AN38" s="662"/>
      <c r="AO38" s="662"/>
      <c r="AP38" s="662"/>
      <c r="AQ38" s="662"/>
      <c r="AR38" s="662"/>
      <c r="AS38" s="662"/>
      <c r="AT38" s="662"/>
      <c r="AU38" s="662"/>
      <c r="AV38" s="663"/>
      <c r="AW38" s="830">
        <v>40023929</v>
      </c>
      <c r="AX38" s="812"/>
      <c r="AY38" s="812"/>
      <c r="AZ38" s="812"/>
      <c r="BA38" s="812"/>
      <c r="BB38" s="812"/>
      <c r="BC38" s="812"/>
      <c r="BD38" s="812"/>
      <c r="BE38" s="812"/>
      <c r="BF38" s="811">
        <v>100</v>
      </c>
      <c r="BG38" s="811"/>
      <c r="BH38" s="811"/>
      <c r="BI38" s="811"/>
      <c r="BJ38" s="812">
        <v>296701</v>
      </c>
      <c r="BK38" s="813"/>
      <c r="BL38" s="813"/>
      <c r="BM38" s="813"/>
      <c r="BN38" s="813"/>
      <c r="BO38" s="813"/>
      <c r="BP38" s="814"/>
      <c r="BQ38" s="697" t="s">
        <v>86</v>
      </c>
      <c r="BR38" s="662"/>
      <c r="BS38" s="662"/>
      <c r="BT38" s="662"/>
      <c r="BU38" s="663"/>
      <c r="BV38" s="815" t="s">
        <v>403</v>
      </c>
      <c r="BW38" s="816"/>
      <c r="BX38" s="697" t="s">
        <v>85</v>
      </c>
      <c r="BY38" s="662"/>
      <c r="BZ38" s="662"/>
      <c r="CA38" s="662"/>
      <c r="CB38" s="663"/>
      <c r="CC38" s="815" t="s">
        <v>409</v>
      </c>
      <c r="CD38" s="816"/>
      <c r="CE38" s="823"/>
      <c r="CF38" s="824"/>
      <c r="CG38" s="824"/>
      <c r="CH38" s="824"/>
      <c r="CI38" s="824"/>
      <c r="CJ38" s="824"/>
      <c r="CK38" s="824"/>
      <c r="CL38" s="824"/>
      <c r="CM38" s="824"/>
      <c r="CN38" s="825"/>
      <c r="CO38" s="826"/>
      <c r="CP38" s="827"/>
      <c r="CQ38" s="827"/>
      <c r="CR38" s="827"/>
      <c r="CS38" s="827"/>
      <c r="CT38" s="828"/>
      <c r="CU38" s="828"/>
      <c r="CV38" s="828"/>
      <c r="CW38" s="828"/>
      <c r="CX38" s="828"/>
      <c r="CY38" s="828"/>
      <c r="CZ38" s="827"/>
      <c r="DA38" s="827"/>
      <c r="DB38" s="827"/>
      <c r="DC38" s="827"/>
      <c r="DD38" s="827"/>
      <c r="DE38" s="827"/>
      <c r="DF38" s="827"/>
      <c r="DG38" s="827"/>
      <c r="DH38" s="829"/>
      <c r="DI38" s="4"/>
    </row>
    <row r="39" spans="2:113" ht="13.5" customHeight="1">
      <c r="B39" s="659" t="s">
        <v>93</v>
      </c>
      <c r="C39" s="582"/>
      <c r="D39" s="582"/>
      <c r="E39" s="582"/>
      <c r="F39" s="582"/>
      <c r="G39" s="582"/>
      <c r="H39" s="582"/>
      <c r="I39" s="582"/>
      <c r="J39" s="582"/>
      <c r="K39" s="582"/>
      <c r="L39" s="585"/>
      <c r="M39" s="583">
        <v>1187108</v>
      </c>
      <c r="N39" s="584"/>
      <c r="O39" s="584"/>
      <c r="P39" s="584"/>
      <c r="Q39" s="584"/>
      <c r="R39" s="584"/>
      <c r="S39" s="584"/>
      <c r="T39" s="584"/>
      <c r="U39" s="588">
        <v>1.8</v>
      </c>
      <c r="V39" s="588"/>
      <c r="W39" s="588"/>
      <c r="X39" s="588"/>
      <c r="Y39" s="584" t="s">
        <v>368</v>
      </c>
      <c r="Z39" s="584"/>
      <c r="AA39" s="584"/>
      <c r="AB39" s="584"/>
      <c r="AC39" s="584"/>
      <c r="AD39" s="584"/>
      <c r="AE39" s="584"/>
      <c r="AF39" s="584"/>
      <c r="AG39" s="588" t="s">
        <v>368</v>
      </c>
      <c r="AH39" s="588"/>
      <c r="AI39" s="588"/>
      <c r="AJ39" s="71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59" t="s">
        <v>88</v>
      </c>
      <c r="C40" s="582"/>
      <c r="D40" s="582"/>
      <c r="E40" s="582"/>
      <c r="F40" s="582"/>
      <c r="G40" s="582"/>
      <c r="H40" s="582"/>
      <c r="I40" s="582"/>
      <c r="J40" s="582"/>
      <c r="K40" s="582"/>
      <c r="L40" s="585"/>
      <c r="M40" s="583">
        <v>2431866</v>
      </c>
      <c r="N40" s="584"/>
      <c r="O40" s="584"/>
      <c r="P40" s="584"/>
      <c r="Q40" s="584"/>
      <c r="R40" s="584"/>
      <c r="S40" s="584"/>
      <c r="T40" s="584"/>
      <c r="U40" s="588">
        <v>3.6</v>
      </c>
      <c r="V40" s="588"/>
      <c r="W40" s="588"/>
      <c r="X40" s="588"/>
      <c r="Y40" s="584" t="s">
        <v>368</v>
      </c>
      <c r="Z40" s="584"/>
      <c r="AA40" s="584"/>
      <c r="AB40" s="584"/>
      <c r="AC40" s="584"/>
      <c r="AD40" s="584"/>
      <c r="AE40" s="584"/>
      <c r="AF40" s="584"/>
      <c r="AG40" s="588" t="s">
        <v>368</v>
      </c>
      <c r="AH40" s="588"/>
      <c r="AI40" s="588"/>
      <c r="AJ40" s="71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59" t="s">
        <v>84</v>
      </c>
      <c r="C41" s="582"/>
      <c r="D41" s="582"/>
      <c r="E41" s="582"/>
      <c r="F41" s="582"/>
      <c r="G41" s="582"/>
      <c r="H41" s="582"/>
      <c r="I41" s="582"/>
      <c r="J41" s="582"/>
      <c r="K41" s="582"/>
      <c r="L41" s="585"/>
      <c r="M41" s="583">
        <v>744513</v>
      </c>
      <c r="N41" s="584"/>
      <c r="O41" s="584"/>
      <c r="P41" s="584"/>
      <c r="Q41" s="584"/>
      <c r="R41" s="584"/>
      <c r="S41" s="584"/>
      <c r="T41" s="584"/>
      <c r="U41" s="588">
        <v>1.1000000000000001</v>
      </c>
      <c r="V41" s="588"/>
      <c r="W41" s="588"/>
      <c r="X41" s="588"/>
      <c r="Y41" s="584">
        <v>423</v>
      </c>
      <c r="Z41" s="584"/>
      <c r="AA41" s="584"/>
      <c r="AB41" s="584"/>
      <c r="AC41" s="584"/>
      <c r="AD41" s="584"/>
      <c r="AE41" s="584"/>
      <c r="AF41" s="584"/>
      <c r="AG41" s="588">
        <v>0</v>
      </c>
      <c r="AH41" s="588"/>
      <c r="AI41" s="588"/>
      <c r="AJ41" s="71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59" t="s">
        <v>83</v>
      </c>
      <c r="C42" s="582"/>
      <c r="D42" s="582"/>
      <c r="E42" s="582"/>
      <c r="F42" s="582"/>
      <c r="G42" s="582"/>
      <c r="H42" s="582"/>
      <c r="I42" s="582"/>
      <c r="J42" s="582"/>
      <c r="K42" s="582"/>
      <c r="L42" s="585"/>
      <c r="M42" s="583">
        <v>336000</v>
      </c>
      <c r="N42" s="584"/>
      <c r="O42" s="584"/>
      <c r="P42" s="584"/>
      <c r="Q42" s="584"/>
      <c r="R42" s="584"/>
      <c r="S42" s="584"/>
      <c r="T42" s="584"/>
      <c r="U42" s="588">
        <v>0.5</v>
      </c>
      <c r="V42" s="588"/>
      <c r="W42" s="588"/>
      <c r="X42" s="588"/>
      <c r="Y42" s="584" t="s">
        <v>368</v>
      </c>
      <c r="Z42" s="584"/>
      <c r="AA42" s="584"/>
      <c r="AB42" s="584"/>
      <c r="AC42" s="584"/>
      <c r="AD42" s="584"/>
      <c r="AE42" s="584"/>
      <c r="AF42" s="584"/>
      <c r="AG42" s="588" t="s">
        <v>368</v>
      </c>
      <c r="AH42" s="588"/>
      <c r="AI42" s="588"/>
      <c r="AJ42" s="71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695" t="s">
        <v>82</v>
      </c>
      <c r="D43" s="695"/>
      <c r="E43" s="695"/>
      <c r="F43" s="695"/>
      <c r="G43" s="695"/>
      <c r="H43" s="695"/>
      <c r="I43" s="695"/>
      <c r="J43" s="695"/>
      <c r="K43" s="695"/>
      <c r="L43" s="696"/>
      <c r="M43" s="583" t="s">
        <v>368</v>
      </c>
      <c r="N43" s="584"/>
      <c r="O43" s="584"/>
      <c r="P43" s="584"/>
      <c r="Q43" s="584"/>
      <c r="R43" s="584"/>
      <c r="S43" s="584"/>
      <c r="T43" s="584"/>
      <c r="U43" s="588" t="s">
        <v>368</v>
      </c>
      <c r="V43" s="588"/>
      <c r="W43" s="588"/>
      <c r="X43" s="588"/>
      <c r="Y43" s="584" t="s">
        <v>368</v>
      </c>
      <c r="Z43" s="584"/>
      <c r="AA43" s="584"/>
      <c r="AB43" s="584"/>
      <c r="AC43" s="584"/>
      <c r="AD43" s="584"/>
      <c r="AE43" s="584"/>
      <c r="AF43" s="584"/>
      <c r="AG43" s="588" t="s">
        <v>368</v>
      </c>
      <c r="AH43" s="588"/>
      <c r="AI43" s="588"/>
      <c r="AJ43" s="713"/>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695" t="s">
        <v>81</v>
      </c>
      <c r="D44" s="695"/>
      <c r="E44" s="695"/>
      <c r="F44" s="695"/>
      <c r="G44" s="695"/>
      <c r="H44" s="695"/>
      <c r="I44" s="695"/>
      <c r="J44" s="695"/>
      <c r="K44" s="695"/>
      <c r="L44" s="696"/>
      <c r="M44" s="583" t="s">
        <v>368</v>
      </c>
      <c r="N44" s="584"/>
      <c r="O44" s="584"/>
      <c r="P44" s="584"/>
      <c r="Q44" s="584"/>
      <c r="R44" s="584"/>
      <c r="S44" s="584"/>
      <c r="T44" s="584"/>
      <c r="U44" s="588" t="s">
        <v>368</v>
      </c>
      <c r="V44" s="588"/>
      <c r="W44" s="588"/>
      <c r="X44" s="588"/>
      <c r="Y44" s="584" t="s">
        <v>368</v>
      </c>
      <c r="Z44" s="584"/>
      <c r="AA44" s="584"/>
      <c r="AB44" s="584"/>
      <c r="AC44" s="584"/>
      <c r="AD44" s="584"/>
      <c r="AE44" s="584"/>
      <c r="AF44" s="584"/>
      <c r="AG44" s="588" t="s">
        <v>368</v>
      </c>
      <c r="AH44" s="588"/>
      <c r="AI44" s="588"/>
      <c r="AJ44" s="713"/>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4" t="s">
        <v>80</v>
      </c>
      <c r="C45" s="662"/>
      <c r="D45" s="662"/>
      <c r="E45" s="662"/>
      <c r="F45" s="662"/>
      <c r="G45" s="662"/>
      <c r="H45" s="662"/>
      <c r="I45" s="662"/>
      <c r="J45" s="662"/>
      <c r="K45" s="662"/>
      <c r="L45" s="663"/>
      <c r="M45" s="583">
        <v>66685275</v>
      </c>
      <c r="N45" s="584"/>
      <c r="O45" s="584"/>
      <c r="P45" s="584"/>
      <c r="Q45" s="584"/>
      <c r="R45" s="584"/>
      <c r="S45" s="584"/>
      <c r="T45" s="584"/>
      <c r="U45" s="588">
        <v>100</v>
      </c>
      <c r="V45" s="588"/>
      <c r="W45" s="588"/>
      <c r="X45" s="588"/>
      <c r="Y45" s="584">
        <v>42182336</v>
      </c>
      <c r="Z45" s="584"/>
      <c r="AA45" s="584"/>
      <c r="AB45" s="584"/>
      <c r="AC45" s="584"/>
      <c r="AD45" s="584"/>
      <c r="AE45" s="584"/>
      <c r="AF45" s="584"/>
      <c r="AG45" s="588">
        <v>100</v>
      </c>
      <c r="AH45" s="588"/>
      <c r="AI45" s="588"/>
      <c r="AJ45" s="713"/>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32" t="s">
        <v>79</v>
      </c>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41"/>
      <c r="AD46" s="41"/>
      <c r="AE46" s="41"/>
      <c r="AF46" s="41"/>
      <c r="AG46" s="43"/>
      <c r="AH46" s="632" t="s">
        <v>419</v>
      </c>
      <c r="AI46" s="632"/>
      <c r="AJ46" s="632"/>
      <c r="AK46" s="632"/>
      <c r="AL46" s="632"/>
      <c r="AM46" s="632"/>
      <c r="AN46" s="632"/>
      <c r="AO46" s="632"/>
      <c r="AP46" s="632"/>
      <c r="AQ46" s="38"/>
      <c r="AR46" s="38"/>
      <c r="AS46" s="38"/>
      <c r="AT46" s="41"/>
      <c r="AU46" s="41"/>
      <c r="AV46" s="40"/>
      <c r="AW46" s="42"/>
      <c r="AX46" s="41"/>
      <c r="AY46" s="41"/>
      <c r="AZ46" s="632" t="s">
        <v>78</v>
      </c>
      <c r="BA46" s="632"/>
      <c r="BB46" s="632"/>
      <c r="BC46" s="632"/>
      <c r="BD46" s="632"/>
      <c r="BE46" s="632"/>
      <c r="BF46" s="632"/>
      <c r="BG46" s="632"/>
      <c r="BH46" s="632"/>
      <c r="BI46" s="632"/>
      <c r="BJ46" s="632"/>
      <c r="BK46" s="632"/>
      <c r="BL46" s="632"/>
      <c r="BM46" s="632"/>
      <c r="BN46" s="632"/>
      <c r="BO46" s="632"/>
      <c r="BP46" s="632"/>
      <c r="BQ46" s="632"/>
      <c r="BR46" s="632"/>
      <c r="BS46" s="632"/>
      <c r="BT46" s="41"/>
      <c r="BU46" s="41"/>
      <c r="BV46" s="632" t="s">
        <v>419</v>
      </c>
      <c r="BW46" s="632"/>
      <c r="BX46" s="632"/>
      <c r="BY46" s="632"/>
      <c r="BZ46" s="632"/>
      <c r="CA46" s="632"/>
      <c r="CB46" s="632"/>
      <c r="CC46" s="632"/>
      <c r="CD46" s="41"/>
      <c r="CE46" s="40"/>
      <c r="CF46" s="39"/>
      <c r="CG46" s="283"/>
      <c r="CH46" s="807" t="s">
        <v>77</v>
      </c>
      <c r="CI46" s="807"/>
      <c r="CJ46" s="807"/>
      <c r="CK46" s="807"/>
      <c r="CL46" s="807"/>
      <c r="CM46" s="807"/>
      <c r="CN46" s="807"/>
      <c r="CO46" s="807"/>
      <c r="CP46" s="807"/>
      <c r="CQ46" s="38"/>
      <c r="CR46" s="24"/>
      <c r="CS46" s="728" t="s">
        <v>778</v>
      </c>
      <c r="CT46" s="632"/>
      <c r="CU46" s="632"/>
      <c r="CV46" s="632"/>
      <c r="CW46" s="632"/>
      <c r="CX46" s="632"/>
      <c r="CY46" s="632"/>
      <c r="CZ46" s="633"/>
      <c r="DA46" s="728" t="s">
        <v>395</v>
      </c>
      <c r="DB46" s="632"/>
      <c r="DC46" s="632"/>
      <c r="DD46" s="632"/>
      <c r="DE46" s="632"/>
      <c r="DF46" s="632"/>
      <c r="DG46" s="632"/>
      <c r="DH46" s="809"/>
      <c r="DI46" s="4"/>
    </row>
    <row r="47" spans="2:113" ht="13.5" customHeight="1">
      <c r="B47" s="37"/>
      <c r="C47" s="32"/>
      <c r="D47" s="32"/>
      <c r="E47" s="662"/>
      <c r="F47" s="662"/>
      <c r="G47" s="662"/>
      <c r="H47" s="662"/>
      <c r="I47" s="662"/>
      <c r="J47" s="662"/>
      <c r="K47" s="662"/>
      <c r="L47" s="662"/>
      <c r="M47" s="662"/>
      <c r="N47" s="662"/>
      <c r="O47" s="662"/>
      <c r="P47" s="662"/>
      <c r="Q47" s="662"/>
      <c r="R47" s="662"/>
      <c r="S47" s="662"/>
      <c r="T47" s="662"/>
      <c r="U47" s="662"/>
      <c r="V47" s="662"/>
      <c r="W47" s="662"/>
      <c r="X47" s="662"/>
      <c r="Y47" s="582"/>
      <c r="Z47" s="582"/>
      <c r="AA47" s="582"/>
      <c r="AB47" s="582"/>
      <c r="AC47" s="4"/>
      <c r="AD47" s="4"/>
      <c r="AE47" s="4"/>
      <c r="AF47" s="4"/>
      <c r="AG47" s="6"/>
      <c r="AH47" s="806"/>
      <c r="AI47" s="806"/>
      <c r="AJ47" s="806"/>
      <c r="AK47" s="806"/>
      <c r="AL47" s="806"/>
      <c r="AM47" s="806"/>
      <c r="AN47" s="806"/>
      <c r="AO47" s="806"/>
      <c r="AP47" s="806"/>
      <c r="AQ47" s="35"/>
      <c r="AR47" s="35"/>
      <c r="AS47" s="35"/>
      <c r="AT47" s="4"/>
      <c r="AU47" s="4"/>
      <c r="AV47" s="34"/>
      <c r="AW47" s="33"/>
      <c r="AX47" s="32"/>
      <c r="AY47" s="32"/>
      <c r="AZ47" s="662"/>
      <c r="BA47" s="662"/>
      <c r="BB47" s="662"/>
      <c r="BC47" s="662"/>
      <c r="BD47" s="662"/>
      <c r="BE47" s="662"/>
      <c r="BF47" s="662"/>
      <c r="BG47" s="662"/>
      <c r="BH47" s="662"/>
      <c r="BI47" s="662"/>
      <c r="BJ47" s="662"/>
      <c r="BK47" s="662"/>
      <c r="BL47" s="662"/>
      <c r="BM47" s="662"/>
      <c r="BN47" s="662"/>
      <c r="BO47" s="662"/>
      <c r="BP47" s="662"/>
      <c r="BQ47" s="662"/>
      <c r="BR47" s="662"/>
      <c r="BS47" s="662"/>
      <c r="BT47" s="32"/>
      <c r="BU47" s="32"/>
      <c r="BV47" s="662"/>
      <c r="BW47" s="662"/>
      <c r="BX47" s="662"/>
      <c r="BY47" s="662"/>
      <c r="BZ47" s="662"/>
      <c r="CA47" s="662"/>
      <c r="CB47" s="662"/>
      <c r="CC47" s="662"/>
      <c r="CD47" s="32"/>
      <c r="CE47" s="31"/>
      <c r="CF47" s="20"/>
      <c r="CG47" s="284"/>
      <c r="CH47" s="808"/>
      <c r="CI47" s="808"/>
      <c r="CJ47" s="808"/>
      <c r="CK47" s="808"/>
      <c r="CL47" s="808"/>
      <c r="CM47" s="808"/>
      <c r="CN47" s="808"/>
      <c r="CO47" s="808"/>
      <c r="CP47" s="808"/>
      <c r="CQ47" s="30"/>
      <c r="CR47" s="21"/>
      <c r="CS47" s="697"/>
      <c r="CT47" s="662"/>
      <c r="CU47" s="662"/>
      <c r="CV47" s="662"/>
      <c r="CW47" s="662"/>
      <c r="CX47" s="662"/>
      <c r="CY47" s="662"/>
      <c r="CZ47" s="663"/>
      <c r="DA47" s="697"/>
      <c r="DB47" s="662"/>
      <c r="DC47" s="662"/>
      <c r="DD47" s="662"/>
      <c r="DE47" s="662"/>
      <c r="DF47" s="662"/>
      <c r="DG47" s="662"/>
      <c r="DH47" s="810"/>
      <c r="DI47" s="4"/>
    </row>
    <row r="48" spans="2:113" ht="13.5" customHeight="1">
      <c r="B48" s="29"/>
      <c r="C48" s="28"/>
      <c r="D48" s="788" t="s">
        <v>77</v>
      </c>
      <c r="E48" s="788"/>
      <c r="F48" s="788"/>
      <c r="G48" s="788"/>
      <c r="H48" s="788"/>
      <c r="I48" s="788"/>
      <c r="J48" s="788"/>
      <c r="K48" s="27"/>
      <c r="L48" s="25"/>
      <c r="M48" s="26"/>
      <c r="N48" s="788" t="s">
        <v>76</v>
      </c>
      <c r="O48" s="788"/>
      <c r="P48" s="788"/>
      <c r="Q48" s="788"/>
      <c r="R48" s="788"/>
      <c r="S48" s="788"/>
      <c r="T48" s="25"/>
      <c r="U48" s="795" t="s">
        <v>73</v>
      </c>
      <c r="V48" s="788"/>
      <c r="W48" s="788"/>
      <c r="X48" s="796"/>
      <c r="Y48" s="797" t="s">
        <v>70</v>
      </c>
      <c r="Z48" s="797"/>
      <c r="AA48" s="797"/>
      <c r="AB48" s="797"/>
      <c r="AC48" s="797"/>
      <c r="AD48" s="797"/>
      <c r="AE48" s="797"/>
      <c r="AF48" s="797"/>
      <c r="AG48" s="798" t="s">
        <v>420</v>
      </c>
      <c r="AH48" s="799"/>
      <c r="AI48" s="799"/>
      <c r="AJ48" s="799"/>
      <c r="AK48" s="799"/>
      <c r="AL48" s="799"/>
      <c r="AM48" s="799"/>
      <c r="AN48" s="799"/>
      <c r="AO48" s="799"/>
      <c r="AP48" s="800"/>
      <c r="AQ48" s="797" t="s">
        <v>75</v>
      </c>
      <c r="AR48" s="797"/>
      <c r="AS48" s="797"/>
      <c r="AT48" s="797"/>
      <c r="AU48" s="797"/>
      <c r="AV48" s="797"/>
      <c r="AW48" s="6"/>
      <c r="AX48" s="632" t="s">
        <v>74</v>
      </c>
      <c r="AY48" s="632"/>
      <c r="AZ48" s="632"/>
      <c r="BA48" s="632"/>
      <c r="BB48" s="632"/>
      <c r="BC48" s="632"/>
      <c r="BD48" s="632"/>
      <c r="BE48" s="24"/>
      <c r="BF48" s="6"/>
      <c r="BG48" s="632" t="s">
        <v>421</v>
      </c>
      <c r="BH48" s="632"/>
      <c r="BI48" s="632"/>
      <c r="BJ48" s="632"/>
      <c r="BK48" s="632"/>
      <c r="BL48" s="24"/>
      <c r="BM48" s="632" t="s">
        <v>73</v>
      </c>
      <c r="BN48" s="632"/>
      <c r="BO48" s="632"/>
      <c r="BP48" s="632"/>
      <c r="BQ48" s="801"/>
      <c r="BR48" s="802"/>
      <c r="BS48" s="632" t="s">
        <v>422</v>
      </c>
      <c r="BT48" s="632"/>
      <c r="BU48" s="632"/>
      <c r="BV48" s="632"/>
      <c r="BW48" s="632"/>
      <c r="BX48" s="803"/>
      <c r="BY48" s="804"/>
      <c r="BZ48" s="6"/>
      <c r="CA48" s="805" t="s">
        <v>423</v>
      </c>
      <c r="CB48" s="805"/>
      <c r="CC48" s="805"/>
      <c r="CD48" s="805"/>
      <c r="CE48" s="23"/>
      <c r="CF48" s="728" t="s">
        <v>72</v>
      </c>
      <c r="CG48" s="793"/>
      <c r="CH48" s="793"/>
      <c r="CI48" s="793"/>
      <c r="CJ48" s="793"/>
      <c r="CK48" s="793"/>
      <c r="CL48" s="793"/>
      <c r="CM48" s="793"/>
      <c r="CN48" s="793"/>
      <c r="CO48" s="793"/>
      <c r="CP48" s="793"/>
      <c r="CQ48" s="793"/>
      <c r="CR48" s="794"/>
      <c r="CS48" s="749">
        <v>31338219</v>
      </c>
      <c r="CT48" s="783"/>
      <c r="CU48" s="783"/>
      <c r="CV48" s="783"/>
      <c r="CW48" s="783"/>
      <c r="CX48" s="783"/>
      <c r="CY48" s="783"/>
      <c r="CZ48" s="785"/>
      <c r="DA48" s="749">
        <v>31419059</v>
      </c>
      <c r="DB48" s="783"/>
      <c r="DC48" s="783"/>
      <c r="DD48" s="783"/>
      <c r="DE48" s="783"/>
      <c r="DF48" s="783"/>
      <c r="DG48" s="783"/>
      <c r="DH48" s="786"/>
      <c r="DI48" s="4"/>
    </row>
    <row r="49" spans="2:113" ht="13.5" customHeight="1">
      <c r="B49" s="787" t="s">
        <v>71</v>
      </c>
      <c r="C49" s="788"/>
      <c r="D49" s="788"/>
      <c r="E49" s="788"/>
      <c r="F49" s="788"/>
      <c r="G49" s="788"/>
      <c r="H49" s="788"/>
      <c r="I49" s="788"/>
      <c r="J49" s="788"/>
      <c r="K49" s="788"/>
      <c r="L49" s="789"/>
      <c r="M49" s="613">
        <v>8784682</v>
      </c>
      <c r="N49" s="790"/>
      <c r="O49" s="790"/>
      <c r="P49" s="790"/>
      <c r="Q49" s="790"/>
      <c r="R49" s="790"/>
      <c r="S49" s="790"/>
      <c r="T49" s="790"/>
      <c r="U49" s="791">
        <v>13.8</v>
      </c>
      <c r="V49" s="791"/>
      <c r="W49" s="791"/>
      <c r="X49" s="791"/>
      <c r="Y49" s="790">
        <v>8120816</v>
      </c>
      <c r="Z49" s="790"/>
      <c r="AA49" s="790"/>
      <c r="AB49" s="790"/>
      <c r="AC49" s="790"/>
      <c r="AD49" s="790"/>
      <c r="AE49" s="790"/>
      <c r="AF49" s="790"/>
      <c r="AG49" s="790">
        <v>7986844</v>
      </c>
      <c r="AH49" s="790"/>
      <c r="AI49" s="790"/>
      <c r="AJ49" s="790"/>
      <c r="AK49" s="790"/>
      <c r="AL49" s="790"/>
      <c r="AM49" s="790"/>
      <c r="AN49" s="790"/>
      <c r="AO49" s="790"/>
      <c r="AP49" s="790"/>
      <c r="AQ49" s="791">
        <v>18.899999999999999</v>
      </c>
      <c r="AR49" s="791"/>
      <c r="AS49" s="791"/>
      <c r="AT49" s="791"/>
      <c r="AU49" s="791"/>
      <c r="AV49" s="792"/>
      <c r="AW49" s="22"/>
      <c r="AX49" s="662"/>
      <c r="AY49" s="662"/>
      <c r="AZ49" s="662"/>
      <c r="BA49" s="662"/>
      <c r="BB49" s="662"/>
      <c r="BC49" s="662"/>
      <c r="BD49" s="662"/>
      <c r="BE49" s="21"/>
      <c r="BF49" s="22"/>
      <c r="BG49" s="662"/>
      <c r="BH49" s="662"/>
      <c r="BI49" s="662"/>
      <c r="BJ49" s="662"/>
      <c r="BK49" s="662"/>
      <c r="BL49" s="21"/>
      <c r="BM49" s="662"/>
      <c r="BN49" s="662"/>
      <c r="BO49" s="662"/>
      <c r="BP49" s="662"/>
      <c r="BQ49" s="20"/>
      <c r="BR49" s="662" t="s">
        <v>27</v>
      </c>
      <c r="BS49" s="662"/>
      <c r="BT49" s="662"/>
      <c r="BU49" s="662"/>
      <c r="BV49" s="662"/>
      <c r="BW49" s="662"/>
      <c r="BX49" s="662"/>
      <c r="BY49" s="19"/>
      <c r="BZ49" s="673" t="s">
        <v>70</v>
      </c>
      <c r="CA49" s="674"/>
      <c r="CB49" s="674"/>
      <c r="CC49" s="674"/>
      <c r="CD49" s="674"/>
      <c r="CE49" s="675"/>
      <c r="CF49" s="619" t="s">
        <v>69</v>
      </c>
      <c r="CG49" s="684"/>
      <c r="CH49" s="684"/>
      <c r="CI49" s="684"/>
      <c r="CJ49" s="684"/>
      <c r="CK49" s="684"/>
      <c r="CL49" s="684"/>
      <c r="CM49" s="684"/>
      <c r="CN49" s="684"/>
      <c r="CO49" s="684"/>
      <c r="CP49" s="684"/>
      <c r="CQ49" s="684"/>
      <c r="CR49" s="685"/>
      <c r="CS49" s="583">
        <v>20777970</v>
      </c>
      <c r="CT49" s="752"/>
      <c r="CU49" s="752"/>
      <c r="CV49" s="752"/>
      <c r="CW49" s="752"/>
      <c r="CX49" s="752"/>
      <c r="CY49" s="752"/>
      <c r="CZ49" s="753"/>
      <c r="DA49" s="583">
        <v>20410594</v>
      </c>
      <c r="DB49" s="752"/>
      <c r="DC49" s="752"/>
      <c r="DD49" s="752"/>
      <c r="DE49" s="752"/>
      <c r="DF49" s="752"/>
      <c r="DG49" s="752"/>
      <c r="DH49" s="754"/>
      <c r="DI49" s="4"/>
    </row>
    <row r="50" spans="2:113" ht="13.5" customHeight="1">
      <c r="B50" s="17"/>
      <c r="C50" s="582" t="s">
        <v>68</v>
      </c>
      <c r="D50" s="582"/>
      <c r="E50" s="582"/>
      <c r="F50" s="582"/>
      <c r="G50" s="582"/>
      <c r="H50" s="582"/>
      <c r="I50" s="582"/>
      <c r="J50" s="582"/>
      <c r="K50" s="582"/>
      <c r="L50" s="585"/>
      <c r="M50" s="583">
        <v>5232443</v>
      </c>
      <c r="N50" s="584"/>
      <c r="O50" s="584"/>
      <c r="P50" s="584"/>
      <c r="Q50" s="584"/>
      <c r="R50" s="584"/>
      <c r="S50" s="584"/>
      <c r="T50" s="584"/>
      <c r="U50" s="588">
        <v>8.1999999999999993</v>
      </c>
      <c r="V50" s="588"/>
      <c r="W50" s="588"/>
      <c r="X50" s="588"/>
      <c r="Y50" s="584">
        <v>4691484</v>
      </c>
      <c r="Z50" s="584"/>
      <c r="AA50" s="584"/>
      <c r="AB50" s="584"/>
      <c r="AC50" s="584"/>
      <c r="AD50" s="584"/>
      <c r="AE50" s="584"/>
      <c r="AF50" s="584"/>
      <c r="AG50" s="584" t="s">
        <v>368</v>
      </c>
      <c r="AH50" s="584"/>
      <c r="AI50" s="584"/>
      <c r="AJ50" s="584"/>
      <c r="AK50" s="584"/>
      <c r="AL50" s="584"/>
      <c r="AM50" s="584"/>
      <c r="AN50" s="584"/>
      <c r="AO50" s="584"/>
      <c r="AP50" s="584"/>
      <c r="AQ50" s="588" t="s">
        <v>368</v>
      </c>
      <c r="AR50" s="588"/>
      <c r="AS50" s="588"/>
      <c r="AT50" s="588"/>
      <c r="AU50" s="588"/>
      <c r="AV50" s="647"/>
      <c r="AW50" s="728" t="s">
        <v>67</v>
      </c>
      <c r="AX50" s="632"/>
      <c r="AY50" s="632"/>
      <c r="AZ50" s="632"/>
      <c r="BA50" s="632"/>
      <c r="BB50" s="632"/>
      <c r="BC50" s="632"/>
      <c r="BD50" s="632"/>
      <c r="BE50" s="633"/>
      <c r="BF50" s="782">
        <v>456066</v>
      </c>
      <c r="BG50" s="783"/>
      <c r="BH50" s="783"/>
      <c r="BI50" s="783"/>
      <c r="BJ50" s="783"/>
      <c r="BK50" s="783"/>
      <c r="BL50" s="783"/>
      <c r="BM50" s="784">
        <v>0.7</v>
      </c>
      <c r="BN50" s="784"/>
      <c r="BO50" s="784"/>
      <c r="BP50" s="784"/>
      <c r="BQ50" s="783" t="s">
        <v>368</v>
      </c>
      <c r="BR50" s="783"/>
      <c r="BS50" s="783"/>
      <c r="BT50" s="783"/>
      <c r="BU50" s="783"/>
      <c r="BV50" s="783"/>
      <c r="BW50" s="783"/>
      <c r="BX50" s="783"/>
      <c r="BY50" s="783"/>
      <c r="BZ50" s="783">
        <v>456066</v>
      </c>
      <c r="CA50" s="783"/>
      <c r="CB50" s="783"/>
      <c r="CC50" s="783"/>
      <c r="CD50" s="783"/>
      <c r="CE50" s="785"/>
      <c r="CF50" s="619" t="s">
        <v>66</v>
      </c>
      <c r="CG50" s="684"/>
      <c r="CH50" s="684"/>
      <c r="CI50" s="684"/>
      <c r="CJ50" s="684"/>
      <c r="CK50" s="684"/>
      <c r="CL50" s="684"/>
      <c r="CM50" s="684"/>
      <c r="CN50" s="684"/>
      <c r="CO50" s="684"/>
      <c r="CP50" s="684"/>
      <c r="CQ50" s="684"/>
      <c r="CR50" s="685"/>
      <c r="CS50" s="583">
        <v>41530127</v>
      </c>
      <c r="CT50" s="752"/>
      <c r="CU50" s="752"/>
      <c r="CV50" s="752"/>
      <c r="CW50" s="752"/>
      <c r="CX50" s="752"/>
      <c r="CY50" s="752"/>
      <c r="CZ50" s="753"/>
      <c r="DA50" s="583">
        <v>41755600</v>
      </c>
      <c r="DB50" s="752"/>
      <c r="DC50" s="752"/>
      <c r="DD50" s="752"/>
      <c r="DE50" s="752"/>
      <c r="DF50" s="752"/>
      <c r="DG50" s="752"/>
      <c r="DH50" s="754"/>
      <c r="DI50" s="4"/>
    </row>
    <row r="51" spans="2:113" ht="13.5" customHeight="1">
      <c r="B51" s="659" t="s">
        <v>65</v>
      </c>
      <c r="C51" s="582"/>
      <c r="D51" s="582"/>
      <c r="E51" s="582"/>
      <c r="F51" s="582"/>
      <c r="G51" s="582"/>
      <c r="H51" s="582"/>
      <c r="I51" s="582"/>
      <c r="J51" s="582"/>
      <c r="K51" s="582"/>
      <c r="L51" s="585"/>
      <c r="M51" s="583">
        <v>15197225</v>
      </c>
      <c r="N51" s="584"/>
      <c r="O51" s="584"/>
      <c r="P51" s="584"/>
      <c r="Q51" s="584"/>
      <c r="R51" s="584"/>
      <c r="S51" s="584"/>
      <c r="T51" s="584"/>
      <c r="U51" s="588">
        <v>23.8</v>
      </c>
      <c r="V51" s="588"/>
      <c r="W51" s="588"/>
      <c r="X51" s="588"/>
      <c r="Y51" s="584">
        <v>4960062</v>
      </c>
      <c r="Z51" s="584"/>
      <c r="AA51" s="584"/>
      <c r="AB51" s="584"/>
      <c r="AC51" s="584"/>
      <c r="AD51" s="584"/>
      <c r="AE51" s="584"/>
      <c r="AF51" s="584"/>
      <c r="AG51" s="584">
        <v>4960062</v>
      </c>
      <c r="AH51" s="584"/>
      <c r="AI51" s="584"/>
      <c r="AJ51" s="584"/>
      <c r="AK51" s="584"/>
      <c r="AL51" s="584"/>
      <c r="AM51" s="584"/>
      <c r="AN51" s="584"/>
      <c r="AO51" s="584"/>
      <c r="AP51" s="584"/>
      <c r="AQ51" s="588">
        <v>11.8</v>
      </c>
      <c r="AR51" s="588"/>
      <c r="AS51" s="588"/>
      <c r="AT51" s="588"/>
      <c r="AU51" s="588"/>
      <c r="AV51" s="647"/>
      <c r="AW51" s="619" t="s">
        <v>64</v>
      </c>
      <c r="AX51" s="582"/>
      <c r="AY51" s="582"/>
      <c r="AZ51" s="582"/>
      <c r="BA51" s="582"/>
      <c r="BB51" s="582"/>
      <c r="BC51" s="582"/>
      <c r="BD51" s="582"/>
      <c r="BE51" s="585"/>
      <c r="BF51" s="583">
        <v>9382199</v>
      </c>
      <c r="BG51" s="584"/>
      <c r="BH51" s="584"/>
      <c r="BI51" s="584"/>
      <c r="BJ51" s="584"/>
      <c r="BK51" s="584"/>
      <c r="BL51" s="584"/>
      <c r="BM51" s="588">
        <v>14.7</v>
      </c>
      <c r="BN51" s="588"/>
      <c r="BO51" s="588"/>
      <c r="BP51" s="588"/>
      <c r="BQ51" s="584">
        <v>443094</v>
      </c>
      <c r="BR51" s="584"/>
      <c r="BS51" s="584"/>
      <c r="BT51" s="584"/>
      <c r="BU51" s="584"/>
      <c r="BV51" s="584"/>
      <c r="BW51" s="584"/>
      <c r="BX51" s="584"/>
      <c r="BY51" s="584"/>
      <c r="BZ51" s="584">
        <v>8342677</v>
      </c>
      <c r="CA51" s="584"/>
      <c r="CB51" s="584"/>
      <c r="CC51" s="584"/>
      <c r="CD51" s="584"/>
      <c r="CE51" s="584"/>
      <c r="CF51" s="619" t="s">
        <v>63</v>
      </c>
      <c r="CG51" s="684"/>
      <c r="CH51" s="684"/>
      <c r="CI51" s="684"/>
      <c r="CJ51" s="684"/>
      <c r="CK51" s="684"/>
      <c r="CL51" s="684"/>
      <c r="CM51" s="684"/>
      <c r="CN51" s="684"/>
      <c r="CO51" s="684"/>
      <c r="CP51" s="684"/>
      <c r="CQ51" s="684"/>
      <c r="CR51" s="685"/>
      <c r="CS51" s="583">
        <v>41530127</v>
      </c>
      <c r="CT51" s="752"/>
      <c r="CU51" s="752"/>
      <c r="CV51" s="752"/>
      <c r="CW51" s="752"/>
      <c r="CX51" s="752"/>
      <c r="CY51" s="752"/>
      <c r="CZ51" s="753"/>
      <c r="DA51" s="583">
        <v>41755600</v>
      </c>
      <c r="DB51" s="752"/>
      <c r="DC51" s="752"/>
      <c r="DD51" s="752"/>
      <c r="DE51" s="752"/>
      <c r="DF51" s="752"/>
      <c r="DG51" s="752"/>
      <c r="DH51" s="754"/>
      <c r="DI51" s="4"/>
    </row>
    <row r="52" spans="2:113" ht="13.5" customHeight="1">
      <c r="B52" s="659" t="s">
        <v>40</v>
      </c>
      <c r="C52" s="582"/>
      <c r="D52" s="582"/>
      <c r="E52" s="582"/>
      <c r="F52" s="582"/>
      <c r="G52" s="582"/>
      <c r="H52" s="582"/>
      <c r="I52" s="582"/>
      <c r="J52" s="582"/>
      <c r="K52" s="582"/>
      <c r="L52" s="585"/>
      <c r="M52" s="583">
        <v>1856002</v>
      </c>
      <c r="N52" s="584"/>
      <c r="O52" s="584"/>
      <c r="P52" s="584"/>
      <c r="Q52" s="584"/>
      <c r="R52" s="584"/>
      <c r="S52" s="584"/>
      <c r="T52" s="584"/>
      <c r="U52" s="588">
        <v>2.9</v>
      </c>
      <c r="V52" s="588"/>
      <c r="W52" s="588"/>
      <c r="X52" s="588"/>
      <c r="Y52" s="584">
        <v>1844538</v>
      </c>
      <c r="Z52" s="584"/>
      <c r="AA52" s="584"/>
      <c r="AB52" s="584"/>
      <c r="AC52" s="584"/>
      <c r="AD52" s="584"/>
      <c r="AE52" s="584"/>
      <c r="AF52" s="584"/>
      <c r="AG52" s="734">
        <v>1844538</v>
      </c>
      <c r="AH52" s="734"/>
      <c r="AI52" s="734"/>
      <c r="AJ52" s="734"/>
      <c r="AK52" s="734"/>
      <c r="AL52" s="734"/>
      <c r="AM52" s="734"/>
      <c r="AN52" s="734"/>
      <c r="AO52" s="734"/>
      <c r="AP52" s="734"/>
      <c r="AQ52" s="588">
        <v>4.4000000000000004</v>
      </c>
      <c r="AR52" s="588"/>
      <c r="AS52" s="588"/>
      <c r="AT52" s="588"/>
      <c r="AU52" s="588"/>
      <c r="AV52" s="647"/>
      <c r="AW52" s="619" t="s">
        <v>62</v>
      </c>
      <c r="AX52" s="582"/>
      <c r="AY52" s="582"/>
      <c r="AZ52" s="582"/>
      <c r="BA52" s="582"/>
      <c r="BB52" s="582"/>
      <c r="BC52" s="582"/>
      <c r="BD52" s="582"/>
      <c r="BE52" s="585"/>
      <c r="BF52" s="583">
        <v>28978902</v>
      </c>
      <c r="BG52" s="584"/>
      <c r="BH52" s="584"/>
      <c r="BI52" s="584"/>
      <c r="BJ52" s="584"/>
      <c r="BK52" s="584"/>
      <c r="BL52" s="584"/>
      <c r="BM52" s="588">
        <v>45.4</v>
      </c>
      <c r="BN52" s="588"/>
      <c r="BO52" s="588"/>
      <c r="BP52" s="588"/>
      <c r="BQ52" s="584">
        <v>2759374</v>
      </c>
      <c r="BR52" s="584"/>
      <c r="BS52" s="584"/>
      <c r="BT52" s="584"/>
      <c r="BU52" s="584"/>
      <c r="BV52" s="584"/>
      <c r="BW52" s="584"/>
      <c r="BX52" s="584"/>
      <c r="BY52" s="584"/>
      <c r="BZ52" s="584">
        <v>15177803</v>
      </c>
      <c r="CA52" s="584"/>
      <c r="CB52" s="584"/>
      <c r="CC52" s="584"/>
      <c r="CD52" s="584"/>
      <c r="CE52" s="584"/>
      <c r="CF52" s="619" t="s">
        <v>61</v>
      </c>
      <c r="CG52" s="684"/>
      <c r="CH52" s="684"/>
      <c r="CI52" s="684"/>
      <c r="CJ52" s="684"/>
      <c r="CK52" s="684"/>
      <c r="CL52" s="684"/>
      <c r="CM52" s="684"/>
      <c r="CN52" s="684"/>
      <c r="CO52" s="684"/>
      <c r="CP52" s="684"/>
      <c r="CQ52" s="684"/>
      <c r="CR52" s="685"/>
      <c r="CS52" s="769">
        <v>1.51</v>
      </c>
      <c r="CT52" s="770"/>
      <c r="CU52" s="770"/>
      <c r="CV52" s="770"/>
      <c r="CW52" s="770"/>
      <c r="CX52" s="770"/>
      <c r="CY52" s="770"/>
      <c r="CZ52" s="771"/>
      <c r="DA52" s="769">
        <v>1.49</v>
      </c>
      <c r="DB52" s="770"/>
      <c r="DC52" s="770"/>
      <c r="DD52" s="770"/>
      <c r="DE52" s="770"/>
      <c r="DF52" s="770"/>
      <c r="DG52" s="770"/>
      <c r="DH52" s="775"/>
      <c r="DI52" s="4"/>
    </row>
    <row r="53" spans="2:113" ht="13.5" customHeight="1">
      <c r="B53" s="686" t="s">
        <v>116</v>
      </c>
      <c r="C53" s="688" t="s">
        <v>424</v>
      </c>
      <c r="D53" s="689"/>
      <c r="E53" s="689"/>
      <c r="F53" s="689"/>
      <c r="G53" s="689"/>
      <c r="H53" s="689"/>
      <c r="I53" s="690" t="s">
        <v>12</v>
      </c>
      <c r="J53" s="692" t="s">
        <v>60</v>
      </c>
      <c r="K53" s="692"/>
      <c r="L53" s="693"/>
      <c r="M53" s="741">
        <v>1681041</v>
      </c>
      <c r="N53" s="742"/>
      <c r="O53" s="742"/>
      <c r="P53" s="742"/>
      <c r="Q53" s="742"/>
      <c r="R53" s="742"/>
      <c r="S53" s="742"/>
      <c r="T53" s="742"/>
      <c r="U53" s="743">
        <v>2.6</v>
      </c>
      <c r="V53" s="743"/>
      <c r="W53" s="743"/>
      <c r="X53" s="743"/>
      <c r="Y53" s="742">
        <v>1672329</v>
      </c>
      <c r="Z53" s="742"/>
      <c r="AA53" s="742"/>
      <c r="AB53" s="742"/>
      <c r="AC53" s="742"/>
      <c r="AD53" s="742"/>
      <c r="AE53" s="742"/>
      <c r="AF53" s="742"/>
      <c r="AG53" s="742">
        <v>1672329</v>
      </c>
      <c r="AH53" s="742"/>
      <c r="AI53" s="742"/>
      <c r="AJ53" s="742"/>
      <c r="AK53" s="742"/>
      <c r="AL53" s="742"/>
      <c r="AM53" s="742"/>
      <c r="AN53" s="742"/>
      <c r="AO53" s="742"/>
      <c r="AP53" s="742"/>
      <c r="AQ53" s="743">
        <v>4</v>
      </c>
      <c r="AR53" s="743"/>
      <c r="AS53" s="743"/>
      <c r="AT53" s="743"/>
      <c r="AU53" s="743"/>
      <c r="AV53" s="781"/>
      <c r="AW53" s="619" t="s">
        <v>59</v>
      </c>
      <c r="AX53" s="582"/>
      <c r="AY53" s="582"/>
      <c r="AZ53" s="582"/>
      <c r="BA53" s="582"/>
      <c r="BB53" s="582"/>
      <c r="BC53" s="582"/>
      <c r="BD53" s="582"/>
      <c r="BE53" s="585"/>
      <c r="BF53" s="583">
        <v>5703077</v>
      </c>
      <c r="BG53" s="584"/>
      <c r="BH53" s="584"/>
      <c r="BI53" s="584"/>
      <c r="BJ53" s="584"/>
      <c r="BK53" s="584"/>
      <c r="BL53" s="584"/>
      <c r="BM53" s="588">
        <v>8.9</v>
      </c>
      <c r="BN53" s="588"/>
      <c r="BO53" s="588"/>
      <c r="BP53" s="588"/>
      <c r="BQ53" s="584">
        <v>669449</v>
      </c>
      <c r="BR53" s="584"/>
      <c r="BS53" s="584"/>
      <c r="BT53" s="584"/>
      <c r="BU53" s="584"/>
      <c r="BV53" s="584"/>
      <c r="BW53" s="584"/>
      <c r="BX53" s="584"/>
      <c r="BY53" s="584"/>
      <c r="BZ53" s="584">
        <v>4381818</v>
      </c>
      <c r="CA53" s="584"/>
      <c r="CB53" s="584"/>
      <c r="CC53" s="584"/>
      <c r="CD53" s="584"/>
      <c r="CE53" s="584"/>
      <c r="CF53" s="619" t="s">
        <v>58</v>
      </c>
      <c r="CG53" s="694"/>
      <c r="CH53" s="694"/>
      <c r="CI53" s="694"/>
      <c r="CJ53" s="694"/>
      <c r="CK53" s="694"/>
      <c r="CL53" s="694"/>
      <c r="CM53" s="694"/>
      <c r="CN53" s="694"/>
      <c r="CO53" s="694"/>
      <c r="CP53" s="694"/>
      <c r="CQ53" s="708" t="s">
        <v>3</v>
      </c>
      <c r="CR53" s="709"/>
      <c r="CS53" s="586">
        <v>6.9</v>
      </c>
      <c r="CT53" s="635"/>
      <c r="CU53" s="635"/>
      <c r="CV53" s="635"/>
      <c r="CW53" s="635"/>
      <c r="CX53" s="635"/>
      <c r="CY53" s="635"/>
      <c r="CZ53" s="765"/>
      <c r="DA53" s="586">
        <v>5.5</v>
      </c>
      <c r="DB53" s="635"/>
      <c r="DC53" s="635"/>
      <c r="DD53" s="635"/>
      <c r="DE53" s="635"/>
      <c r="DF53" s="635"/>
      <c r="DG53" s="635"/>
      <c r="DH53" s="760"/>
      <c r="DI53" s="4"/>
    </row>
    <row r="54" spans="2:113" ht="13.5" customHeight="1">
      <c r="B54" s="616"/>
      <c r="C54" s="641"/>
      <c r="D54" s="642"/>
      <c r="E54" s="642"/>
      <c r="F54" s="642"/>
      <c r="G54" s="642"/>
      <c r="H54" s="642"/>
      <c r="I54" s="691"/>
      <c r="J54" s="695" t="s">
        <v>57</v>
      </c>
      <c r="K54" s="695"/>
      <c r="L54" s="696"/>
      <c r="M54" s="583">
        <v>174947</v>
      </c>
      <c r="N54" s="584"/>
      <c r="O54" s="584"/>
      <c r="P54" s="584"/>
      <c r="Q54" s="584"/>
      <c r="R54" s="584"/>
      <c r="S54" s="584"/>
      <c r="T54" s="584"/>
      <c r="U54" s="588">
        <v>0.3</v>
      </c>
      <c r="V54" s="588"/>
      <c r="W54" s="588"/>
      <c r="X54" s="588"/>
      <c r="Y54" s="584">
        <v>172195</v>
      </c>
      <c r="Z54" s="584"/>
      <c r="AA54" s="584"/>
      <c r="AB54" s="584"/>
      <c r="AC54" s="584"/>
      <c r="AD54" s="584"/>
      <c r="AE54" s="584"/>
      <c r="AF54" s="584"/>
      <c r="AG54" s="584">
        <v>172195</v>
      </c>
      <c r="AH54" s="584"/>
      <c r="AI54" s="584"/>
      <c r="AJ54" s="584"/>
      <c r="AK54" s="584"/>
      <c r="AL54" s="584"/>
      <c r="AM54" s="584"/>
      <c r="AN54" s="584"/>
      <c r="AO54" s="584"/>
      <c r="AP54" s="584"/>
      <c r="AQ54" s="588">
        <v>0.4</v>
      </c>
      <c r="AR54" s="588"/>
      <c r="AS54" s="588"/>
      <c r="AT54" s="588"/>
      <c r="AU54" s="588"/>
      <c r="AV54" s="647"/>
      <c r="AW54" s="619" t="s">
        <v>56</v>
      </c>
      <c r="AX54" s="582"/>
      <c r="AY54" s="582"/>
      <c r="AZ54" s="582"/>
      <c r="BA54" s="582"/>
      <c r="BB54" s="582"/>
      <c r="BC54" s="582"/>
      <c r="BD54" s="582"/>
      <c r="BE54" s="585"/>
      <c r="BF54" s="583">
        <v>238925</v>
      </c>
      <c r="BG54" s="584"/>
      <c r="BH54" s="584"/>
      <c r="BI54" s="584"/>
      <c r="BJ54" s="584"/>
      <c r="BK54" s="584"/>
      <c r="BL54" s="584"/>
      <c r="BM54" s="588">
        <v>0.4</v>
      </c>
      <c r="BN54" s="588"/>
      <c r="BO54" s="588"/>
      <c r="BP54" s="588"/>
      <c r="BQ54" s="584" t="s">
        <v>368</v>
      </c>
      <c r="BR54" s="584"/>
      <c r="BS54" s="584"/>
      <c r="BT54" s="584"/>
      <c r="BU54" s="584"/>
      <c r="BV54" s="584"/>
      <c r="BW54" s="584"/>
      <c r="BX54" s="584"/>
      <c r="BY54" s="584"/>
      <c r="BZ54" s="584">
        <v>228130</v>
      </c>
      <c r="CA54" s="584"/>
      <c r="CB54" s="584"/>
      <c r="CC54" s="584"/>
      <c r="CD54" s="584"/>
      <c r="CE54" s="584"/>
      <c r="CF54" s="697" t="s">
        <v>55</v>
      </c>
      <c r="CG54" s="698"/>
      <c r="CH54" s="698"/>
      <c r="CI54" s="698"/>
      <c r="CJ54" s="698"/>
      <c r="CK54" s="698"/>
      <c r="CL54" s="698"/>
      <c r="CM54" s="698"/>
      <c r="CN54" s="698"/>
      <c r="CO54" s="698"/>
      <c r="CP54" s="698"/>
      <c r="CQ54" s="710" t="s">
        <v>3</v>
      </c>
      <c r="CR54" s="711"/>
      <c r="CS54" s="586">
        <v>3.9</v>
      </c>
      <c r="CT54" s="635"/>
      <c r="CU54" s="635"/>
      <c r="CV54" s="635"/>
      <c r="CW54" s="635"/>
      <c r="CX54" s="635"/>
      <c r="CY54" s="635"/>
      <c r="CZ54" s="765"/>
      <c r="DA54" s="586">
        <v>3.9</v>
      </c>
      <c r="DB54" s="635"/>
      <c r="DC54" s="635"/>
      <c r="DD54" s="635"/>
      <c r="DE54" s="635"/>
      <c r="DF54" s="635"/>
      <c r="DG54" s="635"/>
      <c r="DH54" s="760"/>
      <c r="DI54" s="4"/>
    </row>
    <row r="55" spans="2:113" ht="13.5" customHeight="1">
      <c r="B55" s="687"/>
      <c r="C55" s="699" t="s">
        <v>425</v>
      </c>
      <c r="D55" s="700"/>
      <c r="E55" s="700"/>
      <c r="F55" s="700"/>
      <c r="G55" s="700"/>
      <c r="H55" s="700"/>
      <c r="I55" s="700"/>
      <c r="J55" s="700"/>
      <c r="K55" s="700"/>
      <c r="L55" s="701"/>
      <c r="M55" s="733">
        <v>14</v>
      </c>
      <c r="N55" s="734"/>
      <c r="O55" s="734"/>
      <c r="P55" s="734"/>
      <c r="Q55" s="734"/>
      <c r="R55" s="734"/>
      <c r="S55" s="734"/>
      <c r="T55" s="734"/>
      <c r="U55" s="735">
        <v>0</v>
      </c>
      <c r="V55" s="735"/>
      <c r="W55" s="735"/>
      <c r="X55" s="735"/>
      <c r="Y55" s="734">
        <v>14</v>
      </c>
      <c r="Z55" s="734"/>
      <c r="AA55" s="734"/>
      <c r="AB55" s="734"/>
      <c r="AC55" s="734"/>
      <c r="AD55" s="734"/>
      <c r="AE55" s="734"/>
      <c r="AF55" s="734"/>
      <c r="AG55" s="734">
        <v>14</v>
      </c>
      <c r="AH55" s="734"/>
      <c r="AI55" s="734"/>
      <c r="AJ55" s="734"/>
      <c r="AK55" s="734"/>
      <c r="AL55" s="734"/>
      <c r="AM55" s="734"/>
      <c r="AN55" s="734"/>
      <c r="AO55" s="734"/>
      <c r="AP55" s="734"/>
      <c r="AQ55" s="735">
        <v>0</v>
      </c>
      <c r="AR55" s="735"/>
      <c r="AS55" s="735"/>
      <c r="AT55" s="735"/>
      <c r="AU55" s="735"/>
      <c r="AV55" s="778"/>
      <c r="AW55" s="619" t="s">
        <v>54</v>
      </c>
      <c r="AX55" s="582"/>
      <c r="AY55" s="582"/>
      <c r="AZ55" s="582"/>
      <c r="BA55" s="582"/>
      <c r="BB55" s="582"/>
      <c r="BC55" s="582"/>
      <c r="BD55" s="582"/>
      <c r="BE55" s="585"/>
      <c r="BF55" s="583">
        <v>95979</v>
      </c>
      <c r="BG55" s="584"/>
      <c r="BH55" s="584"/>
      <c r="BI55" s="584"/>
      <c r="BJ55" s="584"/>
      <c r="BK55" s="584"/>
      <c r="BL55" s="584"/>
      <c r="BM55" s="588">
        <v>0.2</v>
      </c>
      <c r="BN55" s="588"/>
      <c r="BO55" s="588"/>
      <c r="BP55" s="588"/>
      <c r="BQ55" s="584" t="s">
        <v>368</v>
      </c>
      <c r="BR55" s="584"/>
      <c r="BS55" s="584"/>
      <c r="BT55" s="584"/>
      <c r="BU55" s="584"/>
      <c r="BV55" s="584"/>
      <c r="BW55" s="584"/>
      <c r="BX55" s="584"/>
      <c r="BY55" s="584"/>
      <c r="BZ55" s="584">
        <v>66827</v>
      </c>
      <c r="CA55" s="584"/>
      <c r="CB55" s="584"/>
      <c r="CC55" s="584"/>
      <c r="CD55" s="584"/>
      <c r="CE55" s="584"/>
      <c r="CF55" s="702" t="s">
        <v>426</v>
      </c>
      <c r="CG55" s="703"/>
      <c r="CH55" s="728" t="s">
        <v>53</v>
      </c>
      <c r="CI55" s="777"/>
      <c r="CJ55" s="777"/>
      <c r="CK55" s="777"/>
      <c r="CL55" s="777"/>
      <c r="CM55" s="777"/>
      <c r="CN55" s="777"/>
      <c r="CO55" s="777"/>
      <c r="CP55" s="777"/>
      <c r="CQ55" s="779" t="s">
        <v>3</v>
      </c>
      <c r="CR55" s="780"/>
      <c r="CS55" s="766" t="s">
        <v>368</v>
      </c>
      <c r="CT55" s="767"/>
      <c r="CU55" s="767"/>
      <c r="CV55" s="767"/>
      <c r="CW55" s="767"/>
      <c r="CX55" s="767"/>
      <c r="CY55" s="767"/>
      <c r="CZ55" s="768"/>
      <c r="DA55" s="766" t="s">
        <v>368</v>
      </c>
      <c r="DB55" s="767"/>
      <c r="DC55" s="767"/>
      <c r="DD55" s="767"/>
      <c r="DE55" s="767"/>
      <c r="DF55" s="767"/>
      <c r="DG55" s="767"/>
      <c r="DH55" s="776"/>
      <c r="DI55" s="4"/>
    </row>
    <row r="56" spans="2:113" ht="13.5" customHeight="1">
      <c r="B56" s="659" t="s">
        <v>52</v>
      </c>
      <c r="C56" s="582"/>
      <c r="D56" s="582"/>
      <c r="E56" s="582"/>
      <c r="F56" s="582"/>
      <c r="G56" s="582"/>
      <c r="H56" s="582"/>
      <c r="I56" s="582"/>
      <c r="J56" s="582"/>
      <c r="K56" s="582"/>
      <c r="L56" s="585"/>
      <c r="M56" s="583">
        <v>25837909</v>
      </c>
      <c r="N56" s="584"/>
      <c r="O56" s="584"/>
      <c r="P56" s="584"/>
      <c r="Q56" s="584"/>
      <c r="R56" s="584"/>
      <c r="S56" s="584"/>
      <c r="T56" s="584"/>
      <c r="U56" s="588">
        <v>40.5</v>
      </c>
      <c r="V56" s="588"/>
      <c r="W56" s="588"/>
      <c r="X56" s="588"/>
      <c r="Y56" s="584">
        <v>14925416</v>
      </c>
      <c r="Z56" s="584"/>
      <c r="AA56" s="584"/>
      <c r="AB56" s="584"/>
      <c r="AC56" s="584"/>
      <c r="AD56" s="584"/>
      <c r="AE56" s="584"/>
      <c r="AF56" s="584"/>
      <c r="AG56" s="742">
        <v>14791444</v>
      </c>
      <c r="AH56" s="742"/>
      <c r="AI56" s="742"/>
      <c r="AJ56" s="742"/>
      <c r="AK56" s="742"/>
      <c r="AL56" s="742"/>
      <c r="AM56" s="742"/>
      <c r="AN56" s="742"/>
      <c r="AO56" s="742"/>
      <c r="AP56" s="742"/>
      <c r="AQ56" s="588">
        <v>35.1</v>
      </c>
      <c r="AR56" s="588"/>
      <c r="AS56" s="588"/>
      <c r="AT56" s="588"/>
      <c r="AU56" s="588"/>
      <c r="AV56" s="647"/>
      <c r="AW56" s="772" t="s">
        <v>427</v>
      </c>
      <c r="AX56" s="773"/>
      <c r="AY56" s="773"/>
      <c r="AZ56" s="773"/>
      <c r="BA56" s="773"/>
      <c r="BB56" s="773"/>
      <c r="BC56" s="773"/>
      <c r="BD56" s="773"/>
      <c r="BE56" s="774"/>
      <c r="BF56" s="583">
        <v>447231</v>
      </c>
      <c r="BG56" s="584"/>
      <c r="BH56" s="584"/>
      <c r="BI56" s="584"/>
      <c r="BJ56" s="584"/>
      <c r="BK56" s="584"/>
      <c r="BL56" s="584"/>
      <c r="BM56" s="588">
        <v>0.7</v>
      </c>
      <c r="BN56" s="588"/>
      <c r="BO56" s="588"/>
      <c r="BP56" s="588"/>
      <c r="BQ56" s="584">
        <v>26365</v>
      </c>
      <c r="BR56" s="584"/>
      <c r="BS56" s="584"/>
      <c r="BT56" s="584"/>
      <c r="BU56" s="584"/>
      <c r="BV56" s="584"/>
      <c r="BW56" s="584"/>
      <c r="BX56" s="584"/>
      <c r="BY56" s="584"/>
      <c r="BZ56" s="584">
        <v>398522</v>
      </c>
      <c r="CA56" s="584"/>
      <c r="CB56" s="584"/>
      <c r="CC56" s="584"/>
      <c r="CD56" s="584"/>
      <c r="CE56" s="584"/>
      <c r="CF56" s="704"/>
      <c r="CG56" s="705"/>
      <c r="CH56" s="619" t="s">
        <v>51</v>
      </c>
      <c r="CI56" s="694"/>
      <c r="CJ56" s="694"/>
      <c r="CK56" s="694"/>
      <c r="CL56" s="694"/>
      <c r="CM56" s="694"/>
      <c r="CN56" s="694"/>
      <c r="CO56" s="694"/>
      <c r="CP56" s="694"/>
      <c r="CQ56" s="708" t="s">
        <v>3</v>
      </c>
      <c r="CR56" s="709"/>
      <c r="CS56" s="769" t="s">
        <v>368</v>
      </c>
      <c r="CT56" s="770"/>
      <c r="CU56" s="770"/>
      <c r="CV56" s="770"/>
      <c r="CW56" s="770"/>
      <c r="CX56" s="770"/>
      <c r="CY56" s="770"/>
      <c r="CZ56" s="771"/>
      <c r="DA56" s="769" t="s">
        <v>368</v>
      </c>
      <c r="DB56" s="770"/>
      <c r="DC56" s="770"/>
      <c r="DD56" s="770"/>
      <c r="DE56" s="770"/>
      <c r="DF56" s="770"/>
      <c r="DG56" s="770"/>
      <c r="DH56" s="775"/>
      <c r="DI56" s="4"/>
    </row>
    <row r="57" spans="2:113" ht="13.5" customHeight="1">
      <c r="B57" s="659" t="s">
        <v>50</v>
      </c>
      <c r="C57" s="582"/>
      <c r="D57" s="582"/>
      <c r="E57" s="582"/>
      <c r="F57" s="582"/>
      <c r="G57" s="582"/>
      <c r="H57" s="582"/>
      <c r="I57" s="582"/>
      <c r="J57" s="582"/>
      <c r="K57" s="582"/>
      <c r="L57" s="585"/>
      <c r="M57" s="583">
        <v>14576496</v>
      </c>
      <c r="N57" s="584"/>
      <c r="O57" s="584"/>
      <c r="P57" s="584"/>
      <c r="Q57" s="584"/>
      <c r="R57" s="584"/>
      <c r="S57" s="584"/>
      <c r="T57" s="584"/>
      <c r="U57" s="588">
        <v>22.8</v>
      </c>
      <c r="V57" s="588"/>
      <c r="W57" s="588"/>
      <c r="X57" s="588"/>
      <c r="Y57" s="584">
        <v>12142659</v>
      </c>
      <c r="Z57" s="584"/>
      <c r="AA57" s="584"/>
      <c r="AB57" s="584"/>
      <c r="AC57" s="584"/>
      <c r="AD57" s="584"/>
      <c r="AE57" s="584"/>
      <c r="AF57" s="584"/>
      <c r="AG57" s="584">
        <v>10983346</v>
      </c>
      <c r="AH57" s="584"/>
      <c r="AI57" s="584"/>
      <c r="AJ57" s="584"/>
      <c r="AK57" s="584"/>
      <c r="AL57" s="584"/>
      <c r="AM57" s="584"/>
      <c r="AN57" s="584"/>
      <c r="AO57" s="584"/>
      <c r="AP57" s="584"/>
      <c r="AQ57" s="588">
        <v>26</v>
      </c>
      <c r="AR57" s="588"/>
      <c r="AS57" s="588"/>
      <c r="AT57" s="588"/>
      <c r="AU57" s="588"/>
      <c r="AV57" s="647"/>
      <c r="AW57" s="619" t="s">
        <v>49</v>
      </c>
      <c r="AX57" s="582"/>
      <c r="AY57" s="582"/>
      <c r="AZ57" s="582"/>
      <c r="BA57" s="582"/>
      <c r="BB57" s="582"/>
      <c r="BC57" s="582"/>
      <c r="BD57" s="582"/>
      <c r="BE57" s="585"/>
      <c r="BF57" s="583">
        <v>5612713</v>
      </c>
      <c r="BG57" s="584"/>
      <c r="BH57" s="584"/>
      <c r="BI57" s="584"/>
      <c r="BJ57" s="584"/>
      <c r="BK57" s="584"/>
      <c r="BL57" s="584"/>
      <c r="BM57" s="588">
        <v>8.8000000000000007</v>
      </c>
      <c r="BN57" s="588"/>
      <c r="BO57" s="588"/>
      <c r="BP57" s="588"/>
      <c r="BQ57" s="584">
        <v>1821075</v>
      </c>
      <c r="BR57" s="584"/>
      <c r="BS57" s="584"/>
      <c r="BT57" s="584"/>
      <c r="BU57" s="584"/>
      <c r="BV57" s="584"/>
      <c r="BW57" s="584"/>
      <c r="BX57" s="584"/>
      <c r="BY57" s="584"/>
      <c r="BZ57" s="584">
        <v>4656609</v>
      </c>
      <c r="CA57" s="584"/>
      <c r="CB57" s="584"/>
      <c r="CC57" s="584"/>
      <c r="CD57" s="584"/>
      <c r="CE57" s="584"/>
      <c r="CF57" s="704"/>
      <c r="CG57" s="705"/>
      <c r="CH57" s="619" t="s">
        <v>48</v>
      </c>
      <c r="CI57" s="694"/>
      <c r="CJ57" s="694"/>
      <c r="CK57" s="694"/>
      <c r="CL57" s="694"/>
      <c r="CM57" s="694"/>
      <c r="CN57" s="694"/>
      <c r="CO57" s="694"/>
      <c r="CP57" s="694"/>
      <c r="CQ57" s="708" t="s">
        <v>3</v>
      </c>
      <c r="CR57" s="709"/>
      <c r="CS57" s="586">
        <v>-0.7</v>
      </c>
      <c r="CT57" s="635"/>
      <c r="CU57" s="635"/>
      <c r="CV57" s="635"/>
      <c r="CW57" s="635"/>
      <c r="CX57" s="635"/>
      <c r="CY57" s="635"/>
      <c r="CZ57" s="765"/>
      <c r="DA57" s="586">
        <v>-1</v>
      </c>
      <c r="DB57" s="635"/>
      <c r="DC57" s="635"/>
      <c r="DD57" s="635"/>
      <c r="DE57" s="635"/>
      <c r="DF57" s="635"/>
      <c r="DG57" s="635"/>
      <c r="DH57" s="760"/>
    </row>
    <row r="58" spans="2:113" ht="13.5" customHeight="1">
      <c r="B58" s="659" t="s">
        <v>47</v>
      </c>
      <c r="C58" s="582"/>
      <c r="D58" s="582"/>
      <c r="E58" s="582"/>
      <c r="F58" s="582"/>
      <c r="G58" s="582"/>
      <c r="H58" s="582"/>
      <c r="I58" s="582"/>
      <c r="J58" s="582"/>
      <c r="K58" s="582"/>
      <c r="L58" s="585"/>
      <c r="M58" s="583">
        <v>635103</v>
      </c>
      <c r="N58" s="584"/>
      <c r="O58" s="584"/>
      <c r="P58" s="584"/>
      <c r="Q58" s="584"/>
      <c r="R58" s="584"/>
      <c r="S58" s="584"/>
      <c r="T58" s="584"/>
      <c r="U58" s="588">
        <v>1</v>
      </c>
      <c r="V58" s="588"/>
      <c r="W58" s="588"/>
      <c r="X58" s="588"/>
      <c r="Y58" s="584">
        <v>620415</v>
      </c>
      <c r="Z58" s="584"/>
      <c r="AA58" s="584"/>
      <c r="AB58" s="584"/>
      <c r="AC58" s="584"/>
      <c r="AD58" s="584"/>
      <c r="AE58" s="584"/>
      <c r="AF58" s="584"/>
      <c r="AG58" s="584">
        <v>620415</v>
      </c>
      <c r="AH58" s="584"/>
      <c r="AI58" s="584"/>
      <c r="AJ58" s="584"/>
      <c r="AK58" s="584"/>
      <c r="AL58" s="584"/>
      <c r="AM58" s="584"/>
      <c r="AN58" s="584"/>
      <c r="AO58" s="584"/>
      <c r="AP58" s="584"/>
      <c r="AQ58" s="588">
        <v>1.5</v>
      </c>
      <c r="AR58" s="588"/>
      <c r="AS58" s="588"/>
      <c r="AT58" s="588"/>
      <c r="AU58" s="588"/>
      <c r="AV58" s="647"/>
      <c r="AW58" s="619" t="s">
        <v>46</v>
      </c>
      <c r="AX58" s="582"/>
      <c r="AY58" s="582"/>
      <c r="AZ58" s="582"/>
      <c r="BA58" s="582"/>
      <c r="BB58" s="582"/>
      <c r="BC58" s="582"/>
      <c r="BD58" s="582"/>
      <c r="BE58" s="585"/>
      <c r="BF58" s="583">
        <v>1968956</v>
      </c>
      <c r="BG58" s="584"/>
      <c r="BH58" s="584"/>
      <c r="BI58" s="584"/>
      <c r="BJ58" s="584"/>
      <c r="BK58" s="584"/>
      <c r="BL58" s="584"/>
      <c r="BM58" s="588">
        <v>3.1</v>
      </c>
      <c r="BN58" s="588"/>
      <c r="BO58" s="588"/>
      <c r="BP58" s="588"/>
      <c r="BQ58" s="584">
        <v>18545</v>
      </c>
      <c r="BR58" s="584"/>
      <c r="BS58" s="584"/>
      <c r="BT58" s="584"/>
      <c r="BU58" s="584"/>
      <c r="BV58" s="584"/>
      <c r="BW58" s="584"/>
      <c r="BX58" s="584"/>
      <c r="BY58" s="584"/>
      <c r="BZ58" s="584">
        <v>1710149</v>
      </c>
      <c r="CA58" s="584"/>
      <c r="CB58" s="584"/>
      <c r="CC58" s="584"/>
      <c r="CD58" s="584"/>
      <c r="CE58" s="584"/>
      <c r="CF58" s="706"/>
      <c r="CG58" s="707"/>
      <c r="CH58" s="697" t="s">
        <v>45</v>
      </c>
      <c r="CI58" s="698"/>
      <c r="CJ58" s="698"/>
      <c r="CK58" s="698"/>
      <c r="CL58" s="698"/>
      <c r="CM58" s="698"/>
      <c r="CN58" s="698"/>
      <c r="CO58" s="698"/>
      <c r="CP58" s="698"/>
      <c r="CQ58" s="710" t="s">
        <v>3</v>
      </c>
      <c r="CR58" s="711"/>
      <c r="CS58" s="761" t="s">
        <v>368</v>
      </c>
      <c r="CT58" s="762"/>
      <c r="CU58" s="762"/>
      <c r="CV58" s="762"/>
      <c r="CW58" s="762"/>
      <c r="CX58" s="762"/>
      <c r="CY58" s="762"/>
      <c r="CZ58" s="763"/>
      <c r="DA58" s="761" t="s">
        <v>368</v>
      </c>
      <c r="DB58" s="762"/>
      <c r="DC58" s="762"/>
      <c r="DD58" s="762"/>
      <c r="DE58" s="762"/>
      <c r="DF58" s="762"/>
      <c r="DG58" s="762"/>
      <c r="DH58" s="764"/>
      <c r="DI58" s="4"/>
    </row>
    <row r="59" spans="2:113" ht="13.5" customHeight="1">
      <c r="B59" s="659" t="s">
        <v>44</v>
      </c>
      <c r="C59" s="582"/>
      <c r="D59" s="582"/>
      <c r="E59" s="582"/>
      <c r="F59" s="582"/>
      <c r="G59" s="582"/>
      <c r="H59" s="582"/>
      <c r="I59" s="582"/>
      <c r="J59" s="582"/>
      <c r="K59" s="582"/>
      <c r="L59" s="585"/>
      <c r="M59" s="583">
        <v>6711187</v>
      </c>
      <c r="N59" s="584"/>
      <c r="O59" s="584"/>
      <c r="P59" s="584"/>
      <c r="Q59" s="584"/>
      <c r="R59" s="584"/>
      <c r="S59" s="584"/>
      <c r="T59" s="584"/>
      <c r="U59" s="588">
        <v>10.5</v>
      </c>
      <c r="V59" s="588"/>
      <c r="W59" s="588"/>
      <c r="X59" s="588"/>
      <c r="Y59" s="584">
        <v>5140294</v>
      </c>
      <c r="Z59" s="584"/>
      <c r="AA59" s="584"/>
      <c r="AB59" s="584"/>
      <c r="AC59" s="584"/>
      <c r="AD59" s="584"/>
      <c r="AE59" s="584"/>
      <c r="AF59" s="584"/>
      <c r="AG59" s="584">
        <v>4403082</v>
      </c>
      <c r="AH59" s="584"/>
      <c r="AI59" s="584"/>
      <c r="AJ59" s="584"/>
      <c r="AK59" s="584"/>
      <c r="AL59" s="584"/>
      <c r="AM59" s="584"/>
      <c r="AN59" s="584"/>
      <c r="AO59" s="584"/>
      <c r="AP59" s="584"/>
      <c r="AQ59" s="588">
        <v>10.4</v>
      </c>
      <c r="AR59" s="588"/>
      <c r="AS59" s="588"/>
      <c r="AT59" s="588"/>
      <c r="AU59" s="588"/>
      <c r="AV59" s="647"/>
      <c r="AW59" s="619" t="s">
        <v>428</v>
      </c>
      <c r="AX59" s="582"/>
      <c r="AY59" s="582"/>
      <c r="AZ59" s="582"/>
      <c r="BA59" s="582"/>
      <c r="BB59" s="582"/>
      <c r="BC59" s="582"/>
      <c r="BD59" s="582"/>
      <c r="BE59" s="585"/>
      <c r="BF59" s="583">
        <v>9069554</v>
      </c>
      <c r="BG59" s="584"/>
      <c r="BH59" s="584"/>
      <c r="BI59" s="584"/>
      <c r="BJ59" s="584"/>
      <c r="BK59" s="584"/>
      <c r="BL59" s="584"/>
      <c r="BM59" s="588">
        <v>14.2</v>
      </c>
      <c r="BN59" s="588"/>
      <c r="BO59" s="588"/>
      <c r="BP59" s="588"/>
      <c r="BQ59" s="584">
        <v>1789780</v>
      </c>
      <c r="BR59" s="584"/>
      <c r="BS59" s="584"/>
      <c r="BT59" s="584"/>
      <c r="BU59" s="584"/>
      <c r="BV59" s="584"/>
      <c r="BW59" s="584"/>
      <c r="BX59" s="584"/>
      <c r="BY59" s="584"/>
      <c r="BZ59" s="584">
        <v>7746299</v>
      </c>
      <c r="CA59" s="584"/>
      <c r="CB59" s="584"/>
      <c r="CC59" s="584"/>
      <c r="CD59" s="584"/>
      <c r="CE59" s="584"/>
      <c r="CF59" s="638" t="s">
        <v>429</v>
      </c>
      <c r="CG59" s="639"/>
      <c r="CH59" s="639"/>
      <c r="CI59" s="639"/>
      <c r="CJ59" s="640"/>
      <c r="CK59" s="632" t="s">
        <v>430</v>
      </c>
      <c r="CL59" s="632"/>
      <c r="CM59" s="632"/>
      <c r="CN59" s="632"/>
      <c r="CO59" s="632"/>
      <c r="CP59" s="632"/>
      <c r="CQ59" s="632"/>
      <c r="CR59" s="633"/>
      <c r="CS59" s="583">
        <v>6102152</v>
      </c>
      <c r="CT59" s="752"/>
      <c r="CU59" s="752"/>
      <c r="CV59" s="752"/>
      <c r="CW59" s="752"/>
      <c r="CX59" s="752"/>
      <c r="CY59" s="752"/>
      <c r="CZ59" s="753"/>
      <c r="DA59" s="583">
        <v>6100816</v>
      </c>
      <c r="DB59" s="752"/>
      <c r="DC59" s="752"/>
      <c r="DD59" s="752"/>
      <c r="DE59" s="752"/>
      <c r="DF59" s="752"/>
      <c r="DG59" s="752"/>
      <c r="DH59" s="754"/>
      <c r="DI59" s="4"/>
    </row>
    <row r="60" spans="2:113" ht="13.5" customHeight="1">
      <c r="B60" s="17"/>
      <c r="C60" s="582" t="s">
        <v>43</v>
      </c>
      <c r="D60" s="582"/>
      <c r="E60" s="582"/>
      <c r="F60" s="582"/>
      <c r="G60" s="582"/>
      <c r="H60" s="582"/>
      <c r="I60" s="582"/>
      <c r="J60" s="582"/>
      <c r="K60" s="582"/>
      <c r="L60" s="585"/>
      <c r="M60" s="583">
        <v>399224</v>
      </c>
      <c r="N60" s="584"/>
      <c r="O60" s="584"/>
      <c r="P60" s="584"/>
      <c r="Q60" s="584"/>
      <c r="R60" s="584"/>
      <c r="S60" s="584"/>
      <c r="T60" s="584"/>
      <c r="U60" s="588">
        <v>0.6</v>
      </c>
      <c r="V60" s="588"/>
      <c r="W60" s="588"/>
      <c r="X60" s="588"/>
      <c r="Y60" s="584">
        <v>399224</v>
      </c>
      <c r="Z60" s="584"/>
      <c r="AA60" s="584"/>
      <c r="AB60" s="584"/>
      <c r="AC60" s="584"/>
      <c r="AD60" s="584"/>
      <c r="AE60" s="584"/>
      <c r="AF60" s="584"/>
      <c r="AG60" s="584">
        <v>357211</v>
      </c>
      <c r="AH60" s="584"/>
      <c r="AI60" s="584"/>
      <c r="AJ60" s="584"/>
      <c r="AK60" s="584"/>
      <c r="AL60" s="584"/>
      <c r="AM60" s="584"/>
      <c r="AN60" s="584"/>
      <c r="AO60" s="584"/>
      <c r="AP60" s="584"/>
      <c r="AQ60" s="588">
        <v>0.8</v>
      </c>
      <c r="AR60" s="588"/>
      <c r="AS60" s="588"/>
      <c r="AT60" s="588"/>
      <c r="AU60" s="588"/>
      <c r="AV60" s="647"/>
      <c r="AW60" s="619" t="s">
        <v>42</v>
      </c>
      <c r="AX60" s="582"/>
      <c r="AY60" s="582"/>
      <c r="AZ60" s="582"/>
      <c r="BA60" s="582"/>
      <c r="BB60" s="582"/>
      <c r="BC60" s="582"/>
      <c r="BD60" s="582"/>
      <c r="BE60" s="585"/>
      <c r="BF60" s="583" t="s">
        <v>368</v>
      </c>
      <c r="BG60" s="584"/>
      <c r="BH60" s="584"/>
      <c r="BI60" s="584"/>
      <c r="BJ60" s="584"/>
      <c r="BK60" s="584"/>
      <c r="BL60" s="584"/>
      <c r="BM60" s="588" t="s">
        <v>368</v>
      </c>
      <c r="BN60" s="588"/>
      <c r="BO60" s="588"/>
      <c r="BP60" s="588"/>
      <c r="BQ60" s="584" t="s">
        <v>368</v>
      </c>
      <c r="BR60" s="584"/>
      <c r="BS60" s="584"/>
      <c r="BT60" s="584"/>
      <c r="BU60" s="584"/>
      <c r="BV60" s="584"/>
      <c r="BW60" s="584"/>
      <c r="BX60" s="584"/>
      <c r="BY60" s="584"/>
      <c r="BZ60" s="584" t="s">
        <v>368</v>
      </c>
      <c r="CA60" s="584"/>
      <c r="CB60" s="584"/>
      <c r="CC60" s="584"/>
      <c r="CD60" s="584"/>
      <c r="CE60" s="584"/>
      <c r="CF60" s="641"/>
      <c r="CG60" s="642"/>
      <c r="CH60" s="642"/>
      <c r="CI60" s="642"/>
      <c r="CJ60" s="643"/>
      <c r="CK60" s="582" t="s">
        <v>431</v>
      </c>
      <c r="CL60" s="582"/>
      <c r="CM60" s="582"/>
      <c r="CN60" s="582"/>
      <c r="CO60" s="582"/>
      <c r="CP60" s="582"/>
      <c r="CQ60" s="582"/>
      <c r="CR60" s="585"/>
      <c r="CS60" s="583" t="s">
        <v>368</v>
      </c>
      <c r="CT60" s="752"/>
      <c r="CU60" s="752"/>
      <c r="CV60" s="752"/>
      <c r="CW60" s="752"/>
      <c r="CX60" s="752"/>
      <c r="CY60" s="752"/>
      <c r="CZ60" s="753"/>
      <c r="DA60" s="583" t="s">
        <v>368</v>
      </c>
      <c r="DB60" s="752"/>
      <c r="DC60" s="752"/>
      <c r="DD60" s="752"/>
      <c r="DE60" s="752"/>
      <c r="DF60" s="752"/>
      <c r="DG60" s="752"/>
      <c r="DH60" s="754"/>
      <c r="DI60" s="4"/>
    </row>
    <row r="61" spans="2:113" ht="13.5" customHeight="1">
      <c r="B61" s="659" t="s">
        <v>41</v>
      </c>
      <c r="C61" s="582"/>
      <c r="D61" s="582"/>
      <c r="E61" s="582"/>
      <c r="F61" s="582"/>
      <c r="G61" s="582"/>
      <c r="H61" s="582"/>
      <c r="I61" s="582"/>
      <c r="J61" s="582"/>
      <c r="K61" s="582"/>
      <c r="L61" s="585"/>
      <c r="M61" s="583">
        <v>5475131</v>
      </c>
      <c r="N61" s="584"/>
      <c r="O61" s="584"/>
      <c r="P61" s="584"/>
      <c r="Q61" s="584"/>
      <c r="R61" s="584"/>
      <c r="S61" s="584"/>
      <c r="T61" s="584"/>
      <c r="U61" s="588">
        <v>8.6</v>
      </c>
      <c r="V61" s="588"/>
      <c r="W61" s="588"/>
      <c r="X61" s="588"/>
      <c r="Y61" s="584">
        <v>5003059</v>
      </c>
      <c r="Z61" s="584"/>
      <c r="AA61" s="584"/>
      <c r="AB61" s="584"/>
      <c r="AC61" s="584"/>
      <c r="AD61" s="584"/>
      <c r="AE61" s="584"/>
      <c r="AF61" s="584"/>
      <c r="AG61" s="584">
        <v>3832857</v>
      </c>
      <c r="AH61" s="584"/>
      <c r="AI61" s="584"/>
      <c r="AJ61" s="584"/>
      <c r="AK61" s="584"/>
      <c r="AL61" s="584"/>
      <c r="AM61" s="584"/>
      <c r="AN61" s="584"/>
      <c r="AO61" s="584"/>
      <c r="AP61" s="584"/>
      <c r="AQ61" s="588">
        <v>9.1</v>
      </c>
      <c r="AR61" s="588"/>
      <c r="AS61" s="588"/>
      <c r="AT61" s="588"/>
      <c r="AU61" s="588"/>
      <c r="AV61" s="647"/>
      <c r="AW61" s="619" t="s">
        <v>40</v>
      </c>
      <c r="AX61" s="582"/>
      <c r="AY61" s="582"/>
      <c r="AZ61" s="582"/>
      <c r="BA61" s="582"/>
      <c r="BB61" s="582"/>
      <c r="BC61" s="582"/>
      <c r="BD61" s="582"/>
      <c r="BE61" s="585"/>
      <c r="BF61" s="583">
        <v>1856002</v>
      </c>
      <c r="BG61" s="584"/>
      <c r="BH61" s="584"/>
      <c r="BI61" s="584"/>
      <c r="BJ61" s="584"/>
      <c r="BK61" s="584"/>
      <c r="BL61" s="584"/>
      <c r="BM61" s="588">
        <v>2.9</v>
      </c>
      <c r="BN61" s="588"/>
      <c r="BO61" s="588"/>
      <c r="BP61" s="588"/>
      <c r="BQ61" s="584" t="s">
        <v>368</v>
      </c>
      <c r="BR61" s="584"/>
      <c r="BS61" s="584"/>
      <c r="BT61" s="584"/>
      <c r="BU61" s="584"/>
      <c r="BV61" s="584"/>
      <c r="BW61" s="584"/>
      <c r="BX61" s="584"/>
      <c r="BY61" s="584"/>
      <c r="BZ61" s="584">
        <v>1844538</v>
      </c>
      <c r="CA61" s="584"/>
      <c r="CB61" s="584"/>
      <c r="CC61" s="584"/>
      <c r="CD61" s="584"/>
      <c r="CE61" s="584"/>
      <c r="CF61" s="644"/>
      <c r="CG61" s="645"/>
      <c r="CH61" s="645"/>
      <c r="CI61" s="645"/>
      <c r="CJ61" s="646"/>
      <c r="CK61" s="662" t="s">
        <v>432</v>
      </c>
      <c r="CL61" s="662"/>
      <c r="CM61" s="662"/>
      <c r="CN61" s="662"/>
      <c r="CO61" s="662"/>
      <c r="CP61" s="662"/>
      <c r="CQ61" s="662"/>
      <c r="CR61" s="663"/>
      <c r="CS61" s="583">
        <v>35312738</v>
      </c>
      <c r="CT61" s="752"/>
      <c r="CU61" s="752"/>
      <c r="CV61" s="752"/>
      <c r="CW61" s="752"/>
      <c r="CX61" s="752"/>
      <c r="CY61" s="752"/>
      <c r="CZ61" s="753"/>
      <c r="DA61" s="583">
        <v>33223455</v>
      </c>
      <c r="DB61" s="752"/>
      <c r="DC61" s="752"/>
      <c r="DD61" s="752"/>
      <c r="DE61" s="752"/>
      <c r="DF61" s="752"/>
      <c r="DG61" s="752"/>
      <c r="DH61" s="754"/>
      <c r="DI61" s="4"/>
    </row>
    <row r="62" spans="2:113" ht="13.5" customHeight="1">
      <c r="B62" s="659" t="s">
        <v>39</v>
      </c>
      <c r="C62" s="582"/>
      <c r="D62" s="582"/>
      <c r="E62" s="582"/>
      <c r="F62" s="582"/>
      <c r="G62" s="582"/>
      <c r="H62" s="582"/>
      <c r="I62" s="582"/>
      <c r="J62" s="582"/>
      <c r="K62" s="582"/>
      <c r="L62" s="585"/>
      <c r="M62" s="583">
        <v>3036141</v>
      </c>
      <c r="N62" s="584"/>
      <c r="O62" s="584"/>
      <c r="P62" s="584"/>
      <c r="Q62" s="584"/>
      <c r="R62" s="584"/>
      <c r="S62" s="584"/>
      <c r="T62" s="584"/>
      <c r="U62" s="588">
        <v>4.8</v>
      </c>
      <c r="V62" s="588"/>
      <c r="W62" s="588"/>
      <c r="X62" s="588"/>
      <c r="Y62" s="584">
        <v>3008908</v>
      </c>
      <c r="Z62" s="584"/>
      <c r="AA62" s="584"/>
      <c r="AB62" s="584"/>
      <c r="AC62" s="584"/>
      <c r="AD62" s="584"/>
      <c r="AE62" s="584"/>
      <c r="AF62" s="584"/>
      <c r="AG62" s="584" t="s">
        <v>368</v>
      </c>
      <c r="AH62" s="584"/>
      <c r="AI62" s="584"/>
      <c r="AJ62" s="584"/>
      <c r="AK62" s="584"/>
      <c r="AL62" s="584"/>
      <c r="AM62" s="584"/>
      <c r="AN62" s="584"/>
      <c r="AO62" s="584"/>
      <c r="AP62" s="584"/>
      <c r="AQ62" s="588" t="s">
        <v>368</v>
      </c>
      <c r="AR62" s="588"/>
      <c r="AS62" s="588"/>
      <c r="AT62" s="588"/>
      <c r="AU62" s="588"/>
      <c r="AV62" s="647"/>
      <c r="AW62" s="619" t="s">
        <v>433</v>
      </c>
      <c r="AX62" s="582"/>
      <c r="AY62" s="582"/>
      <c r="AZ62" s="582"/>
      <c r="BA62" s="582"/>
      <c r="BB62" s="582"/>
      <c r="BC62" s="582"/>
      <c r="BD62" s="582"/>
      <c r="BE62" s="585"/>
      <c r="BF62" s="583" t="s">
        <v>368</v>
      </c>
      <c r="BG62" s="584"/>
      <c r="BH62" s="584"/>
      <c r="BI62" s="584"/>
      <c r="BJ62" s="584"/>
      <c r="BK62" s="584"/>
      <c r="BL62" s="584"/>
      <c r="BM62" s="588" t="s">
        <v>368</v>
      </c>
      <c r="BN62" s="588"/>
      <c r="BO62" s="588"/>
      <c r="BP62" s="588"/>
      <c r="BQ62" s="584" t="s">
        <v>368</v>
      </c>
      <c r="BR62" s="584"/>
      <c r="BS62" s="584"/>
      <c r="BT62" s="584"/>
      <c r="BU62" s="584"/>
      <c r="BV62" s="584"/>
      <c r="BW62" s="584"/>
      <c r="BX62" s="584"/>
      <c r="BY62" s="584"/>
      <c r="BZ62" s="584" t="s">
        <v>368</v>
      </c>
      <c r="CA62" s="584"/>
      <c r="CB62" s="584"/>
      <c r="CC62" s="584"/>
      <c r="CD62" s="584"/>
      <c r="CE62" s="584"/>
      <c r="CF62" s="648" t="s">
        <v>38</v>
      </c>
      <c r="CG62" s="649"/>
      <c r="CH62" s="649"/>
      <c r="CI62" s="649"/>
      <c r="CJ62" s="649"/>
      <c r="CK62" s="649"/>
      <c r="CL62" s="649"/>
      <c r="CM62" s="649"/>
      <c r="CN62" s="649"/>
      <c r="CO62" s="649"/>
      <c r="CP62" s="649"/>
      <c r="CQ62" s="649"/>
      <c r="CR62" s="649"/>
      <c r="CS62" s="755">
        <v>15899833</v>
      </c>
      <c r="CT62" s="756"/>
      <c r="CU62" s="756"/>
      <c r="CV62" s="756"/>
      <c r="CW62" s="756"/>
      <c r="CX62" s="756"/>
      <c r="CY62" s="756"/>
      <c r="CZ62" s="757"/>
      <c r="DA62" s="758">
        <v>17244874</v>
      </c>
      <c r="DB62" s="756"/>
      <c r="DC62" s="756"/>
      <c r="DD62" s="756"/>
      <c r="DE62" s="756"/>
      <c r="DF62" s="756"/>
      <c r="DG62" s="756"/>
      <c r="DH62" s="759"/>
      <c r="DI62" s="4"/>
    </row>
    <row r="63" spans="2:113" ht="13.5" customHeight="1">
      <c r="B63" s="659" t="s">
        <v>37</v>
      </c>
      <c r="C63" s="582"/>
      <c r="D63" s="582"/>
      <c r="E63" s="582"/>
      <c r="F63" s="582"/>
      <c r="G63" s="582"/>
      <c r="H63" s="582"/>
      <c r="I63" s="582"/>
      <c r="J63" s="582"/>
      <c r="K63" s="582"/>
      <c r="L63" s="585"/>
      <c r="M63" s="583">
        <v>9955</v>
      </c>
      <c r="N63" s="584"/>
      <c r="O63" s="584"/>
      <c r="P63" s="584"/>
      <c r="Q63" s="584"/>
      <c r="R63" s="584"/>
      <c r="S63" s="584"/>
      <c r="T63" s="584"/>
      <c r="U63" s="588">
        <v>0</v>
      </c>
      <c r="V63" s="588"/>
      <c r="W63" s="588"/>
      <c r="X63" s="588"/>
      <c r="Y63" s="584">
        <v>9955</v>
      </c>
      <c r="Z63" s="584"/>
      <c r="AA63" s="584"/>
      <c r="AB63" s="584"/>
      <c r="AC63" s="584"/>
      <c r="AD63" s="584"/>
      <c r="AE63" s="584"/>
      <c r="AF63" s="584"/>
      <c r="AG63" s="584" t="s">
        <v>368</v>
      </c>
      <c r="AH63" s="584"/>
      <c r="AI63" s="584"/>
      <c r="AJ63" s="584"/>
      <c r="AK63" s="584"/>
      <c r="AL63" s="584"/>
      <c r="AM63" s="584"/>
      <c r="AN63" s="584"/>
      <c r="AO63" s="584"/>
      <c r="AP63" s="584"/>
      <c r="AQ63" s="588" t="s">
        <v>368</v>
      </c>
      <c r="AR63" s="588"/>
      <c r="AS63" s="588"/>
      <c r="AT63" s="588"/>
      <c r="AU63" s="588"/>
      <c r="AV63" s="647"/>
      <c r="AW63" s="619" t="s">
        <v>35</v>
      </c>
      <c r="AX63" s="582"/>
      <c r="AY63" s="582"/>
      <c r="AZ63" s="582"/>
      <c r="BA63" s="582"/>
      <c r="BB63" s="582"/>
      <c r="BC63" s="582"/>
      <c r="BD63" s="582"/>
      <c r="BE63" s="585"/>
      <c r="BF63" s="583" t="s">
        <v>368</v>
      </c>
      <c r="BG63" s="584"/>
      <c r="BH63" s="584"/>
      <c r="BI63" s="584"/>
      <c r="BJ63" s="584"/>
      <c r="BK63" s="584"/>
      <c r="BL63" s="584"/>
      <c r="BM63" s="588" t="s">
        <v>368</v>
      </c>
      <c r="BN63" s="588"/>
      <c r="BO63" s="588"/>
      <c r="BP63" s="588"/>
      <c r="BQ63" s="584" t="s">
        <v>368</v>
      </c>
      <c r="BR63" s="584"/>
      <c r="BS63" s="584"/>
      <c r="BT63" s="584"/>
      <c r="BU63" s="584"/>
      <c r="BV63" s="584"/>
      <c r="BW63" s="584"/>
      <c r="BX63" s="584"/>
      <c r="BY63" s="584"/>
      <c r="BZ63" s="584" t="s">
        <v>368</v>
      </c>
      <c r="CA63" s="584"/>
      <c r="CB63" s="584"/>
      <c r="CC63" s="584"/>
      <c r="CD63" s="584"/>
      <c r="CE63" s="584"/>
      <c r="CF63" s="650" t="s">
        <v>434</v>
      </c>
      <c r="CG63" s="651"/>
      <c r="CH63" s="651"/>
      <c r="CI63" s="651"/>
      <c r="CJ63" s="652"/>
      <c r="CK63" s="619" t="s">
        <v>36</v>
      </c>
      <c r="CL63" s="582"/>
      <c r="CM63" s="582"/>
      <c r="CN63" s="582"/>
      <c r="CO63" s="582"/>
      <c r="CP63" s="582"/>
      <c r="CQ63" s="582"/>
      <c r="CR63" s="585"/>
      <c r="CS63" s="583">
        <v>18369204</v>
      </c>
      <c r="CT63" s="752"/>
      <c r="CU63" s="752"/>
      <c r="CV63" s="752"/>
      <c r="CW63" s="752"/>
      <c r="CX63" s="752"/>
      <c r="CY63" s="752"/>
      <c r="CZ63" s="753"/>
      <c r="DA63" s="583">
        <v>21082751</v>
      </c>
      <c r="DB63" s="752"/>
      <c r="DC63" s="752"/>
      <c r="DD63" s="752"/>
      <c r="DE63" s="752"/>
      <c r="DF63" s="752"/>
      <c r="DG63" s="752"/>
      <c r="DH63" s="754"/>
      <c r="DI63" s="4"/>
    </row>
    <row r="64" spans="2:113" ht="13.5" customHeight="1">
      <c r="B64" s="659" t="s">
        <v>35</v>
      </c>
      <c r="C64" s="582"/>
      <c r="D64" s="582"/>
      <c r="E64" s="582"/>
      <c r="F64" s="582"/>
      <c r="G64" s="582"/>
      <c r="H64" s="582"/>
      <c r="I64" s="582"/>
      <c r="J64" s="582"/>
      <c r="K64" s="582"/>
      <c r="L64" s="585"/>
      <c r="M64" s="583" t="s">
        <v>368</v>
      </c>
      <c r="N64" s="584"/>
      <c r="O64" s="584"/>
      <c r="P64" s="584"/>
      <c r="Q64" s="584"/>
      <c r="R64" s="584"/>
      <c r="S64" s="584"/>
      <c r="T64" s="584"/>
      <c r="U64" s="588" t="s">
        <v>368</v>
      </c>
      <c r="V64" s="588"/>
      <c r="W64" s="588"/>
      <c r="X64" s="588"/>
      <c r="Y64" s="584" t="s">
        <v>368</v>
      </c>
      <c r="Z64" s="584"/>
      <c r="AA64" s="584"/>
      <c r="AB64" s="584"/>
      <c r="AC64" s="584"/>
      <c r="AD64" s="584"/>
      <c r="AE64" s="584"/>
      <c r="AF64" s="584"/>
      <c r="AW64" s="660" t="s">
        <v>6</v>
      </c>
      <c r="AX64" s="582"/>
      <c r="AY64" s="582"/>
      <c r="AZ64" s="582"/>
      <c r="BA64" s="582"/>
      <c r="BB64" s="582"/>
      <c r="BC64" s="582"/>
      <c r="BD64" s="582"/>
      <c r="BE64" s="585"/>
      <c r="BF64" s="583">
        <v>63809604</v>
      </c>
      <c r="BG64" s="584"/>
      <c r="BH64" s="584"/>
      <c r="BI64" s="584"/>
      <c r="BJ64" s="584"/>
      <c r="BK64" s="584"/>
      <c r="BL64" s="584"/>
      <c r="BM64" s="588">
        <v>100</v>
      </c>
      <c r="BN64" s="588"/>
      <c r="BO64" s="588"/>
      <c r="BP64" s="588"/>
      <c r="BQ64" s="584">
        <v>7527682</v>
      </c>
      <c r="BR64" s="584"/>
      <c r="BS64" s="584"/>
      <c r="BT64" s="584"/>
      <c r="BU64" s="584"/>
      <c r="BV64" s="584"/>
      <c r="BW64" s="584"/>
      <c r="BX64" s="584"/>
      <c r="BY64" s="584"/>
      <c r="BZ64" s="584">
        <v>45009438</v>
      </c>
      <c r="CA64" s="584"/>
      <c r="CB64" s="584"/>
      <c r="CC64" s="584"/>
      <c r="CD64" s="584"/>
      <c r="CE64" s="584"/>
      <c r="CF64" s="653"/>
      <c r="CG64" s="654"/>
      <c r="CH64" s="654"/>
      <c r="CI64" s="654"/>
      <c r="CJ64" s="655"/>
      <c r="CK64" s="619" t="s">
        <v>34</v>
      </c>
      <c r="CL64" s="582"/>
      <c r="CM64" s="582"/>
      <c r="CN64" s="582"/>
      <c r="CO64" s="582"/>
      <c r="CP64" s="582"/>
      <c r="CQ64" s="582"/>
      <c r="CR64" s="585"/>
      <c r="CS64" s="583">
        <v>7170126</v>
      </c>
      <c r="CT64" s="752"/>
      <c r="CU64" s="752"/>
      <c r="CV64" s="752"/>
      <c r="CW64" s="752"/>
      <c r="CX64" s="752"/>
      <c r="CY64" s="752"/>
      <c r="CZ64" s="753"/>
      <c r="DA64" s="583" t="s">
        <v>368</v>
      </c>
      <c r="DB64" s="752"/>
      <c r="DC64" s="752"/>
      <c r="DD64" s="752"/>
      <c r="DE64" s="752"/>
      <c r="DF64" s="752"/>
      <c r="DG64" s="752"/>
      <c r="DH64" s="754"/>
      <c r="DI64" s="4"/>
    </row>
    <row r="65" spans="2:113" ht="13.5" customHeight="1">
      <c r="B65" s="659" t="s">
        <v>33</v>
      </c>
      <c r="C65" s="582"/>
      <c r="D65" s="582"/>
      <c r="E65" s="582"/>
      <c r="F65" s="582"/>
      <c r="G65" s="582"/>
      <c r="H65" s="582"/>
      <c r="I65" s="582"/>
      <c r="J65" s="582"/>
      <c r="K65" s="582"/>
      <c r="L65" s="585"/>
      <c r="M65" s="583">
        <v>7527682</v>
      </c>
      <c r="N65" s="584"/>
      <c r="O65" s="584"/>
      <c r="P65" s="584"/>
      <c r="Q65" s="584"/>
      <c r="R65" s="584"/>
      <c r="S65" s="584"/>
      <c r="T65" s="584"/>
      <c r="U65" s="588">
        <v>11.8</v>
      </c>
      <c r="V65" s="588"/>
      <c r="W65" s="588"/>
      <c r="X65" s="588"/>
      <c r="Y65" s="584">
        <v>4158732</v>
      </c>
      <c r="Z65" s="584"/>
      <c r="AA65" s="584"/>
      <c r="AB65" s="584"/>
      <c r="AC65" s="584"/>
      <c r="AD65" s="584"/>
      <c r="AE65" s="584"/>
      <c r="AF65" s="584"/>
      <c r="AG65" s="18"/>
      <c r="AH65" s="745" t="s">
        <v>435</v>
      </c>
      <c r="AI65" s="745"/>
      <c r="AJ65" s="745"/>
      <c r="AK65" s="745"/>
      <c r="AL65" s="745"/>
      <c r="AM65" s="745"/>
      <c r="AN65" s="745"/>
      <c r="AO65" s="745"/>
      <c r="AP65" s="745"/>
      <c r="AQ65" s="745"/>
      <c r="AR65" s="745"/>
      <c r="AS65" s="745"/>
      <c r="AT65" s="745"/>
      <c r="AU65" s="745"/>
      <c r="AV65" s="746"/>
      <c r="AW65" s="661"/>
      <c r="AX65" s="662"/>
      <c r="AY65" s="662"/>
      <c r="AZ65" s="662"/>
      <c r="BA65" s="662"/>
      <c r="BB65" s="662"/>
      <c r="BC65" s="662"/>
      <c r="BD65" s="662"/>
      <c r="BE65" s="663"/>
      <c r="BF65" s="664"/>
      <c r="BG65" s="665"/>
      <c r="BH65" s="665"/>
      <c r="BI65" s="665"/>
      <c r="BJ65" s="665"/>
      <c r="BK65" s="665"/>
      <c r="BL65" s="665"/>
      <c r="BM65" s="666"/>
      <c r="BN65" s="666"/>
      <c r="BO65" s="666"/>
      <c r="BP65" s="666"/>
      <c r="BQ65" s="665"/>
      <c r="BR65" s="665"/>
      <c r="BS65" s="665"/>
      <c r="BT65" s="665"/>
      <c r="BU65" s="665"/>
      <c r="BV65" s="665"/>
      <c r="BW65" s="665"/>
      <c r="BX65" s="665"/>
      <c r="BY65" s="665"/>
      <c r="BZ65" s="665"/>
      <c r="CA65" s="665"/>
      <c r="CB65" s="665"/>
      <c r="CC65" s="665"/>
      <c r="CD65" s="665"/>
      <c r="CE65" s="665"/>
      <c r="CF65" s="653"/>
      <c r="CG65" s="654"/>
      <c r="CH65" s="654"/>
      <c r="CI65" s="654"/>
      <c r="CJ65" s="655"/>
      <c r="CK65" s="619" t="s">
        <v>32</v>
      </c>
      <c r="CL65" s="582"/>
      <c r="CM65" s="582"/>
      <c r="CN65" s="582"/>
      <c r="CO65" s="582"/>
      <c r="CP65" s="582"/>
      <c r="CQ65" s="582"/>
      <c r="CR65" s="585"/>
      <c r="CS65" s="583">
        <v>5979425</v>
      </c>
      <c r="CT65" s="752"/>
      <c r="CU65" s="752"/>
      <c r="CV65" s="752"/>
      <c r="CW65" s="752"/>
      <c r="CX65" s="752"/>
      <c r="CY65" s="752"/>
      <c r="CZ65" s="753"/>
      <c r="DA65" s="583">
        <v>8138413</v>
      </c>
      <c r="DB65" s="752"/>
      <c r="DC65" s="752"/>
      <c r="DD65" s="752"/>
      <c r="DE65" s="752"/>
      <c r="DF65" s="752"/>
      <c r="DG65" s="752"/>
      <c r="DH65" s="754"/>
      <c r="DI65" s="4"/>
    </row>
    <row r="66" spans="2:113" ht="13.5" customHeight="1">
      <c r="B66" s="17"/>
      <c r="C66" s="667" t="s">
        <v>31</v>
      </c>
      <c r="D66" s="667"/>
      <c r="E66" s="667"/>
      <c r="F66" s="667"/>
      <c r="G66" s="667"/>
      <c r="H66" s="667"/>
      <c r="I66" s="667"/>
      <c r="J66" s="667"/>
      <c r="K66" s="667"/>
      <c r="L66" s="668"/>
      <c r="M66" s="583">
        <v>102466</v>
      </c>
      <c r="N66" s="584"/>
      <c r="O66" s="584"/>
      <c r="P66" s="584"/>
      <c r="Q66" s="584"/>
      <c r="R66" s="584"/>
      <c r="S66" s="584"/>
      <c r="T66" s="584"/>
      <c r="U66" s="588">
        <v>0.2</v>
      </c>
      <c r="V66" s="588"/>
      <c r="W66" s="588"/>
      <c r="X66" s="588"/>
      <c r="Y66" s="584">
        <v>98143</v>
      </c>
      <c r="Z66" s="584"/>
      <c r="AA66" s="584"/>
      <c r="AB66" s="584"/>
      <c r="AC66" s="584"/>
      <c r="AD66" s="584"/>
      <c r="AE66" s="584"/>
      <c r="AF66" s="584"/>
      <c r="AG66" s="11"/>
      <c r="AH66" s="676">
        <v>34631144</v>
      </c>
      <c r="AI66" s="676"/>
      <c r="AJ66" s="676"/>
      <c r="AK66" s="676"/>
      <c r="AL66" s="676"/>
      <c r="AM66" s="676"/>
      <c r="AN66" s="676"/>
      <c r="AO66" s="676"/>
      <c r="AP66" s="676"/>
      <c r="AQ66" s="676"/>
      <c r="AR66" s="676"/>
      <c r="AS66" s="676"/>
      <c r="AT66" s="677" t="s">
        <v>5</v>
      </c>
      <c r="AU66" s="677"/>
      <c r="AV66" s="14"/>
      <c r="AW66" s="678" t="s">
        <v>436</v>
      </c>
      <c r="AX66" s="679"/>
      <c r="AY66" s="728" t="s">
        <v>30</v>
      </c>
      <c r="AZ66" s="747"/>
      <c r="BA66" s="747"/>
      <c r="BB66" s="747"/>
      <c r="BC66" s="747"/>
      <c r="BD66" s="747"/>
      <c r="BE66" s="748"/>
      <c r="BF66" s="749">
        <v>5488256</v>
      </c>
      <c r="BG66" s="750"/>
      <c r="BH66" s="750"/>
      <c r="BI66" s="750"/>
      <c r="BJ66" s="750"/>
      <c r="BK66" s="751"/>
      <c r="BL66" s="719" t="s">
        <v>437</v>
      </c>
      <c r="BM66" s="722" t="s">
        <v>438</v>
      </c>
      <c r="BN66" s="728" t="s">
        <v>29</v>
      </c>
      <c r="BO66" s="632"/>
      <c r="BP66" s="632"/>
      <c r="BQ66" s="632"/>
      <c r="BR66" s="632"/>
      <c r="BS66" s="632"/>
      <c r="BT66" s="632"/>
      <c r="BU66" s="632"/>
      <c r="BV66" s="632"/>
      <c r="BW66" s="632"/>
      <c r="BX66" s="632"/>
      <c r="BY66" s="633"/>
      <c r="BZ66" s="749">
        <v>220283</v>
      </c>
      <c r="CA66" s="750"/>
      <c r="CB66" s="750"/>
      <c r="CC66" s="750"/>
      <c r="CD66" s="750"/>
      <c r="CE66" s="750"/>
      <c r="CF66" s="656"/>
      <c r="CG66" s="657"/>
      <c r="CH66" s="657"/>
      <c r="CI66" s="657"/>
      <c r="CJ66" s="658"/>
      <c r="CK66" s="697" t="s">
        <v>28</v>
      </c>
      <c r="CL66" s="662"/>
      <c r="CM66" s="662"/>
      <c r="CN66" s="662"/>
      <c r="CO66" s="662"/>
      <c r="CP66" s="662"/>
      <c r="CQ66" s="662"/>
      <c r="CR66" s="663"/>
      <c r="CS66" s="583" t="s">
        <v>368</v>
      </c>
      <c r="CT66" s="752"/>
      <c r="CU66" s="752"/>
      <c r="CV66" s="752"/>
      <c r="CW66" s="752"/>
      <c r="CX66" s="752"/>
      <c r="CY66" s="752"/>
      <c r="CZ66" s="753"/>
      <c r="DA66" s="583" t="s">
        <v>368</v>
      </c>
      <c r="DB66" s="752"/>
      <c r="DC66" s="752"/>
      <c r="DD66" s="752"/>
      <c r="DE66" s="752"/>
      <c r="DF66" s="752"/>
      <c r="DG66" s="752"/>
      <c r="DH66" s="754"/>
      <c r="DI66" s="4"/>
    </row>
    <row r="67" spans="2:113" ht="13.5" customHeight="1">
      <c r="B67" s="187"/>
      <c r="C67" s="725" t="s">
        <v>27</v>
      </c>
      <c r="D67" s="726"/>
      <c r="E67" s="726"/>
      <c r="F67" s="726"/>
      <c r="G67" s="726"/>
      <c r="H67" s="726"/>
      <c r="I67" s="726"/>
      <c r="J67" s="726"/>
      <c r="K67" s="726"/>
      <c r="L67" s="727"/>
      <c r="M67" s="741">
        <v>7527682</v>
      </c>
      <c r="N67" s="742"/>
      <c r="O67" s="742"/>
      <c r="P67" s="742"/>
      <c r="Q67" s="742"/>
      <c r="R67" s="742"/>
      <c r="S67" s="742"/>
      <c r="T67" s="742"/>
      <c r="U67" s="743">
        <v>11.8</v>
      </c>
      <c r="V67" s="743"/>
      <c r="W67" s="743"/>
      <c r="X67" s="743"/>
      <c r="Y67" s="742">
        <v>4158732</v>
      </c>
      <c r="Z67" s="742"/>
      <c r="AA67" s="742"/>
      <c r="AB67" s="742"/>
      <c r="AC67" s="742"/>
      <c r="AD67" s="742"/>
      <c r="AE67" s="742"/>
      <c r="AF67" s="744"/>
      <c r="AG67" s="11"/>
      <c r="AH67" s="582" t="s">
        <v>26</v>
      </c>
      <c r="AI67" s="582"/>
      <c r="AJ67" s="582"/>
      <c r="AK67" s="582"/>
      <c r="AL67" s="582"/>
      <c r="AM67" s="582"/>
      <c r="AN67" s="582"/>
      <c r="AO67" s="582"/>
      <c r="AP67" s="582"/>
      <c r="AQ67" s="582"/>
      <c r="AR67" s="582"/>
      <c r="AS67" s="582"/>
      <c r="AT67" s="582"/>
      <c r="AU67" s="582"/>
      <c r="AV67" s="626"/>
      <c r="AW67" s="680"/>
      <c r="AX67" s="681"/>
      <c r="AY67" s="669" t="s">
        <v>439</v>
      </c>
      <c r="AZ67" s="670"/>
      <c r="BA67" s="670"/>
      <c r="BB67" s="670"/>
      <c r="BC67" s="670"/>
      <c r="BD67" s="670"/>
      <c r="BE67" s="671"/>
      <c r="BF67" s="583">
        <v>872443</v>
      </c>
      <c r="BG67" s="584"/>
      <c r="BH67" s="584"/>
      <c r="BI67" s="584"/>
      <c r="BJ67" s="584"/>
      <c r="BK67" s="672"/>
      <c r="BL67" s="720"/>
      <c r="BM67" s="723"/>
      <c r="BN67" s="619" t="s">
        <v>25</v>
      </c>
      <c r="BO67" s="582"/>
      <c r="BP67" s="582"/>
      <c r="BQ67" s="582"/>
      <c r="BR67" s="582"/>
      <c r="BS67" s="582"/>
      <c r="BT67" s="582"/>
      <c r="BU67" s="582"/>
      <c r="BV67" s="582"/>
      <c r="BW67" s="582"/>
      <c r="BX67" s="582"/>
      <c r="BY67" s="585"/>
      <c r="BZ67" s="583">
        <v>-1043834</v>
      </c>
      <c r="CA67" s="584"/>
      <c r="CB67" s="584"/>
      <c r="CC67" s="584"/>
      <c r="CD67" s="584"/>
      <c r="CE67" s="584"/>
      <c r="CF67" s="728" t="s">
        <v>24</v>
      </c>
      <c r="CG67" s="729"/>
      <c r="CH67" s="729"/>
      <c r="CI67" s="729"/>
      <c r="CJ67" s="729"/>
      <c r="CK67" s="729"/>
      <c r="CL67" s="729"/>
      <c r="CM67" s="729"/>
      <c r="CN67" s="729"/>
      <c r="CO67" s="729"/>
      <c r="CP67" s="729"/>
      <c r="CQ67" s="729"/>
      <c r="CR67" s="729"/>
      <c r="CS67" s="730">
        <v>27000</v>
      </c>
      <c r="CT67" s="614"/>
      <c r="CU67" s="614"/>
      <c r="CV67" s="614"/>
      <c r="CW67" s="614"/>
      <c r="CX67" s="614"/>
      <c r="CY67" s="614"/>
      <c r="CZ67" s="731"/>
      <c r="DA67" s="613">
        <v>20000</v>
      </c>
      <c r="DB67" s="614"/>
      <c r="DC67" s="614"/>
      <c r="DD67" s="614"/>
      <c r="DE67" s="614"/>
      <c r="DF67" s="614"/>
      <c r="DG67" s="614"/>
      <c r="DH67" s="615"/>
      <c r="DI67" s="4"/>
    </row>
    <row r="68" spans="2:113" ht="13.5" customHeight="1">
      <c r="B68" s="616" t="s">
        <v>23</v>
      </c>
      <c r="C68" s="13"/>
      <c r="D68" s="582" t="s">
        <v>22</v>
      </c>
      <c r="E68" s="582"/>
      <c r="F68" s="582"/>
      <c r="G68" s="582"/>
      <c r="H68" s="582"/>
      <c r="I68" s="582"/>
      <c r="J68" s="582"/>
      <c r="K68" s="582"/>
      <c r="L68" s="585"/>
      <c r="M68" s="583">
        <v>2088852</v>
      </c>
      <c r="N68" s="584"/>
      <c r="O68" s="584"/>
      <c r="P68" s="584"/>
      <c r="Q68" s="584"/>
      <c r="R68" s="584"/>
      <c r="S68" s="584"/>
      <c r="T68" s="584"/>
      <c r="U68" s="588">
        <v>3.3</v>
      </c>
      <c r="V68" s="588"/>
      <c r="W68" s="588"/>
      <c r="X68" s="588"/>
      <c r="Y68" s="584">
        <v>545579</v>
      </c>
      <c r="Z68" s="584"/>
      <c r="AA68" s="584"/>
      <c r="AB68" s="584"/>
      <c r="AC68" s="584"/>
      <c r="AD68" s="584"/>
      <c r="AE68" s="584"/>
      <c r="AF68" s="672"/>
      <c r="AG68" s="11"/>
      <c r="AH68" s="4"/>
      <c r="AI68" s="4"/>
      <c r="AJ68" s="4"/>
      <c r="AK68" s="617">
        <v>82.1</v>
      </c>
      <c r="AL68" s="617"/>
      <c r="AM68" s="617"/>
      <c r="AN68" s="282" t="s">
        <v>21</v>
      </c>
      <c r="AO68" s="16"/>
      <c r="AP68" s="16"/>
      <c r="AQ68" s="15" t="s">
        <v>440</v>
      </c>
      <c r="AR68" s="618">
        <v>82.1</v>
      </c>
      <c r="AS68" s="618"/>
      <c r="AT68" s="618"/>
      <c r="AU68" s="282" t="s">
        <v>21</v>
      </c>
      <c r="AV68" s="14" t="s">
        <v>441</v>
      </c>
      <c r="AW68" s="680"/>
      <c r="AX68" s="681"/>
      <c r="AY68" s="669" t="s">
        <v>444</v>
      </c>
      <c r="AZ68" s="670"/>
      <c r="BA68" s="670"/>
      <c r="BB68" s="670"/>
      <c r="BC68" s="670"/>
      <c r="BD68" s="670"/>
      <c r="BE68" s="671"/>
      <c r="BF68" s="583">
        <v>44476</v>
      </c>
      <c r="BG68" s="584"/>
      <c r="BH68" s="584"/>
      <c r="BI68" s="584"/>
      <c r="BJ68" s="584"/>
      <c r="BK68" s="672"/>
      <c r="BL68" s="720"/>
      <c r="BM68" s="723"/>
      <c r="BN68" s="619" t="s">
        <v>20</v>
      </c>
      <c r="BO68" s="582"/>
      <c r="BP68" s="582"/>
      <c r="BQ68" s="582"/>
      <c r="BR68" s="582"/>
      <c r="BS68" s="582"/>
      <c r="BT68" s="582"/>
      <c r="BU68" s="582"/>
      <c r="BV68" s="582"/>
      <c r="BW68" s="582"/>
      <c r="BX68" s="582"/>
      <c r="BY68" s="585"/>
      <c r="BZ68" s="583">
        <v>21615</v>
      </c>
      <c r="CA68" s="584"/>
      <c r="CB68" s="584"/>
      <c r="CC68" s="584"/>
      <c r="CD68" s="584"/>
      <c r="CE68" s="584"/>
      <c r="CF68" s="619" t="s">
        <v>19</v>
      </c>
      <c r="CG68" s="620"/>
      <c r="CH68" s="620"/>
      <c r="CI68" s="620"/>
      <c r="CJ68" s="620"/>
      <c r="CK68" s="620"/>
      <c r="CL68" s="620"/>
      <c r="CM68" s="620"/>
      <c r="CN68" s="620"/>
      <c r="CO68" s="620"/>
      <c r="CP68" s="620"/>
      <c r="CQ68" s="620"/>
      <c r="CR68" s="620"/>
      <c r="CS68" s="621" t="s">
        <v>368</v>
      </c>
      <c r="CT68" s="622"/>
      <c r="CU68" s="622"/>
      <c r="CV68" s="622"/>
      <c r="CW68" s="622"/>
      <c r="CX68" s="622"/>
      <c r="CY68" s="622"/>
      <c r="CZ68" s="623"/>
      <c r="DA68" s="624" t="s">
        <v>368</v>
      </c>
      <c r="DB68" s="622"/>
      <c r="DC68" s="622"/>
      <c r="DD68" s="622"/>
      <c r="DE68" s="622"/>
      <c r="DF68" s="622"/>
      <c r="DG68" s="622"/>
      <c r="DH68" s="625"/>
      <c r="DI68" s="4"/>
    </row>
    <row r="69" spans="2:113" ht="13.5" customHeight="1">
      <c r="B69" s="616"/>
      <c r="C69" s="13"/>
      <c r="D69" s="582" t="s">
        <v>18</v>
      </c>
      <c r="E69" s="582"/>
      <c r="F69" s="582"/>
      <c r="G69" s="582"/>
      <c r="H69" s="582"/>
      <c r="I69" s="582"/>
      <c r="J69" s="582"/>
      <c r="K69" s="582"/>
      <c r="L69" s="585"/>
      <c r="M69" s="583">
        <v>5438830</v>
      </c>
      <c r="N69" s="584"/>
      <c r="O69" s="584"/>
      <c r="P69" s="584"/>
      <c r="Q69" s="584"/>
      <c r="R69" s="584"/>
      <c r="S69" s="584"/>
      <c r="T69" s="584"/>
      <c r="U69" s="588">
        <v>8.5</v>
      </c>
      <c r="V69" s="588"/>
      <c r="W69" s="588"/>
      <c r="X69" s="588"/>
      <c r="Y69" s="584">
        <v>3613153</v>
      </c>
      <c r="Z69" s="584"/>
      <c r="AA69" s="584"/>
      <c r="AB69" s="584"/>
      <c r="AC69" s="584"/>
      <c r="AD69" s="584"/>
      <c r="AE69" s="584"/>
      <c r="AF69" s="672"/>
      <c r="AG69" s="11"/>
      <c r="AH69" s="6"/>
      <c r="AI69" s="12"/>
      <c r="AJ69" s="12"/>
      <c r="AK69" s="12"/>
      <c r="AL69" s="582" t="s">
        <v>443</v>
      </c>
      <c r="AM69" s="582"/>
      <c r="AN69" s="582"/>
      <c r="AO69" s="582"/>
      <c r="AP69" s="582"/>
      <c r="AQ69" s="582"/>
      <c r="AR69" s="582"/>
      <c r="AS69" s="582"/>
      <c r="AT69" s="582"/>
      <c r="AU69" s="582"/>
      <c r="AV69" s="626"/>
      <c r="AW69" s="680"/>
      <c r="AX69" s="681"/>
      <c r="AY69" s="669" t="s">
        <v>446</v>
      </c>
      <c r="AZ69" s="670"/>
      <c r="BA69" s="670"/>
      <c r="BB69" s="670"/>
      <c r="BC69" s="670"/>
      <c r="BD69" s="670"/>
      <c r="BE69" s="671"/>
      <c r="BF69" s="583">
        <v>13125</v>
      </c>
      <c r="BG69" s="584"/>
      <c r="BH69" s="584"/>
      <c r="BI69" s="584"/>
      <c r="BJ69" s="584"/>
      <c r="BK69" s="672"/>
      <c r="BL69" s="720"/>
      <c r="BM69" s="723"/>
      <c r="BN69" s="619" t="s">
        <v>17</v>
      </c>
      <c r="BO69" s="582"/>
      <c r="BP69" s="582"/>
      <c r="BQ69" s="582"/>
      <c r="BR69" s="582"/>
      <c r="BS69" s="582"/>
      <c r="BT69" s="582"/>
      <c r="BU69" s="582"/>
      <c r="BV69" s="582"/>
      <c r="BW69" s="582"/>
      <c r="BX69" s="582"/>
      <c r="BY69" s="585"/>
      <c r="BZ69" s="583">
        <v>30696</v>
      </c>
      <c r="CA69" s="584"/>
      <c r="CB69" s="584"/>
      <c r="CC69" s="584"/>
      <c r="CD69" s="584"/>
      <c r="CE69" s="584"/>
      <c r="CF69" s="627" t="s">
        <v>16</v>
      </c>
      <c r="CG69" s="628"/>
      <c r="CH69" s="628" t="s">
        <v>15</v>
      </c>
      <c r="CI69" s="628"/>
      <c r="CJ69" s="631"/>
      <c r="CK69" s="632" t="s">
        <v>14</v>
      </c>
      <c r="CL69" s="632"/>
      <c r="CM69" s="632"/>
      <c r="CN69" s="632"/>
      <c r="CO69" s="632"/>
      <c r="CP69" s="632"/>
      <c r="CQ69" s="632"/>
      <c r="CR69" s="633"/>
      <c r="CS69" s="634">
        <v>99.7</v>
      </c>
      <c r="CT69" s="635"/>
      <c r="CU69" s="635"/>
      <c r="CV69" s="635"/>
      <c r="CW69" s="635">
        <v>98.2</v>
      </c>
      <c r="CX69" s="587"/>
      <c r="CY69" s="587"/>
      <c r="CZ69" s="589"/>
      <c r="DA69" s="634">
        <v>99.6</v>
      </c>
      <c r="DB69" s="587"/>
      <c r="DC69" s="587"/>
      <c r="DD69" s="587"/>
      <c r="DE69" s="635">
        <v>97.7</v>
      </c>
      <c r="DF69" s="587"/>
      <c r="DG69" s="587"/>
      <c r="DH69" s="590"/>
      <c r="DI69" s="4"/>
    </row>
    <row r="70" spans="2:113" ht="13.5" customHeight="1">
      <c r="B70" s="616"/>
      <c r="C70" s="619" t="s">
        <v>13</v>
      </c>
      <c r="D70" s="582"/>
      <c r="E70" s="582"/>
      <c r="F70" s="582"/>
      <c r="G70" s="582"/>
      <c r="H70" s="582"/>
      <c r="I70" s="582"/>
      <c r="J70" s="582"/>
      <c r="K70" s="582"/>
      <c r="L70" s="585"/>
      <c r="M70" s="583" t="s">
        <v>368</v>
      </c>
      <c r="N70" s="584"/>
      <c r="O70" s="584"/>
      <c r="P70" s="584"/>
      <c r="Q70" s="584"/>
      <c r="R70" s="584"/>
      <c r="S70" s="584"/>
      <c r="T70" s="584"/>
      <c r="U70" s="588" t="s">
        <v>368</v>
      </c>
      <c r="V70" s="588"/>
      <c r="W70" s="588"/>
      <c r="X70" s="588"/>
      <c r="Y70" s="584" t="s">
        <v>368</v>
      </c>
      <c r="Z70" s="584"/>
      <c r="AA70" s="584"/>
      <c r="AB70" s="584"/>
      <c r="AC70" s="584"/>
      <c r="AD70" s="584"/>
      <c r="AE70" s="584"/>
      <c r="AF70" s="672"/>
      <c r="AG70" s="11"/>
      <c r="AH70" s="6"/>
      <c r="AI70" s="12"/>
      <c r="AJ70" s="12"/>
      <c r="AK70" s="12"/>
      <c r="AL70" s="582" t="s">
        <v>445</v>
      </c>
      <c r="AM70" s="582"/>
      <c r="AN70" s="582"/>
      <c r="AO70" s="582"/>
      <c r="AP70" s="582"/>
      <c r="AQ70" s="582"/>
      <c r="AR70" s="582"/>
      <c r="AS70" s="582"/>
      <c r="AT70" s="582"/>
      <c r="AU70" s="582"/>
      <c r="AV70" s="626"/>
      <c r="AW70" s="680"/>
      <c r="AX70" s="681"/>
      <c r="AY70" s="669" t="s">
        <v>463</v>
      </c>
      <c r="AZ70" s="670"/>
      <c r="BA70" s="670"/>
      <c r="BB70" s="670"/>
      <c r="BC70" s="670"/>
      <c r="BD70" s="670"/>
      <c r="BE70" s="671"/>
      <c r="BF70" s="583" t="s">
        <v>368</v>
      </c>
      <c r="BG70" s="584"/>
      <c r="BH70" s="584"/>
      <c r="BI70" s="584"/>
      <c r="BJ70" s="584"/>
      <c r="BK70" s="672"/>
      <c r="BL70" s="720"/>
      <c r="BM70" s="723"/>
      <c r="BN70" s="737" t="s">
        <v>447</v>
      </c>
      <c r="BO70" s="737"/>
      <c r="BP70" s="737"/>
      <c r="BQ70" s="737"/>
      <c r="BR70" s="739" t="s">
        <v>12</v>
      </c>
      <c r="BS70" s="582" t="s">
        <v>11</v>
      </c>
      <c r="BT70" s="582"/>
      <c r="BU70" s="582"/>
      <c r="BV70" s="582"/>
      <c r="BW70" s="582"/>
      <c r="BX70" s="582"/>
      <c r="BY70" s="582"/>
      <c r="BZ70" s="583">
        <v>98</v>
      </c>
      <c r="CA70" s="584"/>
      <c r="CB70" s="584"/>
      <c r="CC70" s="584"/>
      <c r="CD70" s="584"/>
      <c r="CE70" s="584"/>
      <c r="CF70" s="629"/>
      <c r="CG70" s="630"/>
      <c r="CH70" s="637" t="s">
        <v>448</v>
      </c>
      <c r="CI70" s="637" t="s">
        <v>449</v>
      </c>
      <c r="CJ70" s="732" t="s">
        <v>450</v>
      </c>
      <c r="CK70" s="582"/>
      <c r="CL70" s="582"/>
      <c r="CM70" s="582"/>
      <c r="CN70" s="582"/>
      <c r="CO70" s="582"/>
      <c r="CP70" s="582"/>
      <c r="CQ70" s="582"/>
      <c r="CR70" s="585"/>
      <c r="CS70" s="634"/>
      <c r="CT70" s="635"/>
      <c r="CU70" s="635"/>
      <c r="CV70" s="635"/>
      <c r="CW70" s="587"/>
      <c r="CX70" s="587"/>
      <c r="CY70" s="587"/>
      <c r="CZ70" s="589"/>
      <c r="DA70" s="636"/>
      <c r="DB70" s="587"/>
      <c r="DC70" s="587"/>
      <c r="DD70" s="587"/>
      <c r="DE70" s="587"/>
      <c r="DF70" s="587"/>
      <c r="DG70" s="587"/>
      <c r="DH70" s="590"/>
      <c r="DI70" s="4"/>
    </row>
    <row r="71" spans="2:113" ht="13.5" customHeight="1">
      <c r="B71" s="188"/>
      <c r="C71" s="712" t="s">
        <v>10</v>
      </c>
      <c r="D71" s="667"/>
      <c r="E71" s="667"/>
      <c r="F71" s="667"/>
      <c r="G71" s="667"/>
      <c r="H71" s="667"/>
      <c r="I71" s="667"/>
      <c r="J71" s="667"/>
      <c r="K71" s="667"/>
      <c r="L71" s="668"/>
      <c r="M71" s="733" t="s">
        <v>368</v>
      </c>
      <c r="N71" s="734"/>
      <c r="O71" s="734"/>
      <c r="P71" s="734"/>
      <c r="Q71" s="734"/>
      <c r="R71" s="734"/>
      <c r="S71" s="734"/>
      <c r="T71" s="734"/>
      <c r="U71" s="735" t="s">
        <v>368</v>
      </c>
      <c r="V71" s="735"/>
      <c r="W71" s="735"/>
      <c r="X71" s="735"/>
      <c r="Y71" s="734" t="s">
        <v>368</v>
      </c>
      <c r="Z71" s="734"/>
      <c r="AA71" s="734"/>
      <c r="AB71" s="734"/>
      <c r="AC71" s="734"/>
      <c r="AD71" s="734"/>
      <c r="AE71" s="734"/>
      <c r="AF71" s="736"/>
      <c r="AG71" s="11"/>
      <c r="AH71" s="582" t="s">
        <v>9</v>
      </c>
      <c r="AI71" s="582"/>
      <c r="AJ71" s="582"/>
      <c r="AK71" s="582"/>
      <c r="AL71" s="582"/>
      <c r="AM71" s="582"/>
      <c r="AN71" s="582"/>
      <c r="AO71" s="582"/>
      <c r="AP71" s="582"/>
      <c r="AQ71" s="582"/>
      <c r="AR71" s="582"/>
      <c r="AS71" s="582"/>
      <c r="AT71" s="582"/>
      <c r="AU71" s="582"/>
      <c r="AV71" s="626"/>
      <c r="AW71" s="680"/>
      <c r="AX71" s="681"/>
      <c r="AY71" s="669" t="s">
        <v>451</v>
      </c>
      <c r="AZ71" s="670"/>
      <c r="BA71" s="670"/>
      <c r="BB71" s="670"/>
      <c r="BC71" s="670"/>
      <c r="BD71" s="670"/>
      <c r="BE71" s="671"/>
      <c r="BF71" s="583">
        <v>1680885</v>
      </c>
      <c r="BG71" s="584"/>
      <c r="BH71" s="584"/>
      <c r="BI71" s="584"/>
      <c r="BJ71" s="584"/>
      <c r="BK71" s="672"/>
      <c r="BL71" s="720"/>
      <c r="BM71" s="723"/>
      <c r="BN71" s="737"/>
      <c r="BO71" s="737"/>
      <c r="BP71" s="737"/>
      <c r="BQ71" s="737"/>
      <c r="BR71" s="739"/>
      <c r="BS71" s="582" t="s">
        <v>8</v>
      </c>
      <c r="BT71" s="582"/>
      <c r="BU71" s="582"/>
      <c r="BV71" s="582"/>
      <c r="BW71" s="582"/>
      <c r="BX71" s="582"/>
      <c r="BY71" s="582"/>
      <c r="BZ71" s="583">
        <v>89</v>
      </c>
      <c r="CA71" s="584"/>
      <c r="CB71" s="584"/>
      <c r="CC71" s="584"/>
      <c r="CD71" s="584"/>
      <c r="CE71" s="584"/>
      <c r="CF71" s="629"/>
      <c r="CG71" s="630"/>
      <c r="CH71" s="637"/>
      <c r="CI71" s="637"/>
      <c r="CJ71" s="732"/>
      <c r="CK71" s="582" t="s">
        <v>7</v>
      </c>
      <c r="CL71" s="582"/>
      <c r="CM71" s="582"/>
      <c r="CN71" s="582"/>
      <c r="CO71" s="582"/>
      <c r="CP71" s="582"/>
      <c r="CQ71" s="582"/>
      <c r="CR71" s="585"/>
      <c r="CS71" s="586">
        <v>99.5</v>
      </c>
      <c r="CT71" s="587"/>
      <c r="CU71" s="587"/>
      <c r="CV71" s="587"/>
      <c r="CW71" s="588">
        <v>97.5</v>
      </c>
      <c r="CX71" s="587"/>
      <c r="CY71" s="587"/>
      <c r="CZ71" s="589"/>
      <c r="DA71" s="586">
        <v>99.4</v>
      </c>
      <c r="DB71" s="587"/>
      <c r="DC71" s="587"/>
      <c r="DD71" s="587"/>
      <c r="DE71" s="588">
        <v>96.7</v>
      </c>
      <c r="DF71" s="587"/>
      <c r="DG71" s="587"/>
      <c r="DH71" s="590"/>
      <c r="DI71" s="4"/>
    </row>
    <row r="72" spans="2:113" ht="13.5" customHeight="1" thickBot="1">
      <c r="B72" s="591" t="s">
        <v>6</v>
      </c>
      <c r="C72" s="592"/>
      <c r="D72" s="592"/>
      <c r="E72" s="592"/>
      <c r="F72" s="592"/>
      <c r="G72" s="592"/>
      <c r="H72" s="592"/>
      <c r="I72" s="592"/>
      <c r="J72" s="592"/>
      <c r="K72" s="592"/>
      <c r="L72" s="593"/>
      <c r="M72" s="594">
        <v>63809604</v>
      </c>
      <c r="N72" s="595"/>
      <c r="O72" s="595"/>
      <c r="P72" s="595"/>
      <c r="Q72" s="595"/>
      <c r="R72" s="595"/>
      <c r="S72" s="595"/>
      <c r="T72" s="595"/>
      <c r="U72" s="596">
        <v>100</v>
      </c>
      <c r="V72" s="596"/>
      <c r="W72" s="596"/>
      <c r="X72" s="596"/>
      <c r="Y72" s="595">
        <v>45009438</v>
      </c>
      <c r="Z72" s="595"/>
      <c r="AA72" s="595"/>
      <c r="AB72" s="595"/>
      <c r="AC72" s="595"/>
      <c r="AD72" s="595"/>
      <c r="AE72" s="595"/>
      <c r="AF72" s="597"/>
      <c r="AG72" s="10"/>
      <c r="AH72" s="598">
        <v>47885109</v>
      </c>
      <c r="AI72" s="598"/>
      <c r="AJ72" s="598"/>
      <c r="AK72" s="598"/>
      <c r="AL72" s="598"/>
      <c r="AM72" s="598"/>
      <c r="AN72" s="598"/>
      <c r="AO72" s="598"/>
      <c r="AP72" s="598"/>
      <c r="AQ72" s="598"/>
      <c r="AR72" s="598"/>
      <c r="AS72" s="598"/>
      <c r="AT72" s="592" t="s">
        <v>5</v>
      </c>
      <c r="AU72" s="592"/>
      <c r="AV72" s="9"/>
      <c r="AW72" s="682"/>
      <c r="AX72" s="683"/>
      <c r="AY72" s="599" t="s">
        <v>85</v>
      </c>
      <c r="AZ72" s="600"/>
      <c r="BA72" s="600"/>
      <c r="BB72" s="600"/>
      <c r="BC72" s="600"/>
      <c r="BD72" s="600"/>
      <c r="BE72" s="601"/>
      <c r="BF72" s="602">
        <v>2877327</v>
      </c>
      <c r="BG72" s="603"/>
      <c r="BH72" s="603"/>
      <c r="BI72" s="603"/>
      <c r="BJ72" s="603"/>
      <c r="BK72" s="604"/>
      <c r="BL72" s="721"/>
      <c r="BM72" s="724"/>
      <c r="BN72" s="738"/>
      <c r="BO72" s="738"/>
      <c r="BP72" s="738"/>
      <c r="BQ72" s="738"/>
      <c r="BR72" s="740"/>
      <c r="BS72" s="592" t="s">
        <v>4</v>
      </c>
      <c r="BT72" s="592"/>
      <c r="BU72" s="592"/>
      <c r="BV72" s="592"/>
      <c r="BW72" s="592"/>
      <c r="BX72" s="592"/>
      <c r="BY72" s="592"/>
      <c r="BZ72" s="602">
        <v>260</v>
      </c>
      <c r="CA72" s="603"/>
      <c r="CB72" s="603"/>
      <c r="CC72" s="603"/>
      <c r="CD72" s="603"/>
      <c r="CE72" s="604"/>
      <c r="CF72" s="605" t="s">
        <v>3</v>
      </c>
      <c r="CG72" s="606"/>
      <c r="CH72" s="607" t="s">
        <v>2</v>
      </c>
      <c r="CI72" s="607"/>
      <c r="CJ72" s="608"/>
      <c r="CK72" s="592" t="s">
        <v>1</v>
      </c>
      <c r="CL72" s="592"/>
      <c r="CM72" s="592"/>
      <c r="CN72" s="592"/>
      <c r="CO72" s="592"/>
      <c r="CP72" s="592"/>
      <c r="CQ72" s="592"/>
      <c r="CR72" s="593"/>
      <c r="CS72" s="609">
        <v>99.8</v>
      </c>
      <c r="CT72" s="610"/>
      <c r="CU72" s="610"/>
      <c r="CV72" s="610"/>
      <c r="CW72" s="611">
        <v>98.8</v>
      </c>
      <c r="CX72" s="610"/>
      <c r="CY72" s="610"/>
      <c r="CZ72" s="612"/>
      <c r="DA72" s="609">
        <v>99.8</v>
      </c>
      <c r="DB72" s="610"/>
      <c r="DC72" s="610"/>
      <c r="DD72" s="610"/>
      <c r="DE72" s="611">
        <v>98.8</v>
      </c>
      <c r="DF72" s="610"/>
      <c r="DG72" s="610"/>
      <c r="DH72" s="718"/>
      <c r="DI72" s="4"/>
    </row>
    <row r="73" spans="2:113" ht="13.5" customHeight="1">
      <c r="B73" s="715" t="s">
        <v>0</v>
      </c>
      <c r="C73" s="715"/>
      <c r="D73" s="715"/>
      <c r="E73" s="715"/>
      <c r="F73" s="715"/>
      <c r="G73" s="715"/>
      <c r="H73" s="715"/>
      <c r="I73" s="715"/>
      <c r="J73" s="715"/>
      <c r="K73" s="715"/>
      <c r="L73" s="715"/>
      <c r="M73" s="715"/>
      <c r="N73" s="715"/>
      <c r="O73" s="715"/>
      <c r="P73" s="715"/>
      <c r="Q73" s="715"/>
      <c r="R73" s="715"/>
      <c r="S73" s="715"/>
      <c r="T73" s="715"/>
      <c r="U73" s="715"/>
      <c r="V73" s="715"/>
      <c r="W73" s="715"/>
      <c r="X73" s="715"/>
      <c r="Y73" s="715"/>
      <c r="Z73" s="715"/>
      <c r="AA73" s="715"/>
      <c r="AB73" s="715"/>
      <c r="AC73" s="715"/>
      <c r="AD73" s="715"/>
      <c r="AE73" s="715"/>
      <c r="AF73" s="715"/>
      <c r="AG73" s="715"/>
      <c r="AH73" s="715"/>
      <c r="AI73" s="715"/>
      <c r="AJ73" s="715"/>
      <c r="AK73" s="715"/>
      <c r="AL73" s="715"/>
      <c r="AM73" s="715"/>
      <c r="AN73" s="715"/>
      <c r="AO73" s="715"/>
      <c r="AP73" s="715"/>
      <c r="AQ73" s="715"/>
      <c r="AR73" s="715"/>
      <c r="AS73" s="715"/>
      <c r="AT73" s="715"/>
      <c r="AU73" s="715"/>
      <c r="AV73" s="715"/>
      <c r="AW73" s="715"/>
      <c r="AX73" s="715"/>
      <c r="AY73" s="715"/>
      <c r="AZ73" s="715"/>
      <c r="BA73" s="715"/>
      <c r="BB73" s="715"/>
      <c r="BC73" s="715"/>
      <c r="BD73" s="715"/>
      <c r="BE73" s="715"/>
      <c r="BF73" s="715"/>
      <c r="BG73" s="715"/>
      <c r="BH73" s="715"/>
      <c r="BI73" s="715"/>
      <c r="BJ73" s="715"/>
      <c r="BK73" s="715"/>
      <c r="BL73" s="715"/>
      <c r="BM73" s="715"/>
      <c r="BN73" s="715"/>
      <c r="BO73" s="715"/>
      <c r="BP73" s="715"/>
      <c r="BQ73" s="715"/>
      <c r="BR73" s="715"/>
      <c r="BS73" s="715"/>
      <c r="BT73" s="715"/>
      <c r="BU73" s="715"/>
      <c r="BV73" s="715"/>
      <c r="BW73" s="715"/>
      <c r="BX73" s="715"/>
      <c r="BY73" s="715"/>
      <c r="BZ73" s="715"/>
      <c r="CA73" s="715"/>
      <c r="CB73" s="715"/>
      <c r="CC73" s="715"/>
      <c r="CD73" s="715"/>
      <c r="CE73" s="715"/>
      <c r="CF73" s="715"/>
      <c r="CG73" s="715"/>
      <c r="CH73" s="715"/>
      <c r="CI73" s="715"/>
      <c r="CJ73" s="715"/>
      <c r="CK73" s="715"/>
      <c r="CL73" s="715"/>
      <c r="CN73" s="8"/>
      <c r="CO73" s="285"/>
      <c r="CP73" s="285"/>
      <c r="CQ73" s="285"/>
      <c r="CR73" s="285"/>
      <c r="CS73" s="285"/>
      <c r="CT73" s="282"/>
      <c r="CU73" s="282"/>
      <c r="CV73" s="282"/>
      <c r="CW73" s="282"/>
      <c r="CX73" s="282"/>
      <c r="CY73" s="282"/>
      <c r="CZ73" s="282"/>
      <c r="DA73" s="282"/>
      <c r="DB73" s="282"/>
      <c r="DC73" s="282"/>
      <c r="DD73" s="282"/>
      <c r="DE73" s="282"/>
      <c r="DF73" s="282"/>
      <c r="DG73" s="282"/>
      <c r="DH73" s="282"/>
    </row>
    <row r="74" spans="2:113" ht="13.5" customHeight="1">
      <c r="B74" s="716" t="s">
        <v>452</v>
      </c>
      <c r="C74" s="716"/>
      <c r="D74" s="716"/>
      <c r="E74" s="716"/>
      <c r="F74" s="716"/>
      <c r="G74" s="716"/>
      <c r="H74" s="716"/>
      <c r="I74" s="716"/>
      <c r="J74" s="716"/>
      <c r="K74" s="716"/>
      <c r="L74" s="716"/>
      <c r="M74" s="716"/>
      <c r="N74" s="716"/>
      <c r="O74" s="716"/>
      <c r="P74" s="716"/>
      <c r="Q74" s="716"/>
      <c r="R74" s="716"/>
      <c r="S74" s="716"/>
      <c r="T74" s="716"/>
      <c r="U74" s="716"/>
      <c r="V74" s="716"/>
      <c r="W74" s="716"/>
      <c r="X74" s="716"/>
      <c r="Y74" s="716"/>
      <c r="Z74" s="716"/>
      <c r="AA74" s="716"/>
      <c r="AB74" s="716"/>
      <c r="AC74" s="716"/>
      <c r="AD74" s="716"/>
      <c r="AE74" s="716"/>
      <c r="AF74" s="716"/>
      <c r="AG74" s="716"/>
      <c r="AH74" s="716"/>
      <c r="AI74" s="716"/>
      <c r="AJ74" s="716"/>
      <c r="AK74" s="716"/>
      <c r="AL74" s="716"/>
      <c r="AM74" s="716"/>
      <c r="AN74" s="716"/>
      <c r="AO74" s="716"/>
      <c r="AP74" s="716"/>
      <c r="AQ74" s="716"/>
      <c r="AR74" s="716"/>
      <c r="AS74" s="716"/>
      <c r="AT74" s="716"/>
      <c r="AU74" s="716"/>
      <c r="AV74" s="716"/>
      <c r="AW74" s="716"/>
      <c r="AX74" s="716"/>
      <c r="AY74" s="716"/>
      <c r="AZ74" s="716"/>
      <c r="BA74" s="716"/>
      <c r="BB74" s="716"/>
      <c r="BC74" s="716"/>
      <c r="BD74" s="716"/>
      <c r="BE74" s="716"/>
      <c r="BF74" s="716"/>
      <c r="BG74" s="716"/>
      <c r="BH74" s="716"/>
      <c r="BI74" s="716"/>
      <c r="BJ74" s="716"/>
      <c r="BK74" s="716"/>
      <c r="BL74" s="716"/>
      <c r="BM74" s="716"/>
      <c r="BN74" s="716"/>
      <c r="BO74" s="716"/>
      <c r="BP74" s="716"/>
      <c r="BQ74" s="716"/>
      <c r="BR74" s="716"/>
      <c r="BS74" s="716"/>
      <c r="BT74" s="716"/>
      <c r="BU74" s="716"/>
      <c r="BV74" s="716"/>
      <c r="BW74" s="716"/>
      <c r="BX74" s="716"/>
      <c r="BY74" s="716"/>
      <c r="BZ74" s="716"/>
      <c r="CA74" s="716"/>
      <c r="CB74" s="716"/>
      <c r="CC74" s="716"/>
      <c r="CD74" s="716"/>
      <c r="CE74" s="716"/>
      <c r="CF74" s="716"/>
      <c r="CG74" s="716"/>
      <c r="CH74" s="716"/>
      <c r="CI74" s="716"/>
      <c r="CJ74" s="716"/>
      <c r="CK74" s="716"/>
      <c r="CL74" s="716"/>
      <c r="CN74" s="7"/>
      <c r="CO74" s="7"/>
      <c r="CP74" s="7"/>
      <c r="CQ74" s="7"/>
      <c r="CR74" s="7"/>
      <c r="CS74" s="7"/>
      <c r="CT74" s="7"/>
      <c r="CU74" s="7"/>
      <c r="CV74" s="7"/>
      <c r="CW74" s="6"/>
      <c r="CZ74" s="6"/>
      <c r="DA74" s="6"/>
      <c r="DB74" s="4"/>
      <c r="DC74" s="4"/>
      <c r="DD74" s="4"/>
      <c r="DE74" s="580" t="s">
        <v>474</v>
      </c>
      <c r="DF74" s="580"/>
      <c r="DG74" s="580"/>
      <c r="DH74" s="580"/>
    </row>
    <row r="75" spans="2:113" ht="13.5" customHeight="1">
      <c r="B75" s="717" t="s">
        <v>454</v>
      </c>
      <c r="C75" s="717"/>
      <c r="D75" s="717"/>
      <c r="E75" s="717"/>
      <c r="F75" s="717"/>
      <c r="G75" s="717"/>
      <c r="H75" s="717"/>
      <c r="I75" s="717"/>
      <c r="J75" s="717"/>
      <c r="K75" s="717"/>
      <c r="L75" s="717"/>
      <c r="M75" s="717"/>
      <c r="N75" s="717"/>
      <c r="O75" s="717"/>
      <c r="P75" s="717"/>
      <c r="Q75" s="717"/>
      <c r="R75" s="717"/>
      <c r="S75" s="717"/>
      <c r="T75" s="717"/>
      <c r="U75" s="717"/>
      <c r="V75" s="717"/>
      <c r="W75" s="717"/>
      <c r="X75" s="717"/>
      <c r="Y75" s="717"/>
      <c r="Z75" s="717"/>
      <c r="AA75" s="717"/>
      <c r="AB75" s="717"/>
      <c r="AC75" s="717"/>
      <c r="AD75" s="717"/>
      <c r="AE75" s="717"/>
      <c r="AF75" s="717"/>
      <c r="AG75" s="717"/>
      <c r="AH75" s="717"/>
      <c r="AI75" s="717"/>
      <c r="AJ75" s="717"/>
      <c r="AK75" s="717"/>
      <c r="AL75" s="717"/>
      <c r="AM75" s="717"/>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7"/>
      <c r="BJ75" s="717"/>
      <c r="BK75" s="717"/>
      <c r="BL75" s="717"/>
      <c r="BM75" s="717"/>
      <c r="BN75" s="717"/>
      <c r="BO75" s="717"/>
      <c r="BP75" s="717"/>
      <c r="BQ75" s="717"/>
      <c r="BR75" s="717"/>
      <c r="BS75" s="717"/>
      <c r="BT75" s="717"/>
      <c r="BU75" s="717"/>
      <c r="BV75" s="717"/>
      <c r="BW75" s="717"/>
      <c r="BX75" s="717"/>
      <c r="BY75" s="717"/>
      <c r="BZ75" s="717"/>
      <c r="CA75" s="717"/>
      <c r="CB75" s="717"/>
      <c r="CC75" s="717"/>
      <c r="CD75" s="717"/>
      <c r="CE75" s="717"/>
      <c r="CF75" s="717"/>
      <c r="CG75" s="717"/>
      <c r="CH75" s="717"/>
      <c r="CI75" s="717"/>
      <c r="CJ75" s="717"/>
      <c r="CK75" s="717"/>
      <c r="CL75" s="717"/>
      <c r="CN75" s="3"/>
      <c r="CO75" s="3"/>
      <c r="CP75" s="3"/>
      <c r="CQ75" s="3"/>
      <c r="CR75" s="3"/>
      <c r="CS75" s="3"/>
      <c r="CT75" s="3"/>
      <c r="CU75" s="3"/>
      <c r="CV75" s="3"/>
      <c r="CW75" s="5"/>
      <c r="CZ75" s="4"/>
      <c r="DA75" s="4"/>
      <c r="DB75" s="4"/>
      <c r="DC75" s="4"/>
      <c r="DD75" s="4"/>
    </row>
    <row r="76" spans="2:113" ht="13.5" customHeight="1">
      <c r="B76" s="716" t="s">
        <v>781</v>
      </c>
      <c r="C76" s="716"/>
      <c r="D76" s="716"/>
      <c r="E76" s="716"/>
      <c r="F76" s="716"/>
      <c r="G76" s="716"/>
      <c r="H76" s="716"/>
      <c r="I76" s="716"/>
      <c r="J76" s="716"/>
      <c r="K76" s="716"/>
      <c r="L76" s="716"/>
      <c r="M76" s="716"/>
      <c r="N76" s="716"/>
      <c r="O76" s="716"/>
      <c r="P76" s="716"/>
      <c r="Q76" s="716"/>
      <c r="R76" s="716"/>
      <c r="S76" s="716"/>
      <c r="T76" s="716"/>
      <c r="U76" s="716"/>
      <c r="V76" s="716"/>
      <c r="W76" s="716"/>
      <c r="X76" s="716"/>
      <c r="Y76" s="716"/>
      <c r="Z76" s="716"/>
      <c r="AA76" s="716"/>
      <c r="AB76" s="716"/>
      <c r="AC76" s="716"/>
      <c r="AD76" s="716"/>
      <c r="AE76" s="716"/>
      <c r="AF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N76" s="3"/>
      <c r="CO76" s="3"/>
      <c r="CP76" s="3"/>
      <c r="CQ76" s="3"/>
      <c r="CR76" s="3"/>
      <c r="CS76" s="3"/>
      <c r="CT76" s="3"/>
      <c r="CU76" s="3"/>
      <c r="CV76" s="3"/>
    </row>
    <row r="77" spans="2:113" ht="13.5" customHeight="1">
      <c r="B77" s="581" t="s">
        <v>455</v>
      </c>
      <c r="C77" s="581"/>
      <c r="D77" s="581"/>
      <c r="E77" s="581"/>
      <c r="F77" s="581"/>
      <c r="G77" s="581"/>
      <c r="H77" s="581"/>
      <c r="I77" s="581"/>
      <c r="J77" s="581"/>
      <c r="K77" s="581"/>
      <c r="L77" s="581"/>
      <c r="M77" s="581"/>
      <c r="N77" s="581"/>
      <c r="O77" s="581"/>
      <c r="P77" s="581"/>
      <c r="Q77" s="581"/>
      <c r="R77" s="581"/>
      <c r="S77" s="581"/>
      <c r="T77" s="581"/>
      <c r="U77" s="581"/>
      <c r="V77" s="581"/>
      <c r="W77" s="581"/>
      <c r="X77" s="581"/>
      <c r="Y77" s="581"/>
      <c r="Z77" s="581"/>
      <c r="AA77" s="581"/>
      <c r="AB77" s="581"/>
      <c r="AC77" s="581"/>
      <c r="AD77" s="581"/>
      <c r="AE77" s="581"/>
      <c r="AF77" s="581"/>
      <c r="AG77" s="581"/>
      <c r="AH77" s="581"/>
      <c r="AI77" s="581"/>
      <c r="AJ77" s="581"/>
      <c r="AK77" s="581"/>
      <c r="AL77" s="581"/>
      <c r="AM77" s="581"/>
      <c r="AN77" s="581"/>
      <c r="AO77" s="581"/>
      <c r="AP77" s="581"/>
      <c r="AQ77" s="581"/>
      <c r="AR77" s="581"/>
      <c r="AS77" s="581"/>
      <c r="AT77" s="581"/>
      <c r="AU77" s="581"/>
      <c r="AV77" s="581"/>
      <c r="AW77" s="581"/>
      <c r="AX77" s="581"/>
      <c r="AY77" s="581"/>
      <c r="AZ77" s="581"/>
      <c r="BA77" s="581"/>
      <c r="BB77" s="581"/>
      <c r="BC77" s="581"/>
      <c r="BD77" s="581"/>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581"/>
      <c r="CG77" s="581"/>
      <c r="CH77" s="581"/>
      <c r="CI77" s="581"/>
      <c r="CJ77" s="581"/>
      <c r="CK77" s="581"/>
      <c r="CL77" s="581"/>
      <c r="CN77" s="3"/>
      <c r="CO77" s="3"/>
      <c r="CP77" s="3"/>
      <c r="CQ77" s="3"/>
      <c r="CR77" s="3"/>
      <c r="CS77" s="3"/>
      <c r="CT77" s="3"/>
      <c r="CU77" s="3"/>
      <c r="CV77" s="3"/>
    </row>
    <row r="78" spans="2:113" ht="13.5" customHeight="1">
      <c r="B78" s="581" t="s">
        <v>456</v>
      </c>
      <c r="C78" s="581"/>
      <c r="D78" s="581"/>
      <c r="E78" s="581"/>
      <c r="F78" s="581"/>
      <c r="G78" s="581"/>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1"/>
      <c r="AY78" s="581"/>
      <c r="AZ78" s="581"/>
      <c r="BA78" s="581"/>
      <c r="BB78" s="581"/>
      <c r="BC78" s="581"/>
      <c r="BD78" s="581"/>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N78" s="2"/>
      <c r="CO78" s="2"/>
      <c r="CP78" s="2"/>
      <c r="CQ78" s="2"/>
      <c r="CR78" s="2"/>
      <c r="CS78" s="2"/>
      <c r="CT78" s="2"/>
      <c r="CU78" s="2"/>
      <c r="CV78" s="2"/>
    </row>
    <row r="79" spans="2:113" ht="13.5" customHeight="1">
      <c r="B79" s="581" t="s">
        <v>782</v>
      </c>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81"/>
      <c r="AL79" s="581"/>
      <c r="AM79" s="581"/>
      <c r="AN79" s="581"/>
      <c r="AO79" s="581"/>
      <c r="AP79" s="581"/>
      <c r="AQ79" s="581"/>
      <c r="AR79" s="581"/>
      <c r="AS79" s="581"/>
      <c r="AT79" s="581"/>
      <c r="AU79" s="581"/>
      <c r="AV79" s="581"/>
      <c r="AW79" s="581"/>
      <c r="AX79" s="581"/>
      <c r="AY79" s="581"/>
      <c r="AZ79" s="581"/>
      <c r="BA79" s="581"/>
      <c r="BB79" s="581"/>
      <c r="BC79" s="581"/>
      <c r="BD79" s="581"/>
      <c r="BE79" s="581"/>
      <c r="BF79" s="581"/>
      <c r="BG79" s="581"/>
      <c r="BH79" s="581"/>
      <c r="BI79" s="581"/>
      <c r="BJ79" s="581"/>
      <c r="BK79" s="581"/>
      <c r="BL79" s="581"/>
      <c r="BM79" s="581"/>
      <c r="BN79" s="581"/>
      <c r="BO79" s="581"/>
      <c r="BP79" s="581"/>
      <c r="BQ79" s="581"/>
      <c r="BR79" s="581"/>
      <c r="BS79" s="581"/>
      <c r="BT79" s="581"/>
      <c r="BU79" s="581"/>
      <c r="BV79" s="581"/>
      <c r="BW79" s="581"/>
      <c r="BX79" s="581"/>
      <c r="BY79" s="581"/>
      <c r="BZ79" s="581"/>
      <c r="CA79" s="581"/>
      <c r="CB79" s="581"/>
      <c r="CC79" s="581"/>
      <c r="CD79" s="581"/>
      <c r="CE79" s="581"/>
      <c r="CF79" s="581"/>
      <c r="CG79" s="581"/>
      <c r="CH79" s="581"/>
      <c r="CI79" s="581"/>
      <c r="CJ79" s="581"/>
      <c r="CK79" s="581"/>
      <c r="CL79" s="581"/>
      <c r="CM79" s="2"/>
      <c r="CN79" s="2"/>
      <c r="CO79" s="2"/>
      <c r="CP79" s="2"/>
      <c r="CQ79" s="2"/>
      <c r="CR79" s="2"/>
      <c r="CS79" s="2"/>
      <c r="CT79" s="2"/>
      <c r="CU79" s="2"/>
      <c r="CV79" s="2"/>
    </row>
  </sheetData>
  <mergeCells count="906">
    <mergeCell ref="B79:CL79"/>
    <mergeCell ref="CF72:CG72"/>
    <mergeCell ref="CH72:CJ72"/>
    <mergeCell ref="CK72:CR72"/>
    <mergeCell ref="CS72:CV72"/>
    <mergeCell ref="CW72:CZ72"/>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T1" zoomScale="80" zoomScaleNormal="80" workbookViewId="0">
      <selection activeCell="CO23" sqref="CO23:DH23"/>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64" t="s">
        <v>776</v>
      </c>
      <c r="E2" s="964"/>
      <c r="F2" s="964"/>
      <c r="G2" s="964"/>
      <c r="H2" s="964"/>
      <c r="I2" s="964"/>
      <c r="J2" s="964"/>
      <c r="K2" s="964"/>
      <c r="L2" s="964"/>
      <c r="M2" s="964"/>
      <c r="N2" s="964"/>
      <c r="O2" s="964"/>
      <c r="P2" s="964"/>
      <c r="Q2" s="964"/>
      <c r="R2" s="280"/>
      <c r="S2" s="74"/>
      <c r="T2" s="74"/>
      <c r="U2" s="965" t="s">
        <v>200</v>
      </c>
      <c r="V2" s="966"/>
      <c r="W2" s="949" t="s">
        <v>384</v>
      </c>
      <c r="X2" s="947"/>
      <c r="Y2" s="947"/>
      <c r="Z2" s="947"/>
      <c r="AA2" s="947"/>
      <c r="AB2" s="947"/>
      <c r="AC2" s="969">
        <v>186936</v>
      </c>
      <c r="AD2" s="970"/>
      <c r="AE2" s="970"/>
      <c r="AF2" s="970"/>
      <c r="AG2" s="970"/>
      <c r="AH2" s="970"/>
      <c r="AI2" s="944" t="s">
        <v>187</v>
      </c>
      <c r="AJ2" s="944"/>
      <c r="AK2" s="79"/>
      <c r="AL2" s="971" t="s">
        <v>77</v>
      </c>
      <c r="AM2" s="971"/>
      <c r="AN2" s="971"/>
      <c r="AO2" s="78"/>
      <c r="AP2" s="949" t="s">
        <v>199</v>
      </c>
      <c r="AQ2" s="947"/>
      <c r="AR2" s="947"/>
      <c r="AS2" s="947"/>
      <c r="AT2" s="947"/>
      <c r="AU2" s="947"/>
      <c r="AV2" s="947"/>
      <c r="AW2" s="948"/>
      <c r="AX2" s="77"/>
      <c r="AY2" s="947" t="s">
        <v>198</v>
      </c>
      <c r="AZ2" s="947"/>
      <c r="BA2" s="947"/>
      <c r="BB2" s="947"/>
      <c r="BC2" s="947"/>
      <c r="BD2" s="947"/>
      <c r="BE2" s="76"/>
      <c r="BF2" s="961"/>
      <c r="BG2" s="963"/>
      <c r="BH2" s="947" t="s">
        <v>197</v>
      </c>
      <c r="BI2" s="947"/>
      <c r="BJ2" s="947"/>
      <c r="BK2" s="947"/>
      <c r="BL2" s="947"/>
      <c r="BM2" s="947"/>
      <c r="BN2" s="947"/>
      <c r="BO2" s="947"/>
      <c r="BP2" s="947"/>
      <c r="BQ2" s="947"/>
      <c r="BR2" s="947"/>
      <c r="BS2" s="947"/>
      <c r="BT2" s="947"/>
      <c r="BU2" s="944"/>
      <c r="BV2" s="944"/>
      <c r="BW2" s="945"/>
      <c r="BX2" s="75"/>
      <c r="BY2" s="74"/>
      <c r="BZ2" s="947" t="s">
        <v>196</v>
      </c>
      <c r="CA2" s="947"/>
      <c r="CB2" s="947"/>
      <c r="CC2" s="947"/>
      <c r="CD2" s="947"/>
      <c r="CE2" s="947"/>
      <c r="CF2" s="947"/>
      <c r="CG2" s="73"/>
      <c r="CH2" s="73"/>
      <c r="CI2" s="73"/>
      <c r="CJ2" s="73"/>
      <c r="CK2" s="947" t="s">
        <v>195</v>
      </c>
      <c r="CL2" s="947"/>
      <c r="CM2" s="947"/>
      <c r="CN2" s="947"/>
      <c r="CO2" s="947"/>
      <c r="CP2" s="947"/>
      <c r="CQ2" s="948"/>
      <c r="CR2" s="949" t="s">
        <v>194</v>
      </c>
      <c r="CS2" s="947"/>
      <c r="CT2" s="947"/>
      <c r="CU2" s="947"/>
      <c r="CV2" s="947"/>
      <c r="CW2" s="947"/>
      <c r="CX2" s="947"/>
      <c r="CY2" s="947"/>
      <c r="CZ2" s="947"/>
      <c r="DA2" s="948"/>
      <c r="DB2" s="950" t="s">
        <v>475</v>
      </c>
      <c r="DC2" s="944"/>
      <c r="DD2" s="944"/>
      <c r="DE2" s="944"/>
      <c r="DF2" s="944"/>
      <c r="DG2" s="944"/>
      <c r="DH2" s="951"/>
      <c r="DI2" s="4"/>
    </row>
    <row r="3" spans="2:113" ht="13.5" customHeight="1">
      <c r="B3" s="17"/>
      <c r="C3" s="6"/>
      <c r="D3" s="937"/>
      <c r="E3" s="937"/>
      <c r="F3" s="937"/>
      <c r="G3" s="937"/>
      <c r="H3" s="937"/>
      <c r="I3" s="937"/>
      <c r="J3" s="937"/>
      <c r="K3" s="937"/>
      <c r="L3" s="937"/>
      <c r="M3" s="937"/>
      <c r="N3" s="937"/>
      <c r="O3" s="937"/>
      <c r="P3" s="937"/>
      <c r="Q3" s="937"/>
      <c r="R3" s="281"/>
      <c r="S3" s="6"/>
      <c r="T3" s="6"/>
      <c r="U3" s="967"/>
      <c r="V3" s="968"/>
      <c r="W3" s="619" t="s">
        <v>386</v>
      </c>
      <c r="X3" s="582"/>
      <c r="Y3" s="582"/>
      <c r="Z3" s="582"/>
      <c r="AA3" s="582"/>
      <c r="AB3" s="582"/>
      <c r="AC3" s="583">
        <v>186083</v>
      </c>
      <c r="AD3" s="584"/>
      <c r="AE3" s="584"/>
      <c r="AF3" s="584"/>
      <c r="AG3" s="584"/>
      <c r="AH3" s="584"/>
      <c r="AI3" s="941" t="s">
        <v>187</v>
      </c>
      <c r="AJ3" s="941"/>
      <c r="AK3" s="72"/>
      <c r="AL3" s="972"/>
      <c r="AM3" s="972"/>
      <c r="AN3" s="972"/>
      <c r="AO3" s="71"/>
      <c r="AP3" s="697"/>
      <c r="AQ3" s="662"/>
      <c r="AR3" s="662"/>
      <c r="AS3" s="662"/>
      <c r="AT3" s="662"/>
      <c r="AU3" s="662"/>
      <c r="AV3" s="662"/>
      <c r="AW3" s="663"/>
      <c r="AX3" s="20"/>
      <c r="AY3" s="662"/>
      <c r="AZ3" s="662"/>
      <c r="BA3" s="662"/>
      <c r="BB3" s="662"/>
      <c r="BC3" s="662"/>
      <c r="BD3" s="662"/>
      <c r="BE3" s="21"/>
      <c r="BF3" s="962"/>
      <c r="BG3" s="824"/>
      <c r="BH3" s="662"/>
      <c r="BI3" s="662"/>
      <c r="BJ3" s="662"/>
      <c r="BK3" s="662"/>
      <c r="BL3" s="662"/>
      <c r="BM3" s="662"/>
      <c r="BN3" s="662"/>
      <c r="BO3" s="662"/>
      <c r="BP3" s="662"/>
      <c r="BQ3" s="662"/>
      <c r="BR3" s="662"/>
      <c r="BS3" s="662"/>
      <c r="BT3" s="662"/>
      <c r="BU3" s="936"/>
      <c r="BV3" s="936"/>
      <c r="BW3" s="946"/>
      <c r="BX3" s="46"/>
      <c r="BY3" s="4"/>
      <c r="BZ3" s="582"/>
      <c r="CA3" s="582"/>
      <c r="CB3" s="582"/>
      <c r="CC3" s="582"/>
      <c r="CD3" s="582"/>
      <c r="CE3" s="582"/>
      <c r="CF3" s="582"/>
      <c r="CG3" s="35"/>
      <c r="CH3" s="35"/>
      <c r="CI3" s="6"/>
      <c r="CJ3" s="6"/>
      <c r="CK3" s="582"/>
      <c r="CL3" s="582"/>
      <c r="CM3" s="582"/>
      <c r="CN3" s="582"/>
      <c r="CO3" s="582"/>
      <c r="CP3" s="582"/>
      <c r="CQ3" s="585"/>
      <c r="CR3" s="619"/>
      <c r="CS3" s="582"/>
      <c r="CT3" s="582"/>
      <c r="CU3" s="582"/>
      <c r="CV3" s="582"/>
      <c r="CW3" s="582"/>
      <c r="CX3" s="582"/>
      <c r="CY3" s="582"/>
      <c r="CZ3" s="582"/>
      <c r="DA3" s="585"/>
      <c r="DB3" s="817"/>
      <c r="DC3" s="941"/>
      <c r="DD3" s="941"/>
      <c r="DE3" s="941"/>
      <c r="DF3" s="941"/>
      <c r="DG3" s="941"/>
      <c r="DH3" s="952"/>
      <c r="DI3" s="4"/>
    </row>
    <row r="4" spans="2:113" ht="13.5" customHeight="1">
      <c r="B4" s="17"/>
      <c r="C4" s="6"/>
      <c r="D4" s="937"/>
      <c r="E4" s="937"/>
      <c r="F4" s="937"/>
      <c r="G4" s="937"/>
      <c r="H4" s="937"/>
      <c r="I4" s="937"/>
      <c r="J4" s="937"/>
      <c r="K4" s="937"/>
      <c r="L4" s="937"/>
      <c r="M4" s="937"/>
      <c r="N4" s="937"/>
      <c r="O4" s="937"/>
      <c r="P4" s="937"/>
      <c r="Q4" s="937"/>
      <c r="R4" s="281"/>
      <c r="S4" s="6"/>
      <c r="T4" s="6"/>
      <c r="U4" s="967"/>
      <c r="V4" s="968"/>
      <c r="W4" s="619" t="s">
        <v>193</v>
      </c>
      <c r="X4" s="582"/>
      <c r="Y4" s="582"/>
      <c r="Z4" s="582"/>
      <c r="AA4" s="582"/>
      <c r="AB4" s="582"/>
      <c r="AC4" s="973" t="s">
        <v>469</v>
      </c>
      <c r="AD4" s="820"/>
      <c r="AE4" s="820"/>
      <c r="AF4" s="820"/>
      <c r="AG4" s="820"/>
      <c r="AH4" s="820"/>
      <c r="AI4" s="941" t="s">
        <v>21</v>
      </c>
      <c r="AJ4" s="941"/>
      <c r="AK4" s="728" t="s">
        <v>777</v>
      </c>
      <c r="AL4" s="632"/>
      <c r="AM4" s="632"/>
      <c r="AN4" s="632"/>
      <c r="AO4" s="633"/>
      <c r="AP4" s="749">
        <v>186375</v>
      </c>
      <c r="AQ4" s="750"/>
      <c r="AR4" s="750"/>
      <c r="AS4" s="750"/>
      <c r="AT4" s="750"/>
      <c r="AU4" s="750"/>
      <c r="AV4" s="805" t="s">
        <v>187</v>
      </c>
      <c r="AW4" s="805"/>
      <c r="AX4" s="750">
        <v>182740</v>
      </c>
      <c r="AY4" s="750"/>
      <c r="AZ4" s="750"/>
      <c r="BA4" s="750"/>
      <c r="BB4" s="750"/>
      <c r="BC4" s="750"/>
      <c r="BD4" s="805" t="s">
        <v>187</v>
      </c>
      <c r="BE4" s="840"/>
      <c r="BF4" s="6"/>
      <c r="BG4" s="632" t="s">
        <v>77</v>
      </c>
      <c r="BH4" s="632"/>
      <c r="BI4" s="24"/>
      <c r="BJ4" s="801"/>
      <c r="BK4" s="632" t="s">
        <v>384</v>
      </c>
      <c r="BL4" s="632"/>
      <c r="BM4" s="632"/>
      <c r="BN4" s="632"/>
      <c r="BO4" s="632"/>
      <c r="BP4" s="840"/>
      <c r="BQ4" s="801"/>
      <c r="BR4" s="632" t="s">
        <v>386</v>
      </c>
      <c r="BS4" s="632"/>
      <c r="BT4" s="632"/>
      <c r="BU4" s="632"/>
      <c r="BV4" s="632"/>
      <c r="BW4" s="840"/>
      <c r="BX4" s="46"/>
      <c r="BY4" s="4"/>
      <c r="BZ4" s="69"/>
      <c r="CA4" s="69"/>
      <c r="CB4" s="69"/>
      <c r="CC4" s="69"/>
      <c r="CD4" s="69"/>
      <c r="CE4" s="69"/>
      <c r="CF4" s="69"/>
      <c r="CG4" s="6"/>
      <c r="CH4" s="6"/>
      <c r="CI4" s="6"/>
      <c r="CJ4" s="35"/>
      <c r="CK4" s="69"/>
      <c r="CL4" s="69"/>
      <c r="CM4" s="69"/>
      <c r="CN4" s="69"/>
      <c r="CO4" s="69"/>
      <c r="CP4" s="69"/>
      <c r="CQ4" s="68"/>
      <c r="CR4" s="619"/>
      <c r="CS4" s="582"/>
      <c r="CT4" s="582"/>
      <c r="CU4" s="582"/>
      <c r="CV4" s="582"/>
      <c r="CW4" s="582"/>
      <c r="CX4" s="582"/>
      <c r="CY4" s="582"/>
      <c r="CZ4" s="582"/>
      <c r="DA4" s="585"/>
      <c r="DB4" s="817"/>
      <c r="DC4" s="941"/>
      <c r="DD4" s="941"/>
      <c r="DE4" s="941"/>
      <c r="DF4" s="941"/>
      <c r="DG4" s="941"/>
      <c r="DH4" s="952"/>
      <c r="DI4" s="4"/>
    </row>
    <row r="5" spans="2:113" ht="13.5" customHeight="1">
      <c r="B5" s="17"/>
      <c r="C5" s="6"/>
      <c r="D5" s="937" t="s">
        <v>192</v>
      </c>
      <c r="E5" s="937"/>
      <c r="F5" s="937"/>
      <c r="G5" s="937"/>
      <c r="H5" s="937"/>
      <c r="I5" s="937"/>
      <c r="J5" s="937"/>
      <c r="K5" s="937"/>
      <c r="L5" s="937"/>
      <c r="M5" s="937"/>
      <c r="N5" s="937"/>
      <c r="O5" s="937"/>
      <c r="P5" s="937"/>
      <c r="Q5" s="937"/>
      <c r="R5" s="281"/>
      <c r="S5" s="6"/>
      <c r="T5" s="6"/>
      <c r="U5" s="728" t="s">
        <v>191</v>
      </c>
      <c r="V5" s="632"/>
      <c r="W5" s="632"/>
      <c r="X5" s="632"/>
      <c r="Y5" s="632"/>
      <c r="Z5" s="632"/>
      <c r="AA5" s="632"/>
      <c r="AB5" s="632"/>
      <c r="AC5" s="939">
        <v>16.420000000000002</v>
      </c>
      <c r="AD5" s="940"/>
      <c r="AE5" s="940"/>
      <c r="AF5" s="940"/>
      <c r="AG5" s="940"/>
      <c r="AH5" s="940"/>
      <c r="AI5" s="805" t="s">
        <v>190</v>
      </c>
      <c r="AJ5" s="805"/>
      <c r="AK5" s="619" t="s">
        <v>388</v>
      </c>
      <c r="AL5" s="582"/>
      <c r="AM5" s="582"/>
      <c r="AN5" s="582"/>
      <c r="AO5" s="585"/>
      <c r="AP5" s="583">
        <v>185101</v>
      </c>
      <c r="AQ5" s="584"/>
      <c r="AR5" s="584"/>
      <c r="AS5" s="584"/>
      <c r="AT5" s="584"/>
      <c r="AU5" s="584"/>
      <c r="AV5" s="941" t="s">
        <v>187</v>
      </c>
      <c r="AW5" s="941"/>
      <c r="AX5" s="584">
        <v>181725</v>
      </c>
      <c r="AY5" s="584"/>
      <c r="AZ5" s="584"/>
      <c r="BA5" s="584"/>
      <c r="BB5" s="584"/>
      <c r="BC5" s="584"/>
      <c r="BD5" s="941" t="s">
        <v>187</v>
      </c>
      <c r="BE5" s="818"/>
      <c r="BF5" s="11"/>
      <c r="BG5" s="582"/>
      <c r="BH5" s="582"/>
      <c r="BI5" s="70"/>
      <c r="BJ5" s="823"/>
      <c r="BK5" s="662"/>
      <c r="BL5" s="662"/>
      <c r="BM5" s="662"/>
      <c r="BN5" s="662"/>
      <c r="BO5" s="662"/>
      <c r="BP5" s="816"/>
      <c r="BQ5" s="823"/>
      <c r="BR5" s="662"/>
      <c r="BS5" s="662"/>
      <c r="BT5" s="662"/>
      <c r="BU5" s="662"/>
      <c r="BV5" s="662"/>
      <c r="BW5" s="816"/>
      <c r="BX5" s="46"/>
      <c r="BY5" s="4"/>
      <c r="BZ5" s="959" t="s">
        <v>389</v>
      </c>
      <c r="CA5" s="959"/>
      <c r="CB5" s="959"/>
      <c r="CC5" s="959"/>
      <c r="CD5" s="959"/>
      <c r="CE5" s="959"/>
      <c r="CF5" s="959"/>
      <c r="CG5" s="35"/>
      <c r="CH5" s="35"/>
      <c r="CI5" s="35"/>
      <c r="CJ5" s="35"/>
      <c r="CK5" s="959" t="s">
        <v>476</v>
      </c>
      <c r="CL5" s="959"/>
      <c r="CM5" s="959"/>
      <c r="CN5" s="959"/>
      <c r="CO5" s="959"/>
      <c r="CP5" s="959"/>
      <c r="CQ5" s="960"/>
      <c r="CR5" s="619" t="s">
        <v>189</v>
      </c>
      <c r="CS5" s="582"/>
      <c r="CT5" s="582"/>
      <c r="CU5" s="582"/>
      <c r="CV5" s="582"/>
      <c r="CW5" s="582"/>
      <c r="CX5" s="582"/>
      <c r="CY5" s="582"/>
      <c r="CZ5" s="582"/>
      <c r="DA5" s="585"/>
      <c r="DB5" s="953">
        <v>43506</v>
      </c>
      <c r="DC5" s="954"/>
      <c r="DD5" s="954"/>
      <c r="DE5" s="954"/>
      <c r="DF5" s="954"/>
      <c r="DG5" s="954"/>
      <c r="DH5" s="955"/>
      <c r="DI5" s="4"/>
    </row>
    <row r="6" spans="2:113" ht="13.5" customHeight="1">
      <c r="B6" s="17"/>
      <c r="C6" s="6"/>
      <c r="D6" s="938"/>
      <c r="E6" s="938"/>
      <c r="F6" s="938"/>
      <c r="G6" s="938"/>
      <c r="H6" s="938"/>
      <c r="I6" s="938"/>
      <c r="J6" s="938"/>
      <c r="K6" s="938"/>
      <c r="L6" s="938"/>
      <c r="M6" s="938"/>
      <c r="N6" s="938"/>
      <c r="O6" s="938"/>
      <c r="P6" s="938"/>
      <c r="Q6" s="938"/>
      <c r="R6" s="281"/>
      <c r="S6" s="6"/>
      <c r="T6" s="6"/>
      <c r="U6" s="619" t="s">
        <v>188</v>
      </c>
      <c r="V6" s="582"/>
      <c r="W6" s="582"/>
      <c r="X6" s="582"/>
      <c r="Y6" s="582"/>
      <c r="Z6" s="582"/>
      <c r="AA6" s="582"/>
      <c r="AB6" s="582"/>
      <c r="AC6" s="583">
        <v>11385</v>
      </c>
      <c r="AD6" s="584"/>
      <c r="AE6" s="584"/>
      <c r="AF6" s="584"/>
      <c r="AG6" s="584"/>
      <c r="AH6" s="584"/>
      <c r="AI6" s="941" t="s">
        <v>187</v>
      </c>
      <c r="AJ6" s="941"/>
      <c r="AK6" s="697" t="s">
        <v>186</v>
      </c>
      <c r="AL6" s="662"/>
      <c r="AM6" s="662"/>
      <c r="AN6" s="662"/>
      <c r="AO6" s="663"/>
      <c r="AP6" s="934" t="s">
        <v>515</v>
      </c>
      <c r="AQ6" s="935"/>
      <c r="AR6" s="935"/>
      <c r="AS6" s="935"/>
      <c r="AT6" s="935"/>
      <c r="AU6" s="935"/>
      <c r="AV6" s="936" t="s">
        <v>21</v>
      </c>
      <c r="AW6" s="936"/>
      <c r="AX6" s="935" t="s">
        <v>529</v>
      </c>
      <c r="AY6" s="935"/>
      <c r="AZ6" s="935"/>
      <c r="BA6" s="935"/>
      <c r="BB6" s="935"/>
      <c r="BC6" s="935"/>
      <c r="BD6" s="936" t="s">
        <v>21</v>
      </c>
      <c r="BE6" s="936"/>
      <c r="BF6" s="795" t="s">
        <v>185</v>
      </c>
      <c r="BG6" s="788"/>
      <c r="BH6" s="788"/>
      <c r="BI6" s="796"/>
      <c r="BJ6" s="584">
        <v>645</v>
      </c>
      <c r="BK6" s="584"/>
      <c r="BL6" s="584"/>
      <c r="BM6" s="584"/>
      <c r="BN6" s="584"/>
      <c r="BO6" s="584"/>
      <c r="BP6" s="584"/>
      <c r="BQ6" s="584">
        <v>609</v>
      </c>
      <c r="BR6" s="584"/>
      <c r="BS6" s="584"/>
      <c r="BT6" s="584"/>
      <c r="BU6" s="584"/>
      <c r="BV6" s="584"/>
      <c r="BW6" s="672"/>
      <c r="BX6" s="46"/>
      <c r="BY6" s="4"/>
      <c r="BZ6" s="69"/>
      <c r="CA6" s="69"/>
      <c r="CB6" s="69"/>
      <c r="CC6" s="69"/>
      <c r="CD6" s="69"/>
      <c r="CE6" s="69"/>
      <c r="CF6" s="69"/>
      <c r="CG6" s="6"/>
      <c r="CH6" s="6"/>
      <c r="CI6" s="6"/>
      <c r="CJ6" s="6"/>
      <c r="CK6" s="69"/>
      <c r="CL6" s="69"/>
      <c r="CM6" s="69"/>
      <c r="CN6" s="69"/>
      <c r="CO6" s="69"/>
      <c r="CP6" s="69"/>
      <c r="CQ6" s="68"/>
      <c r="CR6" s="619"/>
      <c r="CS6" s="582"/>
      <c r="CT6" s="582"/>
      <c r="CU6" s="582"/>
      <c r="CV6" s="582"/>
      <c r="CW6" s="582"/>
      <c r="CX6" s="582"/>
      <c r="CY6" s="582"/>
      <c r="CZ6" s="582"/>
      <c r="DA6" s="585"/>
      <c r="DB6" s="953"/>
      <c r="DC6" s="954"/>
      <c r="DD6" s="954"/>
      <c r="DE6" s="954"/>
      <c r="DF6" s="954"/>
      <c r="DG6" s="954"/>
      <c r="DH6" s="955"/>
      <c r="DI6" s="4"/>
    </row>
    <row r="7" spans="2:113" ht="13.5" customHeight="1">
      <c r="B7" s="932"/>
      <c r="C7" s="930"/>
      <c r="D7" s="930"/>
      <c r="E7" s="930"/>
      <c r="F7" s="788" t="s">
        <v>184</v>
      </c>
      <c r="G7" s="788"/>
      <c r="H7" s="788"/>
      <c r="I7" s="788"/>
      <c r="J7" s="788"/>
      <c r="K7" s="788"/>
      <c r="L7" s="788"/>
      <c r="M7" s="788"/>
      <c r="N7" s="788"/>
      <c r="O7" s="788"/>
      <c r="P7" s="788"/>
      <c r="Q7" s="788"/>
      <c r="R7" s="788"/>
      <c r="S7" s="788"/>
      <c r="T7" s="928"/>
      <c r="U7" s="928"/>
      <c r="V7" s="928"/>
      <c r="W7" s="930"/>
      <c r="X7" s="788" t="s">
        <v>393</v>
      </c>
      <c r="Y7" s="788"/>
      <c r="Z7" s="788"/>
      <c r="AA7" s="788"/>
      <c r="AB7" s="788"/>
      <c r="AC7" s="788"/>
      <c r="AD7" s="788"/>
      <c r="AE7" s="788"/>
      <c r="AF7" s="788"/>
      <c r="AG7" s="928"/>
      <c r="AH7" s="928"/>
      <c r="AI7" s="805"/>
      <c r="AJ7" s="942"/>
      <c r="AK7" s="35"/>
      <c r="AL7" s="35"/>
      <c r="AM7" s="35"/>
      <c r="AN7" s="35"/>
      <c r="AO7" s="35"/>
      <c r="AP7" s="35"/>
      <c r="AQ7" s="35"/>
      <c r="AR7" s="35"/>
      <c r="AS7" s="35"/>
      <c r="AT7" s="35"/>
      <c r="AU7" s="35"/>
      <c r="AV7" s="35"/>
      <c r="AW7" s="35"/>
      <c r="AX7" s="35"/>
      <c r="AY7" s="35"/>
      <c r="AZ7" s="35"/>
      <c r="BA7" s="35"/>
      <c r="BB7" s="35"/>
      <c r="BC7" s="35"/>
      <c r="BD7" s="35"/>
      <c r="BE7" s="35"/>
      <c r="BF7" s="660"/>
      <c r="BG7" s="582"/>
      <c r="BH7" s="582"/>
      <c r="BI7" s="626"/>
      <c r="BJ7" s="588">
        <v>0.9</v>
      </c>
      <c r="BK7" s="588"/>
      <c r="BL7" s="588"/>
      <c r="BM7" s="588"/>
      <c r="BN7" s="588"/>
      <c r="BO7" s="588"/>
      <c r="BP7" s="588"/>
      <c r="BQ7" s="588">
        <v>0.8</v>
      </c>
      <c r="BR7" s="588"/>
      <c r="BS7" s="588"/>
      <c r="BT7" s="588"/>
      <c r="BU7" s="588"/>
      <c r="BV7" s="588"/>
      <c r="BW7" s="647"/>
      <c r="BX7" s="46"/>
      <c r="BY7" s="4"/>
      <c r="BZ7" s="959" t="s">
        <v>394</v>
      </c>
      <c r="CA7" s="959"/>
      <c r="CB7" s="959"/>
      <c r="CC7" s="959"/>
      <c r="CD7" s="959"/>
      <c r="CE7" s="959"/>
      <c r="CF7" s="959"/>
      <c r="CG7" s="35"/>
      <c r="CH7" s="35"/>
      <c r="CI7" s="35"/>
      <c r="CJ7" s="35"/>
      <c r="CK7" s="959" t="s">
        <v>204</v>
      </c>
      <c r="CL7" s="959"/>
      <c r="CM7" s="959"/>
      <c r="CN7" s="959"/>
      <c r="CO7" s="959"/>
      <c r="CP7" s="959"/>
      <c r="CQ7" s="960"/>
      <c r="CR7" s="619"/>
      <c r="CS7" s="582"/>
      <c r="CT7" s="582"/>
      <c r="CU7" s="582"/>
      <c r="CV7" s="582"/>
      <c r="CW7" s="582"/>
      <c r="CX7" s="582"/>
      <c r="CY7" s="582"/>
      <c r="CZ7" s="582"/>
      <c r="DA7" s="585"/>
      <c r="DB7" s="953"/>
      <c r="DC7" s="954"/>
      <c r="DD7" s="954"/>
      <c r="DE7" s="954"/>
      <c r="DF7" s="954"/>
      <c r="DG7" s="954"/>
      <c r="DH7" s="955"/>
      <c r="DI7" s="4"/>
    </row>
    <row r="8" spans="2:113" ht="13.5" customHeight="1">
      <c r="B8" s="933"/>
      <c r="C8" s="931"/>
      <c r="D8" s="931"/>
      <c r="E8" s="931"/>
      <c r="F8" s="806"/>
      <c r="G8" s="806"/>
      <c r="H8" s="806"/>
      <c r="I8" s="806"/>
      <c r="J8" s="806"/>
      <c r="K8" s="806"/>
      <c r="L8" s="806"/>
      <c r="M8" s="806"/>
      <c r="N8" s="806"/>
      <c r="O8" s="806"/>
      <c r="P8" s="806"/>
      <c r="Q8" s="806"/>
      <c r="R8" s="806"/>
      <c r="S8" s="806"/>
      <c r="T8" s="929"/>
      <c r="U8" s="929"/>
      <c r="V8" s="929"/>
      <c r="W8" s="931"/>
      <c r="X8" s="806"/>
      <c r="Y8" s="806"/>
      <c r="Z8" s="806"/>
      <c r="AA8" s="806"/>
      <c r="AB8" s="806"/>
      <c r="AC8" s="806"/>
      <c r="AD8" s="806"/>
      <c r="AE8" s="806"/>
      <c r="AF8" s="806"/>
      <c r="AG8" s="929"/>
      <c r="AH8" s="929"/>
      <c r="AI8" s="929"/>
      <c r="AJ8" s="943"/>
      <c r="AK8" s="35"/>
      <c r="AL8" s="35"/>
      <c r="AM8" s="35"/>
      <c r="AN8" s="35"/>
      <c r="AO8" s="35"/>
      <c r="AP8" s="35"/>
      <c r="AQ8" s="35"/>
      <c r="AR8" s="35"/>
      <c r="AS8" s="35"/>
      <c r="AT8" s="35"/>
      <c r="AU8" s="35"/>
      <c r="AV8" s="35"/>
      <c r="AW8" s="35"/>
      <c r="AX8" s="35"/>
      <c r="AY8" s="35"/>
      <c r="AZ8" s="35"/>
      <c r="BA8" s="35"/>
      <c r="BB8" s="35"/>
      <c r="BC8" s="35"/>
      <c r="BD8" s="35"/>
      <c r="BE8" s="35"/>
      <c r="BF8" s="660" t="s">
        <v>183</v>
      </c>
      <c r="BG8" s="582"/>
      <c r="BH8" s="582"/>
      <c r="BI8" s="626"/>
      <c r="BJ8" s="584">
        <v>11060</v>
      </c>
      <c r="BK8" s="584"/>
      <c r="BL8" s="584"/>
      <c r="BM8" s="584"/>
      <c r="BN8" s="584"/>
      <c r="BO8" s="584"/>
      <c r="BP8" s="584"/>
      <c r="BQ8" s="584">
        <v>10957</v>
      </c>
      <c r="BR8" s="584"/>
      <c r="BS8" s="584"/>
      <c r="BT8" s="584"/>
      <c r="BU8" s="584"/>
      <c r="BV8" s="584"/>
      <c r="BW8" s="672"/>
      <c r="BX8" s="33"/>
      <c r="BY8" s="32"/>
      <c r="BZ8" s="67"/>
      <c r="CA8" s="67"/>
      <c r="CB8" s="67"/>
      <c r="CC8" s="67"/>
      <c r="CD8" s="67"/>
      <c r="CE8" s="67"/>
      <c r="CF8" s="67"/>
      <c r="CG8" s="30"/>
      <c r="CH8" s="30"/>
      <c r="CI8" s="30"/>
      <c r="CJ8" s="30"/>
      <c r="CK8" s="67"/>
      <c r="CL8" s="67"/>
      <c r="CM8" s="67"/>
      <c r="CN8" s="67"/>
      <c r="CO8" s="67"/>
      <c r="CP8" s="67"/>
      <c r="CQ8" s="66"/>
      <c r="CR8" s="697"/>
      <c r="CS8" s="662"/>
      <c r="CT8" s="662"/>
      <c r="CU8" s="662"/>
      <c r="CV8" s="662"/>
      <c r="CW8" s="662"/>
      <c r="CX8" s="662"/>
      <c r="CY8" s="662"/>
      <c r="CZ8" s="662"/>
      <c r="DA8" s="663"/>
      <c r="DB8" s="956"/>
      <c r="DC8" s="957"/>
      <c r="DD8" s="957"/>
      <c r="DE8" s="957"/>
      <c r="DF8" s="957"/>
      <c r="DG8" s="957"/>
      <c r="DH8" s="958"/>
      <c r="DI8" s="4"/>
    </row>
    <row r="9" spans="2:113" ht="13.5" customHeight="1">
      <c r="B9" s="29"/>
      <c r="C9" s="28"/>
      <c r="D9" s="788" t="s">
        <v>77</v>
      </c>
      <c r="E9" s="788"/>
      <c r="F9" s="788"/>
      <c r="G9" s="788"/>
      <c r="H9" s="788"/>
      <c r="I9" s="788"/>
      <c r="J9" s="788"/>
      <c r="K9" s="27"/>
      <c r="L9" s="25"/>
      <c r="M9" s="26"/>
      <c r="N9" s="788" t="s">
        <v>76</v>
      </c>
      <c r="O9" s="788"/>
      <c r="P9" s="788"/>
      <c r="Q9" s="788"/>
      <c r="R9" s="788"/>
      <c r="S9" s="788"/>
      <c r="T9" s="25"/>
      <c r="U9" s="795" t="s">
        <v>73</v>
      </c>
      <c r="V9" s="788"/>
      <c r="W9" s="788"/>
      <c r="X9" s="796"/>
      <c r="Y9" s="795" t="s">
        <v>182</v>
      </c>
      <c r="Z9" s="788"/>
      <c r="AA9" s="788"/>
      <c r="AB9" s="788"/>
      <c r="AC9" s="788"/>
      <c r="AD9" s="788"/>
      <c r="AE9" s="788"/>
      <c r="AF9" s="788"/>
      <c r="AG9" s="795" t="s">
        <v>73</v>
      </c>
      <c r="AH9" s="788"/>
      <c r="AI9" s="788"/>
      <c r="AJ9" s="796"/>
      <c r="AK9" s="46"/>
      <c r="AL9" s="4"/>
      <c r="AM9" s="4"/>
      <c r="AN9" s="4"/>
      <c r="AO9" s="4"/>
      <c r="AP9" s="4"/>
      <c r="AQ9" s="4"/>
      <c r="AR9" s="4"/>
      <c r="AS9" s="4"/>
      <c r="AT9" s="4"/>
      <c r="AU9" s="4"/>
      <c r="AV9" s="4"/>
      <c r="AW9" s="4"/>
      <c r="AX9" s="4"/>
      <c r="AY9" s="4"/>
      <c r="AZ9" s="4"/>
      <c r="BA9" s="4"/>
      <c r="BB9" s="4"/>
      <c r="BC9" s="4"/>
      <c r="BD9" s="4"/>
      <c r="BE9" s="4"/>
      <c r="BF9" s="660"/>
      <c r="BG9" s="582"/>
      <c r="BH9" s="582"/>
      <c r="BI9" s="626"/>
      <c r="BJ9" s="588">
        <v>15.2</v>
      </c>
      <c r="BK9" s="588"/>
      <c r="BL9" s="588"/>
      <c r="BM9" s="588"/>
      <c r="BN9" s="588"/>
      <c r="BO9" s="588"/>
      <c r="BP9" s="588"/>
      <c r="BQ9" s="588">
        <v>15.3</v>
      </c>
      <c r="BR9" s="588"/>
      <c r="BS9" s="588"/>
      <c r="BT9" s="588"/>
      <c r="BU9" s="588"/>
      <c r="BV9" s="588"/>
      <c r="BW9" s="647"/>
      <c r="BX9" s="39"/>
      <c r="BY9" s="43"/>
      <c r="BZ9" s="43"/>
      <c r="CA9" s="632" t="s">
        <v>181</v>
      </c>
      <c r="CB9" s="632"/>
      <c r="CC9" s="632"/>
      <c r="CD9" s="632"/>
      <c r="CE9" s="632"/>
      <c r="CF9" s="632"/>
      <c r="CG9" s="632"/>
      <c r="CH9" s="632"/>
      <c r="CI9" s="632"/>
      <c r="CJ9" s="632"/>
      <c r="CK9" s="632"/>
      <c r="CL9" s="38"/>
      <c r="CM9" s="38"/>
      <c r="CN9" s="24"/>
      <c r="CO9" s="728" t="s">
        <v>778</v>
      </c>
      <c r="CP9" s="632"/>
      <c r="CQ9" s="632"/>
      <c r="CR9" s="632"/>
      <c r="CS9" s="632"/>
      <c r="CT9" s="632"/>
      <c r="CU9" s="632"/>
      <c r="CV9" s="632"/>
      <c r="CW9" s="632"/>
      <c r="CX9" s="632"/>
      <c r="CY9" s="728" t="s">
        <v>395</v>
      </c>
      <c r="CZ9" s="632"/>
      <c r="DA9" s="632"/>
      <c r="DB9" s="632"/>
      <c r="DC9" s="632"/>
      <c r="DD9" s="632"/>
      <c r="DE9" s="632"/>
      <c r="DF9" s="632"/>
      <c r="DG9" s="632"/>
      <c r="DH9" s="809"/>
      <c r="DI9" s="4"/>
    </row>
    <row r="10" spans="2:113" ht="13.5" customHeight="1">
      <c r="B10" s="65"/>
      <c r="C10" s="54"/>
      <c r="D10" s="806"/>
      <c r="E10" s="806"/>
      <c r="F10" s="806"/>
      <c r="G10" s="806"/>
      <c r="H10" s="806"/>
      <c r="I10" s="806"/>
      <c r="J10" s="806"/>
      <c r="K10" s="36"/>
      <c r="L10" s="53"/>
      <c r="M10" s="55"/>
      <c r="N10" s="916"/>
      <c r="O10" s="916"/>
      <c r="P10" s="916"/>
      <c r="Q10" s="916"/>
      <c r="R10" s="916"/>
      <c r="S10" s="916"/>
      <c r="T10" s="53"/>
      <c r="U10" s="917"/>
      <c r="V10" s="916"/>
      <c r="W10" s="916"/>
      <c r="X10" s="918"/>
      <c r="Y10" s="855"/>
      <c r="Z10" s="806"/>
      <c r="AA10" s="806"/>
      <c r="AB10" s="806"/>
      <c r="AC10" s="806"/>
      <c r="AD10" s="806"/>
      <c r="AE10" s="806"/>
      <c r="AF10" s="806"/>
      <c r="AG10" s="917"/>
      <c r="AH10" s="916"/>
      <c r="AI10" s="916"/>
      <c r="AJ10" s="918"/>
      <c r="AK10" s="46"/>
      <c r="AL10" s="4"/>
      <c r="AM10" s="4"/>
      <c r="AN10" s="4"/>
      <c r="AO10" s="4"/>
      <c r="AP10" s="4"/>
      <c r="AQ10" s="6"/>
      <c r="AR10" s="6"/>
      <c r="AS10" s="6"/>
      <c r="AT10" s="6"/>
      <c r="AU10" s="6"/>
      <c r="AV10" s="6"/>
      <c r="AW10" s="6"/>
      <c r="AX10" s="6"/>
      <c r="AY10" s="6"/>
      <c r="AZ10" s="6"/>
      <c r="BA10" s="6"/>
      <c r="BB10" s="6"/>
      <c r="BC10" s="6"/>
      <c r="BD10" s="6"/>
      <c r="BE10" s="6"/>
      <c r="BF10" s="660" t="s">
        <v>180</v>
      </c>
      <c r="BG10" s="582"/>
      <c r="BH10" s="582"/>
      <c r="BI10" s="626"/>
      <c r="BJ10" s="584">
        <v>61132</v>
      </c>
      <c r="BK10" s="584"/>
      <c r="BL10" s="584"/>
      <c r="BM10" s="584"/>
      <c r="BN10" s="584"/>
      <c r="BO10" s="584"/>
      <c r="BP10" s="584"/>
      <c r="BQ10" s="584">
        <v>60134</v>
      </c>
      <c r="BR10" s="584"/>
      <c r="BS10" s="584"/>
      <c r="BT10" s="584"/>
      <c r="BU10" s="584"/>
      <c r="BV10" s="584"/>
      <c r="BW10" s="584"/>
      <c r="BX10" s="22"/>
      <c r="BY10" s="30"/>
      <c r="BZ10" s="30"/>
      <c r="CA10" s="662"/>
      <c r="CB10" s="662"/>
      <c r="CC10" s="662"/>
      <c r="CD10" s="662"/>
      <c r="CE10" s="662"/>
      <c r="CF10" s="662"/>
      <c r="CG10" s="662"/>
      <c r="CH10" s="662"/>
      <c r="CI10" s="662"/>
      <c r="CJ10" s="662"/>
      <c r="CK10" s="662"/>
      <c r="CL10" s="30"/>
      <c r="CM10" s="30"/>
      <c r="CN10" s="21"/>
      <c r="CO10" s="697"/>
      <c r="CP10" s="662"/>
      <c r="CQ10" s="662"/>
      <c r="CR10" s="662"/>
      <c r="CS10" s="662"/>
      <c r="CT10" s="662"/>
      <c r="CU10" s="662"/>
      <c r="CV10" s="662"/>
      <c r="CW10" s="662"/>
      <c r="CX10" s="662"/>
      <c r="CY10" s="697"/>
      <c r="CZ10" s="662"/>
      <c r="DA10" s="662"/>
      <c r="DB10" s="662"/>
      <c r="DC10" s="662"/>
      <c r="DD10" s="662"/>
      <c r="DE10" s="662"/>
      <c r="DF10" s="662"/>
      <c r="DG10" s="662"/>
      <c r="DH10" s="810"/>
      <c r="DI10" s="4"/>
    </row>
    <row r="11" spans="2:113" ht="13.5" customHeight="1">
      <c r="B11" s="849" t="s">
        <v>179</v>
      </c>
      <c r="C11" s="773"/>
      <c r="D11" s="773"/>
      <c r="E11" s="773"/>
      <c r="F11" s="773"/>
      <c r="G11" s="773"/>
      <c r="H11" s="773"/>
      <c r="I11" s="773"/>
      <c r="J11" s="773"/>
      <c r="K11" s="773"/>
      <c r="L11" s="774"/>
      <c r="M11" s="583">
        <v>37235126</v>
      </c>
      <c r="N11" s="584"/>
      <c r="O11" s="584"/>
      <c r="P11" s="584"/>
      <c r="Q11" s="584"/>
      <c r="R11" s="584"/>
      <c r="S11" s="584"/>
      <c r="T11" s="584"/>
      <c r="U11" s="588">
        <v>55.5</v>
      </c>
      <c r="V11" s="588"/>
      <c r="W11" s="588"/>
      <c r="X11" s="588"/>
      <c r="Y11" s="790">
        <v>34675866</v>
      </c>
      <c r="Z11" s="790"/>
      <c r="AA11" s="790"/>
      <c r="AB11" s="790"/>
      <c r="AC11" s="790"/>
      <c r="AD11" s="790"/>
      <c r="AE11" s="790"/>
      <c r="AF11" s="790"/>
      <c r="AG11" s="791">
        <v>86.9</v>
      </c>
      <c r="AH11" s="791"/>
      <c r="AI11" s="791"/>
      <c r="AJ11" s="792"/>
      <c r="AK11" s="46"/>
      <c r="AL11" s="4"/>
      <c r="AM11" s="4"/>
      <c r="AN11" s="4"/>
      <c r="AO11" s="4"/>
      <c r="AP11" s="4"/>
      <c r="AQ11" s="6"/>
      <c r="AR11" s="6"/>
      <c r="AS11" s="6"/>
      <c r="AT11" s="6"/>
      <c r="AU11" s="6"/>
      <c r="AV11" s="6"/>
      <c r="AW11" s="6"/>
      <c r="AX11" s="6"/>
      <c r="AY11" s="6"/>
      <c r="AZ11" s="6"/>
      <c r="BA11" s="6"/>
      <c r="BB11" s="6"/>
      <c r="BC11" s="6"/>
      <c r="BD11" s="6"/>
      <c r="BE11" s="6"/>
      <c r="BF11" s="855"/>
      <c r="BG11" s="806"/>
      <c r="BH11" s="806"/>
      <c r="BI11" s="856"/>
      <c r="BJ11" s="922">
        <v>83.9</v>
      </c>
      <c r="BK11" s="922"/>
      <c r="BL11" s="922"/>
      <c r="BM11" s="922"/>
      <c r="BN11" s="922"/>
      <c r="BO11" s="922"/>
      <c r="BP11" s="922"/>
      <c r="BQ11" s="922">
        <v>83.9</v>
      </c>
      <c r="BR11" s="922"/>
      <c r="BS11" s="922"/>
      <c r="BT11" s="922"/>
      <c r="BU11" s="922"/>
      <c r="BV11" s="922"/>
      <c r="BW11" s="925"/>
      <c r="BX11" s="719"/>
      <c r="BY11" s="926"/>
      <c r="BZ11" s="728" t="s">
        <v>396</v>
      </c>
      <c r="CA11" s="793"/>
      <c r="CB11" s="793"/>
      <c r="CC11" s="793"/>
      <c r="CD11" s="793"/>
      <c r="CE11" s="793"/>
      <c r="CF11" s="793"/>
      <c r="CG11" s="793"/>
      <c r="CH11" s="793"/>
      <c r="CI11" s="793"/>
      <c r="CJ11" s="793"/>
      <c r="CK11" s="793"/>
      <c r="CL11" s="793"/>
      <c r="CM11" s="793"/>
      <c r="CN11" s="794"/>
      <c r="CO11" s="749">
        <v>67033791</v>
      </c>
      <c r="CP11" s="750"/>
      <c r="CQ11" s="750"/>
      <c r="CR11" s="750"/>
      <c r="CS11" s="750"/>
      <c r="CT11" s="750"/>
      <c r="CU11" s="750"/>
      <c r="CV11" s="750"/>
      <c r="CW11" s="750"/>
      <c r="CX11" s="750"/>
      <c r="CY11" s="750">
        <v>69938622</v>
      </c>
      <c r="CZ11" s="750"/>
      <c r="DA11" s="750"/>
      <c r="DB11" s="750"/>
      <c r="DC11" s="750"/>
      <c r="DD11" s="750"/>
      <c r="DE11" s="750"/>
      <c r="DF11" s="750"/>
      <c r="DG11" s="750"/>
      <c r="DH11" s="927"/>
      <c r="DI11" s="4"/>
    </row>
    <row r="12" spans="2:113" ht="13.5" customHeight="1">
      <c r="B12" s="659" t="s">
        <v>397</v>
      </c>
      <c r="C12" s="582"/>
      <c r="D12" s="582"/>
      <c r="E12" s="582"/>
      <c r="F12" s="582"/>
      <c r="G12" s="582"/>
      <c r="H12" s="582"/>
      <c r="I12" s="582"/>
      <c r="J12" s="582"/>
      <c r="K12" s="582"/>
      <c r="L12" s="585"/>
      <c r="M12" s="583">
        <v>261588</v>
      </c>
      <c r="N12" s="584"/>
      <c r="O12" s="584"/>
      <c r="P12" s="584"/>
      <c r="Q12" s="584"/>
      <c r="R12" s="584"/>
      <c r="S12" s="584"/>
      <c r="T12" s="584"/>
      <c r="U12" s="588">
        <v>0.4</v>
      </c>
      <c r="V12" s="588"/>
      <c r="W12" s="588"/>
      <c r="X12" s="588"/>
      <c r="Y12" s="584">
        <v>261588</v>
      </c>
      <c r="Z12" s="584"/>
      <c r="AA12" s="584"/>
      <c r="AB12" s="584"/>
      <c r="AC12" s="584"/>
      <c r="AD12" s="584"/>
      <c r="AE12" s="584"/>
      <c r="AF12" s="584"/>
      <c r="AG12" s="588">
        <v>0.7</v>
      </c>
      <c r="AH12" s="588"/>
      <c r="AI12" s="588"/>
      <c r="AJ12" s="647"/>
      <c r="AK12" s="39"/>
      <c r="AL12" s="43"/>
      <c r="AM12" s="43"/>
      <c r="AN12" s="632" t="s">
        <v>178</v>
      </c>
      <c r="AO12" s="632"/>
      <c r="AP12" s="632"/>
      <c r="AQ12" s="632"/>
      <c r="AR12" s="632"/>
      <c r="AS12" s="632"/>
      <c r="AT12" s="632"/>
      <c r="AU12" s="632"/>
      <c r="AV12" s="632"/>
      <c r="AW12" s="632"/>
      <c r="AX12" s="632"/>
      <c r="AY12" s="632"/>
      <c r="AZ12" s="632"/>
      <c r="BA12" s="632"/>
      <c r="BB12" s="632"/>
      <c r="BC12" s="38"/>
      <c r="BD12" s="38"/>
      <c r="BE12" s="632" t="s">
        <v>393</v>
      </c>
      <c r="BF12" s="582"/>
      <c r="BG12" s="582"/>
      <c r="BH12" s="582"/>
      <c r="BI12" s="582"/>
      <c r="BJ12" s="632"/>
      <c r="BK12" s="632"/>
      <c r="BL12" s="632"/>
      <c r="BM12" s="632"/>
      <c r="BN12" s="38"/>
      <c r="BO12" s="38"/>
      <c r="BP12" s="38"/>
      <c r="BQ12" s="893" t="s">
        <v>398</v>
      </c>
      <c r="BR12" s="745"/>
      <c r="BS12" s="745"/>
      <c r="BT12" s="745"/>
      <c r="BU12" s="745"/>
      <c r="BV12" s="745"/>
      <c r="BW12" s="746"/>
      <c r="BX12" s="924" t="s">
        <v>399</v>
      </c>
      <c r="BY12" s="896"/>
      <c r="BZ12" s="619" t="s">
        <v>400</v>
      </c>
      <c r="CA12" s="684"/>
      <c r="CB12" s="684"/>
      <c r="CC12" s="684"/>
      <c r="CD12" s="684"/>
      <c r="CE12" s="684"/>
      <c r="CF12" s="684"/>
      <c r="CG12" s="684"/>
      <c r="CH12" s="684"/>
      <c r="CI12" s="684"/>
      <c r="CJ12" s="684"/>
      <c r="CK12" s="684"/>
      <c r="CL12" s="684"/>
      <c r="CM12" s="684"/>
      <c r="CN12" s="685"/>
      <c r="CO12" s="583">
        <v>65206271</v>
      </c>
      <c r="CP12" s="584"/>
      <c r="CQ12" s="584"/>
      <c r="CR12" s="584"/>
      <c r="CS12" s="584"/>
      <c r="CT12" s="584"/>
      <c r="CU12" s="584"/>
      <c r="CV12" s="584"/>
      <c r="CW12" s="584"/>
      <c r="CX12" s="584"/>
      <c r="CY12" s="584">
        <v>68653953</v>
      </c>
      <c r="CZ12" s="584"/>
      <c r="DA12" s="584"/>
      <c r="DB12" s="584"/>
      <c r="DC12" s="584"/>
      <c r="DD12" s="584"/>
      <c r="DE12" s="584"/>
      <c r="DF12" s="584"/>
      <c r="DG12" s="584"/>
      <c r="DH12" s="903"/>
      <c r="DI12" s="4"/>
    </row>
    <row r="13" spans="2:113" ht="13.5" customHeight="1">
      <c r="B13" s="659" t="s">
        <v>401</v>
      </c>
      <c r="C13" s="582"/>
      <c r="D13" s="582"/>
      <c r="E13" s="582"/>
      <c r="F13" s="582"/>
      <c r="G13" s="582"/>
      <c r="H13" s="582"/>
      <c r="I13" s="582"/>
      <c r="J13" s="582"/>
      <c r="K13" s="582"/>
      <c r="L13" s="585"/>
      <c r="M13" s="583">
        <v>73450</v>
      </c>
      <c r="N13" s="584"/>
      <c r="O13" s="584"/>
      <c r="P13" s="584"/>
      <c r="Q13" s="584"/>
      <c r="R13" s="584"/>
      <c r="S13" s="584"/>
      <c r="T13" s="584"/>
      <c r="U13" s="588">
        <v>0.1</v>
      </c>
      <c r="V13" s="588"/>
      <c r="W13" s="588"/>
      <c r="X13" s="588"/>
      <c r="Y13" s="584">
        <v>73450</v>
      </c>
      <c r="Z13" s="584"/>
      <c r="AA13" s="584"/>
      <c r="AB13" s="584"/>
      <c r="AC13" s="584"/>
      <c r="AD13" s="584"/>
      <c r="AE13" s="584"/>
      <c r="AF13" s="584"/>
      <c r="AG13" s="588">
        <v>0.2</v>
      </c>
      <c r="AH13" s="588"/>
      <c r="AI13" s="588"/>
      <c r="AJ13" s="647"/>
      <c r="AK13" s="49"/>
      <c r="AL13" s="6"/>
      <c r="AM13" s="6"/>
      <c r="AN13" s="806"/>
      <c r="AO13" s="806"/>
      <c r="AP13" s="806"/>
      <c r="AQ13" s="806"/>
      <c r="AR13" s="806"/>
      <c r="AS13" s="806"/>
      <c r="AT13" s="806"/>
      <c r="AU13" s="806"/>
      <c r="AV13" s="806"/>
      <c r="AW13" s="806"/>
      <c r="AX13" s="806"/>
      <c r="AY13" s="806"/>
      <c r="AZ13" s="806"/>
      <c r="BA13" s="806"/>
      <c r="BB13" s="806"/>
      <c r="BC13" s="35"/>
      <c r="BD13" s="35"/>
      <c r="BE13" s="582"/>
      <c r="BF13" s="582"/>
      <c r="BG13" s="582"/>
      <c r="BH13" s="582"/>
      <c r="BI13" s="582"/>
      <c r="BJ13" s="582"/>
      <c r="BK13" s="582"/>
      <c r="BL13" s="582"/>
      <c r="BM13" s="582"/>
      <c r="BN13" s="35"/>
      <c r="BO13" s="35"/>
      <c r="BP13" s="35"/>
      <c r="BQ13" s="905"/>
      <c r="BR13" s="906"/>
      <c r="BS13" s="906"/>
      <c r="BT13" s="906"/>
      <c r="BU13" s="906"/>
      <c r="BV13" s="906"/>
      <c r="BW13" s="923"/>
      <c r="BX13" s="924"/>
      <c r="BY13" s="896"/>
      <c r="BZ13" s="619" t="s">
        <v>402</v>
      </c>
      <c r="CA13" s="684"/>
      <c r="CB13" s="684"/>
      <c r="CC13" s="684"/>
      <c r="CD13" s="684"/>
      <c r="CE13" s="684"/>
      <c r="CF13" s="684"/>
      <c r="CG13" s="684"/>
      <c r="CH13" s="684"/>
      <c r="CI13" s="684"/>
      <c r="CJ13" s="684"/>
      <c r="CK13" s="684"/>
      <c r="CL13" s="684"/>
      <c r="CM13" s="684"/>
      <c r="CN13" s="685"/>
      <c r="CO13" s="583">
        <v>1827520</v>
      </c>
      <c r="CP13" s="584"/>
      <c r="CQ13" s="584"/>
      <c r="CR13" s="584"/>
      <c r="CS13" s="584"/>
      <c r="CT13" s="584"/>
      <c r="CU13" s="584"/>
      <c r="CV13" s="584"/>
      <c r="CW13" s="584"/>
      <c r="CX13" s="584"/>
      <c r="CY13" s="584">
        <v>1284669</v>
      </c>
      <c r="CZ13" s="584"/>
      <c r="DA13" s="584"/>
      <c r="DB13" s="584"/>
      <c r="DC13" s="584"/>
      <c r="DD13" s="584"/>
      <c r="DE13" s="584"/>
      <c r="DF13" s="584"/>
      <c r="DG13" s="584"/>
      <c r="DH13" s="903"/>
      <c r="DI13" s="4"/>
    </row>
    <row r="14" spans="2:113" ht="13.5" customHeight="1">
      <c r="B14" s="659" t="s">
        <v>176</v>
      </c>
      <c r="C14" s="582"/>
      <c r="D14" s="582"/>
      <c r="E14" s="582"/>
      <c r="F14" s="582"/>
      <c r="G14" s="582"/>
      <c r="H14" s="582"/>
      <c r="I14" s="582"/>
      <c r="J14" s="582"/>
      <c r="K14" s="582"/>
      <c r="L14" s="585"/>
      <c r="M14" s="583">
        <v>302551</v>
      </c>
      <c r="N14" s="584"/>
      <c r="O14" s="584"/>
      <c r="P14" s="584"/>
      <c r="Q14" s="584"/>
      <c r="R14" s="584"/>
      <c r="S14" s="584"/>
      <c r="T14" s="584"/>
      <c r="U14" s="588">
        <v>0.5</v>
      </c>
      <c r="V14" s="588"/>
      <c r="W14" s="588"/>
      <c r="X14" s="588"/>
      <c r="Y14" s="584">
        <v>302551</v>
      </c>
      <c r="Z14" s="584"/>
      <c r="AA14" s="584"/>
      <c r="AB14" s="584"/>
      <c r="AC14" s="584"/>
      <c r="AD14" s="584"/>
      <c r="AE14" s="584"/>
      <c r="AF14" s="584"/>
      <c r="AG14" s="588">
        <v>0.8</v>
      </c>
      <c r="AH14" s="588"/>
      <c r="AI14" s="588"/>
      <c r="AJ14" s="647"/>
      <c r="AK14" s="26"/>
      <c r="AL14" s="28"/>
      <c r="AM14" s="914" t="s">
        <v>77</v>
      </c>
      <c r="AN14" s="914"/>
      <c r="AO14" s="914"/>
      <c r="AP14" s="914"/>
      <c r="AQ14" s="914"/>
      <c r="AR14" s="914"/>
      <c r="AS14" s="914"/>
      <c r="AT14" s="914"/>
      <c r="AU14" s="64"/>
      <c r="AV14" s="63"/>
      <c r="AW14" s="26"/>
      <c r="AX14" s="788" t="s">
        <v>175</v>
      </c>
      <c r="AY14" s="788"/>
      <c r="AZ14" s="788"/>
      <c r="BA14" s="788"/>
      <c r="BB14" s="788"/>
      <c r="BC14" s="788"/>
      <c r="BD14" s="788"/>
      <c r="BE14" s="25"/>
      <c r="BF14" s="795" t="s">
        <v>73</v>
      </c>
      <c r="BG14" s="788"/>
      <c r="BH14" s="788"/>
      <c r="BI14" s="796"/>
      <c r="BJ14" s="26"/>
      <c r="BK14" s="914" t="s">
        <v>174</v>
      </c>
      <c r="BL14" s="914"/>
      <c r="BM14" s="914"/>
      <c r="BN14" s="914"/>
      <c r="BO14" s="914"/>
      <c r="BP14" s="62"/>
      <c r="BQ14" s="795" t="s">
        <v>173</v>
      </c>
      <c r="BR14" s="788"/>
      <c r="BS14" s="788"/>
      <c r="BT14" s="788"/>
      <c r="BU14" s="789"/>
      <c r="BV14" s="919" t="s">
        <v>403</v>
      </c>
      <c r="BW14" s="920"/>
      <c r="BX14" s="924"/>
      <c r="BY14" s="896"/>
      <c r="BZ14" s="641" t="s">
        <v>404</v>
      </c>
      <c r="CA14" s="694"/>
      <c r="CB14" s="694"/>
      <c r="CC14" s="694"/>
      <c r="CD14" s="694"/>
      <c r="CE14" s="694"/>
      <c r="CF14" s="694"/>
      <c r="CG14" s="694"/>
      <c r="CH14" s="694"/>
      <c r="CI14" s="694"/>
      <c r="CJ14" s="694"/>
      <c r="CK14" s="694"/>
      <c r="CL14" s="694"/>
      <c r="CM14" s="694"/>
      <c r="CN14" s="921"/>
      <c r="CO14" s="583">
        <v>120973</v>
      </c>
      <c r="CP14" s="584"/>
      <c r="CQ14" s="584"/>
      <c r="CR14" s="584"/>
      <c r="CS14" s="584"/>
      <c r="CT14" s="584"/>
      <c r="CU14" s="584"/>
      <c r="CV14" s="584"/>
      <c r="CW14" s="584"/>
      <c r="CX14" s="584"/>
      <c r="CY14" s="584">
        <v>166448</v>
      </c>
      <c r="CZ14" s="584"/>
      <c r="DA14" s="584"/>
      <c r="DB14" s="584"/>
      <c r="DC14" s="584"/>
      <c r="DD14" s="584"/>
      <c r="DE14" s="584"/>
      <c r="DF14" s="584"/>
      <c r="DG14" s="584"/>
      <c r="DH14" s="903"/>
      <c r="DI14" s="4"/>
    </row>
    <row r="15" spans="2:113" ht="13.5" customHeight="1">
      <c r="B15" s="853" t="s">
        <v>172</v>
      </c>
      <c r="C15" s="695"/>
      <c r="D15" s="695"/>
      <c r="E15" s="695"/>
      <c r="F15" s="695"/>
      <c r="G15" s="695"/>
      <c r="H15" s="695"/>
      <c r="I15" s="695"/>
      <c r="J15" s="695"/>
      <c r="K15" s="695"/>
      <c r="L15" s="696"/>
      <c r="M15" s="583">
        <v>303288</v>
      </c>
      <c r="N15" s="584"/>
      <c r="O15" s="584"/>
      <c r="P15" s="584"/>
      <c r="Q15" s="584"/>
      <c r="R15" s="584"/>
      <c r="S15" s="584"/>
      <c r="T15" s="584"/>
      <c r="U15" s="588">
        <v>0.5</v>
      </c>
      <c r="V15" s="588"/>
      <c r="W15" s="588"/>
      <c r="X15" s="588"/>
      <c r="Y15" s="584">
        <v>303288</v>
      </c>
      <c r="Z15" s="584"/>
      <c r="AA15" s="584"/>
      <c r="AB15" s="584"/>
      <c r="AC15" s="584"/>
      <c r="AD15" s="584"/>
      <c r="AE15" s="584"/>
      <c r="AF15" s="584"/>
      <c r="AG15" s="588">
        <v>0.8</v>
      </c>
      <c r="AH15" s="588"/>
      <c r="AI15" s="588"/>
      <c r="AJ15" s="647"/>
      <c r="AK15" s="55"/>
      <c r="AL15" s="54"/>
      <c r="AM15" s="915"/>
      <c r="AN15" s="915"/>
      <c r="AO15" s="915"/>
      <c r="AP15" s="915"/>
      <c r="AQ15" s="915"/>
      <c r="AR15" s="915"/>
      <c r="AS15" s="915"/>
      <c r="AT15" s="915"/>
      <c r="AU15" s="54"/>
      <c r="AV15" s="61"/>
      <c r="AW15" s="55"/>
      <c r="AX15" s="916"/>
      <c r="AY15" s="916"/>
      <c r="AZ15" s="916"/>
      <c r="BA15" s="916"/>
      <c r="BB15" s="916"/>
      <c r="BC15" s="916"/>
      <c r="BD15" s="916"/>
      <c r="BE15" s="61"/>
      <c r="BF15" s="917"/>
      <c r="BG15" s="916"/>
      <c r="BH15" s="916"/>
      <c r="BI15" s="918"/>
      <c r="BJ15" s="55"/>
      <c r="BK15" s="916"/>
      <c r="BL15" s="916"/>
      <c r="BM15" s="916"/>
      <c r="BN15" s="916"/>
      <c r="BO15" s="916"/>
      <c r="BP15" s="61"/>
      <c r="BQ15" s="619" t="s">
        <v>171</v>
      </c>
      <c r="BR15" s="582"/>
      <c r="BS15" s="582"/>
      <c r="BT15" s="582"/>
      <c r="BU15" s="585"/>
      <c r="BV15" s="817" t="s">
        <v>403</v>
      </c>
      <c r="BW15" s="818"/>
      <c r="BX15" s="924"/>
      <c r="BY15" s="896"/>
      <c r="BZ15" s="619" t="s">
        <v>405</v>
      </c>
      <c r="CA15" s="694"/>
      <c r="CB15" s="694"/>
      <c r="CC15" s="694"/>
      <c r="CD15" s="694"/>
      <c r="CE15" s="694"/>
      <c r="CF15" s="694"/>
      <c r="CG15" s="694"/>
      <c r="CH15" s="694"/>
      <c r="CI15" s="694"/>
      <c r="CJ15" s="694"/>
      <c r="CK15" s="694"/>
      <c r="CL15" s="694"/>
      <c r="CM15" s="694"/>
      <c r="CN15" s="921"/>
      <c r="CO15" s="583">
        <v>1706547</v>
      </c>
      <c r="CP15" s="584"/>
      <c r="CQ15" s="584"/>
      <c r="CR15" s="584"/>
      <c r="CS15" s="584"/>
      <c r="CT15" s="584"/>
      <c r="CU15" s="584"/>
      <c r="CV15" s="584"/>
      <c r="CW15" s="584"/>
      <c r="CX15" s="584"/>
      <c r="CY15" s="584">
        <v>1118221</v>
      </c>
      <c r="CZ15" s="584"/>
      <c r="DA15" s="584"/>
      <c r="DB15" s="584"/>
      <c r="DC15" s="584"/>
      <c r="DD15" s="584"/>
      <c r="DE15" s="584"/>
      <c r="DF15" s="584"/>
      <c r="DG15" s="584"/>
      <c r="DH15" s="903"/>
      <c r="DI15" s="4"/>
    </row>
    <row r="16" spans="2:113" ht="13.5" customHeight="1">
      <c r="B16" s="853" t="s">
        <v>779</v>
      </c>
      <c r="C16" s="695"/>
      <c r="D16" s="695"/>
      <c r="E16" s="695"/>
      <c r="F16" s="695"/>
      <c r="G16" s="695"/>
      <c r="H16" s="695"/>
      <c r="I16" s="695"/>
      <c r="J16" s="695"/>
      <c r="K16" s="695"/>
      <c r="L16" s="696"/>
      <c r="M16" s="583" t="s">
        <v>368</v>
      </c>
      <c r="N16" s="584"/>
      <c r="O16" s="584"/>
      <c r="P16" s="584"/>
      <c r="Q16" s="584"/>
      <c r="R16" s="584"/>
      <c r="S16" s="584"/>
      <c r="T16" s="584"/>
      <c r="U16" s="588" t="s">
        <v>368</v>
      </c>
      <c r="V16" s="588"/>
      <c r="W16" s="588"/>
      <c r="X16" s="588"/>
      <c r="Y16" s="584" t="s">
        <v>368</v>
      </c>
      <c r="Z16" s="584"/>
      <c r="AA16" s="584"/>
      <c r="AB16" s="584"/>
      <c r="AC16" s="584"/>
      <c r="AD16" s="584"/>
      <c r="AE16" s="584"/>
      <c r="AF16" s="584"/>
      <c r="AG16" s="588" t="s">
        <v>368</v>
      </c>
      <c r="AH16" s="588"/>
      <c r="AI16" s="588"/>
      <c r="AJ16" s="647"/>
      <c r="AK16" s="619" t="s">
        <v>169</v>
      </c>
      <c r="AL16" s="582"/>
      <c r="AM16" s="582"/>
      <c r="AN16" s="582"/>
      <c r="AO16" s="582"/>
      <c r="AP16" s="582"/>
      <c r="AQ16" s="582"/>
      <c r="AR16" s="582"/>
      <c r="AS16" s="582"/>
      <c r="AT16" s="582"/>
      <c r="AU16" s="582"/>
      <c r="AV16" s="585"/>
      <c r="AW16" s="583">
        <v>34283826</v>
      </c>
      <c r="AX16" s="584"/>
      <c r="AY16" s="584"/>
      <c r="AZ16" s="584"/>
      <c r="BA16" s="584"/>
      <c r="BB16" s="584"/>
      <c r="BC16" s="584"/>
      <c r="BD16" s="584"/>
      <c r="BE16" s="584"/>
      <c r="BF16" s="588">
        <v>92.1</v>
      </c>
      <c r="BG16" s="588"/>
      <c r="BH16" s="588"/>
      <c r="BI16" s="588"/>
      <c r="BJ16" s="584">
        <v>281803</v>
      </c>
      <c r="BK16" s="821"/>
      <c r="BL16" s="821"/>
      <c r="BM16" s="821"/>
      <c r="BN16" s="821"/>
      <c r="BO16" s="821"/>
      <c r="BP16" s="822"/>
      <c r="BQ16" s="619" t="s">
        <v>168</v>
      </c>
      <c r="BR16" s="582"/>
      <c r="BS16" s="582"/>
      <c r="BT16" s="582"/>
      <c r="BU16" s="585"/>
      <c r="BV16" s="817" t="s">
        <v>403</v>
      </c>
      <c r="BW16" s="818"/>
      <c r="BX16" s="924"/>
      <c r="BY16" s="896"/>
      <c r="BZ16" s="619" t="s">
        <v>406</v>
      </c>
      <c r="CA16" s="684"/>
      <c r="CB16" s="684"/>
      <c r="CC16" s="684"/>
      <c r="CD16" s="684"/>
      <c r="CE16" s="684"/>
      <c r="CF16" s="684"/>
      <c r="CG16" s="684"/>
      <c r="CH16" s="684"/>
      <c r="CI16" s="684"/>
      <c r="CJ16" s="684"/>
      <c r="CK16" s="684"/>
      <c r="CL16" s="684"/>
      <c r="CM16" s="684"/>
      <c r="CN16" s="685"/>
      <c r="CO16" s="583">
        <v>588326</v>
      </c>
      <c r="CP16" s="584"/>
      <c r="CQ16" s="584"/>
      <c r="CR16" s="584"/>
      <c r="CS16" s="584"/>
      <c r="CT16" s="584"/>
      <c r="CU16" s="584"/>
      <c r="CV16" s="584"/>
      <c r="CW16" s="584"/>
      <c r="CX16" s="584"/>
      <c r="CY16" s="584">
        <v>-320759</v>
      </c>
      <c r="CZ16" s="584"/>
      <c r="DA16" s="584"/>
      <c r="DB16" s="584"/>
      <c r="DC16" s="584"/>
      <c r="DD16" s="584"/>
      <c r="DE16" s="584"/>
      <c r="DF16" s="584"/>
      <c r="DG16" s="584"/>
      <c r="DH16" s="903"/>
      <c r="DI16" s="4"/>
    </row>
    <row r="17" spans="2:113" ht="13.5" customHeight="1">
      <c r="B17" s="853" t="s">
        <v>780</v>
      </c>
      <c r="C17" s="695"/>
      <c r="D17" s="695"/>
      <c r="E17" s="695"/>
      <c r="F17" s="695"/>
      <c r="G17" s="695"/>
      <c r="H17" s="695"/>
      <c r="I17" s="695"/>
      <c r="J17" s="695"/>
      <c r="K17" s="695"/>
      <c r="L17" s="696"/>
      <c r="M17" s="583" t="s">
        <v>368</v>
      </c>
      <c r="N17" s="584"/>
      <c r="O17" s="584"/>
      <c r="P17" s="584"/>
      <c r="Q17" s="584"/>
      <c r="R17" s="584"/>
      <c r="S17" s="584"/>
      <c r="T17" s="584"/>
      <c r="U17" s="588" t="s">
        <v>368</v>
      </c>
      <c r="V17" s="588"/>
      <c r="W17" s="588"/>
      <c r="X17" s="588"/>
      <c r="Y17" s="584" t="s">
        <v>368</v>
      </c>
      <c r="Z17" s="584"/>
      <c r="AA17" s="584"/>
      <c r="AB17" s="584"/>
      <c r="AC17" s="584"/>
      <c r="AD17" s="584"/>
      <c r="AE17" s="584"/>
      <c r="AF17" s="584"/>
      <c r="AG17" s="588" t="s">
        <v>368</v>
      </c>
      <c r="AH17" s="588"/>
      <c r="AI17" s="588"/>
      <c r="AJ17" s="647"/>
      <c r="AK17" s="49"/>
      <c r="AL17" s="582" t="s">
        <v>166</v>
      </c>
      <c r="AM17" s="582"/>
      <c r="AN17" s="582"/>
      <c r="AO17" s="582"/>
      <c r="AP17" s="582"/>
      <c r="AQ17" s="582"/>
      <c r="AR17" s="582"/>
      <c r="AS17" s="582"/>
      <c r="AT17" s="582"/>
      <c r="AU17" s="582"/>
      <c r="AV17" s="585"/>
      <c r="AW17" s="583">
        <v>34283826</v>
      </c>
      <c r="AX17" s="584"/>
      <c r="AY17" s="584"/>
      <c r="AZ17" s="584"/>
      <c r="BA17" s="584"/>
      <c r="BB17" s="584"/>
      <c r="BC17" s="584"/>
      <c r="BD17" s="584"/>
      <c r="BE17" s="584"/>
      <c r="BF17" s="588">
        <v>92.1</v>
      </c>
      <c r="BG17" s="588"/>
      <c r="BH17" s="588"/>
      <c r="BI17" s="588"/>
      <c r="BJ17" s="584">
        <v>281803</v>
      </c>
      <c r="BK17" s="821"/>
      <c r="BL17" s="821"/>
      <c r="BM17" s="821"/>
      <c r="BN17" s="821"/>
      <c r="BO17" s="821"/>
      <c r="BP17" s="822"/>
      <c r="BQ17" s="619" t="s">
        <v>165</v>
      </c>
      <c r="BR17" s="582"/>
      <c r="BS17" s="582"/>
      <c r="BT17" s="582"/>
      <c r="BU17" s="585"/>
      <c r="BV17" s="817" t="s">
        <v>403</v>
      </c>
      <c r="BW17" s="818"/>
      <c r="BX17" s="924"/>
      <c r="BY17" s="896"/>
      <c r="BZ17" s="619" t="s">
        <v>39</v>
      </c>
      <c r="CA17" s="684"/>
      <c r="CB17" s="684"/>
      <c r="CC17" s="684"/>
      <c r="CD17" s="684"/>
      <c r="CE17" s="684"/>
      <c r="CF17" s="684"/>
      <c r="CG17" s="684"/>
      <c r="CH17" s="684"/>
      <c r="CI17" s="684"/>
      <c r="CJ17" s="684"/>
      <c r="CK17" s="684"/>
      <c r="CL17" s="684"/>
      <c r="CM17" s="684"/>
      <c r="CN17" s="685"/>
      <c r="CO17" s="583">
        <v>85344</v>
      </c>
      <c r="CP17" s="584"/>
      <c r="CQ17" s="584"/>
      <c r="CR17" s="584"/>
      <c r="CS17" s="584"/>
      <c r="CT17" s="584"/>
      <c r="CU17" s="584"/>
      <c r="CV17" s="584"/>
      <c r="CW17" s="584"/>
      <c r="CX17" s="584"/>
      <c r="CY17" s="584">
        <v>179533</v>
      </c>
      <c r="CZ17" s="584"/>
      <c r="DA17" s="584"/>
      <c r="DB17" s="584"/>
      <c r="DC17" s="584"/>
      <c r="DD17" s="584"/>
      <c r="DE17" s="584"/>
      <c r="DF17" s="584"/>
      <c r="DG17" s="584"/>
      <c r="DH17" s="903"/>
      <c r="DI17" s="4"/>
    </row>
    <row r="18" spans="2:113" ht="13.5" customHeight="1">
      <c r="B18" s="853" t="s">
        <v>170</v>
      </c>
      <c r="C18" s="695"/>
      <c r="D18" s="695"/>
      <c r="E18" s="695"/>
      <c r="F18" s="695"/>
      <c r="G18" s="695"/>
      <c r="H18" s="695"/>
      <c r="I18" s="695"/>
      <c r="J18" s="695"/>
      <c r="K18" s="695"/>
      <c r="L18" s="696"/>
      <c r="M18" s="583">
        <v>3764309</v>
      </c>
      <c r="N18" s="584"/>
      <c r="O18" s="584"/>
      <c r="P18" s="584"/>
      <c r="Q18" s="584"/>
      <c r="R18" s="584"/>
      <c r="S18" s="584"/>
      <c r="T18" s="584"/>
      <c r="U18" s="588">
        <v>5.6</v>
      </c>
      <c r="V18" s="588"/>
      <c r="W18" s="588"/>
      <c r="X18" s="588"/>
      <c r="Y18" s="584">
        <v>3764309</v>
      </c>
      <c r="Z18" s="584"/>
      <c r="AA18" s="584"/>
      <c r="AB18" s="584"/>
      <c r="AC18" s="584"/>
      <c r="AD18" s="584"/>
      <c r="AE18" s="584"/>
      <c r="AF18" s="584"/>
      <c r="AG18" s="588">
        <v>9.4</v>
      </c>
      <c r="AH18" s="588"/>
      <c r="AI18" s="588"/>
      <c r="AJ18" s="647"/>
      <c r="AK18" s="49"/>
      <c r="AL18" s="6"/>
      <c r="AM18" s="908" t="s">
        <v>7</v>
      </c>
      <c r="AN18" s="908"/>
      <c r="AO18" s="908"/>
      <c r="AP18" s="908"/>
      <c r="AQ18" s="908"/>
      <c r="AR18" s="908"/>
      <c r="AS18" s="908"/>
      <c r="AT18" s="908"/>
      <c r="AU18" s="908"/>
      <c r="AV18" s="909"/>
      <c r="AW18" s="583">
        <v>19682917</v>
      </c>
      <c r="AX18" s="584"/>
      <c r="AY18" s="584"/>
      <c r="AZ18" s="584"/>
      <c r="BA18" s="584"/>
      <c r="BB18" s="584"/>
      <c r="BC18" s="584"/>
      <c r="BD18" s="584"/>
      <c r="BE18" s="584"/>
      <c r="BF18" s="588">
        <v>52.9</v>
      </c>
      <c r="BG18" s="588"/>
      <c r="BH18" s="588"/>
      <c r="BI18" s="588"/>
      <c r="BJ18" s="584">
        <v>281803</v>
      </c>
      <c r="BK18" s="821"/>
      <c r="BL18" s="821"/>
      <c r="BM18" s="821"/>
      <c r="BN18" s="821"/>
      <c r="BO18" s="821"/>
      <c r="BP18" s="822"/>
      <c r="BQ18" s="619" t="s">
        <v>163</v>
      </c>
      <c r="BR18" s="582"/>
      <c r="BS18" s="582"/>
      <c r="BT18" s="582"/>
      <c r="BU18" s="585"/>
      <c r="BV18" s="817" t="s">
        <v>403</v>
      </c>
      <c r="BW18" s="818"/>
      <c r="BX18" s="924"/>
      <c r="BY18" s="896"/>
      <c r="BZ18" s="619" t="s">
        <v>407</v>
      </c>
      <c r="CA18" s="684"/>
      <c r="CB18" s="684"/>
      <c r="CC18" s="684"/>
      <c r="CD18" s="684"/>
      <c r="CE18" s="684"/>
      <c r="CF18" s="684"/>
      <c r="CG18" s="684"/>
      <c r="CH18" s="684"/>
      <c r="CI18" s="684"/>
      <c r="CJ18" s="684"/>
      <c r="CK18" s="684"/>
      <c r="CL18" s="684"/>
      <c r="CM18" s="684"/>
      <c r="CN18" s="685"/>
      <c r="CO18" s="583">
        <v>22290</v>
      </c>
      <c r="CP18" s="584"/>
      <c r="CQ18" s="584"/>
      <c r="CR18" s="584"/>
      <c r="CS18" s="584"/>
      <c r="CT18" s="584"/>
      <c r="CU18" s="584"/>
      <c r="CV18" s="584"/>
      <c r="CW18" s="584"/>
      <c r="CX18" s="584"/>
      <c r="CY18" s="584" t="s">
        <v>368</v>
      </c>
      <c r="CZ18" s="584"/>
      <c r="DA18" s="584"/>
      <c r="DB18" s="584"/>
      <c r="DC18" s="584"/>
      <c r="DD18" s="584"/>
      <c r="DE18" s="584"/>
      <c r="DF18" s="584"/>
      <c r="DG18" s="584"/>
      <c r="DH18" s="903"/>
      <c r="DI18" s="4"/>
    </row>
    <row r="19" spans="2:113" ht="13.5" customHeight="1">
      <c r="B19" s="853" t="s">
        <v>167</v>
      </c>
      <c r="C19" s="695"/>
      <c r="D19" s="695"/>
      <c r="E19" s="695"/>
      <c r="F19" s="695"/>
      <c r="G19" s="695"/>
      <c r="H19" s="695"/>
      <c r="I19" s="695"/>
      <c r="J19" s="695"/>
      <c r="K19" s="695"/>
      <c r="L19" s="696"/>
      <c r="M19" s="583" t="s">
        <v>368</v>
      </c>
      <c r="N19" s="584"/>
      <c r="O19" s="584"/>
      <c r="P19" s="584"/>
      <c r="Q19" s="584"/>
      <c r="R19" s="584"/>
      <c r="S19" s="584"/>
      <c r="T19" s="584"/>
      <c r="U19" s="588" t="s">
        <v>368</v>
      </c>
      <c r="V19" s="588"/>
      <c r="W19" s="588"/>
      <c r="X19" s="588"/>
      <c r="Y19" s="584" t="s">
        <v>368</v>
      </c>
      <c r="Z19" s="584"/>
      <c r="AA19" s="584"/>
      <c r="AB19" s="584"/>
      <c r="AC19" s="584"/>
      <c r="AD19" s="584"/>
      <c r="AE19" s="584"/>
      <c r="AF19" s="584"/>
      <c r="AG19" s="588" t="s">
        <v>368</v>
      </c>
      <c r="AH19" s="588"/>
      <c r="AI19" s="588"/>
      <c r="AJ19" s="647"/>
      <c r="AK19" s="911" t="s">
        <v>116</v>
      </c>
      <c r="AL19" s="60"/>
      <c r="AM19" s="59"/>
      <c r="AN19" s="894" t="s">
        <v>161</v>
      </c>
      <c r="AO19" s="894"/>
      <c r="AP19" s="894"/>
      <c r="AQ19" s="894"/>
      <c r="AR19" s="894"/>
      <c r="AS19" s="894"/>
      <c r="AT19" s="894"/>
      <c r="AU19" s="894"/>
      <c r="AV19" s="895"/>
      <c r="AW19" s="741">
        <v>342945</v>
      </c>
      <c r="AX19" s="742"/>
      <c r="AY19" s="742"/>
      <c r="AZ19" s="742"/>
      <c r="BA19" s="742"/>
      <c r="BB19" s="742"/>
      <c r="BC19" s="742"/>
      <c r="BD19" s="742"/>
      <c r="BE19" s="742"/>
      <c r="BF19" s="743">
        <v>0.9</v>
      </c>
      <c r="BG19" s="743"/>
      <c r="BH19" s="743"/>
      <c r="BI19" s="743"/>
      <c r="BJ19" s="742" t="s">
        <v>368</v>
      </c>
      <c r="BK19" s="831"/>
      <c r="BL19" s="831"/>
      <c r="BM19" s="831"/>
      <c r="BN19" s="831"/>
      <c r="BO19" s="831"/>
      <c r="BP19" s="832"/>
      <c r="BQ19" s="619" t="s">
        <v>160</v>
      </c>
      <c r="BR19" s="582"/>
      <c r="BS19" s="582"/>
      <c r="BT19" s="582"/>
      <c r="BU19" s="585"/>
      <c r="BV19" s="817" t="s">
        <v>403</v>
      </c>
      <c r="BW19" s="818"/>
      <c r="BX19" s="924"/>
      <c r="BY19" s="896"/>
      <c r="BZ19" s="619" t="s">
        <v>408</v>
      </c>
      <c r="CA19" s="684"/>
      <c r="CB19" s="684"/>
      <c r="CC19" s="684"/>
      <c r="CD19" s="684"/>
      <c r="CE19" s="684"/>
      <c r="CF19" s="684"/>
      <c r="CG19" s="684"/>
      <c r="CH19" s="684"/>
      <c r="CI19" s="684"/>
      <c r="CJ19" s="684"/>
      <c r="CK19" s="684"/>
      <c r="CL19" s="684"/>
      <c r="CM19" s="684"/>
      <c r="CN19" s="685"/>
      <c r="CO19" s="583" t="s">
        <v>368</v>
      </c>
      <c r="CP19" s="584"/>
      <c r="CQ19" s="584"/>
      <c r="CR19" s="584"/>
      <c r="CS19" s="584"/>
      <c r="CT19" s="584"/>
      <c r="CU19" s="584"/>
      <c r="CV19" s="584"/>
      <c r="CW19" s="584"/>
      <c r="CX19" s="584"/>
      <c r="CY19" s="584" t="s">
        <v>368</v>
      </c>
      <c r="CZ19" s="584"/>
      <c r="DA19" s="584"/>
      <c r="DB19" s="584"/>
      <c r="DC19" s="584"/>
      <c r="DD19" s="584"/>
      <c r="DE19" s="584"/>
      <c r="DF19" s="584"/>
      <c r="DG19" s="584"/>
      <c r="DH19" s="903"/>
      <c r="DI19" s="4"/>
    </row>
    <row r="20" spans="2:113" ht="13.5" customHeight="1">
      <c r="B20" s="853" t="s">
        <v>164</v>
      </c>
      <c r="C20" s="695"/>
      <c r="D20" s="695"/>
      <c r="E20" s="695"/>
      <c r="F20" s="695"/>
      <c r="G20" s="695"/>
      <c r="H20" s="695"/>
      <c r="I20" s="695"/>
      <c r="J20" s="695"/>
      <c r="K20" s="695"/>
      <c r="L20" s="696"/>
      <c r="M20" s="583" t="s">
        <v>368</v>
      </c>
      <c r="N20" s="584"/>
      <c r="O20" s="584"/>
      <c r="P20" s="584"/>
      <c r="Q20" s="584"/>
      <c r="R20" s="584"/>
      <c r="S20" s="584"/>
      <c r="T20" s="584"/>
      <c r="U20" s="588" t="s">
        <v>368</v>
      </c>
      <c r="V20" s="588"/>
      <c r="W20" s="588"/>
      <c r="X20" s="588"/>
      <c r="Y20" s="584" t="s">
        <v>368</v>
      </c>
      <c r="Z20" s="584"/>
      <c r="AA20" s="584"/>
      <c r="AB20" s="584"/>
      <c r="AC20" s="584"/>
      <c r="AD20" s="584"/>
      <c r="AE20" s="584"/>
      <c r="AF20" s="584"/>
      <c r="AG20" s="588" t="s">
        <v>368</v>
      </c>
      <c r="AH20" s="588"/>
      <c r="AI20" s="588"/>
      <c r="AJ20" s="647"/>
      <c r="AK20" s="912"/>
      <c r="AL20" s="58"/>
      <c r="AM20" s="6"/>
      <c r="AN20" s="582" t="s">
        <v>158</v>
      </c>
      <c r="AO20" s="582"/>
      <c r="AP20" s="582"/>
      <c r="AQ20" s="582"/>
      <c r="AR20" s="582"/>
      <c r="AS20" s="582"/>
      <c r="AT20" s="582"/>
      <c r="AU20" s="582"/>
      <c r="AV20" s="585"/>
      <c r="AW20" s="583">
        <v>17094534</v>
      </c>
      <c r="AX20" s="584"/>
      <c r="AY20" s="584"/>
      <c r="AZ20" s="584"/>
      <c r="BA20" s="584"/>
      <c r="BB20" s="584"/>
      <c r="BC20" s="584"/>
      <c r="BD20" s="584"/>
      <c r="BE20" s="584"/>
      <c r="BF20" s="588">
        <v>45.9</v>
      </c>
      <c r="BG20" s="588"/>
      <c r="BH20" s="588"/>
      <c r="BI20" s="588"/>
      <c r="BJ20" s="584" t="s">
        <v>368</v>
      </c>
      <c r="BK20" s="821"/>
      <c r="BL20" s="821"/>
      <c r="BM20" s="821"/>
      <c r="BN20" s="821"/>
      <c r="BO20" s="821"/>
      <c r="BP20" s="822"/>
      <c r="BQ20" s="619" t="s">
        <v>157</v>
      </c>
      <c r="BR20" s="582"/>
      <c r="BS20" s="582"/>
      <c r="BT20" s="582"/>
      <c r="BU20" s="585"/>
      <c r="BV20" s="817" t="s">
        <v>403</v>
      </c>
      <c r="BW20" s="818"/>
      <c r="BX20" s="897"/>
      <c r="BY20" s="898"/>
      <c r="BZ20" s="697" t="s">
        <v>410</v>
      </c>
      <c r="CA20" s="901"/>
      <c r="CB20" s="901"/>
      <c r="CC20" s="901"/>
      <c r="CD20" s="901"/>
      <c r="CE20" s="901"/>
      <c r="CF20" s="901"/>
      <c r="CG20" s="901"/>
      <c r="CH20" s="901"/>
      <c r="CI20" s="901"/>
      <c r="CJ20" s="901"/>
      <c r="CK20" s="901"/>
      <c r="CL20" s="901"/>
      <c r="CM20" s="901"/>
      <c r="CN20" s="902"/>
      <c r="CO20" s="583">
        <v>695960</v>
      </c>
      <c r="CP20" s="584"/>
      <c r="CQ20" s="584"/>
      <c r="CR20" s="584"/>
      <c r="CS20" s="584"/>
      <c r="CT20" s="584"/>
      <c r="CU20" s="584"/>
      <c r="CV20" s="584"/>
      <c r="CW20" s="584"/>
      <c r="CX20" s="584"/>
      <c r="CY20" s="584">
        <v>-141226</v>
      </c>
      <c r="CZ20" s="584"/>
      <c r="DA20" s="584"/>
      <c r="DB20" s="584"/>
      <c r="DC20" s="584"/>
      <c r="DD20" s="584"/>
      <c r="DE20" s="584"/>
      <c r="DF20" s="584"/>
      <c r="DG20" s="584"/>
      <c r="DH20" s="903"/>
      <c r="DI20" s="4"/>
    </row>
    <row r="21" spans="2:113" ht="13.5" customHeight="1">
      <c r="B21" s="853" t="s">
        <v>162</v>
      </c>
      <c r="C21" s="695"/>
      <c r="D21" s="695"/>
      <c r="E21" s="695"/>
      <c r="F21" s="695"/>
      <c r="G21" s="695"/>
      <c r="H21" s="695"/>
      <c r="I21" s="695"/>
      <c r="J21" s="695"/>
      <c r="K21" s="695"/>
      <c r="L21" s="696"/>
      <c r="M21" s="583">
        <v>149362</v>
      </c>
      <c r="N21" s="584"/>
      <c r="O21" s="584"/>
      <c r="P21" s="584"/>
      <c r="Q21" s="584"/>
      <c r="R21" s="584"/>
      <c r="S21" s="584"/>
      <c r="T21" s="584"/>
      <c r="U21" s="588">
        <v>0.2</v>
      </c>
      <c r="V21" s="588"/>
      <c r="W21" s="588"/>
      <c r="X21" s="588"/>
      <c r="Y21" s="584">
        <v>149362</v>
      </c>
      <c r="Z21" s="584"/>
      <c r="AA21" s="584"/>
      <c r="AB21" s="584"/>
      <c r="AC21" s="584"/>
      <c r="AD21" s="584"/>
      <c r="AE21" s="584"/>
      <c r="AF21" s="584"/>
      <c r="AG21" s="588">
        <v>0.4</v>
      </c>
      <c r="AH21" s="588"/>
      <c r="AI21" s="588"/>
      <c r="AJ21" s="647"/>
      <c r="AK21" s="912"/>
      <c r="AL21" s="58"/>
      <c r="AM21" s="6"/>
      <c r="AN21" s="582" t="s">
        <v>155</v>
      </c>
      <c r="AO21" s="582"/>
      <c r="AP21" s="582"/>
      <c r="AQ21" s="582"/>
      <c r="AR21" s="582"/>
      <c r="AS21" s="582"/>
      <c r="AT21" s="582"/>
      <c r="AU21" s="582"/>
      <c r="AV21" s="585"/>
      <c r="AW21" s="583">
        <v>446378</v>
      </c>
      <c r="AX21" s="584"/>
      <c r="AY21" s="584"/>
      <c r="AZ21" s="584"/>
      <c r="BA21" s="584"/>
      <c r="BB21" s="584"/>
      <c r="BC21" s="584"/>
      <c r="BD21" s="584"/>
      <c r="BE21" s="584"/>
      <c r="BF21" s="588">
        <v>1.2</v>
      </c>
      <c r="BG21" s="588"/>
      <c r="BH21" s="588"/>
      <c r="BI21" s="588"/>
      <c r="BJ21" s="584" t="s">
        <v>368</v>
      </c>
      <c r="BK21" s="821"/>
      <c r="BL21" s="821"/>
      <c r="BM21" s="821"/>
      <c r="BN21" s="821"/>
      <c r="BO21" s="821"/>
      <c r="BP21" s="822"/>
      <c r="BQ21" s="619" t="s">
        <v>154</v>
      </c>
      <c r="BR21" s="582"/>
      <c r="BS21" s="582"/>
      <c r="BT21" s="582"/>
      <c r="BU21" s="585"/>
      <c r="BV21" s="817" t="s">
        <v>403</v>
      </c>
      <c r="BW21" s="818"/>
      <c r="BX21" s="26"/>
      <c r="BY21" s="28"/>
      <c r="BZ21" s="28"/>
      <c r="CA21" s="788" t="s">
        <v>153</v>
      </c>
      <c r="CB21" s="788"/>
      <c r="CC21" s="788"/>
      <c r="CD21" s="788"/>
      <c r="CE21" s="788"/>
      <c r="CF21" s="788"/>
      <c r="CG21" s="788"/>
      <c r="CH21" s="788"/>
      <c r="CI21" s="788"/>
      <c r="CJ21" s="788"/>
      <c r="CK21" s="788"/>
      <c r="CL21" s="27"/>
      <c r="CM21" s="27"/>
      <c r="CN21" s="25"/>
      <c r="CO21" s="910" t="s">
        <v>152</v>
      </c>
      <c r="CP21" s="632"/>
      <c r="CQ21" s="632"/>
      <c r="CR21" s="632"/>
      <c r="CS21" s="632"/>
      <c r="CT21" s="893" t="s">
        <v>411</v>
      </c>
      <c r="CU21" s="788"/>
      <c r="CV21" s="788"/>
      <c r="CW21" s="788"/>
      <c r="CX21" s="788"/>
      <c r="CY21" s="796"/>
      <c r="CZ21" s="893" t="s">
        <v>412</v>
      </c>
      <c r="DA21" s="745"/>
      <c r="DB21" s="745"/>
      <c r="DC21" s="745"/>
      <c r="DD21" s="745"/>
      <c r="DE21" s="745"/>
      <c r="DF21" s="745"/>
      <c r="DG21" s="745"/>
      <c r="DH21" s="904"/>
      <c r="DI21" s="4"/>
    </row>
    <row r="22" spans="2:113" ht="13.5" customHeight="1">
      <c r="B22" s="659" t="s">
        <v>159</v>
      </c>
      <c r="C22" s="582"/>
      <c r="D22" s="582"/>
      <c r="E22" s="582"/>
      <c r="F22" s="582"/>
      <c r="G22" s="582"/>
      <c r="H22" s="582"/>
      <c r="I22" s="582"/>
      <c r="J22" s="582"/>
      <c r="K22" s="582"/>
      <c r="L22" s="585"/>
      <c r="M22" s="583" t="s">
        <v>368</v>
      </c>
      <c r="N22" s="584"/>
      <c r="O22" s="584"/>
      <c r="P22" s="584"/>
      <c r="Q22" s="584"/>
      <c r="R22" s="584"/>
      <c r="S22" s="584"/>
      <c r="T22" s="584"/>
      <c r="U22" s="588" t="s">
        <v>368</v>
      </c>
      <c r="V22" s="588"/>
      <c r="W22" s="588"/>
      <c r="X22" s="588"/>
      <c r="Y22" s="584" t="s">
        <v>368</v>
      </c>
      <c r="Z22" s="584"/>
      <c r="AA22" s="584"/>
      <c r="AB22" s="584"/>
      <c r="AC22" s="584"/>
      <c r="AD22" s="584"/>
      <c r="AE22" s="584"/>
      <c r="AF22" s="584"/>
      <c r="AG22" s="588" t="s">
        <v>368</v>
      </c>
      <c r="AH22" s="588"/>
      <c r="AI22" s="588"/>
      <c r="AJ22" s="647"/>
      <c r="AK22" s="913"/>
      <c r="AL22" s="57"/>
      <c r="AM22" s="56"/>
      <c r="AN22" s="908" t="s">
        <v>150</v>
      </c>
      <c r="AO22" s="908"/>
      <c r="AP22" s="908"/>
      <c r="AQ22" s="908"/>
      <c r="AR22" s="908"/>
      <c r="AS22" s="908"/>
      <c r="AT22" s="908"/>
      <c r="AU22" s="908"/>
      <c r="AV22" s="909"/>
      <c r="AW22" s="733">
        <v>1799060</v>
      </c>
      <c r="AX22" s="734"/>
      <c r="AY22" s="734"/>
      <c r="AZ22" s="734"/>
      <c r="BA22" s="734"/>
      <c r="BB22" s="734"/>
      <c r="BC22" s="734"/>
      <c r="BD22" s="734"/>
      <c r="BE22" s="734"/>
      <c r="BF22" s="735">
        <v>4.8</v>
      </c>
      <c r="BG22" s="735"/>
      <c r="BH22" s="735"/>
      <c r="BI22" s="735"/>
      <c r="BJ22" s="734">
        <v>281803</v>
      </c>
      <c r="BK22" s="833"/>
      <c r="BL22" s="833"/>
      <c r="BM22" s="833"/>
      <c r="BN22" s="833"/>
      <c r="BO22" s="833"/>
      <c r="BP22" s="834"/>
      <c r="BQ22" s="619" t="s">
        <v>149</v>
      </c>
      <c r="BR22" s="582"/>
      <c r="BS22" s="582"/>
      <c r="BT22" s="582"/>
      <c r="BU22" s="585"/>
      <c r="BV22" s="817" t="s">
        <v>403</v>
      </c>
      <c r="BW22" s="818"/>
      <c r="BX22" s="55"/>
      <c r="BY22" s="54"/>
      <c r="BZ22" s="36"/>
      <c r="CA22" s="806"/>
      <c r="CB22" s="806"/>
      <c r="CC22" s="806"/>
      <c r="CD22" s="806"/>
      <c r="CE22" s="806"/>
      <c r="CF22" s="806"/>
      <c r="CG22" s="806"/>
      <c r="CH22" s="806"/>
      <c r="CI22" s="806"/>
      <c r="CJ22" s="806"/>
      <c r="CK22" s="806"/>
      <c r="CL22" s="36"/>
      <c r="CM22" s="36"/>
      <c r="CN22" s="53"/>
      <c r="CO22" s="661"/>
      <c r="CP22" s="662"/>
      <c r="CQ22" s="662"/>
      <c r="CR22" s="662"/>
      <c r="CS22" s="662"/>
      <c r="CT22" s="855"/>
      <c r="CU22" s="806"/>
      <c r="CV22" s="806"/>
      <c r="CW22" s="806"/>
      <c r="CX22" s="806"/>
      <c r="CY22" s="856"/>
      <c r="CZ22" s="905"/>
      <c r="DA22" s="906"/>
      <c r="DB22" s="906"/>
      <c r="DC22" s="906"/>
      <c r="DD22" s="906"/>
      <c r="DE22" s="906"/>
      <c r="DF22" s="906"/>
      <c r="DG22" s="906"/>
      <c r="DH22" s="907"/>
      <c r="DI22" s="4"/>
    </row>
    <row r="23" spans="2:113" ht="13.5" customHeight="1">
      <c r="B23" s="659" t="s">
        <v>156</v>
      </c>
      <c r="C23" s="582"/>
      <c r="D23" s="582"/>
      <c r="E23" s="582"/>
      <c r="F23" s="582"/>
      <c r="G23" s="582"/>
      <c r="H23" s="582"/>
      <c r="I23" s="582"/>
      <c r="J23" s="582"/>
      <c r="K23" s="582"/>
      <c r="L23" s="585"/>
      <c r="M23" s="583">
        <v>113421</v>
      </c>
      <c r="N23" s="584"/>
      <c r="O23" s="584"/>
      <c r="P23" s="584"/>
      <c r="Q23" s="584"/>
      <c r="R23" s="584"/>
      <c r="S23" s="584"/>
      <c r="T23" s="584"/>
      <c r="U23" s="588">
        <v>0.2</v>
      </c>
      <c r="V23" s="588"/>
      <c r="W23" s="588"/>
      <c r="X23" s="588"/>
      <c r="Y23" s="584">
        <v>113421</v>
      </c>
      <c r="Z23" s="584"/>
      <c r="AA23" s="584"/>
      <c r="AB23" s="584"/>
      <c r="AC23" s="584"/>
      <c r="AD23" s="584"/>
      <c r="AE23" s="584"/>
      <c r="AF23" s="584"/>
      <c r="AG23" s="588">
        <v>0.3</v>
      </c>
      <c r="AH23" s="588"/>
      <c r="AI23" s="588"/>
      <c r="AJ23" s="647"/>
      <c r="AK23" s="46"/>
      <c r="AL23" s="4"/>
      <c r="AM23" s="894" t="s">
        <v>147</v>
      </c>
      <c r="AN23" s="894"/>
      <c r="AO23" s="894"/>
      <c r="AP23" s="894"/>
      <c r="AQ23" s="894"/>
      <c r="AR23" s="894"/>
      <c r="AS23" s="894"/>
      <c r="AT23" s="894"/>
      <c r="AU23" s="894"/>
      <c r="AV23" s="895"/>
      <c r="AW23" s="741">
        <v>13743615</v>
      </c>
      <c r="AX23" s="742"/>
      <c r="AY23" s="742"/>
      <c r="AZ23" s="742"/>
      <c r="BA23" s="742"/>
      <c r="BB23" s="742"/>
      <c r="BC23" s="742"/>
      <c r="BD23" s="742"/>
      <c r="BE23" s="742"/>
      <c r="BF23" s="743">
        <v>36.9</v>
      </c>
      <c r="BG23" s="743"/>
      <c r="BH23" s="743"/>
      <c r="BI23" s="743"/>
      <c r="BJ23" s="742" t="s">
        <v>368</v>
      </c>
      <c r="BK23" s="831"/>
      <c r="BL23" s="831"/>
      <c r="BM23" s="831"/>
      <c r="BN23" s="831"/>
      <c r="BO23" s="831"/>
      <c r="BP23" s="832"/>
      <c r="BQ23" s="835" t="s">
        <v>146</v>
      </c>
      <c r="BR23" s="695"/>
      <c r="BS23" s="695"/>
      <c r="BT23" s="695"/>
      <c r="BU23" s="696"/>
      <c r="BV23" s="817" t="s">
        <v>403</v>
      </c>
      <c r="BW23" s="818"/>
      <c r="BX23" s="720" t="s">
        <v>145</v>
      </c>
      <c r="BY23" s="896"/>
      <c r="BZ23" s="641" t="s">
        <v>144</v>
      </c>
      <c r="CA23" s="642"/>
      <c r="CB23" s="642"/>
      <c r="CC23" s="642"/>
      <c r="CD23" s="642"/>
      <c r="CE23" s="642"/>
      <c r="CF23" s="642"/>
      <c r="CG23" s="642"/>
      <c r="CH23" s="642"/>
      <c r="CI23" s="642"/>
      <c r="CJ23" s="642"/>
      <c r="CK23" s="642"/>
      <c r="CL23" s="642"/>
      <c r="CM23" s="642"/>
      <c r="CN23" s="643"/>
      <c r="CO23" s="899">
        <v>914</v>
      </c>
      <c r="CP23" s="900"/>
      <c r="CQ23" s="900"/>
      <c r="CR23" s="900"/>
      <c r="CS23" s="900"/>
      <c r="CT23" s="888">
        <f>CO23*CZ23</f>
        <v>2931198</v>
      </c>
      <c r="CU23" s="888"/>
      <c r="CV23" s="888"/>
      <c r="CW23" s="888"/>
      <c r="CX23" s="888"/>
      <c r="CY23" s="888"/>
      <c r="CZ23" s="888">
        <v>3207</v>
      </c>
      <c r="DA23" s="888"/>
      <c r="DB23" s="888"/>
      <c r="DC23" s="888"/>
      <c r="DD23" s="888"/>
      <c r="DE23" s="888"/>
      <c r="DF23" s="888"/>
      <c r="DG23" s="888"/>
      <c r="DH23" s="889"/>
      <c r="DI23" s="4"/>
    </row>
    <row r="24" spans="2:113" ht="13.5" customHeight="1">
      <c r="B24" s="659" t="s">
        <v>151</v>
      </c>
      <c r="C24" s="582"/>
      <c r="D24" s="582"/>
      <c r="E24" s="582"/>
      <c r="F24" s="582"/>
      <c r="G24" s="582"/>
      <c r="H24" s="582"/>
      <c r="I24" s="582"/>
      <c r="J24" s="582"/>
      <c r="K24" s="582"/>
      <c r="L24" s="585"/>
      <c r="M24" s="583">
        <v>49380</v>
      </c>
      <c r="N24" s="584"/>
      <c r="O24" s="584"/>
      <c r="P24" s="584"/>
      <c r="Q24" s="584"/>
      <c r="R24" s="584"/>
      <c r="S24" s="584"/>
      <c r="T24" s="584"/>
      <c r="U24" s="588">
        <v>0.1</v>
      </c>
      <c r="V24" s="588"/>
      <c r="W24" s="588"/>
      <c r="X24" s="588"/>
      <c r="Y24" s="584" t="s">
        <v>368</v>
      </c>
      <c r="Z24" s="584"/>
      <c r="AA24" s="584"/>
      <c r="AB24" s="584"/>
      <c r="AC24" s="584"/>
      <c r="AD24" s="584"/>
      <c r="AE24" s="584"/>
      <c r="AF24" s="584"/>
      <c r="AG24" s="588" t="s">
        <v>368</v>
      </c>
      <c r="AH24" s="588"/>
      <c r="AI24" s="588"/>
      <c r="AJ24" s="647"/>
      <c r="AK24" s="46"/>
      <c r="AL24" s="4"/>
      <c r="AM24" s="4"/>
      <c r="AN24" s="582" t="s">
        <v>142</v>
      </c>
      <c r="AO24" s="582"/>
      <c r="AP24" s="582"/>
      <c r="AQ24" s="582"/>
      <c r="AR24" s="582"/>
      <c r="AS24" s="582"/>
      <c r="AT24" s="582"/>
      <c r="AU24" s="582"/>
      <c r="AV24" s="585"/>
      <c r="AW24" s="583">
        <v>13412134</v>
      </c>
      <c r="AX24" s="584"/>
      <c r="AY24" s="584"/>
      <c r="AZ24" s="584"/>
      <c r="BA24" s="584"/>
      <c r="BB24" s="584"/>
      <c r="BC24" s="584"/>
      <c r="BD24" s="584"/>
      <c r="BE24" s="584"/>
      <c r="BF24" s="588">
        <v>36</v>
      </c>
      <c r="BG24" s="588"/>
      <c r="BH24" s="588"/>
      <c r="BI24" s="588"/>
      <c r="BJ24" s="584" t="s">
        <v>368</v>
      </c>
      <c r="BK24" s="821"/>
      <c r="BL24" s="821"/>
      <c r="BM24" s="821"/>
      <c r="BN24" s="821"/>
      <c r="BO24" s="821"/>
      <c r="BP24" s="822"/>
      <c r="BQ24" s="890" t="s">
        <v>141</v>
      </c>
      <c r="BR24" s="891"/>
      <c r="BS24" s="891"/>
      <c r="BT24" s="891"/>
      <c r="BU24" s="892"/>
      <c r="BV24" s="817" t="s">
        <v>409</v>
      </c>
      <c r="BW24" s="818"/>
      <c r="BX24" s="720"/>
      <c r="BY24" s="896"/>
      <c r="BZ24" s="52"/>
      <c r="CA24" s="582" t="s">
        <v>140</v>
      </c>
      <c r="CB24" s="582"/>
      <c r="CC24" s="582"/>
      <c r="CD24" s="582"/>
      <c r="CE24" s="582"/>
      <c r="CF24" s="582"/>
      <c r="CG24" s="582"/>
      <c r="CH24" s="582"/>
      <c r="CI24" s="582"/>
      <c r="CJ24" s="582"/>
      <c r="CK24" s="582"/>
      <c r="CL24" s="582"/>
      <c r="CM24" s="582"/>
      <c r="CN24" s="585"/>
      <c r="CO24" s="583" t="s">
        <v>368</v>
      </c>
      <c r="CP24" s="584"/>
      <c r="CQ24" s="584"/>
      <c r="CR24" s="584"/>
      <c r="CS24" s="584"/>
      <c r="CT24" s="752" t="s">
        <v>368</v>
      </c>
      <c r="CU24" s="752"/>
      <c r="CV24" s="752"/>
      <c r="CW24" s="752"/>
      <c r="CX24" s="752"/>
      <c r="CY24" s="752"/>
      <c r="CZ24" s="752" t="s">
        <v>368</v>
      </c>
      <c r="DA24" s="752"/>
      <c r="DB24" s="752"/>
      <c r="DC24" s="752"/>
      <c r="DD24" s="752"/>
      <c r="DE24" s="752"/>
      <c r="DF24" s="752"/>
      <c r="DG24" s="752"/>
      <c r="DH24" s="754"/>
      <c r="DI24" s="4"/>
    </row>
    <row r="25" spans="2:113" ht="13.5" customHeight="1">
      <c r="B25" s="878" t="s">
        <v>116</v>
      </c>
      <c r="C25" s="885" t="s">
        <v>148</v>
      </c>
      <c r="D25" s="886"/>
      <c r="E25" s="886"/>
      <c r="F25" s="886"/>
      <c r="G25" s="886"/>
      <c r="H25" s="886"/>
      <c r="I25" s="886"/>
      <c r="J25" s="886"/>
      <c r="K25" s="886"/>
      <c r="L25" s="887"/>
      <c r="M25" s="741" t="s">
        <v>368</v>
      </c>
      <c r="N25" s="742"/>
      <c r="O25" s="742"/>
      <c r="P25" s="742"/>
      <c r="Q25" s="742"/>
      <c r="R25" s="742"/>
      <c r="S25" s="742"/>
      <c r="T25" s="742"/>
      <c r="U25" s="743" t="s">
        <v>368</v>
      </c>
      <c r="V25" s="743"/>
      <c r="W25" s="743"/>
      <c r="X25" s="743"/>
      <c r="Y25" s="742" t="s">
        <v>368</v>
      </c>
      <c r="Z25" s="742"/>
      <c r="AA25" s="742"/>
      <c r="AB25" s="742"/>
      <c r="AC25" s="742"/>
      <c r="AD25" s="742"/>
      <c r="AE25" s="742"/>
      <c r="AF25" s="742"/>
      <c r="AG25" s="743" t="s">
        <v>368</v>
      </c>
      <c r="AH25" s="743"/>
      <c r="AI25" s="743"/>
      <c r="AJ25" s="781"/>
      <c r="AK25" s="46"/>
      <c r="AL25" s="4"/>
      <c r="AM25" s="582" t="s">
        <v>138</v>
      </c>
      <c r="AN25" s="582"/>
      <c r="AO25" s="582"/>
      <c r="AP25" s="582"/>
      <c r="AQ25" s="582"/>
      <c r="AR25" s="582"/>
      <c r="AS25" s="582"/>
      <c r="AT25" s="582"/>
      <c r="AU25" s="582"/>
      <c r="AV25" s="585"/>
      <c r="AW25" s="583">
        <v>92914</v>
      </c>
      <c r="AX25" s="584"/>
      <c r="AY25" s="584"/>
      <c r="AZ25" s="584"/>
      <c r="BA25" s="584"/>
      <c r="BB25" s="584"/>
      <c r="BC25" s="584"/>
      <c r="BD25" s="584"/>
      <c r="BE25" s="584"/>
      <c r="BF25" s="588">
        <v>0.2</v>
      </c>
      <c r="BG25" s="588"/>
      <c r="BH25" s="588"/>
      <c r="BI25" s="588"/>
      <c r="BJ25" s="584" t="s">
        <v>368</v>
      </c>
      <c r="BK25" s="821"/>
      <c r="BL25" s="821"/>
      <c r="BM25" s="821"/>
      <c r="BN25" s="821"/>
      <c r="BO25" s="821"/>
      <c r="BP25" s="822"/>
      <c r="BQ25" s="619" t="s">
        <v>137</v>
      </c>
      <c r="BR25" s="582"/>
      <c r="BS25" s="582"/>
      <c r="BT25" s="582"/>
      <c r="BU25" s="585"/>
      <c r="BV25" s="817" t="s">
        <v>409</v>
      </c>
      <c r="BW25" s="818"/>
      <c r="BX25" s="720"/>
      <c r="BY25" s="896"/>
      <c r="BZ25" s="51"/>
      <c r="CA25" s="582" t="s">
        <v>136</v>
      </c>
      <c r="CB25" s="582"/>
      <c r="CC25" s="582"/>
      <c r="CD25" s="582"/>
      <c r="CE25" s="582"/>
      <c r="CF25" s="582"/>
      <c r="CG25" s="582"/>
      <c r="CH25" s="582"/>
      <c r="CI25" s="582"/>
      <c r="CJ25" s="582"/>
      <c r="CK25" s="582"/>
      <c r="CL25" s="582"/>
      <c r="CM25" s="582"/>
      <c r="CN25" s="585"/>
      <c r="CO25" s="583">
        <v>71</v>
      </c>
      <c r="CP25" s="584"/>
      <c r="CQ25" s="584"/>
      <c r="CR25" s="584"/>
      <c r="CS25" s="584"/>
      <c r="CT25" s="752">
        <v>238631</v>
      </c>
      <c r="CU25" s="752"/>
      <c r="CV25" s="752"/>
      <c r="CW25" s="752"/>
      <c r="CX25" s="752"/>
      <c r="CY25" s="752"/>
      <c r="CZ25" s="752">
        <v>3361</v>
      </c>
      <c r="DA25" s="752"/>
      <c r="DB25" s="752"/>
      <c r="DC25" s="752"/>
      <c r="DD25" s="752"/>
      <c r="DE25" s="752"/>
      <c r="DF25" s="752"/>
      <c r="DG25" s="752"/>
      <c r="DH25" s="754"/>
      <c r="DI25" s="4"/>
    </row>
    <row r="26" spans="2:113" ht="13.5" customHeight="1">
      <c r="B26" s="879"/>
      <c r="C26" s="881" t="s">
        <v>143</v>
      </c>
      <c r="D26" s="695"/>
      <c r="E26" s="695"/>
      <c r="F26" s="695"/>
      <c r="G26" s="695"/>
      <c r="H26" s="695"/>
      <c r="I26" s="695"/>
      <c r="J26" s="695"/>
      <c r="K26" s="695"/>
      <c r="L26" s="696"/>
      <c r="M26" s="583">
        <v>49274</v>
      </c>
      <c r="N26" s="584"/>
      <c r="O26" s="584"/>
      <c r="P26" s="584"/>
      <c r="Q26" s="584"/>
      <c r="R26" s="584"/>
      <c r="S26" s="584"/>
      <c r="T26" s="584"/>
      <c r="U26" s="588">
        <v>0.1</v>
      </c>
      <c r="V26" s="588"/>
      <c r="W26" s="588"/>
      <c r="X26" s="588"/>
      <c r="Y26" s="584" t="s">
        <v>368</v>
      </c>
      <c r="Z26" s="584"/>
      <c r="AA26" s="584"/>
      <c r="AB26" s="584"/>
      <c r="AC26" s="584"/>
      <c r="AD26" s="584"/>
      <c r="AE26" s="584"/>
      <c r="AF26" s="584"/>
      <c r="AG26" s="588" t="s">
        <v>368</v>
      </c>
      <c r="AH26" s="588"/>
      <c r="AI26" s="588"/>
      <c r="AJ26" s="647"/>
      <c r="AK26" s="46"/>
      <c r="AL26" s="4"/>
      <c r="AM26" s="582" t="s">
        <v>134</v>
      </c>
      <c r="AN26" s="582"/>
      <c r="AO26" s="582"/>
      <c r="AP26" s="582"/>
      <c r="AQ26" s="582"/>
      <c r="AR26" s="582"/>
      <c r="AS26" s="582"/>
      <c r="AT26" s="582"/>
      <c r="AU26" s="582"/>
      <c r="AV26" s="585"/>
      <c r="AW26" s="583">
        <v>764380</v>
      </c>
      <c r="AX26" s="584"/>
      <c r="AY26" s="584"/>
      <c r="AZ26" s="584"/>
      <c r="BA26" s="584"/>
      <c r="BB26" s="584"/>
      <c r="BC26" s="584"/>
      <c r="BD26" s="584"/>
      <c r="BE26" s="584"/>
      <c r="BF26" s="588">
        <v>2.1</v>
      </c>
      <c r="BG26" s="588"/>
      <c r="BH26" s="588"/>
      <c r="BI26" s="588"/>
      <c r="BJ26" s="584" t="s">
        <v>368</v>
      </c>
      <c r="BK26" s="821"/>
      <c r="BL26" s="821"/>
      <c r="BM26" s="821"/>
      <c r="BN26" s="821"/>
      <c r="BO26" s="821"/>
      <c r="BP26" s="822"/>
      <c r="BQ26" s="619"/>
      <c r="BR26" s="582"/>
      <c r="BS26" s="582"/>
      <c r="BT26" s="582"/>
      <c r="BU26" s="585"/>
      <c r="BV26" s="817"/>
      <c r="BW26" s="818"/>
      <c r="BX26" s="720"/>
      <c r="BY26" s="896"/>
      <c r="BZ26" s="619" t="s">
        <v>133</v>
      </c>
      <c r="CA26" s="582"/>
      <c r="CB26" s="582"/>
      <c r="CC26" s="582"/>
      <c r="CD26" s="582"/>
      <c r="CE26" s="582"/>
      <c r="CF26" s="582"/>
      <c r="CG26" s="582"/>
      <c r="CH26" s="582"/>
      <c r="CI26" s="582"/>
      <c r="CJ26" s="582"/>
      <c r="CK26" s="582"/>
      <c r="CL26" s="582"/>
      <c r="CM26" s="582"/>
      <c r="CN26" s="585"/>
      <c r="CO26" s="583">
        <v>3</v>
      </c>
      <c r="CP26" s="584"/>
      <c r="CQ26" s="584"/>
      <c r="CR26" s="584"/>
      <c r="CS26" s="584"/>
      <c r="CT26" s="752">
        <v>14094</v>
      </c>
      <c r="CU26" s="752"/>
      <c r="CV26" s="752"/>
      <c r="CW26" s="752"/>
      <c r="CX26" s="752"/>
      <c r="CY26" s="752"/>
      <c r="CZ26" s="752">
        <v>4698</v>
      </c>
      <c r="DA26" s="752"/>
      <c r="DB26" s="752"/>
      <c r="DC26" s="752"/>
      <c r="DD26" s="752"/>
      <c r="DE26" s="752"/>
      <c r="DF26" s="752"/>
      <c r="DG26" s="752"/>
      <c r="DH26" s="754"/>
      <c r="DI26" s="4"/>
    </row>
    <row r="27" spans="2:113" ht="13.5" customHeight="1">
      <c r="B27" s="880"/>
      <c r="C27" s="882" t="s">
        <v>139</v>
      </c>
      <c r="D27" s="883"/>
      <c r="E27" s="883"/>
      <c r="F27" s="883"/>
      <c r="G27" s="883"/>
      <c r="H27" s="883"/>
      <c r="I27" s="883"/>
      <c r="J27" s="883"/>
      <c r="K27" s="883"/>
      <c r="L27" s="884"/>
      <c r="M27" s="874">
        <v>106</v>
      </c>
      <c r="N27" s="875"/>
      <c r="O27" s="875"/>
      <c r="P27" s="875"/>
      <c r="Q27" s="875"/>
      <c r="R27" s="875"/>
      <c r="S27" s="875"/>
      <c r="T27" s="875"/>
      <c r="U27" s="876">
        <v>0</v>
      </c>
      <c r="V27" s="876"/>
      <c r="W27" s="876"/>
      <c r="X27" s="876"/>
      <c r="Y27" s="875" t="s">
        <v>368</v>
      </c>
      <c r="Z27" s="875"/>
      <c r="AA27" s="875"/>
      <c r="AB27" s="875"/>
      <c r="AC27" s="875"/>
      <c r="AD27" s="875"/>
      <c r="AE27" s="875"/>
      <c r="AF27" s="875"/>
      <c r="AG27" s="876" t="s">
        <v>368</v>
      </c>
      <c r="AH27" s="876"/>
      <c r="AI27" s="876"/>
      <c r="AJ27" s="877"/>
      <c r="AK27" s="46"/>
      <c r="AL27" s="4"/>
      <c r="AM27" s="582" t="s">
        <v>131</v>
      </c>
      <c r="AN27" s="582"/>
      <c r="AO27" s="582"/>
      <c r="AP27" s="582"/>
      <c r="AQ27" s="582"/>
      <c r="AR27" s="582"/>
      <c r="AS27" s="582"/>
      <c r="AT27" s="582"/>
      <c r="AU27" s="582"/>
      <c r="AV27" s="585"/>
      <c r="AW27" s="583" t="s">
        <v>368</v>
      </c>
      <c r="AX27" s="584"/>
      <c r="AY27" s="584"/>
      <c r="AZ27" s="584"/>
      <c r="BA27" s="584"/>
      <c r="BB27" s="584"/>
      <c r="BC27" s="584"/>
      <c r="BD27" s="584"/>
      <c r="BE27" s="584"/>
      <c r="BF27" s="588" t="s">
        <v>368</v>
      </c>
      <c r="BG27" s="588"/>
      <c r="BH27" s="588"/>
      <c r="BI27" s="588"/>
      <c r="BJ27" s="584" t="s">
        <v>368</v>
      </c>
      <c r="BK27" s="821"/>
      <c r="BL27" s="821"/>
      <c r="BM27" s="821"/>
      <c r="BN27" s="821"/>
      <c r="BO27" s="821"/>
      <c r="BP27" s="822"/>
      <c r="BQ27" s="619"/>
      <c r="BR27" s="582"/>
      <c r="BS27" s="582"/>
      <c r="BT27" s="582"/>
      <c r="BU27" s="585"/>
      <c r="BV27" s="817"/>
      <c r="BW27" s="818"/>
      <c r="BX27" s="720"/>
      <c r="BY27" s="896"/>
      <c r="BZ27" s="619" t="s">
        <v>130</v>
      </c>
      <c r="CA27" s="582"/>
      <c r="CB27" s="582"/>
      <c r="CC27" s="582"/>
      <c r="CD27" s="582"/>
      <c r="CE27" s="582"/>
      <c r="CF27" s="582"/>
      <c r="CG27" s="582"/>
      <c r="CH27" s="582"/>
      <c r="CI27" s="582"/>
      <c r="CJ27" s="582"/>
      <c r="CK27" s="582"/>
      <c r="CL27" s="582"/>
      <c r="CM27" s="582"/>
      <c r="CN27" s="585"/>
      <c r="CO27" s="583" t="s">
        <v>368</v>
      </c>
      <c r="CP27" s="584"/>
      <c r="CQ27" s="584"/>
      <c r="CR27" s="584"/>
      <c r="CS27" s="584"/>
      <c r="CT27" s="752" t="s">
        <v>368</v>
      </c>
      <c r="CU27" s="752"/>
      <c r="CV27" s="752"/>
      <c r="CW27" s="752"/>
      <c r="CX27" s="752"/>
      <c r="CY27" s="752"/>
      <c r="CZ27" s="752" t="s">
        <v>368</v>
      </c>
      <c r="DA27" s="752"/>
      <c r="DB27" s="752"/>
      <c r="DC27" s="752"/>
      <c r="DD27" s="752"/>
      <c r="DE27" s="752"/>
      <c r="DF27" s="752"/>
      <c r="DG27" s="752"/>
      <c r="DH27" s="754"/>
      <c r="DI27" s="4"/>
    </row>
    <row r="28" spans="2:113" ht="13.5" customHeight="1">
      <c r="B28" s="659" t="s">
        <v>135</v>
      </c>
      <c r="C28" s="582"/>
      <c r="D28" s="582"/>
      <c r="E28" s="582"/>
      <c r="F28" s="582"/>
      <c r="G28" s="582"/>
      <c r="H28" s="582"/>
      <c r="I28" s="582"/>
      <c r="J28" s="582"/>
      <c r="K28" s="582"/>
      <c r="L28" s="585"/>
      <c r="M28" s="870">
        <v>42252475</v>
      </c>
      <c r="N28" s="871"/>
      <c r="O28" s="871"/>
      <c r="P28" s="871"/>
      <c r="Q28" s="871"/>
      <c r="R28" s="871"/>
      <c r="S28" s="871"/>
      <c r="T28" s="871"/>
      <c r="U28" s="872">
        <v>63</v>
      </c>
      <c r="V28" s="872"/>
      <c r="W28" s="872"/>
      <c r="X28" s="872"/>
      <c r="Y28" s="871">
        <v>39643835</v>
      </c>
      <c r="Z28" s="871"/>
      <c r="AA28" s="871"/>
      <c r="AB28" s="871"/>
      <c r="AC28" s="871"/>
      <c r="AD28" s="871"/>
      <c r="AE28" s="871"/>
      <c r="AF28" s="871"/>
      <c r="AG28" s="872">
        <v>99.3</v>
      </c>
      <c r="AH28" s="872"/>
      <c r="AI28" s="872"/>
      <c r="AJ28" s="873"/>
      <c r="AK28" s="49"/>
      <c r="AL28" s="6"/>
      <c r="AM28" s="695" t="s">
        <v>128</v>
      </c>
      <c r="AN28" s="695"/>
      <c r="AO28" s="695"/>
      <c r="AP28" s="695"/>
      <c r="AQ28" s="695"/>
      <c r="AR28" s="695"/>
      <c r="AS28" s="695"/>
      <c r="AT28" s="695"/>
      <c r="AU28" s="695"/>
      <c r="AV28" s="696"/>
      <c r="AW28" s="583" t="s">
        <v>368</v>
      </c>
      <c r="AX28" s="584"/>
      <c r="AY28" s="584"/>
      <c r="AZ28" s="584"/>
      <c r="BA28" s="584"/>
      <c r="BB28" s="584"/>
      <c r="BC28" s="584"/>
      <c r="BD28" s="584"/>
      <c r="BE28" s="584"/>
      <c r="BF28" s="588" t="s">
        <v>368</v>
      </c>
      <c r="BG28" s="588"/>
      <c r="BH28" s="588"/>
      <c r="BI28" s="588"/>
      <c r="BJ28" s="584" t="s">
        <v>368</v>
      </c>
      <c r="BK28" s="821"/>
      <c r="BL28" s="821"/>
      <c r="BM28" s="821"/>
      <c r="BN28" s="821"/>
      <c r="BO28" s="821"/>
      <c r="BP28" s="822"/>
      <c r="BQ28" s="619"/>
      <c r="BR28" s="582"/>
      <c r="BS28" s="582"/>
      <c r="BT28" s="582"/>
      <c r="BU28" s="585"/>
      <c r="BV28" s="817"/>
      <c r="BW28" s="818"/>
      <c r="BX28" s="897"/>
      <c r="BY28" s="898"/>
      <c r="BZ28" s="697" t="s">
        <v>30</v>
      </c>
      <c r="CA28" s="662"/>
      <c r="CB28" s="662"/>
      <c r="CC28" s="662"/>
      <c r="CD28" s="662"/>
      <c r="CE28" s="662"/>
      <c r="CF28" s="662"/>
      <c r="CG28" s="662"/>
      <c r="CH28" s="662"/>
      <c r="CI28" s="662"/>
      <c r="CJ28" s="662"/>
      <c r="CK28" s="662"/>
      <c r="CL28" s="662"/>
      <c r="CM28" s="662"/>
      <c r="CN28" s="663"/>
      <c r="CO28" s="583">
        <v>917</v>
      </c>
      <c r="CP28" s="584"/>
      <c r="CQ28" s="584"/>
      <c r="CR28" s="584"/>
      <c r="CS28" s="584"/>
      <c r="CT28" s="752">
        <v>2955346</v>
      </c>
      <c r="CU28" s="752"/>
      <c r="CV28" s="752"/>
      <c r="CW28" s="752"/>
      <c r="CX28" s="752"/>
      <c r="CY28" s="752"/>
      <c r="CZ28" s="752">
        <v>3223</v>
      </c>
      <c r="DA28" s="752"/>
      <c r="DB28" s="752"/>
      <c r="DC28" s="752"/>
      <c r="DD28" s="752"/>
      <c r="DE28" s="752"/>
      <c r="DF28" s="752"/>
      <c r="DG28" s="752"/>
      <c r="DH28" s="754"/>
      <c r="DI28" s="4"/>
    </row>
    <row r="29" spans="2:113" ht="13.5" customHeight="1">
      <c r="B29" s="853" t="s">
        <v>132</v>
      </c>
      <c r="C29" s="695"/>
      <c r="D29" s="695"/>
      <c r="E29" s="695"/>
      <c r="F29" s="695"/>
      <c r="G29" s="695"/>
      <c r="H29" s="695"/>
      <c r="I29" s="695"/>
      <c r="J29" s="695"/>
      <c r="K29" s="695"/>
      <c r="L29" s="696"/>
      <c r="M29" s="583">
        <v>19436</v>
      </c>
      <c r="N29" s="584"/>
      <c r="O29" s="584"/>
      <c r="P29" s="584"/>
      <c r="Q29" s="584"/>
      <c r="R29" s="584"/>
      <c r="S29" s="584"/>
      <c r="T29" s="584"/>
      <c r="U29" s="588">
        <v>0</v>
      </c>
      <c r="V29" s="588"/>
      <c r="W29" s="588"/>
      <c r="X29" s="588"/>
      <c r="Y29" s="584">
        <v>19436</v>
      </c>
      <c r="Z29" s="584"/>
      <c r="AA29" s="584"/>
      <c r="AB29" s="584"/>
      <c r="AC29" s="584"/>
      <c r="AD29" s="584"/>
      <c r="AE29" s="584"/>
      <c r="AF29" s="584"/>
      <c r="AG29" s="588">
        <v>0</v>
      </c>
      <c r="AH29" s="588"/>
      <c r="AI29" s="588"/>
      <c r="AJ29" s="647"/>
      <c r="AK29" s="49"/>
      <c r="AL29" s="582" t="s">
        <v>126</v>
      </c>
      <c r="AM29" s="582"/>
      <c r="AN29" s="582"/>
      <c r="AO29" s="582"/>
      <c r="AP29" s="582"/>
      <c r="AQ29" s="582"/>
      <c r="AR29" s="582"/>
      <c r="AS29" s="582"/>
      <c r="AT29" s="582"/>
      <c r="AU29" s="582"/>
      <c r="AV29" s="585"/>
      <c r="AW29" s="583" t="s">
        <v>368</v>
      </c>
      <c r="AX29" s="584"/>
      <c r="AY29" s="584"/>
      <c r="AZ29" s="584"/>
      <c r="BA29" s="584"/>
      <c r="BB29" s="584"/>
      <c r="BC29" s="584"/>
      <c r="BD29" s="584"/>
      <c r="BE29" s="584"/>
      <c r="BF29" s="588" t="s">
        <v>368</v>
      </c>
      <c r="BG29" s="588"/>
      <c r="BH29" s="588"/>
      <c r="BI29" s="588"/>
      <c r="BJ29" s="584" t="s">
        <v>368</v>
      </c>
      <c r="BK29" s="821"/>
      <c r="BL29" s="821"/>
      <c r="BM29" s="821"/>
      <c r="BN29" s="821"/>
      <c r="BO29" s="821"/>
      <c r="BP29" s="822"/>
      <c r="BQ29" s="861"/>
      <c r="BR29" s="862"/>
      <c r="BS29" s="862"/>
      <c r="BT29" s="862"/>
      <c r="BU29" s="863"/>
      <c r="BV29" s="864"/>
      <c r="BW29" s="816"/>
      <c r="BX29" s="865" t="s">
        <v>413</v>
      </c>
      <c r="BY29" s="866"/>
      <c r="BZ29" s="866"/>
      <c r="CA29" s="866"/>
      <c r="CB29" s="866"/>
      <c r="CC29" s="866"/>
      <c r="CD29" s="866"/>
      <c r="CE29" s="866"/>
      <c r="CF29" s="866"/>
      <c r="CG29" s="866"/>
      <c r="CH29" s="866"/>
      <c r="CI29" s="866"/>
      <c r="CJ29" s="866"/>
      <c r="CK29" s="866"/>
      <c r="CL29" s="866"/>
      <c r="CM29" s="866"/>
      <c r="CN29" s="867"/>
      <c r="CO29" s="868">
        <v>99.6</v>
      </c>
      <c r="CP29" s="784"/>
      <c r="CQ29" s="784"/>
      <c r="CR29" s="784"/>
      <c r="CS29" s="784"/>
      <c r="CT29" s="784"/>
      <c r="CU29" s="784"/>
      <c r="CV29" s="784"/>
      <c r="CW29" s="784"/>
      <c r="CX29" s="784"/>
      <c r="CY29" s="784"/>
      <c r="CZ29" s="784"/>
      <c r="DA29" s="784"/>
      <c r="DB29" s="784"/>
      <c r="DC29" s="784"/>
      <c r="DD29" s="784"/>
      <c r="DE29" s="784"/>
      <c r="DF29" s="784"/>
      <c r="DG29" s="784"/>
      <c r="DH29" s="869"/>
      <c r="DI29" s="4"/>
    </row>
    <row r="30" spans="2:113" ht="13.5" customHeight="1">
      <c r="B30" s="659" t="s">
        <v>129</v>
      </c>
      <c r="C30" s="582"/>
      <c r="D30" s="582"/>
      <c r="E30" s="582"/>
      <c r="F30" s="582"/>
      <c r="G30" s="582"/>
      <c r="H30" s="582"/>
      <c r="I30" s="582"/>
      <c r="J30" s="582"/>
      <c r="K30" s="582"/>
      <c r="L30" s="585"/>
      <c r="M30" s="583">
        <v>586626</v>
      </c>
      <c r="N30" s="584"/>
      <c r="O30" s="584"/>
      <c r="P30" s="584"/>
      <c r="Q30" s="584"/>
      <c r="R30" s="584"/>
      <c r="S30" s="584"/>
      <c r="T30" s="584"/>
      <c r="U30" s="588">
        <v>0.9</v>
      </c>
      <c r="V30" s="588"/>
      <c r="W30" s="588"/>
      <c r="X30" s="588"/>
      <c r="Y30" s="584" t="s">
        <v>368</v>
      </c>
      <c r="Z30" s="584"/>
      <c r="AA30" s="584"/>
      <c r="AB30" s="584"/>
      <c r="AC30" s="584"/>
      <c r="AD30" s="584"/>
      <c r="AE30" s="584"/>
      <c r="AF30" s="584"/>
      <c r="AG30" s="588" t="s">
        <v>368</v>
      </c>
      <c r="AH30" s="588"/>
      <c r="AI30" s="588"/>
      <c r="AJ30" s="647"/>
      <c r="AK30" s="619" t="s">
        <v>123</v>
      </c>
      <c r="AL30" s="582"/>
      <c r="AM30" s="582"/>
      <c r="AN30" s="582"/>
      <c r="AO30" s="582"/>
      <c r="AP30" s="582"/>
      <c r="AQ30" s="582"/>
      <c r="AR30" s="582"/>
      <c r="AS30" s="582"/>
      <c r="AT30" s="582"/>
      <c r="AU30" s="582"/>
      <c r="AV30" s="585"/>
      <c r="AW30" s="583">
        <v>2951300</v>
      </c>
      <c r="AX30" s="584"/>
      <c r="AY30" s="584"/>
      <c r="AZ30" s="584"/>
      <c r="BA30" s="584"/>
      <c r="BB30" s="584"/>
      <c r="BC30" s="584"/>
      <c r="BD30" s="584"/>
      <c r="BE30" s="584"/>
      <c r="BF30" s="588">
        <v>7.9</v>
      </c>
      <c r="BG30" s="588"/>
      <c r="BH30" s="588"/>
      <c r="BI30" s="588"/>
      <c r="BJ30" s="584" t="s">
        <v>368</v>
      </c>
      <c r="BK30" s="821"/>
      <c r="BL30" s="821"/>
      <c r="BM30" s="821"/>
      <c r="BN30" s="821"/>
      <c r="BO30" s="821"/>
      <c r="BP30" s="822"/>
      <c r="BQ30" s="728" t="s">
        <v>122</v>
      </c>
      <c r="BR30" s="632"/>
      <c r="BS30" s="632"/>
      <c r="BT30" s="632"/>
      <c r="BU30" s="632"/>
      <c r="BV30" s="632"/>
      <c r="BW30" s="632"/>
      <c r="BX30" s="632"/>
      <c r="BY30" s="632"/>
      <c r="BZ30" s="632"/>
      <c r="CA30" s="632"/>
      <c r="CB30" s="632"/>
      <c r="CC30" s="632"/>
      <c r="CD30" s="633"/>
      <c r="CE30" s="801"/>
      <c r="CF30" s="632" t="s">
        <v>121</v>
      </c>
      <c r="CG30" s="632"/>
      <c r="CH30" s="632"/>
      <c r="CI30" s="632"/>
      <c r="CJ30" s="632"/>
      <c r="CK30" s="632"/>
      <c r="CL30" s="632"/>
      <c r="CM30" s="632"/>
      <c r="CN30" s="854"/>
      <c r="CO30" s="795" t="s">
        <v>120</v>
      </c>
      <c r="CP30" s="788"/>
      <c r="CQ30" s="788"/>
      <c r="CR30" s="788"/>
      <c r="CS30" s="796"/>
      <c r="CT30" s="857" t="s">
        <v>119</v>
      </c>
      <c r="CU30" s="844"/>
      <c r="CV30" s="844"/>
      <c r="CW30" s="844"/>
      <c r="CX30" s="844"/>
      <c r="CY30" s="845"/>
      <c r="CZ30" s="638" t="s">
        <v>414</v>
      </c>
      <c r="DA30" s="639"/>
      <c r="DB30" s="639"/>
      <c r="DC30" s="639"/>
      <c r="DD30" s="639"/>
      <c r="DE30" s="639"/>
      <c r="DF30" s="639"/>
      <c r="DG30" s="639"/>
      <c r="DH30" s="859"/>
    </row>
    <row r="31" spans="2:113" ht="13.5" customHeight="1">
      <c r="B31" s="659" t="s">
        <v>127</v>
      </c>
      <c r="C31" s="582"/>
      <c r="D31" s="582"/>
      <c r="E31" s="582"/>
      <c r="F31" s="582"/>
      <c r="G31" s="582"/>
      <c r="H31" s="582"/>
      <c r="I31" s="582"/>
      <c r="J31" s="582"/>
      <c r="K31" s="582"/>
      <c r="L31" s="585"/>
      <c r="M31" s="583">
        <v>948920</v>
      </c>
      <c r="N31" s="584"/>
      <c r="O31" s="584"/>
      <c r="P31" s="584"/>
      <c r="Q31" s="584"/>
      <c r="R31" s="584"/>
      <c r="S31" s="584"/>
      <c r="T31" s="584"/>
      <c r="U31" s="588">
        <v>1.4</v>
      </c>
      <c r="V31" s="588"/>
      <c r="W31" s="588"/>
      <c r="X31" s="588"/>
      <c r="Y31" s="584">
        <v>251348</v>
      </c>
      <c r="Z31" s="584"/>
      <c r="AA31" s="584"/>
      <c r="AB31" s="584"/>
      <c r="AC31" s="584"/>
      <c r="AD31" s="584"/>
      <c r="AE31" s="584"/>
      <c r="AF31" s="584"/>
      <c r="AG31" s="588">
        <v>0.6</v>
      </c>
      <c r="AH31" s="588"/>
      <c r="AI31" s="588"/>
      <c r="AJ31" s="647"/>
      <c r="AK31" s="49"/>
      <c r="AL31" s="667" t="s">
        <v>118</v>
      </c>
      <c r="AM31" s="667"/>
      <c r="AN31" s="667"/>
      <c r="AO31" s="667"/>
      <c r="AP31" s="667"/>
      <c r="AQ31" s="667"/>
      <c r="AR31" s="667"/>
      <c r="AS31" s="667"/>
      <c r="AT31" s="667"/>
      <c r="AU31" s="667"/>
      <c r="AV31" s="668"/>
      <c r="AW31" s="733">
        <v>2951300</v>
      </c>
      <c r="AX31" s="734"/>
      <c r="AY31" s="734"/>
      <c r="AZ31" s="734"/>
      <c r="BA31" s="734"/>
      <c r="BB31" s="734"/>
      <c r="BC31" s="734"/>
      <c r="BD31" s="734"/>
      <c r="BE31" s="734"/>
      <c r="BF31" s="735">
        <v>7.9</v>
      </c>
      <c r="BG31" s="735"/>
      <c r="BH31" s="735"/>
      <c r="BI31" s="735"/>
      <c r="BJ31" s="734" t="s">
        <v>368</v>
      </c>
      <c r="BK31" s="833"/>
      <c r="BL31" s="833"/>
      <c r="BM31" s="833"/>
      <c r="BN31" s="833"/>
      <c r="BO31" s="833"/>
      <c r="BP31" s="834"/>
      <c r="BQ31" s="697"/>
      <c r="BR31" s="662"/>
      <c r="BS31" s="662"/>
      <c r="BT31" s="662"/>
      <c r="BU31" s="662"/>
      <c r="BV31" s="662"/>
      <c r="BW31" s="662"/>
      <c r="BX31" s="662"/>
      <c r="BY31" s="662"/>
      <c r="BZ31" s="662"/>
      <c r="CA31" s="662"/>
      <c r="CB31" s="662"/>
      <c r="CC31" s="662"/>
      <c r="CD31" s="663"/>
      <c r="CE31" s="823"/>
      <c r="CF31" s="662"/>
      <c r="CG31" s="662"/>
      <c r="CH31" s="662"/>
      <c r="CI31" s="662"/>
      <c r="CJ31" s="662"/>
      <c r="CK31" s="662"/>
      <c r="CL31" s="662"/>
      <c r="CM31" s="662"/>
      <c r="CN31" s="824"/>
      <c r="CO31" s="855"/>
      <c r="CP31" s="806"/>
      <c r="CQ31" s="806"/>
      <c r="CR31" s="806"/>
      <c r="CS31" s="856"/>
      <c r="CT31" s="858"/>
      <c r="CU31" s="674"/>
      <c r="CV31" s="674"/>
      <c r="CW31" s="674"/>
      <c r="CX31" s="674"/>
      <c r="CY31" s="675"/>
      <c r="CZ31" s="644"/>
      <c r="DA31" s="645"/>
      <c r="DB31" s="645"/>
      <c r="DC31" s="645"/>
      <c r="DD31" s="645"/>
      <c r="DE31" s="645"/>
      <c r="DF31" s="645"/>
      <c r="DG31" s="645"/>
      <c r="DH31" s="860"/>
      <c r="DI31" s="4"/>
    </row>
    <row r="32" spans="2:113" ht="13.5" customHeight="1">
      <c r="B32" s="659" t="s">
        <v>124</v>
      </c>
      <c r="C32" s="582"/>
      <c r="D32" s="582"/>
      <c r="E32" s="582"/>
      <c r="F32" s="582"/>
      <c r="G32" s="582"/>
      <c r="H32" s="582"/>
      <c r="I32" s="582"/>
      <c r="J32" s="582"/>
      <c r="K32" s="582"/>
      <c r="L32" s="585"/>
      <c r="M32" s="583">
        <v>454257</v>
      </c>
      <c r="N32" s="584"/>
      <c r="O32" s="584"/>
      <c r="P32" s="584"/>
      <c r="Q32" s="584"/>
      <c r="R32" s="584"/>
      <c r="S32" s="584"/>
      <c r="T32" s="584"/>
      <c r="U32" s="588">
        <v>0.7</v>
      </c>
      <c r="V32" s="588"/>
      <c r="W32" s="588"/>
      <c r="X32" s="588"/>
      <c r="Y32" s="584" t="s">
        <v>368</v>
      </c>
      <c r="Z32" s="584"/>
      <c r="AA32" s="584"/>
      <c r="AB32" s="584"/>
      <c r="AC32" s="584"/>
      <c r="AD32" s="584"/>
      <c r="AE32" s="584"/>
      <c r="AF32" s="584"/>
      <c r="AG32" s="588" t="s">
        <v>368</v>
      </c>
      <c r="AH32" s="588"/>
      <c r="AI32" s="588"/>
      <c r="AJ32" s="647"/>
      <c r="AK32" s="846" t="s">
        <v>116</v>
      </c>
      <c r="AL32" s="50"/>
      <c r="AM32" s="726" t="s">
        <v>115</v>
      </c>
      <c r="AN32" s="726"/>
      <c r="AO32" s="726"/>
      <c r="AP32" s="726"/>
      <c r="AQ32" s="726"/>
      <c r="AR32" s="726"/>
      <c r="AS32" s="726"/>
      <c r="AT32" s="726"/>
      <c r="AU32" s="726"/>
      <c r="AV32" s="727"/>
      <c r="AW32" s="741">
        <v>3</v>
      </c>
      <c r="AX32" s="742"/>
      <c r="AY32" s="742"/>
      <c r="AZ32" s="742"/>
      <c r="BA32" s="742"/>
      <c r="BB32" s="742"/>
      <c r="BC32" s="742"/>
      <c r="BD32" s="742"/>
      <c r="BE32" s="742"/>
      <c r="BF32" s="743">
        <v>0</v>
      </c>
      <c r="BG32" s="743"/>
      <c r="BH32" s="743"/>
      <c r="BI32" s="743"/>
      <c r="BJ32" s="742" t="s">
        <v>368</v>
      </c>
      <c r="BK32" s="831"/>
      <c r="BL32" s="831"/>
      <c r="BM32" s="831"/>
      <c r="BN32" s="831"/>
      <c r="BO32" s="831"/>
      <c r="BP32" s="832"/>
      <c r="BQ32" s="843" t="s">
        <v>114</v>
      </c>
      <c r="BR32" s="844"/>
      <c r="BS32" s="844"/>
      <c r="BT32" s="844"/>
      <c r="BU32" s="845"/>
      <c r="BV32" s="839" t="s">
        <v>403</v>
      </c>
      <c r="BW32" s="840"/>
      <c r="BX32" s="728" t="s">
        <v>113</v>
      </c>
      <c r="BY32" s="632"/>
      <c r="BZ32" s="632"/>
      <c r="CA32" s="632"/>
      <c r="CB32" s="633"/>
      <c r="CC32" s="839" t="s">
        <v>403</v>
      </c>
      <c r="CD32" s="840"/>
      <c r="CE32" s="728" t="s">
        <v>112</v>
      </c>
      <c r="CF32" s="632"/>
      <c r="CG32" s="632"/>
      <c r="CH32" s="632"/>
      <c r="CI32" s="632"/>
      <c r="CJ32" s="632"/>
      <c r="CK32" s="632"/>
      <c r="CL32" s="632"/>
      <c r="CM32" s="632"/>
      <c r="CN32" s="633"/>
      <c r="CO32" s="841">
        <v>1</v>
      </c>
      <c r="CP32" s="614"/>
      <c r="CQ32" s="614"/>
      <c r="CR32" s="614"/>
      <c r="CS32" s="614"/>
      <c r="CT32" s="842" t="s">
        <v>478</v>
      </c>
      <c r="CU32" s="842"/>
      <c r="CV32" s="842"/>
      <c r="CW32" s="842"/>
      <c r="CX32" s="842"/>
      <c r="CY32" s="842"/>
      <c r="CZ32" s="750">
        <v>10300</v>
      </c>
      <c r="DA32" s="783"/>
      <c r="DB32" s="783"/>
      <c r="DC32" s="783"/>
      <c r="DD32" s="783"/>
      <c r="DE32" s="783"/>
      <c r="DF32" s="783"/>
      <c r="DG32" s="783"/>
      <c r="DH32" s="786"/>
      <c r="DI32" s="4"/>
    </row>
    <row r="33" spans="2:113" ht="13.5" customHeight="1">
      <c r="B33" s="849" t="s">
        <v>8</v>
      </c>
      <c r="C33" s="773"/>
      <c r="D33" s="773"/>
      <c r="E33" s="773"/>
      <c r="F33" s="773"/>
      <c r="G33" s="773"/>
      <c r="H33" s="773"/>
      <c r="I33" s="773"/>
      <c r="J33" s="773"/>
      <c r="K33" s="773"/>
      <c r="L33" s="774"/>
      <c r="M33" s="583">
        <v>10951435</v>
      </c>
      <c r="N33" s="584"/>
      <c r="O33" s="584"/>
      <c r="P33" s="584"/>
      <c r="Q33" s="584"/>
      <c r="R33" s="584"/>
      <c r="S33" s="584"/>
      <c r="T33" s="584"/>
      <c r="U33" s="588">
        <v>16.3</v>
      </c>
      <c r="V33" s="588"/>
      <c r="W33" s="588"/>
      <c r="X33" s="588"/>
      <c r="Y33" s="584" t="s">
        <v>368</v>
      </c>
      <c r="Z33" s="584"/>
      <c r="AA33" s="584"/>
      <c r="AB33" s="584"/>
      <c r="AC33" s="584"/>
      <c r="AD33" s="584"/>
      <c r="AE33" s="584"/>
      <c r="AF33" s="584"/>
      <c r="AG33" s="588" t="s">
        <v>368</v>
      </c>
      <c r="AH33" s="588"/>
      <c r="AI33" s="588"/>
      <c r="AJ33" s="647"/>
      <c r="AK33" s="847"/>
      <c r="AL33" s="49"/>
      <c r="AM33" s="773" t="s">
        <v>416</v>
      </c>
      <c r="AN33" s="773"/>
      <c r="AO33" s="773"/>
      <c r="AP33" s="773"/>
      <c r="AQ33" s="773"/>
      <c r="AR33" s="773"/>
      <c r="AS33" s="773"/>
      <c r="AT33" s="773"/>
      <c r="AU33" s="773"/>
      <c r="AV33" s="774"/>
      <c r="AW33" s="583">
        <v>392037</v>
      </c>
      <c r="AX33" s="584"/>
      <c r="AY33" s="584"/>
      <c r="AZ33" s="584"/>
      <c r="BA33" s="584"/>
      <c r="BB33" s="584"/>
      <c r="BC33" s="584"/>
      <c r="BD33" s="584"/>
      <c r="BE33" s="584"/>
      <c r="BF33" s="588">
        <v>1.1000000000000001</v>
      </c>
      <c r="BG33" s="588"/>
      <c r="BH33" s="588"/>
      <c r="BI33" s="588"/>
      <c r="BJ33" s="584" t="s">
        <v>368</v>
      </c>
      <c r="BK33" s="821"/>
      <c r="BL33" s="821"/>
      <c r="BM33" s="821"/>
      <c r="BN33" s="821"/>
      <c r="BO33" s="821"/>
      <c r="BP33" s="822"/>
      <c r="BQ33" s="838" t="s">
        <v>110</v>
      </c>
      <c r="BR33" s="708"/>
      <c r="BS33" s="708"/>
      <c r="BT33" s="708"/>
      <c r="BU33" s="709"/>
      <c r="BV33" s="817" t="s">
        <v>403</v>
      </c>
      <c r="BW33" s="818"/>
      <c r="BX33" s="619" t="s">
        <v>109</v>
      </c>
      <c r="BY33" s="582"/>
      <c r="BZ33" s="582"/>
      <c r="CA33" s="582"/>
      <c r="CB33" s="585"/>
      <c r="CC33" s="817" t="s">
        <v>409</v>
      </c>
      <c r="CD33" s="818"/>
      <c r="CE33" s="619" t="s">
        <v>108</v>
      </c>
      <c r="CF33" s="582"/>
      <c r="CG33" s="582"/>
      <c r="CH33" s="582"/>
      <c r="CI33" s="582"/>
      <c r="CJ33" s="582"/>
      <c r="CK33" s="582"/>
      <c r="CL33" s="582"/>
      <c r="CM33" s="582"/>
      <c r="CN33" s="585"/>
      <c r="CO33" s="819">
        <v>2</v>
      </c>
      <c r="CP33" s="752"/>
      <c r="CQ33" s="752"/>
      <c r="CR33" s="752"/>
      <c r="CS33" s="752"/>
      <c r="CT33" s="820" t="s">
        <v>478</v>
      </c>
      <c r="CU33" s="820"/>
      <c r="CV33" s="820"/>
      <c r="CW33" s="820"/>
      <c r="CX33" s="820"/>
      <c r="CY33" s="820"/>
      <c r="CZ33" s="584">
        <v>8700</v>
      </c>
      <c r="DA33" s="752"/>
      <c r="DB33" s="752"/>
      <c r="DC33" s="752"/>
      <c r="DD33" s="752"/>
      <c r="DE33" s="752"/>
      <c r="DF33" s="752"/>
      <c r="DG33" s="752"/>
      <c r="DH33" s="754"/>
      <c r="DI33" s="4"/>
    </row>
    <row r="34" spans="2:113" ht="13.5" customHeight="1">
      <c r="B34" s="850" t="s">
        <v>117</v>
      </c>
      <c r="C34" s="851"/>
      <c r="D34" s="851"/>
      <c r="E34" s="851"/>
      <c r="F34" s="851"/>
      <c r="G34" s="851"/>
      <c r="H34" s="851"/>
      <c r="I34" s="851"/>
      <c r="J34" s="851"/>
      <c r="K34" s="851"/>
      <c r="L34" s="852"/>
      <c r="M34" s="583" t="s">
        <v>368</v>
      </c>
      <c r="N34" s="584"/>
      <c r="O34" s="584"/>
      <c r="P34" s="584"/>
      <c r="Q34" s="584"/>
      <c r="R34" s="584"/>
      <c r="S34" s="584"/>
      <c r="T34" s="584"/>
      <c r="U34" s="588" t="s">
        <v>368</v>
      </c>
      <c r="V34" s="588"/>
      <c r="W34" s="588"/>
      <c r="X34" s="588"/>
      <c r="Y34" s="584" t="s">
        <v>368</v>
      </c>
      <c r="Z34" s="584"/>
      <c r="AA34" s="584"/>
      <c r="AB34" s="584"/>
      <c r="AC34" s="584"/>
      <c r="AD34" s="584"/>
      <c r="AE34" s="584"/>
      <c r="AF34" s="584"/>
      <c r="AG34" s="588" t="s">
        <v>368</v>
      </c>
      <c r="AH34" s="588"/>
      <c r="AI34" s="588"/>
      <c r="AJ34" s="713"/>
      <c r="AK34" s="847"/>
      <c r="AL34" s="49"/>
      <c r="AM34" s="582" t="s">
        <v>106</v>
      </c>
      <c r="AN34" s="582"/>
      <c r="AO34" s="582"/>
      <c r="AP34" s="582"/>
      <c r="AQ34" s="582"/>
      <c r="AR34" s="582"/>
      <c r="AS34" s="582"/>
      <c r="AT34" s="582"/>
      <c r="AU34" s="582"/>
      <c r="AV34" s="585"/>
      <c r="AW34" s="583">
        <v>2559260</v>
      </c>
      <c r="AX34" s="584"/>
      <c r="AY34" s="584"/>
      <c r="AZ34" s="584"/>
      <c r="BA34" s="584"/>
      <c r="BB34" s="584"/>
      <c r="BC34" s="584"/>
      <c r="BD34" s="584"/>
      <c r="BE34" s="584"/>
      <c r="BF34" s="588">
        <v>6.9</v>
      </c>
      <c r="BG34" s="588"/>
      <c r="BH34" s="588"/>
      <c r="BI34" s="588"/>
      <c r="BJ34" s="584" t="s">
        <v>368</v>
      </c>
      <c r="BK34" s="821"/>
      <c r="BL34" s="821"/>
      <c r="BM34" s="821"/>
      <c r="BN34" s="821"/>
      <c r="BO34" s="821"/>
      <c r="BP34" s="822"/>
      <c r="BQ34" s="619" t="s">
        <v>105</v>
      </c>
      <c r="BR34" s="582"/>
      <c r="BS34" s="582"/>
      <c r="BT34" s="582"/>
      <c r="BU34" s="585"/>
      <c r="BV34" s="817" t="s">
        <v>403</v>
      </c>
      <c r="BW34" s="818"/>
      <c r="BX34" s="619" t="s">
        <v>104</v>
      </c>
      <c r="BY34" s="582"/>
      <c r="BZ34" s="582"/>
      <c r="CA34" s="582"/>
      <c r="CB34" s="585"/>
      <c r="CC34" s="817" t="s">
        <v>403</v>
      </c>
      <c r="CD34" s="818"/>
      <c r="CE34" s="619" t="s">
        <v>103</v>
      </c>
      <c r="CF34" s="582"/>
      <c r="CG34" s="582"/>
      <c r="CH34" s="582"/>
      <c r="CI34" s="582"/>
      <c r="CJ34" s="582"/>
      <c r="CK34" s="582"/>
      <c r="CL34" s="582"/>
      <c r="CM34" s="582"/>
      <c r="CN34" s="585"/>
      <c r="CO34" s="819">
        <v>1</v>
      </c>
      <c r="CP34" s="752"/>
      <c r="CQ34" s="752"/>
      <c r="CR34" s="752"/>
      <c r="CS34" s="752"/>
      <c r="CT34" s="820" t="s">
        <v>478</v>
      </c>
      <c r="CU34" s="820"/>
      <c r="CV34" s="820"/>
      <c r="CW34" s="820"/>
      <c r="CX34" s="820"/>
      <c r="CY34" s="820"/>
      <c r="CZ34" s="584">
        <v>8100</v>
      </c>
      <c r="DA34" s="752"/>
      <c r="DB34" s="752"/>
      <c r="DC34" s="752"/>
      <c r="DD34" s="752"/>
      <c r="DE34" s="752"/>
      <c r="DF34" s="752"/>
      <c r="DG34" s="752"/>
      <c r="DH34" s="754"/>
      <c r="DI34" s="4"/>
    </row>
    <row r="35" spans="2:113" ht="13.5" customHeight="1">
      <c r="B35" s="853" t="s">
        <v>111</v>
      </c>
      <c r="C35" s="695"/>
      <c r="D35" s="695"/>
      <c r="E35" s="695"/>
      <c r="F35" s="695"/>
      <c r="G35" s="695"/>
      <c r="H35" s="695"/>
      <c r="I35" s="695"/>
      <c r="J35" s="695"/>
      <c r="K35" s="695"/>
      <c r="L35" s="696"/>
      <c r="M35" s="583"/>
      <c r="N35" s="584"/>
      <c r="O35" s="584"/>
      <c r="P35" s="584"/>
      <c r="Q35" s="584"/>
      <c r="R35" s="584"/>
      <c r="S35" s="584"/>
      <c r="T35" s="584"/>
      <c r="U35" s="588"/>
      <c r="V35" s="588"/>
      <c r="W35" s="588"/>
      <c r="X35" s="588"/>
      <c r="Y35" s="584"/>
      <c r="Z35" s="584"/>
      <c r="AA35" s="584"/>
      <c r="AB35" s="584"/>
      <c r="AC35" s="584"/>
      <c r="AD35" s="584"/>
      <c r="AE35" s="584"/>
      <c r="AF35" s="584"/>
      <c r="AG35" s="588"/>
      <c r="AH35" s="588"/>
      <c r="AI35" s="588"/>
      <c r="AJ35" s="713"/>
      <c r="AK35" s="848"/>
      <c r="AL35" s="48"/>
      <c r="AM35" s="836" t="s">
        <v>101</v>
      </c>
      <c r="AN35" s="836"/>
      <c r="AO35" s="836"/>
      <c r="AP35" s="836"/>
      <c r="AQ35" s="836"/>
      <c r="AR35" s="836"/>
      <c r="AS35" s="836"/>
      <c r="AT35" s="836"/>
      <c r="AU35" s="836"/>
      <c r="AV35" s="837"/>
      <c r="AW35" s="733" t="s">
        <v>368</v>
      </c>
      <c r="AX35" s="734"/>
      <c r="AY35" s="734"/>
      <c r="AZ35" s="734"/>
      <c r="BA35" s="734"/>
      <c r="BB35" s="734"/>
      <c r="BC35" s="734"/>
      <c r="BD35" s="734"/>
      <c r="BE35" s="734"/>
      <c r="BF35" s="735" t="s">
        <v>368</v>
      </c>
      <c r="BG35" s="735"/>
      <c r="BH35" s="735"/>
      <c r="BI35" s="735"/>
      <c r="BJ35" s="734" t="s">
        <v>368</v>
      </c>
      <c r="BK35" s="833"/>
      <c r="BL35" s="833"/>
      <c r="BM35" s="833"/>
      <c r="BN35" s="833"/>
      <c r="BO35" s="833"/>
      <c r="BP35" s="834"/>
      <c r="BQ35" s="835" t="s">
        <v>100</v>
      </c>
      <c r="BR35" s="695"/>
      <c r="BS35" s="695"/>
      <c r="BT35" s="695"/>
      <c r="BU35" s="696"/>
      <c r="BV35" s="817" t="s">
        <v>403</v>
      </c>
      <c r="BW35" s="818"/>
      <c r="BX35" s="619" t="s">
        <v>99</v>
      </c>
      <c r="BY35" s="582"/>
      <c r="BZ35" s="582"/>
      <c r="CA35" s="582"/>
      <c r="CB35" s="585"/>
      <c r="CC35" s="817" t="s">
        <v>403</v>
      </c>
      <c r="CD35" s="818"/>
      <c r="CE35" s="619" t="s">
        <v>418</v>
      </c>
      <c r="CF35" s="582"/>
      <c r="CG35" s="582"/>
      <c r="CH35" s="582"/>
      <c r="CI35" s="582"/>
      <c r="CJ35" s="582"/>
      <c r="CK35" s="582"/>
      <c r="CL35" s="582"/>
      <c r="CM35" s="582"/>
      <c r="CN35" s="585"/>
      <c r="CO35" s="819">
        <v>1</v>
      </c>
      <c r="CP35" s="752"/>
      <c r="CQ35" s="752"/>
      <c r="CR35" s="752"/>
      <c r="CS35" s="752"/>
      <c r="CT35" s="820" t="s">
        <v>479</v>
      </c>
      <c r="CU35" s="820"/>
      <c r="CV35" s="820"/>
      <c r="CW35" s="820"/>
      <c r="CX35" s="820"/>
      <c r="CY35" s="820"/>
      <c r="CZ35" s="584">
        <v>6400</v>
      </c>
      <c r="DA35" s="752"/>
      <c r="DB35" s="752"/>
      <c r="DC35" s="752"/>
      <c r="DD35" s="752"/>
      <c r="DE35" s="752"/>
      <c r="DF35" s="752"/>
      <c r="DG35" s="752"/>
      <c r="DH35" s="754"/>
      <c r="DI35" s="4"/>
    </row>
    <row r="36" spans="2:113" ht="13.5" customHeight="1">
      <c r="B36" s="659" t="s">
        <v>107</v>
      </c>
      <c r="C36" s="582"/>
      <c r="D36" s="582"/>
      <c r="E36" s="582"/>
      <c r="F36" s="582"/>
      <c r="G36" s="582"/>
      <c r="H36" s="582"/>
      <c r="I36" s="582"/>
      <c r="J36" s="582"/>
      <c r="K36" s="582"/>
      <c r="L36" s="585"/>
      <c r="M36" s="583">
        <v>8286386</v>
      </c>
      <c r="N36" s="584"/>
      <c r="O36" s="584"/>
      <c r="P36" s="584"/>
      <c r="Q36" s="584"/>
      <c r="R36" s="584"/>
      <c r="S36" s="584"/>
      <c r="T36" s="584"/>
      <c r="U36" s="588">
        <v>12.4</v>
      </c>
      <c r="V36" s="588"/>
      <c r="W36" s="588"/>
      <c r="X36" s="588"/>
      <c r="Y36" s="584" t="s">
        <v>368</v>
      </c>
      <c r="Z36" s="584"/>
      <c r="AA36" s="584"/>
      <c r="AB36" s="584"/>
      <c r="AC36" s="584"/>
      <c r="AD36" s="584"/>
      <c r="AE36" s="584"/>
      <c r="AF36" s="584"/>
      <c r="AG36" s="588" t="s">
        <v>368</v>
      </c>
      <c r="AH36" s="588"/>
      <c r="AI36" s="588"/>
      <c r="AJ36" s="713"/>
      <c r="AK36" s="47"/>
      <c r="AL36" s="726" t="s">
        <v>97</v>
      </c>
      <c r="AM36" s="726"/>
      <c r="AN36" s="726"/>
      <c r="AO36" s="726"/>
      <c r="AP36" s="726"/>
      <c r="AQ36" s="726"/>
      <c r="AR36" s="726"/>
      <c r="AS36" s="726"/>
      <c r="AT36" s="726"/>
      <c r="AU36" s="726"/>
      <c r="AV36" s="727"/>
      <c r="AW36" s="741" t="s">
        <v>368</v>
      </c>
      <c r="AX36" s="742"/>
      <c r="AY36" s="742"/>
      <c r="AZ36" s="742"/>
      <c r="BA36" s="742"/>
      <c r="BB36" s="742"/>
      <c r="BC36" s="742"/>
      <c r="BD36" s="742"/>
      <c r="BE36" s="742"/>
      <c r="BF36" s="743" t="s">
        <v>368</v>
      </c>
      <c r="BG36" s="743"/>
      <c r="BH36" s="743"/>
      <c r="BI36" s="743"/>
      <c r="BJ36" s="742" t="s">
        <v>368</v>
      </c>
      <c r="BK36" s="831"/>
      <c r="BL36" s="831"/>
      <c r="BM36" s="831"/>
      <c r="BN36" s="831"/>
      <c r="BO36" s="831"/>
      <c r="BP36" s="832"/>
      <c r="BQ36" s="619" t="s">
        <v>96</v>
      </c>
      <c r="BR36" s="582"/>
      <c r="BS36" s="582"/>
      <c r="BT36" s="582"/>
      <c r="BU36" s="585"/>
      <c r="BV36" s="817" t="s">
        <v>403</v>
      </c>
      <c r="BW36" s="818"/>
      <c r="BX36" s="619" t="s">
        <v>95</v>
      </c>
      <c r="BY36" s="582"/>
      <c r="BZ36" s="582"/>
      <c r="CA36" s="582"/>
      <c r="CB36" s="585"/>
      <c r="CC36" s="817" t="s">
        <v>403</v>
      </c>
      <c r="CD36" s="818"/>
      <c r="CE36" s="619" t="s">
        <v>94</v>
      </c>
      <c r="CF36" s="582"/>
      <c r="CG36" s="582"/>
      <c r="CH36" s="582"/>
      <c r="CI36" s="582"/>
      <c r="CJ36" s="582"/>
      <c r="CK36" s="582"/>
      <c r="CL36" s="582"/>
      <c r="CM36" s="582"/>
      <c r="CN36" s="585"/>
      <c r="CO36" s="819">
        <v>1</v>
      </c>
      <c r="CP36" s="752"/>
      <c r="CQ36" s="752"/>
      <c r="CR36" s="752"/>
      <c r="CS36" s="752"/>
      <c r="CT36" s="820" t="s">
        <v>479</v>
      </c>
      <c r="CU36" s="820"/>
      <c r="CV36" s="820"/>
      <c r="CW36" s="820"/>
      <c r="CX36" s="820"/>
      <c r="CY36" s="820"/>
      <c r="CZ36" s="584">
        <v>5800</v>
      </c>
      <c r="DA36" s="752"/>
      <c r="DB36" s="752"/>
      <c r="DC36" s="752"/>
      <c r="DD36" s="752"/>
      <c r="DE36" s="752"/>
      <c r="DF36" s="752"/>
      <c r="DG36" s="752"/>
      <c r="DH36" s="754"/>
      <c r="DI36" s="4"/>
    </row>
    <row r="37" spans="2:113" ht="13.5" customHeight="1">
      <c r="B37" s="659" t="s">
        <v>102</v>
      </c>
      <c r="C37" s="582"/>
      <c r="D37" s="582"/>
      <c r="E37" s="582"/>
      <c r="F37" s="582"/>
      <c r="G37" s="582"/>
      <c r="H37" s="582"/>
      <c r="I37" s="582"/>
      <c r="J37" s="582"/>
      <c r="K37" s="582"/>
      <c r="L37" s="585"/>
      <c r="M37" s="583">
        <v>101518</v>
      </c>
      <c r="N37" s="584"/>
      <c r="O37" s="584"/>
      <c r="P37" s="584"/>
      <c r="Q37" s="584"/>
      <c r="R37" s="584"/>
      <c r="S37" s="584"/>
      <c r="T37" s="584"/>
      <c r="U37" s="588">
        <v>0.2</v>
      </c>
      <c r="V37" s="588"/>
      <c r="W37" s="588"/>
      <c r="X37" s="588"/>
      <c r="Y37" s="584">
        <v>11111</v>
      </c>
      <c r="Z37" s="584"/>
      <c r="AA37" s="584"/>
      <c r="AB37" s="584"/>
      <c r="AC37" s="584"/>
      <c r="AD37" s="584"/>
      <c r="AE37" s="584"/>
      <c r="AF37" s="584"/>
      <c r="AG37" s="588">
        <v>0</v>
      </c>
      <c r="AH37" s="588"/>
      <c r="AI37" s="588"/>
      <c r="AJ37" s="713"/>
      <c r="AK37" s="619" t="s">
        <v>92</v>
      </c>
      <c r="AL37" s="582"/>
      <c r="AM37" s="582"/>
      <c r="AN37" s="582"/>
      <c r="AO37" s="582"/>
      <c r="AP37" s="582"/>
      <c r="AQ37" s="582"/>
      <c r="AR37" s="582"/>
      <c r="AS37" s="582"/>
      <c r="AT37" s="582"/>
      <c r="AU37" s="582"/>
      <c r="AV37" s="585"/>
      <c r="AW37" s="583" t="s">
        <v>368</v>
      </c>
      <c r="AX37" s="584"/>
      <c r="AY37" s="584"/>
      <c r="AZ37" s="584"/>
      <c r="BA37" s="584"/>
      <c r="BB37" s="584"/>
      <c r="BC37" s="584"/>
      <c r="BD37" s="584"/>
      <c r="BE37" s="584"/>
      <c r="BF37" s="588" t="s">
        <v>368</v>
      </c>
      <c r="BG37" s="588"/>
      <c r="BH37" s="588"/>
      <c r="BI37" s="588"/>
      <c r="BJ37" s="584" t="s">
        <v>368</v>
      </c>
      <c r="BK37" s="821"/>
      <c r="BL37" s="821"/>
      <c r="BM37" s="821"/>
      <c r="BN37" s="821"/>
      <c r="BO37" s="821"/>
      <c r="BP37" s="822"/>
      <c r="BQ37" s="619" t="s">
        <v>91</v>
      </c>
      <c r="BR37" s="582"/>
      <c r="BS37" s="582"/>
      <c r="BT37" s="582"/>
      <c r="BU37" s="585"/>
      <c r="BV37" s="817" t="s">
        <v>403</v>
      </c>
      <c r="BW37" s="818"/>
      <c r="BX37" s="619" t="s">
        <v>90</v>
      </c>
      <c r="BY37" s="582"/>
      <c r="BZ37" s="582"/>
      <c r="CA37" s="582"/>
      <c r="CB37" s="585"/>
      <c r="CC37" s="817" t="s">
        <v>403</v>
      </c>
      <c r="CD37" s="818"/>
      <c r="CE37" s="619" t="s">
        <v>89</v>
      </c>
      <c r="CF37" s="582"/>
      <c r="CG37" s="582"/>
      <c r="CH37" s="582"/>
      <c r="CI37" s="582"/>
      <c r="CJ37" s="582"/>
      <c r="CK37" s="582"/>
      <c r="CL37" s="582"/>
      <c r="CM37" s="582"/>
      <c r="CN37" s="585"/>
      <c r="CO37" s="819">
        <v>26</v>
      </c>
      <c r="CP37" s="752"/>
      <c r="CQ37" s="752"/>
      <c r="CR37" s="752"/>
      <c r="CS37" s="752"/>
      <c r="CT37" s="820" t="s">
        <v>479</v>
      </c>
      <c r="CU37" s="820"/>
      <c r="CV37" s="820"/>
      <c r="CW37" s="820"/>
      <c r="CX37" s="820"/>
      <c r="CY37" s="820"/>
      <c r="CZ37" s="584">
        <v>5500</v>
      </c>
      <c r="DA37" s="752"/>
      <c r="DB37" s="752"/>
      <c r="DC37" s="752"/>
      <c r="DD37" s="752"/>
      <c r="DE37" s="752"/>
      <c r="DF37" s="752"/>
      <c r="DG37" s="752"/>
      <c r="DH37" s="754"/>
      <c r="DI37" s="4"/>
    </row>
    <row r="38" spans="2:113" ht="13.5" customHeight="1">
      <c r="B38" s="659" t="s">
        <v>98</v>
      </c>
      <c r="C38" s="582"/>
      <c r="D38" s="582"/>
      <c r="E38" s="582"/>
      <c r="F38" s="582"/>
      <c r="G38" s="582"/>
      <c r="H38" s="582"/>
      <c r="I38" s="582"/>
      <c r="J38" s="582"/>
      <c r="K38" s="582"/>
      <c r="L38" s="585"/>
      <c r="M38" s="583">
        <v>37671</v>
      </c>
      <c r="N38" s="584"/>
      <c r="O38" s="584"/>
      <c r="P38" s="584"/>
      <c r="Q38" s="584"/>
      <c r="R38" s="584"/>
      <c r="S38" s="584"/>
      <c r="T38" s="584"/>
      <c r="U38" s="588">
        <v>0.1</v>
      </c>
      <c r="V38" s="588"/>
      <c r="W38" s="588"/>
      <c r="X38" s="588"/>
      <c r="Y38" s="584" t="s">
        <v>368</v>
      </c>
      <c r="Z38" s="584"/>
      <c r="AA38" s="584"/>
      <c r="AB38" s="584"/>
      <c r="AC38" s="584"/>
      <c r="AD38" s="584"/>
      <c r="AE38" s="584"/>
      <c r="AF38" s="584"/>
      <c r="AG38" s="588" t="s">
        <v>368</v>
      </c>
      <c r="AH38" s="588"/>
      <c r="AI38" s="588"/>
      <c r="AJ38" s="713"/>
      <c r="AK38" s="697" t="s">
        <v>87</v>
      </c>
      <c r="AL38" s="662"/>
      <c r="AM38" s="662"/>
      <c r="AN38" s="662"/>
      <c r="AO38" s="662"/>
      <c r="AP38" s="662"/>
      <c r="AQ38" s="662"/>
      <c r="AR38" s="662"/>
      <c r="AS38" s="662"/>
      <c r="AT38" s="662"/>
      <c r="AU38" s="662"/>
      <c r="AV38" s="663"/>
      <c r="AW38" s="830">
        <v>37235126</v>
      </c>
      <c r="AX38" s="812"/>
      <c r="AY38" s="812"/>
      <c r="AZ38" s="812"/>
      <c r="BA38" s="812"/>
      <c r="BB38" s="812"/>
      <c r="BC38" s="812"/>
      <c r="BD38" s="812"/>
      <c r="BE38" s="812"/>
      <c r="BF38" s="811">
        <v>100</v>
      </c>
      <c r="BG38" s="811"/>
      <c r="BH38" s="811"/>
      <c r="BI38" s="811"/>
      <c r="BJ38" s="812">
        <v>281803</v>
      </c>
      <c r="BK38" s="813"/>
      <c r="BL38" s="813"/>
      <c r="BM38" s="813"/>
      <c r="BN38" s="813"/>
      <c r="BO38" s="813"/>
      <c r="BP38" s="814"/>
      <c r="BQ38" s="697" t="s">
        <v>86</v>
      </c>
      <c r="BR38" s="662"/>
      <c r="BS38" s="662"/>
      <c r="BT38" s="662"/>
      <c r="BU38" s="663"/>
      <c r="BV38" s="815" t="s">
        <v>403</v>
      </c>
      <c r="BW38" s="816"/>
      <c r="BX38" s="697" t="s">
        <v>85</v>
      </c>
      <c r="BY38" s="662"/>
      <c r="BZ38" s="662"/>
      <c r="CA38" s="662"/>
      <c r="CB38" s="663"/>
      <c r="CC38" s="815" t="s">
        <v>409</v>
      </c>
      <c r="CD38" s="816"/>
      <c r="CE38" s="823"/>
      <c r="CF38" s="824"/>
      <c r="CG38" s="824"/>
      <c r="CH38" s="824"/>
      <c r="CI38" s="824"/>
      <c r="CJ38" s="824"/>
      <c r="CK38" s="824"/>
      <c r="CL38" s="824"/>
      <c r="CM38" s="824"/>
      <c r="CN38" s="825"/>
      <c r="CO38" s="826"/>
      <c r="CP38" s="827"/>
      <c r="CQ38" s="827"/>
      <c r="CR38" s="827"/>
      <c r="CS38" s="827"/>
      <c r="CT38" s="828"/>
      <c r="CU38" s="828"/>
      <c r="CV38" s="828"/>
      <c r="CW38" s="828"/>
      <c r="CX38" s="828"/>
      <c r="CY38" s="828"/>
      <c r="CZ38" s="827"/>
      <c r="DA38" s="827"/>
      <c r="DB38" s="827"/>
      <c r="DC38" s="827"/>
      <c r="DD38" s="827"/>
      <c r="DE38" s="827"/>
      <c r="DF38" s="827"/>
      <c r="DG38" s="827"/>
      <c r="DH38" s="829"/>
      <c r="DI38" s="4"/>
    </row>
    <row r="39" spans="2:113" ht="13.5" customHeight="1">
      <c r="B39" s="659" t="s">
        <v>93</v>
      </c>
      <c r="C39" s="582"/>
      <c r="D39" s="582"/>
      <c r="E39" s="582"/>
      <c r="F39" s="582"/>
      <c r="G39" s="582"/>
      <c r="H39" s="582"/>
      <c r="I39" s="582"/>
      <c r="J39" s="582"/>
      <c r="K39" s="582"/>
      <c r="L39" s="585"/>
      <c r="M39" s="583">
        <v>55812</v>
      </c>
      <c r="N39" s="584"/>
      <c r="O39" s="584"/>
      <c r="P39" s="584"/>
      <c r="Q39" s="584"/>
      <c r="R39" s="584"/>
      <c r="S39" s="584"/>
      <c r="T39" s="584"/>
      <c r="U39" s="588">
        <v>0.1</v>
      </c>
      <c r="V39" s="588"/>
      <c r="W39" s="588"/>
      <c r="X39" s="588"/>
      <c r="Y39" s="584" t="s">
        <v>368</v>
      </c>
      <c r="Z39" s="584"/>
      <c r="AA39" s="584"/>
      <c r="AB39" s="584"/>
      <c r="AC39" s="584"/>
      <c r="AD39" s="584"/>
      <c r="AE39" s="584"/>
      <c r="AF39" s="584"/>
      <c r="AG39" s="588" t="s">
        <v>368</v>
      </c>
      <c r="AH39" s="588"/>
      <c r="AI39" s="588"/>
      <c r="AJ39" s="71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59" t="s">
        <v>88</v>
      </c>
      <c r="C40" s="582"/>
      <c r="D40" s="582"/>
      <c r="E40" s="582"/>
      <c r="F40" s="582"/>
      <c r="G40" s="582"/>
      <c r="H40" s="582"/>
      <c r="I40" s="582"/>
      <c r="J40" s="582"/>
      <c r="K40" s="582"/>
      <c r="L40" s="585"/>
      <c r="M40" s="583">
        <v>1284669</v>
      </c>
      <c r="N40" s="584"/>
      <c r="O40" s="584"/>
      <c r="P40" s="584"/>
      <c r="Q40" s="584"/>
      <c r="R40" s="584"/>
      <c r="S40" s="584"/>
      <c r="T40" s="584"/>
      <c r="U40" s="588">
        <v>1.9</v>
      </c>
      <c r="V40" s="588"/>
      <c r="W40" s="588"/>
      <c r="X40" s="588"/>
      <c r="Y40" s="584" t="s">
        <v>368</v>
      </c>
      <c r="Z40" s="584"/>
      <c r="AA40" s="584"/>
      <c r="AB40" s="584"/>
      <c r="AC40" s="584"/>
      <c r="AD40" s="584"/>
      <c r="AE40" s="584"/>
      <c r="AF40" s="584"/>
      <c r="AG40" s="588" t="s">
        <v>368</v>
      </c>
      <c r="AH40" s="588"/>
      <c r="AI40" s="588"/>
      <c r="AJ40" s="71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59" t="s">
        <v>84</v>
      </c>
      <c r="C41" s="582"/>
      <c r="D41" s="582"/>
      <c r="E41" s="582"/>
      <c r="F41" s="582"/>
      <c r="G41" s="582"/>
      <c r="H41" s="582"/>
      <c r="I41" s="582"/>
      <c r="J41" s="582"/>
      <c r="K41" s="582"/>
      <c r="L41" s="585"/>
      <c r="M41" s="583">
        <v>593286</v>
      </c>
      <c r="N41" s="584"/>
      <c r="O41" s="584"/>
      <c r="P41" s="584"/>
      <c r="Q41" s="584"/>
      <c r="R41" s="584"/>
      <c r="S41" s="584"/>
      <c r="T41" s="584"/>
      <c r="U41" s="588">
        <v>0.9</v>
      </c>
      <c r="V41" s="588"/>
      <c r="W41" s="588"/>
      <c r="X41" s="588"/>
      <c r="Y41" s="584">
        <v>225</v>
      </c>
      <c r="Z41" s="584"/>
      <c r="AA41" s="584"/>
      <c r="AB41" s="584"/>
      <c r="AC41" s="584"/>
      <c r="AD41" s="584"/>
      <c r="AE41" s="584"/>
      <c r="AF41" s="584"/>
      <c r="AG41" s="588">
        <v>0</v>
      </c>
      <c r="AH41" s="588"/>
      <c r="AI41" s="588"/>
      <c r="AJ41" s="71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59" t="s">
        <v>83</v>
      </c>
      <c r="C42" s="582"/>
      <c r="D42" s="582"/>
      <c r="E42" s="582"/>
      <c r="F42" s="582"/>
      <c r="G42" s="582"/>
      <c r="H42" s="582"/>
      <c r="I42" s="582"/>
      <c r="J42" s="582"/>
      <c r="K42" s="582"/>
      <c r="L42" s="585"/>
      <c r="M42" s="583">
        <v>1461300</v>
      </c>
      <c r="N42" s="584"/>
      <c r="O42" s="584"/>
      <c r="P42" s="584"/>
      <c r="Q42" s="584"/>
      <c r="R42" s="584"/>
      <c r="S42" s="584"/>
      <c r="T42" s="584"/>
      <c r="U42" s="588">
        <v>2.2000000000000002</v>
      </c>
      <c r="V42" s="588"/>
      <c r="W42" s="588"/>
      <c r="X42" s="588"/>
      <c r="Y42" s="584" t="s">
        <v>368</v>
      </c>
      <c r="Z42" s="584"/>
      <c r="AA42" s="584"/>
      <c r="AB42" s="584"/>
      <c r="AC42" s="584"/>
      <c r="AD42" s="584"/>
      <c r="AE42" s="584"/>
      <c r="AF42" s="584"/>
      <c r="AG42" s="588" t="s">
        <v>368</v>
      </c>
      <c r="AH42" s="588"/>
      <c r="AI42" s="588"/>
      <c r="AJ42" s="71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695" t="s">
        <v>82</v>
      </c>
      <c r="D43" s="695"/>
      <c r="E43" s="695"/>
      <c r="F43" s="695"/>
      <c r="G43" s="695"/>
      <c r="H43" s="695"/>
      <c r="I43" s="695"/>
      <c r="J43" s="695"/>
      <c r="K43" s="695"/>
      <c r="L43" s="696"/>
      <c r="M43" s="583" t="s">
        <v>368</v>
      </c>
      <c r="N43" s="584"/>
      <c r="O43" s="584"/>
      <c r="P43" s="584"/>
      <c r="Q43" s="584"/>
      <c r="R43" s="584"/>
      <c r="S43" s="584"/>
      <c r="T43" s="584"/>
      <c r="U43" s="588" t="s">
        <v>368</v>
      </c>
      <c r="V43" s="588"/>
      <c r="W43" s="588"/>
      <c r="X43" s="588"/>
      <c r="Y43" s="584" t="s">
        <v>368</v>
      </c>
      <c r="Z43" s="584"/>
      <c r="AA43" s="584"/>
      <c r="AB43" s="584"/>
      <c r="AC43" s="584"/>
      <c r="AD43" s="584"/>
      <c r="AE43" s="584"/>
      <c r="AF43" s="584"/>
      <c r="AG43" s="588" t="s">
        <v>368</v>
      </c>
      <c r="AH43" s="588"/>
      <c r="AI43" s="588"/>
      <c r="AJ43" s="713"/>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695" t="s">
        <v>81</v>
      </c>
      <c r="D44" s="695"/>
      <c r="E44" s="695"/>
      <c r="F44" s="695"/>
      <c r="G44" s="695"/>
      <c r="H44" s="695"/>
      <c r="I44" s="695"/>
      <c r="J44" s="695"/>
      <c r="K44" s="695"/>
      <c r="L44" s="696"/>
      <c r="M44" s="583" t="s">
        <v>368</v>
      </c>
      <c r="N44" s="584"/>
      <c r="O44" s="584"/>
      <c r="P44" s="584"/>
      <c r="Q44" s="584"/>
      <c r="R44" s="584"/>
      <c r="S44" s="584"/>
      <c r="T44" s="584"/>
      <c r="U44" s="588" t="s">
        <v>368</v>
      </c>
      <c r="V44" s="588"/>
      <c r="W44" s="588"/>
      <c r="X44" s="588"/>
      <c r="Y44" s="584" t="s">
        <v>368</v>
      </c>
      <c r="Z44" s="584"/>
      <c r="AA44" s="584"/>
      <c r="AB44" s="584"/>
      <c r="AC44" s="584"/>
      <c r="AD44" s="584"/>
      <c r="AE44" s="584"/>
      <c r="AF44" s="584"/>
      <c r="AG44" s="588" t="s">
        <v>368</v>
      </c>
      <c r="AH44" s="588"/>
      <c r="AI44" s="588"/>
      <c r="AJ44" s="713"/>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4" t="s">
        <v>80</v>
      </c>
      <c r="C45" s="662"/>
      <c r="D45" s="662"/>
      <c r="E45" s="662"/>
      <c r="F45" s="662"/>
      <c r="G45" s="662"/>
      <c r="H45" s="662"/>
      <c r="I45" s="662"/>
      <c r="J45" s="662"/>
      <c r="K45" s="662"/>
      <c r="L45" s="663"/>
      <c r="M45" s="583">
        <v>67033791</v>
      </c>
      <c r="N45" s="584"/>
      <c r="O45" s="584"/>
      <c r="P45" s="584"/>
      <c r="Q45" s="584"/>
      <c r="R45" s="584"/>
      <c r="S45" s="584"/>
      <c r="T45" s="584"/>
      <c r="U45" s="588">
        <v>100</v>
      </c>
      <c r="V45" s="588"/>
      <c r="W45" s="588"/>
      <c r="X45" s="588"/>
      <c r="Y45" s="584">
        <v>39925955</v>
      </c>
      <c r="Z45" s="584"/>
      <c r="AA45" s="584"/>
      <c r="AB45" s="584"/>
      <c r="AC45" s="584"/>
      <c r="AD45" s="584"/>
      <c r="AE45" s="584"/>
      <c r="AF45" s="584"/>
      <c r="AG45" s="588">
        <v>100</v>
      </c>
      <c r="AH45" s="588"/>
      <c r="AI45" s="588"/>
      <c r="AJ45" s="713"/>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32" t="s">
        <v>79</v>
      </c>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41"/>
      <c r="AD46" s="41"/>
      <c r="AE46" s="41"/>
      <c r="AF46" s="41"/>
      <c r="AG46" s="43"/>
      <c r="AH46" s="632" t="s">
        <v>419</v>
      </c>
      <c r="AI46" s="632"/>
      <c r="AJ46" s="632"/>
      <c r="AK46" s="632"/>
      <c r="AL46" s="632"/>
      <c r="AM46" s="632"/>
      <c r="AN46" s="632"/>
      <c r="AO46" s="632"/>
      <c r="AP46" s="632"/>
      <c r="AQ46" s="38"/>
      <c r="AR46" s="38"/>
      <c r="AS46" s="38"/>
      <c r="AT46" s="41"/>
      <c r="AU46" s="41"/>
      <c r="AV46" s="40"/>
      <c r="AW46" s="42"/>
      <c r="AX46" s="41"/>
      <c r="AY46" s="41"/>
      <c r="AZ46" s="632" t="s">
        <v>78</v>
      </c>
      <c r="BA46" s="632"/>
      <c r="BB46" s="632"/>
      <c r="BC46" s="632"/>
      <c r="BD46" s="632"/>
      <c r="BE46" s="632"/>
      <c r="BF46" s="632"/>
      <c r="BG46" s="632"/>
      <c r="BH46" s="632"/>
      <c r="BI46" s="632"/>
      <c r="BJ46" s="632"/>
      <c r="BK46" s="632"/>
      <c r="BL46" s="632"/>
      <c r="BM46" s="632"/>
      <c r="BN46" s="632"/>
      <c r="BO46" s="632"/>
      <c r="BP46" s="632"/>
      <c r="BQ46" s="632"/>
      <c r="BR46" s="632"/>
      <c r="BS46" s="632"/>
      <c r="BT46" s="41"/>
      <c r="BU46" s="41"/>
      <c r="BV46" s="632" t="s">
        <v>419</v>
      </c>
      <c r="BW46" s="632"/>
      <c r="BX46" s="632"/>
      <c r="BY46" s="632"/>
      <c r="BZ46" s="632"/>
      <c r="CA46" s="632"/>
      <c r="CB46" s="632"/>
      <c r="CC46" s="632"/>
      <c r="CD46" s="41"/>
      <c r="CE46" s="40"/>
      <c r="CF46" s="39"/>
      <c r="CG46" s="283"/>
      <c r="CH46" s="807" t="s">
        <v>77</v>
      </c>
      <c r="CI46" s="807"/>
      <c r="CJ46" s="807"/>
      <c r="CK46" s="807"/>
      <c r="CL46" s="807"/>
      <c r="CM46" s="807"/>
      <c r="CN46" s="807"/>
      <c r="CO46" s="807"/>
      <c r="CP46" s="807"/>
      <c r="CQ46" s="38"/>
      <c r="CR46" s="24"/>
      <c r="CS46" s="728" t="s">
        <v>778</v>
      </c>
      <c r="CT46" s="632"/>
      <c r="CU46" s="632"/>
      <c r="CV46" s="632"/>
      <c r="CW46" s="632"/>
      <c r="CX46" s="632"/>
      <c r="CY46" s="632"/>
      <c r="CZ46" s="633"/>
      <c r="DA46" s="728" t="s">
        <v>395</v>
      </c>
      <c r="DB46" s="632"/>
      <c r="DC46" s="632"/>
      <c r="DD46" s="632"/>
      <c r="DE46" s="632"/>
      <c r="DF46" s="632"/>
      <c r="DG46" s="632"/>
      <c r="DH46" s="809"/>
      <c r="DI46" s="4"/>
    </row>
    <row r="47" spans="2:113" ht="13.5" customHeight="1">
      <c r="B47" s="37"/>
      <c r="C47" s="32"/>
      <c r="D47" s="32"/>
      <c r="E47" s="662"/>
      <c r="F47" s="662"/>
      <c r="G47" s="662"/>
      <c r="H47" s="662"/>
      <c r="I47" s="662"/>
      <c r="J47" s="662"/>
      <c r="K47" s="662"/>
      <c r="L47" s="662"/>
      <c r="M47" s="662"/>
      <c r="N47" s="662"/>
      <c r="O47" s="662"/>
      <c r="P47" s="662"/>
      <c r="Q47" s="662"/>
      <c r="R47" s="662"/>
      <c r="S47" s="662"/>
      <c r="T47" s="662"/>
      <c r="U47" s="662"/>
      <c r="V47" s="662"/>
      <c r="W47" s="662"/>
      <c r="X47" s="662"/>
      <c r="Y47" s="582"/>
      <c r="Z47" s="582"/>
      <c r="AA47" s="582"/>
      <c r="AB47" s="582"/>
      <c r="AC47" s="4"/>
      <c r="AD47" s="4"/>
      <c r="AE47" s="4"/>
      <c r="AF47" s="4"/>
      <c r="AG47" s="6"/>
      <c r="AH47" s="806"/>
      <c r="AI47" s="806"/>
      <c r="AJ47" s="806"/>
      <c r="AK47" s="806"/>
      <c r="AL47" s="806"/>
      <c r="AM47" s="806"/>
      <c r="AN47" s="806"/>
      <c r="AO47" s="806"/>
      <c r="AP47" s="806"/>
      <c r="AQ47" s="35"/>
      <c r="AR47" s="35"/>
      <c r="AS47" s="35"/>
      <c r="AT47" s="4"/>
      <c r="AU47" s="4"/>
      <c r="AV47" s="34"/>
      <c r="AW47" s="33"/>
      <c r="AX47" s="32"/>
      <c r="AY47" s="32"/>
      <c r="AZ47" s="662"/>
      <c r="BA47" s="662"/>
      <c r="BB47" s="662"/>
      <c r="BC47" s="662"/>
      <c r="BD47" s="662"/>
      <c r="BE47" s="662"/>
      <c r="BF47" s="662"/>
      <c r="BG47" s="662"/>
      <c r="BH47" s="662"/>
      <c r="BI47" s="662"/>
      <c r="BJ47" s="662"/>
      <c r="BK47" s="662"/>
      <c r="BL47" s="662"/>
      <c r="BM47" s="662"/>
      <c r="BN47" s="662"/>
      <c r="BO47" s="662"/>
      <c r="BP47" s="662"/>
      <c r="BQ47" s="662"/>
      <c r="BR47" s="662"/>
      <c r="BS47" s="662"/>
      <c r="BT47" s="32"/>
      <c r="BU47" s="32"/>
      <c r="BV47" s="662"/>
      <c r="BW47" s="662"/>
      <c r="BX47" s="662"/>
      <c r="BY47" s="662"/>
      <c r="BZ47" s="662"/>
      <c r="CA47" s="662"/>
      <c r="CB47" s="662"/>
      <c r="CC47" s="662"/>
      <c r="CD47" s="32"/>
      <c r="CE47" s="31"/>
      <c r="CF47" s="20"/>
      <c r="CG47" s="284"/>
      <c r="CH47" s="808"/>
      <c r="CI47" s="808"/>
      <c r="CJ47" s="808"/>
      <c r="CK47" s="808"/>
      <c r="CL47" s="808"/>
      <c r="CM47" s="808"/>
      <c r="CN47" s="808"/>
      <c r="CO47" s="808"/>
      <c r="CP47" s="808"/>
      <c r="CQ47" s="30"/>
      <c r="CR47" s="21"/>
      <c r="CS47" s="697"/>
      <c r="CT47" s="662"/>
      <c r="CU47" s="662"/>
      <c r="CV47" s="662"/>
      <c r="CW47" s="662"/>
      <c r="CX47" s="662"/>
      <c r="CY47" s="662"/>
      <c r="CZ47" s="663"/>
      <c r="DA47" s="697"/>
      <c r="DB47" s="662"/>
      <c r="DC47" s="662"/>
      <c r="DD47" s="662"/>
      <c r="DE47" s="662"/>
      <c r="DF47" s="662"/>
      <c r="DG47" s="662"/>
      <c r="DH47" s="810"/>
      <c r="DI47" s="4"/>
    </row>
    <row r="48" spans="2:113" ht="13.5" customHeight="1">
      <c r="B48" s="29"/>
      <c r="C48" s="28"/>
      <c r="D48" s="788" t="s">
        <v>77</v>
      </c>
      <c r="E48" s="788"/>
      <c r="F48" s="788"/>
      <c r="G48" s="788"/>
      <c r="H48" s="788"/>
      <c r="I48" s="788"/>
      <c r="J48" s="788"/>
      <c r="K48" s="27"/>
      <c r="L48" s="25"/>
      <c r="M48" s="26"/>
      <c r="N48" s="788" t="s">
        <v>76</v>
      </c>
      <c r="O48" s="788"/>
      <c r="P48" s="788"/>
      <c r="Q48" s="788"/>
      <c r="R48" s="788"/>
      <c r="S48" s="788"/>
      <c r="T48" s="25"/>
      <c r="U48" s="795" t="s">
        <v>73</v>
      </c>
      <c r="V48" s="788"/>
      <c r="W48" s="788"/>
      <c r="X48" s="796"/>
      <c r="Y48" s="797" t="s">
        <v>70</v>
      </c>
      <c r="Z48" s="797"/>
      <c r="AA48" s="797"/>
      <c r="AB48" s="797"/>
      <c r="AC48" s="797"/>
      <c r="AD48" s="797"/>
      <c r="AE48" s="797"/>
      <c r="AF48" s="797"/>
      <c r="AG48" s="798" t="s">
        <v>420</v>
      </c>
      <c r="AH48" s="799"/>
      <c r="AI48" s="799"/>
      <c r="AJ48" s="799"/>
      <c r="AK48" s="799"/>
      <c r="AL48" s="799"/>
      <c r="AM48" s="799"/>
      <c r="AN48" s="799"/>
      <c r="AO48" s="799"/>
      <c r="AP48" s="800"/>
      <c r="AQ48" s="797" t="s">
        <v>75</v>
      </c>
      <c r="AR48" s="797"/>
      <c r="AS48" s="797"/>
      <c r="AT48" s="797"/>
      <c r="AU48" s="797"/>
      <c r="AV48" s="797"/>
      <c r="AW48" s="6"/>
      <c r="AX48" s="632" t="s">
        <v>74</v>
      </c>
      <c r="AY48" s="632"/>
      <c r="AZ48" s="632"/>
      <c r="BA48" s="632"/>
      <c r="BB48" s="632"/>
      <c r="BC48" s="632"/>
      <c r="BD48" s="632"/>
      <c r="BE48" s="24"/>
      <c r="BF48" s="6"/>
      <c r="BG48" s="632" t="s">
        <v>421</v>
      </c>
      <c r="BH48" s="632"/>
      <c r="BI48" s="632"/>
      <c r="BJ48" s="632"/>
      <c r="BK48" s="632"/>
      <c r="BL48" s="24"/>
      <c r="BM48" s="632" t="s">
        <v>73</v>
      </c>
      <c r="BN48" s="632"/>
      <c r="BO48" s="632"/>
      <c r="BP48" s="632"/>
      <c r="BQ48" s="801"/>
      <c r="BR48" s="802"/>
      <c r="BS48" s="632" t="s">
        <v>422</v>
      </c>
      <c r="BT48" s="632"/>
      <c r="BU48" s="632"/>
      <c r="BV48" s="632"/>
      <c r="BW48" s="632"/>
      <c r="BX48" s="803"/>
      <c r="BY48" s="804"/>
      <c r="BZ48" s="6"/>
      <c r="CA48" s="805" t="s">
        <v>423</v>
      </c>
      <c r="CB48" s="805"/>
      <c r="CC48" s="805"/>
      <c r="CD48" s="805"/>
      <c r="CE48" s="23"/>
      <c r="CF48" s="728" t="s">
        <v>72</v>
      </c>
      <c r="CG48" s="793"/>
      <c r="CH48" s="793"/>
      <c r="CI48" s="793"/>
      <c r="CJ48" s="793"/>
      <c r="CK48" s="793"/>
      <c r="CL48" s="793"/>
      <c r="CM48" s="793"/>
      <c r="CN48" s="793"/>
      <c r="CO48" s="793"/>
      <c r="CP48" s="793"/>
      <c r="CQ48" s="793"/>
      <c r="CR48" s="794"/>
      <c r="CS48" s="749">
        <v>31004277</v>
      </c>
      <c r="CT48" s="783"/>
      <c r="CU48" s="783"/>
      <c r="CV48" s="783"/>
      <c r="CW48" s="783"/>
      <c r="CX48" s="783"/>
      <c r="CY48" s="783"/>
      <c r="CZ48" s="785"/>
      <c r="DA48" s="749">
        <v>30486689</v>
      </c>
      <c r="DB48" s="783"/>
      <c r="DC48" s="783"/>
      <c r="DD48" s="783"/>
      <c r="DE48" s="783"/>
      <c r="DF48" s="783"/>
      <c r="DG48" s="783"/>
      <c r="DH48" s="786"/>
      <c r="DI48" s="4"/>
    </row>
    <row r="49" spans="2:113" ht="13.5" customHeight="1">
      <c r="B49" s="787" t="s">
        <v>71</v>
      </c>
      <c r="C49" s="788"/>
      <c r="D49" s="788"/>
      <c r="E49" s="788"/>
      <c r="F49" s="788"/>
      <c r="G49" s="788"/>
      <c r="H49" s="788"/>
      <c r="I49" s="788"/>
      <c r="J49" s="788"/>
      <c r="K49" s="788"/>
      <c r="L49" s="789"/>
      <c r="M49" s="613">
        <v>9708050</v>
      </c>
      <c r="N49" s="790"/>
      <c r="O49" s="790"/>
      <c r="P49" s="790"/>
      <c r="Q49" s="790"/>
      <c r="R49" s="790"/>
      <c r="S49" s="790"/>
      <c r="T49" s="790"/>
      <c r="U49" s="791">
        <v>14.9</v>
      </c>
      <c r="V49" s="791"/>
      <c r="W49" s="791"/>
      <c r="X49" s="791"/>
      <c r="Y49" s="790">
        <v>8658609</v>
      </c>
      <c r="Z49" s="790"/>
      <c r="AA49" s="790"/>
      <c r="AB49" s="790"/>
      <c r="AC49" s="790"/>
      <c r="AD49" s="790"/>
      <c r="AE49" s="790"/>
      <c r="AF49" s="790"/>
      <c r="AG49" s="790">
        <v>8657793</v>
      </c>
      <c r="AH49" s="790"/>
      <c r="AI49" s="790"/>
      <c r="AJ49" s="790"/>
      <c r="AK49" s="790"/>
      <c r="AL49" s="790"/>
      <c r="AM49" s="790"/>
      <c r="AN49" s="790"/>
      <c r="AO49" s="790"/>
      <c r="AP49" s="790"/>
      <c r="AQ49" s="791">
        <v>21.7</v>
      </c>
      <c r="AR49" s="791"/>
      <c r="AS49" s="791"/>
      <c r="AT49" s="791"/>
      <c r="AU49" s="791"/>
      <c r="AV49" s="792"/>
      <c r="AW49" s="22"/>
      <c r="AX49" s="662"/>
      <c r="AY49" s="662"/>
      <c r="AZ49" s="662"/>
      <c r="BA49" s="662"/>
      <c r="BB49" s="662"/>
      <c r="BC49" s="662"/>
      <c r="BD49" s="662"/>
      <c r="BE49" s="21"/>
      <c r="BF49" s="22"/>
      <c r="BG49" s="662"/>
      <c r="BH49" s="662"/>
      <c r="BI49" s="662"/>
      <c r="BJ49" s="662"/>
      <c r="BK49" s="662"/>
      <c r="BL49" s="21"/>
      <c r="BM49" s="662"/>
      <c r="BN49" s="662"/>
      <c r="BO49" s="662"/>
      <c r="BP49" s="662"/>
      <c r="BQ49" s="20"/>
      <c r="BR49" s="662" t="s">
        <v>27</v>
      </c>
      <c r="BS49" s="662"/>
      <c r="BT49" s="662"/>
      <c r="BU49" s="662"/>
      <c r="BV49" s="662"/>
      <c r="BW49" s="662"/>
      <c r="BX49" s="662"/>
      <c r="BY49" s="19"/>
      <c r="BZ49" s="673" t="s">
        <v>70</v>
      </c>
      <c r="CA49" s="674"/>
      <c r="CB49" s="674"/>
      <c r="CC49" s="674"/>
      <c r="CD49" s="674"/>
      <c r="CE49" s="675"/>
      <c r="CF49" s="619" t="s">
        <v>69</v>
      </c>
      <c r="CG49" s="684"/>
      <c r="CH49" s="684"/>
      <c r="CI49" s="684"/>
      <c r="CJ49" s="684"/>
      <c r="CK49" s="684"/>
      <c r="CL49" s="684"/>
      <c r="CM49" s="684"/>
      <c r="CN49" s="684"/>
      <c r="CO49" s="684"/>
      <c r="CP49" s="684"/>
      <c r="CQ49" s="684"/>
      <c r="CR49" s="685"/>
      <c r="CS49" s="583">
        <v>25995221</v>
      </c>
      <c r="CT49" s="752"/>
      <c r="CU49" s="752"/>
      <c r="CV49" s="752"/>
      <c r="CW49" s="752"/>
      <c r="CX49" s="752"/>
      <c r="CY49" s="752"/>
      <c r="CZ49" s="753"/>
      <c r="DA49" s="583">
        <v>25836619</v>
      </c>
      <c r="DB49" s="752"/>
      <c r="DC49" s="752"/>
      <c r="DD49" s="752"/>
      <c r="DE49" s="752"/>
      <c r="DF49" s="752"/>
      <c r="DG49" s="752"/>
      <c r="DH49" s="754"/>
      <c r="DI49" s="4"/>
    </row>
    <row r="50" spans="2:113" ht="13.5" customHeight="1">
      <c r="B50" s="17"/>
      <c r="C50" s="582" t="s">
        <v>68</v>
      </c>
      <c r="D50" s="582"/>
      <c r="E50" s="582"/>
      <c r="F50" s="582"/>
      <c r="G50" s="582"/>
      <c r="H50" s="582"/>
      <c r="I50" s="582"/>
      <c r="J50" s="582"/>
      <c r="K50" s="582"/>
      <c r="L50" s="585"/>
      <c r="M50" s="583">
        <v>6342070</v>
      </c>
      <c r="N50" s="584"/>
      <c r="O50" s="584"/>
      <c r="P50" s="584"/>
      <c r="Q50" s="584"/>
      <c r="R50" s="584"/>
      <c r="S50" s="584"/>
      <c r="T50" s="584"/>
      <c r="U50" s="588">
        <v>9.6999999999999993</v>
      </c>
      <c r="V50" s="588"/>
      <c r="W50" s="588"/>
      <c r="X50" s="588"/>
      <c r="Y50" s="584">
        <v>5392677</v>
      </c>
      <c r="Z50" s="584"/>
      <c r="AA50" s="584"/>
      <c r="AB50" s="584"/>
      <c r="AC50" s="584"/>
      <c r="AD50" s="584"/>
      <c r="AE50" s="584"/>
      <c r="AF50" s="584"/>
      <c r="AG50" s="584" t="s">
        <v>368</v>
      </c>
      <c r="AH50" s="584"/>
      <c r="AI50" s="584"/>
      <c r="AJ50" s="584"/>
      <c r="AK50" s="584"/>
      <c r="AL50" s="584"/>
      <c r="AM50" s="584"/>
      <c r="AN50" s="584"/>
      <c r="AO50" s="584"/>
      <c r="AP50" s="584"/>
      <c r="AQ50" s="588" t="s">
        <v>368</v>
      </c>
      <c r="AR50" s="588"/>
      <c r="AS50" s="588"/>
      <c r="AT50" s="588"/>
      <c r="AU50" s="588"/>
      <c r="AV50" s="647"/>
      <c r="AW50" s="728" t="s">
        <v>67</v>
      </c>
      <c r="AX50" s="632"/>
      <c r="AY50" s="632"/>
      <c r="AZ50" s="632"/>
      <c r="BA50" s="632"/>
      <c r="BB50" s="632"/>
      <c r="BC50" s="632"/>
      <c r="BD50" s="632"/>
      <c r="BE50" s="633"/>
      <c r="BF50" s="782">
        <v>498435</v>
      </c>
      <c r="BG50" s="783"/>
      <c r="BH50" s="783"/>
      <c r="BI50" s="783"/>
      <c r="BJ50" s="783"/>
      <c r="BK50" s="783"/>
      <c r="BL50" s="783"/>
      <c r="BM50" s="784">
        <v>0.8</v>
      </c>
      <c r="BN50" s="784"/>
      <c r="BO50" s="784"/>
      <c r="BP50" s="784"/>
      <c r="BQ50" s="783" t="s">
        <v>368</v>
      </c>
      <c r="BR50" s="783"/>
      <c r="BS50" s="783"/>
      <c r="BT50" s="783"/>
      <c r="BU50" s="783"/>
      <c r="BV50" s="783"/>
      <c r="BW50" s="783"/>
      <c r="BX50" s="783"/>
      <c r="BY50" s="783"/>
      <c r="BZ50" s="783">
        <v>498364</v>
      </c>
      <c r="CA50" s="783"/>
      <c r="CB50" s="783"/>
      <c r="CC50" s="783"/>
      <c r="CD50" s="783"/>
      <c r="CE50" s="785"/>
      <c r="CF50" s="619" t="s">
        <v>66</v>
      </c>
      <c r="CG50" s="684"/>
      <c r="CH50" s="684"/>
      <c r="CI50" s="684"/>
      <c r="CJ50" s="684"/>
      <c r="CK50" s="684"/>
      <c r="CL50" s="684"/>
      <c r="CM50" s="684"/>
      <c r="CN50" s="684"/>
      <c r="CO50" s="684"/>
      <c r="CP50" s="684"/>
      <c r="CQ50" s="684"/>
      <c r="CR50" s="685"/>
      <c r="CS50" s="583">
        <v>40498162</v>
      </c>
      <c r="CT50" s="752"/>
      <c r="CU50" s="752"/>
      <c r="CV50" s="752"/>
      <c r="CW50" s="752"/>
      <c r="CX50" s="752"/>
      <c r="CY50" s="752"/>
      <c r="CZ50" s="753"/>
      <c r="DA50" s="583">
        <v>39840416</v>
      </c>
      <c r="DB50" s="752"/>
      <c r="DC50" s="752"/>
      <c r="DD50" s="752"/>
      <c r="DE50" s="752"/>
      <c r="DF50" s="752"/>
      <c r="DG50" s="752"/>
      <c r="DH50" s="754"/>
      <c r="DI50" s="4"/>
    </row>
    <row r="51" spans="2:113" ht="13.5" customHeight="1">
      <c r="B51" s="659" t="s">
        <v>65</v>
      </c>
      <c r="C51" s="582"/>
      <c r="D51" s="582"/>
      <c r="E51" s="582"/>
      <c r="F51" s="582"/>
      <c r="G51" s="582"/>
      <c r="H51" s="582"/>
      <c r="I51" s="582"/>
      <c r="J51" s="582"/>
      <c r="K51" s="582"/>
      <c r="L51" s="585"/>
      <c r="M51" s="583">
        <v>19834023</v>
      </c>
      <c r="N51" s="584"/>
      <c r="O51" s="584"/>
      <c r="P51" s="584"/>
      <c r="Q51" s="584"/>
      <c r="R51" s="584"/>
      <c r="S51" s="584"/>
      <c r="T51" s="584"/>
      <c r="U51" s="588">
        <v>30.4</v>
      </c>
      <c r="V51" s="588"/>
      <c r="W51" s="588"/>
      <c r="X51" s="588"/>
      <c r="Y51" s="584">
        <v>5930229</v>
      </c>
      <c r="Z51" s="584"/>
      <c r="AA51" s="584"/>
      <c r="AB51" s="584"/>
      <c r="AC51" s="584"/>
      <c r="AD51" s="584"/>
      <c r="AE51" s="584"/>
      <c r="AF51" s="584"/>
      <c r="AG51" s="584">
        <v>5930229</v>
      </c>
      <c r="AH51" s="584"/>
      <c r="AI51" s="584"/>
      <c r="AJ51" s="584"/>
      <c r="AK51" s="584"/>
      <c r="AL51" s="584"/>
      <c r="AM51" s="584"/>
      <c r="AN51" s="584"/>
      <c r="AO51" s="584"/>
      <c r="AP51" s="584"/>
      <c r="AQ51" s="588">
        <v>14.9</v>
      </c>
      <c r="AR51" s="588"/>
      <c r="AS51" s="588"/>
      <c r="AT51" s="588"/>
      <c r="AU51" s="588"/>
      <c r="AV51" s="647"/>
      <c r="AW51" s="619" t="s">
        <v>64</v>
      </c>
      <c r="AX51" s="582"/>
      <c r="AY51" s="582"/>
      <c r="AZ51" s="582"/>
      <c r="BA51" s="582"/>
      <c r="BB51" s="582"/>
      <c r="BC51" s="582"/>
      <c r="BD51" s="582"/>
      <c r="BE51" s="585"/>
      <c r="BF51" s="583">
        <v>7608301</v>
      </c>
      <c r="BG51" s="584"/>
      <c r="BH51" s="584"/>
      <c r="BI51" s="584"/>
      <c r="BJ51" s="584"/>
      <c r="BK51" s="584"/>
      <c r="BL51" s="584"/>
      <c r="BM51" s="588">
        <v>11.7</v>
      </c>
      <c r="BN51" s="588"/>
      <c r="BO51" s="588"/>
      <c r="BP51" s="588"/>
      <c r="BQ51" s="584">
        <v>796553</v>
      </c>
      <c r="BR51" s="584"/>
      <c r="BS51" s="584"/>
      <c r="BT51" s="584"/>
      <c r="BU51" s="584"/>
      <c r="BV51" s="584"/>
      <c r="BW51" s="584"/>
      <c r="BX51" s="584"/>
      <c r="BY51" s="584"/>
      <c r="BZ51" s="584">
        <v>6574251</v>
      </c>
      <c r="CA51" s="584"/>
      <c r="CB51" s="584"/>
      <c r="CC51" s="584"/>
      <c r="CD51" s="584"/>
      <c r="CE51" s="584"/>
      <c r="CF51" s="619" t="s">
        <v>63</v>
      </c>
      <c r="CG51" s="684"/>
      <c r="CH51" s="684"/>
      <c r="CI51" s="684"/>
      <c r="CJ51" s="684"/>
      <c r="CK51" s="684"/>
      <c r="CL51" s="684"/>
      <c r="CM51" s="684"/>
      <c r="CN51" s="684"/>
      <c r="CO51" s="684"/>
      <c r="CP51" s="684"/>
      <c r="CQ51" s="684"/>
      <c r="CR51" s="685"/>
      <c r="CS51" s="583">
        <v>40498162</v>
      </c>
      <c r="CT51" s="752"/>
      <c r="CU51" s="752"/>
      <c r="CV51" s="752"/>
      <c r="CW51" s="752"/>
      <c r="CX51" s="752"/>
      <c r="CY51" s="752"/>
      <c r="CZ51" s="753"/>
      <c r="DA51" s="583">
        <v>39840416</v>
      </c>
      <c r="DB51" s="752"/>
      <c r="DC51" s="752"/>
      <c r="DD51" s="752"/>
      <c r="DE51" s="752"/>
      <c r="DF51" s="752"/>
      <c r="DG51" s="752"/>
      <c r="DH51" s="754"/>
      <c r="DI51" s="4"/>
    </row>
    <row r="52" spans="2:113" ht="13.5" customHeight="1">
      <c r="B52" s="659" t="s">
        <v>40</v>
      </c>
      <c r="C52" s="582"/>
      <c r="D52" s="582"/>
      <c r="E52" s="582"/>
      <c r="F52" s="582"/>
      <c r="G52" s="582"/>
      <c r="H52" s="582"/>
      <c r="I52" s="582"/>
      <c r="J52" s="582"/>
      <c r="K52" s="582"/>
      <c r="L52" s="585"/>
      <c r="M52" s="583">
        <v>4031076</v>
      </c>
      <c r="N52" s="584"/>
      <c r="O52" s="584"/>
      <c r="P52" s="584"/>
      <c r="Q52" s="584"/>
      <c r="R52" s="584"/>
      <c r="S52" s="584"/>
      <c r="T52" s="584"/>
      <c r="U52" s="588">
        <v>6.2</v>
      </c>
      <c r="V52" s="588"/>
      <c r="W52" s="588"/>
      <c r="X52" s="588"/>
      <c r="Y52" s="584">
        <v>4006117</v>
      </c>
      <c r="Z52" s="584"/>
      <c r="AA52" s="584"/>
      <c r="AB52" s="584"/>
      <c r="AC52" s="584"/>
      <c r="AD52" s="584"/>
      <c r="AE52" s="584"/>
      <c r="AF52" s="584"/>
      <c r="AG52" s="734">
        <v>3983827</v>
      </c>
      <c r="AH52" s="734"/>
      <c r="AI52" s="734"/>
      <c r="AJ52" s="734"/>
      <c r="AK52" s="734"/>
      <c r="AL52" s="734"/>
      <c r="AM52" s="734"/>
      <c r="AN52" s="734"/>
      <c r="AO52" s="734"/>
      <c r="AP52" s="734"/>
      <c r="AQ52" s="588">
        <v>10</v>
      </c>
      <c r="AR52" s="588"/>
      <c r="AS52" s="588"/>
      <c r="AT52" s="588"/>
      <c r="AU52" s="588"/>
      <c r="AV52" s="647"/>
      <c r="AW52" s="619" t="s">
        <v>62</v>
      </c>
      <c r="AX52" s="582"/>
      <c r="AY52" s="582"/>
      <c r="AZ52" s="582"/>
      <c r="BA52" s="582"/>
      <c r="BB52" s="582"/>
      <c r="BC52" s="582"/>
      <c r="BD52" s="582"/>
      <c r="BE52" s="585"/>
      <c r="BF52" s="583">
        <v>33935838</v>
      </c>
      <c r="BG52" s="584"/>
      <c r="BH52" s="584"/>
      <c r="BI52" s="584"/>
      <c r="BJ52" s="584"/>
      <c r="BK52" s="584"/>
      <c r="BL52" s="584"/>
      <c r="BM52" s="588">
        <v>52</v>
      </c>
      <c r="BN52" s="588"/>
      <c r="BO52" s="588"/>
      <c r="BP52" s="588"/>
      <c r="BQ52" s="584">
        <v>1365181</v>
      </c>
      <c r="BR52" s="584"/>
      <c r="BS52" s="584"/>
      <c r="BT52" s="584"/>
      <c r="BU52" s="584"/>
      <c r="BV52" s="584"/>
      <c r="BW52" s="584"/>
      <c r="BX52" s="584"/>
      <c r="BY52" s="584"/>
      <c r="BZ52" s="584">
        <v>16265284</v>
      </c>
      <c r="CA52" s="584"/>
      <c r="CB52" s="584"/>
      <c r="CC52" s="584"/>
      <c r="CD52" s="584"/>
      <c r="CE52" s="584"/>
      <c r="CF52" s="619" t="s">
        <v>61</v>
      </c>
      <c r="CG52" s="684"/>
      <c r="CH52" s="684"/>
      <c r="CI52" s="684"/>
      <c r="CJ52" s="684"/>
      <c r="CK52" s="684"/>
      <c r="CL52" s="684"/>
      <c r="CM52" s="684"/>
      <c r="CN52" s="684"/>
      <c r="CO52" s="684"/>
      <c r="CP52" s="684"/>
      <c r="CQ52" s="684"/>
      <c r="CR52" s="685"/>
      <c r="CS52" s="769">
        <v>1.18</v>
      </c>
      <c r="CT52" s="770"/>
      <c r="CU52" s="770"/>
      <c r="CV52" s="770"/>
      <c r="CW52" s="770"/>
      <c r="CX52" s="770"/>
      <c r="CY52" s="770"/>
      <c r="CZ52" s="771"/>
      <c r="DA52" s="769">
        <v>1.1299999999999999</v>
      </c>
      <c r="DB52" s="770"/>
      <c r="DC52" s="770"/>
      <c r="DD52" s="770"/>
      <c r="DE52" s="770"/>
      <c r="DF52" s="770"/>
      <c r="DG52" s="770"/>
      <c r="DH52" s="775"/>
      <c r="DI52" s="4"/>
    </row>
    <row r="53" spans="2:113" ht="13.5" customHeight="1">
      <c r="B53" s="686" t="s">
        <v>116</v>
      </c>
      <c r="C53" s="688" t="s">
        <v>424</v>
      </c>
      <c r="D53" s="689"/>
      <c r="E53" s="689"/>
      <c r="F53" s="689"/>
      <c r="G53" s="689"/>
      <c r="H53" s="689"/>
      <c r="I53" s="690" t="s">
        <v>12</v>
      </c>
      <c r="J53" s="692" t="s">
        <v>60</v>
      </c>
      <c r="K53" s="692"/>
      <c r="L53" s="693"/>
      <c r="M53" s="741">
        <v>3661304</v>
      </c>
      <c r="N53" s="742"/>
      <c r="O53" s="742"/>
      <c r="P53" s="742"/>
      <c r="Q53" s="742"/>
      <c r="R53" s="742"/>
      <c r="S53" s="742"/>
      <c r="T53" s="742"/>
      <c r="U53" s="743">
        <v>5.6</v>
      </c>
      <c r="V53" s="743"/>
      <c r="W53" s="743"/>
      <c r="X53" s="743"/>
      <c r="Y53" s="742">
        <v>3640169</v>
      </c>
      <c r="Z53" s="742"/>
      <c r="AA53" s="742"/>
      <c r="AB53" s="742"/>
      <c r="AC53" s="742"/>
      <c r="AD53" s="742"/>
      <c r="AE53" s="742"/>
      <c r="AF53" s="742"/>
      <c r="AG53" s="742">
        <v>3617879</v>
      </c>
      <c r="AH53" s="742"/>
      <c r="AI53" s="742"/>
      <c r="AJ53" s="742"/>
      <c r="AK53" s="742"/>
      <c r="AL53" s="742"/>
      <c r="AM53" s="742"/>
      <c r="AN53" s="742"/>
      <c r="AO53" s="742"/>
      <c r="AP53" s="742"/>
      <c r="AQ53" s="743">
        <v>9.1</v>
      </c>
      <c r="AR53" s="743"/>
      <c r="AS53" s="743"/>
      <c r="AT53" s="743"/>
      <c r="AU53" s="743"/>
      <c r="AV53" s="781"/>
      <c r="AW53" s="619" t="s">
        <v>59</v>
      </c>
      <c r="AX53" s="582"/>
      <c r="AY53" s="582"/>
      <c r="AZ53" s="582"/>
      <c r="BA53" s="582"/>
      <c r="BB53" s="582"/>
      <c r="BC53" s="582"/>
      <c r="BD53" s="582"/>
      <c r="BE53" s="585"/>
      <c r="BF53" s="583">
        <v>3682401</v>
      </c>
      <c r="BG53" s="584"/>
      <c r="BH53" s="584"/>
      <c r="BI53" s="584"/>
      <c r="BJ53" s="584"/>
      <c r="BK53" s="584"/>
      <c r="BL53" s="584"/>
      <c r="BM53" s="588">
        <v>5.6</v>
      </c>
      <c r="BN53" s="588"/>
      <c r="BO53" s="588"/>
      <c r="BP53" s="588"/>
      <c r="BQ53" s="584">
        <v>93556</v>
      </c>
      <c r="BR53" s="584"/>
      <c r="BS53" s="584"/>
      <c r="BT53" s="584"/>
      <c r="BU53" s="584"/>
      <c r="BV53" s="584"/>
      <c r="BW53" s="584"/>
      <c r="BX53" s="584"/>
      <c r="BY53" s="584"/>
      <c r="BZ53" s="584">
        <v>2859329</v>
      </c>
      <c r="CA53" s="584"/>
      <c r="CB53" s="584"/>
      <c r="CC53" s="584"/>
      <c r="CD53" s="584"/>
      <c r="CE53" s="584"/>
      <c r="CF53" s="619" t="s">
        <v>58</v>
      </c>
      <c r="CG53" s="694"/>
      <c r="CH53" s="694"/>
      <c r="CI53" s="694"/>
      <c r="CJ53" s="694"/>
      <c r="CK53" s="694"/>
      <c r="CL53" s="694"/>
      <c r="CM53" s="694"/>
      <c r="CN53" s="694"/>
      <c r="CO53" s="694"/>
      <c r="CP53" s="694"/>
      <c r="CQ53" s="708" t="s">
        <v>3</v>
      </c>
      <c r="CR53" s="709"/>
      <c r="CS53" s="586">
        <v>4.2</v>
      </c>
      <c r="CT53" s="635"/>
      <c r="CU53" s="635"/>
      <c r="CV53" s="635"/>
      <c r="CW53" s="635"/>
      <c r="CX53" s="635"/>
      <c r="CY53" s="635"/>
      <c r="CZ53" s="765"/>
      <c r="DA53" s="586">
        <v>2.8</v>
      </c>
      <c r="DB53" s="635"/>
      <c r="DC53" s="635"/>
      <c r="DD53" s="635"/>
      <c r="DE53" s="635"/>
      <c r="DF53" s="635"/>
      <c r="DG53" s="635"/>
      <c r="DH53" s="760"/>
      <c r="DI53" s="4"/>
    </row>
    <row r="54" spans="2:113" ht="13.5" customHeight="1">
      <c r="B54" s="616"/>
      <c r="C54" s="641"/>
      <c r="D54" s="642"/>
      <c r="E54" s="642"/>
      <c r="F54" s="642"/>
      <c r="G54" s="642"/>
      <c r="H54" s="642"/>
      <c r="I54" s="691"/>
      <c r="J54" s="695" t="s">
        <v>57</v>
      </c>
      <c r="K54" s="695"/>
      <c r="L54" s="696"/>
      <c r="M54" s="583">
        <v>369377</v>
      </c>
      <c r="N54" s="584"/>
      <c r="O54" s="584"/>
      <c r="P54" s="584"/>
      <c r="Q54" s="584"/>
      <c r="R54" s="584"/>
      <c r="S54" s="584"/>
      <c r="T54" s="584"/>
      <c r="U54" s="588">
        <v>0.6</v>
      </c>
      <c r="V54" s="588"/>
      <c r="W54" s="588"/>
      <c r="X54" s="588"/>
      <c r="Y54" s="584">
        <v>365553</v>
      </c>
      <c r="Z54" s="584"/>
      <c r="AA54" s="584"/>
      <c r="AB54" s="584"/>
      <c r="AC54" s="584"/>
      <c r="AD54" s="584"/>
      <c r="AE54" s="584"/>
      <c r="AF54" s="584"/>
      <c r="AG54" s="584">
        <v>365553</v>
      </c>
      <c r="AH54" s="584"/>
      <c r="AI54" s="584"/>
      <c r="AJ54" s="584"/>
      <c r="AK54" s="584"/>
      <c r="AL54" s="584"/>
      <c r="AM54" s="584"/>
      <c r="AN54" s="584"/>
      <c r="AO54" s="584"/>
      <c r="AP54" s="584"/>
      <c r="AQ54" s="588">
        <v>0.9</v>
      </c>
      <c r="AR54" s="588"/>
      <c r="AS54" s="588"/>
      <c r="AT54" s="588"/>
      <c r="AU54" s="588"/>
      <c r="AV54" s="647"/>
      <c r="AW54" s="619" t="s">
        <v>56</v>
      </c>
      <c r="AX54" s="582"/>
      <c r="AY54" s="582"/>
      <c r="AZ54" s="582"/>
      <c r="BA54" s="582"/>
      <c r="BB54" s="582"/>
      <c r="BC54" s="582"/>
      <c r="BD54" s="582"/>
      <c r="BE54" s="585"/>
      <c r="BF54" s="583">
        <v>147981</v>
      </c>
      <c r="BG54" s="584"/>
      <c r="BH54" s="584"/>
      <c r="BI54" s="584"/>
      <c r="BJ54" s="584"/>
      <c r="BK54" s="584"/>
      <c r="BL54" s="584"/>
      <c r="BM54" s="588">
        <v>0.2</v>
      </c>
      <c r="BN54" s="588"/>
      <c r="BO54" s="588"/>
      <c r="BP54" s="588"/>
      <c r="BQ54" s="584" t="s">
        <v>368</v>
      </c>
      <c r="BR54" s="584"/>
      <c r="BS54" s="584"/>
      <c r="BT54" s="584"/>
      <c r="BU54" s="584"/>
      <c r="BV54" s="584"/>
      <c r="BW54" s="584"/>
      <c r="BX54" s="584"/>
      <c r="BY54" s="584"/>
      <c r="BZ54" s="584">
        <v>104763</v>
      </c>
      <c r="CA54" s="584"/>
      <c r="CB54" s="584"/>
      <c r="CC54" s="584"/>
      <c r="CD54" s="584"/>
      <c r="CE54" s="584"/>
      <c r="CF54" s="697" t="s">
        <v>55</v>
      </c>
      <c r="CG54" s="698"/>
      <c r="CH54" s="698"/>
      <c r="CI54" s="698"/>
      <c r="CJ54" s="698"/>
      <c r="CK54" s="698"/>
      <c r="CL54" s="698"/>
      <c r="CM54" s="698"/>
      <c r="CN54" s="698"/>
      <c r="CO54" s="698"/>
      <c r="CP54" s="698"/>
      <c r="CQ54" s="710" t="s">
        <v>3</v>
      </c>
      <c r="CR54" s="711"/>
      <c r="CS54" s="586">
        <v>9</v>
      </c>
      <c r="CT54" s="635"/>
      <c r="CU54" s="635"/>
      <c r="CV54" s="635"/>
      <c r="CW54" s="635"/>
      <c r="CX54" s="635"/>
      <c r="CY54" s="635"/>
      <c r="CZ54" s="765"/>
      <c r="DA54" s="586">
        <v>8.6999999999999993</v>
      </c>
      <c r="DB54" s="635"/>
      <c r="DC54" s="635"/>
      <c r="DD54" s="635"/>
      <c r="DE54" s="635"/>
      <c r="DF54" s="635"/>
      <c r="DG54" s="635"/>
      <c r="DH54" s="760"/>
      <c r="DI54" s="4"/>
    </row>
    <row r="55" spans="2:113" ht="13.5" customHeight="1">
      <c r="B55" s="687"/>
      <c r="C55" s="699" t="s">
        <v>425</v>
      </c>
      <c r="D55" s="700"/>
      <c r="E55" s="700"/>
      <c r="F55" s="700"/>
      <c r="G55" s="700"/>
      <c r="H55" s="700"/>
      <c r="I55" s="700"/>
      <c r="J55" s="700"/>
      <c r="K55" s="700"/>
      <c r="L55" s="701"/>
      <c r="M55" s="733">
        <v>395</v>
      </c>
      <c r="N55" s="734"/>
      <c r="O55" s="734"/>
      <c r="P55" s="734"/>
      <c r="Q55" s="734"/>
      <c r="R55" s="734"/>
      <c r="S55" s="734"/>
      <c r="T55" s="734"/>
      <c r="U55" s="735">
        <v>0</v>
      </c>
      <c r="V55" s="735"/>
      <c r="W55" s="735"/>
      <c r="X55" s="735"/>
      <c r="Y55" s="734">
        <v>395</v>
      </c>
      <c r="Z55" s="734"/>
      <c r="AA55" s="734"/>
      <c r="AB55" s="734"/>
      <c r="AC55" s="734"/>
      <c r="AD55" s="734"/>
      <c r="AE55" s="734"/>
      <c r="AF55" s="734"/>
      <c r="AG55" s="734">
        <v>395</v>
      </c>
      <c r="AH55" s="734"/>
      <c r="AI55" s="734"/>
      <c r="AJ55" s="734"/>
      <c r="AK55" s="734"/>
      <c r="AL55" s="734"/>
      <c r="AM55" s="734"/>
      <c r="AN55" s="734"/>
      <c r="AO55" s="734"/>
      <c r="AP55" s="734"/>
      <c r="AQ55" s="735">
        <v>0</v>
      </c>
      <c r="AR55" s="735"/>
      <c r="AS55" s="735"/>
      <c r="AT55" s="735"/>
      <c r="AU55" s="735"/>
      <c r="AV55" s="778"/>
      <c r="AW55" s="619" t="s">
        <v>54</v>
      </c>
      <c r="AX55" s="582"/>
      <c r="AY55" s="582"/>
      <c r="AZ55" s="582"/>
      <c r="BA55" s="582"/>
      <c r="BB55" s="582"/>
      <c r="BC55" s="582"/>
      <c r="BD55" s="582"/>
      <c r="BE55" s="585"/>
      <c r="BF55" s="583">
        <v>133213</v>
      </c>
      <c r="BG55" s="584"/>
      <c r="BH55" s="584"/>
      <c r="BI55" s="584"/>
      <c r="BJ55" s="584"/>
      <c r="BK55" s="584"/>
      <c r="BL55" s="584"/>
      <c r="BM55" s="588">
        <v>0.2</v>
      </c>
      <c r="BN55" s="588"/>
      <c r="BO55" s="588"/>
      <c r="BP55" s="588"/>
      <c r="BQ55" s="584">
        <v>2132</v>
      </c>
      <c r="BR55" s="584"/>
      <c r="BS55" s="584"/>
      <c r="BT55" s="584"/>
      <c r="BU55" s="584"/>
      <c r="BV55" s="584"/>
      <c r="BW55" s="584"/>
      <c r="BX55" s="584"/>
      <c r="BY55" s="584"/>
      <c r="BZ55" s="584">
        <v>128917</v>
      </c>
      <c r="CA55" s="584"/>
      <c r="CB55" s="584"/>
      <c r="CC55" s="584"/>
      <c r="CD55" s="584"/>
      <c r="CE55" s="584"/>
      <c r="CF55" s="702" t="s">
        <v>426</v>
      </c>
      <c r="CG55" s="703"/>
      <c r="CH55" s="728" t="s">
        <v>53</v>
      </c>
      <c r="CI55" s="777"/>
      <c r="CJ55" s="777"/>
      <c r="CK55" s="777"/>
      <c r="CL55" s="777"/>
      <c r="CM55" s="777"/>
      <c r="CN55" s="777"/>
      <c r="CO55" s="777"/>
      <c r="CP55" s="777"/>
      <c r="CQ55" s="779" t="s">
        <v>3</v>
      </c>
      <c r="CR55" s="780"/>
      <c r="CS55" s="766" t="s">
        <v>368</v>
      </c>
      <c r="CT55" s="767"/>
      <c r="CU55" s="767"/>
      <c r="CV55" s="767"/>
      <c r="CW55" s="767"/>
      <c r="CX55" s="767"/>
      <c r="CY55" s="767"/>
      <c r="CZ55" s="768"/>
      <c r="DA55" s="766" t="s">
        <v>368</v>
      </c>
      <c r="DB55" s="767"/>
      <c r="DC55" s="767"/>
      <c r="DD55" s="767"/>
      <c r="DE55" s="767"/>
      <c r="DF55" s="767"/>
      <c r="DG55" s="767"/>
      <c r="DH55" s="776"/>
      <c r="DI55" s="4"/>
    </row>
    <row r="56" spans="2:113" ht="13.5" customHeight="1">
      <c r="B56" s="659" t="s">
        <v>52</v>
      </c>
      <c r="C56" s="582"/>
      <c r="D56" s="582"/>
      <c r="E56" s="582"/>
      <c r="F56" s="582"/>
      <c r="G56" s="582"/>
      <c r="H56" s="582"/>
      <c r="I56" s="582"/>
      <c r="J56" s="582"/>
      <c r="K56" s="582"/>
      <c r="L56" s="585"/>
      <c r="M56" s="583">
        <v>33573149</v>
      </c>
      <c r="N56" s="584"/>
      <c r="O56" s="584"/>
      <c r="P56" s="584"/>
      <c r="Q56" s="584"/>
      <c r="R56" s="584"/>
      <c r="S56" s="584"/>
      <c r="T56" s="584"/>
      <c r="U56" s="588">
        <v>51.5</v>
      </c>
      <c r="V56" s="588"/>
      <c r="W56" s="588"/>
      <c r="X56" s="588"/>
      <c r="Y56" s="584">
        <v>18594955</v>
      </c>
      <c r="Z56" s="584"/>
      <c r="AA56" s="584"/>
      <c r="AB56" s="584"/>
      <c r="AC56" s="584"/>
      <c r="AD56" s="584"/>
      <c r="AE56" s="584"/>
      <c r="AF56" s="584"/>
      <c r="AG56" s="742">
        <v>18571849</v>
      </c>
      <c r="AH56" s="742"/>
      <c r="AI56" s="742"/>
      <c r="AJ56" s="742"/>
      <c r="AK56" s="742"/>
      <c r="AL56" s="742"/>
      <c r="AM56" s="742"/>
      <c r="AN56" s="742"/>
      <c r="AO56" s="742"/>
      <c r="AP56" s="742"/>
      <c r="AQ56" s="588">
        <v>46.5</v>
      </c>
      <c r="AR56" s="588"/>
      <c r="AS56" s="588"/>
      <c r="AT56" s="588"/>
      <c r="AU56" s="588"/>
      <c r="AV56" s="647"/>
      <c r="AW56" s="772" t="s">
        <v>427</v>
      </c>
      <c r="AX56" s="773"/>
      <c r="AY56" s="773"/>
      <c r="AZ56" s="773"/>
      <c r="BA56" s="773"/>
      <c r="BB56" s="773"/>
      <c r="BC56" s="773"/>
      <c r="BD56" s="773"/>
      <c r="BE56" s="774"/>
      <c r="BF56" s="583">
        <v>511593</v>
      </c>
      <c r="BG56" s="584"/>
      <c r="BH56" s="584"/>
      <c r="BI56" s="584"/>
      <c r="BJ56" s="584"/>
      <c r="BK56" s="584"/>
      <c r="BL56" s="584"/>
      <c r="BM56" s="588">
        <v>0.8</v>
      </c>
      <c r="BN56" s="588"/>
      <c r="BO56" s="588"/>
      <c r="BP56" s="588"/>
      <c r="BQ56" s="584">
        <v>23496</v>
      </c>
      <c r="BR56" s="584"/>
      <c r="BS56" s="584"/>
      <c r="BT56" s="584"/>
      <c r="BU56" s="584"/>
      <c r="BV56" s="584"/>
      <c r="BW56" s="584"/>
      <c r="BX56" s="584"/>
      <c r="BY56" s="584"/>
      <c r="BZ56" s="584">
        <v>440937</v>
      </c>
      <c r="CA56" s="584"/>
      <c r="CB56" s="584"/>
      <c r="CC56" s="584"/>
      <c r="CD56" s="584"/>
      <c r="CE56" s="584"/>
      <c r="CF56" s="704"/>
      <c r="CG56" s="705"/>
      <c r="CH56" s="619" t="s">
        <v>51</v>
      </c>
      <c r="CI56" s="694"/>
      <c r="CJ56" s="694"/>
      <c r="CK56" s="694"/>
      <c r="CL56" s="694"/>
      <c r="CM56" s="694"/>
      <c r="CN56" s="694"/>
      <c r="CO56" s="694"/>
      <c r="CP56" s="694"/>
      <c r="CQ56" s="708" t="s">
        <v>3</v>
      </c>
      <c r="CR56" s="709"/>
      <c r="CS56" s="769" t="s">
        <v>368</v>
      </c>
      <c r="CT56" s="770"/>
      <c r="CU56" s="770"/>
      <c r="CV56" s="770"/>
      <c r="CW56" s="770"/>
      <c r="CX56" s="770"/>
      <c r="CY56" s="770"/>
      <c r="CZ56" s="771"/>
      <c r="DA56" s="769" t="s">
        <v>368</v>
      </c>
      <c r="DB56" s="770"/>
      <c r="DC56" s="770"/>
      <c r="DD56" s="770"/>
      <c r="DE56" s="770"/>
      <c r="DF56" s="770"/>
      <c r="DG56" s="770"/>
      <c r="DH56" s="775"/>
      <c r="DI56" s="4"/>
    </row>
    <row r="57" spans="2:113" ht="13.5" customHeight="1">
      <c r="B57" s="659" t="s">
        <v>50</v>
      </c>
      <c r="C57" s="582"/>
      <c r="D57" s="582"/>
      <c r="E57" s="582"/>
      <c r="F57" s="582"/>
      <c r="G57" s="582"/>
      <c r="H57" s="582"/>
      <c r="I57" s="582"/>
      <c r="J57" s="582"/>
      <c r="K57" s="582"/>
      <c r="L57" s="585"/>
      <c r="M57" s="583">
        <v>10593855</v>
      </c>
      <c r="N57" s="584"/>
      <c r="O57" s="584"/>
      <c r="P57" s="584"/>
      <c r="Q57" s="584"/>
      <c r="R57" s="584"/>
      <c r="S57" s="584"/>
      <c r="T57" s="584"/>
      <c r="U57" s="588">
        <v>16.2</v>
      </c>
      <c r="V57" s="588"/>
      <c r="W57" s="588"/>
      <c r="X57" s="588"/>
      <c r="Y57" s="584">
        <v>8366730</v>
      </c>
      <c r="Z57" s="584"/>
      <c r="AA57" s="584"/>
      <c r="AB57" s="584"/>
      <c r="AC57" s="584"/>
      <c r="AD57" s="584"/>
      <c r="AE57" s="584"/>
      <c r="AF57" s="584"/>
      <c r="AG57" s="584">
        <v>7422837</v>
      </c>
      <c r="AH57" s="584"/>
      <c r="AI57" s="584"/>
      <c r="AJ57" s="584"/>
      <c r="AK57" s="584"/>
      <c r="AL57" s="584"/>
      <c r="AM57" s="584"/>
      <c r="AN57" s="584"/>
      <c r="AO57" s="584"/>
      <c r="AP57" s="584"/>
      <c r="AQ57" s="588">
        <v>18.600000000000001</v>
      </c>
      <c r="AR57" s="588"/>
      <c r="AS57" s="588"/>
      <c r="AT57" s="588"/>
      <c r="AU57" s="588"/>
      <c r="AV57" s="647"/>
      <c r="AW57" s="619" t="s">
        <v>49</v>
      </c>
      <c r="AX57" s="582"/>
      <c r="AY57" s="582"/>
      <c r="AZ57" s="582"/>
      <c r="BA57" s="582"/>
      <c r="BB57" s="582"/>
      <c r="BC57" s="582"/>
      <c r="BD57" s="582"/>
      <c r="BE57" s="585"/>
      <c r="BF57" s="583">
        <v>4751433</v>
      </c>
      <c r="BG57" s="584"/>
      <c r="BH57" s="584"/>
      <c r="BI57" s="584"/>
      <c r="BJ57" s="584"/>
      <c r="BK57" s="584"/>
      <c r="BL57" s="584"/>
      <c r="BM57" s="588">
        <v>7.3</v>
      </c>
      <c r="BN57" s="588"/>
      <c r="BO57" s="588"/>
      <c r="BP57" s="588"/>
      <c r="BQ57" s="584">
        <v>1793002</v>
      </c>
      <c r="BR57" s="584"/>
      <c r="BS57" s="584"/>
      <c r="BT57" s="584"/>
      <c r="BU57" s="584"/>
      <c r="BV57" s="584"/>
      <c r="BW57" s="584"/>
      <c r="BX57" s="584"/>
      <c r="BY57" s="584"/>
      <c r="BZ57" s="584">
        <v>3692657</v>
      </c>
      <c r="CA57" s="584"/>
      <c r="CB57" s="584"/>
      <c r="CC57" s="584"/>
      <c r="CD57" s="584"/>
      <c r="CE57" s="584"/>
      <c r="CF57" s="704"/>
      <c r="CG57" s="705"/>
      <c r="CH57" s="619" t="s">
        <v>48</v>
      </c>
      <c r="CI57" s="694"/>
      <c r="CJ57" s="694"/>
      <c r="CK57" s="694"/>
      <c r="CL57" s="694"/>
      <c r="CM57" s="694"/>
      <c r="CN57" s="694"/>
      <c r="CO57" s="694"/>
      <c r="CP57" s="694"/>
      <c r="CQ57" s="708" t="s">
        <v>3</v>
      </c>
      <c r="CR57" s="709"/>
      <c r="CS57" s="586">
        <v>3.5</v>
      </c>
      <c r="CT57" s="635"/>
      <c r="CU57" s="635"/>
      <c r="CV57" s="635"/>
      <c r="CW57" s="635"/>
      <c r="CX57" s="635"/>
      <c r="CY57" s="635"/>
      <c r="CZ57" s="765"/>
      <c r="DA57" s="586">
        <v>3.8</v>
      </c>
      <c r="DB57" s="635"/>
      <c r="DC57" s="635"/>
      <c r="DD57" s="635"/>
      <c r="DE57" s="635"/>
      <c r="DF57" s="635"/>
      <c r="DG57" s="635"/>
      <c r="DH57" s="760"/>
    </row>
    <row r="58" spans="2:113" ht="13.5" customHeight="1">
      <c r="B58" s="659" t="s">
        <v>47</v>
      </c>
      <c r="C58" s="582"/>
      <c r="D58" s="582"/>
      <c r="E58" s="582"/>
      <c r="F58" s="582"/>
      <c r="G58" s="582"/>
      <c r="H58" s="582"/>
      <c r="I58" s="582"/>
      <c r="J58" s="582"/>
      <c r="K58" s="582"/>
      <c r="L58" s="585"/>
      <c r="M58" s="583">
        <v>283450</v>
      </c>
      <c r="N58" s="584"/>
      <c r="O58" s="584"/>
      <c r="P58" s="584"/>
      <c r="Q58" s="584"/>
      <c r="R58" s="584"/>
      <c r="S58" s="584"/>
      <c r="T58" s="584"/>
      <c r="U58" s="588">
        <v>0.4</v>
      </c>
      <c r="V58" s="588"/>
      <c r="W58" s="588"/>
      <c r="X58" s="588"/>
      <c r="Y58" s="584">
        <v>271279</v>
      </c>
      <c r="Z58" s="584"/>
      <c r="AA58" s="584"/>
      <c r="AB58" s="584"/>
      <c r="AC58" s="584"/>
      <c r="AD58" s="584"/>
      <c r="AE58" s="584"/>
      <c r="AF58" s="584"/>
      <c r="AG58" s="584">
        <v>271279</v>
      </c>
      <c r="AH58" s="584"/>
      <c r="AI58" s="584"/>
      <c r="AJ58" s="584"/>
      <c r="AK58" s="584"/>
      <c r="AL58" s="584"/>
      <c r="AM58" s="584"/>
      <c r="AN58" s="584"/>
      <c r="AO58" s="584"/>
      <c r="AP58" s="584"/>
      <c r="AQ58" s="588">
        <v>0.7</v>
      </c>
      <c r="AR58" s="588"/>
      <c r="AS58" s="588"/>
      <c r="AT58" s="588"/>
      <c r="AU58" s="588"/>
      <c r="AV58" s="647"/>
      <c r="AW58" s="619" t="s">
        <v>46</v>
      </c>
      <c r="AX58" s="582"/>
      <c r="AY58" s="582"/>
      <c r="AZ58" s="582"/>
      <c r="BA58" s="582"/>
      <c r="BB58" s="582"/>
      <c r="BC58" s="582"/>
      <c r="BD58" s="582"/>
      <c r="BE58" s="585"/>
      <c r="BF58" s="583">
        <v>2253342</v>
      </c>
      <c r="BG58" s="584"/>
      <c r="BH58" s="584"/>
      <c r="BI58" s="584"/>
      <c r="BJ58" s="584"/>
      <c r="BK58" s="584"/>
      <c r="BL58" s="584"/>
      <c r="BM58" s="588">
        <v>3.5</v>
      </c>
      <c r="BN58" s="588"/>
      <c r="BO58" s="588"/>
      <c r="BP58" s="588"/>
      <c r="BQ58" s="584">
        <v>102356</v>
      </c>
      <c r="BR58" s="584"/>
      <c r="BS58" s="584"/>
      <c r="BT58" s="584"/>
      <c r="BU58" s="584"/>
      <c r="BV58" s="584"/>
      <c r="BW58" s="584"/>
      <c r="BX58" s="584"/>
      <c r="BY58" s="584"/>
      <c r="BZ58" s="584">
        <v>2056302</v>
      </c>
      <c r="CA58" s="584"/>
      <c r="CB58" s="584"/>
      <c r="CC58" s="584"/>
      <c r="CD58" s="584"/>
      <c r="CE58" s="584"/>
      <c r="CF58" s="706"/>
      <c r="CG58" s="707"/>
      <c r="CH58" s="697" t="s">
        <v>45</v>
      </c>
      <c r="CI58" s="698"/>
      <c r="CJ58" s="698"/>
      <c r="CK58" s="698"/>
      <c r="CL58" s="698"/>
      <c r="CM58" s="698"/>
      <c r="CN58" s="698"/>
      <c r="CO58" s="698"/>
      <c r="CP58" s="698"/>
      <c r="CQ58" s="710" t="s">
        <v>3</v>
      </c>
      <c r="CR58" s="711"/>
      <c r="CS58" s="761">
        <v>11.8</v>
      </c>
      <c r="CT58" s="762"/>
      <c r="CU58" s="762"/>
      <c r="CV58" s="762"/>
      <c r="CW58" s="762"/>
      <c r="CX58" s="762"/>
      <c r="CY58" s="762"/>
      <c r="CZ58" s="763"/>
      <c r="DA58" s="761">
        <v>18.600000000000001</v>
      </c>
      <c r="DB58" s="762"/>
      <c r="DC58" s="762"/>
      <c r="DD58" s="762"/>
      <c r="DE58" s="762"/>
      <c r="DF58" s="762"/>
      <c r="DG58" s="762"/>
      <c r="DH58" s="764"/>
      <c r="DI58" s="4"/>
    </row>
    <row r="59" spans="2:113" ht="13.5" customHeight="1">
      <c r="B59" s="659" t="s">
        <v>44</v>
      </c>
      <c r="C59" s="582"/>
      <c r="D59" s="582"/>
      <c r="E59" s="582"/>
      <c r="F59" s="582"/>
      <c r="G59" s="582"/>
      <c r="H59" s="582"/>
      <c r="I59" s="582"/>
      <c r="J59" s="582"/>
      <c r="K59" s="582"/>
      <c r="L59" s="585"/>
      <c r="M59" s="583">
        <v>7070436</v>
      </c>
      <c r="N59" s="584"/>
      <c r="O59" s="584"/>
      <c r="P59" s="584"/>
      <c r="Q59" s="584"/>
      <c r="R59" s="584"/>
      <c r="S59" s="584"/>
      <c r="T59" s="584"/>
      <c r="U59" s="588">
        <v>10.8</v>
      </c>
      <c r="V59" s="588"/>
      <c r="W59" s="588"/>
      <c r="X59" s="588"/>
      <c r="Y59" s="584">
        <v>5636914</v>
      </c>
      <c r="Z59" s="584"/>
      <c r="AA59" s="584"/>
      <c r="AB59" s="584"/>
      <c r="AC59" s="584"/>
      <c r="AD59" s="584"/>
      <c r="AE59" s="584"/>
      <c r="AF59" s="584"/>
      <c r="AG59" s="584">
        <v>5003269</v>
      </c>
      <c r="AH59" s="584"/>
      <c r="AI59" s="584"/>
      <c r="AJ59" s="584"/>
      <c r="AK59" s="584"/>
      <c r="AL59" s="584"/>
      <c r="AM59" s="584"/>
      <c r="AN59" s="584"/>
      <c r="AO59" s="584"/>
      <c r="AP59" s="584"/>
      <c r="AQ59" s="588">
        <v>12.5</v>
      </c>
      <c r="AR59" s="588"/>
      <c r="AS59" s="588"/>
      <c r="AT59" s="588"/>
      <c r="AU59" s="588"/>
      <c r="AV59" s="647"/>
      <c r="AW59" s="619" t="s">
        <v>428</v>
      </c>
      <c r="AX59" s="582"/>
      <c r="AY59" s="582"/>
      <c r="AZ59" s="582"/>
      <c r="BA59" s="582"/>
      <c r="BB59" s="582"/>
      <c r="BC59" s="582"/>
      <c r="BD59" s="582"/>
      <c r="BE59" s="585"/>
      <c r="BF59" s="583">
        <v>7562520</v>
      </c>
      <c r="BG59" s="584"/>
      <c r="BH59" s="584"/>
      <c r="BI59" s="584"/>
      <c r="BJ59" s="584"/>
      <c r="BK59" s="584"/>
      <c r="BL59" s="584"/>
      <c r="BM59" s="588">
        <v>11.6</v>
      </c>
      <c r="BN59" s="588"/>
      <c r="BO59" s="588"/>
      <c r="BP59" s="588"/>
      <c r="BQ59" s="584">
        <v>1867667</v>
      </c>
      <c r="BR59" s="584"/>
      <c r="BS59" s="584"/>
      <c r="BT59" s="584"/>
      <c r="BU59" s="584"/>
      <c r="BV59" s="584"/>
      <c r="BW59" s="584"/>
      <c r="BX59" s="584"/>
      <c r="BY59" s="584"/>
      <c r="BZ59" s="584">
        <v>5863615</v>
      </c>
      <c r="CA59" s="584"/>
      <c r="CB59" s="584"/>
      <c r="CC59" s="584"/>
      <c r="CD59" s="584"/>
      <c r="CE59" s="584"/>
      <c r="CF59" s="638" t="s">
        <v>429</v>
      </c>
      <c r="CG59" s="639"/>
      <c r="CH59" s="639"/>
      <c r="CI59" s="639"/>
      <c r="CJ59" s="640"/>
      <c r="CK59" s="632" t="s">
        <v>430</v>
      </c>
      <c r="CL59" s="632"/>
      <c r="CM59" s="632"/>
      <c r="CN59" s="632"/>
      <c r="CO59" s="632"/>
      <c r="CP59" s="632"/>
      <c r="CQ59" s="632"/>
      <c r="CR59" s="633"/>
      <c r="CS59" s="583">
        <v>4157930</v>
      </c>
      <c r="CT59" s="752"/>
      <c r="CU59" s="752"/>
      <c r="CV59" s="752"/>
      <c r="CW59" s="752"/>
      <c r="CX59" s="752"/>
      <c r="CY59" s="752"/>
      <c r="CZ59" s="753"/>
      <c r="DA59" s="583">
        <v>4072586</v>
      </c>
      <c r="DB59" s="752"/>
      <c r="DC59" s="752"/>
      <c r="DD59" s="752"/>
      <c r="DE59" s="752"/>
      <c r="DF59" s="752"/>
      <c r="DG59" s="752"/>
      <c r="DH59" s="754"/>
      <c r="DI59" s="4"/>
    </row>
    <row r="60" spans="2:113" ht="13.5" customHeight="1">
      <c r="B60" s="17"/>
      <c r="C60" s="582" t="s">
        <v>43</v>
      </c>
      <c r="D60" s="582"/>
      <c r="E60" s="582"/>
      <c r="F60" s="582"/>
      <c r="G60" s="582"/>
      <c r="H60" s="582"/>
      <c r="I60" s="582"/>
      <c r="J60" s="582"/>
      <c r="K60" s="582"/>
      <c r="L60" s="585"/>
      <c r="M60" s="583">
        <v>725629</v>
      </c>
      <c r="N60" s="584"/>
      <c r="O60" s="584"/>
      <c r="P60" s="584"/>
      <c r="Q60" s="584"/>
      <c r="R60" s="584"/>
      <c r="S60" s="584"/>
      <c r="T60" s="584"/>
      <c r="U60" s="588">
        <v>1.1000000000000001</v>
      </c>
      <c r="V60" s="588"/>
      <c r="W60" s="588"/>
      <c r="X60" s="588"/>
      <c r="Y60" s="584">
        <v>725629</v>
      </c>
      <c r="Z60" s="584"/>
      <c r="AA60" s="584"/>
      <c r="AB60" s="584"/>
      <c r="AC60" s="584"/>
      <c r="AD60" s="584"/>
      <c r="AE60" s="584"/>
      <c r="AF60" s="584"/>
      <c r="AG60" s="584">
        <v>686978</v>
      </c>
      <c r="AH60" s="584"/>
      <c r="AI60" s="584"/>
      <c r="AJ60" s="584"/>
      <c r="AK60" s="584"/>
      <c r="AL60" s="584"/>
      <c r="AM60" s="584"/>
      <c r="AN60" s="584"/>
      <c r="AO60" s="584"/>
      <c r="AP60" s="584"/>
      <c r="AQ60" s="588">
        <v>1.7</v>
      </c>
      <c r="AR60" s="588"/>
      <c r="AS60" s="588"/>
      <c r="AT60" s="588"/>
      <c r="AU60" s="588"/>
      <c r="AV60" s="647"/>
      <c r="AW60" s="619" t="s">
        <v>42</v>
      </c>
      <c r="AX60" s="582"/>
      <c r="AY60" s="582"/>
      <c r="AZ60" s="582"/>
      <c r="BA60" s="582"/>
      <c r="BB60" s="582"/>
      <c r="BC60" s="582"/>
      <c r="BD60" s="582"/>
      <c r="BE60" s="585"/>
      <c r="BF60" s="583" t="s">
        <v>368</v>
      </c>
      <c r="BG60" s="584"/>
      <c r="BH60" s="584"/>
      <c r="BI60" s="584"/>
      <c r="BJ60" s="584"/>
      <c r="BK60" s="584"/>
      <c r="BL60" s="584"/>
      <c r="BM60" s="588" t="s">
        <v>368</v>
      </c>
      <c r="BN60" s="588"/>
      <c r="BO60" s="588"/>
      <c r="BP60" s="588"/>
      <c r="BQ60" s="584" t="s">
        <v>368</v>
      </c>
      <c r="BR60" s="584"/>
      <c r="BS60" s="584"/>
      <c r="BT60" s="584"/>
      <c r="BU60" s="584"/>
      <c r="BV60" s="584"/>
      <c r="BW60" s="584"/>
      <c r="BX60" s="584"/>
      <c r="BY60" s="584"/>
      <c r="BZ60" s="584" t="s">
        <v>368</v>
      </c>
      <c r="CA60" s="584"/>
      <c r="CB60" s="584"/>
      <c r="CC60" s="584"/>
      <c r="CD60" s="584"/>
      <c r="CE60" s="584"/>
      <c r="CF60" s="641"/>
      <c r="CG60" s="642"/>
      <c r="CH60" s="642"/>
      <c r="CI60" s="642"/>
      <c r="CJ60" s="643"/>
      <c r="CK60" s="582" t="s">
        <v>431</v>
      </c>
      <c r="CL60" s="582"/>
      <c r="CM60" s="582"/>
      <c r="CN60" s="582"/>
      <c r="CO60" s="582"/>
      <c r="CP60" s="582"/>
      <c r="CQ60" s="582"/>
      <c r="CR60" s="585"/>
      <c r="CS60" s="583" t="s">
        <v>368</v>
      </c>
      <c r="CT60" s="752"/>
      <c r="CU60" s="752"/>
      <c r="CV60" s="752"/>
      <c r="CW60" s="752"/>
      <c r="CX60" s="752"/>
      <c r="CY60" s="752"/>
      <c r="CZ60" s="753"/>
      <c r="DA60" s="583" t="s">
        <v>368</v>
      </c>
      <c r="DB60" s="752"/>
      <c r="DC60" s="752"/>
      <c r="DD60" s="752"/>
      <c r="DE60" s="752"/>
      <c r="DF60" s="752"/>
      <c r="DG60" s="752"/>
      <c r="DH60" s="754"/>
      <c r="DI60" s="4"/>
    </row>
    <row r="61" spans="2:113" ht="13.5" customHeight="1">
      <c r="B61" s="659" t="s">
        <v>41</v>
      </c>
      <c r="C61" s="582"/>
      <c r="D61" s="582"/>
      <c r="E61" s="582"/>
      <c r="F61" s="582"/>
      <c r="G61" s="582"/>
      <c r="H61" s="582"/>
      <c r="I61" s="582"/>
      <c r="J61" s="582"/>
      <c r="K61" s="582"/>
      <c r="L61" s="585"/>
      <c r="M61" s="583">
        <v>7353175</v>
      </c>
      <c r="N61" s="584"/>
      <c r="O61" s="584"/>
      <c r="P61" s="584"/>
      <c r="Q61" s="584"/>
      <c r="R61" s="584"/>
      <c r="S61" s="584"/>
      <c r="T61" s="584"/>
      <c r="U61" s="588">
        <v>11.3</v>
      </c>
      <c r="V61" s="588"/>
      <c r="W61" s="588"/>
      <c r="X61" s="588"/>
      <c r="Y61" s="584">
        <v>6757766</v>
      </c>
      <c r="Z61" s="584"/>
      <c r="AA61" s="584"/>
      <c r="AB61" s="584"/>
      <c r="AC61" s="584"/>
      <c r="AD61" s="584"/>
      <c r="AE61" s="584"/>
      <c r="AF61" s="584"/>
      <c r="AG61" s="584">
        <v>4489018</v>
      </c>
      <c r="AH61" s="584"/>
      <c r="AI61" s="584"/>
      <c r="AJ61" s="584"/>
      <c r="AK61" s="584"/>
      <c r="AL61" s="584"/>
      <c r="AM61" s="584"/>
      <c r="AN61" s="584"/>
      <c r="AO61" s="584"/>
      <c r="AP61" s="584"/>
      <c r="AQ61" s="588">
        <v>11.2</v>
      </c>
      <c r="AR61" s="588"/>
      <c r="AS61" s="588"/>
      <c r="AT61" s="588"/>
      <c r="AU61" s="588"/>
      <c r="AV61" s="647"/>
      <c r="AW61" s="619" t="s">
        <v>40</v>
      </c>
      <c r="AX61" s="582"/>
      <c r="AY61" s="582"/>
      <c r="AZ61" s="582"/>
      <c r="BA61" s="582"/>
      <c r="BB61" s="582"/>
      <c r="BC61" s="582"/>
      <c r="BD61" s="582"/>
      <c r="BE61" s="585"/>
      <c r="BF61" s="583">
        <v>4031076</v>
      </c>
      <c r="BG61" s="584"/>
      <c r="BH61" s="584"/>
      <c r="BI61" s="584"/>
      <c r="BJ61" s="584"/>
      <c r="BK61" s="584"/>
      <c r="BL61" s="584"/>
      <c r="BM61" s="588">
        <v>6.2</v>
      </c>
      <c r="BN61" s="588"/>
      <c r="BO61" s="588"/>
      <c r="BP61" s="588"/>
      <c r="BQ61" s="584" t="s">
        <v>368</v>
      </c>
      <c r="BR61" s="584"/>
      <c r="BS61" s="584"/>
      <c r="BT61" s="584"/>
      <c r="BU61" s="584"/>
      <c r="BV61" s="584"/>
      <c r="BW61" s="584"/>
      <c r="BX61" s="584"/>
      <c r="BY61" s="584"/>
      <c r="BZ61" s="584">
        <v>4006117</v>
      </c>
      <c r="CA61" s="584"/>
      <c r="CB61" s="584"/>
      <c r="CC61" s="584"/>
      <c r="CD61" s="584"/>
      <c r="CE61" s="584"/>
      <c r="CF61" s="644"/>
      <c r="CG61" s="645"/>
      <c r="CH61" s="645"/>
      <c r="CI61" s="645"/>
      <c r="CJ61" s="646"/>
      <c r="CK61" s="662" t="s">
        <v>432</v>
      </c>
      <c r="CL61" s="662"/>
      <c r="CM61" s="662"/>
      <c r="CN61" s="662"/>
      <c r="CO61" s="662"/>
      <c r="CP61" s="662"/>
      <c r="CQ61" s="662"/>
      <c r="CR61" s="663"/>
      <c r="CS61" s="583">
        <v>8975486</v>
      </c>
      <c r="CT61" s="752"/>
      <c r="CU61" s="752"/>
      <c r="CV61" s="752"/>
      <c r="CW61" s="752"/>
      <c r="CX61" s="752"/>
      <c r="CY61" s="752"/>
      <c r="CZ61" s="753"/>
      <c r="DA61" s="583">
        <v>8910468</v>
      </c>
      <c r="DB61" s="752"/>
      <c r="DC61" s="752"/>
      <c r="DD61" s="752"/>
      <c r="DE61" s="752"/>
      <c r="DF61" s="752"/>
      <c r="DG61" s="752"/>
      <c r="DH61" s="754"/>
      <c r="DI61" s="4"/>
    </row>
    <row r="62" spans="2:113" ht="13.5" customHeight="1">
      <c r="B62" s="659" t="s">
        <v>39</v>
      </c>
      <c r="C62" s="582"/>
      <c r="D62" s="582"/>
      <c r="E62" s="582"/>
      <c r="F62" s="582"/>
      <c r="G62" s="582"/>
      <c r="H62" s="582"/>
      <c r="I62" s="582"/>
      <c r="J62" s="582"/>
      <c r="K62" s="582"/>
      <c r="L62" s="585"/>
      <c r="M62" s="583">
        <v>188125</v>
      </c>
      <c r="N62" s="584"/>
      <c r="O62" s="584"/>
      <c r="P62" s="584"/>
      <c r="Q62" s="584"/>
      <c r="R62" s="584"/>
      <c r="S62" s="584"/>
      <c r="T62" s="584"/>
      <c r="U62" s="588">
        <v>0.3</v>
      </c>
      <c r="V62" s="588"/>
      <c r="W62" s="588"/>
      <c r="X62" s="588"/>
      <c r="Y62" s="584">
        <v>162011</v>
      </c>
      <c r="Z62" s="584"/>
      <c r="AA62" s="584"/>
      <c r="AB62" s="584"/>
      <c r="AC62" s="584"/>
      <c r="AD62" s="584"/>
      <c r="AE62" s="584"/>
      <c r="AF62" s="584"/>
      <c r="AG62" s="584" t="s">
        <v>368</v>
      </c>
      <c r="AH62" s="584"/>
      <c r="AI62" s="584"/>
      <c r="AJ62" s="584"/>
      <c r="AK62" s="584"/>
      <c r="AL62" s="584"/>
      <c r="AM62" s="584"/>
      <c r="AN62" s="584"/>
      <c r="AO62" s="584"/>
      <c r="AP62" s="584"/>
      <c r="AQ62" s="588" t="s">
        <v>368</v>
      </c>
      <c r="AR62" s="588"/>
      <c r="AS62" s="588"/>
      <c r="AT62" s="588"/>
      <c r="AU62" s="588"/>
      <c r="AV62" s="647"/>
      <c r="AW62" s="619" t="s">
        <v>433</v>
      </c>
      <c r="AX62" s="582"/>
      <c r="AY62" s="582"/>
      <c r="AZ62" s="582"/>
      <c r="BA62" s="582"/>
      <c r="BB62" s="582"/>
      <c r="BC62" s="582"/>
      <c r="BD62" s="582"/>
      <c r="BE62" s="585"/>
      <c r="BF62" s="583">
        <v>90138</v>
      </c>
      <c r="BG62" s="584"/>
      <c r="BH62" s="584"/>
      <c r="BI62" s="584"/>
      <c r="BJ62" s="584"/>
      <c r="BK62" s="584"/>
      <c r="BL62" s="584"/>
      <c r="BM62" s="588">
        <v>0.1</v>
      </c>
      <c r="BN62" s="588"/>
      <c r="BO62" s="588"/>
      <c r="BP62" s="588"/>
      <c r="BQ62" s="584">
        <v>90138</v>
      </c>
      <c r="BR62" s="584"/>
      <c r="BS62" s="584"/>
      <c r="BT62" s="584"/>
      <c r="BU62" s="584"/>
      <c r="BV62" s="584"/>
      <c r="BW62" s="584"/>
      <c r="BX62" s="584"/>
      <c r="BY62" s="584"/>
      <c r="BZ62" s="584">
        <v>90138</v>
      </c>
      <c r="CA62" s="584"/>
      <c r="CB62" s="584"/>
      <c r="CC62" s="584"/>
      <c r="CD62" s="584"/>
      <c r="CE62" s="584"/>
      <c r="CF62" s="648" t="s">
        <v>38</v>
      </c>
      <c r="CG62" s="649"/>
      <c r="CH62" s="649"/>
      <c r="CI62" s="649"/>
      <c r="CJ62" s="649"/>
      <c r="CK62" s="649"/>
      <c r="CL62" s="649"/>
      <c r="CM62" s="649"/>
      <c r="CN62" s="649"/>
      <c r="CO62" s="649"/>
      <c r="CP62" s="649"/>
      <c r="CQ62" s="649"/>
      <c r="CR62" s="649"/>
      <c r="CS62" s="755">
        <v>41337061</v>
      </c>
      <c r="CT62" s="756"/>
      <c r="CU62" s="756"/>
      <c r="CV62" s="756"/>
      <c r="CW62" s="756"/>
      <c r="CX62" s="756"/>
      <c r="CY62" s="756"/>
      <c r="CZ62" s="757"/>
      <c r="DA62" s="758">
        <v>43537065</v>
      </c>
      <c r="DB62" s="756"/>
      <c r="DC62" s="756"/>
      <c r="DD62" s="756"/>
      <c r="DE62" s="756"/>
      <c r="DF62" s="756"/>
      <c r="DG62" s="756"/>
      <c r="DH62" s="759"/>
      <c r="DI62" s="4"/>
    </row>
    <row r="63" spans="2:113" ht="13.5" customHeight="1">
      <c r="B63" s="659" t="s">
        <v>37</v>
      </c>
      <c r="C63" s="582"/>
      <c r="D63" s="582"/>
      <c r="E63" s="582"/>
      <c r="F63" s="582"/>
      <c r="G63" s="582"/>
      <c r="H63" s="582"/>
      <c r="I63" s="582"/>
      <c r="J63" s="582"/>
      <c r="K63" s="582"/>
      <c r="L63" s="585"/>
      <c r="M63" s="583">
        <v>10000</v>
      </c>
      <c r="N63" s="584"/>
      <c r="O63" s="584"/>
      <c r="P63" s="584"/>
      <c r="Q63" s="584"/>
      <c r="R63" s="584"/>
      <c r="S63" s="584"/>
      <c r="T63" s="584"/>
      <c r="U63" s="588">
        <v>0</v>
      </c>
      <c r="V63" s="588"/>
      <c r="W63" s="588"/>
      <c r="X63" s="588"/>
      <c r="Y63" s="584" t="s">
        <v>368</v>
      </c>
      <c r="Z63" s="584"/>
      <c r="AA63" s="584"/>
      <c r="AB63" s="584"/>
      <c r="AC63" s="584"/>
      <c r="AD63" s="584"/>
      <c r="AE63" s="584"/>
      <c r="AF63" s="584"/>
      <c r="AG63" s="584" t="s">
        <v>368</v>
      </c>
      <c r="AH63" s="584"/>
      <c r="AI63" s="584"/>
      <c r="AJ63" s="584"/>
      <c r="AK63" s="584"/>
      <c r="AL63" s="584"/>
      <c r="AM63" s="584"/>
      <c r="AN63" s="584"/>
      <c r="AO63" s="584"/>
      <c r="AP63" s="584"/>
      <c r="AQ63" s="588" t="s">
        <v>368</v>
      </c>
      <c r="AR63" s="588"/>
      <c r="AS63" s="588"/>
      <c r="AT63" s="588"/>
      <c r="AU63" s="588"/>
      <c r="AV63" s="647"/>
      <c r="AW63" s="619" t="s">
        <v>35</v>
      </c>
      <c r="AX63" s="582"/>
      <c r="AY63" s="582"/>
      <c r="AZ63" s="582"/>
      <c r="BA63" s="582"/>
      <c r="BB63" s="582"/>
      <c r="BC63" s="582"/>
      <c r="BD63" s="582"/>
      <c r="BE63" s="585"/>
      <c r="BF63" s="583" t="s">
        <v>368</v>
      </c>
      <c r="BG63" s="584"/>
      <c r="BH63" s="584"/>
      <c r="BI63" s="584"/>
      <c r="BJ63" s="584"/>
      <c r="BK63" s="584"/>
      <c r="BL63" s="584"/>
      <c r="BM63" s="588" t="s">
        <v>368</v>
      </c>
      <c r="BN63" s="588"/>
      <c r="BO63" s="588"/>
      <c r="BP63" s="588"/>
      <c r="BQ63" s="584" t="s">
        <v>368</v>
      </c>
      <c r="BR63" s="584"/>
      <c r="BS63" s="584"/>
      <c r="BT63" s="584"/>
      <c r="BU63" s="584"/>
      <c r="BV63" s="584"/>
      <c r="BW63" s="584"/>
      <c r="BX63" s="584"/>
      <c r="BY63" s="584"/>
      <c r="BZ63" s="584" t="s">
        <v>368</v>
      </c>
      <c r="CA63" s="584"/>
      <c r="CB63" s="584"/>
      <c r="CC63" s="584"/>
      <c r="CD63" s="584"/>
      <c r="CE63" s="584"/>
      <c r="CF63" s="650" t="s">
        <v>434</v>
      </c>
      <c r="CG63" s="651"/>
      <c r="CH63" s="651"/>
      <c r="CI63" s="651"/>
      <c r="CJ63" s="652"/>
      <c r="CK63" s="619" t="s">
        <v>36</v>
      </c>
      <c r="CL63" s="582"/>
      <c r="CM63" s="582"/>
      <c r="CN63" s="582"/>
      <c r="CO63" s="582"/>
      <c r="CP63" s="582"/>
      <c r="CQ63" s="582"/>
      <c r="CR63" s="585"/>
      <c r="CS63" s="583">
        <v>4557311</v>
      </c>
      <c r="CT63" s="752"/>
      <c r="CU63" s="752"/>
      <c r="CV63" s="752"/>
      <c r="CW63" s="752"/>
      <c r="CX63" s="752"/>
      <c r="CY63" s="752"/>
      <c r="CZ63" s="753"/>
      <c r="DA63" s="583">
        <v>4855205</v>
      </c>
      <c r="DB63" s="752"/>
      <c r="DC63" s="752"/>
      <c r="DD63" s="752"/>
      <c r="DE63" s="752"/>
      <c r="DF63" s="752"/>
      <c r="DG63" s="752"/>
      <c r="DH63" s="754"/>
      <c r="DI63" s="4"/>
    </row>
    <row r="64" spans="2:113" ht="13.5" customHeight="1">
      <c r="B64" s="659" t="s">
        <v>35</v>
      </c>
      <c r="C64" s="582"/>
      <c r="D64" s="582"/>
      <c r="E64" s="582"/>
      <c r="F64" s="582"/>
      <c r="G64" s="582"/>
      <c r="H64" s="582"/>
      <c r="I64" s="582"/>
      <c r="J64" s="582"/>
      <c r="K64" s="582"/>
      <c r="L64" s="585"/>
      <c r="M64" s="583" t="s">
        <v>368</v>
      </c>
      <c r="N64" s="584"/>
      <c r="O64" s="584"/>
      <c r="P64" s="584"/>
      <c r="Q64" s="584"/>
      <c r="R64" s="584"/>
      <c r="S64" s="584"/>
      <c r="T64" s="584"/>
      <c r="U64" s="588" t="s">
        <v>368</v>
      </c>
      <c r="V64" s="588"/>
      <c r="W64" s="588"/>
      <c r="X64" s="588"/>
      <c r="Y64" s="584" t="s">
        <v>368</v>
      </c>
      <c r="Z64" s="584"/>
      <c r="AA64" s="584"/>
      <c r="AB64" s="584"/>
      <c r="AC64" s="584"/>
      <c r="AD64" s="584"/>
      <c r="AE64" s="584"/>
      <c r="AF64" s="584"/>
      <c r="AW64" s="660" t="s">
        <v>6</v>
      </c>
      <c r="AX64" s="582"/>
      <c r="AY64" s="582"/>
      <c r="AZ64" s="582"/>
      <c r="BA64" s="582"/>
      <c r="BB64" s="582"/>
      <c r="BC64" s="582"/>
      <c r="BD64" s="582"/>
      <c r="BE64" s="585"/>
      <c r="BF64" s="583">
        <v>65206271</v>
      </c>
      <c r="BG64" s="584"/>
      <c r="BH64" s="584"/>
      <c r="BI64" s="584"/>
      <c r="BJ64" s="584"/>
      <c r="BK64" s="584"/>
      <c r="BL64" s="584"/>
      <c r="BM64" s="588">
        <v>100</v>
      </c>
      <c r="BN64" s="588"/>
      <c r="BO64" s="588"/>
      <c r="BP64" s="588"/>
      <c r="BQ64" s="584">
        <v>6134081</v>
      </c>
      <c r="BR64" s="584"/>
      <c r="BS64" s="584"/>
      <c r="BT64" s="584"/>
      <c r="BU64" s="584"/>
      <c r="BV64" s="584"/>
      <c r="BW64" s="584"/>
      <c r="BX64" s="584"/>
      <c r="BY64" s="584"/>
      <c r="BZ64" s="584">
        <v>42580674</v>
      </c>
      <c r="CA64" s="584"/>
      <c r="CB64" s="584"/>
      <c r="CC64" s="584"/>
      <c r="CD64" s="584"/>
      <c r="CE64" s="584"/>
      <c r="CF64" s="653"/>
      <c r="CG64" s="654"/>
      <c r="CH64" s="654"/>
      <c r="CI64" s="654"/>
      <c r="CJ64" s="655"/>
      <c r="CK64" s="619" t="s">
        <v>34</v>
      </c>
      <c r="CL64" s="582"/>
      <c r="CM64" s="582"/>
      <c r="CN64" s="582"/>
      <c r="CO64" s="582"/>
      <c r="CP64" s="582"/>
      <c r="CQ64" s="582"/>
      <c r="CR64" s="585"/>
      <c r="CS64" s="583" t="s">
        <v>368</v>
      </c>
      <c r="CT64" s="752"/>
      <c r="CU64" s="752"/>
      <c r="CV64" s="752"/>
      <c r="CW64" s="752"/>
      <c r="CX64" s="752"/>
      <c r="CY64" s="752"/>
      <c r="CZ64" s="753"/>
      <c r="DA64" s="583" t="s">
        <v>368</v>
      </c>
      <c r="DB64" s="752"/>
      <c r="DC64" s="752"/>
      <c r="DD64" s="752"/>
      <c r="DE64" s="752"/>
      <c r="DF64" s="752"/>
      <c r="DG64" s="752"/>
      <c r="DH64" s="754"/>
      <c r="DI64" s="4"/>
    </row>
    <row r="65" spans="2:113" ht="13.5" customHeight="1">
      <c r="B65" s="659" t="s">
        <v>33</v>
      </c>
      <c r="C65" s="582"/>
      <c r="D65" s="582"/>
      <c r="E65" s="582"/>
      <c r="F65" s="582"/>
      <c r="G65" s="582"/>
      <c r="H65" s="582"/>
      <c r="I65" s="582"/>
      <c r="J65" s="582"/>
      <c r="K65" s="582"/>
      <c r="L65" s="585"/>
      <c r="M65" s="583">
        <v>6134081</v>
      </c>
      <c r="N65" s="584"/>
      <c r="O65" s="584"/>
      <c r="P65" s="584"/>
      <c r="Q65" s="584"/>
      <c r="R65" s="584"/>
      <c r="S65" s="584"/>
      <c r="T65" s="584"/>
      <c r="U65" s="588">
        <v>9.4</v>
      </c>
      <c r="V65" s="588"/>
      <c r="W65" s="588"/>
      <c r="X65" s="588"/>
      <c r="Y65" s="584">
        <v>2791019</v>
      </c>
      <c r="Z65" s="584"/>
      <c r="AA65" s="584"/>
      <c r="AB65" s="584"/>
      <c r="AC65" s="584"/>
      <c r="AD65" s="584"/>
      <c r="AE65" s="584"/>
      <c r="AF65" s="584"/>
      <c r="AG65" s="18"/>
      <c r="AH65" s="745" t="s">
        <v>435</v>
      </c>
      <c r="AI65" s="745"/>
      <c r="AJ65" s="745"/>
      <c r="AK65" s="745"/>
      <c r="AL65" s="745"/>
      <c r="AM65" s="745"/>
      <c r="AN65" s="745"/>
      <c r="AO65" s="745"/>
      <c r="AP65" s="745"/>
      <c r="AQ65" s="745"/>
      <c r="AR65" s="745"/>
      <c r="AS65" s="745"/>
      <c r="AT65" s="745"/>
      <c r="AU65" s="745"/>
      <c r="AV65" s="746"/>
      <c r="AW65" s="661"/>
      <c r="AX65" s="662"/>
      <c r="AY65" s="662"/>
      <c r="AZ65" s="662"/>
      <c r="BA65" s="662"/>
      <c r="BB65" s="662"/>
      <c r="BC65" s="662"/>
      <c r="BD65" s="662"/>
      <c r="BE65" s="663"/>
      <c r="BF65" s="664"/>
      <c r="BG65" s="665"/>
      <c r="BH65" s="665"/>
      <c r="BI65" s="665"/>
      <c r="BJ65" s="665"/>
      <c r="BK65" s="665"/>
      <c r="BL65" s="665"/>
      <c r="BM65" s="666"/>
      <c r="BN65" s="666"/>
      <c r="BO65" s="666"/>
      <c r="BP65" s="666"/>
      <c r="BQ65" s="665"/>
      <c r="BR65" s="665"/>
      <c r="BS65" s="665"/>
      <c r="BT65" s="665"/>
      <c r="BU65" s="665"/>
      <c r="BV65" s="665"/>
      <c r="BW65" s="665"/>
      <c r="BX65" s="665"/>
      <c r="BY65" s="665"/>
      <c r="BZ65" s="665"/>
      <c r="CA65" s="665"/>
      <c r="CB65" s="665"/>
      <c r="CC65" s="665"/>
      <c r="CD65" s="665"/>
      <c r="CE65" s="665"/>
      <c r="CF65" s="653"/>
      <c r="CG65" s="654"/>
      <c r="CH65" s="654"/>
      <c r="CI65" s="654"/>
      <c r="CJ65" s="655"/>
      <c r="CK65" s="619" t="s">
        <v>32</v>
      </c>
      <c r="CL65" s="582"/>
      <c r="CM65" s="582"/>
      <c r="CN65" s="582"/>
      <c r="CO65" s="582"/>
      <c r="CP65" s="582"/>
      <c r="CQ65" s="582"/>
      <c r="CR65" s="585"/>
      <c r="CS65" s="583">
        <v>5255917</v>
      </c>
      <c r="CT65" s="752"/>
      <c r="CU65" s="752"/>
      <c r="CV65" s="752"/>
      <c r="CW65" s="752"/>
      <c r="CX65" s="752"/>
      <c r="CY65" s="752"/>
      <c r="CZ65" s="753"/>
      <c r="DA65" s="583">
        <v>4291072</v>
      </c>
      <c r="DB65" s="752"/>
      <c r="DC65" s="752"/>
      <c r="DD65" s="752"/>
      <c r="DE65" s="752"/>
      <c r="DF65" s="752"/>
      <c r="DG65" s="752"/>
      <c r="DH65" s="754"/>
      <c r="DI65" s="4"/>
    </row>
    <row r="66" spans="2:113" ht="13.5" customHeight="1">
      <c r="B66" s="17"/>
      <c r="C66" s="667" t="s">
        <v>31</v>
      </c>
      <c r="D66" s="667"/>
      <c r="E66" s="667"/>
      <c r="F66" s="667"/>
      <c r="G66" s="667"/>
      <c r="H66" s="667"/>
      <c r="I66" s="667"/>
      <c r="J66" s="667"/>
      <c r="K66" s="667"/>
      <c r="L66" s="668"/>
      <c r="M66" s="583">
        <v>128854</v>
      </c>
      <c r="N66" s="584"/>
      <c r="O66" s="584"/>
      <c r="P66" s="584"/>
      <c r="Q66" s="584"/>
      <c r="R66" s="584"/>
      <c r="S66" s="584"/>
      <c r="T66" s="584"/>
      <c r="U66" s="588">
        <v>0.2</v>
      </c>
      <c r="V66" s="588"/>
      <c r="W66" s="588"/>
      <c r="X66" s="588"/>
      <c r="Y66" s="584">
        <v>128854</v>
      </c>
      <c r="Z66" s="584"/>
      <c r="AA66" s="584"/>
      <c r="AB66" s="584"/>
      <c r="AC66" s="584"/>
      <c r="AD66" s="584"/>
      <c r="AE66" s="584"/>
      <c r="AF66" s="584"/>
      <c r="AG66" s="11"/>
      <c r="AH66" s="676">
        <v>35758252</v>
      </c>
      <c r="AI66" s="676"/>
      <c r="AJ66" s="676"/>
      <c r="AK66" s="676"/>
      <c r="AL66" s="676"/>
      <c r="AM66" s="676"/>
      <c r="AN66" s="676"/>
      <c r="AO66" s="676"/>
      <c r="AP66" s="676"/>
      <c r="AQ66" s="676"/>
      <c r="AR66" s="676"/>
      <c r="AS66" s="676"/>
      <c r="AT66" s="677" t="s">
        <v>5</v>
      </c>
      <c r="AU66" s="677"/>
      <c r="AV66" s="14"/>
      <c r="AW66" s="678" t="s">
        <v>436</v>
      </c>
      <c r="AX66" s="679"/>
      <c r="AY66" s="728" t="s">
        <v>30</v>
      </c>
      <c r="AZ66" s="747"/>
      <c r="BA66" s="747"/>
      <c r="BB66" s="747"/>
      <c r="BC66" s="747"/>
      <c r="BD66" s="747"/>
      <c r="BE66" s="748"/>
      <c r="BF66" s="749">
        <v>7353175</v>
      </c>
      <c r="BG66" s="750"/>
      <c r="BH66" s="750"/>
      <c r="BI66" s="750"/>
      <c r="BJ66" s="750"/>
      <c r="BK66" s="751"/>
      <c r="BL66" s="719" t="s">
        <v>437</v>
      </c>
      <c r="BM66" s="722" t="s">
        <v>438</v>
      </c>
      <c r="BN66" s="728" t="s">
        <v>29</v>
      </c>
      <c r="BO66" s="632"/>
      <c r="BP66" s="632"/>
      <c r="BQ66" s="632"/>
      <c r="BR66" s="632"/>
      <c r="BS66" s="632"/>
      <c r="BT66" s="632"/>
      <c r="BU66" s="632"/>
      <c r="BV66" s="632"/>
      <c r="BW66" s="632"/>
      <c r="BX66" s="632"/>
      <c r="BY66" s="633"/>
      <c r="BZ66" s="749">
        <v>270843</v>
      </c>
      <c r="CA66" s="750"/>
      <c r="CB66" s="750"/>
      <c r="CC66" s="750"/>
      <c r="CD66" s="750"/>
      <c r="CE66" s="750"/>
      <c r="CF66" s="656"/>
      <c r="CG66" s="657"/>
      <c r="CH66" s="657"/>
      <c r="CI66" s="657"/>
      <c r="CJ66" s="658"/>
      <c r="CK66" s="697" t="s">
        <v>28</v>
      </c>
      <c r="CL66" s="662"/>
      <c r="CM66" s="662"/>
      <c r="CN66" s="662"/>
      <c r="CO66" s="662"/>
      <c r="CP66" s="662"/>
      <c r="CQ66" s="662"/>
      <c r="CR66" s="663"/>
      <c r="CS66" s="583" t="s">
        <v>368</v>
      </c>
      <c r="CT66" s="752"/>
      <c r="CU66" s="752"/>
      <c r="CV66" s="752"/>
      <c r="CW66" s="752"/>
      <c r="CX66" s="752"/>
      <c r="CY66" s="752"/>
      <c r="CZ66" s="753"/>
      <c r="DA66" s="583" t="s">
        <v>368</v>
      </c>
      <c r="DB66" s="752"/>
      <c r="DC66" s="752"/>
      <c r="DD66" s="752"/>
      <c r="DE66" s="752"/>
      <c r="DF66" s="752"/>
      <c r="DG66" s="752"/>
      <c r="DH66" s="754"/>
      <c r="DI66" s="4"/>
    </row>
    <row r="67" spans="2:113" ht="13.5" customHeight="1">
      <c r="B67" s="187"/>
      <c r="C67" s="725" t="s">
        <v>27</v>
      </c>
      <c r="D67" s="726"/>
      <c r="E67" s="726"/>
      <c r="F67" s="726"/>
      <c r="G67" s="726"/>
      <c r="H67" s="726"/>
      <c r="I67" s="726"/>
      <c r="J67" s="726"/>
      <c r="K67" s="726"/>
      <c r="L67" s="727"/>
      <c r="M67" s="741">
        <v>6134081</v>
      </c>
      <c r="N67" s="742"/>
      <c r="O67" s="742"/>
      <c r="P67" s="742"/>
      <c r="Q67" s="742"/>
      <c r="R67" s="742"/>
      <c r="S67" s="742"/>
      <c r="T67" s="742"/>
      <c r="U67" s="743">
        <v>9.4</v>
      </c>
      <c r="V67" s="743"/>
      <c r="W67" s="743"/>
      <c r="X67" s="743"/>
      <c r="Y67" s="742">
        <v>2791019</v>
      </c>
      <c r="Z67" s="742"/>
      <c r="AA67" s="742"/>
      <c r="AB67" s="742"/>
      <c r="AC67" s="742"/>
      <c r="AD67" s="742"/>
      <c r="AE67" s="742"/>
      <c r="AF67" s="744"/>
      <c r="AG67" s="11"/>
      <c r="AH67" s="582" t="s">
        <v>26</v>
      </c>
      <c r="AI67" s="582"/>
      <c r="AJ67" s="582"/>
      <c r="AK67" s="582"/>
      <c r="AL67" s="582"/>
      <c r="AM67" s="582"/>
      <c r="AN67" s="582"/>
      <c r="AO67" s="582"/>
      <c r="AP67" s="582"/>
      <c r="AQ67" s="582"/>
      <c r="AR67" s="582"/>
      <c r="AS67" s="582"/>
      <c r="AT67" s="582"/>
      <c r="AU67" s="582"/>
      <c r="AV67" s="626"/>
      <c r="AW67" s="680"/>
      <c r="AX67" s="681"/>
      <c r="AY67" s="669" t="s">
        <v>439</v>
      </c>
      <c r="AZ67" s="670"/>
      <c r="BA67" s="670"/>
      <c r="BB67" s="670"/>
      <c r="BC67" s="670"/>
      <c r="BD67" s="670"/>
      <c r="BE67" s="671"/>
      <c r="BF67" s="583">
        <v>1103154</v>
      </c>
      <c r="BG67" s="584"/>
      <c r="BH67" s="584"/>
      <c r="BI67" s="584"/>
      <c r="BJ67" s="584"/>
      <c r="BK67" s="672"/>
      <c r="BL67" s="720"/>
      <c r="BM67" s="723"/>
      <c r="BN67" s="619" t="s">
        <v>25</v>
      </c>
      <c r="BO67" s="582"/>
      <c r="BP67" s="582"/>
      <c r="BQ67" s="582"/>
      <c r="BR67" s="582"/>
      <c r="BS67" s="582"/>
      <c r="BT67" s="582"/>
      <c r="BU67" s="582"/>
      <c r="BV67" s="582"/>
      <c r="BW67" s="582"/>
      <c r="BX67" s="582"/>
      <c r="BY67" s="585"/>
      <c r="BZ67" s="583">
        <v>-1681879</v>
      </c>
      <c r="CA67" s="584"/>
      <c r="CB67" s="584"/>
      <c r="CC67" s="584"/>
      <c r="CD67" s="584"/>
      <c r="CE67" s="584"/>
      <c r="CF67" s="728" t="s">
        <v>24</v>
      </c>
      <c r="CG67" s="729"/>
      <c r="CH67" s="729"/>
      <c r="CI67" s="729"/>
      <c r="CJ67" s="729"/>
      <c r="CK67" s="729"/>
      <c r="CL67" s="729"/>
      <c r="CM67" s="729"/>
      <c r="CN67" s="729"/>
      <c r="CO67" s="729"/>
      <c r="CP67" s="729"/>
      <c r="CQ67" s="729"/>
      <c r="CR67" s="729"/>
      <c r="CS67" s="730" t="s">
        <v>368</v>
      </c>
      <c r="CT67" s="614"/>
      <c r="CU67" s="614"/>
      <c r="CV67" s="614"/>
      <c r="CW67" s="614"/>
      <c r="CX67" s="614"/>
      <c r="CY67" s="614"/>
      <c r="CZ67" s="731"/>
      <c r="DA67" s="613" t="s">
        <v>368</v>
      </c>
      <c r="DB67" s="614"/>
      <c r="DC67" s="614"/>
      <c r="DD67" s="614"/>
      <c r="DE67" s="614"/>
      <c r="DF67" s="614"/>
      <c r="DG67" s="614"/>
      <c r="DH67" s="615"/>
      <c r="DI67" s="4"/>
    </row>
    <row r="68" spans="2:113" ht="13.5" customHeight="1">
      <c r="B68" s="616" t="s">
        <v>23</v>
      </c>
      <c r="C68" s="13"/>
      <c r="D68" s="582" t="s">
        <v>22</v>
      </c>
      <c r="E68" s="582"/>
      <c r="F68" s="582"/>
      <c r="G68" s="582"/>
      <c r="H68" s="582"/>
      <c r="I68" s="582"/>
      <c r="J68" s="582"/>
      <c r="K68" s="582"/>
      <c r="L68" s="585"/>
      <c r="M68" s="583">
        <v>1080890</v>
      </c>
      <c r="N68" s="584"/>
      <c r="O68" s="584"/>
      <c r="P68" s="584"/>
      <c r="Q68" s="584"/>
      <c r="R68" s="584"/>
      <c r="S68" s="584"/>
      <c r="T68" s="584"/>
      <c r="U68" s="588">
        <v>1.7</v>
      </c>
      <c r="V68" s="588"/>
      <c r="W68" s="588"/>
      <c r="X68" s="588"/>
      <c r="Y68" s="584">
        <v>88703</v>
      </c>
      <c r="Z68" s="584"/>
      <c r="AA68" s="584"/>
      <c r="AB68" s="584"/>
      <c r="AC68" s="584"/>
      <c r="AD68" s="584"/>
      <c r="AE68" s="584"/>
      <c r="AF68" s="672"/>
      <c r="AG68" s="11"/>
      <c r="AH68" s="4"/>
      <c r="AI68" s="4"/>
      <c r="AJ68" s="4"/>
      <c r="AK68" s="617">
        <v>89.6</v>
      </c>
      <c r="AL68" s="617"/>
      <c r="AM68" s="617"/>
      <c r="AN68" s="282" t="s">
        <v>21</v>
      </c>
      <c r="AO68" s="16"/>
      <c r="AP68" s="16"/>
      <c r="AQ68" s="15" t="s">
        <v>440</v>
      </c>
      <c r="AR68" s="618">
        <v>89.6</v>
      </c>
      <c r="AS68" s="618"/>
      <c r="AT68" s="618"/>
      <c r="AU68" s="282" t="s">
        <v>21</v>
      </c>
      <c r="AV68" s="14" t="s">
        <v>441</v>
      </c>
      <c r="AW68" s="680"/>
      <c r="AX68" s="681"/>
      <c r="AY68" s="669" t="s">
        <v>444</v>
      </c>
      <c r="AZ68" s="670"/>
      <c r="BA68" s="670"/>
      <c r="BB68" s="670"/>
      <c r="BC68" s="670"/>
      <c r="BD68" s="670"/>
      <c r="BE68" s="671"/>
      <c r="BF68" s="583">
        <v>239762</v>
      </c>
      <c r="BG68" s="584"/>
      <c r="BH68" s="584"/>
      <c r="BI68" s="584"/>
      <c r="BJ68" s="584"/>
      <c r="BK68" s="672"/>
      <c r="BL68" s="720"/>
      <c r="BM68" s="723"/>
      <c r="BN68" s="619" t="s">
        <v>20</v>
      </c>
      <c r="BO68" s="582"/>
      <c r="BP68" s="582"/>
      <c r="BQ68" s="582"/>
      <c r="BR68" s="582"/>
      <c r="BS68" s="582"/>
      <c r="BT68" s="582"/>
      <c r="BU68" s="582"/>
      <c r="BV68" s="582"/>
      <c r="BW68" s="582"/>
      <c r="BX68" s="582"/>
      <c r="BY68" s="585"/>
      <c r="BZ68" s="583">
        <v>26932</v>
      </c>
      <c r="CA68" s="584"/>
      <c r="CB68" s="584"/>
      <c r="CC68" s="584"/>
      <c r="CD68" s="584"/>
      <c r="CE68" s="584"/>
      <c r="CF68" s="619" t="s">
        <v>19</v>
      </c>
      <c r="CG68" s="620"/>
      <c r="CH68" s="620"/>
      <c r="CI68" s="620"/>
      <c r="CJ68" s="620"/>
      <c r="CK68" s="620"/>
      <c r="CL68" s="620"/>
      <c r="CM68" s="620"/>
      <c r="CN68" s="620"/>
      <c r="CO68" s="620"/>
      <c r="CP68" s="620"/>
      <c r="CQ68" s="620"/>
      <c r="CR68" s="620"/>
      <c r="CS68" s="621" t="s">
        <v>368</v>
      </c>
      <c r="CT68" s="622"/>
      <c r="CU68" s="622"/>
      <c r="CV68" s="622"/>
      <c r="CW68" s="622"/>
      <c r="CX68" s="622"/>
      <c r="CY68" s="622"/>
      <c r="CZ68" s="623"/>
      <c r="DA68" s="624" t="s">
        <v>368</v>
      </c>
      <c r="DB68" s="622"/>
      <c r="DC68" s="622"/>
      <c r="DD68" s="622"/>
      <c r="DE68" s="622"/>
      <c r="DF68" s="622"/>
      <c r="DG68" s="622"/>
      <c r="DH68" s="625"/>
      <c r="DI68" s="4"/>
    </row>
    <row r="69" spans="2:113" ht="13.5" customHeight="1">
      <c r="B69" s="616"/>
      <c r="C69" s="13"/>
      <c r="D69" s="582" t="s">
        <v>18</v>
      </c>
      <c r="E69" s="582"/>
      <c r="F69" s="582"/>
      <c r="G69" s="582"/>
      <c r="H69" s="582"/>
      <c r="I69" s="582"/>
      <c r="J69" s="582"/>
      <c r="K69" s="582"/>
      <c r="L69" s="585"/>
      <c r="M69" s="583">
        <v>5053191</v>
      </c>
      <c r="N69" s="584"/>
      <c r="O69" s="584"/>
      <c r="P69" s="584"/>
      <c r="Q69" s="584"/>
      <c r="R69" s="584"/>
      <c r="S69" s="584"/>
      <c r="T69" s="584"/>
      <c r="U69" s="588">
        <v>7.7</v>
      </c>
      <c r="V69" s="588"/>
      <c r="W69" s="588"/>
      <c r="X69" s="588"/>
      <c r="Y69" s="584">
        <v>2702316</v>
      </c>
      <c r="Z69" s="584"/>
      <c r="AA69" s="584"/>
      <c r="AB69" s="584"/>
      <c r="AC69" s="584"/>
      <c r="AD69" s="584"/>
      <c r="AE69" s="584"/>
      <c r="AF69" s="672"/>
      <c r="AG69" s="11"/>
      <c r="AH69" s="6"/>
      <c r="AI69" s="12"/>
      <c r="AJ69" s="12"/>
      <c r="AK69" s="12"/>
      <c r="AL69" s="582" t="s">
        <v>443</v>
      </c>
      <c r="AM69" s="582"/>
      <c r="AN69" s="582"/>
      <c r="AO69" s="582"/>
      <c r="AP69" s="582"/>
      <c r="AQ69" s="582"/>
      <c r="AR69" s="582"/>
      <c r="AS69" s="582"/>
      <c r="AT69" s="582"/>
      <c r="AU69" s="582"/>
      <c r="AV69" s="626"/>
      <c r="AW69" s="680"/>
      <c r="AX69" s="681"/>
      <c r="AY69" s="669" t="s">
        <v>446</v>
      </c>
      <c r="AZ69" s="670"/>
      <c r="BA69" s="670"/>
      <c r="BB69" s="670"/>
      <c r="BC69" s="670"/>
      <c r="BD69" s="670"/>
      <c r="BE69" s="671"/>
      <c r="BF69" s="583" t="s">
        <v>368</v>
      </c>
      <c r="BG69" s="584"/>
      <c r="BH69" s="584"/>
      <c r="BI69" s="584"/>
      <c r="BJ69" s="584"/>
      <c r="BK69" s="672"/>
      <c r="BL69" s="720"/>
      <c r="BM69" s="723"/>
      <c r="BN69" s="619" t="s">
        <v>17</v>
      </c>
      <c r="BO69" s="582"/>
      <c r="BP69" s="582"/>
      <c r="BQ69" s="582"/>
      <c r="BR69" s="582"/>
      <c r="BS69" s="582"/>
      <c r="BT69" s="582"/>
      <c r="BU69" s="582"/>
      <c r="BV69" s="582"/>
      <c r="BW69" s="582"/>
      <c r="BX69" s="582"/>
      <c r="BY69" s="585"/>
      <c r="BZ69" s="583">
        <v>39648</v>
      </c>
      <c r="CA69" s="584"/>
      <c r="CB69" s="584"/>
      <c r="CC69" s="584"/>
      <c r="CD69" s="584"/>
      <c r="CE69" s="584"/>
      <c r="CF69" s="627" t="s">
        <v>16</v>
      </c>
      <c r="CG69" s="628"/>
      <c r="CH69" s="628" t="s">
        <v>15</v>
      </c>
      <c r="CI69" s="628"/>
      <c r="CJ69" s="631"/>
      <c r="CK69" s="632" t="s">
        <v>14</v>
      </c>
      <c r="CL69" s="632"/>
      <c r="CM69" s="632"/>
      <c r="CN69" s="632"/>
      <c r="CO69" s="632"/>
      <c r="CP69" s="632"/>
      <c r="CQ69" s="632"/>
      <c r="CR69" s="633"/>
      <c r="CS69" s="634">
        <v>99.3</v>
      </c>
      <c r="CT69" s="635"/>
      <c r="CU69" s="635"/>
      <c r="CV69" s="635"/>
      <c r="CW69" s="635">
        <v>98.1</v>
      </c>
      <c r="CX69" s="587"/>
      <c r="CY69" s="587"/>
      <c r="CZ69" s="589"/>
      <c r="DA69" s="634">
        <v>99.2</v>
      </c>
      <c r="DB69" s="587"/>
      <c r="DC69" s="587"/>
      <c r="DD69" s="587"/>
      <c r="DE69" s="635">
        <v>97.7</v>
      </c>
      <c r="DF69" s="587"/>
      <c r="DG69" s="587"/>
      <c r="DH69" s="590"/>
      <c r="DI69" s="4"/>
    </row>
    <row r="70" spans="2:113" ht="13.5" customHeight="1">
      <c r="B70" s="616"/>
      <c r="C70" s="619" t="s">
        <v>13</v>
      </c>
      <c r="D70" s="582"/>
      <c r="E70" s="582"/>
      <c r="F70" s="582"/>
      <c r="G70" s="582"/>
      <c r="H70" s="582"/>
      <c r="I70" s="582"/>
      <c r="J70" s="582"/>
      <c r="K70" s="582"/>
      <c r="L70" s="585"/>
      <c r="M70" s="583" t="s">
        <v>368</v>
      </c>
      <c r="N70" s="584"/>
      <c r="O70" s="584"/>
      <c r="P70" s="584"/>
      <c r="Q70" s="584"/>
      <c r="R70" s="584"/>
      <c r="S70" s="584"/>
      <c r="T70" s="584"/>
      <c r="U70" s="588" t="s">
        <v>368</v>
      </c>
      <c r="V70" s="588"/>
      <c r="W70" s="588"/>
      <c r="X70" s="588"/>
      <c r="Y70" s="584" t="s">
        <v>368</v>
      </c>
      <c r="Z70" s="584"/>
      <c r="AA70" s="584"/>
      <c r="AB70" s="584"/>
      <c r="AC70" s="584"/>
      <c r="AD70" s="584"/>
      <c r="AE70" s="584"/>
      <c r="AF70" s="672"/>
      <c r="AG70" s="11"/>
      <c r="AH70" s="6"/>
      <c r="AI70" s="12"/>
      <c r="AJ70" s="12"/>
      <c r="AK70" s="12"/>
      <c r="AL70" s="582" t="s">
        <v>445</v>
      </c>
      <c r="AM70" s="582"/>
      <c r="AN70" s="582"/>
      <c r="AO70" s="582"/>
      <c r="AP70" s="582"/>
      <c r="AQ70" s="582"/>
      <c r="AR70" s="582"/>
      <c r="AS70" s="582"/>
      <c r="AT70" s="582"/>
      <c r="AU70" s="582"/>
      <c r="AV70" s="626"/>
      <c r="AW70" s="680"/>
      <c r="AX70" s="681"/>
      <c r="AY70" s="669" t="s">
        <v>463</v>
      </c>
      <c r="AZ70" s="670"/>
      <c r="BA70" s="670"/>
      <c r="BB70" s="670"/>
      <c r="BC70" s="670"/>
      <c r="BD70" s="670"/>
      <c r="BE70" s="671"/>
      <c r="BF70" s="583" t="s">
        <v>368</v>
      </c>
      <c r="BG70" s="584"/>
      <c r="BH70" s="584"/>
      <c r="BI70" s="584"/>
      <c r="BJ70" s="584"/>
      <c r="BK70" s="672"/>
      <c r="BL70" s="720"/>
      <c r="BM70" s="723"/>
      <c r="BN70" s="737" t="s">
        <v>447</v>
      </c>
      <c r="BO70" s="737"/>
      <c r="BP70" s="737"/>
      <c r="BQ70" s="737"/>
      <c r="BR70" s="739" t="s">
        <v>12</v>
      </c>
      <c r="BS70" s="582" t="s">
        <v>11</v>
      </c>
      <c r="BT70" s="582"/>
      <c r="BU70" s="582"/>
      <c r="BV70" s="582"/>
      <c r="BW70" s="582"/>
      <c r="BX70" s="582"/>
      <c r="BY70" s="582"/>
      <c r="BZ70" s="583">
        <v>94</v>
      </c>
      <c r="CA70" s="584"/>
      <c r="CB70" s="584"/>
      <c r="CC70" s="584"/>
      <c r="CD70" s="584"/>
      <c r="CE70" s="584"/>
      <c r="CF70" s="629"/>
      <c r="CG70" s="630"/>
      <c r="CH70" s="637" t="s">
        <v>448</v>
      </c>
      <c r="CI70" s="637" t="s">
        <v>449</v>
      </c>
      <c r="CJ70" s="732" t="s">
        <v>450</v>
      </c>
      <c r="CK70" s="582"/>
      <c r="CL70" s="582"/>
      <c r="CM70" s="582"/>
      <c r="CN70" s="582"/>
      <c r="CO70" s="582"/>
      <c r="CP70" s="582"/>
      <c r="CQ70" s="582"/>
      <c r="CR70" s="585"/>
      <c r="CS70" s="634"/>
      <c r="CT70" s="635"/>
      <c r="CU70" s="635"/>
      <c r="CV70" s="635"/>
      <c r="CW70" s="587"/>
      <c r="CX70" s="587"/>
      <c r="CY70" s="587"/>
      <c r="CZ70" s="589"/>
      <c r="DA70" s="636"/>
      <c r="DB70" s="587"/>
      <c r="DC70" s="587"/>
      <c r="DD70" s="587"/>
      <c r="DE70" s="587"/>
      <c r="DF70" s="587"/>
      <c r="DG70" s="587"/>
      <c r="DH70" s="590"/>
      <c r="DI70" s="4"/>
    </row>
    <row r="71" spans="2:113" ht="13.5" customHeight="1">
      <c r="B71" s="188"/>
      <c r="C71" s="712" t="s">
        <v>10</v>
      </c>
      <c r="D71" s="667"/>
      <c r="E71" s="667"/>
      <c r="F71" s="667"/>
      <c r="G71" s="667"/>
      <c r="H71" s="667"/>
      <c r="I71" s="667"/>
      <c r="J71" s="667"/>
      <c r="K71" s="667"/>
      <c r="L71" s="668"/>
      <c r="M71" s="733" t="s">
        <v>368</v>
      </c>
      <c r="N71" s="734"/>
      <c r="O71" s="734"/>
      <c r="P71" s="734"/>
      <c r="Q71" s="734"/>
      <c r="R71" s="734"/>
      <c r="S71" s="734"/>
      <c r="T71" s="734"/>
      <c r="U71" s="735" t="s">
        <v>368</v>
      </c>
      <c r="V71" s="735"/>
      <c r="W71" s="735"/>
      <c r="X71" s="735"/>
      <c r="Y71" s="734" t="s">
        <v>368</v>
      </c>
      <c r="Z71" s="734"/>
      <c r="AA71" s="734"/>
      <c r="AB71" s="734"/>
      <c r="AC71" s="734"/>
      <c r="AD71" s="734"/>
      <c r="AE71" s="734"/>
      <c r="AF71" s="736"/>
      <c r="AG71" s="11"/>
      <c r="AH71" s="582" t="s">
        <v>9</v>
      </c>
      <c r="AI71" s="582"/>
      <c r="AJ71" s="582"/>
      <c r="AK71" s="582"/>
      <c r="AL71" s="582"/>
      <c r="AM71" s="582"/>
      <c r="AN71" s="582"/>
      <c r="AO71" s="582"/>
      <c r="AP71" s="582"/>
      <c r="AQ71" s="582"/>
      <c r="AR71" s="582"/>
      <c r="AS71" s="582"/>
      <c r="AT71" s="582"/>
      <c r="AU71" s="582"/>
      <c r="AV71" s="626"/>
      <c r="AW71" s="680"/>
      <c r="AX71" s="681"/>
      <c r="AY71" s="669" t="s">
        <v>451</v>
      </c>
      <c r="AZ71" s="670"/>
      <c r="BA71" s="670"/>
      <c r="BB71" s="670"/>
      <c r="BC71" s="670"/>
      <c r="BD71" s="670"/>
      <c r="BE71" s="671"/>
      <c r="BF71" s="583">
        <v>2625362</v>
      </c>
      <c r="BG71" s="584"/>
      <c r="BH71" s="584"/>
      <c r="BI71" s="584"/>
      <c r="BJ71" s="584"/>
      <c r="BK71" s="672"/>
      <c r="BL71" s="720"/>
      <c r="BM71" s="723"/>
      <c r="BN71" s="737"/>
      <c r="BO71" s="737"/>
      <c r="BP71" s="737"/>
      <c r="BQ71" s="737"/>
      <c r="BR71" s="739"/>
      <c r="BS71" s="582" t="s">
        <v>8</v>
      </c>
      <c r="BT71" s="582"/>
      <c r="BU71" s="582"/>
      <c r="BV71" s="582"/>
      <c r="BW71" s="582"/>
      <c r="BX71" s="582"/>
      <c r="BY71" s="582"/>
      <c r="BZ71" s="583">
        <v>94</v>
      </c>
      <c r="CA71" s="584"/>
      <c r="CB71" s="584"/>
      <c r="CC71" s="584"/>
      <c r="CD71" s="584"/>
      <c r="CE71" s="584"/>
      <c r="CF71" s="629"/>
      <c r="CG71" s="630"/>
      <c r="CH71" s="637"/>
      <c r="CI71" s="637"/>
      <c r="CJ71" s="732"/>
      <c r="CK71" s="582" t="s">
        <v>7</v>
      </c>
      <c r="CL71" s="582"/>
      <c r="CM71" s="582"/>
      <c r="CN71" s="582"/>
      <c r="CO71" s="582"/>
      <c r="CP71" s="582"/>
      <c r="CQ71" s="582"/>
      <c r="CR71" s="585"/>
      <c r="CS71" s="586">
        <v>99.1</v>
      </c>
      <c r="CT71" s="587"/>
      <c r="CU71" s="587"/>
      <c r="CV71" s="587"/>
      <c r="CW71" s="588">
        <v>97.3</v>
      </c>
      <c r="CX71" s="587"/>
      <c r="CY71" s="587"/>
      <c r="CZ71" s="589"/>
      <c r="DA71" s="586">
        <v>99</v>
      </c>
      <c r="DB71" s="587"/>
      <c r="DC71" s="587"/>
      <c r="DD71" s="587"/>
      <c r="DE71" s="588">
        <v>96.8</v>
      </c>
      <c r="DF71" s="587"/>
      <c r="DG71" s="587"/>
      <c r="DH71" s="590"/>
      <c r="DI71" s="4"/>
    </row>
    <row r="72" spans="2:113" ht="13.5" customHeight="1" thickBot="1">
      <c r="B72" s="591" t="s">
        <v>6</v>
      </c>
      <c r="C72" s="592"/>
      <c r="D72" s="592"/>
      <c r="E72" s="592"/>
      <c r="F72" s="592"/>
      <c r="G72" s="592"/>
      <c r="H72" s="592"/>
      <c r="I72" s="592"/>
      <c r="J72" s="592"/>
      <c r="K72" s="592"/>
      <c r="L72" s="593"/>
      <c r="M72" s="594">
        <v>65206271</v>
      </c>
      <c r="N72" s="595"/>
      <c r="O72" s="595"/>
      <c r="P72" s="595"/>
      <c r="Q72" s="595"/>
      <c r="R72" s="595"/>
      <c r="S72" s="595"/>
      <c r="T72" s="595"/>
      <c r="U72" s="596">
        <v>100</v>
      </c>
      <c r="V72" s="596"/>
      <c r="W72" s="596"/>
      <c r="X72" s="596"/>
      <c r="Y72" s="595">
        <v>42580674</v>
      </c>
      <c r="Z72" s="595"/>
      <c r="AA72" s="595"/>
      <c r="AB72" s="595"/>
      <c r="AC72" s="595"/>
      <c r="AD72" s="595"/>
      <c r="AE72" s="595"/>
      <c r="AF72" s="597"/>
      <c r="AG72" s="10"/>
      <c r="AH72" s="598">
        <v>44408194</v>
      </c>
      <c r="AI72" s="598"/>
      <c r="AJ72" s="598"/>
      <c r="AK72" s="598"/>
      <c r="AL72" s="598"/>
      <c r="AM72" s="598"/>
      <c r="AN72" s="598"/>
      <c r="AO72" s="598"/>
      <c r="AP72" s="598"/>
      <c r="AQ72" s="598"/>
      <c r="AR72" s="598"/>
      <c r="AS72" s="598"/>
      <c r="AT72" s="592" t="s">
        <v>5</v>
      </c>
      <c r="AU72" s="592"/>
      <c r="AV72" s="9"/>
      <c r="AW72" s="682"/>
      <c r="AX72" s="683"/>
      <c r="AY72" s="599" t="s">
        <v>85</v>
      </c>
      <c r="AZ72" s="600"/>
      <c r="BA72" s="600"/>
      <c r="BB72" s="600"/>
      <c r="BC72" s="600"/>
      <c r="BD72" s="600"/>
      <c r="BE72" s="601"/>
      <c r="BF72" s="602">
        <v>3384897</v>
      </c>
      <c r="BG72" s="603"/>
      <c r="BH72" s="603"/>
      <c r="BI72" s="603"/>
      <c r="BJ72" s="603"/>
      <c r="BK72" s="604"/>
      <c r="BL72" s="721"/>
      <c r="BM72" s="724"/>
      <c r="BN72" s="738"/>
      <c r="BO72" s="738"/>
      <c r="BP72" s="738"/>
      <c r="BQ72" s="738"/>
      <c r="BR72" s="740"/>
      <c r="BS72" s="592" t="s">
        <v>4</v>
      </c>
      <c r="BT72" s="592"/>
      <c r="BU72" s="592"/>
      <c r="BV72" s="592"/>
      <c r="BW72" s="592"/>
      <c r="BX72" s="592"/>
      <c r="BY72" s="592"/>
      <c r="BZ72" s="602">
        <v>274</v>
      </c>
      <c r="CA72" s="603"/>
      <c r="CB72" s="603"/>
      <c r="CC72" s="603"/>
      <c r="CD72" s="603"/>
      <c r="CE72" s="604"/>
      <c r="CF72" s="605" t="s">
        <v>3</v>
      </c>
      <c r="CG72" s="606"/>
      <c r="CH72" s="607" t="s">
        <v>2</v>
      </c>
      <c r="CI72" s="607"/>
      <c r="CJ72" s="608"/>
      <c r="CK72" s="592" t="s">
        <v>1</v>
      </c>
      <c r="CL72" s="592"/>
      <c r="CM72" s="592"/>
      <c r="CN72" s="592"/>
      <c r="CO72" s="592"/>
      <c r="CP72" s="592"/>
      <c r="CQ72" s="592"/>
      <c r="CR72" s="593"/>
      <c r="CS72" s="609">
        <v>99.6</v>
      </c>
      <c r="CT72" s="610"/>
      <c r="CU72" s="610"/>
      <c r="CV72" s="610"/>
      <c r="CW72" s="611">
        <v>99</v>
      </c>
      <c r="CX72" s="610"/>
      <c r="CY72" s="610"/>
      <c r="CZ72" s="612"/>
      <c r="DA72" s="609">
        <v>99.5</v>
      </c>
      <c r="DB72" s="610"/>
      <c r="DC72" s="610"/>
      <c r="DD72" s="610"/>
      <c r="DE72" s="611">
        <v>98.8</v>
      </c>
      <c r="DF72" s="610"/>
      <c r="DG72" s="610"/>
      <c r="DH72" s="718"/>
      <c r="DI72" s="4"/>
    </row>
    <row r="73" spans="2:113" ht="13.5" customHeight="1">
      <c r="B73" s="715" t="s">
        <v>0</v>
      </c>
      <c r="C73" s="715"/>
      <c r="D73" s="715"/>
      <c r="E73" s="715"/>
      <c r="F73" s="715"/>
      <c r="G73" s="715"/>
      <c r="H73" s="715"/>
      <c r="I73" s="715"/>
      <c r="J73" s="715"/>
      <c r="K73" s="715"/>
      <c r="L73" s="715"/>
      <c r="M73" s="715"/>
      <c r="N73" s="715"/>
      <c r="O73" s="715"/>
      <c r="P73" s="715"/>
      <c r="Q73" s="715"/>
      <c r="R73" s="715"/>
      <c r="S73" s="715"/>
      <c r="T73" s="715"/>
      <c r="U73" s="715"/>
      <c r="V73" s="715"/>
      <c r="W73" s="715"/>
      <c r="X73" s="715"/>
      <c r="Y73" s="715"/>
      <c r="Z73" s="715"/>
      <c r="AA73" s="715"/>
      <c r="AB73" s="715"/>
      <c r="AC73" s="715"/>
      <c r="AD73" s="715"/>
      <c r="AE73" s="715"/>
      <c r="AF73" s="715"/>
      <c r="AG73" s="715"/>
      <c r="AH73" s="715"/>
      <c r="AI73" s="715"/>
      <c r="AJ73" s="715"/>
      <c r="AK73" s="715"/>
      <c r="AL73" s="715"/>
      <c r="AM73" s="715"/>
      <c r="AN73" s="715"/>
      <c r="AO73" s="715"/>
      <c r="AP73" s="715"/>
      <c r="AQ73" s="715"/>
      <c r="AR73" s="715"/>
      <c r="AS73" s="715"/>
      <c r="AT73" s="715"/>
      <c r="AU73" s="715"/>
      <c r="AV73" s="715"/>
      <c r="AW73" s="715"/>
      <c r="AX73" s="715"/>
      <c r="AY73" s="715"/>
      <c r="AZ73" s="715"/>
      <c r="BA73" s="715"/>
      <c r="BB73" s="715"/>
      <c r="BC73" s="715"/>
      <c r="BD73" s="715"/>
      <c r="BE73" s="715"/>
      <c r="BF73" s="715"/>
      <c r="BG73" s="715"/>
      <c r="BH73" s="715"/>
      <c r="BI73" s="715"/>
      <c r="BJ73" s="715"/>
      <c r="BK73" s="715"/>
      <c r="BL73" s="715"/>
      <c r="BM73" s="715"/>
      <c r="BN73" s="715"/>
      <c r="BO73" s="715"/>
      <c r="BP73" s="715"/>
      <c r="BQ73" s="715"/>
      <c r="BR73" s="715"/>
      <c r="BS73" s="715"/>
      <c r="BT73" s="715"/>
      <c r="BU73" s="715"/>
      <c r="BV73" s="715"/>
      <c r="BW73" s="715"/>
      <c r="BX73" s="715"/>
      <c r="BY73" s="715"/>
      <c r="BZ73" s="715"/>
      <c r="CA73" s="715"/>
      <c r="CB73" s="715"/>
      <c r="CC73" s="715"/>
      <c r="CD73" s="715"/>
      <c r="CE73" s="715"/>
      <c r="CF73" s="715"/>
      <c r="CG73" s="715"/>
      <c r="CH73" s="715"/>
      <c r="CI73" s="715"/>
      <c r="CJ73" s="715"/>
      <c r="CK73" s="715"/>
      <c r="CL73" s="715"/>
      <c r="CN73" s="8"/>
      <c r="CO73" s="285"/>
      <c r="CP73" s="285"/>
      <c r="CQ73" s="285"/>
      <c r="CR73" s="285"/>
      <c r="CS73" s="285"/>
      <c r="CT73" s="282"/>
      <c r="CU73" s="282"/>
      <c r="CV73" s="282"/>
      <c r="CW73" s="282"/>
      <c r="CX73" s="282"/>
      <c r="CY73" s="282"/>
      <c r="CZ73" s="282"/>
      <c r="DA73" s="282"/>
      <c r="DB73" s="282"/>
      <c r="DC73" s="282"/>
      <c r="DD73" s="282"/>
      <c r="DE73" s="282"/>
      <c r="DF73" s="282"/>
      <c r="DG73" s="282"/>
      <c r="DH73" s="282"/>
    </row>
    <row r="74" spans="2:113" ht="13.5" customHeight="1">
      <c r="B74" s="716" t="s">
        <v>452</v>
      </c>
      <c r="C74" s="716"/>
      <c r="D74" s="716"/>
      <c r="E74" s="716"/>
      <c r="F74" s="716"/>
      <c r="G74" s="716"/>
      <c r="H74" s="716"/>
      <c r="I74" s="716"/>
      <c r="J74" s="716"/>
      <c r="K74" s="716"/>
      <c r="L74" s="716"/>
      <c r="M74" s="716"/>
      <c r="N74" s="716"/>
      <c r="O74" s="716"/>
      <c r="P74" s="716"/>
      <c r="Q74" s="716"/>
      <c r="R74" s="716"/>
      <c r="S74" s="716"/>
      <c r="T74" s="716"/>
      <c r="U74" s="716"/>
      <c r="V74" s="716"/>
      <c r="W74" s="716"/>
      <c r="X74" s="716"/>
      <c r="Y74" s="716"/>
      <c r="Z74" s="716"/>
      <c r="AA74" s="716"/>
      <c r="AB74" s="716"/>
      <c r="AC74" s="716"/>
      <c r="AD74" s="716"/>
      <c r="AE74" s="716"/>
      <c r="AF74" s="716"/>
      <c r="AG74" s="716"/>
      <c r="AH74" s="716"/>
      <c r="AI74" s="716"/>
      <c r="AJ74" s="716"/>
      <c r="AK74" s="716"/>
      <c r="AL74" s="716"/>
      <c r="AM74" s="716"/>
      <c r="AN74" s="716"/>
      <c r="AO74" s="716"/>
      <c r="AP74" s="716"/>
      <c r="AQ74" s="716"/>
      <c r="AR74" s="716"/>
      <c r="AS74" s="716"/>
      <c r="AT74" s="716"/>
      <c r="AU74" s="716"/>
      <c r="AV74" s="716"/>
      <c r="AW74" s="716"/>
      <c r="AX74" s="716"/>
      <c r="AY74" s="716"/>
      <c r="AZ74" s="716"/>
      <c r="BA74" s="716"/>
      <c r="BB74" s="716"/>
      <c r="BC74" s="716"/>
      <c r="BD74" s="716"/>
      <c r="BE74" s="716"/>
      <c r="BF74" s="716"/>
      <c r="BG74" s="716"/>
      <c r="BH74" s="716"/>
      <c r="BI74" s="716"/>
      <c r="BJ74" s="716"/>
      <c r="BK74" s="716"/>
      <c r="BL74" s="716"/>
      <c r="BM74" s="716"/>
      <c r="BN74" s="716"/>
      <c r="BO74" s="716"/>
      <c r="BP74" s="716"/>
      <c r="BQ74" s="716"/>
      <c r="BR74" s="716"/>
      <c r="BS74" s="716"/>
      <c r="BT74" s="716"/>
      <c r="BU74" s="716"/>
      <c r="BV74" s="716"/>
      <c r="BW74" s="716"/>
      <c r="BX74" s="716"/>
      <c r="BY74" s="716"/>
      <c r="BZ74" s="716"/>
      <c r="CA74" s="716"/>
      <c r="CB74" s="716"/>
      <c r="CC74" s="716"/>
      <c r="CD74" s="716"/>
      <c r="CE74" s="716"/>
      <c r="CF74" s="716"/>
      <c r="CG74" s="716"/>
      <c r="CH74" s="716"/>
      <c r="CI74" s="716"/>
      <c r="CJ74" s="716"/>
      <c r="CK74" s="716"/>
      <c r="CL74" s="716"/>
      <c r="CN74" s="7"/>
      <c r="CO74" s="7"/>
      <c r="CP74" s="7"/>
      <c r="CQ74" s="7"/>
      <c r="CR74" s="7"/>
      <c r="CS74" s="7"/>
      <c r="CT74" s="7"/>
      <c r="CU74" s="7"/>
      <c r="CV74" s="7"/>
      <c r="CW74" s="6"/>
      <c r="CZ74" s="6"/>
      <c r="DA74" s="6"/>
      <c r="DB74" s="4"/>
      <c r="DC74" s="4"/>
      <c r="DD74" s="4"/>
      <c r="DE74" s="580" t="s">
        <v>480</v>
      </c>
      <c r="DF74" s="580"/>
      <c r="DG74" s="580"/>
      <c r="DH74" s="580"/>
    </row>
    <row r="75" spans="2:113" ht="13.5" customHeight="1">
      <c r="B75" s="717" t="s">
        <v>454</v>
      </c>
      <c r="C75" s="717"/>
      <c r="D75" s="717"/>
      <c r="E75" s="717"/>
      <c r="F75" s="717"/>
      <c r="G75" s="717"/>
      <c r="H75" s="717"/>
      <c r="I75" s="717"/>
      <c r="J75" s="717"/>
      <c r="K75" s="717"/>
      <c r="L75" s="717"/>
      <c r="M75" s="717"/>
      <c r="N75" s="717"/>
      <c r="O75" s="717"/>
      <c r="P75" s="717"/>
      <c r="Q75" s="717"/>
      <c r="R75" s="717"/>
      <c r="S75" s="717"/>
      <c r="T75" s="717"/>
      <c r="U75" s="717"/>
      <c r="V75" s="717"/>
      <c r="W75" s="717"/>
      <c r="X75" s="717"/>
      <c r="Y75" s="717"/>
      <c r="Z75" s="717"/>
      <c r="AA75" s="717"/>
      <c r="AB75" s="717"/>
      <c r="AC75" s="717"/>
      <c r="AD75" s="717"/>
      <c r="AE75" s="717"/>
      <c r="AF75" s="717"/>
      <c r="AG75" s="717"/>
      <c r="AH75" s="717"/>
      <c r="AI75" s="717"/>
      <c r="AJ75" s="717"/>
      <c r="AK75" s="717"/>
      <c r="AL75" s="717"/>
      <c r="AM75" s="717"/>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7"/>
      <c r="BJ75" s="717"/>
      <c r="BK75" s="717"/>
      <c r="BL75" s="717"/>
      <c r="BM75" s="717"/>
      <c r="BN75" s="717"/>
      <c r="BO75" s="717"/>
      <c r="BP75" s="717"/>
      <c r="BQ75" s="717"/>
      <c r="BR75" s="717"/>
      <c r="BS75" s="717"/>
      <c r="BT75" s="717"/>
      <c r="BU75" s="717"/>
      <c r="BV75" s="717"/>
      <c r="BW75" s="717"/>
      <c r="BX75" s="717"/>
      <c r="BY75" s="717"/>
      <c r="BZ75" s="717"/>
      <c r="CA75" s="717"/>
      <c r="CB75" s="717"/>
      <c r="CC75" s="717"/>
      <c r="CD75" s="717"/>
      <c r="CE75" s="717"/>
      <c r="CF75" s="717"/>
      <c r="CG75" s="717"/>
      <c r="CH75" s="717"/>
      <c r="CI75" s="717"/>
      <c r="CJ75" s="717"/>
      <c r="CK75" s="717"/>
      <c r="CL75" s="717"/>
      <c r="CN75" s="3"/>
      <c r="CO75" s="3"/>
      <c r="CP75" s="3"/>
      <c r="CQ75" s="3"/>
      <c r="CR75" s="3"/>
      <c r="CS75" s="3"/>
      <c r="CT75" s="3"/>
      <c r="CU75" s="3"/>
      <c r="CV75" s="3"/>
      <c r="CW75" s="5"/>
      <c r="CZ75" s="4"/>
      <c r="DA75" s="4"/>
      <c r="DB75" s="4"/>
      <c r="DC75" s="4"/>
      <c r="DD75" s="4"/>
    </row>
    <row r="76" spans="2:113" ht="13.5" customHeight="1">
      <c r="B76" s="716" t="s">
        <v>781</v>
      </c>
      <c r="C76" s="716"/>
      <c r="D76" s="716"/>
      <c r="E76" s="716"/>
      <c r="F76" s="716"/>
      <c r="G76" s="716"/>
      <c r="H76" s="716"/>
      <c r="I76" s="716"/>
      <c r="J76" s="716"/>
      <c r="K76" s="716"/>
      <c r="L76" s="716"/>
      <c r="M76" s="716"/>
      <c r="N76" s="716"/>
      <c r="O76" s="716"/>
      <c r="P76" s="716"/>
      <c r="Q76" s="716"/>
      <c r="R76" s="716"/>
      <c r="S76" s="716"/>
      <c r="T76" s="716"/>
      <c r="U76" s="716"/>
      <c r="V76" s="716"/>
      <c r="W76" s="716"/>
      <c r="X76" s="716"/>
      <c r="Y76" s="716"/>
      <c r="Z76" s="716"/>
      <c r="AA76" s="716"/>
      <c r="AB76" s="716"/>
      <c r="AC76" s="716"/>
      <c r="AD76" s="716"/>
      <c r="AE76" s="716"/>
      <c r="AF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N76" s="3"/>
      <c r="CO76" s="3"/>
      <c r="CP76" s="3"/>
      <c r="CQ76" s="3"/>
      <c r="CR76" s="3"/>
      <c r="CS76" s="3"/>
      <c r="CT76" s="3"/>
      <c r="CU76" s="3"/>
      <c r="CV76" s="3"/>
    </row>
    <row r="77" spans="2:113" ht="13.5" customHeight="1">
      <c r="B77" s="581" t="s">
        <v>455</v>
      </c>
      <c r="C77" s="581"/>
      <c r="D77" s="581"/>
      <c r="E77" s="581"/>
      <c r="F77" s="581"/>
      <c r="G77" s="581"/>
      <c r="H77" s="581"/>
      <c r="I77" s="581"/>
      <c r="J77" s="581"/>
      <c r="K77" s="581"/>
      <c r="L77" s="581"/>
      <c r="M77" s="581"/>
      <c r="N77" s="581"/>
      <c r="O77" s="581"/>
      <c r="P77" s="581"/>
      <c r="Q77" s="581"/>
      <c r="R77" s="581"/>
      <c r="S77" s="581"/>
      <c r="T77" s="581"/>
      <c r="U77" s="581"/>
      <c r="V77" s="581"/>
      <c r="W77" s="581"/>
      <c r="X77" s="581"/>
      <c r="Y77" s="581"/>
      <c r="Z77" s="581"/>
      <c r="AA77" s="581"/>
      <c r="AB77" s="581"/>
      <c r="AC77" s="581"/>
      <c r="AD77" s="581"/>
      <c r="AE77" s="581"/>
      <c r="AF77" s="581"/>
      <c r="AG77" s="581"/>
      <c r="AH77" s="581"/>
      <c r="AI77" s="581"/>
      <c r="AJ77" s="581"/>
      <c r="AK77" s="581"/>
      <c r="AL77" s="581"/>
      <c r="AM77" s="581"/>
      <c r="AN77" s="581"/>
      <c r="AO77" s="581"/>
      <c r="AP77" s="581"/>
      <c r="AQ77" s="581"/>
      <c r="AR77" s="581"/>
      <c r="AS77" s="581"/>
      <c r="AT77" s="581"/>
      <c r="AU77" s="581"/>
      <c r="AV77" s="581"/>
      <c r="AW77" s="581"/>
      <c r="AX77" s="581"/>
      <c r="AY77" s="581"/>
      <c r="AZ77" s="581"/>
      <c r="BA77" s="581"/>
      <c r="BB77" s="581"/>
      <c r="BC77" s="581"/>
      <c r="BD77" s="581"/>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581"/>
      <c r="CG77" s="581"/>
      <c r="CH77" s="581"/>
      <c r="CI77" s="581"/>
      <c r="CJ77" s="581"/>
      <c r="CK77" s="581"/>
      <c r="CL77" s="581"/>
      <c r="CN77" s="3"/>
      <c r="CO77" s="3"/>
      <c r="CP77" s="3"/>
      <c r="CQ77" s="3"/>
      <c r="CR77" s="3"/>
      <c r="CS77" s="3"/>
      <c r="CT77" s="3"/>
      <c r="CU77" s="3"/>
      <c r="CV77" s="3"/>
    </row>
    <row r="78" spans="2:113" ht="13.5" customHeight="1">
      <c r="B78" s="581" t="s">
        <v>456</v>
      </c>
      <c r="C78" s="581"/>
      <c r="D78" s="581"/>
      <c r="E78" s="581"/>
      <c r="F78" s="581"/>
      <c r="G78" s="581"/>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1"/>
      <c r="AY78" s="581"/>
      <c r="AZ78" s="581"/>
      <c r="BA78" s="581"/>
      <c r="BB78" s="581"/>
      <c r="BC78" s="581"/>
      <c r="BD78" s="581"/>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N78" s="2"/>
      <c r="CO78" s="2"/>
      <c r="CP78" s="2"/>
      <c r="CQ78" s="2"/>
      <c r="CR78" s="2"/>
      <c r="CS78" s="2"/>
      <c r="CT78" s="2"/>
      <c r="CU78" s="2"/>
      <c r="CV78" s="2"/>
    </row>
    <row r="79" spans="2:113" ht="13.5" customHeight="1">
      <c r="B79" s="581" t="s">
        <v>782</v>
      </c>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81"/>
      <c r="AL79" s="581"/>
      <c r="AM79" s="581"/>
      <c r="AN79" s="581"/>
      <c r="AO79" s="581"/>
      <c r="AP79" s="581"/>
      <c r="AQ79" s="581"/>
      <c r="AR79" s="581"/>
      <c r="AS79" s="581"/>
      <c r="AT79" s="581"/>
      <c r="AU79" s="581"/>
      <c r="AV79" s="581"/>
      <c r="AW79" s="581"/>
      <c r="AX79" s="581"/>
      <c r="AY79" s="581"/>
      <c r="AZ79" s="581"/>
      <c r="BA79" s="581"/>
      <c r="BB79" s="581"/>
      <c r="BC79" s="581"/>
      <c r="BD79" s="581"/>
      <c r="BE79" s="581"/>
      <c r="BF79" s="581"/>
      <c r="BG79" s="581"/>
      <c r="BH79" s="581"/>
      <c r="BI79" s="581"/>
      <c r="BJ79" s="581"/>
      <c r="BK79" s="581"/>
      <c r="BL79" s="581"/>
      <c r="BM79" s="581"/>
      <c r="BN79" s="581"/>
      <c r="BO79" s="581"/>
      <c r="BP79" s="581"/>
      <c r="BQ79" s="581"/>
      <c r="BR79" s="581"/>
      <c r="BS79" s="581"/>
      <c r="BT79" s="581"/>
      <c r="BU79" s="581"/>
      <c r="BV79" s="581"/>
      <c r="BW79" s="581"/>
      <c r="BX79" s="581"/>
      <c r="BY79" s="581"/>
      <c r="BZ79" s="581"/>
      <c r="CA79" s="581"/>
      <c r="CB79" s="581"/>
      <c r="CC79" s="581"/>
      <c r="CD79" s="581"/>
      <c r="CE79" s="581"/>
      <c r="CF79" s="581"/>
      <c r="CG79" s="581"/>
      <c r="CH79" s="581"/>
      <c r="CI79" s="581"/>
      <c r="CJ79" s="581"/>
      <c r="CK79" s="581"/>
      <c r="CL79" s="581"/>
      <c r="CM79" s="2"/>
      <c r="CN79" s="2"/>
      <c r="CO79" s="2"/>
      <c r="CP79" s="2"/>
      <c r="CQ79" s="2"/>
      <c r="CR79" s="2"/>
      <c r="CS79" s="2"/>
      <c r="CT79" s="2"/>
      <c r="CU79" s="2"/>
      <c r="CV79" s="2"/>
    </row>
  </sheetData>
  <mergeCells count="906">
    <mergeCell ref="B79:CL79"/>
    <mergeCell ref="CF72:CG72"/>
    <mergeCell ref="CH72:CJ72"/>
    <mergeCell ref="CK72:CR72"/>
    <mergeCell ref="CS72:CV72"/>
    <mergeCell ref="CW72:CZ72"/>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Q1" zoomScale="80" zoomScaleNormal="80" workbookViewId="0">
      <selection activeCell="CO23" sqref="CO23:DH23"/>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64" t="s">
        <v>776</v>
      </c>
      <c r="E2" s="964"/>
      <c r="F2" s="964"/>
      <c r="G2" s="964"/>
      <c r="H2" s="964"/>
      <c r="I2" s="964"/>
      <c r="J2" s="964"/>
      <c r="K2" s="964"/>
      <c r="L2" s="964"/>
      <c r="M2" s="964"/>
      <c r="N2" s="964"/>
      <c r="O2" s="964"/>
      <c r="P2" s="964"/>
      <c r="Q2" s="964"/>
      <c r="R2" s="280"/>
      <c r="S2" s="74"/>
      <c r="T2" s="74"/>
      <c r="U2" s="965" t="s">
        <v>200</v>
      </c>
      <c r="V2" s="966"/>
      <c r="W2" s="949" t="s">
        <v>384</v>
      </c>
      <c r="X2" s="947"/>
      <c r="Y2" s="947"/>
      <c r="Z2" s="947"/>
      <c r="AA2" s="947"/>
      <c r="AB2" s="947"/>
      <c r="AC2" s="969">
        <v>137381</v>
      </c>
      <c r="AD2" s="970"/>
      <c r="AE2" s="970"/>
      <c r="AF2" s="970"/>
      <c r="AG2" s="970"/>
      <c r="AH2" s="970"/>
      <c r="AI2" s="944" t="s">
        <v>187</v>
      </c>
      <c r="AJ2" s="944"/>
      <c r="AK2" s="79"/>
      <c r="AL2" s="971" t="s">
        <v>77</v>
      </c>
      <c r="AM2" s="971"/>
      <c r="AN2" s="971"/>
      <c r="AO2" s="78"/>
      <c r="AP2" s="949" t="s">
        <v>199</v>
      </c>
      <c r="AQ2" s="947"/>
      <c r="AR2" s="947"/>
      <c r="AS2" s="947"/>
      <c r="AT2" s="947"/>
      <c r="AU2" s="947"/>
      <c r="AV2" s="947"/>
      <c r="AW2" s="948"/>
      <c r="AX2" s="77"/>
      <c r="AY2" s="947" t="s">
        <v>198</v>
      </c>
      <c r="AZ2" s="947"/>
      <c r="BA2" s="947"/>
      <c r="BB2" s="947"/>
      <c r="BC2" s="947"/>
      <c r="BD2" s="947"/>
      <c r="BE2" s="76"/>
      <c r="BF2" s="961"/>
      <c r="BG2" s="963"/>
      <c r="BH2" s="947" t="s">
        <v>197</v>
      </c>
      <c r="BI2" s="947"/>
      <c r="BJ2" s="947"/>
      <c r="BK2" s="947"/>
      <c r="BL2" s="947"/>
      <c r="BM2" s="947"/>
      <c r="BN2" s="947"/>
      <c r="BO2" s="947"/>
      <c r="BP2" s="947"/>
      <c r="BQ2" s="947"/>
      <c r="BR2" s="947"/>
      <c r="BS2" s="947"/>
      <c r="BT2" s="947"/>
      <c r="BU2" s="944"/>
      <c r="BV2" s="944"/>
      <c r="BW2" s="945"/>
      <c r="BX2" s="75"/>
      <c r="BY2" s="74"/>
      <c r="BZ2" s="947" t="s">
        <v>196</v>
      </c>
      <c r="CA2" s="947"/>
      <c r="CB2" s="947"/>
      <c r="CC2" s="947"/>
      <c r="CD2" s="947"/>
      <c r="CE2" s="947"/>
      <c r="CF2" s="947"/>
      <c r="CG2" s="73"/>
      <c r="CH2" s="73"/>
      <c r="CI2" s="73"/>
      <c r="CJ2" s="73"/>
      <c r="CK2" s="947" t="s">
        <v>195</v>
      </c>
      <c r="CL2" s="947"/>
      <c r="CM2" s="947"/>
      <c r="CN2" s="947"/>
      <c r="CO2" s="947"/>
      <c r="CP2" s="947"/>
      <c r="CQ2" s="948"/>
      <c r="CR2" s="949" t="s">
        <v>194</v>
      </c>
      <c r="CS2" s="947"/>
      <c r="CT2" s="947"/>
      <c r="CU2" s="947"/>
      <c r="CV2" s="947"/>
      <c r="CW2" s="947"/>
      <c r="CX2" s="947"/>
      <c r="CY2" s="947"/>
      <c r="CZ2" s="947"/>
      <c r="DA2" s="948"/>
      <c r="DB2" s="950" t="s">
        <v>466</v>
      </c>
      <c r="DC2" s="944"/>
      <c r="DD2" s="944"/>
      <c r="DE2" s="944"/>
      <c r="DF2" s="944"/>
      <c r="DG2" s="944"/>
      <c r="DH2" s="951"/>
      <c r="DI2" s="4"/>
    </row>
    <row r="3" spans="2:113" ht="13.5" customHeight="1">
      <c r="B3" s="17"/>
      <c r="C3" s="6"/>
      <c r="D3" s="937"/>
      <c r="E3" s="937"/>
      <c r="F3" s="937"/>
      <c r="G3" s="937"/>
      <c r="H3" s="937"/>
      <c r="I3" s="937"/>
      <c r="J3" s="937"/>
      <c r="K3" s="937"/>
      <c r="L3" s="937"/>
      <c r="M3" s="937"/>
      <c r="N3" s="937"/>
      <c r="O3" s="937"/>
      <c r="P3" s="937"/>
      <c r="Q3" s="937"/>
      <c r="R3" s="281"/>
      <c r="S3" s="6"/>
      <c r="T3" s="6"/>
      <c r="U3" s="967"/>
      <c r="V3" s="968"/>
      <c r="W3" s="619" t="s">
        <v>386</v>
      </c>
      <c r="X3" s="582"/>
      <c r="Y3" s="582"/>
      <c r="Z3" s="582"/>
      <c r="AA3" s="582"/>
      <c r="AB3" s="582"/>
      <c r="AC3" s="583">
        <v>139339</v>
      </c>
      <c r="AD3" s="584"/>
      <c r="AE3" s="584"/>
      <c r="AF3" s="584"/>
      <c r="AG3" s="584"/>
      <c r="AH3" s="584"/>
      <c r="AI3" s="941" t="s">
        <v>187</v>
      </c>
      <c r="AJ3" s="941"/>
      <c r="AK3" s="72"/>
      <c r="AL3" s="972"/>
      <c r="AM3" s="972"/>
      <c r="AN3" s="972"/>
      <c r="AO3" s="71"/>
      <c r="AP3" s="697"/>
      <c r="AQ3" s="662"/>
      <c r="AR3" s="662"/>
      <c r="AS3" s="662"/>
      <c r="AT3" s="662"/>
      <c r="AU3" s="662"/>
      <c r="AV3" s="662"/>
      <c r="AW3" s="663"/>
      <c r="AX3" s="20"/>
      <c r="AY3" s="662"/>
      <c r="AZ3" s="662"/>
      <c r="BA3" s="662"/>
      <c r="BB3" s="662"/>
      <c r="BC3" s="662"/>
      <c r="BD3" s="662"/>
      <c r="BE3" s="21"/>
      <c r="BF3" s="962"/>
      <c r="BG3" s="824"/>
      <c r="BH3" s="662"/>
      <c r="BI3" s="662"/>
      <c r="BJ3" s="662"/>
      <c r="BK3" s="662"/>
      <c r="BL3" s="662"/>
      <c r="BM3" s="662"/>
      <c r="BN3" s="662"/>
      <c r="BO3" s="662"/>
      <c r="BP3" s="662"/>
      <c r="BQ3" s="662"/>
      <c r="BR3" s="662"/>
      <c r="BS3" s="662"/>
      <c r="BT3" s="662"/>
      <c r="BU3" s="936"/>
      <c r="BV3" s="936"/>
      <c r="BW3" s="946"/>
      <c r="BX3" s="46"/>
      <c r="BY3" s="4"/>
      <c r="BZ3" s="582"/>
      <c r="CA3" s="582"/>
      <c r="CB3" s="582"/>
      <c r="CC3" s="582"/>
      <c r="CD3" s="582"/>
      <c r="CE3" s="582"/>
      <c r="CF3" s="582"/>
      <c r="CG3" s="35"/>
      <c r="CH3" s="35"/>
      <c r="CI3" s="6"/>
      <c r="CJ3" s="6"/>
      <c r="CK3" s="582"/>
      <c r="CL3" s="582"/>
      <c r="CM3" s="582"/>
      <c r="CN3" s="582"/>
      <c r="CO3" s="582"/>
      <c r="CP3" s="582"/>
      <c r="CQ3" s="585"/>
      <c r="CR3" s="619"/>
      <c r="CS3" s="582"/>
      <c r="CT3" s="582"/>
      <c r="CU3" s="582"/>
      <c r="CV3" s="582"/>
      <c r="CW3" s="582"/>
      <c r="CX3" s="582"/>
      <c r="CY3" s="582"/>
      <c r="CZ3" s="582"/>
      <c r="DA3" s="585"/>
      <c r="DB3" s="817"/>
      <c r="DC3" s="941"/>
      <c r="DD3" s="941"/>
      <c r="DE3" s="941"/>
      <c r="DF3" s="941"/>
      <c r="DG3" s="941"/>
      <c r="DH3" s="952"/>
      <c r="DI3" s="4"/>
    </row>
    <row r="4" spans="2:113" ht="13.5" customHeight="1">
      <c r="B4" s="17"/>
      <c r="C4" s="6"/>
      <c r="D4" s="937"/>
      <c r="E4" s="937"/>
      <c r="F4" s="937"/>
      <c r="G4" s="937"/>
      <c r="H4" s="937"/>
      <c r="I4" s="937"/>
      <c r="J4" s="937"/>
      <c r="K4" s="937"/>
      <c r="L4" s="937"/>
      <c r="M4" s="937"/>
      <c r="N4" s="937"/>
      <c r="O4" s="937"/>
      <c r="P4" s="937"/>
      <c r="Q4" s="937"/>
      <c r="R4" s="281"/>
      <c r="S4" s="6"/>
      <c r="T4" s="6"/>
      <c r="U4" s="967"/>
      <c r="V4" s="968"/>
      <c r="W4" s="619" t="s">
        <v>193</v>
      </c>
      <c r="X4" s="582"/>
      <c r="Y4" s="582"/>
      <c r="Z4" s="582"/>
      <c r="AA4" s="582"/>
      <c r="AB4" s="582"/>
      <c r="AC4" s="973" t="s">
        <v>481</v>
      </c>
      <c r="AD4" s="820"/>
      <c r="AE4" s="820"/>
      <c r="AF4" s="820"/>
      <c r="AG4" s="820"/>
      <c r="AH4" s="820"/>
      <c r="AI4" s="941" t="s">
        <v>21</v>
      </c>
      <c r="AJ4" s="941"/>
      <c r="AK4" s="728" t="s">
        <v>777</v>
      </c>
      <c r="AL4" s="632"/>
      <c r="AM4" s="632"/>
      <c r="AN4" s="632"/>
      <c r="AO4" s="633"/>
      <c r="AP4" s="749">
        <v>135248</v>
      </c>
      <c r="AQ4" s="750"/>
      <c r="AR4" s="750"/>
      <c r="AS4" s="750"/>
      <c r="AT4" s="750"/>
      <c r="AU4" s="750"/>
      <c r="AV4" s="805" t="s">
        <v>187</v>
      </c>
      <c r="AW4" s="805"/>
      <c r="AX4" s="750">
        <v>133473</v>
      </c>
      <c r="AY4" s="750"/>
      <c r="AZ4" s="750"/>
      <c r="BA4" s="750"/>
      <c r="BB4" s="750"/>
      <c r="BC4" s="750"/>
      <c r="BD4" s="805" t="s">
        <v>187</v>
      </c>
      <c r="BE4" s="840"/>
      <c r="BF4" s="6"/>
      <c r="BG4" s="632" t="s">
        <v>77</v>
      </c>
      <c r="BH4" s="632"/>
      <c r="BI4" s="24"/>
      <c r="BJ4" s="801"/>
      <c r="BK4" s="632" t="s">
        <v>384</v>
      </c>
      <c r="BL4" s="632"/>
      <c r="BM4" s="632"/>
      <c r="BN4" s="632"/>
      <c r="BO4" s="632"/>
      <c r="BP4" s="840"/>
      <c r="BQ4" s="801"/>
      <c r="BR4" s="632" t="s">
        <v>386</v>
      </c>
      <c r="BS4" s="632"/>
      <c r="BT4" s="632"/>
      <c r="BU4" s="632"/>
      <c r="BV4" s="632"/>
      <c r="BW4" s="840"/>
      <c r="BX4" s="46"/>
      <c r="BY4" s="4"/>
      <c r="BZ4" s="69"/>
      <c r="CA4" s="69"/>
      <c r="CB4" s="69"/>
      <c r="CC4" s="69"/>
      <c r="CD4" s="69"/>
      <c r="CE4" s="69"/>
      <c r="CF4" s="69"/>
      <c r="CG4" s="6"/>
      <c r="CH4" s="6"/>
      <c r="CI4" s="6"/>
      <c r="CJ4" s="35"/>
      <c r="CK4" s="69"/>
      <c r="CL4" s="69"/>
      <c r="CM4" s="69"/>
      <c r="CN4" s="69"/>
      <c r="CO4" s="69"/>
      <c r="CP4" s="69"/>
      <c r="CQ4" s="68"/>
      <c r="CR4" s="619"/>
      <c r="CS4" s="582"/>
      <c r="CT4" s="582"/>
      <c r="CU4" s="582"/>
      <c r="CV4" s="582"/>
      <c r="CW4" s="582"/>
      <c r="CX4" s="582"/>
      <c r="CY4" s="582"/>
      <c r="CZ4" s="582"/>
      <c r="DA4" s="585"/>
      <c r="DB4" s="817"/>
      <c r="DC4" s="941"/>
      <c r="DD4" s="941"/>
      <c r="DE4" s="941"/>
      <c r="DF4" s="941"/>
      <c r="DG4" s="941"/>
      <c r="DH4" s="952"/>
      <c r="DI4" s="4"/>
    </row>
    <row r="5" spans="2:113" ht="13.5" customHeight="1">
      <c r="B5" s="17"/>
      <c r="C5" s="6"/>
      <c r="D5" s="937" t="s">
        <v>192</v>
      </c>
      <c r="E5" s="937"/>
      <c r="F5" s="937"/>
      <c r="G5" s="937"/>
      <c r="H5" s="937"/>
      <c r="I5" s="937"/>
      <c r="J5" s="937"/>
      <c r="K5" s="937"/>
      <c r="L5" s="937"/>
      <c r="M5" s="937"/>
      <c r="N5" s="937"/>
      <c r="O5" s="937"/>
      <c r="P5" s="937"/>
      <c r="Q5" s="937"/>
      <c r="R5" s="281"/>
      <c r="S5" s="6"/>
      <c r="T5" s="6"/>
      <c r="U5" s="728" t="s">
        <v>191</v>
      </c>
      <c r="V5" s="632"/>
      <c r="W5" s="632"/>
      <c r="X5" s="632"/>
      <c r="Y5" s="632"/>
      <c r="Z5" s="632"/>
      <c r="AA5" s="632"/>
      <c r="AB5" s="632"/>
      <c r="AC5" s="939">
        <v>103.31</v>
      </c>
      <c r="AD5" s="940"/>
      <c r="AE5" s="940"/>
      <c r="AF5" s="940"/>
      <c r="AG5" s="940"/>
      <c r="AH5" s="940"/>
      <c r="AI5" s="805" t="s">
        <v>190</v>
      </c>
      <c r="AJ5" s="805"/>
      <c r="AK5" s="619" t="s">
        <v>388</v>
      </c>
      <c r="AL5" s="582"/>
      <c r="AM5" s="582"/>
      <c r="AN5" s="582"/>
      <c r="AO5" s="585"/>
      <c r="AP5" s="583">
        <v>135986</v>
      </c>
      <c r="AQ5" s="584"/>
      <c r="AR5" s="584"/>
      <c r="AS5" s="584"/>
      <c r="AT5" s="584"/>
      <c r="AU5" s="584"/>
      <c r="AV5" s="941" t="s">
        <v>187</v>
      </c>
      <c r="AW5" s="941"/>
      <c r="AX5" s="584">
        <v>134340</v>
      </c>
      <c r="AY5" s="584"/>
      <c r="AZ5" s="584"/>
      <c r="BA5" s="584"/>
      <c r="BB5" s="584"/>
      <c r="BC5" s="584"/>
      <c r="BD5" s="941" t="s">
        <v>187</v>
      </c>
      <c r="BE5" s="818"/>
      <c r="BF5" s="11"/>
      <c r="BG5" s="582"/>
      <c r="BH5" s="582"/>
      <c r="BI5" s="70"/>
      <c r="BJ5" s="823"/>
      <c r="BK5" s="662"/>
      <c r="BL5" s="662"/>
      <c r="BM5" s="662"/>
      <c r="BN5" s="662"/>
      <c r="BO5" s="662"/>
      <c r="BP5" s="816"/>
      <c r="BQ5" s="823"/>
      <c r="BR5" s="662"/>
      <c r="BS5" s="662"/>
      <c r="BT5" s="662"/>
      <c r="BU5" s="662"/>
      <c r="BV5" s="662"/>
      <c r="BW5" s="816"/>
      <c r="BX5" s="46"/>
      <c r="BY5" s="4"/>
      <c r="BZ5" s="959" t="s">
        <v>389</v>
      </c>
      <c r="CA5" s="959"/>
      <c r="CB5" s="959"/>
      <c r="CC5" s="959"/>
      <c r="CD5" s="959"/>
      <c r="CE5" s="959"/>
      <c r="CF5" s="959"/>
      <c r="CG5" s="35"/>
      <c r="CH5" s="35"/>
      <c r="CI5" s="35"/>
      <c r="CJ5" s="35"/>
      <c r="CK5" s="959" t="s">
        <v>482</v>
      </c>
      <c r="CL5" s="959"/>
      <c r="CM5" s="959"/>
      <c r="CN5" s="959"/>
      <c r="CO5" s="959"/>
      <c r="CP5" s="959"/>
      <c r="CQ5" s="960"/>
      <c r="CR5" s="619" t="s">
        <v>189</v>
      </c>
      <c r="CS5" s="582"/>
      <c r="CT5" s="582"/>
      <c r="CU5" s="582"/>
      <c r="CV5" s="582"/>
      <c r="CW5" s="582"/>
      <c r="CX5" s="582"/>
      <c r="CY5" s="582"/>
      <c r="CZ5" s="582"/>
      <c r="DA5" s="585"/>
      <c r="DB5" s="953">
        <v>43470</v>
      </c>
      <c r="DC5" s="954"/>
      <c r="DD5" s="954"/>
      <c r="DE5" s="954"/>
      <c r="DF5" s="954"/>
      <c r="DG5" s="954"/>
      <c r="DH5" s="955"/>
      <c r="DI5" s="4"/>
    </row>
    <row r="6" spans="2:113" ht="13.5" customHeight="1">
      <c r="B6" s="17"/>
      <c r="C6" s="6"/>
      <c r="D6" s="938"/>
      <c r="E6" s="938"/>
      <c r="F6" s="938"/>
      <c r="G6" s="938"/>
      <c r="H6" s="938"/>
      <c r="I6" s="938"/>
      <c r="J6" s="938"/>
      <c r="K6" s="938"/>
      <c r="L6" s="938"/>
      <c r="M6" s="938"/>
      <c r="N6" s="938"/>
      <c r="O6" s="938"/>
      <c r="P6" s="938"/>
      <c r="Q6" s="938"/>
      <c r="R6" s="281"/>
      <c r="S6" s="6"/>
      <c r="T6" s="6"/>
      <c r="U6" s="619" t="s">
        <v>188</v>
      </c>
      <c r="V6" s="582"/>
      <c r="W6" s="582"/>
      <c r="X6" s="582"/>
      <c r="Y6" s="582"/>
      <c r="Z6" s="582"/>
      <c r="AA6" s="582"/>
      <c r="AB6" s="582"/>
      <c r="AC6" s="583">
        <v>1330</v>
      </c>
      <c r="AD6" s="584"/>
      <c r="AE6" s="584"/>
      <c r="AF6" s="584"/>
      <c r="AG6" s="584"/>
      <c r="AH6" s="584"/>
      <c r="AI6" s="941" t="s">
        <v>187</v>
      </c>
      <c r="AJ6" s="941"/>
      <c r="AK6" s="697" t="s">
        <v>186</v>
      </c>
      <c r="AL6" s="662"/>
      <c r="AM6" s="662"/>
      <c r="AN6" s="662"/>
      <c r="AO6" s="663"/>
      <c r="AP6" s="934" t="s">
        <v>783</v>
      </c>
      <c r="AQ6" s="935"/>
      <c r="AR6" s="935"/>
      <c r="AS6" s="935"/>
      <c r="AT6" s="935"/>
      <c r="AU6" s="935"/>
      <c r="AV6" s="936" t="s">
        <v>21</v>
      </c>
      <c r="AW6" s="936"/>
      <c r="AX6" s="935" t="s">
        <v>483</v>
      </c>
      <c r="AY6" s="935"/>
      <c r="AZ6" s="935"/>
      <c r="BA6" s="935"/>
      <c r="BB6" s="935"/>
      <c r="BC6" s="935"/>
      <c r="BD6" s="936" t="s">
        <v>21</v>
      </c>
      <c r="BE6" s="936"/>
      <c r="BF6" s="795" t="s">
        <v>185</v>
      </c>
      <c r="BG6" s="788"/>
      <c r="BH6" s="788"/>
      <c r="BI6" s="796"/>
      <c r="BJ6" s="584">
        <v>636</v>
      </c>
      <c r="BK6" s="584"/>
      <c r="BL6" s="584"/>
      <c r="BM6" s="584"/>
      <c r="BN6" s="584"/>
      <c r="BO6" s="584"/>
      <c r="BP6" s="584"/>
      <c r="BQ6" s="584">
        <v>610</v>
      </c>
      <c r="BR6" s="584"/>
      <c r="BS6" s="584"/>
      <c r="BT6" s="584"/>
      <c r="BU6" s="584"/>
      <c r="BV6" s="584"/>
      <c r="BW6" s="672"/>
      <c r="BX6" s="46"/>
      <c r="BY6" s="4"/>
      <c r="BZ6" s="69"/>
      <c r="CA6" s="69"/>
      <c r="CB6" s="69"/>
      <c r="CC6" s="69"/>
      <c r="CD6" s="69"/>
      <c r="CE6" s="69"/>
      <c r="CF6" s="69"/>
      <c r="CG6" s="6"/>
      <c r="CH6" s="6"/>
      <c r="CI6" s="6"/>
      <c r="CJ6" s="6"/>
      <c r="CK6" s="69"/>
      <c r="CL6" s="69"/>
      <c r="CM6" s="69"/>
      <c r="CN6" s="69"/>
      <c r="CO6" s="69"/>
      <c r="CP6" s="69"/>
      <c r="CQ6" s="68"/>
      <c r="CR6" s="619"/>
      <c r="CS6" s="582"/>
      <c r="CT6" s="582"/>
      <c r="CU6" s="582"/>
      <c r="CV6" s="582"/>
      <c r="CW6" s="582"/>
      <c r="CX6" s="582"/>
      <c r="CY6" s="582"/>
      <c r="CZ6" s="582"/>
      <c r="DA6" s="585"/>
      <c r="DB6" s="953"/>
      <c r="DC6" s="954"/>
      <c r="DD6" s="954"/>
      <c r="DE6" s="954"/>
      <c r="DF6" s="954"/>
      <c r="DG6" s="954"/>
      <c r="DH6" s="955"/>
      <c r="DI6" s="4"/>
    </row>
    <row r="7" spans="2:113" ht="13.5" customHeight="1">
      <c r="B7" s="932"/>
      <c r="C7" s="930"/>
      <c r="D7" s="930"/>
      <c r="E7" s="930"/>
      <c r="F7" s="788" t="s">
        <v>184</v>
      </c>
      <c r="G7" s="788"/>
      <c r="H7" s="788"/>
      <c r="I7" s="788"/>
      <c r="J7" s="788"/>
      <c r="K7" s="788"/>
      <c r="L7" s="788"/>
      <c r="M7" s="788"/>
      <c r="N7" s="788"/>
      <c r="O7" s="788"/>
      <c r="P7" s="788"/>
      <c r="Q7" s="788"/>
      <c r="R7" s="788"/>
      <c r="S7" s="788"/>
      <c r="T7" s="928"/>
      <c r="U7" s="928"/>
      <c r="V7" s="928"/>
      <c r="W7" s="930"/>
      <c r="X7" s="788" t="s">
        <v>393</v>
      </c>
      <c r="Y7" s="788"/>
      <c r="Z7" s="788"/>
      <c r="AA7" s="788"/>
      <c r="AB7" s="788"/>
      <c r="AC7" s="788"/>
      <c r="AD7" s="788"/>
      <c r="AE7" s="788"/>
      <c r="AF7" s="788"/>
      <c r="AG7" s="928"/>
      <c r="AH7" s="928"/>
      <c r="AI7" s="805"/>
      <c r="AJ7" s="942"/>
      <c r="AK7" s="35"/>
      <c r="AL7" s="35"/>
      <c r="AM7" s="35"/>
      <c r="AN7" s="35"/>
      <c r="AO7" s="35"/>
      <c r="AP7" s="35"/>
      <c r="AQ7" s="35"/>
      <c r="AR7" s="35"/>
      <c r="AS7" s="35"/>
      <c r="AT7" s="35"/>
      <c r="AU7" s="35"/>
      <c r="AV7" s="35"/>
      <c r="AW7" s="35"/>
      <c r="AX7" s="35"/>
      <c r="AY7" s="35"/>
      <c r="AZ7" s="35"/>
      <c r="BA7" s="35"/>
      <c r="BB7" s="35"/>
      <c r="BC7" s="35"/>
      <c r="BD7" s="35"/>
      <c r="BE7" s="35"/>
      <c r="BF7" s="660"/>
      <c r="BG7" s="582"/>
      <c r="BH7" s="582"/>
      <c r="BI7" s="626"/>
      <c r="BJ7" s="588">
        <v>1.1000000000000001</v>
      </c>
      <c r="BK7" s="588"/>
      <c r="BL7" s="588"/>
      <c r="BM7" s="588"/>
      <c r="BN7" s="588"/>
      <c r="BO7" s="588"/>
      <c r="BP7" s="588"/>
      <c r="BQ7" s="588">
        <v>1</v>
      </c>
      <c r="BR7" s="588"/>
      <c r="BS7" s="588"/>
      <c r="BT7" s="588"/>
      <c r="BU7" s="588"/>
      <c r="BV7" s="588"/>
      <c r="BW7" s="647"/>
      <c r="BX7" s="46"/>
      <c r="BY7" s="4"/>
      <c r="BZ7" s="959" t="s">
        <v>394</v>
      </c>
      <c r="CA7" s="959"/>
      <c r="CB7" s="959"/>
      <c r="CC7" s="959"/>
      <c r="CD7" s="959"/>
      <c r="CE7" s="959"/>
      <c r="CF7" s="959"/>
      <c r="CG7" s="35"/>
      <c r="CH7" s="35"/>
      <c r="CI7" s="35"/>
      <c r="CJ7" s="35"/>
      <c r="CK7" s="959" t="s">
        <v>205</v>
      </c>
      <c r="CL7" s="959"/>
      <c r="CM7" s="959"/>
      <c r="CN7" s="959"/>
      <c r="CO7" s="959"/>
      <c r="CP7" s="959"/>
      <c r="CQ7" s="960"/>
      <c r="CR7" s="619"/>
      <c r="CS7" s="582"/>
      <c r="CT7" s="582"/>
      <c r="CU7" s="582"/>
      <c r="CV7" s="582"/>
      <c r="CW7" s="582"/>
      <c r="CX7" s="582"/>
      <c r="CY7" s="582"/>
      <c r="CZ7" s="582"/>
      <c r="DA7" s="585"/>
      <c r="DB7" s="953"/>
      <c r="DC7" s="954"/>
      <c r="DD7" s="954"/>
      <c r="DE7" s="954"/>
      <c r="DF7" s="954"/>
      <c r="DG7" s="954"/>
      <c r="DH7" s="955"/>
      <c r="DI7" s="4"/>
    </row>
    <row r="8" spans="2:113" ht="13.5" customHeight="1">
      <c r="B8" s="933"/>
      <c r="C8" s="931"/>
      <c r="D8" s="931"/>
      <c r="E8" s="931"/>
      <c r="F8" s="806"/>
      <c r="G8" s="806"/>
      <c r="H8" s="806"/>
      <c r="I8" s="806"/>
      <c r="J8" s="806"/>
      <c r="K8" s="806"/>
      <c r="L8" s="806"/>
      <c r="M8" s="806"/>
      <c r="N8" s="806"/>
      <c r="O8" s="806"/>
      <c r="P8" s="806"/>
      <c r="Q8" s="806"/>
      <c r="R8" s="806"/>
      <c r="S8" s="806"/>
      <c r="T8" s="929"/>
      <c r="U8" s="929"/>
      <c r="V8" s="929"/>
      <c r="W8" s="931"/>
      <c r="X8" s="806"/>
      <c r="Y8" s="806"/>
      <c r="Z8" s="806"/>
      <c r="AA8" s="806"/>
      <c r="AB8" s="806"/>
      <c r="AC8" s="806"/>
      <c r="AD8" s="806"/>
      <c r="AE8" s="806"/>
      <c r="AF8" s="806"/>
      <c r="AG8" s="929"/>
      <c r="AH8" s="929"/>
      <c r="AI8" s="929"/>
      <c r="AJ8" s="943"/>
      <c r="AK8" s="35"/>
      <c r="AL8" s="35"/>
      <c r="AM8" s="35"/>
      <c r="AN8" s="35"/>
      <c r="AO8" s="35"/>
      <c r="AP8" s="35"/>
      <c r="AQ8" s="35"/>
      <c r="AR8" s="35"/>
      <c r="AS8" s="35"/>
      <c r="AT8" s="35"/>
      <c r="AU8" s="35"/>
      <c r="AV8" s="35"/>
      <c r="AW8" s="35"/>
      <c r="AX8" s="35"/>
      <c r="AY8" s="35"/>
      <c r="AZ8" s="35"/>
      <c r="BA8" s="35"/>
      <c r="BB8" s="35"/>
      <c r="BC8" s="35"/>
      <c r="BD8" s="35"/>
      <c r="BE8" s="35"/>
      <c r="BF8" s="660" t="s">
        <v>183</v>
      </c>
      <c r="BG8" s="582"/>
      <c r="BH8" s="582"/>
      <c r="BI8" s="626"/>
      <c r="BJ8" s="584">
        <v>15629</v>
      </c>
      <c r="BK8" s="584"/>
      <c r="BL8" s="584"/>
      <c r="BM8" s="584"/>
      <c r="BN8" s="584"/>
      <c r="BO8" s="584"/>
      <c r="BP8" s="584"/>
      <c r="BQ8" s="584">
        <v>17328</v>
      </c>
      <c r="BR8" s="584"/>
      <c r="BS8" s="584"/>
      <c r="BT8" s="584"/>
      <c r="BU8" s="584"/>
      <c r="BV8" s="584"/>
      <c r="BW8" s="672"/>
      <c r="BX8" s="33"/>
      <c r="BY8" s="32"/>
      <c r="BZ8" s="67"/>
      <c r="CA8" s="67"/>
      <c r="CB8" s="67"/>
      <c r="CC8" s="67"/>
      <c r="CD8" s="67"/>
      <c r="CE8" s="67"/>
      <c r="CF8" s="67"/>
      <c r="CG8" s="30"/>
      <c r="CH8" s="30"/>
      <c r="CI8" s="30"/>
      <c r="CJ8" s="30"/>
      <c r="CK8" s="67"/>
      <c r="CL8" s="67"/>
      <c r="CM8" s="67"/>
      <c r="CN8" s="67"/>
      <c r="CO8" s="67"/>
      <c r="CP8" s="67"/>
      <c r="CQ8" s="66"/>
      <c r="CR8" s="697"/>
      <c r="CS8" s="662"/>
      <c r="CT8" s="662"/>
      <c r="CU8" s="662"/>
      <c r="CV8" s="662"/>
      <c r="CW8" s="662"/>
      <c r="CX8" s="662"/>
      <c r="CY8" s="662"/>
      <c r="CZ8" s="662"/>
      <c r="DA8" s="663"/>
      <c r="DB8" s="956"/>
      <c r="DC8" s="957"/>
      <c r="DD8" s="957"/>
      <c r="DE8" s="957"/>
      <c r="DF8" s="957"/>
      <c r="DG8" s="957"/>
      <c r="DH8" s="958"/>
      <c r="DI8" s="4"/>
    </row>
    <row r="9" spans="2:113" ht="13.5" customHeight="1">
      <c r="B9" s="29"/>
      <c r="C9" s="28"/>
      <c r="D9" s="788" t="s">
        <v>77</v>
      </c>
      <c r="E9" s="788"/>
      <c r="F9" s="788"/>
      <c r="G9" s="788"/>
      <c r="H9" s="788"/>
      <c r="I9" s="788"/>
      <c r="J9" s="788"/>
      <c r="K9" s="27"/>
      <c r="L9" s="25"/>
      <c r="M9" s="26"/>
      <c r="N9" s="788" t="s">
        <v>76</v>
      </c>
      <c r="O9" s="788"/>
      <c r="P9" s="788"/>
      <c r="Q9" s="788"/>
      <c r="R9" s="788"/>
      <c r="S9" s="788"/>
      <c r="T9" s="25"/>
      <c r="U9" s="795" t="s">
        <v>73</v>
      </c>
      <c r="V9" s="788"/>
      <c r="W9" s="788"/>
      <c r="X9" s="796"/>
      <c r="Y9" s="795" t="s">
        <v>182</v>
      </c>
      <c r="Z9" s="788"/>
      <c r="AA9" s="788"/>
      <c r="AB9" s="788"/>
      <c r="AC9" s="788"/>
      <c r="AD9" s="788"/>
      <c r="AE9" s="788"/>
      <c r="AF9" s="788"/>
      <c r="AG9" s="795" t="s">
        <v>73</v>
      </c>
      <c r="AH9" s="788"/>
      <c r="AI9" s="788"/>
      <c r="AJ9" s="796"/>
      <c r="AK9" s="46"/>
      <c r="AL9" s="4"/>
      <c r="AM9" s="4"/>
      <c r="AN9" s="4"/>
      <c r="AO9" s="4"/>
      <c r="AP9" s="4"/>
      <c r="AQ9" s="4"/>
      <c r="AR9" s="4"/>
      <c r="AS9" s="4"/>
      <c r="AT9" s="4"/>
      <c r="AU9" s="4"/>
      <c r="AV9" s="4"/>
      <c r="AW9" s="4"/>
      <c r="AX9" s="4"/>
      <c r="AY9" s="4"/>
      <c r="AZ9" s="4"/>
      <c r="BA9" s="4"/>
      <c r="BB9" s="4"/>
      <c r="BC9" s="4"/>
      <c r="BD9" s="4"/>
      <c r="BE9" s="4"/>
      <c r="BF9" s="660"/>
      <c r="BG9" s="582"/>
      <c r="BH9" s="582"/>
      <c r="BI9" s="626"/>
      <c r="BJ9" s="588">
        <v>28</v>
      </c>
      <c r="BK9" s="588"/>
      <c r="BL9" s="588"/>
      <c r="BM9" s="588"/>
      <c r="BN9" s="588"/>
      <c r="BO9" s="588"/>
      <c r="BP9" s="588"/>
      <c r="BQ9" s="588">
        <v>29.6</v>
      </c>
      <c r="BR9" s="588"/>
      <c r="BS9" s="588"/>
      <c r="BT9" s="588"/>
      <c r="BU9" s="588"/>
      <c r="BV9" s="588"/>
      <c r="BW9" s="647"/>
      <c r="BX9" s="39"/>
      <c r="BY9" s="43"/>
      <c r="BZ9" s="43"/>
      <c r="CA9" s="632" t="s">
        <v>181</v>
      </c>
      <c r="CB9" s="632"/>
      <c r="CC9" s="632"/>
      <c r="CD9" s="632"/>
      <c r="CE9" s="632"/>
      <c r="CF9" s="632"/>
      <c r="CG9" s="632"/>
      <c r="CH9" s="632"/>
      <c r="CI9" s="632"/>
      <c r="CJ9" s="632"/>
      <c r="CK9" s="632"/>
      <c r="CL9" s="38"/>
      <c r="CM9" s="38"/>
      <c r="CN9" s="24"/>
      <c r="CO9" s="728" t="s">
        <v>778</v>
      </c>
      <c r="CP9" s="632"/>
      <c r="CQ9" s="632"/>
      <c r="CR9" s="632"/>
      <c r="CS9" s="632"/>
      <c r="CT9" s="632"/>
      <c r="CU9" s="632"/>
      <c r="CV9" s="632"/>
      <c r="CW9" s="632"/>
      <c r="CX9" s="632"/>
      <c r="CY9" s="728" t="s">
        <v>395</v>
      </c>
      <c r="CZ9" s="632"/>
      <c r="DA9" s="632"/>
      <c r="DB9" s="632"/>
      <c r="DC9" s="632"/>
      <c r="DD9" s="632"/>
      <c r="DE9" s="632"/>
      <c r="DF9" s="632"/>
      <c r="DG9" s="632"/>
      <c r="DH9" s="809"/>
      <c r="DI9" s="4"/>
    </row>
    <row r="10" spans="2:113" ht="13.5" customHeight="1">
      <c r="B10" s="65"/>
      <c r="C10" s="54"/>
      <c r="D10" s="806"/>
      <c r="E10" s="806"/>
      <c r="F10" s="806"/>
      <c r="G10" s="806"/>
      <c r="H10" s="806"/>
      <c r="I10" s="806"/>
      <c r="J10" s="806"/>
      <c r="K10" s="36"/>
      <c r="L10" s="53"/>
      <c r="M10" s="55"/>
      <c r="N10" s="916"/>
      <c r="O10" s="916"/>
      <c r="P10" s="916"/>
      <c r="Q10" s="916"/>
      <c r="R10" s="916"/>
      <c r="S10" s="916"/>
      <c r="T10" s="53"/>
      <c r="U10" s="917"/>
      <c r="V10" s="916"/>
      <c r="W10" s="916"/>
      <c r="X10" s="918"/>
      <c r="Y10" s="855"/>
      <c r="Z10" s="806"/>
      <c r="AA10" s="806"/>
      <c r="AB10" s="806"/>
      <c r="AC10" s="806"/>
      <c r="AD10" s="806"/>
      <c r="AE10" s="806"/>
      <c r="AF10" s="806"/>
      <c r="AG10" s="917"/>
      <c r="AH10" s="916"/>
      <c r="AI10" s="916"/>
      <c r="AJ10" s="918"/>
      <c r="AK10" s="46"/>
      <c r="AL10" s="4"/>
      <c r="AM10" s="4"/>
      <c r="AN10" s="4"/>
      <c r="AO10" s="4"/>
      <c r="AP10" s="4"/>
      <c r="AQ10" s="6"/>
      <c r="AR10" s="6"/>
      <c r="AS10" s="6"/>
      <c r="AT10" s="6"/>
      <c r="AU10" s="6"/>
      <c r="AV10" s="6"/>
      <c r="AW10" s="6"/>
      <c r="AX10" s="6"/>
      <c r="AY10" s="6"/>
      <c r="AZ10" s="6"/>
      <c r="BA10" s="6"/>
      <c r="BB10" s="6"/>
      <c r="BC10" s="6"/>
      <c r="BD10" s="6"/>
      <c r="BE10" s="6"/>
      <c r="BF10" s="660" t="s">
        <v>180</v>
      </c>
      <c r="BG10" s="582"/>
      <c r="BH10" s="582"/>
      <c r="BI10" s="626"/>
      <c r="BJ10" s="584">
        <v>39469</v>
      </c>
      <c r="BK10" s="584"/>
      <c r="BL10" s="584"/>
      <c r="BM10" s="584"/>
      <c r="BN10" s="584"/>
      <c r="BO10" s="584"/>
      <c r="BP10" s="584"/>
      <c r="BQ10" s="584">
        <v>40567</v>
      </c>
      <c r="BR10" s="584"/>
      <c r="BS10" s="584"/>
      <c r="BT10" s="584"/>
      <c r="BU10" s="584"/>
      <c r="BV10" s="584"/>
      <c r="BW10" s="584"/>
      <c r="BX10" s="22"/>
      <c r="BY10" s="30"/>
      <c r="BZ10" s="30"/>
      <c r="CA10" s="662"/>
      <c r="CB10" s="662"/>
      <c r="CC10" s="662"/>
      <c r="CD10" s="662"/>
      <c r="CE10" s="662"/>
      <c r="CF10" s="662"/>
      <c r="CG10" s="662"/>
      <c r="CH10" s="662"/>
      <c r="CI10" s="662"/>
      <c r="CJ10" s="662"/>
      <c r="CK10" s="662"/>
      <c r="CL10" s="30"/>
      <c r="CM10" s="30"/>
      <c r="CN10" s="21"/>
      <c r="CO10" s="697"/>
      <c r="CP10" s="662"/>
      <c r="CQ10" s="662"/>
      <c r="CR10" s="662"/>
      <c r="CS10" s="662"/>
      <c r="CT10" s="662"/>
      <c r="CU10" s="662"/>
      <c r="CV10" s="662"/>
      <c r="CW10" s="662"/>
      <c r="CX10" s="662"/>
      <c r="CY10" s="697"/>
      <c r="CZ10" s="662"/>
      <c r="DA10" s="662"/>
      <c r="DB10" s="662"/>
      <c r="DC10" s="662"/>
      <c r="DD10" s="662"/>
      <c r="DE10" s="662"/>
      <c r="DF10" s="662"/>
      <c r="DG10" s="662"/>
      <c r="DH10" s="810"/>
      <c r="DI10" s="4"/>
    </row>
    <row r="11" spans="2:113" ht="13.5" customHeight="1">
      <c r="B11" s="849" t="s">
        <v>179</v>
      </c>
      <c r="C11" s="773"/>
      <c r="D11" s="773"/>
      <c r="E11" s="773"/>
      <c r="F11" s="773"/>
      <c r="G11" s="773"/>
      <c r="H11" s="773"/>
      <c r="I11" s="773"/>
      <c r="J11" s="773"/>
      <c r="K11" s="773"/>
      <c r="L11" s="774"/>
      <c r="M11" s="583">
        <v>20299090</v>
      </c>
      <c r="N11" s="584"/>
      <c r="O11" s="584"/>
      <c r="P11" s="584"/>
      <c r="Q11" s="584"/>
      <c r="R11" s="584"/>
      <c r="S11" s="584"/>
      <c r="T11" s="584"/>
      <c r="U11" s="588">
        <v>40.5</v>
      </c>
      <c r="V11" s="588"/>
      <c r="W11" s="588"/>
      <c r="X11" s="588"/>
      <c r="Y11" s="790">
        <v>18753747</v>
      </c>
      <c r="Z11" s="790"/>
      <c r="AA11" s="790"/>
      <c r="AB11" s="790"/>
      <c r="AC11" s="790"/>
      <c r="AD11" s="790"/>
      <c r="AE11" s="790"/>
      <c r="AF11" s="790"/>
      <c r="AG11" s="791">
        <v>74.7</v>
      </c>
      <c r="AH11" s="791"/>
      <c r="AI11" s="791"/>
      <c r="AJ11" s="792"/>
      <c r="AK11" s="46"/>
      <c r="AL11" s="4"/>
      <c r="AM11" s="4"/>
      <c r="AN11" s="4"/>
      <c r="AO11" s="4"/>
      <c r="AP11" s="4"/>
      <c r="AQ11" s="6"/>
      <c r="AR11" s="6"/>
      <c r="AS11" s="6"/>
      <c r="AT11" s="6"/>
      <c r="AU11" s="6"/>
      <c r="AV11" s="6"/>
      <c r="AW11" s="6"/>
      <c r="AX11" s="6"/>
      <c r="AY11" s="6"/>
      <c r="AZ11" s="6"/>
      <c r="BA11" s="6"/>
      <c r="BB11" s="6"/>
      <c r="BC11" s="6"/>
      <c r="BD11" s="6"/>
      <c r="BE11" s="6"/>
      <c r="BF11" s="855"/>
      <c r="BG11" s="806"/>
      <c r="BH11" s="806"/>
      <c r="BI11" s="856"/>
      <c r="BJ11" s="922">
        <v>70.8</v>
      </c>
      <c r="BK11" s="922"/>
      <c r="BL11" s="922"/>
      <c r="BM11" s="922"/>
      <c r="BN11" s="922"/>
      <c r="BO11" s="922"/>
      <c r="BP11" s="922"/>
      <c r="BQ11" s="922">
        <v>69.3</v>
      </c>
      <c r="BR11" s="922"/>
      <c r="BS11" s="922"/>
      <c r="BT11" s="922"/>
      <c r="BU11" s="922"/>
      <c r="BV11" s="922"/>
      <c r="BW11" s="925"/>
      <c r="BX11" s="719"/>
      <c r="BY11" s="926"/>
      <c r="BZ11" s="728" t="s">
        <v>396</v>
      </c>
      <c r="CA11" s="793"/>
      <c r="CB11" s="793"/>
      <c r="CC11" s="793"/>
      <c r="CD11" s="793"/>
      <c r="CE11" s="793"/>
      <c r="CF11" s="793"/>
      <c r="CG11" s="793"/>
      <c r="CH11" s="793"/>
      <c r="CI11" s="793"/>
      <c r="CJ11" s="793"/>
      <c r="CK11" s="793"/>
      <c r="CL11" s="793"/>
      <c r="CM11" s="793"/>
      <c r="CN11" s="794"/>
      <c r="CO11" s="749">
        <v>50152887</v>
      </c>
      <c r="CP11" s="750"/>
      <c r="CQ11" s="750"/>
      <c r="CR11" s="750"/>
      <c r="CS11" s="750"/>
      <c r="CT11" s="750"/>
      <c r="CU11" s="750"/>
      <c r="CV11" s="750"/>
      <c r="CW11" s="750"/>
      <c r="CX11" s="750"/>
      <c r="CY11" s="750">
        <v>49994131</v>
      </c>
      <c r="CZ11" s="750"/>
      <c r="DA11" s="750"/>
      <c r="DB11" s="750"/>
      <c r="DC11" s="750"/>
      <c r="DD11" s="750"/>
      <c r="DE11" s="750"/>
      <c r="DF11" s="750"/>
      <c r="DG11" s="750"/>
      <c r="DH11" s="927"/>
      <c r="DI11" s="4"/>
    </row>
    <row r="12" spans="2:113" ht="13.5" customHeight="1">
      <c r="B12" s="659" t="s">
        <v>397</v>
      </c>
      <c r="C12" s="582"/>
      <c r="D12" s="582"/>
      <c r="E12" s="582"/>
      <c r="F12" s="582"/>
      <c r="G12" s="582"/>
      <c r="H12" s="582"/>
      <c r="I12" s="582"/>
      <c r="J12" s="582"/>
      <c r="K12" s="582"/>
      <c r="L12" s="585"/>
      <c r="M12" s="583">
        <v>282904</v>
      </c>
      <c r="N12" s="584"/>
      <c r="O12" s="584"/>
      <c r="P12" s="584"/>
      <c r="Q12" s="584"/>
      <c r="R12" s="584"/>
      <c r="S12" s="584"/>
      <c r="T12" s="584"/>
      <c r="U12" s="588">
        <v>0.6</v>
      </c>
      <c r="V12" s="588"/>
      <c r="W12" s="588"/>
      <c r="X12" s="588"/>
      <c r="Y12" s="584">
        <v>282904</v>
      </c>
      <c r="Z12" s="584"/>
      <c r="AA12" s="584"/>
      <c r="AB12" s="584"/>
      <c r="AC12" s="584"/>
      <c r="AD12" s="584"/>
      <c r="AE12" s="584"/>
      <c r="AF12" s="584"/>
      <c r="AG12" s="588">
        <v>1.1000000000000001</v>
      </c>
      <c r="AH12" s="588"/>
      <c r="AI12" s="588"/>
      <c r="AJ12" s="647"/>
      <c r="AK12" s="39"/>
      <c r="AL12" s="43"/>
      <c r="AM12" s="43"/>
      <c r="AN12" s="632" t="s">
        <v>178</v>
      </c>
      <c r="AO12" s="632"/>
      <c r="AP12" s="632"/>
      <c r="AQ12" s="632"/>
      <c r="AR12" s="632"/>
      <c r="AS12" s="632"/>
      <c r="AT12" s="632"/>
      <c r="AU12" s="632"/>
      <c r="AV12" s="632"/>
      <c r="AW12" s="632"/>
      <c r="AX12" s="632"/>
      <c r="AY12" s="632"/>
      <c r="AZ12" s="632"/>
      <c r="BA12" s="632"/>
      <c r="BB12" s="632"/>
      <c r="BC12" s="38"/>
      <c r="BD12" s="38"/>
      <c r="BE12" s="632" t="s">
        <v>393</v>
      </c>
      <c r="BF12" s="582"/>
      <c r="BG12" s="582"/>
      <c r="BH12" s="582"/>
      <c r="BI12" s="582"/>
      <c r="BJ12" s="632"/>
      <c r="BK12" s="632"/>
      <c r="BL12" s="632"/>
      <c r="BM12" s="632"/>
      <c r="BN12" s="38"/>
      <c r="BO12" s="38"/>
      <c r="BP12" s="38"/>
      <c r="BQ12" s="893" t="s">
        <v>398</v>
      </c>
      <c r="BR12" s="745"/>
      <c r="BS12" s="745"/>
      <c r="BT12" s="745"/>
      <c r="BU12" s="745"/>
      <c r="BV12" s="745"/>
      <c r="BW12" s="746"/>
      <c r="BX12" s="924" t="s">
        <v>399</v>
      </c>
      <c r="BY12" s="896"/>
      <c r="BZ12" s="619" t="s">
        <v>400</v>
      </c>
      <c r="CA12" s="684"/>
      <c r="CB12" s="684"/>
      <c r="CC12" s="684"/>
      <c r="CD12" s="684"/>
      <c r="CE12" s="684"/>
      <c r="CF12" s="684"/>
      <c r="CG12" s="684"/>
      <c r="CH12" s="684"/>
      <c r="CI12" s="684"/>
      <c r="CJ12" s="684"/>
      <c r="CK12" s="684"/>
      <c r="CL12" s="684"/>
      <c r="CM12" s="684"/>
      <c r="CN12" s="685"/>
      <c r="CO12" s="583">
        <v>48591326</v>
      </c>
      <c r="CP12" s="584"/>
      <c r="CQ12" s="584"/>
      <c r="CR12" s="584"/>
      <c r="CS12" s="584"/>
      <c r="CT12" s="584"/>
      <c r="CU12" s="584"/>
      <c r="CV12" s="584"/>
      <c r="CW12" s="584"/>
      <c r="CX12" s="584"/>
      <c r="CY12" s="584">
        <v>49127546</v>
      </c>
      <c r="CZ12" s="584"/>
      <c r="DA12" s="584"/>
      <c r="DB12" s="584"/>
      <c r="DC12" s="584"/>
      <c r="DD12" s="584"/>
      <c r="DE12" s="584"/>
      <c r="DF12" s="584"/>
      <c r="DG12" s="584"/>
      <c r="DH12" s="903"/>
      <c r="DI12" s="4"/>
    </row>
    <row r="13" spans="2:113" ht="13.5" customHeight="1">
      <c r="B13" s="659" t="s">
        <v>401</v>
      </c>
      <c r="C13" s="582"/>
      <c r="D13" s="582"/>
      <c r="E13" s="582"/>
      <c r="F13" s="582"/>
      <c r="G13" s="582"/>
      <c r="H13" s="582"/>
      <c r="I13" s="582"/>
      <c r="J13" s="582"/>
      <c r="K13" s="582"/>
      <c r="L13" s="585"/>
      <c r="M13" s="583">
        <v>33723</v>
      </c>
      <c r="N13" s="584"/>
      <c r="O13" s="584"/>
      <c r="P13" s="584"/>
      <c r="Q13" s="584"/>
      <c r="R13" s="584"/>
      <c r="S13" s="584"/>
      <c r="T13" s="584"/>
      <c r="U13" s="588">
        <v>0.1</v>
      </c>
      <c r="V13" s="588"/>
      <c r="W13" s="588"/>
      <c r="X13" s="588"/>
      <c r="Y13" s="584">
        <v>33723</v>
      </c>
      <c r="Z13" s="584"/>
      <c r="AA13" s="584"/>
      <c r="AB13" s="584"/>
      <c r="AC13" s="584"/>
      <c r="AD13" s="584"/>
      <c r="AE13" s="584"/>
      <c r="AF13" s="584"/>
      <c r="AG13" s="588">
        <v>0.1</v>
      </c>
      <c r="AH13" s="588"/>
      <c r="AI13" s="588"/>
      <c r="AJ13" s="647"/>
      <c r="AK13" s="49"/>
      <c r="AL13" s="6"/>
      <c r="AM13" s="6"/>
      <c r="AN13" s="806"/>
      <c r="AO13" s="806"/>
      <c r="AP13" s="806"/>
      <c r="AQ13" s="806"/>
      <c r="AR13" s="806"/>
      <c r="AS13" s="806"/>
      <c r="AT13" s="806"/>
      <c r="AU13" s="806"/>
      <c r="AV13" s="806"/>
      <c r="AW13" s="806"/>
      <c r="AX13" s="806"/>
      <c r="AY13" s="806"/>
      <c r="AZ13" s="806"/>
      <c r="BA13" s="806"/>
      <c r="BB13" s="806"/>
      <c r="BC13" s="35"/>
      <c r="BD13" s="35"/>
      <c r="BE13" s="582"/>
      <c r="BF13" s="582"/>
      <c r="BG13" s="582"/>
      <c r="BH13" s="582"/>
      <c r="BI13" s="582"/>
      <c r="BJ13" s="582"/>
      <c r="BK13" s="582"/>
      <c r="BL13" s="582"/>
      <c r="BM13" s="582"/>
      <c r="BN13" s="35"/>
      <c r="BO13" s="35"/>
      <c r="BP13" s="35"/>
      <c r="BQ13" s="905"/>
      <c r="BR13" s="906"/>
      <c r="BS13" s="906"/>
      <c r="BT13" s="906"/>
      <c r="BU13" s="906"/>
      <c r="BV13" s="906"/>
      <c r="BW13" s="923"/>
      <c r="BX13" s="924"/>
      <c r="BY13" s="896"/>
      <c r="BZ13" s="619" t="s">
        <v>402</v>
      </c>
      <c r="CA13" s="684"/>
      <c r="CB13" s="684"/>
      <c r="CC13" s="684"/>
      <c r="CD13" s="684"/>
      <c r="CE13" s="684"/>
      <c r="CF13" s="684"/>
      <c r="CG13" s="684"/>
      <c r="CH13" s="684"/>
      <c r="CI13" s="684"/>
      <c r="CJ13" s="684"/>
      <c r="CK13" s="684"/>
      <c r="CL13" s="684"/>
      <c r="CM13" s="684"/>
      <c r="CN13" s="685"/>
      <c r="CO13" s="583">
        <v>1561561</v>
      </c>
      <c r="CP13" s="584"/>
      <c r="CQ13" s="584"/>
      <c r="CR13" s="584"/>
      <c r="CS13" s="584"/>
      <c r="CT13" s="584"/>
      <c r="CU13" s="584"/>
      <c r="CV13" s="584"/>
      <c r="CW13" s="584"/>
      <c r="CX13" s="584"/>
      <c r="CY13" s="584">
        <v>866585</v>
      </c>
      <c r="CZ13" s="584"/>
      <c r="DA13" s="584"/>
      <c r="DB13" s="584"/>
      <c r="DC13" s="584"/>
      <c r="DD13" s="584"/>
      <c r="DE13" s="584"/>
      <c r="DF13" s="584"/>
      <c r="DG13" s="584"/>
      <c r="DH13" s="903"/>
      <c r="DI13" s="4"/>
    </row>
    <row r="14" spans="2:113" ht="13.5" customHeight="1">
      <c r="B14" s="659" t="s">
        <v>176</v>
      </c>
      <c r="C14" s="582"/>
      <c r="D14" s="582"/>
      <c r="E14" s="582"/>
      <c r="F14" s="582"/>
      <c r="G14" s="582"/>
      <c r="H14" s="582"/>
      <c r="I14" s="582"/>
      <c r="J14" s="582"/>
      <c r="K14" s="582"/>
      <c r="L14" s="585"/>
      <c r="M14" s="583">
        <v>138530</v>
      </c>
      <c r="N14" s="584"/>
      <c r="O14" s="584"/>
      <c r="P14" s="584"/>
      <c r="Q14" s="584"/>
      <c r="R14" s="584"/>
      <c r="S14" s="584"/>
      <c r="T14" s="584"/>
      <c r="U14" s="588">
        <v>0.3</v>
      </c>
      <c r="V14" s="588"/>
      <c r="W14" s="588"/>
      <c r="X14" s="588"/>
      <c r="Y14" s="584">
        <v>138530</v>
      </c>
      <c r="Z14" s="584"/>
      <c r="AA14" s="584"/>
      <c r="AB14" s="584"/>
      <c r="AC14" s="584"/>
      <c r="AD14" s="584"/>
      <c r="AE14" s="584"/>
      <c r="AF14" s="584"/>
      <c r="AG14" s="588">
        <v>0.6</v>
      </c>
      <c r="AH14" s="588"/>
      <c r="AI14" s="588"/>
      <c r="AJ14" s="647"/>
      <c r="AK14" s="26"/>
      <c r="AL14" s="28"/>
      <c r="AM14" s="914" t="s">
        <v>77</v>
      </c>
      <c r="AN14" s="914"/>
      <c r="AO14" s="914"/>
      <c r="AP14" s="914"/>
      <c r="AQ14" s="914"/>
      <c r="AR14" s="914"/>
      <c r="AS14" s="914"/>
      <c r="AT14" s="914"/>
      <c r="AU14" s="64"/>
      <c r="AV14" s="63"/>
      <c r="AW14" s="26"/>
      <c r="AX14" s="788" t="s">
        <v>175</v>
      </c>
      <c r="AY14" s="788"/>
      <c r="AZ14" s="788"/>
      <c r="BA14" s="788"/>
      <c r="BB14" s="788"/>
      <c r="BC14" s="788"/>
      <c r="BD14" s="788"/>
      <c r="BE14" s="25"/>
      <c r="BF14" s="795" t="s">
        <v>73</v>
      </c>
      <c r="BG14" s="788"/>
      <c r="BH14" s="788"/>
      <c r="BI14" s="796"/>
      <c r="BJ14" s="26"/>
      <c r="BK14" s="914" t="s">
        <v>174</v>
      </c>
      <c r="BL14" s="914"/>
      <c r="BM14" s="914"/>
      <c r="BN14" s="914"/>
      <c r="BO14" s="914"/>
      <c r="BP14" s="62"/>
      <c r="BQ14" s="795" t="s">
        <v>173</v>
      </c>
      <c r="BR14" s="788"/>
      <c r="BS14" s="788"/>
      <c r="BT14" s="788"/>
      <c r="BU14" s="789"/>
      <c r="BV14" s="919" t="s">
        <v>403</v>
      </c>
      <c r="BW14" s="920"/>
      <c r="BX14" s="924"/>
      <c r="BY14" s="896"/>
      <c r="BZ14" s="641" t="s">
        <v>404</v>
      </c>
      <c r="CA14" s="694"/>
      <c r="CB14" s="694"/>
      <c r="CC14" s="694"/>
      <c r="CD14" s="694"/>
      <c r="CE14" s="694"/>
      <c r="CF14" s="694"/>
      <c r="CG14" s="694"/>
      <c r="CH14" s="694"/>
      <c r="CI14" s="694"/>
      <c r="CJ14" s="694"/>
      <c r="CK14" s="694"/>
      <c r="CL14" s="694"/>
      <c r="CM14" s="694"/>
      <c r="CN14" s="921"/>
      <c r="CO14" s="583">
        <v>30091</v>
      </c>
      <c r="CP14" s="584"/>
      <c r="CQ14" s="584"/>
      <c r="CR14" s="584"/>
      <c r="CS14" s="584"/>
      <c r="CT14" s="584"/>
      <c r="CU14" s="584"/>
      <c r="CV14" s="584"/>
      <c r="CW14" s="584"/>
      <c r="CX14" s="584"/>
      <c r="CY14" s="584">
        <v>71895</v>
      </c>
      <c r="CZ14" s="584"/>
      <c r="DA14" s="584"/>
      <c r="DB14" s="584"/>
      <c r="DC14" s="584"/>
      <c r="DD14" s="584"/>
      <c r="DE14" s="584"/>
      <c r="DF14" s="584"/>
      <c r="DG14" s="584"/>
      <c r="DH14" s="903"/>
      <c r="DI14" s="4"/>
    </row>
    <row r="15" spans="2:113" ht="13.5" customHeight="1">
      <c r="B15" s="853" t="s">
        <v>172</v>
      </c>
      <c r="C15" s="695"/>
      <c r="D15" s="695"/>
      <c r="E15" s="695"/>
      <c r="F15" s="695"/>
      <c r="G15" s="695"/>
      <c r="H15" s="695"/>
      <c r="I15" s="695"/>
      <c r="J15" s="695"/>
      <c r="K15" s="695"/>
      <c r="L15" s="696"/>
      <c r="M15" s="583">
        <v>138102</v>
      </c>
      <c r="N15" s="584"/>
      <c r="O15" s="584"/>
      <c r="P15" s="584"/>
      <c r="Q15" s="584"/>
      <c r="R15" s="584"/>
      <c r="S15" s="584"/>
      <c r="T15" s="584"/>
      <c r="U15" s="588">
        <v>0.3</v>
      </c>
      <c r="V15" s="588"/>
      <c r="W15" s="588"/>
      <c r="X15" s="588"/>
      <c r="Y15" s="584">
        <v>138102</v>
      </c>
      <c r="Z15" s="584"/>
      <c r="AA15" s="584"/>
      <c r="AB15" s="584"/>
      <c r="AC15" s="584"/>
      <c r="AD15" s="584"/>
      <c r="AE15" s="584"/>
      <c r="AF15" s="584"/>
      <c r="AG15" s="588">
        <v>0.5</v>
      </c>
      <c r="AH15" s="588"/>
      <c r="AI15" s="588"/>
      <c r="AJ15" s="647"/>
      <c r="AK15" s="55"/>
      <c r="AL15" s="54"/>
      <c r="AM15" s="915"/>
      <c r="AN15" s="915"/>
      <c r="AO15" s="915"/>
      <c r="AP15" s="915"/>
      <c r="AQ15" s="915"/>
      <c r="AR15" s="915"/>
      <c r="AS15" s="915"/>
      <c r="AT15" s="915"/>
      <c r="AU15" s="54"/>
      <c r="AV15" s="61"/>
      <c r="AW15" s="55"/>
      <c r="AX15" s="916"/>
      <c r="AY15" s="916"/>
      <c r="AZ15" s="916"/>
      <c r="BA15" s="916"/>
      <c r="BB15" s="916"/>
      <c r="BC15" s="916"/>
      <c r="BD15" s="916"/>
      <c r="BE15" s="61"/>
      <c r="BF15" s="917"/>
      <c r="BG15" s="916"/>
      <c r="BH15" s="916"/>
      <c r="BI15" s="918"/>
      <c r="BJ15" s="55"/>
      <c r="BK15" s="916"/>
      <c r="BL15" s="916"/>
      <c r="BM15" s="916"/>
      <c r="BN15" s="916"/>
      <c r="BO15" s="916"/>
      <c r="BP15" s="61"/>
      <c r="BQ15" s="619" t="s">
        <v>171</v>
      </c>
      <c r="BR15" s="582"/>
      <c r="BS15" s="582"/>
      <c r="BT15" s="582"/>
      <c r="BU15" s="585"/>
      <c r="BV15" s="817" t="s">
        <v>403</v>
      </c>
      <c r="BW15" s="818"/>
      <c r="BX15" s="924"/>
      <c r="BY15" s="896"/>
      <c r="BZ15" s="619" t="s">
        <v>405</v>
      </c>
      <c r="CA15" s="694"/>
      <c r="CB15" s="694"/>
      <c r="CC15" s="694"/>
      <c r="CD15" s="694"/>
      <c r="CE15" s="694"/>
      <c r="CF15" s="694"/>
      <c r="CG15" s="694"/>
      <c r="CH15" s="694"/>
      <c r="CI15" s="694"/>
      <c r="CJ15" s="694"/>
      <c r="CK15" s="694"/>
      <c r="CL15" s="694"/>
      <c r="CM15" s="694"/>
      <c r="CN15" s="921"/>
      <c r="CO15" s="583">
        <v>1531470</v>
      </c>
      <c r="CP15" s="584"/>
      <c r="CQ15" s="584"/>
      <c r="CR15" s="584"/>
      <c r="CS15" s="584"/>
      <c r="CT15" s="584"/>
      <c r="CU15" s="584"/>
      <c r="CV15" s="584"/>
      <c r="CW15" s="584"/>
      <c r="CX15" s="584"/>
      <c r="CY15" s="584">
        <v>794690</v>
      </c>
      <c r="CZ15" s="584"/>
      <c r="DA15" s="584"/>
      <c r="DB15" s="584"/>
      <c r="DC15" s="584"/>
      <c r="DD15" s="584"/>
      <c r="DE15" s="584"/>
      <c r="DF15" s="584"/>
      <c r="DG15" s="584"/>
      <c r="DH15" s="903"/>
      <c r="DI15" s="4"/>
    </row>
    <row r="16" spans="2:113" ht="13.5" customHeight="1">
      <c r="B16" s="853" t="s">
        <v>779</v>
      </c>
      <c r="C16" s="695"/>
      <c r="D16" s="695"/>
      <c r="E16" s="695"/>
      <c r="F16" s="695"/>
      <c r="G16" s="695"/>
      <c r="H16" s="695"/>
      <c r="I16" s="695"/>
      <c r="J16" s="695"/>
      <c r="K16" s="695"/>
      <c r="L16" s="696"/>
      <c r="M16" s="583" t="s">
        <v>368</v>
      </c>
      <c r="N16" s="584"/>
      <c r="O16" s="584"/>
      <c r="P16" s="584"/>
      <c r="Q16" s="584"/>
      <c r="R16" s="584"/>
      <c r="S16" s="584"/>
      <c r="T16" s="584"/>
      <c r="U16" s="588" t="s">
        <v>368</v>
      </c>
      <c r="V16" s="588"/>
      <c r="W16" s="588"/>
      <c r="X16" s="588"/>
      <c r="Y16" s="584" t="s">
        <v>368</v>
      </c>
      <c r="Z16" s="584"/>
      <c r="AA16" s="584"/>
      <c r="AB16" s="584"/>
      <c r="AC16" s="584"/>
      <c r="AD16" s="584"/>
      <c r="AE16" s="584"/>
      <c r="AF16" s="584"/>
      <c r="AG16" s="588" t="s">
        <v>368</v>
      </c>
      <c r="AH16" s="588"/>
      <c r="AI16" s="588"/>
      <c r="AJ16" s="647"/>
      <c r="AK16" s="619" t="s">
        <v>169</v>
      </c>
      <c r="AL16" s="582"/>
      <c r="AM16" s="582"/>
      <c r="AN16" s="582"/>
      <c r="AO16" s="582"/>
      <c r="AP16" s="582"/>
      <c r="AQ16" s="582"/>
      <c r="AR16" s="582"/>
      <c r="AS16" s="582"/>
      <c r="AT16" s="582"/>
      <c r="AU16" s="582"/>
      <c r="AV16" s="585"/>
      <c r="AW16" s="583">
        <v>18747092</v>
      </c>
      <c r="AX16" s="584"/>
      <c r="AY16" s="584"/>
      <c r="AZ16" s="584"/>
      <c r="BA16" s="584"/>
      <c r="BB16" s="584"/>
      <c r="BC16" s="584"/>
      <c r="BD16" s="584"/>
      <c r="BE16" s="584"/>
      <c r="BF16" s="588">
        <v>92.4</v>
      </c>
      <c r="BG16" s="588"/>
      <c r="BH16" s="588"/>
      <c r="BI16" s="588"/>
      <c r="BJ16" s="584">
        <v>140118</v>
      </c>
      <c r="BK16" s="821"/>
      <c r="BL16" s="821"/>
      <c r="BM16" s="821"/>
      <c r="BN16" s="821"/>
      <c r="BO16" s="821"/>
      <c r="BP16" s="822"/>
      <c r="BQ16" s="619" t="s">
        <v>168</v>
      </c>
      <c r="BR16" s="582"/>
      <c r="BS16" s="582"/>
      <c r="BT16" s="582"/>
      <c r="BU16" s="585"/>
      <c r="BV16" s="817" t="s">
        <v>403</v>
      </c>
      <c r="BW16" s="818"/>
      <c r="BX16" s="924"/>
      <c r="BY16" s="896"/>
      <c r="BZ16" s="619" t="s">
        <v>406</v>
      </c>
      <c r="CA16" s="684"/>
      <c r="CB16" s="684"/>
      <c r="CC16" s="684"/>
      <c r="CD16" s="684"/>
      <c r="CE16" s="684"/>
      <c r="CF16" s="684"/>
      <c r="CG16" s="684"/>
      <c r="CH16" s="684"/>
      <c r="CI16" s="684"/>
      <c r="CJ16" s="684"/>
      <c r="CK16" s="684"/>
      <c r="CL16" s="684"/>
      <c r="CM16" s="684"/>
      <c r="CN16" s="685"/>
      <c r="CO16" s="583">
        <v>736780</v>
      </c>
      <c r="CP16" s="584"/>
      <c r="CQ16" s="584"/>
      <c r="CR16" s="584"/>
      <c r="CS16" s="584"/>
      <c r="CT16" s="584"/>
      <c r="CU16" s="584"/>
      <c r="CV16" s="584"/>
      <c r="CW16" s="584"/>
      <c r="CX16" s="584"/>
      <c r="CY16" s="584">
        <v>68306</v>
      </c>
      <c r="CZ16" s="584"/>
      <c r="DA16" s="584"/>
      <c r="DB16" s="584"/>
      <c r="DC16" s="584"/>
      <c r="DD16" s="584"/>
      <c r="DE16" s="584"/>
      <c r="DF16" s="584"/>
      <c r="DG16" s="584"/>
      <c r="DH16" s="903"/>
      <c r="DI16" s="4"/>
    </row>
    <row r="17" spans="2:113" ht="13.5" customHeight="1">
      <c r="B17" s="853" t="s">
        <v>780</v>
      </c>
      <c r="C17" s="695"/>
      <c r="D17" s="695"/>
      <c r="E17" s="695"/>
      <c r="F17" s="695"/>
      <c r="G17" s="695"/>
      <c r="H17" s="695"/>
      <c r="I17" s="695"/>
      <c r="J17" s="695"/>
      <c r="K17" s="695"/>
      <c r="L17" s="696"/>
      <c r="M17" s="583" t="s">
        <v>368</v>
      </c>
      <c r="N17" s="584"/>
      <c r="O17" s="584"/>
      <c r="P17" s="584"/>
      <c r="Q17" s="584"/>
      <c r="R17" s="584"/>
      <c r="S17" s="584"/>
      <c r="T17" s="584"/>
      <c r="U17" s="588" t="s">
        <v>368</v>
      </c>
      <c r="V17" s="588"/>
      <c r="W17" s="588"/>
      <c r="X17" s="588"/>
      <c r="Y17" s="584" t="s">
        <v>368</v>
      </c>
      <c r="Z17" s="584"/>
      <c r="AA17" s="584"/>
      <c r="AB17" s="584"/>
      <c r="AC17" s="584"/>
      <c r="AD17" s="584"/>
      <c r="AE17" s="584"/>
      <c r="AF17" s="584"/>
      <c r="AG17" s="588" t="s">
        <v>368</v>
      </c>
      <c r="AH17" s="588"/>
      <c r="AI17" s="588"/>
      <c r="AJ17" s="647"/>
      <c r="AK17" s="49"/>
      <c r="AL17" s="582" t="s">
        <v>166</v>
      </c>
      <c r="AM17" s="582"/>
      <c r="AN17" s="582"/>
      <c r="AO17" s="582"/>
      <c r="AP17" s="582"/>
      <c r="AQ17" s="582"/>
      <c r="AR17" s="582"/>
      <c r="AS17" s="582"/>
      <c r="AT17" s="582"/>
      <c r="AU17" s="582"/>
      <c r="AV17" s="585"/>
      <c r="AW17" s="583">
        <v>18747092</v>
      </c>
      <c r="AX17" s="584"/>
      <c r="AY17" s="584"/>
      <c r="AZ17" s="584"/>
      <c r="BA17" s="584"/>
      <c r="BB17" s="584"/>
      <c r="BC17" s="584"/>
      <c r="BD17" s="584"/>
      <c r="BE17" s="584"/>
      <c r="BF17" s="588">
        <v>92.4</v>
      </c>
      <c r="BG17" s="588"/>
      <c r="BH17" s="588"/>
      <c r="BI17" s="588"/>
      <c r="BJ17" s="584">
        <v>140118</v>
      </c>
      <c r="BK17" s="821"/>
      <c r="BL17" s="821"/>
      <c r="BM17" s="821"/>
      <c r="BN17" s="821"/>
      <c r="BO17" s="821"/>
      <c r="BP17" s="822"/>
      <c r="BQ17" s="619" t="s">
        <v>165</v>
      </c>
      <c r="BR17" s="582"/>
      <c r="BS17" s="582"/>
      <c r="BT17" s="582"/>
      <c r="BU17" s="585"/>
      <c r="BV17" s="817" t="s">
        <v>403</v>
      </c>
      <c r="BW17" s="818"/>
      <c r="BX17" s="924"/>
      <c r="BY17" s="896"/>
      <c r="BZ17" s="619" t="s">
        <v>39</v>
      </c>
      <c r="CA17" s="684"/>
      <c r="CB17" s="684"/>
      <c r="CC17" s="684"/>
      <c r="CD17" s="684"/>
      <c r="CE17" s="684"/>
      <c r="CF17" s="684"/>
      <c r="CG17" s="684"/>
      <c r="CH17" s="684"/>
      <c r="CI17" s="684"/>
      <c r="CJ17" s="684"/>
      <c r="CK17" s="684"/>
      <c r="CL17" s="684"/>
      <c r="CM17" s="684"/>
      <c r="CN17" s="685"/>
      <c r="CO17" s="583">
        <v>397365</v>
      </c>
      <c r="CP17" s="584"/>
      <c r="CQ17" s="584"/>
      <c r="CR17" s="584"/>
      <c r="CS17" s="584"/>
      <c r="CT17" s="584"/>
      <c r="CU17" s="584"/>
      <c r="CV17" s="584"/>
      <c r="CW17" s="584"/>
      <c r="CX17" s="584"/>
      <c r="CY17" s="584">
        <v>363211</v>
      </c>
      <c r="CZ17" s="584"/>
      <c r="DA17" s="584"/>
      <c r="DB17" s="584"/>
      <c r="DC17" s="584"/>
      <c r="DD17" s="584"/>
      <c r="DE17" s="584"/>
      <c r="DF17" s="584"/>
      <c r="DG17" s="584"/>
      <c r="DH17" s="903"/>
      <c r="DI17" s="4"/>
    </row>
    <row r="18" spans="2:113" ht="13.5" customHeight="1">
      <c r="B18" s="853" t="s">
        <v>170</v>
      </c>
      <c r="C18" s="695"/>
      <c r="D18" s="695"/>
      <c r="E18" s="695"/>
      <c r="F18" s="695"/>
      <c r="G18" s="695"/>
      <c r="H18" s="695"/>
      <c r="I18" s="695"/>
      <c r="J18" s="695"/>
      <c r="K18" s="695"/>
      <c r="L18" s="696"/>
      <c r="M18" s="583">
        <v>2870639</v>
      </c>
      <c r="N18" s="584"/>
      <c r="O18" s="584"/>
      <c r="P18" s="584"/>
      <c r="Q18" s="584"/>
      <c r="R18" s="584"/>
      <c r="S18" s="584"/>
      <c r="T18" s="584"/>
      <c r="U18" s="588">
        <v>5.7</v>
      </c>
      <c r="V18" s="588"/>
      <c r="W18" s="588"/>
      <c r="X18" s="588"/>
      <c r="Y18" s="584">
        <v>2870639</v>
      </c>
      <c r="Z18" s="584"/>
      <c r="AA18" s="584"/>
      <c r="AB18" s="584"/>
      <c r="AC18" s="584"/>
      <c r="AD18" s="584"/>
      <c r="AE18" s="584"/>
      <c r="AF18" s="584"/>
      <c r="AG18" s="588">
        <v>11.4</v>
      </c>
      <c r="AH18" s="588"/>
      <c r="AI18" s="588"/>
      <c r="AJ18" s="647"/>
      <c r="AK18" s="49"/>
      <c r="AL18" s="6"/>
      <c r="AM18" s="908" t="s">
        <v>7</v>
      </c>
      <c r="AN18" s="908"/>
      <c r="AO18" s="908"/>
      <c r="AP18" s="908"/>
      <c r="AQ18" s="908"/>
      <c r="AR18" s="908"/>
      <c r="AS18" s="908"/>
      <c r="AT18" s="908"/>
      <c r="AU18" s="908"/>
      <c r="AV18" s="909"/>
      <c r="AW18" s="583">
        <v>9093091</v>
      </c>
      <c r="AX18" s="584"/>
      <c r="AY18" s="584"/>
      <c r="AZ18" s="584"/>
      <c r="BA18" s="584"/>
      <c r="BB18" s="584"/>
      <c r="BC18" s="584"/>
      <c r="BD18" s="584"/>
      <c r="BE18" s="584"/>
      <c r="BF18" s="588">
        <v>44.8</v>
      </c>
      <c r="BG18" s="588"/>
      <c r="BH18" s="588"/>
      <c r="BI18" s="588"/>
      <c r="BJ18" s="584">
        <v>140118</v>
      </c>
      <c r="BK18" s="821"/>
      <c r="BL18" s="821"/>
      <c r="BM18" s="821"/>
      <c r="BN18" s="821"/>
      <c r="BO18" s="821"/>
      <c r="BP18" s="822"/>
      <c r="BQ18" s="619" t="s">
        <v>163</v>
      </c>
      <c r="BR18" s="582"/>
      <c r="BS18" s="582"/>
      <c r="BT18" s="582"/>
      <c r="BU18" s="585"/>
      <c r="BV18" s="817" t="s">
        <v>403</v>
      </c>
      <c r="BW18" s="818"/>
      <c r="BX18" s="924"/>
      <c r="BY18" s="896"/>
      <c r="BZ18" s="619" t="s">
        <v>407</v>
      </c>
      <c r="CA18" s="684"/>
      <c r="CB18" s="684"/>
      <c r="CC18" s="684"/>
      <c r="CD18" s="684"/>
      <c r="CE18" s="684"/>
      <c r="CF18" s="684"/>
      <c r="CG18" s="684"/>
      <c r="CH18" s="684"/>
      <c r="CI18" s="684"/>
      <c r="CJ18" s="684"/>
      <c r="CK18" s="684"/>
      <c r="CL18" s="684"/>
      <c r="CM18" s="684"/>
      <c r="CN18" s="685"/>
      <c r="CO18" s="583" t="s">
        <v>368</v>
      </c>
      <c r="CP18" s="584"/>
      <c r="CQ18" s="584"/>
      <c r="CR18" s="584"/>
      <c r="CS18" s="584"/>
      <c r="CT18" s="584"/>
      <c r="CU18" s="584"/>
      <c r="CV18" s="584"/>
      <c r="CW18" s="584"/>
      <c r="CX18" s="584"/>
      <c r="CY18" s="584" t="s">
        <v>368</v>
      </c>
      <c r="CZ18" s="584"/>
      <c r="DA18" s="584"/>
      <c r="DB18" s="584"/>
      <c r="DC18" s="584"/>
      <c r="DD18" s="584"/>
      <c r="DE18" s="584"/>
      <c r="DF18" s="584"/>
      <c r="DG18" s="584"/>
      <c r="DH18" s="903"/>
      <c r="DI18" s="4"/>
    </row>
    <row r="19" spans="2:113" ht="13.5" customHeight="1">
      <c r="B19" s="853" t="s">
        <v>167</v>
      </c>
      <c r="C19" s="695"/>
      <c r="D19" s="695"/>
      <c r="E19" s="695"/>
      <c r="F19" s="695"/>
      <c r="G19" s="695"/>
      <c r="H19" s="695"/>
      <c r="I19" s="695"/>
      <c r="J19" s="695"/>
      <c r="K19" s="695"/>
      <c r="L19" s="696"/>
      <c r="M19" s="583">
        <v>53560</v>
      </c>
      <c r="N19" s="584"/>
      <c r="O19" s="584"/>
      <c r="P19" s="584"/>
      <c r="Q19" s="584"/>
      <c r="R19" s="584"/>
      <c r="S19" s="584"/>
      <c r="T19" s="584"/>
      <c r="U19" s="588">
        <v>0.1</v>
      </c>
      <c r="V19" s="588"/>
      <c r="W19" s="588"/>
      <c r="X19" s="588"/>
      <c r="Y19" s="584">
        <v>53560</v>
      </c>
      <c r="Z19" s="584"/>
      <c r="AA19" s="584"/>
      <c r="AB19" s="584"/>
      <c r="AC19" s="584"/>
      <c r="AD19" s="584"/>
      <c r="AE19" s="584"/>
      <c r="AF19" s="584"/>
      <c r="AG19" s="588">
        <v>0.2</v>
      </c>
      <c r="AH19" s="588"/>
      <c r="AI19" s="588"/>
      <c r="AJ19" s="647"/>
      <c r="AK19" s="911" t="s">
        <v>116</v>
      </c>
      <c r="AL19" s="60"/>
      <c r="AM19" s="59"/>
      <c r="AN19" s="894" t="s">
        <v>161</v>
      </c>
      <c r="AO19" s="894"/>
      <c r="AP19" s="894"/>
      <c r="AQ19" s="894"/>
      <c r="AR19" s="894"/>
      <c r="AS19" s="894"/>
      <c r="AT19" s="894"/>
      <c r="AU19" s="894"/>
      <c r="AV19" s="895"/>
      <c r="AW19" s="741">
        <v>232264</v>
      </c>
      <c r="AX19" s="742"/>
      <c r="AY19" s="742"/>
      <c r="AZ19" s="742"/>
      <c r="BA19" s="742"/>
      <c r="BB19" s="742"/>
      <c r="BC19" s="742"/>
      <c r="BD19" s="742"/>
      <c r="BE19" s="742"/>
      <c r="BF19" s="743">
        <v>1.1000000000000001</v>
      </c>
      <c r="BG19" s="743"/>
      <c r="BH19" s="743"/>
      <c r="BI19" s="743"/>
      <c r="BJ19" s="742" t="s">
        <v>368</v>
      </c>
      <c r="BK19" s="831"/>
      <c r="BL19" s="831"/>
      <c r="BM19" s="831"/>
      <c r="BN19" s="831"/>
      <c r="BO19" s="831"/>
      <c r="BP19" s="832"/>
      <c r="BQ19" s="619" t="s">
        <v>160</v>
      </c>
      <c r="BR19" s="582"/>
      <c r="BS19" s="582"/>
      <c r="BT19" s="582"/>
      <c r="BU19" s="585"/>
      <c r="BV19" s="817" t="s">
        <v>403</v>
      </c>
      <c r="BW19" s="818"/>
      <c r="BX19" s="924"/>
      <c r="BY19" s="896"/>
      <c r="BZ19" s="619" t="s">
        <v>408</v>
      </c>
      <c r="CA19" s="684"/>
      <c r="CB19" s="684"/>
      <c r="CC19" s="684"/>
      <c r="CD19" s="684"/>
      <c r="CE19" s="684"/>
      <c r="CF19" s="684"/>
      <c r="CG19" s="684"/>
      <c r="CH19" s="684"/>
      <c r="CI19" s="684"/>
      <c r="CJ19" s="684"/>
      <c r="CK19" s="684"/>
      <c r="CL19" s="684"/>
      <c r="CM19" s="684"/>
      <c r="CN19" s="685"/>
      <c r="CO19" s="583" t="s">
        <v>368</v>
      </c>
      <c r="CP19" s="584"/>
      <c r="CQ19" s="584"/>
      <c r="CR19" s="584"/>
      <c r="CS19" s="584"/>
      <c r="CT19" s="584"/>
      <c r="CU19" s="584"/>
      <c r="CV19" s="584"/>
      <c r="CW19" s="584"/>
      <c r="CX19" s="584"/>
      <c r="CY19" s="584">
        <v>500000</v>
      </c>
      <c r="CZ19" s="584"/>
      <c r="DA19" s="584"/>
      <c r="DB19" s="584"/>
      <c r="DC19" s="584"/>
      <c r="DD19" s="584"/>
      <c r="DE19" s="584"/>
      <c r="DF19" s="584"/>
      <c r="DG19" s="584"/>
      <c r="DH19" s="903"/>
      <c r="DI19" s="4"/>
    </row>
    <row r="20" spans="2:113" ht="13.5" customHeight="1">
      <c r="B20" s="853" t="s">
        <v>164</v>
      </c>
      <c r="C20" s="695"/>
      <c r="D20" s="695"/>
      <c r="E20" s="695"/>
      <c r="F20" s="695"/>
      <c r="G20" s="695"/>
      <c r="H20" s="695"/>
      <c r="I20" s="695"/>
      <c r="J20" s="695"/>
      <c r="K20" s="695"/>
      <c r="L20" s="696"/>
      <c r="M20" s="583" t="s">
        <v>368</v>
      </c>
      <c r="N20" s="584"/>
      <c r="O20" s="584"/>
      <c r="P20" s="584"/>
      <c r="Q20" s="584"/>
      <c r="R20" s="584"/>
      <c r="S20" s="584"/>
      <c r="T20" s="584"/>
      <c r="U20" s="588" t="s">
        <v>368</v>
      </c>
      <c r="V20" s="588"/>
      <c r="W20" s="588"/>
      <c r="X20" s="588"/>
      <c r="Y20" s="584" t="s">
        <v>368</v>
      </c>
      <c r="Z20" s="584"/>
      <c r="AA20" s="584"/>
      <c r="AB20" s="584"/>
      <c r="AC20" s="584"/>
      <c r="AD20" s="584"/>
      <c r="AE20" s="584"/>
      <c r="AF20" s="584"/>
      <c r="AG20" s="588" t="s">
        <v>368</v>
      </c>
      <c r="AH20" s="588"/>
      <c r="AI20" s="588"/>
      <c r="AJ20" s="647"/>
      <c r="AK20" s="912"/>
      <c r="AL20" s="58"/>
      <c r="AM20" s="6"/>
      <c r="AN20" s="582" t="s">
        <v>158</v>
      </c>
      <c r="AO20" s="582"/>
      <c r="AP20" s="582"/>
      <c r="AQ20" s="582"/>
      <c r="AR20" s="582"/>
      <c r="AS20" s="582"/>
      <c r="AT20" s="582"/>
      <c r="AU20" s="582"/>
      <c r="AV20" s="585"/>
      <c r="AW20" s="583">
        <v>7409446</v>
      </c>
      <c r="AX20" s="584"/>
      <c r="AY20" s="584"/>
      <c r="AZ20" s="584"/>
      <c r="BA20" s="584"/>
      <c r="BB20" s="584"/>
      <c r="BC20" s="584"/>
      <c r="BD20" s="584"/>
      <c r="BE20" s="584"/>
      <c r="BF20" s="588">
        <v>36.5</v>
      </c>
      <c r="BG20" s="588"/>
      <c r="BH20" s="588"/>
      <c r="BI20" s="588"/>
      <c r="BJ20" s="584" t="s">
        <v>368</v>
      </c>
      <c r="BK20" s="821"/>
      <c r="BL20" s="821"/>
      <c r="BM20" s="821"/>
      <c r="BN20" s="821"/>
      <c r="BO20" s="821"/>
      <c r="BP20" s="822"/>
      <c r="BQ20" s="619" t="s">
        <v>157</v>
      </c>
      <c r="BR20" s="582"/>
      <c r="BS20" s="582"/>
      <c r="BT20" s="582"/>
      <c r="BU20" s="585"/>
      <c r="BV20" s="817" t="s">
        <v>403</v>
      </c>
      <c r="BW20" s="818"/>
      <c r="BX20" s="897"/>
      <c r="BY20" s="898"/>
      <c r="BZ20" s="697" t="s">
        <v>410</v>
      </c>
      <c r="CA20" s="901"/>
      <c r="CB20" s="901"/>
      <c r="CC20" s="901"/>
      <c r="CD20" s="901"/>
      <c r="CE20" s="901"/>
      <c r="CF20" s="901"/>
      <c r="CG20" s="901"/>
      <c r="CH20" s="901"/>
      <c r="CI20" s="901"/>
      <c r="CJ20" s="901"/>
      <c r="CK20" s="901"/>
      <c r="CL20" s="901"/>
      <c r="CM20" s="901"/>
      <c r="CN20" s="902"/>
      <c r="CO20" s="583">
        <v>1134145</v>
      </c>
      <c r="CP20" s="584"/>
      <c r="CQ20" s="584"/>
      <c r="CR20" s="584"/>
      <c r="CS20" s="584"/>
      <c r="CT20" s="584"/>
      <c r="CU20" s="584"/>
      <c r="CV20" s="584"/>
      <c r="CW20" s="584"/>
      <c r="CX20" s="584"/>
      <c r="CY20" s="584">
        <v>-68483</v>
      </c>
      <c r="CZ20" s="584"/>
      <c r="DA20" s="584"/>
      <c r="DB20" s="584"/>
      <c r="DC20" s="584"/>
      <c r="DD20" s="584"/>
      <c r="DE20" s="584"/>
      <c r="DF20" s="584"/>
      <c r="DG20" s="584"/>
      <c r="DH20" s="903"/>
      <c r="DI20" s="4"/>
    </row>
    <row r="21" spans="2:113" ht="13.5" customHeight="1">
      <c r="B21" s="853" t="s">
        <v>162</v>
      </c>
      <c r="C21" s="695"/>
      <c r="D21" s="695"/>
      <c r="E21" s="695"/>
      <c r="F21" s="695"/>
      <c r="G21" s="695"/>
      <c r="H21" s="695"/>
      <c r="I21" s="695"/>
      <c r="J21" s="695"/>
      <c r="K21" s="695"/>
      <c r="L21" s="696"/>
      <c r="M21" s="583">
        <v>161947</v>
      </c>
      <c r="N21" s="584"/>
      <c r="O21" s="584"/>
      <c r="P21" s="584"/>
      <c r="Q21" s="584"/>
      <c r="R21" s="584"/>
      <c r="S21" s="584"/>
      <c r="T21" s="584"/>
      <c r="U21" s="588">
        <v>0.3</v>
      </c>
      <c r="V21" s="588"/>
      <c r="W21" s="588"/>
      <c r="X21" s="588"/>
      <c r="Y21" s="584">
        <v>161947</v>
      </c>
      <c r="Z21" s="584"/>
      <c r="AA21" s="584"/>
      <c r="AB21" s="584"/>
      <c r="AC21" s="584"/>
      <c r="AD21" s="584"/>
      <c r="AE21" s="584"/>
      <c r="AF21" s="584"/>
      <c r="AG21" s="588">
        <v>0.6</v>
      </c>
      <c r="AH21" s="588"/>
      <c r="AI21" s="588"/>
      <c r="AJ21" s="647"/>
      <c r="AK21" s="912"/>
      <c r="AL21" s="58"/>
      <c r="AM21" s="6"/>
      <c r="AN21" s="582" t="s">
        <v>155</v>
      </c>
      <c r="AO21" s="582"/>
      <c r="AP21" s="582"/>
      <c r="AQ21" s="582"/>
      <c r="AR21" s="582"/>
      <c r="AS21" s="582"/>
      <c r="AT21" s="582"/>
      <c r="AU21" s="582"/>
      <c r="AV21" s="585"/>
      <c r="AW21" s="583">
        <v>318501</v>
      </c>
      <c r="AX21" s="584"/>
      <c r="AY21" s="584"/>
      <c r="AZ21" s="584"/>
      <c r="BA21" s="584"/>
      <c r="BB21" s="584"/>
      <c r="BC21" s="584"/>
      <c r="BD21" s="584"/>
      <c r="BE21" s="584"/>
      <c r="BF21" s="588">
        <v>1.6</v>
      </c>
      <c r="BG21" s="588"/>
      <c r="BH21" s="588"/>
      <c r="BI21" s="588"/>
      <c r="BJ21" s="584" t="s">
        <v>368</v>
      </c>
      <c r="BK21" s="821"/>
      <c r="BL21" s="821"/>
      <c r="BM21" s="821"/>
      <c r="BN21" s="821"/>
      <c r="BO21" s="821"/>
      <c r="BP21" s="822"/>
      <c r="BQ21" s="619" t="s">
        <v>154</v>
      </c>
      <c r="BR21" s="582"/>
      <c r="BS21" s="582"/>
      <c r="BT21" s="582"/>
      <c r="BU21" s="585"/>
      <c r="BV21" s="817" t="s">
        <v>403</v>
      </c>
      <c r="BW21" s="818"/>
      <c r="BX21" s="26"/>
      <c r="BY21" s="28"/>
      <c r="BZ21" s="28"/>
      <c r="CA21" s="788" t="s">
        <v>153</v>
      </c>
      <c r="CB21" s="788"/>
      <c r="CC21" s="788"/>
      <c r="CD21" s="788"/>
      <c r="CE21" s="788"/>
      <c r="CF21" s="788"/>
      <c r="CG21" s="788"/>
      <c r="CH21" s="788"/>
      <c r="CI21" s="788"/>
      <c r="CJ21" s="788"/>
      <c r="CK21" s="788"/>
      <c r="CL21" s="27"/>
      <c r="CM21" s="27"/>
      <c r="CN21" s="25"/>
      <c r="CO21" s="910" t="s">
        <v>152</v>
      </c>
      <c r="CP21" s="632"/>
      <c r="CQ21" s="632"/>
      <c r="CR21" s="632"/>
      <c r="CS21" s="632"/>
      <c r="CT21" s="893" t="s">
        <v>411</v>
      </c>
      <c r="CU21" s="788"/>
      <c r="CV21" s="788"/>
      <c r="CW21" s="788"/>
      <c r="CX21" s="788"/>
      <c r="CY21" s="796"/>
      <c r="CZ21" s="893" t="s">
        <v>412</v>
      </c>
      <c r="DA21" s="745"/>
      <c r="DB21" s="745"/>
      <c r="DC21" s="745"/>
      <c r="DD21" s="745"/>
      <c r="DE21" s="745"/>
      <c r="DF21" s="745"/>
      <c r="DG21" s="745"/>
      <c r="DH21" s="904"/>
      <c r="DI21" s="4"/>
    </row>
    <row r="22" spans="2:113" ht="13.5" customHeight="1">
      <c r="B22" s="659" t="s">
        <v>159</v>
      </c>
      <c r="C22" s="582"/>
      <c r="D22" s="582"/>
      <c r="E22" s="582"/>
      <c r="F22" s="582"/>
      <c r="G22" s="582"/>
      <c r="H22" s="582"/>
      <c r="I22" s="582"/>
      <c r="J22" s="582"/>
      <c r="K22" s="582"/>
      <c r="L22" s="585"/>
      <c r="M22" s="583" t="s">
        <v>368</v>
      </c>
      <c r="N22" s="584"/>
      <c r="O22" s="584"/>
      <c r="P22" s="584"/>
      <c r="Q22" s="584"/>
      <c r="R22" s="584"/>
      <c r="S22" s="584"/>
      <c r="T22" s="584"/>
      <c r="U22" s="588" t="s">
        <v>368</v>
      </c>
      <c r="V22" s="588"/>
      <c r="W22" s="588"/>
      <c r="X22" s="588"/>
      <c r="Y22" s="584" t="s">
        <v>368</v>
      </c>
      <c r="Z22" s="584"/>
      <c r="AA22" s="584"/>
      <c r="AB22" s="584"/>
      <c r="AC22" s="584"/>
      <c r="AD22" s="584"/>
      <c r="AE22" s="584"/>
      <c r="AF22" s="584"/>
      <c r="AG22" s="588" t="s">
        <v>368</v>
      </c>
      <c r="AH22" s="588"/>
      <c r="AI22" s="588"/>
      <c r="AJ22" s="647"/>
      <c r="AK22" s="913"/>
      <c r="AL22" s="57"/>
      <c r="AM22" s="56"/>
      <c r="AN22" s="908" t="s">
        <v>150</v>
      </c>
      <c r="AO22" s="908"/>
      <c r="AP22" s="908"/>
      <c r="AQ22" s="908"/>
      <c r="AR22" s="908"/>
      <c r="AS22" s="908"/>
      <c r="AT22" s="908"/>
      <c r="AU22" s="908"/>
      <c r="AV22" s="909"/>
      <c r="AW22" s="733">
        <v>1132880</v>
      </c>
      <c r="AX22" s="734"/>
      <c r="AY22" s="734"/>
      <c r="AZ22" s="734"/>
      <c r="BA22" s="734"/>
      <c r="BB22" s="734"/>
      <c r="BC22" s="734"/>
      <c r="BD22" s="734"/>
      <c r="BE22" s="734"/>
      <c r="BF22" s="735">
        <v>5.6</v>
      </c>
      <c r="BG22" s="735"/>
      <c r="BH22" s="735"/>
      <c r="BI22" s="735"/>
      <c r="BJ22" s="734">
        <v>140118</v>
      </c>
      <c r="BK22" s="833"/>
      <c r="BL22" s="833"/>
      <c r="BM22" s="833"/>
      <c r="BN22" s="833"/>
      <c r="BO22" s="833"/>
      <c r="BP22" s="834"/>
      <c r="BQ22" s="619" t="s">
        <v>149</v>
      </c>
      <c r="BR22" s="582"/>
      <c r="BS22" s="582"/>
      <c r="BT22" s="582"/>
      <c r="BU22" s="585"/>
      <c r="BV22" s="817" t="s">
        <v>403</v>
      </c>
      <c r="BW22" s="818"/>
      <c r="BX22" s="55"/>
      <c r="BY22" s="54"/>
      <c r="BZ22" s="36"/>
      <c r="CA22" s="806"/>
      <c r="CB22" s="806"/>
      <c r="CC22" s="806"/>
      <c r="CD22" s="806"/>
      <c r="CE22" s="806"/>
      <c r="CF22" s="806"/>
      <c r="CG22" s="806"/>
      <c r="CH22" s="806"/>
      <c r="CI22" s="806"/>
      <c r="CJ22" s="806"/>
      <c r="CK22" s="806"/>
      <c r="CL22" s="36"/>
      <c r="CM22" s="36"/>
      <c r="CN22" s="53"/>
      <c r="CO22" s="661"/>
      <c r="CP22" s="662"/>
      <c r="CQ22" s="662"/>
      <c r="CR22" s="662"/>
      <c r="CS22" s="662"/>
      <c r="CT22" s="855"/>
      <c r="CU22" s="806"/>
      <c r="CV22" s="806"/>
      <c r="CW22" s="806"/>
      <c r="CX22" s="806"/>
      <c r="CY22" s="856"/>
      <c r="CZ22" s="905"/>
      <c r="DA22" s="906"/>
      <c r="DB22" s="906"/>
      <c r="DC22" s="906"/>
      <c r="DD22" s="906"/>
      <c r="DE22" s="906"/>
      <c r="DF22" s="906"/>
      <c r="DG22" s="906"/>
      <c r="DH22" s="907"/>
      <c r="DI22" s="4"/>
    </row>
    <row r="23" spans="2:113" ht="13.5" customHeight="1">
      <c r="B23" s="659" t="s">
        <v>156</v>
      </c>
      <c r="C23" s="582"/>
      <c r="D23" s="582"/>
      <c r="E23" s="582"/>
      <c r="F23" s="582"/>
      <c r="G23" s="582"/>
      <c r="H23" s="582"/>
      <c r="I23" s="582"/>
      <c r="J23" s="582"/>
      <c r="K23" s="582"/>
      <c r="L23" s="585"/>
      <c r="M23" s="583">
        <v>98454</v>
      </c>
      <c r="N23" s="584"/>
      <c r="O23" s="584"/>
      <c r="P23" s="584"/>
      <c r="Q23" s="584"/>
      <c r="R23" s="584"/>
      <c r="S23" s="584"/>
      <c r="T23" s="584"/>
      <c r="U23" s="588">
        <v>0.2</v>
      </c>
      <c r="V23" s="588"/>
      <c r="W23" s="588"/>
      <c r="X23" s="588"/>
      <c r="Y23" s="584">
        <v>98454</v>
      </c>
      <c r="Z23" s="584"/>
      <c r="AA23" s="584"/>
      <c r="AB23" s="584"/>
      <c r="AC23" s="584"/>
      <c r="AD23" s="584"/>
      <c r="AE23" s="584"/>
      <c r="AF23" s="584"/>
      <c r="AG23" s="588">
        <v>0.4</v>
      </c>
      <c r="AH23" s="588"/>
      <c r="AI23" s="588"/>
      <c r="AJ23" s="647"/>
      <c r="AK23" s="46"/>
      <c r="AL23" s="4"/>
      <c r="AM23" s="894" t="s">
        <v>147</v>
      </c>
      <c r="AN23" s="894"/>
      <c r="AO23" s="894"/>
      <c r="AP23" s="894"/>
      <c r="AQ23" s="894"/>
      <c r="AR23" s="894"/>
      <c r="AS23" s="894"/>
      <c r="AT23" s="894"/>
      <c r="AU23" s="894"/>
      <c r="AV23" s="895"/>
      <c r="AW23" s="741">
        <v>8551724</v>
      </c>
      <c r="AX23" s="742"/>
      <c r="AY23" s="742"/>
      <c r="AZ23" s="742"/>
      <c r="BA23" s="742"/>
      <c r="BB23" s="742"/>
      <c r="BC23" s="742"/>
      <c r="BD23" s="742"/>
      <c r="BE23" s="742"/>
      <c r="BF23" s="743">
        <v>42.1</v>
      </c>
      <c r="BG23" s="743"/>
      <c r="BH23" s="743"/>
      <c r="BI23" s="743"/>
      <c r="BJ23" s="742" t="s">
        <v>368</v>
      </c>
      <c r="BK23" s="831"/>
      <c r="BL23" s="831"/>
      <c r="BM23" s="831"/>
      <c r="BN23" s="831"/>
      <c r="BO23" s="831"/>
      <c r="BP23" s="832"/>
      <c r="BQ23" s="835" t="s">
        <v>146</v>
      </c>
      <c r="BR23" s="695"/>
      <c r="BS23" s="695"/>
      <c r="BT23" s="695"/>
      <c r="BU23" s="696"/>
      <c r="BV23" s="817" t="s">
        <v>403</v>
      </c>
      <c r="BW23" s="818"/>
      <c r="BX23" s="720" t="s">
        <v>145</v>
      </c>
      <c r="BY23" s="896"/>
      <c r="BZ23" s="641" t="s">
        <v>144</v>
      </c>
      <c r="CA23" s="642"/>
      <c r="CB23" s="642"/>
      <c r="CC23" s="642"/>
      <c r="CD23" s="642"/>
      <c r="CE23" s="642"/>
      <c r="CF23" s="642"/>
      <c r="CG23" s="642"/>
      <c r="CH23" s="642"/>
      <c r="CI23" s="642"/>
      <c r="CJ23" s="642"/>
      <c r="CK23" s="642"/>
      <c r="CL23" s="642"/>
      <c r="CM23" s="642"/>
      <c r="CN23" s="643"/>
      <c r="CO23" s="899">
        <v>632</v>
      </c>
      <c r="CP23" s="900"/>
      <c r="CQ23" s="900"/>
      <c r="CR23" s="900"/>
      <c r="CS23" s="900"/>
      <c r="CT23" s="888">
        <f>CO23*CZ23</f>
        <v>2067904</v>
      </c>
      <c r="CU23" s="888"/>
      <c r="CV23" s="888"/>
      <c r="CW23" s="888"/>
      <c r="CX23" s="888"/>
      <c r="CY23" s="888"/>
      <c r="CZ23" s="888">
        <v>3272</v>
      </c>
      <c r="DA23" s="888"/>
      <c r="DB23" s="888"/>
      <c r="DC23" s="888"/>
      <c r="DD23" s="888"/>
      <c r="DE23" s="888"/>
      <c r="DF23" s="888"/>
      <c r="DG23" s="888"/>
      <c r="DH23" s="889"/>
      <c r="DI23" s="4"/>
    </row>
    <row r="24" spans="2:113" ht="13.5" customHeight="1">
      <c r="B24" s="659" t="s">
        <v>151</v>
      </c>
      <c r="C24" s="582"/>
      <c r="D24" s="582"/>
      <c r="E24" s="582"/>
      <c r="F24" s="582"/>
      <c r="G24" s="582"/>
      <c r="H24" s="582"/>
      <c r="I24" s="582"/>
      <c r="J24" s="582"/>
      <c r="K24" s="582"/>
      <c r="L24" s="585"/>
      <c r="M24" s="583">
        <v>2654030</v>
      </c>
      <c r="N24" s="584"/>
      <c r="O24" s="584"/>
      <c r="P24" s="584"/>
      <c r="Q24" s="584"/>
      <c r="R24" s="584"/>
      <c r="S24" s="584"/>
      <c r="T24" s="584"/>
      <c r="U24" s="588">
        <v>5.3</v>
      </c>
      <c r="V24" s="588"/>
      <c r="W24" s="588"/>
      <c r="X24" s="588"/>
      <c r="Y24" s="584">
        <v>2432467</v>
      </c>
      <c r="Z24" s="584"/>
      <c r="AA24" s="584"/>
      <c r="AB24" s="584"/>
      <c r="AC24" s="584"/>
      <c r="AD24" s="584"/>
      <c r="AE24" s="584"/>
      <c r="AF24" s="584"/>
      <c r="AG24" s="588">
        <v>9.6999999999999993</v>
      </c>
      <c r="AH24" s="588"/>
      <c r="AI24" s="588"/>
      <c r="AJ24" s="647"/>
      <c r="AK24" s="46"/>
      <c r="AL24" s="4"/>
      <c r="AM24" s="4"/>
      <c r="AN24" s="582" t="s">
        <v>142</v>
      </c>
      <c r="AO24" s="582"/>
      <c r="AP24" s="582"/>
      <c r="AQ24" s="582"/>
      <c r="AR24" s="582"/>
      <c r="AS24" s="582"/>
      <c r="AT24" s="582"/>
      <c r="AU24" s="582"/>
      <c r="AV24" s="585"/>
      <c r="AW24" s="583">
        <v>8512910</v>
      </c>
      <c r="AX24" s="584"/>
      <c r="AY24" s="584"/>
      <c r="AZ24" s="584"/>
      <c r="BA24" s="584"/>
      <c r="BB24" s="584"/>
      <c r="BC24" s="584"/>
      <c r="BD24" s="584"/>
      <c r="BE24" s="584"/>
      <c r="BF24" s="588">
        <v>41.9</v>
      </c>
      <c r="BG24" s="588"/>
      <c r="BH24" s="588"/>
      <c r="BI24" s="588"/>
      <c r="BJ24" s="584" t="s">
        <v>368</v>
      </c>
      <c r="BK24" s="821"/>
      <c r="BL24" s="821"/>
      <c r="BM24" s="821"/>
      <c r="BN24" s="821"/>
      <c r="BO24" s="821"/>
      <c r="BP24" s="822"/>
      <c r="BQ24" s="890" t="s">
        <v>141</v>
      </c>
      <c r="BR24" s="891"/>
      <c r="BS24" s="891"/>
      <c r="BT24" s="891"/>
      <c r="BU24" s="892"/>
      <c r="BV24" s="817" t="s">
        <v>409</v>
      </c>
      <c r="BW24" s="818"/>
      <c r="BX24" s="720"/>
      <c r="BY24" s="896"/>
      <c r="BZ24" s="52"/>
      <c r="CA24" s="582" t="s">
        <v>140</v>
      </c>
      <c r="CB24" s="582"/>
      <c r="CC24" s="582"/>
      <c r="CD24" s="582"/>
      <c r="CE24" s="582"/>
      <c r="CF24" s="582"/>
      <c r="CG24" s="582"/>
      <c r="CH24" s="582"/>
      <c r="CI24" s="582"/>
      <c r="CJ24" s="582"/>
      <c r="CK24" s="582"/>
      <c r="CL24" s="582"/>
      <c r="CM24" s="582"/>
      <c r="CN24" s="585"/>
      <c r="CO24" s="583" t="s">
        <v>368</v>
      </c>
      <c r="CP24" s="584"/>
      <c r="CQ24" s="584"/>
      <c r="CR24" s="584"/>
      <c r="CS24" s="584"/>
      <c r="CT24" s="752" t="s">
        <v>368</v>
      </c>
      <c r="CU24" s="752"/>
      <c r="CV24" s="752"/>
      <c r="CW24" s="752"/>
      <c r="CX24" s="752"/>
      <c r="CY24" s="752"/>
      <c r="CZ24" s="752" t="s">
        <v>368</v>
      </c>
      <c r="DA24" s="752"/>
      <c r="DB24" s="752"/>
      <c r="DC24" s="752"/>
      <c r="DD24" s="752"/>
      <c r="DE24" s="752"/>
      <c r="DF24" s="752"/>
      <c r="DG24" s="752"/>
      <c r="DH24" s="754"/>
      <c r="DI24" s="4"/>
    </row>
    <row r="25" spans="2:113" ht="13.5" customHeight="1">
      <c r="B25" s="878" t="s">
        <v>116</v>
      </c>
      <c r="C25" s="885" t="s">
        <v>148</v>
      </c>
      <c r="D25" s="886"/>
      <c r="E25" s="886"/>
      <c r="F25" s="886"/>
      <c r="G25" s="886"/>
      <c r="H25" s="886"/>
      <c r="I25" s="886"/>
      <c r="J25" s="886"/>
      <c r="K25" s="886"/>
      <c r="L25" s="887"/>
      <c r="M25" s="741">
        <v>2432467</v>
      </c>
      <c r="N25" s="742"/>
      <c r="O25" s="742"/>
      <c r="P25" s="742"/>
      <c r="Q25" s="742"/>
      <c r="R25" s="742"/>
      <c r="S25" s="742"/>
      <c r="T25" s="742"/>
      <c r="U25" s="743">
        <v>4.9000000000000004</v>
      </c>
      <c r="V25" s="743"/>
      <c r="W25" s="743"/>
      <c r="X25" s="743"/>
      <c r="Y25" s="742">
        <v>2432467</v>
      </c>
      <c r="Z25" s="742"/>
      <c r="AA25" s="742"/>
      <c r="AB25" s="742"/>
      <c r="AC25" s="742"/>
      <c r="AD25" s="742"/>
      <c r="AE25" s="742"/>
      <c r="AF25" s="742"/>
      <c r="AG25" s="743">
        <v>9.6999999999999993</v>
      </c>
      <c r="AH25" s="743"/>
      <c r="AI25" s="743"/>
      <c r="AJ25" s="781"/>
      <c r="AK25" s="46"/>
      <c r="AL25" s="4"/>
      <c r="AM25" s="582" t="s">
        <v>138</v>
      </c>
      <c r="AN25" s="582"/>
      <c r="AO25" s="582"/>
      <c r="AP25" s="582"/>
      <c r="AQ25" s="582"/>
      <c r="AR25" s="582"/>
      <c r="AS25" s="582"/>
      <c r="AT25" s="582"/>
      <c r="AU25" s="582"/>
      <c r="AV25" s="585"/>
      <c r="AW25" s="583">
        <v>251550</v>
      </c>
      <c r="AX25" s="584"/>
      <c r="AY25" s="584"/>
      <c r="AZ25" s="584"/>
      <c r="BA25" s="584"/>
      <c r="BB25" s="584"/>
      <c r="BC25" s="584"/>
      <c r="BD25" s="584"/>
      <c r="BE25" s="584"/>
      <c r="BF25" s="588">
        <v>1.2</v>
      </c>
      <c r="BG25" s="588"/>
      <c r="BH25" s="588"/>
      <c r="BI25" s="588"/>
      <c r="BJ25" s="584" t="s">
        <v>368</v>
      </c>
      <c r="BK25" s="821"/>
      <c r="BL25" s="821"/>
      <c r="BM25" s="821"/>
      <c r="BN25" s="821"/>
      <c r="BO25" s="821"/>
      <c r="BP25" s="822"/>
      <c r="BQ25" s="619" t="s">
        <v>137</v>
      </c>
      <c r="BR25" s="582"/>
      <c r="BS25" s="582"/>
      <c r="BT25" s="582"/>
      <c r="BU25" s="585"/>
      <c r="BV25" s="817" t="s">
        <v>403</v>
      </c>
      <c r="BW25" s="818"/>
      <c r="BX25" s="720"/>
      <c r="BY25" s="896"/>
      <c r="BZ25" s="51"/>
      <c r="CA25" s="582" t="s">
        <v>136</v>
      </c>
      <c r="CB25" s="582"/>
      <c r="CC25" s="582"/>
      <c r="CD25" s="582"/>
      <c r="CE25" s="582"/>
      <c r="CF25" s="582"/>
      <c r="CG25" s="582"/>
      <c r="CH25" s="582"/>
      <c r="CI25" s="582"/>
      <c r="CJ25" s="582"/>
      <c r="CK25" s="582"/>
      <c r="CL25" s="582"/>
      <c r="CM25" s="582"/>
      <c r="CN25" s="585"/>
      <c r="CO25" s="583">
        <v>81</v>
      </c>
      <c r="CP25" s="584"/>
      <c r="CQ25" s="584"/>
      <c r="CR25" s="584"/>
      <c r="CS25" s="584"/>
      <c r="CT25" s="752">
        <v>300834</v>
      </c>
      <c r="CU25" s="752"/>
      <c r="CV25" s="752"/>
      <c r="CW25" s="752"/>
      <c r="CX25" s="752"/>
      <c r="CY25" s="752"/>
      <c r="CZ25" s="752">
        <v>3714</v>
      </c>
      <c r="DA25" s="752"/>
      <c r="DB25" s="752"/>
      <c r="DC25" s="752"/>
      <c r="DD25" s="752"/>
      <c r="DE25" s="752"/>
      <c r="DF25" s="752"/>
      <c r="DG25" s="752"/>
      <c r="DH25" s="754"/>
      <c r="DI25" s="4"/>
    </row>
    <row r="26" spans="2:113" ht="13.5" customHeight="1">
      <c r="B26" s="879"/>
      <c r="C26" s="881" t="s">
        <v>143</v>
      </c>
      <c r="D26" s="695"/>
      <c r="E26" s="695"/>
      <c r="F26" s="695"/>
      <c r="G26" s="695"/>
      <c r="H26" s="695"/>
      <c r="I26" s="695"/>
      <c r="J26" s="695"/>
      <c r="K26" s="695"/>
      <c r="L26" s="696"/>
      <c r="M26" s="583">
        <v>221203</v>
      </c>
      <c r="N26" s="584"/>
      <c r="O26" s="584"/>
      <c r="P26" s="584"/>
      <c r="Q26" s="584"/>
      <c r="R26" s="584"/>
      <c r="S26" s="584"/>
      <c r="T26" s="584"/>
      <c r="U26" s="588">
        <v>0.4</v>
      </c>
      <c r="V26" s="588"/>
      <c r="W26" s="588"/>
      <c r="X26" s="588"/>
      <c r="Y26" s="584" t="s">
        <v>368</v>
      </c>
      <c r="Z26" s="584"/>
      <c r="AA26" s="584"/>
      <c r="AB26" s="584"/>
      <c r="AC26" s="584"/>
      <c r="AD26" s="584"/>
      <c r="AE26" s="584"/>
      <c r="AF26" s="584"/>
      <c r="AG26" s="588" t="s">
        <v>368</v>
      </c>
      <c r="AH26" s="588"/>
      <c r="AI26" s="588"/>
      <c r="AJ26" s="647"/>
      <c r="AK26" s="46"/>
      <c r="AL26" s="4"/>
      <c r="AM26" s="582" t="s">
        <v>134</v>
      </c>
      <c r="AN26" s="582"/>
      <c r="AO26" s="582"/>
      <c r="AP26" s="582"/>
      <c r="AQ26" s="582"/>
      <c r="AR26" s="582"/>
      <c r="AS26" s="582"/>
      <c r="AT26" s="582"/>
      <c r="AU26" s="582"/>
      <c r="AV26" s="585"/>
      <c r="AW26" s="583">
        <v>850725</v>
      </c>
      <c r="AX26" s="584"/>
      <c r="AY26" s="584"/>
      <c r="AZ26" s="584"/>
      <c r="BA26" s="584"/>
      <c r="BB26" s="584"/>
      <c r="BC26" s="584"/>
      <c r="BD26" s="584"/>
      <c r="BE26" s="584"/>
      <c r="BF26" s="588">
        <v>4.2</v>
      </c>
      <c r="BG26" s="588"/>
      <c r="BH26" s="588"/>
      <c r="BI26" s="588"/>
      <c r="BJ26" s="584" t="s">
        <v>368</v>
      </c>
      <c r="BK26" s="821"/>
      <c r="BL26" s="821"/>
      <c r="BM26" s="821"/>
      <c r="BN26" s="821"/>
      <c r="BO26" s="821"/>
      <c r="BP26" s="822"/>
      <c r="BQ26" s="619"/>
      <c r="BR26" s="582"/>
      <c r="BS26" s="582"/>
      <c r="BT26" s="582"/>
      <c r="BU26" s="585"/>
      <c r="BV26" s="817"/>
      <c r="BW26" s="818"/>
      <c r="BX26" s="720"/>
      <c r="BY26" s="896"/>
      <c r="BZ26" s="619" t="s">
        <v>133</v>
      </c>
      <c r="CA26" s="582"/>
      <c r="CB26" s="582"/>
      <c r="CC26" s="582"/>
      <c r="CD26" s="582"/>
      <c r="CE26" s="582"/>
      <c r="CF26" s="582"/>
      <c r="CG26" s="582"/>
      <c r="CH26" s="582"/>
      <c r="CI26" s="582"/>
      <c r="CJ26" s="582"/>
      <c r="CK26" s="582"/>
      <c r="CL26" s="582"/>
      <c r="CM26" s="582"/>
      <c r="CN26" s="585"/>
      <c r="CO26" s="583">
        <v>2</v>
      </c>
      <c r="CP26" s="584"/>
      <c r="CQ26" s="584"/>
      <c r="CR26" s="584"/>
      <c r="CS26" s="584"/>
      <c r="CT26" s="752" t="s">
        <v>484</v>
      </c>
      <c r="CU26" s="752"/>
      <c r="CV26" s="752"/>
      <c r="CW26" s="752"/>
      <c r="CX26" s="752"/>
      <c r="CY26" s="752"/>
      <c r="CZ26" s="752" t="s">
        <v>484</v>
      </c>
      <c r="DA26" s="752"/>
      <c r="DB26" s="752"/>
      <c r="DC26" s="752"/>
      <c r="DD26" s="752"/>
      <c r="DE26" s="752"/>
      <c r="DF26" s="752"/>
      <c r="DG26" s="752"/>
      <c r="DH26" s="754"/>
      <c r="DI26" s="4"/>
    </row>
    <row r="27" spans="2:113" ht="13.5" customHeight="1">
      <c r="B27" s="880"/>
      <c r="C27" s="882" t="s">
        <v>139</v>
      </c>
      <c r="D27" s="883"/>
      <c r="E27" s="883"/>
      <c r="F27" s="883"/>
      <c r="G27" s="883"/>
      <c r="H27" s="883"/>
      <c r="I27" s="883"/>
      <c r="J27" s="883"/>
      <c r="K27" s="883"/>
      <c r="L27" s="884"/>
      <c r="M27" s="874">
        <v>360</v>
      </c>
      <c r="N27" s="875"/>
      <c r="O27" s="875"/>
      <c r="P27" s="875"/>
      <c r="Q27" s="875"/>
      <c r="R27" s="875"/>
      <c r="S27" s="875"/>
      <c r="T27" s="875"/>
      <c r="U27" s="876">
        <v>0</v>
      </c>
      <c r="V27" s="876"/>
      <c r="W27" s="876"/>
      <c r="X27" s="876"/>
      <c r="Y27" s="875" t="s">
        <v>368</v>
      </c>
      <c r="Z27" s="875"/>
      <c r="AA27" s="875"/>
      <c r="AB27" s="875"/>
      <c r="AC27" s="875"/>
      <c r="AD27" s="875"/>
      <c r="AE27" s="875"/>
      <c r="AF27" s="875"/>
      <c r="AG27" s="876" t="s">
        <v>368</v>
      </c>
      <c r="AH27" s="876"/>
      <c r="AI27" s="876"/>
      <c r="AJ27" s="877"/>
      <c r="AK27" s="46"/>
      <c r="AL27" s="4"/>
      <c r="AM27" s="582" t="s">
        <v>131</v>
      </c>
      <c r="AN27" s="582"/>
      <c r="AO27" s="582"/>
      <c r="AP27" s="582"/>
      <c r="AQ27" s="582"/>
      <c r="AR27" s="582"/>
      <c r="AS27" s="582"/>
      <c r="AT27" s="582"/>
      <c r="AU27" s="582"/>
      <c r="AV27" s="585"/>
      <c r="AW27" s="583">
        <v>2</v>
      </c>
      <c r="AX27" s="584"/>
      <c r="AY27" s="584"/>
      <c r="AZ27" s="584"/>
      <c r="BA27" s="584"/>
      <c r="BB27" s="584"/>
      <c r="BC27" s="584"/>
      <c r="BD27" s="584"/>
      <c r="BE27" s="584"/>
      <c r="BF27" s="588">
        <v>0</v>
      </c>
      <c r="BG27" s="588"/>
      <c r="BH27" s="588"/>
      <c r="BI27" s="588"/>
      <c r="BJ27" s="584" t="s">
        <v>368</v>
      </c>
      <c r="BK27" s="821"/>
      <c r="BL27" s="821"/>
      <c r="BM27" s="821"/>
      <c r="BN27" s="821"/>
      <c r="BO27" s="821"/>
      <c r="BP27" s="822"/>
      <c r="BQ27" s="619"/>
      <c r="BR27" s="582"/>
      <c r="BS27" s="582"/>
      <c r="BT27" s="582"/>
      <c r="BU27" s="585"/>
      <c r="BV27" s="817"/>
      <c r="BW27" s="818"/>
      <c r="BX27" s="720"/>
      <c r="BY27" s="896"/>
      <c r="BZ27" s="619" t="s">
        <v>130</v>
      </c>
      <c r="CA27" s="582"/>
      <c r="CB27" s="582"/>
      <c r="CC27" s="582"/>
      <c r="CD27" s="582"/>
      <c r="CE27" s="582"/>
      <c r="CF27" s="582"/>
      <c r="CG27" s="582"/>
      <c r="CH27" s="582"/>
      <c r="CI27" s="582"/>
      <c r="CJ27" s="582"/>
      <c r="CK27" s="582"/>
      <c r="CL27" s="582"/>
      <c r="CM27" s="582"/>
      <c r="CN27" s="585"/>
      <c r="CO27" s="583" t="s">
        <v>368</v>
      </c>
      <c r="CP27" s="584"/>
      <c r="CQ27" s="584"/>
      <c r="CR27" s="584"/>
      <c r="CS27" s="584"/>
      <c r="CT27" s="752" t="s">
        <v>368</v>
      </c>
      <c r="CU27" s="752"/>
      <c r="CV27" s="752"/>
      <c r="CW27" s="752"/>
      <c r="CX27" s="752"/>
      <c r="CY27" s="752"/>
      <c r="CZ27" s="752" t="s">
        <v>368</v>
      </c>
      <c r="DA27" s="752"/>
      <c r="DB27" s="752"/>
      <c r="DC27" s="752"/>
      <c r="DD27" s="752"/>
      <c r="DE27" s="752"/>
      <c r="DF27" s="752"/>
      <c r="DG27" s="752"/>
      <c r="DH27" s="754"/>
      <c r="DI27" s="4"/>
    </row>
    <row r="28" spans="2:113" ht="13.5" customHeight="1">
      <c r="B28" s="659" t="s">
        <v>135</v>
      </c>
      <c r="C28" s="582"/>
      <c r="D28" s="582"/>
      <c r="E28" s="582"/>
      <c r="F28" s="582"/>
      <c r="G28" s="582"/>
      <c r="H28" s="582"/>
      <c r="I28" s="582"/>
      <c r="J28" s="582"/>
      <c r="K28" s="582"/>
      <c r="L28" s="585"/>
      <c r="M28" s="870">
        <v>26730979</v>
      </c>
      <c r="N28" s="871"/>
      <c r="O28" s="871"/>
      <c r="P28" s="871"/>
      <c r="Q28" s="871"/>
      <c r="R28" s="871"/>
      <c r="S28" s="871"/>
      <c r="T28" s="871"/>
      <c r="U28" s="872">
        <v>53.3</v>
      </c>
      <c r="V28" s="872"/>
      <c r="W28" s="872"/>
      <c r="X28" s="872"/>
      <c r="Y28" s="871">
        <v>24964073</v>
      </c>
      <c r="Z28" s="871"/>
      <c r="AA28" s="871"/>
      <c r="AB28" s="871"/>
      <c r="AC28" s="871"/>
      <c r="AD28" s="871"/>
      <c r="AE28" s="871"/>
      <c r="AF28" s="871"/>
      <c r="AG28" s="872">
        <v>99.4</v>
      </c>
      <c r="AH28" s="872"/>
      <c r="AI28" s="872"/>
      <c r="AJ28" s="873"/>
      <c r="AK28" s="49"/>
      <c r="AL28" s="6"/>
      <c r="AM28" s="695" t="s">
        <v>128</v>
      </c>
      <c r="AN28" s="695"/>
      <c r="AO28" s="695"/>
      <c r="AP28" s="695"/>
      <c r="AQ28" s="695"/>
      <c r="AR28" s="695"/>
      <c r="AS28" s="695"/>
      <c r="AT28" s="695"/>
      <c r="AU28" s="695"/>
      <c r="AV28" s="696"/>
      <c r="AW28" s="583" t="s">
        <v>368</v>
      </c>
      <c r="AX28" s="584"/>
      <c r="AY28" s="584"/>
      <c r="AZ28" s="584"/>
      <c r="BA28" s="584"/>
      <c r="BB28" s="584"/>
      <c r="BC28" s="584"/>
      <c r="BD28" s="584"/>
      <c r="BE28" s="584"/>
      <c r="BF28" s="588" t="s">
        <v>368</v>
      </c>
      <c r="BG28" s="588"/>
      <c r="BH28" s="588"/>
      <c r="BI28" s="588"/>
      <c r="BJ28" s="584" t="s">
        <v>368</v>
      </c>
      <c r="BK28" s="821"/>
      <c r="BL28" s="821"/>
      <c r="BM28" s="821"/>
      <c r="BN28" s="821"/>
      <c r="BO28" s="821"/>
      <c r="BP28" s="822"/>
      <c r="BQ28" s="619"/>
      <c r="BR28" s="582"/>
      <c r="BS28" s="582"/>
      <c r="BT28" s="582"/>
      <c r="BU28" s="585"/>
      <c r="BV28" s="817"/>
      <c r="BW28" s="818"/>
      <c r="BX28" s="897"/>
      <c r="BY28" s="898"/>
      <c r="BZ28" s="697" t="s">
        <v>30</v>
      </c>
      <c r="CA28" s="662"/>
      <c r="CB28" s="662"/>
      <c r="CC28" s="662"/>
      <c r="CD28" s="662"/>
      <c r="CE28" s="662"/>
      <c r="CF28" s="662"/>
      <c r="CG28" s="662"/>
      <c r="CH28" s="662"/>
      <c r="CI28" s="662"/>
      <c r="CJ28" s="662"/>
      <c r="CK28" s="662"/>
      <c r="CL28" s="662"/>
      <c r="CM28" s="662"/>
      <c r="CN28" s="663"/>
      <c r="CO28" s="583">
        <v>646</v>
      </c>
      <c r="CP28" s="584"/>
      <c r="CQ28" s="584"/>
      <c r="CR28" s="584"/>
      <c r="CS28" s="584"/>
      <c r="CT28" s="752">
        <v>2114534</v>
      </c>
      <c r="CU28" s="752"/>
      <c r="CV28" s="752"/>
      <c r="CW28" s="752"/>
      <c r="CX28" s="752"/>
      <c r="CY28" s="752"/>
      <c r="CZ28" s="752">
        <v>3273</v>
      </c>
      <c r="DA28" s="752"/>
      <c r="DB28" s="752"/>
      <c r="DC28" s="752"/>
      <c r="DD28" s="752"/>
      <c r="DE28" s="752"/>
      <c r="DF28" s="752"/>
      <c r="DG28" s="752"/>
      <c r="DH28" s="754"/>
      <c r="DI28" s="4"/>
    </row>
    <row r="29" spans="2:113" ht="13.5" customHeight="1">
      <c r="B29" s="853" t="s">
        <v>132</v>
      </c>
      <c r="C29" s="695"/>
      <c r="D29" s="695"/>
      <c r="E29" s="695"/>
      <c r="F29" s="695"/>
      <c r="G29" s="695"/>
      <c r="H29" s="695"/>
      <c r="I29" s="695"/>
      <c r="J29" s="695"/>
      <c r="K29" s="695"/>
      <c r="L29" s="696"/>
      <c r="M29" s="583">
        <v>18965</v>
      </c>
      <c r="N29" s="584"/>
      <c r="O29" s="584"/>
      <c r="P29" s="584"/>
      <c r="Q29" s="584"/>
      <c r="R29" s="584"/>
      <c r="S29" s="584"/>
      <c r="T29" s="584"/>
      <c r="U29" s="588">
        <v>0</v>
      </c>
      <c r="V29" s="588"/>
      <c r="W29" s="588"/>
      <c r="X29" s="588"/>
      <c r="Y29" s="584">
        <v>18965</v>
      </c>
      <c r="Z29" s="584"/>
      <c r="AA29" s="584"/>
      <c r="AB29" s="584"/>
      <c r="AC29" s="584"/>
      <c r="AD29" s="584"/>
      <c r="AE29" s="584"/>
      <c r="AF29" s="584"/>
      <c r="AG29" s="588">
        <v>0.1</v>
      </c>
      <c r="AH29" s="588"/>
      <c r="AI29" s="588"/>
      <c r="AJ29" s="647"/>
      <c r="AK29" s="49"/>
      <c r="AL29" s="582" t="s">
        <v>126</v>
      </c>
      <c r="AM29" s="582"/>
      <c r="AN29" s="582"/>
      <c r="AO29" s="582"/>
      <c r="AP29" s="582"/>
      <c r="AQ29" s="582"/>
      <c r="AR29" s="582"/>
      <c r="AS29" s="582"/>
      <c r="AT29" s="582"/>
      <c r="AU29" s="582"/>
      <c r="AV29" s="585"/>
      <c r="AW29" s="583" t="s">
        <v>368</v>
      </c>
      <c r="AX29" s="584"/>
      <c r="AY29" s="584"/>
      <c r="AZ29" s="584"/>
      <c r="BA29" s="584"/>
      <c r="BB29" s="584"/>
      <c r="BC29" s="584"/>
      <c r="BD29" s="584"/>
      <c r="BE29" s="584"/>
      <c r="BF29" s="588" t="s">
        <v>368</v>
      </c>
      <c r="BG29" s="588"/>
      <c r="BH29" s="588"/>
      <c r="BI29" s="588"/>
      <c r="BJ29" s="584" t="s">
        <v>368</v>
      </c>
      <c r="BK29" s="821"/>
      <c r="BL29" s="821"/>
      <c r="BM29" s="821"/>
      <c r="BN29" s="821"/>
      <c r="BO29" s="821"/>
      <c r="BP29" s="822"/>
      <c r="BQ29" s="861"/>
      <c r="BR29" s="862"/>
      <c r="BS29" s="862"/>
      <c r="BT29" s="862"/>
      <c r="BU29" s="863"/>
      <c r="BV29" s="864"/>
      <c r="BW29" s="816"/>
      <c r="BX29" s="865" t="s">
        <v>413</v>
      </c>
      <c r="BY29" s="866"/>
      <c r="BZ29" s="866"/>
      <c r="CA29" s="866"/>
      <c r="CB29" s="866"/>
      <c r="CC29" s="866"/>
      <c r="CD29" s="866"/>
      <c r="CE29" s="866"/>
      <c r="CF29" s="866"/>
      <c r="CG29" s="866"/>
      <c r="CH29" s="866"/>
      <c r="CI29" s="866"/>
      <c r="CJ29" s="866"/>
      <c r="CK29" s="866"/>
      <c r="CL29" s="866"/>
      <c r="CM29" s="866"/>
      <c r="CN29" s="867"/>
      <c r="CO29" s="868">
        <v>100.2</v>
      </c>
      <c r="CP29" s="784"/>
      <c r="CQ29" s="784"/>
      <c r="CR29" s="784"/>
      <c r="CS29" s="784"/>
      <c r="CT29" s="784"/>
      <c r="CU29" s="784"/>
      <c r="CV29" s="784"/>
      <c r="CW29" s="784"/>
      <c r="CX29" s="784"/>
      <c r="CY29" s="784"/>
      <c r="CZ29" s="784"/>
      <c r="DA29" s="784"/>
      <c r="DB29" s="784"/>
      <c r="DC29" s="784"/>
      <c r="DD29" s="784"/>
      <c r="DE29" s="784"/>
      <c r="DF29" s="784"/>
      <c r="DG29" s="784"/>
      <c r="DH29" s="869"/>
      <c r="DI29" s="4"/>
    </row>
    <row r="30" spans="2:113" ht="13.5" customHeight="1">
      <c r="B30" s="659" t="s">
        <v>129</v>
      </c>
      <c r="C30" s="582"/>
      <c r="D30" s="582"/>
      <c r="E30" s="582"/>
      <c r="F30" s="582"/>
      <c r="G30" s="582"/>
      <c r="H30" s="582"/>
      <c r="I30" s="582"/>
      <c r="J30" s="582"/>
      <c r="K30" s="582"/>
      <c r="L30" s="585"/>
      <c r="M30" s="583">
        <v>955064</v>
      </c>
      <c r="N30" s="584"/>
      <c r="O30" s="584"/>
      <c r="P30" s="584"/>
      <c r="Q30" s="584"/>
      <c r="R30" s="584"/>
      <c r="S30" s="584"/>
      <c r="T30" s="584"/>
      <c r="U30" s="588">
        <v>1.9</v>
      </c>
      <c r="V30" s="588"/>
      <c r="W30" s="588"/>
      <c r="X30" s="588"/>
      <c r="Y30" s="584" t="s">
        <v>368</v>
      </c>
      <c r="Z30" s="584"/>
      <c r="AA30" s="584"/>
      <c r="AB30" s="584"/>
      <c r="AC30" s="584"/>
      <c r="AD30" s="584"/>
      <c r="AE30" s="584"/>
      <c r="AF30" s="584"/>
      <c r="AG30" s="588" t="s">
        <v>368</v>
      </c>
      <c r="AH30" s="588"/>
      <c r="AI30" s="588"/>
      <c r="AJ30" s="647"/>
      <c r="AK30" s="619" t="s">
        <v>123</v>
      </c>
      <c r="AL30" s="582"/>
      <c r="AM30" s="582"/>
      <c r="AN30" s="582"/>
      <c r="AO30" s="582"/>
      <c r="AP30" s="582"/>
      <c r="AQ30" s="582"/>
      <c r="AR30" s="582"/>
      <c r="AS30" s="582"/>
      <c r="AT30" s="582"/>
      <c r="AU30" s="582"/>
      <c r="AV30" s="585"/>
      <c r="AW30" s="583">
        <v>1551998</v>
      </c>
      <c r="AX30" s="584"/>
      <c r="AY30" s="584"/>
      <c r="AZ30" s="584"/>
      <c r="BA30" s="584"/>
      <c r="BB30" s="584"/>
      <c r="BC30" s="584"/>
      <c r="BD30" s="584"/>
      <c r="BE30" s="584"/>
      <c r="BF30" s="588">
        <v>7.6</v>
      </c>
      <c r="BG30" s="588"/>
      <c r="BH30" s="588"/>
      <c r="BI30" s="588"/>
      <c r="BJ30" s="584" t="s">
        <v>368</v>
      </c>
      <c r="BK30" s="821"/>
      <c r="BL30" s="821"/>
      <c r="BM30" s="821"/>
      <c r="BN30" s="821"/>
      <c r="BO30" s="821"/>
      <c r="BP30" s="822"/>
      <c r="BQ30" s="728" t="s">
        <v>122</v>
      </c>
      <c r="BR30" s="632"/>
      <c r="BS30" s="632"/>
      <c r="BT30" s="632"/>
      <c r="BU30" s="632"/>
      <c r="BV30" s="632"/>
      <c r="BW30" s="632"/>
      <c r="BX30" s="632"/>
      <c r="BY30" s="632"/>
      <c r="BZ30" s="632"/>
      <c r="CA30" s="632"/>
      <c r="CB30" s="632"/>
      <c r="CC30" s="632"/>
      <c r="CD30" s="633"/>
      <c r="CE30" s="801"/>
      <c r="CF30" s="632" t="s">
        <v>121</v>
      </c>
      <c r="CG30" s="632"/>
      <c r="CH30" s="632"/>
      <c r="CI30" s="632"/>
      <c r="CJ30" s="632"/>
      <c r="CK30" s="632"/>
      <c r="CL30" s="632"/>
      <c r="CM30" s="632"/>
      <c r="CN30" s="854"/>
      <c r="CO30" s="795" t="s">
        <v>120</v>
      </c>
      <c r="CP30" s="788"/>
      <c r="CQ30" s="788"/>
      <c r="CR30" s="788"/>
      <c r="CS30" s="796"/>
      <c r="CT30" s="857" t="s">
        <v>119</v>
      </c>
      <c r="CU30" s="844"/>
      <c r="CV30" s="844"/>
      <c r="CW30" s="844"/>
      <c r="CX30" s="844"/>
      <c r="CY30" s="845"/>
      <c r="CZ30" s="638" t="s">
        <v>414</v>
      </c>
      <c r="DA30" s="639"/>
      <c r="DB30" s="639"/>
      <c r="DC30" s="639"/>
      <c r="DD30" s="639"/>
      <c r="DE30" s="639"/>
      <c r="DF30" s="639"/>
      <c r="DG30" s="639"/>
      <c r="DH30" s="859"/>
    </row>
    <row r="31" spans="2:113" ht="13.5" customHeight="1">
      <c r="B31" s="659" t="s">
        <v>127</v>
      </c>
      <c r="C31" s="582"/>
      <c r="D31" s="582"/>
      <c r="E31" s="582"/>
      <c r="F31" s="582"/>
      <c r="G31" s="582"/>
      <c r="H31" s="582"/>
      <c r="I31" s="582"/>
      <c r="J31" s="582"/>
      <c r="K31" s="582"/>
      <c r="L31" s="585"/>
      <c r="M31" s="583">
        <v>489035</v>
      </c>
      <c r="N31" s="584"/>
      <c r="O31" s="584"/>
      <c r="P31" s="584"/>
      <c r="Q31" s="584"/>
      <c r="R31" s="584"/>
      <c r="S31" s="584"/>
      <c r="T31" s="584"/>
      <c r="U31" s="588">
        <v>1</v>
      </c>
      <c r="V31" s="588"/>
      <c r="W31" s="588"/>
      <c r="X31" s="588"/>
      <c r="Y31" s="584">
        <v>83367</v>
      </c>
      <c r="Z31" s="584"/>
      <c r="AA31" s="584"/>
      <c r="AB31" s="584"/>
      <c r="AC31" s="584"/>
      <c r="AD31" s="584"/>
      <c r="AE31" s="584"/>
      <c r="AF31" s="584"/>
      <c r="AG31" s="588">
        <v>0.3</v>
      </c>
      <c r="AH31" s="588"/>
      <c r="AI31" s="588"/>
      <c r="AJ31" s="647"/>
      <c r="AK31" s="49"/>
      <c r="AL31" s="667" t="s">
        <v>118</v>
      </c>
      <c r="AM31" s="667"/>
      <c r="AN31" s="667"/>
      <c r="AO31" s="667"/>
      <c r="AP31" s="667"/>
      <c r="AQ31" s="667"/>
      <c r="AR31" s="667"/>
      <c r="AS31" s="667"/>
      <c r="AT31" s="667"/>
      <c r="AU31" s="667"/>
      <c r="AV31" s="668"/>
      <c r="AW31" s="733">
        <v>1551998</v>
      </c>
      <c r="AX31" s="734"/>
      <c r="AY31" s="734"/>
      <c r="AZ31" s="734"/>
      <c r="BA31" s="734"/>
      <c r="BB31" s="734"/>
      <c r="BC31" s="734"/>
      <c r="BD31" s="734"/>
      <c r="BE31" s="734"/>
      <c r="BF31" s="735">
        <v>7.6</v>
      </c>
      <c r="BG31" s="735"/>
      <c r="BH31" s="735"/>
      <c r="BI31" s="735"/>
      <c r="BJ31" s="734" t="s">
        <v>368</v>
      </c>
      <c r="BK31" s="833"/>
      <c r="BL31" s="833"/>
      <c r="BM31" s="833"/>
      <c r="BN31" s="833"/>
      <c r="BO31" s="833"/>
      <c r="BP31" s="834"/>
      <c r="BQ31" s="697"/>
      <c r="BR31" s="662"/>
      <c r="BS31" s="662"/>
      <c r="BT31" s="662"/>
      <c r="BU31" s="662"/>
      <c r="BV31" s="662"/>
      <c r="BW31" s="662"/>
      <c r="BX31" s="662"/>
      <c r="BY31" s="662"/>
      <c r="BZ31" s="662"/>
      <c r="CA31" s="662"/>
      <c r="CB31" s="662"/>
      <c r="CC31" s="662"/>
      <c r="CD31" s="663"/>
      <c r="CE31" s="823"/>
      <c r="CF31" s="662"/>
      <c r="CG31" s="662"/>
      <c r="CH31" s="662"/>
      <c r="CI31" s="662"/>
      <c r="CJ31" s="662"/>
      <c r="CK31" s="662"/>
      <c r="CL31" s="662"/>
      <c r="CM31" s="662"/>
      <c r="CN31" s="824"/>
      <c r="CO31" s="855"/>
      <c r="CP31" s="806"/>
      <c r="CQ31" s="806"/>
      <c r="CR31" s="806"/>
      <c r="CS31" s="856"/>
      <c r="CT31" s="858"/>
      <c r="CU31" s="674"/>
      <c r="CV31" s="674"/>
      <c r="CW31" s="674"/>
      <c r="CX31" s="674"/>
      <c r="CY31" s="675"/>
      <c r="CZ31" s="644"/>
      <c r="DA31" s="645"/>
      <c r="DB31" s="645"/>
      <c r="DC31" s="645"/>
      <c r="DD31" s="645"/>
      <c r="DE31" s="645"/>
      <c r="DF31" s="645"/>
      <c r="DG31" s="645"/>
      <c r="DH31" s="860"/>
      <c r="DI31" s="4"/>
    </row>
    <row r="32" spans="2:113" ht="13.5" customHeight="1">
      <c r="B32" s="659" t="s">
        <v>124</v>
      </c>
      <c r="C32" s="582"/>
      <c r="D32" s="582"/>
      <c r="E32" s="582"/>
      <c r="F32" s="582"/>
      <c r="G32" s="582"/>
      <c r="H32" s="582"/>
      <c r="I32" s="582"/>
      <c r="J32" s="582"/>
      <c r="K32" s="582"/>
      <c r="L32" s="585"/>
      <c r="M32" s="583">
        <v>550488</v>
      </c>
      <c r="N32" s="584"/>
      <c r="O32" s="584"/>
      <c r="P32" s="584"/>
      <c r="Q32" s="584"/>
      <c r="R32" s="584"/>
      <c r="S32" s="584"/>
      <c r="T32" s="584"/>
      <c r="U32" s="588">
        <v>1.1000000000000001</v>
      </c>
      <c r="V32" s="588"/>
      <c r="W32" s="588"/>
      <c r="X32" s="588"/>
      <c r="Y32" s="584" t="s">
        <v>368</v>
      </c>
      <c r="Z32" s="584"/>
      <c r="AA32" s="584"/>
      <c r="AB32" s="584"/>
      <c r="AC32" s="584"/>
      <c r="AD32" s="584"/>
      <c r="AE32" s="584"/>
      <c r="AF32" s="584"/>
      <c r="AG32" s="588" t="s">
        <v>368</v>
      </c>
      <c r="AH32" s="588"/>
      <c r="AI32" s="588"/>
      <c r="AJ32" s="647"/>
      <c r="AK32" s="846" t="s">
        <v>116</v>
      </c>
      <c r="AL32" s="50"/>
      <c r="AM32" s="726" t="s">
        <v>115</v>
      </c>
      <c r="AN32" s="726"/>
      <c r="AO32" s="726"/>
      <c r="AP32" s="726"/>
      <c r="AQ32" s="726"/>
      <c r="AR32" s="726"/>
      <c r="AS32" s="726"/>
      <c r="AT32" s="726"/>
      <c r="AU32" s="726"/>
      <c r="AV32" s="727"/>
      <c r="AW32" s="741">
        <v>6655</v>
      </c>
      <c r="AX32" s="742"/>
      <c r="AY32" s="742"/>
      <c r="AZ32" s="742"/>
      <c r="BA32" s="742"/>
      <c r="BB32" s="742"/>
      <c r="BC32" s="742"/>
      <c r="BD32" s="742"/>
      <c r="BE32" s="742"/>
      <c r="BF32" s="743">
        <v>0</v>
      </c>
      <c r="BG32" s="743"/>
      <c r="BH32" s="743"/>
      <c r="BI32" s="743"/>
      <c r="BJ32" s="742" t="s">
        <v>368</v>
      </c>
      <c r="BK32" s="831"/>
      <c r="BL32" s="831"/>
      <c r="BM32" s="831"/>
      <c r="BN32" s="831"/>
      <c r="BO32" s="831"/>
      <c r="BP32" s="832"/>
      <c r="BQ32" s="843" t="s">
        <v>114</v>
      </c>
      <c r="BR32" s="844"/>
      <c r="BS32" s="844"/>
      <c r="BT32" s="844"/>
      <c r="BU32" s="845"/>
      <c r="BV32" s="839" t="s">
        <v>403</v>
      </c>
      <c r="BW32" s="840"/>
      <c r="BX32" s="728" t="s">
        <v>113</v>
      </c>
      <c r="BY32" s="632"/>
      <c r="BZ32" s="632"/>
      <c r="CA32" s="632"/>
      <c r="CB32" s="633"/>
      <c r="CC32" s="839" t="s">
        <v>403</v>
      </c>
      <c r="CD32" s="840"/>
      <c r="CE32" s="728" t="s">
        <v>112</v>
      </c>
      <c r="CF32" s="632"/>
      <c r="CG32" s="632"/>
      <c r="CH32" s="632"/>
      <c r="CI32" s="632"/>
      <c r="CJ32" s="632"/>
      <c r="CK32" s="632"/>
      <c r="CL32" s="632"/>
      <c r="CM32" s="632"/>
      <c r="CN32" s="633"/>
      <c r="CO32" s="841">
        <v>1</v>
      </c>
      <c r="CP32" s="614"/>
      <c r="CQ32" s="614"/>
      <c r="CR32" s="614"/>
      <c r="CS32" s="614"/>
      <c r="CT32" s="842" t="s">
        <v>485</v>
      </c>
      <c r="CU32" s="842"/>
      <c r="CV32" s="842"/>
      <c r="CW32" s="842"/>
      <c r="CX32" s="842"/>
      <c r="CY32" s="842"/>
      <c r="CZ32" s="750">
        <v>10100</v>
      </c>
      <c r="DA32" s="783"/>
      <c r="DB32" s="783"/>
      <c r="DC32" s="783"/>
      <c r="DD32" s="783"/>
      <c r="DE32" s="783"/>
      <c r="DF32" s="783"/>
      <c r="DG32" s="783"/>
      <c r="DH32" s="786"/>
      <c r="DI32" s="4"/>
    </row>
    <row r="33" spans="2:113" ht="13.5" customHeight="1">
      <c r="B33" s="849" t="s">
        <v>8</v>
      </c>
      <c r="C33" s="773"/>
      <c r="D33" s="773"/>
      <c r="E33" s="773"/>
      <c r="F33" s="773"/>
      <c r="G33" s="773"/>
      <c r="H33" s="773"/>
      <c r="I33" s="773"/>
      <c r="J33" s="773"/>
      <c r="K33" s="773"/>
      <c r="L33" s="774"/>
      <c r="M33" s="583">
        <v>8727996</v>
      </c>
      <c r="N33" s="584"/>
      <c r="O33" s="584"/>
      <c r="P33" s="584"/>
      <c r="Q33" s="584"/>
      <c r="R33" s="584"/>
      <c r="S33" s="584"/>
      <c r="T33" s="584"/>
      <c r="U33" s="588">
        <v>17.399999999999999</v>
      </c>
      <c r="V33" s="588"/>
      <c r="W33" s="588"/>
      <c r="X33" s="588"/>
      <c r="Y33" s="584" t="s">
        <v>368</v>
      </c>
      <c r="Z33" s="584"/>
      <c r="AA33" s="584"/>
      <c r="AB33" s="584"/>
      <c r="AC33" s="584"/>
      <c r="AD33" s="584"/>
      <c r="AE33" s="584"/>
      <c r="AF33" s="584"/>
      <c r="AG33" s="588" t="s">
        <v>368</v>
      </c>
      <c r="AH33" s="588"/>
      <c r="AI33" s="588"/>
      <c r="AJ33" s="647"/>
      <c r="AK33" s="847"/>
      <c r="AL33" s="49"/>
      <c r="AM33" s="773" t="s">
        <v>416</v>
      </c>
      <c r="AN33" s="773"/>
      <c r="AO33" s="773"/>
      <c r="AP33" s="773"/>
      <c r="AQ33" s="773"/>
      <c r="AR33" s="773"/>
      <c r="AS33" s="773"/>
      <c r="AT33" s="773"/>
      <c r="AU33" s="773"/>
      <c r="AV33" s="774"/>
      <c r="AW33" s="583" t="s">
        <v>368</v>
      </c>
      <c r="AX33" s="584"/>
      <c r="AY33" s="584"/>
      <c r="AZ33" s="584"/>
      <c r="BA33" s="584"/>
      <c r="BB33" s="584"/>
      <c r="BC33" s="584"/>
      <c r="BD33" s="584"/>
      <c r="BE33" s="584"/>
      <c r="BF33" s="588" t="s">
        <v>368</v>
      </c>
      <c r="BG33" s="588"/>
      <c r="BH33" s="588"/>
      <c r="BI33" s="588"/>
      <c r="BJ33" s="584" t="s">
        <v>368</v>
      </c>
      <c r="BK33" s="821"/>
      <c r="BL33" s="821"/>
      <c r="BM33" s="821"/>
      <c r="BN33" s="821"/>
      <c r="BO33" s="821"/>
      <c r="BP33" s="822"/>
      <c r="BQ33" s="838" t="s">
        <v>110</v>
      </c>
      <c r="BR33" s="708"/>
      <c r="BS33" s="708"/>
      <c r="BT33" s="708"/>
      <c r="BU33" s="709"/>
      <c r="BV33" s="817" t="s">
        <v>403</v>
      </c>
      <c r="BW33" s="818"/>
      <c r="BX33" s="619" t="s">
        <v>109</v>
      </c>
      <c r="BY33" s="582"/>
      <c r="BZ33" s="582"/>
      <c r="CA33" s="582"/>
      <c r="CB33" s="585"/>
      <c r="CC33" s="817" t="s">
        <v>409</v>
      </c>
      <c r="CD33" s="818"/>
      <c r="CE33" s="619" t="s">
        <v>108</v>
      </c>
      <c r="CF33" s="582"/>
      <c r="CG33" s="582"/>
      <c r="CH33" s="582"/>
      <c r="CI33" s="582"/>
      <c r="CJ33" s="582"/>
      <c r="CK33" s="582"/>
      <c r="CL33" s="582"/>
      <c r="CM33" s="582"/>
      <c r="CN33" s="585"/>
      <c r="CO33" s="819">
        <v>1</v>
      </c>
      <c r="CP33" s="752"/>
      <c r="CQ33" s="752"/>
      <c r="CR33" s="752"/>
      <c r="CS33" s="752"/>
      <c r="CT33" s="820" t="s">
        <v>485</v>
      </c>
      <c r="CU33" s="820"/>
      <c r="CV33" s="820"/>
      <c r="CW33" s="820"/>
      <c r="CX33" s="820"/>
      <c r="CY33" s="820"/>
      <c r="CZ33" s="584">
        <v>8800</v>
      </c>
      <c r="DA33" s="752"/>
      <c r="DB33" s="752"/>
      <c r="DC33" s="752"/>
      <c r="DD33" s="752"/>
      <c r="DE33" s="752"/>
      <c r="DF33" s="752"/>
      <c r="DG33" s="752"/>
      <c r="DH33" s="754"/>
      <c r="DI33" s="4"/>
    </row>
    <row r="34" spans="2:113" ht="13.5" customHeight="1">
      <c r="B34" s="850" t="s">
        <v>117</v>
      </c>
      <c r="C34" s="851"/>
      <c r="D34" s="851"/>
      <c r="E34" s="851"/>
      <c r="F34" s="851"/>
      <c r="G34" s="851"/>
      <c r="H34" s="851"/>
      <c r="I34" s="851"/>
      <c r="J34" s="851"/>
      <c r="K34" s="851"/>
      <c r="L34" s="852"/>
      <c r="M34" s="583" t="s">
        <v>368</v>
      </c>
      <c r="N34" s="584"/>
      <c r="O34" s="584"/>
      <c r="P34" s="584"/>
      <c r="Q34" s="584"/>
      <c r="R34" s="584"/>
      <c r="S34" s="584"/>
      <c r="T34" s="584"/>
      <c r="U34" s="588" t="s">
        <v>368</v>
      </c>
      <c r="V34" s="588"/>
      <c r="W34" s="588"/>
      <c r="X34" s="588"/>
      <c r="Y34" s="584" t="s">
        <v>368</v>
      </c>
      <c r="Z34" s="584"/>
      <c r="AA34" s="584"/>
      <c r="AB34" s="584"/>
      <c r="AC34" s="584"/>
      <c r="AD34" s="584"/>
      <c r="AE34" s="584"/>
      <c r="AF34" s="584"/>
      <c r="AG34" s="588" t="s">
        <v>368</v>
      </c>
      <c r="AH34" s="588"/>
      <c r="AI34" s="588"/>
      <c r="AJ34" s="713"/>
      <c r="AK34" s="847"/>
      <c r="AL34" s="49"/>
      <c r="AM34" s="582" t="s">
        <v>106</v>
      </c>
      <c r="AN34" s="582"/>
      <c r="AO34" s="582"/>
      <c r="AP34" s="582"/>
      <c r="AQ34" s="582"/>
      <c r="AR34" s="582"/>
      <c r="AS34" s="582"/>
      <c r="AT34" s="582"/>
      <c r="AU34" s="582"/>
      <c r="AV34" s="585"/>
      <c r="AW34" s="583">
        <v>1545343</v>
      </c>
      <c r="AX34" s="584"/>
      <c r="AY34" s="584"/>
      <c r="AZ34" s="584"/>
      <c r="BA34" s="584"/>
      <c r="BB34" s="584"/>
      <c r="BC34" s="584"/>
      <c r="BD34" s="584"/>
      <c r="BE34" s="584"/>
      <c r="BF34" s="588">
        <v>7.6</v>
      </c>
      <c r="BG34" s="588"/>
      <c r="BH34" s="588"/>
      <c r="BI34" s="588"/>
      <c r="BJ34" s="584" t="s">
        <v>368</v>
      </c>
      <c r="BK34" s="821"/>
      <c r="BL34" s="821"/>
      <c r="BM34" s="821"/>
      <c r="BN34" s="821"/>
      <c r="BO34" s="821"/>
      <c r="BP34" s="822"/>
      <c r="BQ34" s="619" t="s">
        <v>105</v>
      </c>
      <c r="BR34" s="582"/>
      <c r="BS34" s="582"/>
      <c r="BT34" s="582"/>
      <c r="BU34" s="585"/>
      <c r="BV34" s="817" t="s">
        <v>403</v>
      </c>
      <c r="BW34" s="818"/>
      <c r="BX34" s="619" t="s">
        <v>104</v>
      </c>
      <c r="BY34" s="582"/>
      <c r="BZ34" s="582"/>
      <c r="CA34" s="582"/>
      <c r="CB34" s="585"/>
      <c r="CC34" s="817" t="s">
        <v>403</v>
      </c>
      <c r="CD34" s="818"/>
      <c r="CE34" s="619" t="s">
        <v>103</v>
      </c>
      <c r="CF34" s="582"/>
      <c r="CG34" s="582"/>
      <c r="CH34" s="582"/>
      <c r="CI34" s="582"/>
      <c r="CJ34" s="582"/>
      <c r="CK34" s="582"/>
      <c r="CL34" s="582"/>
      <c r="CM34" s="582"/>
      <c r="CN34" s="585"/>
      <c r="CO34" s="819">
        <v>1</v>
      </c>
      <c r="CP34" s="752"/>
      <c r="CQ34" s="752"/>
      <c r="CR34" s="752"/>
      <c r="CS34" s="752"/>
      <c r="CT34" s="820" t="s">
        <v>485</v>
      </c>
      <c r="CU34" s="820"/>
      <c r="CV34" s="820"/>
      <c r="CW34" s="820"/>
      <c r="CX34" s="820"/>
      <c r="CY34" s="820"/>
      <c r="CZ34" s="584">
        <v>8050</v>
      </c>
      <c r="DA34" s="752"/>
      <c r="DB34" s="752"/>
      <c r="DC34" s="752"/>
      <c r="DD34" s="752"/>
      <c r="DE34" s="752"/>
      <c r="DF34" s="752"/>
      <c r="DG34" s="752"/>
      <c r="DH34" s="754"/>
      <c r="DI34" s="4"/>
    </row>
    <row r="35" spans="2:113" ht="13.5" customHeight="1">
      <c r="B35" s="853" t="s">
        <v>111</v>
      </c>
      <c r="C35" s="695"/>
      <c r="D35" s="695"/>
      <c r="E35" s="695"/>
      <c r="F35" s="695"/>
      <c r="G35" s="695"/>
      <c r="H35" s="695"/>
      <c r="I35" s="695"/>
      <c r="J35" s="695"/>
      <c r="K35" s="695"/>
      <c r="L35" s="696"/>
      <c r="M35" s="583"/>
      <c r="N35" s="584"/>
      <c r="O35" s="584"/>
      <c r="P35" s="584"/>
      <c r="Q35" s="584"/>
      <c r="R35" s="584"/>
      <c r="S35" s="584"/>
      <c r="T35" s="584"/>
      <c r="U35" s="588"/>
      <c r="V35" s="588"/>
      <c r="W35" s="588"/>
      <c r="X35" s="588"/>
      <c r="Y35" s="584"/>
      <c r="Z35" s="584"/>
      <c r="AA35" s="584"/>
      <c r="AB35" s="584"/>
      <c r="AC35" s="584"/>
      <c r="AD35" s="584"/>
      <c r="AE35" s="584"/>
      <c r="AF35" s="584"/>
      <c r="AG35" s="588"/>
      <c r="AH35" s="588"/>
      <c r="AI35" s="588"/>
      <c r="AJ35" s="713"/>
      <c r="AK35" s="848"/>
      <c r="AL35" s="48"/>
      <c r="AM35" s="836" t="s">
        <v>101</v>
      </c>
      <c r="AN35" s="836"/>
      <c r="AO35" s="836"/>
      <c r="AP35" s="836"/>
      <c r="AQ35" s="836"/>
      <c r="AR35" s="836"/>
      <c r="AS35" s="836"/>
      <c r="AT35" s="836"/>
      <c r="AU35" s="836"/>
      <c r="AV35" s="837"/>
      <c r="AW35" s="733" t="s">
        <v>368</v>
      </c>
      <c r="AX35" s="734"/>
      <c r="AY35" s="734"/>
      <c r="AZ35" s="734"/>
      <c r="BA35" s="734"/>
      <c r="BB35" s="734"/>
      <c r="BC35" s="734"/>
      <c r="BD35" s="734"/>
      <c r="BE35" s="734"/>
      <c r="BF35" s="735" t="s">
        <v>368</v>
      </c>
      <c r="BG35" s="735"/>
      <c r="BH35" s="735"/>
      <c r="BI35" s="735"/>
      <c r="BJ35" s="734" t="s">
        <v>368</v>
      </c>
      <c r="BK35" s="833"/>
      <c r="BL35" s="833"/>
      <c r="BM35" s="833"/>
      <c r="BN35" s="833"/>
      <c r="BO35" s="833"/>
      <c r="BP35" s="834"/>
      <c r="BQ35" s="835" t="s">
        <v>100</v>
      </c>
      <c r="BR35" s="695"/>
      <c r="BS35" s="695"/>
      <c r="BT35" s="695"/>
      <c r="BU35" s="696"/>
      <c r="BV35" s="817" t="s">
        <v>403</v>
      </c>
      <c r="BW35" s="818"/>
      <c r="BX35" s="619" t="s">
        <v>99</v>
      </c>
      <c r="BY35" s="582"/>
      <c r="BZ35" s="582"/>
      <c r="CA35" s="582"/>
      <c r="CB35" s="585"/>
      <c r="CC35" s="817" t="s">
        <v>403</v>
      </c>
      <c r="CD35" s="818"/>
      <c r="CE35" s="619" t="s">
        <v>418</v>
      </c>
      <c r="CF35" s="582"/>
      <c r="CG35" s="582"/>
      <c r="CH35" s="582"/>
      <c r="CI35" s="582"/>
      <c r="CJ35" s="582"/>
      <c r="CK35" s="582"/>
      <c r="CL35" s="582"/>
      <c r="CM35" s="582"/>
      <c r="CN35" s="585"/>
      <c r="CO35" s="819">
        <v>1</v>
      </c>
      <c r="CP35" s="752"/>
      <c r="CQ35" s="752"/>
      <c r="CR35" s="752"/>
      <c r="CS35" s="752"/>
      <c r="CT35" s="820" t="s">
        <v>485</v>
      </c>
      <c r="CU35" s="820"/>
      <c r="CV35" s="820"/>
      <c r="CW35" s="820"/>
      <c r="CX35" s="820"/>
      <c r="CY35" s="820"/>
      <c r="CZ35" s="584">
        <v>6250</v>
      </c>
      <c r="DA35" s="752"/>
      <c r="DB35" s="752"/>
      <c r="DC35" s="752"/>
      <c r="DD35" s="752"/>
      <c r="DE35" s="752"/>
      <c r="DF35" s="752"/>
      <c r="DG35" s="752"/>
      <c r="DH35" s="754"/>
      <c r="DI35" s="4"/>
    </row>
    <row r="36" spans="2:113" ht="13.5" customHeight="1">
      <c r="B36" s="659" t="s">
        <v>107</v>
      </c>
      <c r="C36" s="582"/>
      <c r="D36" s="582"/>
      <c r="E36" s="582"/>
      <c r="F36" s="582"/>
      <c r="G36" s="582"/>
      <c r="H36" s="582"/>
      <c r="I36" s="582"/>
      <c r="J36" s="582"/>
      <c r="K36" s="582"/>
      <c r="L36" s="585"/>
      <c r="M36" s="583">
        <v>6894429</v>
      </c>
      <c r="N36" s="584"/>
      <c r="O36" s="584"/>
      <c r="P36" s="584"/>
      <c r="Q36" s="584"/>
      <c r="R36" s="584"/>
      <c r="S36" s="584"/>
      <c r="T36" s="584"/>
      <c r="U36" s="588">
        <v>13.7</v>
      </c>
      <c r="V36" s="588"/>
      <c r="W36" s="588"/>
      <c r="X36" s="588"/>
      <c r="Y36" s="584" t="s">
        <v>368</v>
      </c>
      <c r="Z36" s="584"/>
      <c r="AA36" s="584"/>
      <c r="AB36" s="584"/>
      <c r="AC36" s="584"/>
      <c r="AD36" s="584"/>
      <c r="AE36" s="584"/>
      <c r="AF36" s="584"/>
      <c r="AG36" s="588" t="s">
        <v>368</v>
      </c>
      <c r="AH36" s="588"/>
      <c r="AI36" s="588"/>
      <c r="AJ36" s="713"/>
      <c r="AK36" s="47"/>
      <c r="AL36" s="726" t="s">
        <v>97</v>
      </c>
      <c r="AM36" s="726"/>
      <c r="AN36" s="726"/>
      <c r="AO36" s="726"/>
      <c r="AP36" s="726"/>
      <c r="AQ36" s="726"/>
      <c r="AR36" s="726"/>
      <c r="AS36" s="726"/>
      <c r="AT36" s="726"/>
      <c r="AU36" s="726"/>
      <c r="AV36" s="727"/>
      <c r="AW36" s="741" t="s">
        <v>368</v>
      </c>
      <c r="AX36" s="742"/>
      <c r="AY36" s="742"/>
      <c r="AZ36" s="742"/>
      <c r="BA36" s="742"/>
      <c r="BB36" s="742"/>
      <c r="BC36" s="742"/>
      <c r="BD36" s="742"/>
      <c r="BE36" s="742"/>
      <c r="BF36" s="743" t="s">
        <v>368</v>
      </c>
      <c r="BG36" s="743"/>
      <c r="BH36" s="743"/>
      <c r="BI36" s="743"/>
      <c r="BJ36" s="742" t="s">
        <v>368</v>
      </c>
      <c r="BK36" s="831"/>
      <c r="BL36" s="831"/>
      <c r="BM36" s="831"/>
      <c r="BN36" s="831"/>
      <c r="BO36" s="831"/>
      <c r="BP36" s="832"/>
      <c r="BQ36" s="619" t="s">
        <v>96</v>
      </c>
      <c r="BR36" s="582"/>
      <c r="BS36" s="582"/>
      <c r="BT36" s="582"/>
      <c r="BU36" s="585"/>
      <c r="BV36" s="817" t="s">
        <v>403</v>
      </c>
      <c r="BW36" s="818"/>
      <c r="BX36" s="619" t="s">
        <v>95</v>
      </c>
      <c r="BY36" s="582"/>
      <c r="BZ36" s="582"/>
      <c r="CA36" s="582"/>
      <c r="CB36" s="585"/>
      <c r="CC36" s="817" t="s">
        <v>403</v>
      </c>
      <c r="CD36" s="818"/>
      <c r="CE36" s="619" t="s">
        <v>94</v>
      </c>
      <c r="CF36" s="582"/>
      <c r="CG36" s="582"/>
      <c r="CH36" s="582"/>
      <c r="CI36" s="582"/>
      <c r="CJ36" s="582"/>
      <c r="CK36" s="582"/>
      <c r="CL36" s="582"/>
      <c r="CM36" s="582"/>
      <c r="CN36" s="585"/>
      <c r="CO36" s="819">
        <v>1</v>
      </c>
      <c r="CP36" s="752"/>
      <c r="CQ36" s="752"/>
      <c r="CR36" s="752"/>
      <c r="CS36" s="752"/>
      <c r="CT36" s="820" t="s">
        <v>485</v>
      </c>
      <c r="CU36" s="820"/>
      <c r="CV36" s="820"/>
      <c r="CW36" s="820"/>
      <c r="CX36" s="820"/>
      <c r="CY36" s="820"/>
      <c r="CZ36" s="584">
        <v>5600</v>
      </c>
      <c r="DA36" s="752"/>
      <c r="DB36" s="752"/>
      <c r="DC36" s="752"/>
      <c r="DD36" s="752"/>
      <c r="DE36" s="752"/>
      <c r="DF36" s="752"/>
      <c r="DG36" s="752"/>
      <c r="DH36" s="754"/>
      <c r="DI36" s="4"/>
    </row>
    <row r="37" spans="2:113" ht="13.5" customHeight="1">
      <c r="B37" s="659" t="s">
        <v>102</v>
      </c>
      <c r="C37" s="582"/>
      <c r="D37" s="582"/>
      <c r="E37" s="582"/>
      <c r="F37" s="582"/>
      <c r="G37" s="582"/>
      <c r="H37" s="582"/>
      <c r="I37" s="582"/>
      <c r="J37" s="582"/>
      <c r="K37" s="582"/>
      <c r="L37" s="585"/>
      <c r="M37" s="583">
        <v>782275</v>
      </c>
      <c r="N37" s="584"/>
      <c r="O37" s="584"/>
      <c r="P37" s="584"/>
      <c r="Q37" s="584"/>
      <c r="R37" s="584"/>
      <c r="S37" s="584"/>
      <c r="T37" s="584"/>
      <c r="U37" s="588">
        <v>1.6</v>
      </c>
      <c r="V37" s="588"/>
      <c r="W37" s="588"/>
      <c r="X37" s="588"/>
      <c r="Y37" s="584">
        <v>46943</v>
      </c>
      <c r="Z37" s="584"/>
      <c r="AA37" s="584"/>
      <c r="AB37" s="584"/>
      <c r="AC37" s="584"/>
      <c r="AD37" s="584"/>
      <c r="AE37" s="584"/>
      <c r="AF37" s="584"/>
      <c r="AG37" s="588">
        <v>0.2</v>
      </c>
      <c r="AH37" s="588"/>
      <c r="AI37" s="588"/>
      <c r="AJ37" s="713"/>
      <c r="AK37" s="619" t="s">
        <v>92</v>
      </c>
      <c r="AL37" s="582"/>
      <c r="AM37" s="582"/>
      <c r="AN37" s="582"/>
      <c r="AO37" s="582"/>
      <c r="AP37" s="582"/>
      <c r="AQ37" s="582"/>
      <c r="AR37" s="582"/>
      <c r="AS37" s="582"/>
      <c r="AT37" s="582"/>
      <c r="AU37" s="582"/>
      <c r="AV37" s="585"/>
      <c r="AW37" s="583" t="s">
        <v>368</v>
      </c>
      <c r="AX37" s="584"/>
      <c r="AY37" s="584"/>
      <c r="AZ37" s="584"/>
      <c r="BA37" s="584"/>
      <c r="BB37" s="584"/>
      <c r="BC37" s="584"/>
      <c r="BD37" s="584"/>
      <c r="BE37" s="584"/>
      <c r="BF37" s="588" t="s">
        <v>368</v>
      </c>
      <c r="BG37" s="588"/>
      <c r="BH37" s="588"/>
      <c r="BI37" s="588"/>
      <c r="BJ37" s="584" t="s">
        <v>368</v>
      </c>
      <c r="BK37" s="821"/>
      <c r="BL37" s="821"/>
      <c r="BM37" s="821"/>
      <c r="BN37" s="821"/>
      <c r="BO37" s="821"/>
      <c r="BP37" s="822"/>
      <c r="BQ37" s="619" t="s">
        <v>91</v>
      </c>
      <c r="BR37" s="582"/>
      <c r="BS37" s="582"/>
      <c r="BT37" s="582"/>
      <c r="BU37" s="585"/>
      <c r="BV37" s="817" t="s">
        <v>403</v>
      </c>
      <c r="BW37" s="818"/>
      <c r="BX37" s="619" t="s">
        <v>90</v>
      </c>
      <c r="BY37" s="582"/>
      <c r="BZ37" s="582"/>
      <c r="CA37" s="582"/>
      <c r="CB37" s="585"/>
      <c r="CC37" s="817" t="s">
        <v>403</v>
      </c>
      <c r="CD37" s="818"/>
      <c r="CE37" s="619" t="s">
        <v>89</v>
      </c>
      <c r="CF37" s="582"/>
      <c r="CG37" s="582"/>
      <c r="CH37" s="582"/>
      <c r="CI37" s="582"/>
      <c r="CJ37" s="582"/>
      <c r="CK37" s="582"/>
      <c r="CL37" s="582"/>
      <c r="CM37" s="582"/>
      <c r="CN37" s="585"/>
      <c r="CO37" s="819">
        <v>22</v>
      </c>
      <c r="CP37" s="752"/>
      <c r="CQ37" s="752"/>
      <c r="CR37" s="752"/>
      <c r="CS37" s="752"/>
      <c r="CT37" s="820" t="s">
        <v>485</v>
      </c>
      <c r="CU37" s="820"/>
      <c r="CV37" s="820"/>
      <c r="CW37" s="820"/>
      <c r="CX37" s="820"/>
      <c r="CY37" s="820"/>
      <c r="CZ37" s="584">
        <v>5300</v>
      </c>
      <c r="DA37" s="752"/>
      <c r="DB37" s="752"/>
      <c r="DC37" s="752"/>
      <c r="DD37" s="752"/>
      <c r="DE37" s="752"/>
      <c r="DF37" s="752"/>
      <c r="DG37" s="752"/>
      <c r="DH37" s="754"/>
      <c r="DI37" s="4"/>
    </row>
    <row r="38" spans="2:113" ht="13.5" customHeight="1">
      <c r="B38" s="659" t="s">
        <v>98</v>
      </c>
      <c r="C38" s="582"/>
      <c r="D38" s="582"/>
      <c r="E38" s="582"/>
      <c r="F38" s="582"/>
      <c r="G38" s="582"/>
      <c r="H38" s="582"/>
      <c r="I38" s="582"/>
      <c r="J38" s="582"/>
      <c r="K38" s="582"/>
      <c r="L38" s="585"/>
      <c r="M38" s="583">
        <v>35419</v>
      </c>
      <c r="N38" s="584"/>
      <c r="O38" s="584"/>
      <c r="P38" s="584"/>
      <c r="Q38" s="584"/>
      <c r="R38" s="584"/>
      <c r="S38" s="584"/>
      <c r="T38" s="584"/>
      <c r="U38" s="588">
        <v>0.1</v>
      </c>
      <c r="V38" s="588"/>
      <c r="W38" s="588"/>
      <c r="X38" s="588"/>
      <c r="Y38" s="584" t="s">
        <v>368</v>
      </c>
      <c r="Z38" s="584"/>
      <c r="AA38" s="584"/>
      <c r="AB38" s="584"/>
      <c r="AC38" s="584"/>
      <c r="AD38" s="584"/>
      <c r="AE38" s="584"/>
      <c r="AF38" s="584"/>
      <c r="AG38" s="588" t="s">
        <v>368</v>
      </c>
      <c r="AH38" s="588"/>
      <c r="AI38" s="588"/>
      <c r="AJ38" s="713"/>
      <c r="AK38" s="697" t="s">
        <v>87</v>
      </c>
      <c r="AL38" s="662"/>
      <c r="AM38" s="662"/>
      <c r="AN38" s="662"/>
      <c r="AO38" s="662"/>
      <c r="AP38" s="662"/>
      <c r="AQ38" s="662"/>
      <c r="AR38" s="662"/>
      <c r="AS38" s="662"/>
      <c r="AT38" s="662"/>
      <c r="AU38" s="662"/>
      <c r="AV38" s="663"/>
      <c r="AW38" s="830">
        <v>20299090</v>
      </c>
      <c r="AX38" s="812"/>
      <c r="AY38" s="812"/>
      <c r="AZ38" s="812"/>
      <c r="BA38" s="812"/>
      <c r="BB38" s="812"/>
      <c r="BC38" s="812"/>
      <c r="BD38" s="812"/>
      <c r="BE38" s="812"/>
      <c r="BF38" s="811">
        <v>100</v>
      </c>
      <c r="BG38" s="811"/>
      <c r="BH38" s="811"/>
      <c r="BI38" s="811"/>
      <c r="BJ38" s="812">
        <v>140118</v>
      </c>
      <c r="BK38" s="813"/>
      <c r="BL38" s="813"/>
      <c r="BM38" s="813"/>
      <c r="BN38" s="813"/>
      <c r="BO38" s="813"/>
      <c r="BP38" s="814"/>
      <c r="BQ38" s="697" t="s">
        <v>86</v>
      </c>
      <c r="BR38" s="662"/>
      <c r="BS38" s="662"/>
      <c r="BT38" s="662"/>
      <c r="BU38" s="663"/>
      <c r="BV38" s="815" t="s">
        <v>403</v>
      </c>
      <c r="BW38" s="816"/>
      <c r="BX38" s="697" t="s">
        <v>85</v>
      </c>
      <c r="BY38" s="662"/>
      <c r="BZ38" s="662"/>
      <c r="CA38" s="662"/>
      <c r="CB38" s="663"/>
      <c r="CC38" s="815" t="s">
        <v>409</v>
      </c>
      <c r="CD38" s="816"/>
      <c r="CE38" s="823"/>
      <c r="CF38" s="824"/>
      <c r="CG38" s="824"/>
      <c r="CH38" s="824"/>
      <c r="CI38" s="824"/>
      <c r="CJ38" s="824"/>
      <c r="CK38" s="824"/>
      <c r="CL38" s="824"/>
      <c r="CM38" s="824"/>
      <c r="CN38" s="825"/>
      <c r="CO38" s="826"/>
      <c r="CP38" s="827"/>
      <c r="CQ38" s="827"/>
      <c r="CR38" s="827"/>
      <c r="CS38" s="827"/>
      <c r="CT38" s="828"/>
      <c r="CU38" s="828"/>
      <c r="CV38" s="828"/>
      <c r="CW38" s="828"/>
      <c r="CX38" s="828"/>
      <c r="CY38" s="828"/>
      <c r="CZ38" s="827"/>
      <c r="DA38" s="827"/>
      <c r="DB38" s="827"/>
      <c r="DC38" s="827"/>
      <c r="DD38" s="827"/>
      <c r="DE38" s="827"/>
      <c r="DF38" s="827"/>
      <c r="DG38" s="827"/>
      <c r="DH38" s="829"/>
      <c r="DI38" s="4"/>
    </row>
    <row r="39" spans="2:113" ht="13.5" customHeight="1">
      <c r="B39" s="659" t="s">
        <v>93</v>
      </c>
      <c r="C39" s="582"/>
      <c r="D39" s="582"/>
      <c r="E39" s="582"/>
      <c r="F39" s="582"/>
      <c r="G39" s="582"/>
      <c r="H39" s="582"/>
      <c r="I39" s="582"/>
      <c r="J39" s="582"/>
      <c r="K39" s="582"/>
      <c r="L39" s="585"/>
      <c r="M39" s="583">
        <v>506999</v>
      </c>
      <c r="N39" s="584"/>
      <c r="O39" s="584"/>
      <c r="P39" s="584"/>
      <c r="Q39" s="584"/>
      <c r="R39" s="584"/>
      <c r="S39" s="584"/>
      <c r="T39" s="584"/>
      <c r="U39" s="588">
        <v>1</v>
      </c>
      <c r="V39" s="588"/>
      <c r="W39" s="588"/>
      <c r="X39" s="588"/>
      <c r="Y39" s="584" t="s">
        <v>368</v>
      </c>
      <c r="Z39" s="584"/>
      <c r="AA39" s="584"/>
      <c r="AB39" s="584"/>
      <c r="AC39" s="584"/>
      <c r="AD39" s="584"/>
      <c r="AE39" s="584"/>
      <c r="AF39" s="584"/>
      <c r="AG39" s="588" t="s">
        <v>368</v>
      </c>
      <c r="AH39" s="588"/>
      <c r="AI39" s="588"/>
      <c r="AJ39" s="71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59" t="s">
        <v>88</v>
      </c>
      <c r="C40" s="582"/>
      <c r="D40" s="582"/>
      <c r="E40" s="582"/>
      <c r="F40" s="582"/>
      <c r="G40" s="582"/>
      <c r="H40" s="582"/>
      <c r="I40" s="582"/>
      <c r="J40" s="582"/>
      <c r="K40" s="582"/>
      <c r="L40" s="585"/>
      <c r="M40" s="583">
        <v>866585</v>
      </c>
      <c r="N40" s="584"/>
      <c r="O40" s="584"/>
      <c r="P40" s="584"/>
      <c r="Q40" s="584"/>
      <c r="R40" s="584"/>
      <c r="S40" s="584"/>
      <c r="T40" s="584"/>
      <c r="U40" s="588">
        <v>1.7</v>
      </c>
      <c r="V40" s="588"/>
      <c r="W40" s="588"/>
      <c r="X40" s="588"/>
      <c r="Y40" s="584" t="s">
        <v>368</v>
      </c>
      <c r="Z40" s="584"/>
      <c r="AA40" s="584"/>
      <c r="AB40" s="584"/>
      <c r="AC40" s="584"/>
      <c r="AD40" s="584"/>
      <c r="AE40" s="584"/>
      <c r="AF40" s="584"/>
      <c r="AG40" s="588" t="s">
        <v>368</v>
      </c>
      <c r="AH40" s="588"/>
      <c r="AI40" s="588"/>
      <c r="AJ40" s="71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59" t="s">
        <v>84</v>
      </c>
      <c r="C41" s="582"/>
      <c r="D41" s="582"/>
      <c r="E41" s="582"/>
      <c r="F41" s="582"/>
      <c r="G41" s="582"/>
      <c r="H41" s="582"/>
      <c r="I41" s="582"/>
      <c r="J41" s="582"/>
      <c r="K41" s="582"/>
      <c r="L41" s="585"/>
      <c r="M41" s="583">
        <v>983892</v>
      </c>
      <c r="N41" s="584"/>
      <c r="O41" s="584"/>
      <c r="P41" s="584"/>
      <c r="Q41" s="584"/>
      <c r="R41" s="584"/>
      <c r="S41" s="584"/>
      <c r="T41" s="584"/>
      <c r="U41" s="588">
        <v>2</v>
      </c>
      <c r="V41" s="588"/>
      <c r="W41" s="588"/>
      <c r="X41" s="588"/>
      <c r="Y41" s="584">
        <v>2210</v>
      </c>
      <c r="Z41" s="584"/>
      <c r="AA41" s="584"/>
      <c r="AB41" s="584"/>
      <c r="AC41" s="584"/>
      <c r="AD41" s="584"/>
      <c r="AE41" s="584"/>
      <c r="AF41" s="584"/>
      <c r="AG41" s="588">
        <v>0</v>
      </c>
      <c r="AH41" s="588"/>
      <c r="AI41" s="588"/>
      <c r="AJ41" s="71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59" t="s">
        <v>83</v>
      </c>
      <c r="C42" s="582"/>
      <c r="D42" s="582"/>
      <c r="E42" s="582"/>
      <c r="F42" s="582"/>
      <c r="G42" s="582"/>
      <c r="H42" s="582"/>
      <c r="I42" s="582"/>
      <c r="J42" s="582"/>
      <c r="K42" s="582"/>
      <c r="L42" s="585"/>
      <c r="M42" s="583">
        <v>2610761</v>
      </c>
      <c r="N42" s="584"/>
      <c r="O42" s="584"/>
      <c r="P42" s="584"/>
      <c r="Q42" s="584"/>
      <c r="R42" s="584"/>
      <c r="S42" s="584"/>
      <c r="T42" s="584"/>
      <c r="U42" s="588">
        <v>5.2</v>
      </c>
      <c r="V42" s="588"/>
      <c r="W42" s="588"/>
      <c r="X42" s="588"/>
      <c r="Y42" s="584" t="s">
        <v>368</v>
      </c>
      <c r="Z42" s="584"/>
      <c r="AA42" s="584"/>
      <c r="AB42" s="584"/>
      <c r="AC42" s="584"/>
      <c r="AD42" s="584"/>
      <c r="AE42" s="584"/>
      <c r="AF42" s="584"/>
      <c r="AG42" s="588" t="s">
        <v>368</v>
      </c>
      <c r="AH42" s="588"/>
      <c r="AI42" s="588"/>
      <c r="AJ42" s="71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695" t="s">
        <v>82</v>
      </c>
      <c r="D43" s="695"/>
      <c r="E43" s="695"/>
      <c r="F43" s="695"/>
      <c r="G43" s="695"/>
      <c r="H43" s="695"/>
      <c r="I43" s="695"/>
      <c r="J43" s="695"/>
      <c r="K43" s="695"/>
      <c r="L43" s="696"/>
      <c r="M43" s="583" t="s">
        <v>368</v>
      </c>
      <c r="N43" s="584"/>
      <c r="O43" s="584"/>
      <c r="P43" s="584"/>
      <c r="Q43" s="584"/>
      <c r="R43" s="584"/>
      <c r="S43" s="584"/>
      <c r="T43" s="584"/>
      <c r="U43" s="588" t="s">
        <v>368</v>
      </c>
      <c r="V43" s="588"/>
      <c r="W43" s="588"/>
      <c r="X43" s="588"/>
      <c r="Y43" s="584" t="s">
        <v>368</v>
      </c>
      <c r="Z43" s="584"/>
      <c r="AA43" s="584"/>
      <c r="AB43" s="584"/>
      <c r="AC43" s="584"/>
      <c r="AD43" s="584"/>
      <c r="AE43" s="584"/>
      <c r="AF43" s="584"/>
      <c r="AG43" s="588" t="s">
        <v>368</v>
      </c>
      <c r="AH43" s="588"/>
      <c r="AI43" s="588"/>
      <c r="AJ43" s="713"/>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695" t="s">
        <v>81</v>
      </c>
      <c r="D44" s="695"/>
      <c r="E44" s="695"/>
      <c r="F44" s="695"/>
      <c r="G44" s="695"/>
      <c r="H44" s="695"/>
      <c r="I44" s="695"/>
      <c r="J44" s="695"/>
      <c r="K44" s="695"/>
      <c r="L44" s="696"/>
      <c r="M44" s="583">
        <v>1980961</v>
      </c>
      <c r="N44" s="584"/>
      <c r="O44" s="584"/>
      <c r="P44" s="584"/>
      <c r="Q44" s="584"/>
      <c r="R44" s="584"/>
      <c r="S44" s="584"/>
      <c r="T44" s="584"/>
      <c r="U44" s="588">
        <v>3.9</v>
      </c>
      <c r="V44" s="588"/>
      <c r="W44" s="588"/>
      <c r="X44" s="588"/>
      <c r="Y44" s="584" t="s">
        <v>368</v>
      </c>
      <c r="Z44" s="584"/>
      <c r="AA44" s="584"/>
      <c r="AB44" s="584"/>
      <c r="AC44" s="584"/>
      <c r="AD44" s="584"/>
      <c r="AE44" s="584"/>
      <c r="AF44" s="584"/>
      <c r="AG44" s="588" t="s">
        <v>368</v>
      </c>
      <c r="AH44" s="588"/>
      <c r="AI44" s="588"/>
      <c r="AJ44" s="713"/>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4" t="s">
        <v>80</v>
      </c>
      <c r="C45" s="662"/>
      <c r="D45" s="662"/>
      <c r="E45" s="662"/>
      <c r="F45" s="662"/>
      <c r="G45" s="662"/>
      <c r="H45" s="662"/>
      <c r="I45" s="662"/>
      <c r="J45" s="662"/>
      <c r="K45" s="662"/>
      <c r="L45" s="663"/>
      <c r="M45" s="583">
        <v>50152887</v>
      </c>
      <c r="N45" s="584"/>
      <c r="O45" s="584"/>
      <c r="P45" s="584"/>
      <c r="Q45" s="584"/>
      <c r="R45" s="584"/>
      <c r="S45" s="584"/>
      <c r="T45" s="584"/>
      <c r="U45" s="588">
        <v>100</v>
      </c>
      <c r="V45" s="588"/>
      <c r="W45" s="588"/>
      <c r="X45" s="588"/>
      <c r="Y45" s="584">
        <v>25115558</v>
      </c>
      <c r="Z45" s="584"/>
      <c r="AA45" s="584"/>
      <c r="AB45" s="584"/>
      <c r="AC45" s="584"/>
      <c r="AD45" s="584"/>
      <c r="AE45" s="584"/>
      <c r="AF45" s="584"/>
      <c r="AG45" s="588">
        <v>100</v>
      </c>
      <c r="AH45" s="588"/>
      <c r="AI45" s="588"/>
      <c r="AJ45" s="713"/>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32" t="s">
        <v>79</v>
      </c>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41"/>
      <c r="AD46" s="41"/>
      <c r="AE46" s="41"/>
      <c r="AF46" s="41"/>
      <c r="AG46" s="43"/>
      <c r="AH46" s="632" t="s">
        <v>419</v>
      </c>
      <c r="AI46" s="632"/>
      <c r="AJ46" s="632"/>
      <c r="AK46" s="632"/>
      <c r="AL46" s="632"/>
      <c r="AM46" s="632"/>
      <c r="AN46" s="632"/>
      <c r="AO46" s="632"/>
      <c r="AP46" s="632"/>
      <c r="AQ46" s="38"/>
      <c r="AR46" s="38"/>
      <c r="AS46" s="38"/>
      <c r="AT46" s="41"/>
      <c r="AU46" s="41"/>
      <c r="AV46" s="40"/>
      <c r="AW46" s="42"/>
      <c r="AX46" s="41"/>
      <c r="AY46" s="41"/>
      <c r="AZ46" s="632" t="s">
        <v>78</v>
      </c>
      <c r="BA46" s="632"/>
      <c r="BB46" s="632"/>
      <c r="BC46" s="632"/>
      <c r="BD46" s="632"/>
      <c r="BE46" s="632"/>
      <c r="BF46" s="632"/>
      <c r="BG46" s="632"/>
      <c r="BH46" s="632"/>
      <c r="BI46" s="632"/>
      <c r="BJ46" s="632"/>
      <c r="BK46" s="632"/>
      <c r="BL46" s="632"/>
      <c r="BM46" s="632"/>
      <c r="BN46" s="632"/>
      <c r="BO46" s="632"/>
      <c r="BP46" s="632"/>
      <c r="BQ46" s="632"/>
      <c r="BR46" s="632"/>
      <c r="BS46" s="632"/>
      <c r="BT46" s="41"/>
      <c r="BU46" s="41"/>
      <c r="BV46" s="632" t="s">
        <v>419</v>
      </c>
      <c r="BW46" s="632"/>
      <c r="BX46" s="632"/>
      <c r="BY46" s="632"/>
      <c r="BZ46" s="632"/>
      <c r="CA46" s="632"/>
      <c r="CB46" s="632"/>
      <c r="CC46" s="632"/>
      <c r="CD46" s="41"/>
      <c r="CE46" s="40"/>
      <c r="CF46" s="39"/>
      <c r="CG46" s="283"/>
      <c r="CH46" s="807" t="s">
        <v>77</v>
      </c>
      <c r="CI46" s="807"/>
      <c r="CJ46" s="807"/>
      <c r="CK46" s="807"/>
      <c r="CL46" s="807"/>
      <c r="CM46" s="807"/>
      <c r="CN46" s="807"/>
      <c r="CO46" s="807"/>
      <c r="CP46" s="807"/>
      <c r="CQ46" s="38"/>
      <c r="CR46" s="24"/>
      <c r="CS46" s="728" t="s">
        <v>778</v>
      </c>
      <c r="CT46" s="632"/>
      <c r="CU46" s="632"/>
      <c r="CV46" s="632"/>
      <c r="CW46" s="632"/>
      <c r="CX46" s="632"/>
      <c r="CY46" s="632"/>
      <c r="CZ46" s="633"/>
      <c r="DA46" s="728" t="s">
        <v>395</v>
      </c>
      <c r="DB46" s="632"/>
      <c r="DC46" s="632"/>
      <c r="DD46" s="632"/>
      <c r="DE46" s="632"/>
      <c r="DF46" s="632"/>
      <c r="DG46" s="632"/>
      <c r="DH46" s="809"/>
      <c r="DI46" s="4"/>
    </row>
    <row r="47" spans="2:113" ht="13.5" customHeight="1">
      <c r="B47" s="37"/>
      <c r="C47" s="32"/>
      <c r="D47" s="32"/>
      <c r="E47" s="662"/>
      <c r="F47" s="662"/>
      <c r="G47" s="662"/>
      <c r="H47" s="662"/>
      <c r="I47" s="662"/>
      <c r="J47" s="662"/>
      <c r="K47" s="662"/>
      <c r="L47" s="662"/>
      <c r="M47" s="662"/>
      <c r="N47" s="662"/>
      <c r="O47" s="662"/>
      <c r="P47" s="662"/>
      <c r="Q47" s="662"/>
      <c r="R47" s="662"/>
      <c r="S47" s="662"/>
      <c r="T47" s="662"/>
      <c r="U47" s="662"/>
      <c r="V47" s="662"/>
      <c r="W47" s="662"/>
      <c r="X47" s="662"/>
      <c r="Y47" s="582"/>
      <c r="Z47" s="582"/>
      <c r="AA47" s="582"/>
      <c r="AB47" s="582"/>
      <c r="AC47" s="4"/>
      <c r="AD47" s="4"/>
      <c r="AE47" s="4"/>
      <c r="AF47" s="4"/>
      <c r="AG47" s="6"/>
      <c r="AH47" s="806"/>
      <c r="AI47" s="806"/>
      <c r="AJ47" s="806"/>
      <c r="AK47" s="806"/>
      <c r="AL47" s="806"/>
      <c r="AM47" s="806"/>
      <c r="AN47" s="806"/>
      <c r="AO47" s="806"/>
      <c r="AP47" s="806"/>
      <c r="AQ47" s="35"/>
      <c r="AR47" s="35"/>
      <c r="AS47" s="35"/>
      <c r="AT47" s="4"/>
      <c r="AU47" s="4"/>
      <c r="AV47" s="34"/>
      <c r="AW47" s="33"/>
      <c r="AX47" s="32"/>
      <c r="AY47" s="32"/>
      <c r="AZ47" s="662"/>
      <c r="BA47" s="662"/>
      <c r="BB47" s="662"/>
      <c r="BC47" s="662"/>
      <c r="BD47" s="662"/>
      <c r="BE47" s="662"/>
      <c r="BF47" s="662"/>
      <c r="BG47" s="662"/>
      <c r="BH47" s="662"/>
      <c r="BI47" s="662"/>
      <c r="BJ47" s="662"/>
      <c r="BK47" s="662"/>
      <c r="BL47" s="662"/>
      <c r="BM47" s="662"/>
      <c r="BN47" s="662"/>
      <c r="BO47" s="662"/>
      <c r="BP47" s="662"/>
      <c r="BQ47" s="662"/>
      <c r="BR47" s="662"/>
      <c r="BS47" s="662"/>
      <c r="BT47" s="32"/>
      <c r="BU47" s="32"/>
      <c r="BV47" s="662"/>
      <c r="BW47" s="662"/>
      <c r="BX47" s="662"/>
      <c r="BY47" s="662"/>
      <c r="BZ47" s="662"/>
      <c r="CA47" s="662"/>
      <c r="CB47" s="662"/>
      <c r="CC47" s="662"/>
      <c r="CD47" s="32"/>
      <c r="CE47" s="31"/>
      <c r="CF47" s="20"/>
      <c r="CG47" s="284"/>
      <c r="CH47" s="808"/>
      <c r="CI47" s="808"/>
      <c r="CJ47" s="808"/>
      <c r="CK47" s="808"/>
      <c r="CL47" s="808"/>
      <c r="CM47" s="808"/>
      <c r="CN47" s="808"/>
      <c r="CO47" s="808"/>
      <c r="CP47" s="808"/>
      <c r="CQ47" s="30"/>
      <c r="CR47" s="21"/>
      <c r="CS47" s="697"/>
      <c r="CT47" s="662"/>
      <c r="CU47" s="662"/>
      <c r="CV47" s="662"/>
      <c r="CW47" s="662"/>
      <c r="CX47" s="662"/>
      <c r="CY47" s="662"/>
      <c r="CZ47" s="663"/>
      <c r="DA47" s="697"/>
      <c r="DB47" s="662"/>
      <c r="DC47" s="662"/>
      <c r="DD47" s="662"/>
      <c r="DE47" s="662"/>
      <c r="DF47" s="662"/>
      <c r="DG47" s="662"/>
      <c r="DH47" s="810"/>
      <c r="DI47" s="4"/>
    </row>
    <row r="48" spans="2:113" ht="13.5" customHeight="1">
      <c r="B48" s="29"/>
      <c r="C48" s="28"/>
      <c r="D48" s="788" t="s">
        <v>77</v>
      </c>
      <c r="E48" s="788"/>
      <c r="F48" s="788"/>
      <c r="G48" s="788"/>
      <c r="H48" s="788"/>
      <c r="I48" s="788"/>
      <c r="J48" s="788"/>
      <c r="K48" s="27"/>
      <c r="L48" s="25"/>
      <c r="M48" s="26"/>
      <c r="N48" s="788" t="s">
        <v>76</v>
      </c>
      <c r="O48" s="788"/>
      <c r="P48" s="788"/>
      <c r="Q48" s="788"/>
      <c r="R48" s="788"/>
      <c r="S48" s="788"/>
      <c r="T48" s="25"/>
      <c r="U48" s="795" t="s">
        <v>73</v>
      </c>
      <c r="V48" s="788"/>
      <c r="W48" s="788"/>
      <c r="X48" s="796"/>
      <c r="Y48" s="797" t="s">
        <v>70</v>
      </c>
      <c r="Z48" s="797"/>
      <c r="AA48" s="797"/>
      <c r="AB48" s="797"/>
      <c r="AC48" s="797"/>
      <c r="AD48" s="797"/>
      <c r="AE48" s="797"/>
      <c r="AF48" s="797"/>
      <c r="AG48" s="798" t="s">
        <v>420</v>
      </c>
      <c r="AH48" s="799"/>
      <c r="AI48" s="799"/>
      <c r="AJ48" s="799"/>
      <c r="AK48" s="799"/>
      <c r="AL48" s="799"/>
      <c r="AM48" s="799"/>
      <c r="AN48" s="799"/>
      <c r="AO48" s="799"/>
      <c r="AP48" s="800"/>
      <c r="AQ48" s="797" t="s">
        <v>75</v>
      </c>
      <c r="AR48" s="797"/>
      <c r="AS48" s="797"/>
      <c r="AT48" s="797"/>
      <c r="AU48" s="797"/>
      <c r="AV48" s="797"/>
      <c r="AW48" s="6"/>
      <c r="AX48" s="632" t="s">
        <v>74</v>
      </c>
      <c r="AY48" s="632"/>
      <c r="AZ48" s="632"/>
      <c r="BA48" s="632"/>
      <c r="BB48" s="632"/>
      <c r="BC48" s="632"/>
      <c r="BD48" s="632"/>
      <c r="BE48" s="24"/>
      <c r="BF48" s="6"/>
      <c r="BG48" s="632" t="s">
        <v>421</v>
      </c>
      <c r="BH48" s="632"/>
      <c r="BI48" s="632"/>
      <c r="BJ48" s="632"/>
      <c r="BK48" s="632"/>
      <c r="BL48" s="24"/>
      <c r="BM48" s="632" t="s">
        <v>73</v>
      </c>
      <c r="BN48" s="632"/>
      <c r="BO48" s="632"/>
      <c r="BP48" s="632"/>
      <c r="BQ48" s="801"/>
      <c r="BR48" s="802"/>
      <c r="BS48" s="632" t="s">
        <v>422</v>
      </c>
      <c r="BT48" s="632"/>
      <c r="BU48" s="632"/>
      <c r="BV48" s="632"/>
      <c r="BW48" s="632"/>
      <c r="BX48" s="803"/>
      <c r="BY48" s="804"/>
      <c r="BZ48" s="6"/>
      <c r="CA48" s="805" t="s">
        <v>423</v>
      </c>
      <c r="CB48" s="805"/>
      <c r="CC48" s="805"/>
      <c r="CD48" s="805"/>
      <c r="CE48" s="23"/>
      <c r="CF48" s="728" t="s">
        <v>72</v>
      </c>
      <c r="CG48" s="793"/>
      <c r="CH48" s="793"/>
      <c r="CI48" s="793"/>
      <c r="CJ48" s="793"/>
      <c r="CK48" s="793"/>
      <c r="CL48" s="793"/>
      <c r="CM48" s="793"/>
      <c r="CN48" s="793"/>
      <c r="CO48" s="793"/>
      <c r="CP48" s="793"/>
      <c r="CQ48" s="793"/>
      <c r="CR48" s="794"/>
      <c r="CS48" s="749">
        <v>17344668</v>
      </c>
      <c r="CT48" s="783"/>
      <c r="CU48" s="783"/>
      <c r="CV48" s="783"/>
      <c r="CW48" s="783"/>
      <c r="CX48" s="783"/>
      <c r="CY48" s="783"/>
      <c r="CZ48" s="785"/>
      <c r="DA48" s="749">
        <v>17516581</v>
      </c>
      <c r="DB48" s="783"/>
      <c r="DC48" s="783"/>
      <c r="DD48" s="783"/>
      <c r="DE48" s="783"/>
      <c r="DF48" s="783"/>
      <c r="DG48" s="783"/>
      <c r="DH48" s="786"/>
      <c r="DI48" s="4"/>
    </row>
    <row r="49" spans="2:113" ht="13.5" customHeight="1">
      <c r="B49" s="787" t="s">
        <v>71</v>
      </c>
      <c r="C49" s="788"/>
      <c r="D49" s="788"/>
      <c r="E49" s="788"/>
      <c r="F49" s="788"/>
      <c r="G49" s="788"/>
      <c r="H49" s="788"/>
      <c r="I49" s="788"/>
      <c r="J49" s="788"/>
      <c r="K49" s="788"/>
      <c r="L49" s="789"/>
      <c r="M49" s="613">
        <v>6485889</v>
      </c>
      <c r="N49" s="790"/>
      <c r="O49" s="790"/>
      <c r="P49" s="790"/>
      <c r="Q49" s="790"/>
      <c r="R49" s="790"/>
      <c r="S49" s="790"/>
      <c r="T49" s="790"/>
      <c r="U49" s="791">
        <v>13.3</v>
      </c>
      <c r="V49" s="791"/>
      <c r="W49" s="791"/>
      <c r="X49" s="791"/>
      <c r="Y49" s="790">
        <v>6023139</v>
      </c>
      <c r="Z49" s="790"/>
      <c r="AA49" s="790"/>
      <c r="AB49" s="790"/>
      <c r="AC49" s="790"/>
      <c r="AD49" s="790"/>
      <c r="AE49" s="790"/>
      <c r="AF49" s="790"/>
      <c r="AG49" s="790">
        <v>6007523</v>
      </c>
      <c r="AH49" s="790"/>
      <c r="AI49" s="790"/>
      <c r="AJ49" s="790"/>
      <c r="AK49" s="790"/>
      <c r="AL49" s="790"/>
      <c r="AM49" s="790"/>
      <c r="AN49" s="790"/>
      <c r="AO49" s="790"/>
      <c r="AP49" s="790"/>
      <c r="AQ49" s="791">
        <v>22.2</v>
      </c>
      <c r="AR49" s="791"/>
      <c r="AS49" s="791"/>
      <c r="AT49" s="791"/>
      <c r="AU49" s="791"/>
      <c r="AV49" s="792"/>
      <c r="AW49" s="22"/>
      <c r="AX49" s="662"/>
      <c r="AY49" s="662"/>
      <c r="AZ49" s="662"/>
      <c r="BA49" s="662"/>
      <c r="BB49" s="662"/>
      <c r="BC49" s="662"/>
      <c r="BD49" s="662"/>
      <c r="BE49" s="21"/>
      <c r="BF49" s="22"/>
      <c r="BG49" s="662"/>
      <c r="BH49" s="662"/>
      <c r="BI49" s="662"/>
      <c r="BJ49" s="662"/>
      <c r="BK49" s="662"/>
      <c r="BL49" s="21"/>
      <c r="BM49" s="662"/>
      <c r="BN49" s="662"/>
      <c r="BO49" s="662"/>
      <c r="BP49" s="662"/>
      <c r="BQ49" s="20"/>
      <c r="BR49" s="662" t="s">
        <v>27</v>
      </c>
      <c r="BS49" s="662"/>
      <c r="BT49" s="662"/>
      <c r="BU49" s="662"/>
      <c r="BV49" s="662"/>
      <c r="BW49" s="662"/>
      <c r="BX49" s="662"/>
      <c r="BY49" s="19"/>
      <c r="BZ49" s="673" t="s">
        <v>70</v>
      </c>
      <c r="CA49" s="674"/>
      <c r="CB49" s="674"/>
      <c r="CC49" s="674"/>
      <c r="CD49" s="674"/>
      <c r="CE49" s="675"/>
      <c r="CF49" s="619" t="s">
        <v>69</v>
      </c>
      <c r="CG49" s="684"/>
      <c r="CH49" s="684"/>
      <c r="CI49" s="684"/>
      <c r="CJ49" s="684"/>
      <c r="CK49" s="684"/>
      <c r="CL49" s="684"/>
      <c r="CM49" s="684"/>
      <c r="CN49" s="684"/>
      <c r="CO49" s="684"/>
      <c r="CP49" s="684"/>
      <c r="CQ49" s="684"/>
      <c r="CR49" s="685"/>
      <c r="CS49" s="583">
        <v>19792749</v>
      </c>
      <c r="CT49" s="752"/>
      <c r="CU49" s="752"/>
      <c r="CV49" s="752"/>
      <c r="CW49" s="752"/>
      <c r="CX49" s="752"/>
      <c r="CY49" s="752"/>
      <c r="CZ49" s="753"/>
      <c r="DA49" s="583">
        <v>19810992</v>
      </c>
      <c r="DB49" s="752"/>
      <c r="DC49" s="752"/>
      <c r="DD49" s="752"/>
      <c r="DE49" s="752"/>
      <c r="DF49" s="752"/>
      <c r="DG49" s="752"/>
      <c r="DH49" s="754"/>
      <c r="DI49" s="4"/>
    </row>
    <row r="50" spans="2:113" ht="13.5" customHeight="1">
      <c r="B50" s="17"/>
      <c r="C50" s="582" t="s">
        <v>68</v>
      </c>
      <c r="D50" s="582"/>
      <c r="E50" s="582"/>
      <c r="F50" s="582"/>
      <c r="G50" s="582"/>
      <c r="H50" s="582"/>
      <c r="I50" s="582"/>
      <c r="J50" s="582"/>
      <c r="K50" s="582"/>
      <c r="L50" s="585"/>
      <c r="M50" s="583">
        <v>4515072</v>
      </c>
      <c r="N50" s="584"/>
      <c r="O50" s="584"/>
      <c r="P50" s="584"/>
      <c r="Q50" s="584"/>
      <c r="R50" s="584"/>
      <c r="S50" s="584"/>
      <c r="T50" s="584"/>
      <c r="U50" s="588">
        <v>9.3000000000000007</v>
      </c>
      <c r="V50" s="588"/>
      <c r="W50" s="588"/>
      <c r="X50" s="588"/>
      <c r="Y50" s="584">
        <v>4109174</v>
      </c>
      <c r="Z50" s="584"/>
      <c r="AA50" s="584"/>
      <c r="AB50" s="584"/>
      <c r="AC50" s="584"/>
      <c r="AD50" s="584"/>
      <c r="AE50" s="584"/>
      <c r="AF50" s="584"/>
      <c r="AG50" s="584" t="s">
        <v>368</v>
      </c>
      <c r="AH50" s="584"/>
      <c r="AI50" s="584"/>
      <c r="AJ50" s="584"/>
      <c r="AK50" s="584"/>
      <c r="AL50" s="584"/>
      <c r="AM50" s="584"/>
      <c r="AN50" s="584"/>
      <c r="AO50" s="584"/>
      <c r="AP50" s="584"/>
      <c r="AQ50" s="588" t="s">
        <v>368</v>
      </c>
      <c r="AR50" s="588"/>
      <c r="AS50" s="588"/>
      <c r="AT50" s="588"/>
      <c r="AU50" s="588"/>
      <c r="AV50" s="647"/>
      <c r="AW50" s="728" t="s">
        <v>67</v>
      </c>
      <c r="AX50" s="632"/>
      <c r="AY50" s="632"/>
      <c r="AZ50" s="632"/>
      <c r="BA50" s="632"/>
      <c r="BB50" s="632"/>
      <c r="BC50" s="632"/>
      <c r="BD50" s="632"/>
      <c r="BE50" s="633"/>
      <c r="BF50" s="782">
        <v>401576</v>
      </c>
      <c r="BG50" s="783"/>
      <c r="BH50" s="783"/>
      <c r="BI50" s="783"/>
      <c r="BJ50" s="783"/>
      <c r="BK50" s="783"/>
      <c r="BL50" s="783"/>
      <c r="BM50" s="784">
        <v>0.8</v>
      </c>
      <c r="BN50" s="784"/>
      <c r="BO50" s="784"/>
      <c r="BP50" s="784"/>
      <c r="BQ50" s="783" t="s">
        <v>368</v>
      </c>
      <c r="BR50" s="783"/>
      <c r="BS50" s="783"/>
      <c r="BT50" s="783"/>
      <c r="BU50" s="783"/>
      <c r="BV50" s="783"/>
      <c r="BW50" s="783"/>
      <c r="BX50" s="783"/>
      <c r="BY50" s="783"/>
      <c r="BZ50" s="783">
        <v>401507</v>
      </c>
      <c r="CA50" s="783"/>
      <c r="CB50" s="783"/>
      <c r="CC50" s="783"/>
      <c r="CD50" s="783"/>
      <c r="CE50" s="785"/>
      <c r="CF50" s="619" t="s">
        <v>66</v>
      </c>
      <c r="CG50" s="684"/>
      <c r="CH50" s="684"/>
      <c r="CI50" s="684"/>
      <c r="CJ50" s="684"/>
      <c r="CK50" s="684"/>
      <c r="CL50" s="684"/>
      <c r="CM50" s="684"/>
      <c r="CN50" s="684"/>
      <c r="CO50" s="684"/>
      <c r="CP50" s="684"/>
      <c r="CQ50" s="684"/>
      <c r="CR50" s="685"/>
      <c r="CS50" s="583">
        <v>22107344</v>
      </c>
      <c r="CT50" s="752"/>
      <c r="CU50" s="752"/>
      <c r="CV50" s="752"/>
      <c r="CW50" s="752"/>
      <c r="CX50" s="752"/>
      <c r="CY50" s="752"/>
      <c r="CZ50" s="753"/>
      <c r="DA50" s="583">
        <v>22308957</v>
      </c>
      <c r="DB50" s="752"/>
      <c r="DC50" s="752"/>
      <c r="DD50" s="752"/>
      <c r="DE50" s="752"/>
      <c r="DF50" s="752"/>
      <c r="DG50" s="752"/>
      <c r="DH50" s="754"/>
      <c r="DI50" s="4"/>
    </row>
    <row r="51" spans="2:113" ht="13.5" customHeight="1">
      <c r="B51" s="659" t="s">
        <v>65</v>
      </c>
      <c r="C51" s="582"/>
      <c r="D51" s="582"/>
      <c r="E51" s="582"/>
      <c r="F51" s="582"/>
      <c r="G51" s="582"/>
      <c r="H51" s="582"/>
      <c r="I51" s="582"/>
      <c r="J51" s="582"/>
      <c r="K51" s="582"/>
      <c r="L51" s="585"/>
      <c r="M51" s="583">
        <v>17428280</v>
      </c>
      <c r="N51" s="584"/>
      <c r="O51" s="584"/>
      <c r="P51" s="584"/>
      <c r="Q51" s="584"/>
      <c r="R51" s="584"/>
      <c r="S51" s="584"/>
      <c r="T51" s="584"/>
      <c r="U51" s="588">
        <v>35.9</v>
      </c>
      <c r="V51" s="588"/>
      <c r="W51" s="588"/>
      <c r="X51" s="588"/>
      <c r="Y51" s="584">
        <v>5139353</v>
      </c>
      <c r="Z51" s="584"/>
      <c r="AA51" s="584"/>
      <c r="AB51" s="584"/>
      <c r="AC51" s="584"/>
      <c r="AD51" s="584"/>
      <c r="AE51" s="584"/>
      <c r="AF51" s="584"/>
      <c r="AG51" s="584">
        <v>5139308</v>
      </c>
      <c r="AH51" s="584"/>
      <c r="AI51" s="584"/>
      <c r="AJ51" s="584"/>
      <c r="AK51" s="584"/>
      <c r="AL51" s="584"/>
      <c r="AM51" s="584"/>
      <c r="AN51" s="584"/>
      <c r="AO51" s="584"/>
      <c r="AP51" s="584"/>
      <c r="AQ51" s="588">
        <v>19</v>
      </c>
      <c r="AR51" s="588"/>
      <c r="AS51" s="588"/>
      <c r="AT51" s="588"/>
      <c r="AU51" s="588"/>
      <c r="AV51" s="647"/>
      <c r="AW51" s="619" t="s">
        <v>64</v>
      </c>
      <c r="AX51" s="582"/>
      <c r="AY51" s="582"/>
      <c r="AZ51" s="582"/>
      <c r="BA51" s="582"/>
      <c r="BB51" s="582"/>
      <c r="BC51" s="582"/>
      <c r="BD51" s="582"/>
      <c r="BE51" s="585"/>
      <c r="BF51" s="583">
        <v>5251077</v>
      </c>
      <c r="BG51" s="584"/>
      <c r="BH51" s="584"/>
      <c r="BI51" s="584"/>
      <c r="BJ51" s="584"/>
      <c r="BK51" s="584"/>
      <c r="BL51" s="584"/>
      <c r="BM51" s="588">
        <v>10.8</v>
      </c>
      <c r="BN51" s="588"/>
      <c r="BO51" s="588"/>
      <c r="BP51" s="588"/>
      <c r="BQ51" s="584">
        <v>71476</v>
      </c>
      <c r="BR51" s="584"/>
      <c r="BS51" s="584"/>
      <c r="BT51" s="584"/>
      <c r="BU51" s="584"/>
      <c r="BV51" s="584"/>
      <c r="BW51" s="584"/>
      <c r="BX51" s="584"/>
      <c r="BY51" s="584"/>
      <c r="BZ51" s="584">
        <v>4518203</v>
      </c>
      <c r="CA51" s="584"/>
      <c r="CB51" s="584"/>
      <c r="CC51" s="584"/>
      <c r="CD51" s="584"/>
      <c r="CE51" s="584"/>
      <c r="CF51" s="619" t="s">
        <v>63</v>
      </c>
      <c r="CG51" s="684"/>
      <c r="CH51" s="684"/>
      <c r="CI51" s="684"/>
      <c r="CJ51" s="684"/>
      <c r="CK51" s="684"/>
      <c r="CL51" s="684"/>
      <c r="CM51" s="684"/>
      <c r="CN51" s="684"/>
      <c r="CO51" s="684"/>
      <c r="CP51" s="684"/>
      <c r="CQ51" s="684"/>
      <c r="CR51" s="685"/>
      <c r="CS51" s="583">
        <v>26520772</v>
      </c>
      <c r="CT51" s="752"/>
      <c r="CU51" s="752"/>
      <c r="CV51" s="752"/>
      <c r="CW51" s="752"/>
      <c r="CX51" s="752"/>
      <c r="CY51" s="752"/>
      <c r="CZ51" s="753"/>
      <c r="DA51" s="583">
        <v>26353685</v>
      </c>
      <c r="DB51" s="752"/>
      <c r="DC51" s="752"/>
      <c r="DD51" s="752"/>
      <c r="DE51" s="752"/>
      <c r="DF51" s="752"/>
      <c r="DG51" s="752"/>
      <c r="DH51" s="754"/>
      <c r="DI51" s="4"/>
    </row>
    <row r="52" spans="2:113" ht="13.5" customHeight="1">
      <c r="B52" s="659" t="s">
        <v>40</v>
      </c>
      <c r="C52" s="582"/>
      <c r="D52" s="582"/>
      <c r="E52" s="582"/>
      <c r="F52" s="582"/>
      <c r="G52" s="582"/>
      <c r="H52" s="582"/>
      <c r="I52" s="582"/>
      <c r="J52" s="582"/>
      <c r="K52" s="582"/>
      <c r="L52" s="585"/>
      <c r="M52" s="583">
        <v>3172240</v>
      </c>
      <c r="N52" s="584"/>
      <c r="O52" s="584"/>
      <c r="P52" s="584"/>
      <c r="Q52" s="584"/>
      <c r="R52" s="584"/>
      <c r="S52" s="584"/>
      <c r="T52" s="584"/>
      <c r="U52" s="588">
        <v>6.5</v>
      </c>
      <c r="V52" s="588"/>
      <c r="W52" s="588"/>
      <c r="X52" s="588"/>
      <c r="Y52" s="584">
        <v>3148147</v>
      </c>
      <c r="Z52" s="584"/>
      <c r="AA52" s="584"/>
      <c r="AB52" s="584"/>
      <c r="AC52" s="584"/>
      <c r="AD52" s="584"/>
      <c r="AE52" s="584"/>
      <c r="AF52" s="584"/>
      <c r="AG52" s="734">
        <v>3148147</v>
      </c>
      <c r="AH52" s="734"/>
      <c r="AI52" s="734"/>
      <c r="AJ52" s="734"/>
      <c r="AK52" s="734"/>
      <c r="AL52" s="734"/>
      <c r="AM52" s="734"/>
      <c r="AN52" s="734"/>
      <c r="AO52" s="734"/>
      <c r="AP52" s="734"/>
      <c r="AQ52" s="588">
        <v>11.6</v>
      </c>
      <c r="AR52" s="588"/>
      <c r="AS52" s="588"/>
      <c r="AT52" s="588"/>
      <c r="AU52" s="588"/>
      <c r="AV52" s="647"/>
      <c r="AW52" s="619" t="s">
        <v>62</v>
      </c>
      <c r="AX52" s="582"/>
      <c r="AY52" s="582"/>
      <c r="AZ52" s="582"/>
      <c r="BA52" s="582"/>
      <c r="BB52" s="582"/>
      <c r="BC52" s="582"/>
      <c r="BD52" s="582"/>
      <c r="BE52" s="585"/>
      <c r="BF52" s="583">
        <v>24177074</v>
      </c>
      <c r="BG52" s="584"/>
      <c r="BH52" s="584"/>
      <c r="BI52" s="584"/>
      <c r="BJ52" s="584"/>
      <c r="BK52" s="584"/>
      <c r="BL52" s="584"/>
      <c r="BM52" s="588">
        <v>49.8</v>
      </c>
      <c r="BN52" s="588"/>
      <c r="BO52" s="588"/>
      <c r="BP52" s="588"/>
      <c r="BQ52" s="584">
        <v>113670</v>
      </c>
      <c r="BR52" s="584"/>
      <c r="BS52" s="584"/>
      <c r="BT52" s="584"/>
      <c r="BU52" s="584"/>
      <c r="BV52" s="584"/>
      <c r="BW52" s="584"/>
      <c r="BX52" s="584"/>
      <c r="BY52" s="584"/>
      <c r="BZ52" s="584">
        <v>10192516</v>
      </c>
      <c r="CA52" s="584"/>
      <c r="CB52" s="584"/>
      <c r="CC52" s="584"/>
      <c r="CD52" s="584"/>
      <c r="CE52" s="584"/>
      <c r="CF52" s="619" t="s">
        <v>61</v>
      </c>
      <c r="CG52" s="684"/>
      <c r="CH52" s="684"/>
      <c r="CI52" s="684"/>
      <c r="CJ52" s="684"/>
      <c r="CK52" s="684"/>
      <c r="CL52" s="684"/>
      <c r="CM52" s="684"/>
      <c r="CN52" s="684"/>
      <c r="CO52" s="684"/>
      <c r="CP52" s="684"/>
      <c r="CQ52" s="684"/>
      <c r="CR52" s="685"/>
      <c r="CS52" s="769">
        <v>0.88</v>
      </c>
      <c r="CT52" s="770"/>
      <c r="CU52" s="770"/>
      <c r="CV52" s="770"/>
      <c r="CW52" s="770"/>
      <c r="CX52" s="770"/>
      <c r="CY52" s="770"/>
      <c r="CZ52" s="771"/>
      <c r="DA52" s="769">
        <v>0.88</v>
      </c>
      <c r="DB52" s="770"/>
      <c r="DC52" s="770"/>
      <c r="DD52" s="770"/>
      <c r="DE52" s="770"/>
      <c r="DF52" s="770"/>
      <c r="DG52" s="770"/>
      <c r="DH52" s="775"/>
      <c r="DI52" s="4"/>
    </row>
    <row r="53" spans="2:113" ht="13.5" customHeight="1">
      <c r="B53" s="686" t="s">
        <v>116</v>
      </c>
      <c r="C53" s="688" t="s">
        <v>424</v>
      </c>
      <c r="D53" s="689"/>
      <c r="E53" s="689"/>
      <c r="F53" s="689"/>
      <c r="G53" s="689"/>
      <c r="H53" s="689"/>
      <c r="I53" s="690" t="s">
        <v>12</v>
      </c>
      <c r="J53" s="692" t="s">
        <v>60</v>
      </c>
      <c r="K53" s="692"/>
      <c r="L53" s="693"/>
      <c r="M53" s="741">
        <v>2923463</v>
      </c>
      <c r="N53" s="742"/>
      <c r="O53" s="742"/>
      <c r="P53" s="742"/>
      <c r="Q53" s="742"/>
      <c r="R53" s="742"/>
      <c r="S53" s="742"/>
      <c r="T53" s="742"/>
      <c r="U53" s="743">
        <v>6</v>
      </c>
      <c r="V53" s="743"/>
      <c r="W53" s="743"/>
      <c r="X53" s="743"/>
      <c r="Y53" s="742">
        <v>2900708</v>
      </c>
      <c r="Z53" s="742"/>
      <c r="AA53" s="742"/>
      <c r="AB53" s="742"/>
      <c r="AC53" s="742"/>
      <c r="AD53" s="742"/>
      <c r="AE53" s="742"/>
      <c r="AF53" s="742"/>
      <c r="AG53" s="742">
        <v>2900708</v>
      </c>
      <c r="AH53" s="742"/>
      <c r="AI53" s="742"/>
      <c r="AJ53" s="742"/>
      <c r="AK53" s="742"/>
      <c r="AL53" s="742"/>
      <c r="AM53" s="742"/>
      <c r="AN53" s="742"/>
      <c r="AO53" s="742"/>
      <c r="AP53" s="742"/>
      <c r="AQ53" s="743">
        <v>10.7</v>
      </c>
      <c r="AR53" s="743"/>
      <c r="AS53" s="743"/>
      <c r="AT53" s="743"/>
      <c r="AU53" s="743"/>
      <c r="AV53" s="781"/>
      <c r="AW53" s="619" t="s">
        <v>59</v>
      </c>
      <c r="AX53" s="582"/>
      <c r="AY53" s="582"/>
      <c r="AZ53" s="582"/>
      <c r="BA53" s="582"/>
      <c r="BB53" s="582"/>
      <c r="BC53" s="582"/>
      <c r="BD53" s="582"/>
      <c r="BE53" s="585"/>
      <c r="BF53" s="583">
        <v>4618873</v>
      </c>
      <c r="BG53" s="584"/>
      <c r="BH53" s="584"/>
      <c r="BI53" s="584"/>
      <c r="BJ53" s="584"/>
      <c r="BK53" s="584"/>
      <c r="BL53" s="584"/>
      <c r="BM53" s="588">
        <v>9.5</v>
      </c>
      <c r="BN53" s="588"/>
      <c r="BO53" s="588"/>
      <c r="BP53" s="588"/>
      <c r="BQ53" s="584">
        <v>133914</v>
      </c>
      <c r="BR53" s="584"/>
      <c r="BS53" s="584"/>
      <c r="BT53" s="584"/>
      <c r="BU53" s="584"/>
      <c r="BV53" s="584"/>
      <c r="BW53" s="584"/>
      <c r="BX53" s="584"/>
      <c r="BY53" s="584"/>
      <c r="BZ53" s="584">
        <v>3223514</v>
      </c>
      <c r="CA53" s="584"/>
      <c r="CB53" s="584"/>
      <c r="CC53" s="584"/>
      <c r="CD53" s="584"/>
      <c r="CE53" s="584"/>
      <c r="CF53" s="619" t="s">
        <v>58</v>
      </c>
      <c r="CG53" s="694"/>
      <c r="CH53" s="694"/>
      <c r="CI53" s="694"/>
      <c r="CJ53" s="694"/>
      <c r="CK53" s="694"/>
      <c r="CL53" s="694"/>
      <c r="CM53" s="694"/>
      <c r="CN53" s="694"/>
      <c r="CO53" s="694"/>
      <c r="CP53" s="694"/>
      <c r="CQ53" s="708" t="s">
        <v>3</v>
      </c>
      <c r="CR53" s="709"/>
      <c r="CS53" s="586">
        <v>5.8</v>
      </c>
      <c r="CT53" s="635"/>
      <c r="CU53" s="635"/>
      <c r="CV53" s="635"/>
      <c r="CW53" s="635"/>
      <c r="CX53" s="635"/>
      <c r="CY53" s="635"/>
      <c r="CZ53" s="765"/>
      <c r="DA53" s="586">
        <v>3</v>
      </c>
      <c r="DB53" s="635"/>
      <c r="DC53" s="635"/>
      <c r="DD53" s="635"/>
      <c r="DE53" s="635"/>
      <c r="DF53" s="635"/>
      <c r="DG53" s="635"/>
      <c r="DH53" s="760"/>
      <c r="DI53" s="4"/>
    </row>
    <row r="54" spans="2:113" ht="13.5" customHeight="1">
      <c r="B54" s="616"/>
      <c r="C54" s="641"/>
      <c r="D54" s="642"/>
      <c r="E54" s="642"/>
      <c r="F54" s="642"/>
      <c r="G54" s="642"/>
      <c r="H54" s="642"/>
      <c r="I54" s="691"/>
      <c r="J54" s="695" t="s">
        <v>57</v>
      </c>
      <c r="K54" s="695"/>
      <c r="L54" s="696"/>
      <c r="M54" s="583">
        <v>248777</v>
      </c>
      <c r="N54" s="584"/>
      <c r="O54" s="584"/>
      <c r="P54" s="584"/>
      <c r="Q54" s="584"/>
      <c r="R54" s="584"/>
      <c r="S54" s="584"/>
      <c r="T54" s="584"/>
      <c r="U54" s="588">
        <v>0.5</v>
      </c>
      <c r="V54" s="588"/>
      <c r="W54" s="588"/>
      <c r="X54" s="588"/>
      <c r="Y54" s="584">
        <v>247439</v>
      </c>
      <c r="Z54" s="584"/>
      <c r="AA54" s="584"/>
      <c r="AB54" s="584"/>
      <c r="AC54" s="584"/>
      <c r="AD54" s="584"/>
      <c r="AE54" s="584"/>
      <c r="AF54" s="584"/>
      <c r="AG54" s="584">
        <v>247439</v>
      </c>
      <c r="AH54" s="584"/>
      <c r="AI54" s="584"/>
      <c r="AJ54" s="584"/>
      <c r="AK54" s="584"/>
      <c r="AL54" s="584"/>
      <c r="AM54" s="584"/>
      <c r="AN54" s="584"/>
      <c r="AO54" s="584"/>
      <c r="AP54" s="584"/>
      <c r="AQ54" s="588">
        <v>0.9</v>
      </c>
      <c r="AR54" s="588"/>
      <c r="AS54" s="588"/>
      <c r="AT54" s="588"/>
      <c r="AU54" s="588"/>
      <c r="AV54" s="647"/>
      <c r="AW54" s="619" t="s">
        <v>56</v>
      </c>
      <c r="AX54" s="582"/>
      <c r="AY54" s="582"/>
      <c r="AZ54" s="582"/>
      <c r="BA54" s="582"/>
      <c r="BB54" s="582"/>
      <c r="BC54" s="582"/>
      <c r="BD54" s="582"/>
      <c r="BE54" s="585"/>
      <c r="BF54" s="583">
        <v>19538</v>
      </c>
      <c r="BG54" s="584"/>
      <c r="BH54" s="584"/>
      <c r="BI54" s="584"/>
      <c r="BJ54" s="584"/>
      <c r="BK54" s="584"/>
      <c r="BL54" s="584"/>
      <c r="BM54" s="588">
        <v>0</v>
      </c>
      <c r="BN54" s="588"/>
      <c r="BO54" s="588"/>
      <c r="BP54" s="588"/>
      <c r="BQ54" s="584" t="s">
        <v>368</v>
      </c>
      <c r="BR54" s="584"/>
      <c r="BS54" s="584"/>
      <c r="BT54" s="584"/>
      <c r="BU54" s="584"/>
      <c r="BV54" s="584"/>
      <c r="BW54" s="584"/>
      <c r="BX54" s="584"/>
      <c r="BY54" s="584"/>
      <c r="BZ54" s="584">
        <v>11176</v>
      </c>
      <c r="CA54" s="584"/>
      <c r="CB54" s="584"/>
      <c r="CC54" s="584"/>
      <c r="CD54" s="584"/>
      <c r="CE54" s="584"/>
      <c r="CF54" s="697" t="s">
        <v>55</v>
      </c>
      <c r="CG54" s="698"/>
      <c r="CH54" s="698"/>
      <c r="CI54" s="698"/>
      <c r="CJ54" s="698"/>
      <c r="CK54" s="698"/>
      <c r="CL54" s="698"/>
      <c r="CM54" s="698"/>
      <c r="CN54" s="698"/>
      <c r="CO54" s="698"/>
      <c r="CP54" s="698"/>
      <c r="CQ54" s="710" t="s">
        <v>3</v>
      </c>
      <c r="CR54" s="711"/>
      <c r="CS54" s="586">
        <v>9.9</v>
      </c>
      <c r="CT54" s="635"/>
      <c r="CU54" s="635"/>
      <c r="CV54" s="635"/>
      <c r="CW54" s="635"/>
      <c r="CX54" s="635"/>
      <c r="CY54" s="635"/>
      <c r="CZ54" s="765"/>
      <c r="DA54" s="586">
        <v>9.6999999999999993</v>
      </c>
      <c r="DB54" s="635"/>
      <c r="DC54" s="635"/>
      <c r="DD54" s="635"/>
      <c r="DE54" s="635"/>
      <c r="DF54" s="635"/>
      <c r="DG54" s="635"/>
      <c r="DH54" s="760"/>
      <c r="DI54" s="4"/>
    </row>
    <row r="55" spans="2:113" ht="13.5" customHeight="1">
      <c r="B55" s="687"/>
      <c r="C55" s="699" t="s">
        <v>425</v>
      </c>
      <c r="D55" s="700"/>
      <c r="E55" s="700"/>
      <c r="F55" s="700"/>
      <c r="G55" s="700"/>
      <c r="H55" s="700"/>
      <c r="I55" s="700"/>
      <c r="J55" s="700"/>
      <c r="K55" s="700"/>
      <c r="L55" s="701"/>
      <c r="M55" s="733" t="s">
        <v>368</v>
      </c>
      <c r="N55" s="734"/>
      <c r="O55" s="734"/>
      <c r="P55" s="734"/>
      <c r="Q55" s="734"/>
      <c r="R55" s="734"/>
      <c r="S55" s="734"/>
      <c r="T55" s="734"/>
      <c r="U55" s="735" t="s">
        <v>368</v>
      </c>
      <c r="V55" s="735"/>
      <c r="W55" s="735"/>
      <c r="X55" s="735"/>
      <c r="Y55" s="734" t="s">
        <v>368</v>
      </c>
      <c r="Z55" s="734"/>
      <c r="AA55" s="734"/>
      <c r="AB55" s="734"/>
      <c r="AC55" s="734"/>
      <c r="AD55" s="734"/>
      <c r="AE55" s="734"/>
      <c r="AF55" s="734"/>
      <c r="AG55" s="734" t="s">
        <v>368</v>
      </c>
      <c r="AH55" s="734"/>
      <c r="AI55" s="734"/>
      <c r="AJ55" s="734"/>
      <c r="AK55" s="734"/>
      <c r="AL55" s="734"/>
      <c r="AM55" s="734"/>
      <c r="AN55" s="734"/>
      <c r="AO55" s="734"/>
      <c r="AP55" s="734"/>
      <c r="AQ55" s="735" t="s">
        <v>368</v>
      </c>
      <c r="AR55" s="735"/>
      <c r="AS55" s="735"/>
      <c r="AT55" s="735"/>
      <c r="AU55" s="735"/>
      <c r="AV55" s="778"/>
      <c r="AW55" s="619" t="s">
        <v>54</v>
      </c>
      <c r="AX55" s="582"/>
      <c r="AY55" s="582"/>
      <c r="AZ55" s="582"/>
      <c r="BA55" s="582"/>
      <c r="BB55" s="582"/>
      <c r="BC55" s="582"/>
      <c r="BD55" s="582"/>
      <c r="BE55" s="585"/>
      <c r="BF55" s="583">
        <v>377618</v>
      </c>
      <c r="BG55" s="584"/>
      <c r="BH55" s="584"/>
      <c r="BI55" s="584"/>
      <c r="BJ55" s="584"/>
      <c r="BK55" s="584"/>
      <c r="BL55" s="584"/>
      <c r="BM55" s="588">
        <v>0.8</v>
      </c>
      <c r="BN55" s="588"/>
      <c r="BO55" s="588"/>
      <c r="BP55" s="588"/>
      <c r="BQ55" s="584">
        <v>15359</v>
      </c>
      <c r="BR55" s="584"/>
      <c r="BS55" s="584"/>
      <c r="BT55" s="584"/>
      <c r="BU55" s="584"/>
      <c r="BV55" s="584"/>
      <c r="BW55" s="584"/>
      <c r="BX55" s="584"/>
      <c r="BY55" s="584"/>
      <c r="BZ55" s="584">
        <v>184073</v>
      </c>
      <c r="CA55" s="584"/>
      <c r="CB55" s="584"/>
      <c r="CC55" s="584"/>
      <c r="CD55" s="584"/>
      <c r="CE55" s="584"/>
      <c r="CF55" s="702" t="s">
        <v>426</v>
      </c>
      <c r="CG55" s="703"/>
      <c r="CH55" s="728" t="s">
        <v>53</v>
      </c>
      <c r="CI55" s="777"/>
      <c r="CJ55" s="777"/>
      <c r="CK55" s="777"/>
      <c r="CL55" s="777"/>
      <c r="CM55" s="777"/>
      <c r="CN55" s="777"/>
      <c r="CO55" s="777"/>
      <c r="CP55" s="777"/>
      <c r="CQ55" s="779" t="s">
        <v>3</v>
      </c>
      <c r="CR55" s="780"/>
      <c r="CS55" s="766" t="s">
        <v>368</v>
      </c>
      <c r="CT55" s="767"/>
      <c r="CU55" s="767"/>
      <c r="CV55" s="767"/>
      <c r="CW55" s="767"/>
      <c r="CX55" s="767"/>
      <c r="CY55" s="767"/>
      <c r="CZ55" s="768"/>
      <c r="DA55" s="766" t="s">
        <v>368</v>
      </c>
      <c r="DB55" s="767"/>
      <c r="DC55" s="767"/>
      <c r="DD55" s="767"/>
      <c r="DE55" s="767"/>
      <c r="DF55" s="767"/>
      <c r="DG55" s="767"/>
      <c r="DH55" s="776"/>
      <c r="DI55" s="4"/>
    </row>
    <row r="56" spans="2:113" ht="13.5" customHeight="1">
      <c r="B56" s="659" t="s">
        <v>52</v>
      </c>
      <c r="C56" s="582"/>
      <c r="D56" s="582"/>
      <c r="E56" s="582"/>
      <c r="F56" s="582"/>
      <c r="G56" s="582"/>
      <c r="H56" s="582"/>
      <c r="I56" s="582"/>
      <c r="J56" s="582"/>
      <c r="K56" s="582"/>
      <c r="L56" s="585"/>
      <c r="M56" s="583">
        <v>27086409</v>
      </c>
      <c r="N56" s="584"/>
      <c r="O56" s="584"/>
      <c r="P56" s="584"/>
      <c r="Q56" s="584"/>
      <c r="R56" s="584"/>
      <c r="S56" s="584"/>
      <c r="T56" s="584"/>
      <c r="U56" s="588">
        <v>55.7</v>
      </c>
      <c r="V56" s="588"/>
      <c r="W56" s="588"/>
      <c r="X56" s="588"/>
      <c r="Y56" s="584">
        <v>14310639</v>
      </c>
      <c r="Z56" s="584"/>
      <c r="AA56" s="584"/>
      <c r="AB56" s="584"/>
      <c r="AC56" s="584"/>
      <c r="AD56" s="584"/>
      <c r="AE56" s="584"/>
      <c r="AF56" s="584"/>
      <c r="AG56" s="742">
        <v>14294978</v>
      </c>
      <c r="AH56" s="742"/>
      <c r="AI56" s="742"/>
      <c r="AJ56" s="742"/>
      <c r="AK56" s="742"/>
      <c r="AL56" s="742"/>
      <c r="AM56" s="742"/>
      <c r="AN56" s="742"/>
      <c r="AO56" s="742"/>
      <c r="AP56" s="742"/>
      <c r="AQ56" s="588">
        <v>52.8</v>
      </c>
      <c r="AR56" s="588"/>
      <c r="AS56" s="588"/>
      <c r="AT56" s="588"/>
      <c r="AU56" s="588"/>
      <c r="AV56" s="647"/>
      <c r="AW56" s="772" t="s">
        <v>427</v>
      </c>
      <c r="AX56" s="773"/>
      <c r="AY56" s="773"/>
      <c r="AZ56" s="773"/>
      <c r="BA56" s="773"/>
      <c r="BB56" s="773"/>
      <c r="BC56" s="773"/>
      <c r="BD56" s="773"/>
      <c r="BE56" s="774"/>
      <c r="BF56" s="583">
        <v>470699</v>
      </c>
      <c r="BG56" s="584"/>
      <c r="BH56" s="584"/>
      <c r="BI56" s="584"/>
      <c r="BJ56" s="584"/>
      <c r="BK56" s="584"/>
      <c r="BL56" s="584"/>
      <c r="BM56" s="588">
        <v>1</v>
      </c>
      <c r="BN56" s="588"/>
      <c r="BO56" s="588"/>
      <c r="BP56" s="588"/>
      <c r="BQ56" s="584">
        <v>18027</v>
      </c>
      <c r="BR56" s="584"/>
      <c r="BS56" s="584"/>
      <c r="BT56" s="584"/>
      <c r="BU56" s="584"/>
      <c r="BV56" s="584"/>
      <c r="BW56" s="584"/>
      <c r="BX56" s="584"/>
      <c r="BY56" s="584"/>
      <c r="BZ56" s="584">
        <v>379671</v>
      </c>
      <c r="CA56" s="584"/>
      <c r="CB56" s="584"/>
      <c r="CC56" s="584"/>
      <c r="CD56" s="584"/>
      <c r="CE56" s="584"/>
      <c r="CF56" s="704"/>
      <c r="CG56" s="705"/>
      <c r="CH56" s="619" t="s">
        <v>51</v>
      </c>
      <c r="CI56" s="694"/>
      <c r="CJ56" s="694"/>
      <c r="CK56" s="694"/>
      <c r="CL56" s="694"/>
      <c r="CM56" s="694"/>
      <c r="CN56" s="694"/>
      <c r="CO56" s="694"/>
      <c r="CP56" s="694"/>
      <c r="CQ56" s="708" t="s">
        <v>3</v>
      </c>
      <c r="CR56" s="709"/>
      <c r="CS56" s="769" t="s">
        <v>368</v>
      </c>
      <c r="CT56" s="770"/>
      <c r="CU56" s="770"/>
      <c r="CV56" s="770"/>
      <c r="CW56" s="770"/>
      <c r="CX56" s="770"/>
      <c r="CY56" s="770"/>
      <c r="CZ56" s="771"/>
      <c r="DA56" s="769" t="s">
        <v>368</v>
      </c>
      <c r="DB56" s="770"/>
      <c r="DC56" s="770"/>
      <c r="DD56" s="770"/>
      <c r="DE56" s="770"/>
      <c r="DF56" s="770"/>
      <c r="DG56" s="770"/>
      <c r="DH56" s="775"/>
      <c r="DI56" s="4"/>
    </row>
    <row r="57" spans="2:113" ht="13.5" customHeight="1">
      <c r="B57" s="659" t="s">
        <v>50</v>
      </c>
      <c r="C57" s="582"/>
      <c r="D57" s="582"/>
      <c r="E57" s="582"/>
      <c r="F57" s="582"/>
      <c r="G57" s="582"/>
      <c r="H57" s="582"/>
      <c r="I57" s="582"/>
      <c r="J57" s="582"/>
      <c r="K57" s="582"/>
      <c r="L57" s="585"/>
      <c r="M57" s="583">
        <v>7320894</v>
      </c>
      <c r="N57" s="584"/>
      <c r="O57" s="584"/>
      <c r="P57" s="584"/>
      <c r="Q57" s="584"/>
      <c r="R57" s="584"/>
      <c r="S57" s="584"/>
      <c r="T57" s="584"/>
      <c r="U57" s="588">
        <v>15.1</v>
      </c>
      <c r="V57" s="588"/>
      <c r="W57" s="588"/>
      <c r="X57" s="588"/>
      <c r="Y57" s="584">
        <v>5402942</v>
      </c>
      <c r="Z57" s="584"/>
      <c r="AA57" s="584"/>
      <c r="AB57" s="584"/>
      <c r="AC57" s="584"/>
      <c r="AD57" s="584"/>
      <c r="AE57" s="584"/>
      <c r="AF57" s="584"/>
      <c r="AG57" s="584">
        <v>4917695</v>
      </c>
      <c r="AH57" s="584"/>
      <c r="AI57" s="584"/>
      <c r="AJ57" s="584"/>
      <c r="AK57" s="584"/>
      <c r="AL57" s="584"/>
      <c r="AM57" s="584"/>
      <c r="AN57" s="584"/>
      <c r="AO57" s="584"/>
      <c r="AP57" s="584"/>
      <c r="AQ57" s="588">
        <v>18.100000000000001</v>
      </c>
      <c r="AR57" s="588"/>
      <c r="AS57" s="588"/>
      <c r="AT57" s="588"/>
      <c r="AU57" s="588"/>
      <c r="AV57" s="647"/>
      <c r="AW57" s="619" t="s">
        <v>49</v>
      </c>
      <c r="AX57" s="582"/>
      <c r="AY57" s="582"/>
      <c r="AZ57" s="582"/>
      <c r="BA57" s="582"/>
      <c r="BB57" s="582"/>
      <c r="BC57" s="582"/>
      <c r="BD57" s="582"/>
      <c r="BE57" s="585"/>
      <c r="BF57" s="583">
        <v>3511676</v>
      </c>
      <c r="BG57" s="584"/>
      <c r="BH57" s="584"/>
      <c r="BI57" s="584"/>
      <c r="BJ57" s="584"/>
      <c r="BK57" s="584"/>
      <c r="BL57" s="584"/>
      <c r="BM57" s="588">
        <v>7.2</v>
      </c>
      <c r="BN57" s="588"/>
      <c r="BO57" s="588"/>
      <c r="BP57" s="588"/>
      <c r="BQ57" s="584">
        <v>729514</v>
      </c>
      <c r="BR57" s="584"/>
      <c r="BS57" s="584"/>
      <c r="BT57" s="584"/>
      <c r="BU57" s="584"/>
      <c r="BV57" s="584"/>
      <c r="BW57" s="584"/>
      <c r="BX57" s="584"/>
      <c r="BY57" s="584"/>
      <c r="BZ57" s="584">
        <v>2741462</v>
      </c>
      <c r="CA57" s="584"/>
      <c r="CB57" s="584"/>
      <c r="CC57" s="584"/>
      <c r="CD57" s="584"/>
      <c r="CE57" s="584"/>
      <c r="CF57" s="704"/>
      <c r="CG57" s="705"/>
      <c r="CH57" s="619" t="s">
        <v>48</v>
      </c>
      <c r="CI57" s="694"/>
      <c r="CJ57" s="694"/>
      <c r="CK57" s="694"/>
      <c r="CL57" s="694"/>
      <c r="CM57" s="694"/>
      <c r="CN57" s="694"/>
      <c r="CO57" s="694"/>
      <c r="CP57" s="694"/>
      <c r="CQ57" s="708" t="s">
        <v>3</v>
      </c>
      <c r="CR57" s="709"/>
      <c r="CS57" s="586">
        <v>2.4</v>
      </c>
      <c r="CT57" s="635"/>
      <c r="CU57" s="635"/>
      <c r="CV57" s="635"/>
      <c r="CW57" s="635"/>
      <c r="CX57" s="635"/>
      <c r="CY57" s="635"/>
      <c r="CZ57" s="765"/>
      <c r="DA57" s="586">
        <v>2.2000000000000002</v>
      </c>
      <c r="DB57" s="635"/>
      <c r="DC57" s="635"/>
      <c r="DD57" s="635"/>
      <c r="DE57" s="635"/>
      <c r="DF57" s="635"/>
      <c r="DG57" s="635"/>
      <c r="DH57" s="760"/>
    </row>
    <row r="58" spans="2:113" ht="13.5" customHeight="1">
      <c r="B58" s="659" t="s">
        <v>47</v>
      </c>
      <c r="C58" s="582"/>
      <c r="D58" s="582"/>
      <c r="E58" s="582"/>
      <c r="F58" s="582"/>
      <c r="G58" s="582"/>
      <c r="H58" s="582"/>
      <c r="I58" s="582"/>
      <c r="J58" s="582"/>
      <c r="K58" s="582"/>
      <c r="L58" s="585"/>
      <c r="M58" s="583">
        <v>308899</v>
      </c>
      <c r="N58" s="584"/>
      <c r="O58" s="584"/>
      <c r="P58" s="584"/>
      <c r="Q58" s="584"/>
      <c r="R58" s="584"/>
      <c r="S58" s="584"/>
      <c r="T58" s="584"/>
      <c r="U58" s="588">
        <v>0.6</v>
      </c>
      <c r="V58" s="588"/>
      <c r="W58" s="588"/>
      <c r="X58" s="588"/>
      <c r="Y58" s="584">
        <v>261742</v>
      </c>
      <c r="Z58" s="584"/>
      <c r="AA58" s="584"/>
      <c r="AB58" s="584"/>
      <c r="AC58" s="584"/>
      <c r="AD58" s="584"/>
      <c r="AE58" s="584"/>
      <c r="AF58" s="584"/>
      <c r="AG58" s="584">
        <v>235340</v>
      </c>
      <c r="AH58" s="584"/>
      <c r="AI58" s="584"/>
      <c r="AJ58" s="584"/>
      <c r="AK58" s="584"/>
      <c r="AL58" s="584"/>
      <c r="AM58" s="584"/>
      <c r="AN58" s="584"/>
      <c r="AO58" s="584"/>
      <c r="AP58" s="584"/>
      <c r="AQ58" s="588">
        <v>0.9</v>
      </c>
      <c r="AR58" s="588"/>
      <c r="AS58" s="588"/>
      <c r="AT58" s="588"/>
      <c r="AU58" s="588"/>
      <c r="AV58" s="647"/>
      <c r="AW58" s="619" t="s">
        <v>46</v>
      </c>
      <c r="AX58" s="582"/>
      <c r="AY58" s="582"/>
      <c r="AZ58" s="582"/>
      <c r="BA58" s="582"/>
      <c r="BB58" s="582"/>
      <c r="BC58" s="582"/>
      <c r="BD58" s="582"/>
      <c r="BE58" s="585"/>
      <c r="BF58" s="583">
        <v>1659094</v>
      </c>
      <c r="BG58" s="584"/>
      <c r="BH58" s="584"/>
      <c r="BI58" s="584"/>
      <c r="BJ58" s="584"/>
      <c r="BK58" s="584"/>
      <c r="BL58" s="584"/>
      <c r="BM58" s="588">
        <v>3.4</v>
      </c>
      <c r="BN58" s="588"/>
      <c r="BO58" s="588"/>
      <c r="BP58" s="588"/>
      <c r="BQ58" s="584">
        <v>20994</v>
      </c>
      <c r="BR58" s="584"/>
      <c r="BS58" s="584"/>
      <c r="BT58" s="584"/>
      <c r="BU58" s="584"/>
      <c r="BV58" s="584"/>
      <c r="BW58" s="584"/>
      <c r="BX58" s="584"/>
      <c r="BY58" s="584"/>
      <c r="BZ58" s="584">
        <v>1464722</v>
      </c>
      <c r="CA58" s="584"/>
      <c r="CB58" s="584"/>
      <c r="CC58" s="584"/>
      <c r="CD58" s="584"/>
      <c r="CE58" s="584"/>
      <c r="CF58" s="706"/>
      <c r="CG58" s="707"/>
      <c r="CH58" s="697" t="s">
        <v>45</v>
      </c>
      <c r="CI58" s="698"/>
      <c r="CJ58" s="698"/>
      <c r="CK58" s="698"/>
      <c r="CL58" s="698"/>
      <c r="CM58" s="698"/>
      <c r="CN58" s="698"/>
      <c r="CO58" s="698"/>
      <c r="CP58" s="698"/>
      <c r="CQ58" s="710" t="s">
        <v>3</v>
      </c>
      <c r="CR58" s="711"/>
      <c r="CS58" s="761">
        <v>0</v>
      </c>
      <c r="CT58" s="762"/>
      <c r="CU58" s="762"/>
      <c r="CV58" s="762"/>
      <c r="CW58" s="762"/>
      <c r="CX58" s="762"/>
      <c r="CY58" s="762"/>
      <c r="CZ58" s="763"/>
      <c r="DA58" s="761">
        <v>5.3</v>
      </c>
      <c r="DB58" s="762"/>
      <c r="DC58" s="762"/>
      <c r="DD58" s="762"/>
      <c r="DE58" s="762"/>
      <c r="DF58" s="762"/>
      <c r="DG58" s="762"/>
      <c r="DH58" s="764"/>
      <c r="DI58" s="4"/>
    </row>
    <row r="59" spans="2:113" ht="13.5" customHeight="1">
      <c r="B59" s="659" t="s">
        <v>44</v>
      </c>
      <c r="C59" s="582"/>
      <c r="D59" s="582"/>
      <c r="E59" s="582"/>
      <c r="F59" s="582"/>
      <c r="G59" s="582"/>
      <c r="H59" s="582"/>
      <c r="I59" s="582"/>
      <c r="J59" s="582"/>
      <c r="K59" s="582"/>
      <c r="L59" s="585"/>
      <c r="M59" s="583">
        <v>5609956</v>
      </c>
      <c r="N59" s="584"/>
      <c r="O59" s="584"/>
      <c r="P59" s="584"/>
      <c r="Q59" s="584"/>
      <c r="R59" s="584"/>
      <c r="S59" s="584"/>
      <c r="T59" s="584"/>
      <c r="U59" s="588">
        <v>11.5</v>
      </c>
      <c r="V59" s="588"/>
      <c r="W59" s="588"/>
      <c r="X59" s="588"/>
      <c r="Y59" s="584">
        <v>4396969</v>
      </c>
      <c r="Z59" s="584"/>
      <c r="AA59" s="584"/>
      <c r="AB59" s="584"/>
      <c r="AC59" s="584"/>
      <c r="AD59" s="584"/>
      <c r="AE59" s="584"/>
      <c r="AF59" s="584"/>
      <c r="AG59" s="584">
        <v>3856482</v>
      </c>
      <c r="AH59" s="584"/>
      <c r="AI59" s="584"/>
      <c r="AJ59" s="584"/>
      <c r="AK59" s="584"/>
      <c r="AL59" s="584"/>
      <c r="AM59" s="584"/>
      <c r="AN59" s="584"/>
      <c r="AO59" s="584"/>
      <c r="AP59" s="584"/>
      <c r="AQ59" s="588">
        <v>14.2</v>
      </c>
      <c r="AR59" s="588"/>
      <c r="AS59" s="588"/>
      <c r="AT59" s="588"/>
      <c r="AU59" s="588"/>
      <c r="AV59" s="647"/>
      <c r="AW59" s="619" t="s">
        <v>428</v>
      </c>
      <c r="AX59" s="582"/>
      <c r="AY59" s="582"/>
      <c r="AZ59" s="582"/>
      <c r="BA59" s="582"/>
      <c r="BB59" s="582"/>
      <c r="BC59" s="582"/>
      <c r="BD59" s="582"/>
      <c r="BE59" s="585"/>
      <c r="BF59" s="583">
        <v>4915310</v>
      </c>
      <c r="BG59" s="584"/>
      <c r="BH59" s="584"/>
      <c r="BI59" s="584"/>
      <c r="BJ59" s="584"/>
      <c r="BK59" s="584"/>
      <c r="BL59" s="584"/>
      <c r="BM59" s="588">
        <v>10.1</v>
      </c>
      <c r="BN59" s="588"/>
      <c r="BO59" s="588"/>
      <c r="BP59" s="588"/>
      <c r="BQ59" s="584">
        <v>737702</v>
      </c>
      <c r="BR59" s="584"/>
      <c r="BS59" s="584"/>
      <c r="BT59" s="584"/>
      <c r="BU59" s="584"/>
      <c r="BV59" s="584"/>
      <c r="BW59" s="584"/>
      <c r="BX59" s="584"/>
      <c r="BY59" s="584"/>
      <c r="BZ59" s="584">
        <v>3956923</v>
      </c>
      <c r="CA59" s="584"/>
      <c r="CB59" s="584"/>
      <c r="CC59" s="584"/>
      <c r="CD59" s="584"/>
      <c r="CE59" s="584"/>
      <c r="CF59" s="638" t="s">
        <v>429</v>
      </c>
      <c r="CG59" s="639"/>
      <c r="CH59" s="639"/>
      <c r="CI59" s="639"/>
      <c r="CJ59" s="640"/>
      <c r="CK59" s="632" t="s">
        <v>430</v>
      </c>
      <c r="CL59" s="632"/>
      <c r="CM59" s="632"/>
      <c r="CN59" s="632"/>
      <c r="CO59" s="632"/>
      <c r="CP59" s="632"/>
      <c r="CQ59" s="632"/>
      <c r="CR59" s="633"/>
      <c r="CS59" s="583">
        <v>3112745</v>
      </c>
      <c r="CT59" s="752"/>
      <c r="CU59" s="752"/>
      <c r="CV59" s="752"/>
      <c r="CW59" s="752"/>
      <c r="CX59" s="752"/>
      <c r="CY59" s="752"/>
      <c r="CZ59" s="753"/>
      <c r="DA59" s="583">
        <v>2715380</v>
      </c>
      <c r="DB59" s="752"/>
      <c r="DC59" s="752"/>
      <c r="DD59" s="752"/>
      <c r="DE59" s="752"/>
      <c r="DF59" s="752"/>
      <c r="DG59" s="752"/>
      <c r="DH59" s="754"/>
      <c r="DI59" s="4"/>
    </row>
    <row r="60" spans="2:113" ht="13.5" customHeight="1">
      <c r="B60" s="17"/>
      <c r="C60" s="582" t="s">
        <v>43</v>
      </c>
      <c r="D60" s="582"/>
      <c r="E60" s="582"/>
      <c r="F60" s="582"/>
      <c r="G60" s="582"/>
      <c r="H60" s="582"/>
      <c r="I60" s="582"/>
      <c r="J60" s="582"/>
      <c r="K60" s="582"/>
      <c r="L60" s="585"/>
      <c r="M60" s="583">
        <v>1026888</v>
      </c>
      <c r="N60" s="584"/>
      <c r="O60" s="584"/>
      <c r="P60" s="584"/>
      <c r="Q60" s="584"/>
      <c r="R60" s="584"/>
      <c r="S60" s="584"/>
      <c r="T60" s="584"/>
      <c r="U60" s="588">
        <v>2.1</v>
      </c>
      <c r="V60" s="588"/>
      <c r="W60" s="588"/>
      <c r="X60" s="588"/>
      <c r="Y60" s="584">
        <v>843088</v>
      </c>
      <c r="Z60" s="584"/>
      <c r="AA60" s="584"/>
      <c r="AB60" s="584"/>
      <c r="AC60" s="584"/>
      <c r="AD60" s="584"/>
      <c r="AE60" s="584"/>
      <c r="AF60" s="584"/>
      <c r="AG60" s="584">
        <v>810418</v>
      </c>
      <c r="AH60" s="584"/>
      <c r="AI60" s="584"/>
      <c r="AJ60" s="584"/>
      <c r="AK60" s="584"/>
      <c r="AL60" s="584"/>
      <c r="AM60" s="584"/>
      <c r="AN60" s="584"/>
      <c r="AO60" s="584"/>
      <c r="AP60" s="584"/>
      <c r="AQ60" s="588">
        <v>3</v>
      </c>
      <c r="AR60" s="588"/>
      <c r="AS60" s="588"/>
      <c r="AT60" s="588"/>
      <c r="AU60" s="588"/>
      <c r="AV60" s="647"/>
      <c r="AW60" s="619" t="s">
        <v>42</v>
      </c>
      <c r="AX60" s="582"/>
      <c r="AY60" s="582"/>
      <c r="AZ60" s="582"/>
      <c r="BA60" s="582"/>
      <c r="BB60" s="582"/>
      <c r="BC60" s="582"/>
      <c r="BD60" s="582"/>
      <c r="BE60" s="585"/>
      <c r="BF60" s="583">
        <v>16551</v>
      </c>
      <c r="BG60" s="584"/>
      <c r="BH60" s="584"/>
      <c r="BI60" s="584"/>
      <c r="BJ60" s="584"/>
      <c r="BK60" s="584"/>
      <c r="BL60" s="584"/>
      <c r="BM60" s="588">
        <v>0</v>
      </c>
      <c r="BN60" s="588"/>
      <c r="BO60" s="588"/>
      <c r="BP60" s="588"/>
      <c r="BQ60" s="584" t="s">
        <v>368</v>
      </c>
      <c r="BR60" s="584"/>
      <c r="BS60" s="584"/>
      <c r="BT60" s="584"/>
      <c r="BU60" s="584"/>
      <c r="BV60" s="584"/>
      <c r="BW60" s="584"/>
      <c r="BX60" s="584"/>
      <c r="BY60" s="584"/>
      <c r="BZ60" s="584">
        <v>16551</v>
      </c>
      <c r="CA60" s="584"/>
      <c r="CB60" s="584"/>
      <c r="CC60" s="584"/>
      <c r="CD60" s="584"/>
      <c r="CE60" s="584"/>
      <c r="CF60" s="641"/>
      <c r="CG60" s="642"/>
      <c r="CH60" s="642"/>
      <c r="CI60" s="642"/>
      <c r="CJ60" s="643"/>
      <c r="CK60" s="582" t="s">
        <v>431</v>
      </c>
      <c r="CL60" s="582"/>
      <c r="CM60" s="582"/>
      <c r="CN60" s="582"/>
      <c r="CO60" s="582"/>
      <c r="CP60" s="582"/>
      <c r="CQ60" s="582"/>
      <c r="CR60" s="585"/>
      <c r="CS60" s="583" t="s">
        <v>368</v>
      </c>
      <c r="CT60" s="752"/>
      <c r="CU60" s="752"/>
      <c r="CV60" s="752"/>
      <c r="CW60" s="752"/>
      <c r="CX60" s="752"/>
      <c r="CY60" s="752"/>
      <c r="CZ60" s="753"/>
      <c r="DA60" s="583" t="s">
        <v>368</v>
      </c>
      <c r="DB60" s="752"/>
      <c r="DC60" s="752"/>
      <c r="DD60" s="752"/>
      <c r="DE60" s="752"/>
      <c r="DF60" s="752"/>
      <c r="DG60" s="752"/>
      <c r="DH60" s="754"/>
      <c r="DI60" s="4"/>
    </row>
    <row r="61" spans="2:113" ht="13.5" customHeight="1">
      <c r="B61" s="659" t="s">
        <v>41</v>
      </c>
      <c r="C61" s="582"/>
      <c r="D61" s="582"/>
      <c r="E61" s="582"/>
      <c r="F61" s="582"/>
      <c r="G61" s="582"/>
      <c r="H61" s="582"/>
      <c r="I61" s="582"/>
      <c r="J61" s="582"/>
      <c r="K61" s="582"/>
      <c r="L61" s="585"/>
      <c r="M61" s="583">
        <v>5459807</v>
      </c>
      <c r="N61" s="584"/>
      <c r="O61" s="584"/>
      <c r="P61" s="584"/>
      <c r="Q61" s="584"/>
      <c r="R61" s="584"/>
      <c r="S61" s="584"/>
      <c r="T61" s="584"/>
      <c r="U61" s="588">
        <v>11.2</v>
      </c>
      <c r="V61" s="588"/>
      <c r="W61" s="588"/>
      <c r="X61" s="588"/>
      <c r="Y61" s="584">
        <v>4623864</v>
      </c>
      <c r="Z61" s="584"/>
      <c r="AA61" s="584"/>
      <c r="AB61" s="584"/>
      <c r="AC61" s="584"/>
      <c r="AD61" s="584"/>
      <c r="AE61" s="584"/>
      <c r="AF61" s="584"/>
      <c r="AG61" s="584">
        <v>3429930</v>
      </c>
      <c r="AH61" s="584"/>
      <c r="AI61" s="584"/>
      <c r="AJ61" s="584"/>
      <c r="AK61" s="584"/>
      <c r="AL61" s="584"/>
      <c r="AM61" s="584"/>
      <c r="AN61" s="584"/>
      <c r="AO61" s="584"/>
      <c r="AP61" s="584"/>
      <c r="AQ61" s="588">
        <v>12.7</v>
      </c>
      <c r="AR61" s="588"/>
      <c r="AS61" s="588"/>
      <c r="AT61" s="588"/>
      <c r="AU61" s="588"/>
      <c r="AV61" s="647"/>
      <c r="AW61" s="619" t="s">
        <v>40</v>
      </c>
      <c r="AX61" s="582"/>
      <c r="AY61" s="582"/>
      <c r="AZ61" s="582"/>
      <c r="BA61" s="582"/>
      <c r="BB61" s="582"/>
      <c r="BC61" s="582"/>
      <c r="BD61" s="582"/>
      <c r="BE61" s="585"/>
      <c r="BF61" s="583">
        <v>3172240</v>
      </c>
      <c r="BG61" s="584"/>
      <c r="BH61" s="584"/>
      <c r="BI61" s="584"/>
      <c r="BJ61" s="584"/>
      <c r="BK61" s="584"/>
      <c r="BL61" s="584"/>
      <c r="BM61" s="588">
        <v>6.5</v>
      </c>
      <c r="BN61" s="588"/>
      <c r="BO61" s="588"/>
      <c r="BP61" s="588"/>
      <c r="BQ61" s="584" t="s">
        <v>368</v>
      </c>
      <c r="BR61" s="584"/>
      <c r="BS61" s="584"/>
      <c r="BT61" s="584"/>
      <c r="BU61" s="584"/>
      <c r="BV61" s="584"/>
      <c r="BW61" s="584"/>
      <c r="BX61" s="584"/>
      <c r="BY61" s="584"/>
      <c r="BZ61" s="584">
        <v>3148147</v>
      </c>
      <c r="CA61" s="584"/>
      <c r="CB61" s="584"/>
      <c r="CC61" s="584"/>
      <c r="CD61" s="584"/>
      <c r="CE61" s="584"/>
      <c r="CF61" s="644"/>
      <c r="CG61" s="645"/>
      <c r="CH61" s="645"/>
      <c r="CI61" s="645"/>
      <c r="CJ61" s="646"/>
      <c r="CK61" s="662" t="s">
        <v>432</v>
      </c>
      <c r="CL61" s="662"/>
      <c r="CM61" s="662"/>
      <c r="CN61" s="662"/>
      <c r="CO61" s="662"/>
      <c r="CP61" s="662"/>
      <c r="CQ61" s="662"/>
      <c r="CR61" s="663"/>
      <c r="CS61" s="583">
        <v>3238698</v>
      </c>
      <c r="CT61" s="752"/>
      <c r="CU61" s="752"/>
      <c r="CV61" s="752"/>
      <c r="CW61" s="752"/>
      <c r="CX61" s="752"/>
      <c r="CY61" s="752"/>
      <c r="CZ61" s="753"/>
      <c r="DA61" s="583">
        <v>3211477</v>
      </c>
      <c r="DB61" s="752"/>
      <c r="DC61" s="752"/>
      <c r="DD61" s="752"/>
      <c r="DE61" s="752"/>
      <c r="DF61" s="752"/>
      <c r="DG61" s="752"/>
      <c r="DH61" s="754"/>
      <c r="DI61" s="4"/>
    </row>
    <row r="62" spans="2:113" ht="13.5" customHeight="1">
      <c r="B62" s="659" t="s">
        <v>39</v>
      </c>
      <c r="C62" s="582"/>
      <c r="D62" s="582"/>
      <c r="E62" s="582"/>
      <c r="F62" s="582"/>
      <c r="G62" s="582"/>
      <c r="H62" s="582"/>
      <c r="I62" s="582"/>
      <c r="J62" s="582"/>
      <c r="K62" s="582"/>
      <c r="L62" s="585"/>
      <c r="M62" s="583">
        <v>866154</v>
      </c>
      <c r="N62" s="584"/>
      <c r="O62" s="584"/>
      <c r="P62" s="584"/>
      <c r="Q62" s="584"/>
      <c r="R62" s="584"/>
      <c r="S62" s="584"/>
      <c r="T62" s="584"/>
      <c r="U62" s="588">
        <v>1.8</v>
      </c>
      <c r="V62" s="588"/>
      <c r="W62" s="588"/>
      <c r="X62" s="588"/>
      <c r="Y62" s="584">
        <v>806558</v>
      </c>
      <c r="Z62" s="584"/>
      <c r="AA62" s="584"/>
      <c r="AB62" s="584"/>
      <c r="AC62" s="584"/>
      <c r="AD62" s="584"/>
      <c r="AE62" s="584"/>
      <c r="AF62" s="584"/>
      <c r="AG62" s="584" t="s">
        <v>368</v>
      </c>
      <c r="AH62" s="584"/>
      <c r="AI62" s="584"/>
      <c r="AJ62" s="584"/>
      <c r="AK62" s="584"/>
      <c r="AL62" s="584"/>
      <c r="AM62" s="584"/>
      <c r="AN62" s="584"/>
      <c r="AO62" s="584"/>
      <c r="AP62" s="584"/>
      <c r="AQ62" s="588" t="s">
        <v>368</v>
      </c>
      <c r="AR62" s="588"/>
      <c r="AS62" s="588"/>
      <c r="AT62" s="588"/>
      <c r="AU62" s="588"/>
      <c r="AV62" s="647"/>
      <c r="AW62" s="619" t="s">
        <v>433</v>
      </c>
      <c r="AX62" s="582"/>
      <c r="AY62" s="582"/>
      <c r="AZ62" s="582"/>
      <c r="BA62" s="582"/>
      <c r="BB62" s="582"/>
      <c r="BC62" s="582"/>
      <c r="BD62" s="582"/>
      <c r="BE62" s="585"/>
      <c r="BF62" s="583" t="s">
        <v>368</v>
      </c>
      <c r="BG62" s="584"/>
      <c r="BH62" s="584"/>
      <c r="BI62" s="584"/>
      <c r="BJ62" s="584"/>
      <c r="BK62" s="584"/>
      <c r="BL62" s="584"/>
      <c r="BM62" s="588" t="s">
        <v>368</v>
      </c>
      <c r="BN62" s="588"/>
      <c r="BO62" s="588"/>
      <c r="BP62" s="588"/>
      <c r="BQ62" s="584" t="s">
        <v>368</v>
      </c>
      <c r="BR62" s="584"/>
      <c r="BS62" s="584"/>
      <c r="BT62" s="584"/>
      <c r="BU62" s="584"/>
      <c r="BV62" s="584"/>
      <c r="BW62" s="584"/>
      <c r="BX62" s="584"/>
      <c r="BY62" s="584"/>
      <c r="BZ62" s="584" t="s">
        <v>368</v>
      </c>
      <c r="CA62" s="584"/>
      <c r="CB62" s="584"/>
      <c r="CC62" s="584"/>
      <c r="CD62" s="584"/>
      <c r="CE62" s="584"/>
      <c r="CF62" s="648" t="s">
        <v>38</v>
      </c>
      <c r="CG62" s="649"/>
      <c r="CH62" s="649"/>
      <c r="CI62" s="649"/>
      <c r="CJ62" s="649"/>
      <c r="CK62" s="649"/>
      <c r="CL62" s="649"/>
      <c r="CM62" s="649"/>
      <c r="CN62" s="649"/>
      <c r="CO62" s="649"/>
      <c r="CP62" s="649"/>
      <c r="CQ62" s="649"/>
      <c r="CR62" s="649"/>
      <c r="CS62" s="755">
        <v>33429614</v>
      </c>
      <c r="CT62" s="756"/>
      <c r="CU62" s="756"/>
      <c r="CV62" s="756"/>
      <c r="CW62" s="756"/>
      <c r="CX62" s="756"/>
      <c r="CY62" s="756"/>
      <c r="CZ62" s="757"/>
      <c r="DA62" s="758">
        <v>33742316</v>
      </c>
      <c r="DB62" s="756"/>
      <c r="DC62" s="756"/>
      <c r="DD62" s="756"/>
      <c r="DE62" s="756"/>
      <c r="DF62" s="756"/>
      <c r="DG62" s="756"/>
      <c r="DH62" s="759"/>
      <c r="DI62" s="4"/>
    </row>
    <row r="63" spans="2:113" ht="13.5" customHeight="1">
      <c r="B63" s="659" t="s">
        <v>37</v>
      </c>
      <c r="C63" s="582"/>
      <c r="D63" s="582"/>
      <c r="E63" s="582"/>
      <c r="F63" s="582"/>
      <c r="G63" s="582"/>
      <c r="H63" s="582"/>
      <c r="I63" s="582"/>
      <c r="J63" s="582"/>
      <c r="K63" s="582"/>
      <c r="L63" s="585"/>
      <c r="M63" s="583">
        <v>82000</v>
      </c>
      <c r="N63" s="584"/>
      <c r="O63" s="584"/>
      <c r="P63" s="584"/>
      <c r="Q63" s="584"/>
      <c r="R63" s="584"/>
      <c r="S63" s="584"/>
      <c r="T63" s="584"/>
      <c r="U63" s="588">
        <v>0.2</v>
      </c>
      <c r="V63" s="588"/>
      <c r="W63" s="588"/>
      <c r="X63" s="588"/>
      <c r="Y63" s="584">
        <v>41000</v>
      </c>
      <c r="Z63" s="584"/>
      <c r="AA63" s="584"/>
      <c r="AB63" s="584"/>
      <c r="AC63" s="584"/>
      <c r="AD63" s="584"/>
      <c r="AE63" s="584"/>
      <c r="AF63" s="584"/>
      <c r="AG63" s="584" t="s">
        <v>368</v>
      </c>
      <c r="AH63" s="584"/>
      <c r="AI63" s="584"/>
      <c r="AJ63" s="584"/>
      <c r="AK63" s="584"/>
      <c r="AL63" s="584"/>
      <c r="AM63" s="584"/>
      <c r="AN63" s="584"/>
      <c r="AO63" s="584"/>
      <c r="AP63" s="584"/>
      <c r="AQ63" s="588" t="s">
        <v>368</v>
      </c>
      <c r="AR63" s="588"/>
      <c r="AS63" s="588"/>
      <c r="AT63" s="588"/>
      <c r="AU63" s="588"/>
      <c r="AV63" s="647"/>
      <c r="AW63" s="619" t="s">
        <v>35</v>
      </c>
      <c r="AX63" s="582"/>
      <c r="AY63" s="582"/>
      <c r="AZ63" s="582"/>
      <c r="BA63" s="582"/>
      <c r="BB63" s="582"/>
      <c r="BC63" s="582"/>
      <c r="BD63" s="582"/>
      <c r="BE63" s="585"/>
      <c r="BF63" s="583" t="s">
        <v>368</v>
      </c>
      <c r="BG63" s="584"/>
      <c r="BH63" s="584"/>
      <c r="BI63" s="584"/>
      <c r="BJ63" s="584"/>
      <c r="BK63" s="584"/>
      <c r="BL63" s="584"/>
      <c r="BM63" s="588" t="s">
        <v>368</v>
      </c>
      <c r="BN63" s="588"/>
      <c r="BO63" s="588"/>
      <c r="BP63" s="588"/>
      <c r="BQ63" s="584" t="s">
        <v>368</v>
      </c>
      <c r="BR63" s="584"/>
      <c r="BS63" s="584"/>
      <c r="BT63" s="584"/>
      <c r="BU63" s="584"/>
      <c r="BV63" s="584"/>
      <c r="BW63" s="584"/>
      <c r="BX63" s="584"/>
      <c r="BY63" s="584"/>
      <c r="BZ63" s="584" t="s">
        <v>368</v>
      </c>
      <c r="CA63" s="584"/>
      <c r="CB63" s="584"/>
      <c r="CC63" s="584"/>
      <c r="CD63" s="584"/>
      <c r="CE63" s="584"/>
      <c r="CF63" s="650" t="s">
        <v>434</v>
      </c>
      <c r="CG63" s="651"/>
      <c r="CH63" s="651"/>
      <c r="CI63" s="651"/>
      <c r="CJ63" s="652"/>
      <c r="CK63" s="619" t="s">
        <v>36</v>
      </c>
      <c r="CL63" s="582"/>
      <c r="CM63" s="582"/>
      <c r="CN63" s="582"/>
      <c r="CO63" s="582"/>
      <c r="CP63" s="582"/>
      <c r="CQ63" s="582"/>
      <c r="CR63" s="585"/>
      <c r="CS63" s="583">
        <v>2262898</v>
      </c>
      <c r="CT63" s="752"/>
      <c r="CU63" s="752"/>
      <c r="CV63" s="752"/>
      <c r="CW63" s="752"/>
      <c r="CX63" s="752"/>
      <c r="CY63" s="752"/>
      <c r="CZ63" s="753"/>
      <c r="DA63" s="583">
        <v>302025</v>
      </c>
      <c r="DB63" s="752"/>
      <c r="DC63" s="752"/>
      <c r="DD63" s="752"/>
      <c r="DE63" s="752"/>
      <c r="DF63" s="752"/>
      <c r="DG63" s="752"/>
      <c r="DH63" s="754"/>
      <c r="DI63" s="4"/>
    </row>
    <row r="64" spans="2:113" ht="13.5" customHeight="1">
      <c r="B64" s="659" t="s">
        <v>35</v>
      </c>
      <c r="C64" s="582"/>
      <c r="D64" s="582"/>
      <c r="E64" s="582"/>
      <c r="F64" s="582"/>
      <c r="G64" s="582"/>
      <c r="H64" s="582"/>
      <c r="I64" s="582"/>
      <c r="J64" s="582"/>
      <c r="K64" s="582"/>
      <c r="L64" s="585"/>
      <c r="M64" s="583" t="s">
        <v>368</v>
      </c>
      <c r="N64" s="584"/>
      <c r="O64" s="584"/>
      <c r="P64" s="584"/>
      <c r="Q64" s="584"/>
      <c r="R64" s="584"/>
      <c r="S64" s="584"/>
      <c r="T64" s="584"/>
      <c r="U64" s="588" t="s">
        <v>368</v>
      </c>
      <c r="V64" s="588"/>
      <c r="W64" s="588"/>
      <c r="X64" s="588"/>
      <c r="Y64" s="584" t="s">
        <v>368</v>
      </c>
      <c r="Z64" s="584"/>
      <c r="AA64" s="584"/>
      <c r="AB64" s="584"/>
      <c r="AC64" s="584"/>
      <c r="AD64" s="584"/>
      <c r="AE64" s="584"/>
      <c r="AF64" s="584"/>
      <c r="AW64" s="660" t="s">
        <v>6</v>
      </c>
      <c r="AX64" s="582"/>
      <c r="AY64" s="582"/>
      <c r="AZ64" s="582"/>
      <c r="BA64" s="582"/>
      <c r="BB64" s="582"/>
      <c r="BC64" s="582"/>
      <c r="BD64" s="582"/>
      <c r="BE64" s="585"/>
      <c r="BF64" s="583">
        <v>48591326</v>
      </c>
      <c r="BG64" s="584"/>
      <c r="BH64" s="584"/>
      <c r="BI64" s="584"/>
      <c r="BJ64" s="584"/>
      <c r="BK64" s="584"/>
      <c r="BL64" s="584"/>
      <c r="BM64" s="588">
        <v>100</v>
      </c>
      <c r="BN64" s="588"/>
      <c r="BO64" s="588"/>
      <c r="BP64" s="588"/>
      <c r="BQ64" s="584">
        <v>1840656</v>
      </c>
      <c r="BR64" s="584"/>
      <c r="BS64" s="584"/>
      <c r="BT64" s="584"/>
      <c r="BU64" s="584"/>
      <c r="BV64" s="584"/>
      <c r="BW64" s="584"/>
      <c r="BX64" s="584"/>
      <c r="BY64" s="584"/>
      <c r="BZ64" s="584">
        <v>30238465</v>
      </c>
      <c r="CA64" s="584"/>
      <c r="CB64" s="584"/>
      <c r="CC64" s="584"/>
      <c r="CD64" s="584"/>
      <c r="CE64" s="584"/>
      <c r="CF64" s="653"/>
      <c r="CG64" s="654"/>
      <c r="CH64" s="654"/>
      <c r="CI64" s="654"/>
      <c r="CJ64" s="655"/>
      <c r="CK64" s="619" t="s">
        <v>34</v>
      </c>
      <c r="CL64" s="582"/>
      <c r="CM64" s="582"/>
      <c r="CN64" s="582"/>
      <c r="CO64" s="582"/>
      <c r="CP64" s="582"/>
      <c r="CQ64" s="582"/>
      <c r="CR64" s="585"/>
      <c r="CS64" s="583" t="s">
        <v>368</v>
      </c>
      <c r="CT64" s="752"/>
      <c r="CU64" s="752"/>
      <c r="CV64" s="752"/>
      <c r="CW64" s="752"/>
      <c r="CX64" s="752"/>
      <c r="CY64" s="752"/>
      <c r="CZ64" s="753"/>
      <c r="DA64" s="583" t="s">
        <v>368</v>
      </c>
      <c r="DB64" s="752"/>
      <c r="DC64" s="752"/>
      <c r="DD64" s="752"/>
      <c r="DE64" s="752"/>
      <c r="DF64" s="752"/>
      <c r="DG64" s="752"/>
      <c r="DH64" s="754"/>
      <c r="DI64" s="4"/>
    </row>
    <row r="65" spans="2:113" ht="13.5" customHeight="1">
      <c r="B65" s="659" t="s">
        <v>33</v>
      </c>
      <c r="C65" s="582"/>
      <c r="D65" s="582"/>
      <c r="E65" s="582"/>
      <c r="F65" s="582"/>
      <c r="G65" s="582"/>
      <c r="H65" s="582"/>
      <c r="I65" s="582"/>
      <c r="J65" s="582"/>
      <c r="K65" s="582"/>
      <c r="L65" s="585"/>
      <c r="M65" s="583">
        <v>1857207</v>
      </c>
      <c r="N65" s="584"/>
      <c r="O65" s="584"/>
      <c r="P65" s="584"/>
      <c r="Q65" s="584"/>
      <c r="R65" s="584"/>
      <c r="S65" s="584"/>
      <c r="T65" s="584"/>
      <c r="U65" s="588">
        <v>3.8</v>
      </c>
      <c r="V65" s="588"/>
      <c r="W65" s="588"/>
      <c r="X65" s="588"/>
      <c r="Y65" s="584">
        <v>394751</v>
      </c>
      <c r="Z65" s="584"/>
      <c r="AA65" s="584"/>
      <c r="AB65" s="584"/>
      <c r="AC65" s="584"/>
      <c r="AD65" s="584"/>
      <c r="AE65" s="584"/>
      <c r="AF65" s="584"/>
      <c r="AG65" s="18"/>
      <c r="AH65" s="745" t="s">
        <v>435</v>
      </c>
      <c r="AI65" s="745"/>
      <c r="AJ65" s="745"/>
      <c r="AK65" s="745"/>
      <c r="AL65" s="745"/>
      <c r="AM65" s="745"/>
      <c r="AN65" s="745"/>
      <c r="AO65" s="745"/>
      <c r="AP65" s="745"/>
      <c r="AQ65" s="745"/>
      <c r="AR65" s="745"/>
      <c r="AS65" s="745"/>
      <c r="AT65" s="745"/>
      <c r="AU65" s="745"/>
      <c r="AV65" s="746"/>
      <c r="AW65" s="661"/>
      <c r="AX65" s="662"/>
      <c r="AY65" s="662"/>
      <c r="AZ65" s="662"/>
      <c r="BA65" s="662"/>
      <c r="BB65" s="662"/>
      <c r="BC65" s="662"/>
      <c r="BD65" s="662"/>
      <c r="BE65" s="663"/>
      <c r="BF65" s="664"/>
      <c r="BG65" s="665"/>
      <c r="BH65" s="665"/>
      <c r="BI65" s="665"/>
      <c r="BJ65" s="665"/>
      <c r="BK65" s="665"/>
      <c r="BL65" s="665"/>
      <c r="BM65" s="666"/>
      <c r="BN65" s="666"/>
      <c r="BO65" s="666"/>
      <c r="BP65" s="666"/>
      <c r="BQ65" s="665"/>
      <c r="BR65" s="665"/>
      <c r="BS65" s="665"/>
      <c r="BT65" s="665"/>
      <c r="BU65" s="665"/>
      <c r="BV65" s="665"/>
      <c r="BW65" s="665"/>
      <c r="BX65" s="665"/>
      <c r="BY65" s="665"/>
      <c r="BZ65" s="665"/>
      <c r="CA65" s="665"/>
      <c r="CB65" s="665"/>
      <c r="CC65" s="665"/>
      <c r="CD65" s="665"/>
      <c r="CE65" s="665"/>
      <c r="CF65" s="653"/>
      <c r="CG65" s="654"/>
      <c r="CH65" s="654"/>
      <c r="CI65" s="654"/>
      <c r="CJ65" s="655"/>
      <c r="CK65" s="619" t="s">
        <v>32</v>
      </c>
      <c r="CL65" s="582"/>
      <c r="CM65" s="582"/>
      <c r="CN65" s="582"/>
      <c r="CO65" s="582"/>
      <c r="CP65" s="582"/>
      <c r="CQ65" s="582"/>
      <c r="CR65" s="585"/>
      <c r="CS65" s="583">
        <v>968873</v>
      </c>
      <c r="CT65" s="752"/>
      <c r="CU65" s="752"/>
      <c r="CV65" s="752"/>
      <c r="CW65" s="752"/>
      <c r="CX65" s="752"/>
      <c r="CY65" s="752"/>
      <c r="CZ65" s="753"/>
      <c r="DA65" s="583">
        <v>877930</v>
      </c>
      <c r="DB65" s="752"/>
      <c r="DC65" s="752"/>
      <c r="DD65" s="752"/>
      <c r="DE65" s="752"/>
      <c r="DF65" s="752"/>
      <c r="DG65" s="752"/>
      <c r="DH65" s="754"/>
      <c r="DI65" s="4"/>
    </row>
    <row r="66" spans="2:113" ht="13.5" customHeight="1">
      <c r="B66" s="17"/>
      <c r="C66" s="667" t="s">
        <v>31</v>
      </c>
      <c r="D66" s="667"/>
      <c r="E66" s="667"/>
      <c r="F66" s="667"/>
      <c r="G66" s="667"/>
      <c r="H66" s="667"/>
      <c r="I66" s="667"/>
      <c r="J66" s="667"/>
      <c r="K66" s="667"/>
      <c r="L66" s="668"/>
      <c r="M66" s="583">
        <v>54571</v>
      </c>
      <c r="N66" s="584"/>
      <c r="O66" s="584"/>
      <c r="P66" s="584"/>
      <c r="Q66" s="584"/>
      <c r="R66" s="584"/>
      <c r="S66" s="584"/>
      <c r="T66" s="584"/>
      <c r="U66" s="588">
        <v>0.1</v>
      </c>
      <c r="V66" s="588"/>
      <c r="W66" s="588"/>
      <c r="X66" s="588"/>
      <c r="Y66" s="584">
        <v>53062</v>
      </c>
      <c r="Z66" s="584"/>
      <c r="AA66" s="584"/>
      <c r="AB66" s="584"/>
      <c r="AC66" s="584"/>
      <c r="AD66" s="584"/>
      <c r="AE66" s="584"/>
      <c r="AF66" s="584"/>
      <c r="AG66" s="11"/>
      <c r="AH66" s="676">
        <v>26734425</v>
      </c>
      <c r="AI66" s="676"/>
      <c r="AJ66" s="676"/>
      <c r="AK66" s="676"/>
      <c r="AL66" s="676"/>
      <c r="AM66" s="676"/>
      <c r="AN66" s="676"/>
      <c r="AO66" s="676"/>
      <c r="AP66" s="676"/>
      <c r="AQ66" s="676"/>
      <c r="AR66" s="676"/>
      <c r="AS66" s="676"/>
      <c r="AT66" s="677" t="s">
        <v>5</v>
      </c>
      <c r="AU66" s="677"/>
      <c r="AV66" s="14"/>
      <c r="AW66" s="678" t="s">
        <v>436</v>
      </c>
      <c r="AX66" s="679"/>
      <c r="AY66" s="728" t="s">
        <v>30</v>
      </c>
      <c r="AZ66" s="747"/>
      <c r="BA66" s="747"/>
      <c r="BB66" s="747"/>
      <c r="BC66" s="747"/>
      <c r="BD66" s="747"/>
      <c r="BE66" s="748"/>
      <c r="BF66" s="749">
        <v>6176188</v>
      </c>
      <c r="BG66" s="750"/>
      <c r="BH66" s="750"/>
      <c r="BI66" s="750"/>
      <c r="BJ66" s="750"/>
      <c r="BK66" s="751"/>
      <c r="BL66" s="719" t="s">
        <v>437</v>
      </c>
      <c r="BM66" s="722" t="s">
        <v>438</v>
      </c>
      <c r="BN66" s="728" t="s">
        <v>29</v>
      </c>
      <c r="BO66" s="632"/>
      <c r="BP66" s="632"/>
      <c r="BQ66" s="632"/>
      <c r="BR66" s="632"/>
      <c r="BS66" s="632"/>
      <c r="BT66" s="632"/>
      <c r="BU66" s="632"/>
      <c r="BV66" s="632"/>
      <c r="BW66" s="632"/>
      <c r="BX66" s="632"/>
      <c r="BY66" s="633"/>
      <c r="BZ66" s="749">
        <v>232866</v>
      </c>
      <c r="CA66" s="750"/>
      <c r="CB66" s="750"/>
      <c r="CC66" s="750"/>
      <c r="CD66" s="750"/>
      <c r="CE66" s="750"/>
      <c r="CF66" s="656"/>
      <c r="CG66" s="657"/>
      <c r="CH66" s="657"/>
      <c r="CI66" s="657"/>
      <c r="CJ66" s="658"/>
      <c r="CK66" s="697" t="s">
        <v>28</v>
      </c>
      <c r="CL66" s="662"/>
      <c r="CM66" s="662"/>
      <c r="CN66" s="662"/>
      <c r="CO66" s="662"/>
      <c r="CP66" s="662"/>
      <c r="CQ66" s="662"/>
      <c r="CR66" s="663"/>
      <c r="CS66" s="583" t="s">
        <v>368</v>
      </c>
      <c r="CT66" s="752"/>
      <c r="CU66" s="752"/>
      <c r="CV66" s="752"/>
      <c r="CW66" s="752"/>
      <c r="CX66" s="752"/>
      <c r="CY66" s="752"/>
      <c r="CZ66" s="753"/>
      <c r="DA66" s="583" t="s">
        <v>368</v>
      </c>
      <c r="DB66" s="752"/>
      <c r="DC66" s="752"/>
      <c r="DD66" s="752"/>
      <c r="DE66" s="752"/>
      <c r="DF66" s="752"/>
      <c r="DG66" s="752"/>
      <c r="DH66" s="754"/>
      <c r="DI66" s="4"/>
    </row>
    <row r="67" spans="2:113" ht="13.5" customHeight="1">
      <c r="B67" s="187"/>
      <c r="C67" s="725" t="s">
        <v>27</v>
      </c>
      <c r="D67" s="726"/>
      <c r="E67" s="726"/>
      <c r="F67" s="726"/>
      <c r="G67" s="726"/>
      <c r="H67" s="726"/>
      <c r="I67" s="726"/>
      <c r="J67" s="726"/>
      <c r="K67" s="726"/>
      <c r="L67" s="727"/>
      <c r="M67" s="741">
        <v>1840656</v>
      </c>
      <c r="N67" s="742"/>
      <c r="O67" s="742"/>
      <c r="P67" s="742"/>
      <c r="Q67" s="742"/>
      <c r="R67" s="742"/>
      <c r="S67" s="742"/>
      <c r="T67" s="742"/>
      <c r="U67" s="743">
        <v>3.8</v>
      </c>
      <c r="V67" s="743"/>
      <c r="W67" s="743"/>
      <c r="X67" s="743"/>
      <c r="Y67" s="742">
        <v>378200</v>
      </c>
      <c r="Z67" s="742"/>
      <c r="AA67" s="742"/>
      <c r="AB67" s="742"/>
      <c r="AC67" s="742"/>
      <c r="AD67" s="742"/>
      <c r="AE67" s="742"/>
      <c r="AF67" s="744"/>
      <c r="AG67" s="11"/>
      <c r="AH67" s="582" t="s">
        <v>26</v>
      </c>
      <c r="AI67" s="582"/>
      <c r="AJ67" s="582"/>
      <c r="AK67" s="582"/>
      <c r="AL67" s="582"/>
      <c r="AM67" s="582"/>
      <c r="AN67" s="582"/>
      <c r="AO67" s="582"/>
      <c r="AP67" s="582"/>
      <c r="AQ67" s="582"/>
      <c r="AR67" s="582"/>
      <c r="AS67" s="582"/>
      <c r="AT67" s="582"/>
      <c r="AU67" s="582"/>
      <c r="AV67" s="626"/>
      <c r="AW67" s="680"/>
      <c r="AX67" s="681"/>
      <c r="AY67" s="669" t="s">
        <v>439</v>
      </c>
      <c r="AZ67" s="670"/>
      <c r="BA67" s="670"/>
      <c r="BB67" s="670"/>
      <c r="BC67" s="670"/>
      <c r="BD67" s="670"/>
      <c r="BE67" s="671"/>
      <c r="BF67" s="583">
        <v>1216491</v>
      </c>
      <c r="BG67" s="584"/>
      <c r="BH67" s="584"/>
      <c r="BI67" s="584"/>
      <c r="BJ67" s="584"/>
      <c r="BK67" s="672"/>
      <c r="BL67" s="720"/>
      <c r="BM67" s="723"/>
      <c r="BN67" s="619" t="s">
        <v>25</v>
      </c>
      <c r="BO67" s="582"/>
      <c r="BP67" s="582"/>
      <c r="BQ67" s="582"/>
      <c r="BR67" s="582"/>
      <c r="BS67" s="582"/>
      <c r="BT67" s="582"/>
      <c r="BU67" s="582"/>
      <c r="BV67" s="582"/>
      <c r="BW67" s="582"/>
      <c r="BX67" s="582"/>
      <c r="BY67" s="585"/>
      <c r="BZ67" s="583">
        <v>-614775</v>
      </c>
      <c r="CA67" s="584"/>
      <c r="CB67" s="584"/>
      <c r="CC67" s="584"/>
      <c r="CD67" s="584"/>
      <c r="CE67" s="584"/>
      <c r="CF67" s="728" t="s">
        <v>24</v>
      </c>
      <c r="CG67" s="729"/>
      <c r="CH67" s="729"/>
      <c r="CI67" s="729"/>
      <c r="CJ67" s="729"/>
      <c r="CK67" s="729"/>
      <c r="CL67" s="729"/>
      <c r="CM67" s="729"/>
      <c r="CN67" s="729"/>
      <c r="CO67" s="729"/>
      <c r="CP67" s="729"/>
      <c r="CQ67" s="729"/>
      <c r="CR67" s="729"/>
      <c r="CS67" s="730">
        <v>517000</v>
      </c>
      <c r="CT67" s="614"/>
      <c r="CU67" s="614"/>
      <c r="CV67" s="614"/>
      <c r="CW67" s="614"/>
      <c r="CX67" s="614"/>
      <c r="CY67" s="614"/>
      <c r="CZ67" s="731"/>
      <c r="DA67" s="613">
        <v>120000</v>
      </c>
      <c r="DB67" s="614"/>
      <c r="DC67" s="614"/>
      <c r="DD67" s="614"/>
      <c r="DE67" s="614"/>
      <c r="DF67" s="614"/>
      <c r="DG67" s="614"/>
      <c r="DH67" s="615"/>
      <c r="DI67" s="4"/>
    </row>
    <row r="68" spans="2:113" ht="13.5" customHeight="1">
      <c r="B68" s="616" t="s">
        <v>23</v>
      </c>
      <c r="C68" s="13"/>
      <c r="D68" s="582" t="s">
        <v>22</v>
      </c>
      <c r="E68" s="582"/>
      <c r="F68" s="582"/>
      <c r="G68" s="582"/>
      <c r="H68" s="582"/>
      <c r="I68" s="582"/>
      <c r="J68" s="582"/>
      <c r="K68" s="582"/>
      <c r="L68" s="585"/>
      <c r="M68" s="583">
        <v>476877</v>
      </c>
      <c r="N68" s="584"/>
      <c r="O68" s="584"/>
      <c r="P68" s="584"/>
      <c r="Q68" s="584"/>
      <c r="R68" s="584"/>
      <c r="S68" s="584"/>
      <c r="T68" s="584"/>
      <c r="U68" s="588">
        <v>1</v>
      </c>
      <c r="V68" s="588"/>
      <c r="W68" s="588"/>
      <c r="X68" s="588"/>
      <c r="Y68" s="584">
        <v>19577</v>
      </c>
      <c r="Z68" s="584"/>
      <c r="AA68" s="584"/>
      <c r="AB68" s="584"/>
      <c r="AC68" s="584"/>
      <c r="AD68" s="584"/>
      <c r="AE68" s="584"/>
      <c r="AF68" s="672"/>
      <c r="AG68" s="11"/>
      <c r="AH68" s="4"/>
      <c r="AI68" s="4"/>
      <c r="AJ68" s="4"/>
      <c r="AK68" s="617">
        <v>98.7</v>
      </c>
      <c r="AL68" s="617"/>
      <c r="AM68" s="617"/>
      <c r="AN68" s="282" t="s">
        <v>21</v>
      </c>
      <c r="AO68" s="16"/>
      <c r="AP68" s="16"/>
      <c r="AQ68" s="15" t="s">
        <v>440</v>
      </c>
      <c r="AR68" s="618">
        <v>106.4</v>
      </c>
      <c r="AS68" s="618"/>
      <c r="AT68" s="618"/>
      <c r="AU68" s="282" t="s">
        <v>21</v>
      </c>
      <c r="AV68" s="14" t="s">
        <v>441</v>
      </c>
      <c r="AW68" s="680"/>
      <c r="AX68" s="681"/>
      <c r="AY68" s="669" t="s">
        <v>486</v>
      </c>
      <c r="AZ68" s="670"/>
      <c r="BA68" s="670"/>
      <c r="BB68" s="670"/>
      <c r="BC68" s="670"/>
      <c r="BD68" s="670"/>
      <c r="BE68" s="671"/>
      <c r="BF68" s="583">
        <v>716381</v>
      </c>
      <c r="BG68" s="584"/>
      <c r="BH68" s="584"/>
      <c r="BI68" s="584"/>
      <c r="BJ68" s="584"/>
      <c r="BK68" s="672"/>
      <c r="BL68" s="720"/>
      <c r="BM68" s="723"/>
      <c r="BN68" s="619" t="s">
        <v>20</v>
      </c>
      <c r="BO68" s="582"/>
      <c r="BP68" s="582"/>
      <c r="BQ68" s="582"/>
      <c r="BR68" s="582"/>
      <c r="BS68" s="582"/>
      <c r="BT68" s="582"/>
      <c r="BU68" s="582"/>
      <c r="BV68" s="582"/>
      <c r="BW68" s="582"/>
      <c r="BX68" s="582"/>
      <c r="BY68" s="585"/>
      <c r="BZ68" s="583">
        <v>21296</v>
      </c>
      <c r="CA68" s="584"/>
      <c r="CB68" s="584"/>
      <c r="CC68" s="584"/>
      <c r="CD68" s="584"/>
      <c r="CE68" s="584"/>
      <c r="CF68" s="619" t="s">
        <v>19</v>
      </c>
      <c r="CG68" s="620"/>
      <c r="CH68" s="620"/>
      <c r="CI68" s="620"/>
      <c r="CJ68" s="620"/>
      <c r="CK68" s="620"/>
      <c r="CL68" s="620"/>
      <c r="CM68" s="620"/>
      <c r="CN68" s="620"/>
      <c r="CO68" s="620"/>
      <c r="CP68" s="620"/>
      <c r="CQ68" s="620"/>
      <c r="CR68" s="620"/>
      <c r="CS68" s="621">
        <v>200000</v>
      </c>
      <c r="CT68" s="622"/>
      <c r="CU68" s="622"/>
      <c r="CV68" s="622"/>
      <c r="CW68" s="622"/>
      <c r="CX68" s="622"/>
      <c r="CY68" s="622"/>
      <c r="CZ68" s="623"/>
      <c r="DA68" s="624">
        <v>200000</v>
      </c>
      <c r="DB68" s="622"/>
      <c r="DC68" s="622"/>
      <c r="DD68" s="622"/>
      <c r="DE68" s="622"/>
      <c r="DF68" s="622"/>
      <c r="DG68" s="622"/>
      <c r="DH68" s="625"/>
      <c r="DI68" s="4"/>
    </row>
    <row r="69" spans="2:113" ht="13.5" customHeight="1">
      <c r="B69" s="616"/>
      <c r="C69" s="13"/>
      <c r="D69" s="582" t="s">
        <v>18</v>
      </c>
      <c r="E69" s="582"/>
      <c r="F69" s="582"/>
      <c r="G69" s="582"/>
      <c r="H69" s="582"/>
      <c r="I69" s="582"/>
      <c r="J69" s="582"/>
      <c r="K69" s="582"/>
      <c r="L69" s="585"/>
      <c r="M69" s="583">
        <v>1331529</v>
      </c>
      <c r="N69" s="584"/>
      <c r="O69" s="584"/>
      <c r="P69" s="584"/>
      <c r="Q69" s="584"/>
      <c r="R69" s="584"/>
      <c r="S69" s="584"/>
      <c r="T69" s="584"/>
      <c r="U69" s="588">
        <v>2.7</v>
      </c>
      <c r="V69" s="588"/>
      <c r="W69" s="588"/>
      <c r="X69" s="588"/>
      <c r="Y69" s="584">
        <v>349497</v>
      </c>
      <c r="Z69" s="584"/>
      <c r="AA69" s="584"/>
      <c r="AB69" s="584"/>
      <c r="AC69" s="584"/>
      <c r="AD69" s="584"/>
      <c r="AE69" s="584"/>
      <c r="AF69" s="672"/>
      <c r="AG69" s="11"/>
      <c r="AH69" s="6"/>
      <c r="AI69" s="12"/>
      <c r="AJ69" s="12"/>
      <c r="AK69" s="12"/>
      <c r="AL69" s="582" t="s">
        <v>443</v>
      </c>
      <c r="AM69" s="582"/>
      <c r="AN69" s="582"/>
      <c r="AO69" s="582"/>
      <c r="AP69" s="582"/>
      <c r="AQ69" s="582"/>
      <c r="AR69" s="582"/>
      <c r="AS69" s="582"/>
      <c r="AT69" s="582"/>
      <c r="AU69" s="582"/>
      <c r="AV69" s="626"/>
      <c r="AW69" s="680"/>
      <c r="AX69" s="681"/>
      <c r="AY69" s="669" t="s">
        <v>446</v>
      </c>
      <c r="AZ69" s="670"/>
      <c r="BA69" s="670"/>
      <c r="BB69" s="670"/>
      <c r="BC69" s="670"/>
      <c r="BD69" s="670"/>
      <c r="BE69" s="671"/>
      <c r="BF69" s="583" t="s">
        <v>368</v>
      </c>
      <c r="BG69" s="584"/>
      <c r="BH69" s="584"/>
      <c r="BI69" s="584"/>
      <c r="BJ69" s="584"/>
      <c r="BK69" s="672"/>
      <c r="BL69" s="720"/>
      <c r="BM69" s="723"/>
      <c r="BN69" s="619" t="s">
        <v>17</v>
      </c>
      <c r="BO69" s="582"/>
      <c r="BP69" s="582"/>
      <c r="BQ69" s="582"/>
      <c r="BR69" s="582"/>
      <c r="BS69" s="582"/>
      <c r="BT69" s="582"/>
      <c r="BU69" s="582"/>
      <c r="BV69" s="582"/>
      <c r="BW69" s="582"/>
      <c r="BX69" s="582"/>
      <c r="BY69" s="585"/>
      <c r="BZ69" s="583">
        <v>33611</v>
      </c>
      <c r="CA69" s="584"/>
      <c r="CB69" s="584"/>
      <c r="CC69" s="584"/>
      <c r="CD69" s="584"/>
      <c r="CE69" s="584"/>
      <c r="CF69" s="627" t="s">
        <v>16</v>
      </c>
      <c r="CG69" s="628"/>
      <c r="CH69" s="628" t="s">
        <v>15</v>
      </c>
      <c r="CI69" s="628"/>
      <c r="CJ69" s="631"/>
      <c r="CK69" s="632" t="s">
        <v>14</v>
      </c>
      <c r="CL69" s="632"/>
      <c r="CM69" s="632"/>
      <c r="CN69" s="632"/>
      <c r="CO69" s="632"/>
      <c r="CP69" s="632"/>
      <c r="CQ69" s="632"/>
      <c r="CR69" s="633"/>
      <c r="CS69" s="634">
        <v>98.9</v>
      </c>
      <c r="CT69" s="635"/>
      <c r="CU69" s="635"/>
      <c r="CV69" s="635"/>
      <c r="CW69" s="635">
        <v>96.2</v>
      </c>
      <c r="CX69" s="587"/>
      <c r="CY69" s="587"/>
      <c r="CZ69" s="589"/>
      <c r="DA69" s="634">
        <v>98.8</v>
      </c>
      <c r="DB69" s="587"/>
      <c r="DC69" s="587"/>
      <c r="DD69" s="587"/>
      <c r="DE69" s="635">
        <v>95.9</v>
      </c>
      <c r="DF69" s="587"/>
      <c r="DG69" s="587"/>
      <c r="DH69" s="590"/>
      <c r="DI69" s="4"/>
    </row>
    <row r="70" spans="2:113" ht="13.5" customHeight="1">
      <c r="B70" s="616"/>
      <c r="C70" s="619" t="s">
        <v>13</v>
      </c>
      <c r="D70" s="582"/>
      <c r="E70" s="582"/>
      <c r="F70" s="582"/>
      <c r="G70" s="582"/>
      <c r="H70" s="582"/>
      <c r="I70" s="582"/>
      <c r="J70" s="582"/>
      <c r="K70" s="582"/>
      <c r="L70" s="585"/>
      <c r="M70" s="583">
        <v>16551</v>
      </c>
      <c r="N70" s="584"/>
      <c r="O70" s="584"/>
      <c r="P70" s="584"/>
      <c r="Q70" s="584"/>
      <c r="R70" s="584"/>
      <c r="S70" s="584"/>
      <c r="T70" s="584"/>
      <c r="U70" s="588">
        <v>0</v>
      </c>
      <c r="V70" s="588"/>
      <c r="W70" s="588"/>
      <c r="X70" s="588"/>
      <c r="Y70" s="584">
        <v>16551</v>
      </c>
      <c r="Z70" s="584"/>
      <c r="AA70" s="584"/>
      <c r="AB70" s="584"/>
      <c r="AC70" s="584"/>
      <c r="AD70" s="584"/>
      <c r="AE70" s="584"/>
      <c r="AF70" s="672"/>
      <c r="AG70" s="11"/>
      <c r="AH70" s="6"/>
      <c r="AI70" s="12"/>
      <c r="AJ70" s="12"/>
      <c r="AK70" s="12"/>
      <c r="AL70" s="582" t="s">
        <v>445</v>
      </c>
      <c r="AM70" s="582"/>
      <c r="AN70" s="582"/>
      <c r="AO70" s="582"/>
      <c r="AP70" s="582"/>
      <c r="AQ70" s="582"/>
      <c r="AR70" s="582"/>
      <c r="AS70" s="582"/>
      <c r="AT70" s="582"/>
      <c r="AU70" s="582"/>
      <c r="AV70" s="626"/>
      <c r="AW70" s="680"/>
      <c r="AX70" s="681"/>
      <c r="AY70" s="669" t="s">
        <v>463</v>
      </c>
      <c r="AZ70" s="670"/>
      <c r="BA70" s="670"/>
      <c r="BB70" s="670"/>
      <c r="BC70" s="670"/>
      <c r="BD70" s="670"/>
      <c r="BE70" s="671"/>
      <c r="BF70" s="583" t="s">
        <v>368</v>
      </c>
      <c r="BG70" s="584"/>
      <c r="BH70" s="584"/>
      <c r="BI70" s="584"/>
      <c r="BJ70" s="584"/>
      <c r="BK70" s="672"/>
      <c r="BL70" s="720"/>
      <c r="BM70" s="723"/>
      <c r="BN70" s="737" t="s">
        <v>447</v>
      </c>
      <c r="BO70" s="737"/>
      <c r="BP70" s="737"/>
      <c r="BQ70" s="737"/>
      <c r="BR70" s="739" t="s">
        <v>12</v>
      </c>
      <c r="BS70" s="582" t="s">
        <v>11</v>
      </c>
      <c r="BT70" s="582"/>
      <c r="BU70" s="582"/>
      <c r="BV70" s="582"/>
      <c r="BW70" s="582"/>
      <c r="BX70" s="582"/>
      <c r="BY70" s="582"/>
      <c r="BZ70" s="583">
        <v>81</v>
      </c>
      <c r="CA70" s="584"/>
      <c r="CB70" s="584"/>
      <c r="CC70" s="584"/>
      <c r="CD70" s="584"/>
      <c r="CE70" s="584"/>
      <c r="CF70" s="629"/>
      <c r="CG70" s="630"/>
      <c r="CH70" s="637" t="s">
        <v>448</v>
      </c>
      <c r="CI70" s="637" t="s">
        <v>449</v>
      </c>
      <c r="CJ70" s="732" t="s">
        <v>450</v>
      </c>
      <c r="CK70" s="582"/>
      <c r="CL70" s="582"/>
      <c r="CM70" s="582"/>
      <c r="CN70" s="582"/>
      <c r="CO70" s="582"/>
      <c r="CP70" s="582"/>
      <c r="CQ70" s="582"/>
      <c r="CR70" s="585"/>
      <c r="CS70" s="634"/>
      <c r="CT70" s="635"/>
      <c r="CU70" s="635"/>
      <c r="CV70" s="635"/>
      <c r="CW70" s="587"/>
      <c r="CX70" s="587"/>
      <c r="CY70" s="587"/>
      <c r="CZ70" s="589"/>
      <c r="DA70" s="636"/>
      <c r="DB70" s="587"/>
      <c r="DC70" s="587"/>
      <c r="DD70" s="587"/>
      <c r="DE70" s="587"/>
      <c r="DF70" s="587"/>
      <c r="DG70" s="587"/>
      <c r="DH70" s="590"/>
      <c r="DI70" s="4"/>
    </row>
    <row r="71" spans="2:113" ht="13.5" customHeight="1">
      <c r="B71" s="188"/>
      <c r="C71" s="712" t="s">
        <v>10</v>
      </c>
      <c r="D71" s="667"/>
      <c r="E71" s="667"/>
      <c r="F71" s="667"/>
      <c r="G71" s="667"/>
      <c r="H71" s="667"/>
      <c r="I71" s="667"/>
      <c r="J71" s="667"/>
      <c r="K71" s="667"/>
      <c r="L71" s="668"/>
      <c r="M71" s="733" t="s">
        <v>368</v>
      </c>
      <c r="N71" s="734"/>
      <c r="O71" s="734"/>
      <c r="P71" s="734"/>
      <c r="Q71" s="734"/>
      <c r="R71" s="734"/>
      <c r="S71" s="734"/>
      <c r="T71" s="734"/>
      <c r="U71" s="735" t="s">
        <v>368</v>
      </c>
      <c r="V71" s="735"/>
      <c r="W71" s="735"/>
      <c r="X71" s="735"/>
      <c r="Y71" s="734" t="s">
        <v>368</v>
      </c>
      <c r="Z71" s="734"/>
      <c r="AA71" s="734"/>
      <c r="AB71" s="734"/>
      <c r="AC71" s="734"/>
      <c r="AD71" s="734"/>
      <c r="AE71" s="734"/>
      <c r="AF71" s="736"/>
      <c r="AG71" s="11"/>
      <c r="AH71" s="582" t="s">
        <v>9</v>
      </c>
      <c r="AI71" s="582"/>
      <c r="AJ71" s="582"/>
      <c r="AK71" s="582"/>
      <c r="AL71" s="582"/>
      <c r="AM71" s="582"/>
      <c r="AN71" s="582"/>
      <c r="AO71" s="582"/>
      <c r="AP71" s="582"/>
      <c r="AQ71" s="582"/>
      <c r="AR71" s="582"/>
      <c r="AS71" s="582"/>
      <c r="AT71" s="582"/>
      <c r="AU71" s="582"/>
      <c r="AV71" s="626"/>
      <c r="AW71" s="680"/>
      <c r="AX71" s="681"/>
      <c r="AY71" s="669" t="s">
        <v>451</v>
      </c>
      <c r="AZ71" s="670"/>
      <c r="BA71" s="670"/>
      <c r="BB71" s="670"/>
      <c r="BC71" s="670"/>
      <c r="BD71" s="670"/>
      <c r="BE71" s="671"/>
      <c r="BF71" s="583">
        <v>1429546</v>
      </c>
      <c r="BG71" s="584"/>
      <c r="BH71" s="584"/>
      <c r="BI71" s="584"/>
      <c r="BJ71" s="584"/>
      <c r="BK71" s="672"/>
      <c r="BL71" s="720"/>
      <c r="BM71" s="723"/>
      <c r="BN71" s="737"/>
      <c r="BO71" s="737"/>
      <c r="BP71" s="737"/>
      <c r="BQ71" s="737"/>
      <c r="BR71" s="739"/>
      <c r="BS71" s="582" t="s">
        <v>8</v>
      </c>
      <c r="BT71" s="582"/>
      <c r="BU71" s="582"/>
      <c r="BV71" s="582"/>
      <c r="BW71" s="582"/>
      <c r="BX71" s="582"/>
      <c r="BY71" s="582"/>
      <c r="BZ71" s="583">
        <v>99</v>
      </c>
      <c r="CA71" s="584"/>
      <c r="CB71" s="584"/>
      <c r="CC71" s="584"/>
      <c r="CD71" s="584"/>
      <c r="CE71" s="584"/>
      <c r="CF71" s="629"/>
      <c r="CG71" s="630"/>
      <c r="CH71" s="637"/>
      <c r="CI71" s="637"/>
      <c r="CJ71" s="732"/>
      <c r="CK71" s="582" t="s">
        <v>7</v>
      </c>
      <c r="CL71" s="582"/>
      <c r="CM71" s="582"/>
      <c r="CN71" s="582"/>
      <c r="CO71" s="582"/>
      <c r="CP71" s="582"/>
      <c r="CQ71" s="582"/>
      <c r="CR71" s="585"/>
      <c r="CS71" s="586">
        <v>98.7</v>
      </c>
      <c r="CT71" s="587"/>
      <c r="CU71" s="587"/>
      <c r="CV71" s="587"/>
      <c r="CW71" s="588">
        <v>95.4</v>
      </c>
      <c r="CX71" s="587"/>
      <c r="CY71" s="587"/>
      <c r="CZ71" s="589"/>
      <c r="DA71" s="586">
        <v>98.5</v>
      </c>
      <c r="DB71" s="587"/>
      <c r="DC71" s="587"/>
      <c r="DD71" s="587"/>
      <c r="DE71" s="588">
        <v>95.1</v>
      </c>
      <c r="DF71" s="587"/>
      <c r="DG71" s="587"/>
      <c r="DH71" s="590"/>
      <c r="DI71" s="4"/>
    </row>
    <row r="72" spans="2:113" ht="13.5" customHeight="1" thickBot="1">
      <c r="B72" s="591" t="s">
        <v>6</v>
      </c>
      <c r="C72" s="592"/>
      <c r="D72" s="592"/>
      <c r="E72" s="592"/>
      <c r="F72" s="592"/>
      <c r="G72" s="592"/>
      <c r="H72" s="592"/>
      <c r="I72" s="592"/>
      <c r="J72" s="592"/>
      <c r="K72" s="592"/>
      <c r="L72" s="593"/>
      <c r="M72" s="594">
        <v>48591326</v>
      </c>
      <c r="N72" s="595"/>
      <c r="O72" s="595"/>
      <c r="P72" s="595"/>
      <c r="Q72" s="595"/>
      <c r="R72" s="595"/>
      <c r="S72" s="595"/>
      <c r="T72" s="595"/>
      <c r="U72" s="596">
        <v>100</v>
      </c>
      <c r="V72" s="596"/>
      <c r="W72" s="596"/>
      <c r="X72" s="596"/>
      <c r="Y72" s="595">
        <v>30238465</v>
      </c>
      <c r="Z72" s="595"/>
      <c r="AA72" s="595"/>
      <c r="AB72" s="595"/>
      <c r="AC72" s="595"/>
      <c r="AD72" s="595"/>
      <c r="AE72" s="595"/>
      <c r="AF72" s="597"/>
      <c r="AG72" s="10"/>
      <c r="AH72" s="598">
        <v>31800026</v>
      </c>
      <c r="AI72" s="598"/>
      <c r="AJ72" s="598"/>
      <c r="AK72" s="598"/>
      <c r="AL72" s="598"/>
      <c r="AM72" s="598"/>
      <c r="AN72" s="598"/>
      <c r="AO72" s="598"/>
      <c r="AP72" s="598"/>
      <c r="AQ72" s="598"/>
      <c r="AR72" s="598"/>
      <c r="AS72" s="598"/>
      <c r="AT72" s="592" t="s">
        <v>5</v>
      </c>
      <c r="AU72" s="592"/>
      <c r="AV72" s="9"/>
      <c r="AW72" s="682"/>
      <c r="AX72" s="683"/>
      <c r="AY72" s="599" t="s">
        <v>85</v>
      </c>
      <c r="AZ72" s="600"/>
      <c r="BA72" s="600"/>
      <c r="BB72" s="600"/>
      <c r="BC72" s="600"/>
      <c r="BD72" s="600"/>
      <c r="BE72" s="601"/>
      <c r="BF72" s="602">
        <v>2813770</v>
      </c>
      <c r="BG72" s="603"/>
      <c r="BH72" s="603"/>
      <c r="BI72" s="603"/>
      <c r="BJ72" s="603"/>
      <c r="BK72" s="604"/>
      <c r="BL72" s="721"/>
      <c r="BM72" s="724"/>
      <c r="BN72" s="738"/>
      <c r="BO72" s="738"/>
      <c r="BP72" s="738"/>
      <c r="BQ72" s="738"/>
      <c r="BR72" s="740"/>
      <c r="BS72" s="592" t="s">
        <v>4</v>
      </c>
      <c r="BT72" s="592"/>
      <c r="BU72" s="592"/>
      <c r="BV72" s="592"/>
      <c r="BW72" s="592"/>
      <c r="BX72" s="592"/>
      <c r="BY72" s="592"/>
      <c r="BZ72" s="602">
        <v>299</v>
      </c>
      <c r="CA72" s="603"/>
      <c r="CB72" s="603"/>
      <c r="CC72" s="603"/>
      <c r="CD72" s="603"/>
      <c r="CE72" s="604"/>
      <c r="CF72" s="605" t="s">
        <v>3</v>
      </c>
      <c r="CG72" s="606"/>
      <c r="CH72" s="607" t="s">
        <v>2</v>
      </c>
      <c r="CI72" s="607"/>
      <c r="CJ72" s="608"/>
      <c r="CK72" s="592" t="s">
        <v>1</v>
      </c>
      <c r="CL72" s="592"/>
      <c r="CM72" s="592"/>
      <c r="CN72" s="592"/>
      <c r="CO72" s="592"/>
      <c r="CP72" s="592"/>
      <c r="CQ72" s="592"/>
      <c r="CR72" s="593"/>
      <c r="CS72" s="609">
        <v>99</v>
      </c>
      <c r="CT72" s="610"/>
      <c r="CU72" s="610"/>
      <c r="CV72" s="610"/>
      <c r="CW72" s="611">
        <v>96.9</v>
      </c>
      <c r="CX72" s="610"/>
      <c r="CY72" s="610"/>
      <c r="CZ72" s="612"/>
      <c r="DA72" s="609">
        <v>99</v>
      </c>
      <c r="DB72" s="610"/>
      <c r="DC72" s="610"/>
      <c r="DD72" s="610"/>
      <c r="DE72" s="611">
        <v>96.5</v>
      </c>
      <c r="DF72" s="610"/>
      <c r="DG72" s="610"/>
      <c r="DH72" s="718"/>
      <c r="DI72" s="4"/>
    </row>
    <row r="73" spans="2:113" ht="13.5" customHeight="1">
      <c r="B73" s="715" t="s">
        <v>0</v>
      </c>
      <c r="C73" s="715"/>
      <c r="D73" s="715"/>
      <c r="E73" s="715"/>
      <c r="F73" s="715"/>
      <c r="G73" s="715"/>
      <c r="H73" s="715"/>
      <c r="I73" s="715"/>
      <c r="J73" s="715"/>
      <c r="K73" s="715"/>
      <c r="L73" s="715"/>
      <c r="M73" s="715"/>
      <c r="N73" s="715"/>
      <c r="O73" s="715"/>
      <c r="P73" s="715"/>
      <c r="Q73" s="715"/>
      <c r="R73" s="715"/>
      <c r="S73" s="715"/>
      <c r="T73" s="715"/>
      <c r="U73" s="715"/>
      <c r="V73" s="715"/>
      <c r="W73" s="715"/>
      <c r="X73" s="715"/>
      <c r="Y73" s="715"/>
      <c r="Z73" s="715"/>
      <c r="AA73" s="715"/>
      <c r="AB73" s="715"/>
      <c r="AC73" s="715"/>
      <c r="AD73" s="715"/>
      <c r="AE73" s="715"/>
      <c r="AF73" s="715"/>
      <c r="AG73" s="715"/>
      <c r="AH73" s="715"/>
      <c r="AI73" s="715"/>
      <c r="AJ73" s="715"/>
      <c r="AK73" s="715"/>
      <c r="AL73" s="715"/>
      <c r="AM73" s="715"/>
      <c r="AN73" s="715"/>
      <c r="AO73" s="715"/>
      <c r="AP73" s="715"/>
      <c r="AQ73" s="715"/>
      <c r="AR73" s="715"/>
      <c r="AS73" s="715"/>
      <c r="AT73" s="715"/>
      <c r="AU73" s="715"/>
      <c r="AV73" s="715"/>
      <c r="AW73" s="715"/>
      <c r="AX73" s="715"/>
      <c r="AY73" s="715"/>
      <c r="AZ73" s="715"/>
      <c r="BA73" s="715"/>
      <c r="BB73" s="715"/>
      <c r="BC73" s="715"/>
      <c r="BD73" s="715"/>
      <c r="BE73" s="715"/>
      <c r="BF73" s="715"/>
      <c r="BG73" s="715"/>
      <c r="BH73" s="715"/>
      <c r="BI73" s="715"/>
      <c r="BJ73" s="715"/>
      <c r="BK73" s="715"/>
      <c r="BL73" s="715"/>
      <c r="BM73" s="715"/>
      <c r="BN73" s="715"/>
      <c r="BO73" s="715"/>
      <c r="BP73" s="715"/>
      <c r="BQ73" s="715"/>
      <c r="BR73" s="715"/>
      <c r="BS73" s="715"/>
      <c r="BT73" s="715"/>
      <c r="BU73" s="715"/>
      <c r="BV73" s="715"/>
      <c r="BW73" s="715"/>
      <c r="BX73" s="715"/>
      <c r="BY73" s="715"/>
      <c r="BZ73" s="715"/>
      <c r="CA73" s="715"/>
      <c r="CB73" s="715"/>
      <c r="CC73" s="715"/>
      <c r="CD73" s="715"/>
      <c r="CE73" s="715"/>
      <c r="CF73" s="715"/>
      <c r="CG73" s="715"/>
      <c r="CH73" s="715"/>
      <c r="CI73" s="715"/>
      <c r="CJ73" s="715"/>
      <c r="CK73" s="715"/>
      <c r="CL73" s="715"/>
      <c r="CN73" s="8"/>
      <c r="CO73" s="285"/>
      <c r="CP73" s="285"/>
      <c r="CQ73" s="285"/>
      <c r="CR73" s="285"/>
      <c r="CS73" s="285"/>
      <c r="CT73" s="282"/>
      <c r="CU73" s="282"/>
      <c r="CV73" s="282"/>
      <c r="CW73" s="282"/>
      <c r="CX73" s="282"/>
      <c r="CY73" s="282"/>
      <c r="CZ73" s="282"/>
      <c r="DA73" s="282"/>
      <c r="DB73" s="282"/>
      <c r="DC73" s="282"/>
      <c r="DD73" s="282"/>
      <c r="DE73" s="282"/>
      <c r="DF73" s="282"/>
      <c r="DG73" s="282"/>
      <c r="DH73" s="282"/>
    </row>
    <row r="74" spans="2:113" ht="13.5" customHeight="1">
      <c r="B74" s="716" t="s">
        <v>452</v>
      </c>
      <c r="C74" s="716"/>
      <c r="D74" s="716"/>
      <c r="E74" s="716"/>
      <c r="F74" s="716"/>
      <c r="G74" s="716"/>
      <c r="H74" s="716"/>
      <c r="I74" s="716"/>
      <c r="J74" s="716"/>
      <c r="K74" s="716"/>
      <c r="L74" s="716"/>
      <c r="M74" s="716"/>
      <c r="N74" s="716"/>
      <c r="O74" s="716"/>
      <c r="P74" s="716"/>
      <c r="Q74" s="716"/>
      <c r="R74" s="716"/>
      <c r="S74" s="716"/>
      <c r="T74" s="716"/>
      <c r="U74" s="716"/>
      <c r="V74" s="716"/>
      <c r="W74" s="716"/>
      <c r="X74" s="716"/>
      <c r="Y74" s="716"/>
      <c r="Z74" s="716"/>
      <c r="AA74" s="716"/>
      <c r="AB74" s="716"/>
      <c r="AC74" s="716"/>
      <c r="AD74" s="716"/>
      <c r="AE74" s="716"/>
      <c r="AF74" s="716"/>
      <c r="AG74" s="716"/>
      <c r="AH74" s="716"/>
      <c r="AI74" s="716"/>
      <c r="AJ74" s="716"/>
      <c r="AK74" s="716"/>
      <c r="AL74" s="716"/>
      <c r="AM74" s="716"/>
      <c r="AN74" s="716"/>
      <c r="AO74" s="716"/>
      <c r="AP74" s="716"/>
      <c r="AQ74" s="716"/>
      <c r="AR74" s="716"/>
      <c r="AS74" s="716"/>
      <c r="AT74" s="716"/>
      <c r="AU74" s="716"/>
      <c r="AV74" s="716"/>
      <c r="AW74" s="716"/>
      <c r="AX74" s="716"/>
      <c r="AY74" s="716"/>
      <c r="AZ74" s="716"/>
      <c r="BA74" s="716"/>
      <c r="BB74" s="716"/>
      <c r="BC74" s="716"/>
      <c r="BD74" s="716"/>
      <c r="BE74" s="716"/>
      <c r="BF74" s="716"/>
      <c r="BG74" s="716"/>
      <c r="BH74" s="716"/>
      <c r="BI74" s="716"/>
      <c r="BJ74" s="716"/>
      <c r="BK74" s="716"/>
      <c r="BL74" s="716"/>
      <c r="BM74" s="716"/>
      <c r="BN74" s="716"/>
      <c r="BO74" s="716"/>
      <c r="BP74" s="716"/>
      <c r="BQ74" s="716"/>
      <c r="BR74" s="716"/>
      <c r="BS74" s="716"/>
      <c r="BT74" s="716"/>
      <c r="BU74" s="716"/>
      <c r="BV74" s="716"/>
      <c r="BW74" s="716"/>
      <c r="BX74" s="716"/>
      <c r="BY74" s="716"/>
      <c r="BZ74" s="716"/>
      <c r="CA74" s="716"/>
      <c r="CB74" s="716"/>
      <c r="CC74" s="716"/>
      <c r="CD74" s="716"/>
      <c r="CE74" s="716"/>
      <c r="CF74" s="716"/>
      <c r="CG74" s="716"/>
      <c r="CH74" s="716"/>
      <c r="CI74" s="716"/>
      <c r="CJ74" s="716"/>
      <c r="CK74" s="716"/>
      <c r="CL74" s="716"/>
      <c r="CN74" s="7"/>
      <c r="CO74" s="7"/>
      <c r="CP74" s="7"/>
      <c r="CQ74" s="7"/>
      <c r="CR74" s="7"/>
      <c r="CS74" s="7"/>
      <c r="CT74" s="7"/>
      <c r="CU74" s="7"/>
      <c r="CV74" s="7"/>
      <c r="CW74" s="6"/>
      <c r="CZ74" s="6"/>
      <c r="DA74" s="6"/>
      <c r="DB74" s="4"/>
      <c r="DC74" s="4"/>
      <c r="DD74" s="4"/>
      <c r="DE74" s="580" t="s">
        <v>487</v>
      </c>
      <c r="DF74" s="580"/>
      <c r="DG74" s="580"/>
      <c r="DH74" s="580"/>
    </row>
    <row r="75" spans="2:113" ht="13.5" customHeight="1">
      <c r="B75" s="717" t="s">
        <v>454</v>
      </c>
      <c r="C75" s="717"/>
      <c r="D75" s="717"/>
      <c r="E75" s="717"/>
      <c r="F75" s="717"/>
      <c r="G75" s="717"/>
      <c r="H75" s="717"/>
      <c r="I75" s="717"/>
      <c r="J75" s="717"/>
      <c r="K75" s="717"/>
      <c r="L75" s="717"/>
      <c r="M75" s="717"/>
      <c r="N75" s="717"/>
      <c r="O75" s="717"/>
      <c r="P75" s="717"/>
      <c r="Q75" s="717"/>
      <c r="R75" s="717"/>
      <c r="S75" s="717"/>
      <c r="T75" s="717"/>
      <c r="U75" s="717"/>
      <c r="V75" s="717"/>
      <c r="W75" s="717"/>
      <c r="X75" s="717"/>
      <c r="Y75" s="717"/>
      <c r="Z75" s="717"/>
      <c r="AA75" s="717"/>
      <c r="AB75" s="717"/>
      <c r="AC75" s="717"/>
      <c r="AD75" s="717"/>
      <c r="AE75" s="717"/>
      <c r="AF75" s="717"/>
      <c r="AG75" s="717"/>
      <c r="AH75" s="717"/>
      <c r="AI75" s="717"/>
      <c r="AJ75" s="717"/>
      <c r="AK75" s="717"/>
      <c r="AL75" s="717"/>
      <c r="AM75" s="717"/>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7"/>
      <c r="BJ75" s="717"/>
      <c r="BK75" s="717"/>
      <c r="BL75" s="717"/>
      <c r="BM75" s="717"/>
      <c r="BN75" s="717"/>
      <c r="BO75" s="717"/>
      <c r="BP75" s="717"/>
      <c r="BQ75" s="717"/>
      <c r="BR75" s="717"/>
      <c r="BS75" s="717"/>
      <c r="BT75" s="717"/>
      <c r="BU75" s="717"/>
      <c r="BV75" s="717"/>
      <c r="BW75" s="717"/>
      <c r="BX75" s="717"/>
      <c r="BY75" s="717"/>
      <c r="BZ75" s="717"/>
      <c r="CA75" s="717"/>
      <c r="CB75" s="717"/>
      <c r="CC75" s="717"/>
      <c r="CD75" s="717"/>
      <c r="CE75" s="717"/>
      <c r="CF75" s="717"/>
      <c r="CG75" s="717"/>
      <c r="CH75" s="717"/>
      <c r="CI75" s="717"/>
      <c r="CJ75" s="717"/>
      <c r="CK75" s="717"/>
      <c r="CL75" s="717"/>
      <c r="CN75" s="3"/>
      <c r="CO75" s="3"/>
      <c r="CP75" s="3"/>
      <c r="CQ75" s="3"/>
      <c r="CR75" s="3"/>
      <c r="CS75" s="3"/>
      <c r="CT75" s="3"/>
      <c r="CU75" s="3"/>
      <c r="CV75" s="3"/>
      <c r="CW75" s="5"/>
      <c r="CZ75" s="4"/>
      <c r="DA75" s="4"/>
      <c r="DB75" s="4"/>
      <c r="DC75" s="4"/>
      <c r="DD75" s="4"/>
    </row>
    <row r="76" spans="2:113" ht="13.5" customHeight="1">
      <c r="B76" s="716" t="s">
        <v>781</v>
      </c>
      <c r="C76" s="716"/>
      <c r="D76" s="716"/>
      <c r="E76" s="716"/>
      <c r="F76" s="716"/>
      <c r="G76" s="716"/>
      <c r="H76" s="716"/>
      <c r="I76" s="716"/>
      <c r="J76" s="716"/>
      <c r="K76" s="716"/>
      <c r="L76" s="716"/>
      <c r="M76" s="716"/>
      <c r="N76" s="716"/>
      <c r="O76" s="716"/>
      <c r="P76" s="716"/>
      <c r="Q76" s="716"/>
      <c r="R76" s="716"/>
      <c r="S76" s="716"/>
      <c r="T76" s="716"/>
      <c r="U76" s="716"/>
      <c r="V76" s="716"/>
      <c r="W76" s="716"/>
      <c r="X76" s="716"/>
      <c r="Y76" s="716"/>
      <c r="Z76" s="716"/>
      <c r="AA76" s="716"/>
      <c r="AB76" s="716"/>
      <c r="AC76" s="716"/>
      <c r="AD76" s="716"/>
      <c r="AE76" s="716"/>
      <c r="AF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N76" s="3"/>
      <c r="CO76" s="3"/>
      <c r="CP76" s="3"/>
      <c r="CQ76" s="3"/>
      <c r="CR76" s="3"/>
      <c r="CS76" s="3"/>
      <c r="CT76" s="3"/>
      <c r="CU76" s="3"/>
      <c r="CV76" s="3"/>
    </row>
    <row r="77" spans="2:113" ht="13.5" customHeight="1">
      <c r="B77" s="581" t="s">
        <v>455</v>
      </c>
      <c r="C77" s="581"/>
      <c r="D77" s="581"/>
      <c r="E77" s="581"/>
      <c r="F77" s="581"/>
      <c r="G77" s="581"/>
      <c r="H77" s="581"/>
      <c r="I77" s="581"/>
      <c r="J77" s="581"/>
      <c r="K77" s="581"/>
      <c r="L77" s="581"/>
      <c r="M77" s="581"/>
      <c r="N77" s="581"/>
      <c r="O77" s="581"/>
      <c r="P77" s="581"/>
      <c r="Q77" s="581"/>
      <c r="R77" s="581"/>
      <c r="S77" s="581"/>
      <c r="T77" s="581"/>
      <c r="U77" s="581"/>
      <c r="V77" s="581"/>
      <c r="W77" s="581"/>
      <c r="X77" s="581"/>
      <c r="Y77" s="581"/>
      <c r="Z77" s="581"/>
      <c r="AA77" s="581"/>
      <c r="AB77" s="581"/>
      <c r="AC77" s="581"/>
      <c r="AD77" s="581"/>
      <c r="AE77" s="581"/>
      <c r="AF77" s="581"/>
      <c r="AG77" s="581"/>
      <c r="AH77" s="581"/>
      <c r="AI77" s="581"/>
      <c r="AJ77" s="581"/>
      <c r="AK77" s="581"/>
      <c r="AL77" s="581"/>
      <c r="AM77" s="581"/>
      <c r="AN77" s="581"/>
      <c r="AO77" s="581"/>
      <c r="AP77" s="581"/>
      <c r="AQ77" s="581"/>
      <c r="AR77" s="581"/>
      <c r="AS77" s="581"/>
      <c r="AT77" s="581"/>
      <c r="AU77" s="581"/>
      <c r="AV77" s="581"/>
      <c r="AW77" s="581"/>
      <c r="AX77" s="581"/>
      <c r="AY77" s="581"/>
      <c r="AZ77" s="581"/>
      <c r="BA77" s="581"/>
      <c r="BB77" s="581"/>
      <c r="BC77" s="581"/>
      <c r="BD77" s="581"/>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581"/>
      <c r="CG77" s="581"/>
      <c r="CH77" s="581"/>
      <c r="CI77" s="581"/>
      <c r="CJ77" s="581"/>
      <c r="CK77" s="581"/>
      <c r="CL77" s="581"/>
      <c r="CN77" s="3"/>
      <c r="CO77" s="3"/>
      <c r="CP77" s="3"/>
      <c r="CQ77" s="3"/>
      <c r="CR77" s="3"/>
      <c r="CS77" s="3"/>
      <c r="CT77" s="3"/>
      <c r="CU77" s="3"/>
      <c r="CV77" s="3"/>
    </row>
    <row r="78" spans="2:113" ht="13.5" customHeight="1">
      <c r="B78" s="581" t="s">
        <v>456</v>
      </c>
      <c r="C78" s="581"/>
      <c r="D78" s="581"/>
      <c r="E78" s="581"/>
      <c r="F78" s="581"/>
      <c r="G78" s="581"/>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1"/>
      <c r="AY78" s="581"/>
      <c r="AZ78" s="581"/>
      <c r="BA78" s="581"/>
      <c r="BB78" s="581"/>
      <c r="BC78" s="581"/>
      <c r="BD78" s="581"/>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N78" s="2"/>
      <c r="CO78" s="2"/>
      <c r="CP78" s="2"/>
      <c r="CQ78" s="2"/>
      <c r="CR78" s="2"/>
      <c r="CS78" s="2"/>
      <c r="CT78" s="2"/>
      <c r="CU78" s="2"/>
      <c r="CV78" s="2"/>
    </row>
    <row r="79" spans="2:113" ht="13.5" customHeight="1">
      <c r="B79" s="581" t="s">
        <v>782</v>
      </c>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81"/>
      <c r="AL79" s="581"/>
      <c r="AM79" s="581"/>
      <c r="AN79" s="581"/>
      <c r="AO79" s="581"/>
      <c r="AP79" s="581"/>
      <c r="AQ79" s="581"/>
      <c r="AR79" s="581"/>
      <c r="AS79" s="581"/>
      <c r="AT79" s="581"/>
      <c r="AU79" s="581"/>
      <c r="AV79" s="581"/>
      <c r="AW79" s="581"/>
      <c r="AX79" s="581"/>
      <c r="AY79" s="581"/>
      <c r="AZ79" s="581"/>
      <c r="BA79" s="581"/>
      <c r="BB79" s="581"/>
      <c r="BC79" s="581"/>
      <c r="BD79" s="581"/>
      <c r="BE79" s="581"/>
      <c r="BF79" s="581"/>
      <c r="BG79" s="581"/>
      <c r="BH79" s="581"/>
      <c r="BI79" s="581"/>
      <c r="BJ79" s="581"/>
      <c r="BK79" s="581"/>
      <c r="BL79" s="581"/>
      <c r="BM79" s="581"/>
      <c r="BN79" s="581"/>
      <c r="BO79" s="581"/>
      <c r="BP79" s="581"/>
      <c r="BQ79" s="581"/>
      <c r="BR79" s="581"/>
      <c r="BS79" s="581"/>
      <c r="BT79" s="581"/>
      <c r="BU79" s="581"/>
      <c r="BV79" s="581"/>
      <c r="BW79" s="581"/>
      <c r="BX79" s="581"/>
      <c r="BY79" s="581"/>
      <c r="BZ79" s="581"/>
      <c r="CA79" s="581"/>
      <c r="CB79" s="581"/>
      <c r="CC79" s="581"/>
      <c r="CD79" s="581"/>
      <c r="CE79" s="581"/>
      <c r="CF79" s="581"/>
      <c r="CG79" s="581"/>
      <c r="CH79" s="581"/>
      <c r="CI79" s="581"/>
      <c r="CJ79" s="581"/>
      <c r="CK79" s="581"/>
      <c r="CL79" s="581"/>
      <c r="CM79" s="2"/>
      <c r="CN79" s="2"/>
      <c r="CO79" s="2"/>
      <c r="CP79" s="2"/>
      <c r="CQ79" s="2"/>
      <c r="CR79" s="2"/>
      <c r="CS79" s="2"/>
      <c r="CT79" s="2"/>
      <c r="CU79" s="2"/>
      <c r="CV79" s="2"/>
    </row>
  </sheetData>
  <mergeCells count="906">
    <mergeCell ref="B79:CL79"/>
    <mergeCell ref="CF72:CG72"/>
    <mergeCell ref="CH72:CJ72"/>
    <mergeCell ref="CK72:CR72"/>
    <mergeCell ref="CS72:CV72"/>
    <mergeCell ref="CW72:CZ72"/>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M1" zoomScale="80" zoomScaleNormal="80" workbookViewId="0">
      <selection activeCell="CO23" sqref="CO23:DH23"/>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64" t="s">
        <v>776</v>
      </c>
      <c r="E2" s="964"/>
      <c r="F2" s="964"/>
      <c r="G2" s="964"/>
      <c r="H2" s="964"/>
      <c r="I2" s="964"/>
      <c r="J2" s="964"/>
      <c r="K2" s="964"/>
      <c r="L2" s="964"/>
      <c r="M2" s="964"/>
      <c r="N2" s="964"/>
      <c r="O2" s="964"/>
      <c r="P2" s="964"/>
      <c r="Q2" s="964"/>
      <c r="R2" s="280"/>
      <c r="S2" s="74"/>
      <c r="T2" s="74"/>
      <c r="U2" s="965" t="s">
        <v>200</v>
      </c>
      <c r="V2" s="966"/>
      <c r="W2" s="949" t="s">
        <v>384</v>
      </c>
      <c r="X2" s="947"/>
      <c r="Y2" s="947"/>
      <c r="Z2" s="947"/>
      <c r="AA2" s="947"/>
      <c r="AB2" s="947"/>
      <c r="AC2" s="969">
        <v>260274</v>
      </c>
      <c r="AD2" s="970"/>
      <c r="AE2" s="970"/>
      <c r="AF2" s="970"/>
      <c r="AG2" s="970"/>
      <c r="AH2" s="970"/>
      <c r="AI2" s="944" t="s">
        <v>187</v>
      </c>
      <c r="AJ2" s="944"/>
      <c r="AK2" s="79"/>
      <c r="AL2" s="971" t="s">
        <v>77</v>
      </c>
      <c r="AM2" s="971"/>
      <c r="AN2" s="971"/>
      <c r="AO2" s="78"/>
      <c r="AP2" s="949" t="s">
        <v>199</v>
      </c>
      <c r="AQ2" s="947"/>
      <c r="AR2" s="947"/>
      <c r="AS2" s="947"/>
      <c r="AT2" s="947"/>
      <c r="AU2" s="947"/>
      <c r="AV2" s="947"/>
      <c r="AW2" s="948"/>
      <c r="AX2" s="77"/>
      <c r="AY2" s="947" t="s">
        <v>198</v>
      </c>
      <c r="AZ2" s="947"/>
      <c r="BA2" s="947"/>
      <c r="BB2" s="947"/>
      <c r="BC2" s="947"/>
      <c r="BD2" s="947"/>
      <c r="BE2" s="76"/>
      <c r="BF2" s="961"/>
      <c r="BG2" s="963"/>
      <c r="BH2" s="947" t="s">
        <v>197</v>
      </c>
      <c r="BI2" s="947"/>
      <c r="BJ2" s="947"/>
      <c r="BK2" s="947"/>
      <c r="BL2" s="947"/>
      <c r="BM2" s="947"/>
      <c r="BN2" s="947"/>
      <c r="BO2" s="947"/>
      <c r="BP2" s="947"/>
      <c r="BQ2" s="947"/>
      <c r="BR2" s="947"/>
      <c r="BS2" s="947"/>
      <c r="BT2" s="947"/>
      <c r="BU2" s="944"/>
      <c r="BV2" s="944"/>
      <c r="BW2" s="945"/>
      <c r="BX2" s="75"/>
      <c r="BY2" s="74"/>
      <c r="BZ2" s="947" t="s">
        <v>196</v>
      </c>
      <c r="CA2" s="947"/>
      <c r="CB2" s="947"/>
      <c r="CC2" s="947"/>
      <c r="CD2" s="947"/>
      <c r="CE2" s="947"/>
      <c r="CF2" s="947"/>
      <c r="CG2" s="73"/>
      <c r="CH2" s="73"/>
      <c r="CI2" s="73"/>
      <c r="CJ2" s="73"/>
      <c r="CK2" s="947" t="s">
        <v>195</v>
      </c>
      <c r="CL2" s="947"/>
      <c r="CM2" s="947"/>
      <c r="CN2" s="947"/>
      <c r="CO2" s="947"/>
      <c r="CP2" s="947"/>
      <c r="CQ2" s="948"/>
      <c r="CR2" s="949" t="s">
        <v>194</v>
      </c>
      <c r="CS2" s="947"/>
      <c r="CT2" s="947"/>
      <c r="CU2" s="947"/>
      <c r="CV2" s="947"/>
      <c r="CW2" s="947"/>
      <c r="CX2" s="947"/>
      <c r="CY2" s="947"/>
      <c r="CZ2" s="947"/>
      <c r="DA2" s="948"/>
      <c r="DB2" s="950" t="s">
        <v>457</v>
      </c>
      <c r="DC2" s="944"/>
      <c r="DD2" s="944"/>
      <c r="DE2" s="944"/>
      <c r="DF2" s="944"/>
      <c r="DG2" s="944"/>
      <c r="DH2" s="951"/>
      <c r="DI2" s="4"/>
    </row>
    <row r="3" spans="2:113" ht="13.5" customHeight="1">
      <c r="B3" s="17"/>
      <c r="C3" s="6"/>
      <c r="D3" s="937"/>
      <c r="E3" s="937"/>
      <c r="F3" s="937"/>
      <c r="G3" s="937"/>
      <c r="H3" s="937"/>
      <c r="I3" s="937"/>
      <c r="J3" s="937"/>
      <c r="K3" s="937"/>
      <c r="L3" s="937"/>
      <c r="M3" s="937"/>
      <c r="N3" s="937"/>
      <c r="O3" s="937"/>
      <c r="P3" s="937"/>
      <c r="Q3" s="937"/>
      <c r="R3" s="281"/>
      <c r="S3" s="6"/>
      <c r="T3" s="6"/>
      <c r="U3" s="967"/>
      <c r="V3" s="968"/>
      <c r="W3" s="619" t="s">
        <v>386</v>
      </c>
      <c r="X3" s="582"/>
      <c r="Y3" s="582"/>
      <c r="Z3" s="582"/>
      <c r="AA3" s="582"/>
      <c r="AB3" s="582"/>
      <c r="AC3" s="583">
        <v>255506</v>
      </c>
      <c r="AD3" s="584"/>
      <c r="AE3" s="584"/>
      <c r="AF3" s="584"/>
      <c r="AG3" s="584"/>
      <c r="AH3" s="584"/>
      <c r="AI3" s="941" t="s">
        <v>187</v>
      </c>
      <c r="AJ3" s="941"/>
      <c r="AK3" s="72"/>
      <c r="AL3" s="972"/>
      <c r="AM3" s="972"/>
      <c r="AN3" s="972"/>
      <c r="AO3" s="71"/>
      <c r="AP3" s="697"/>
      <c r="AQ3" s="662"/>
      <c r="AR3" s="662"/>
      <c r="AS3" s="662"/>
      <c r="AT3" s="662"/>
      <c r="AU3" s="662"/>
      <c r="AV3" s="662"/>
      <c r="AW3" s="663"/>
      <c r="AX3" s="20"/>
      <c r="AY3" s="662"/>
      <c r="AZ3" s="662"/>
      <c r="BA3" s="662"/>
      <c r="BB3" s="662"/>
      <c r="BC3" s="662"/>
      <c r="BD3" s="662"/>
      <c r="BE3" s="21"/>
      <c r="BF3" s="962"/>
      <c r="BG3" s="824"/>
      <c r="BH3" s="662"/>
      <c r="BI3" s="662"/>
      <c r="BJ3" s="662"/>
      <c r="BK3" s="662"/>
      <c r="BL3" s="662"/>
      <c r="BM3" s="662"/>
      <c r="BN3" s="662"/>
      <c r="BO3" s="662"/>
      <c r="BP3" s="662"/>
      <c r="BQ3" s="662"/>
      <c r="BR3" s="662"/>
      <c r="BS3" s="662"/>
      <c r="BT3" s="662"/>
      <c r="BU3" s="936"/>
      <c r="BV3" s="936"/>
      <c r="BW3" s="946"/>
      <c r="BX3" s="46"/>
      <c r="BY3" s="4"/>
      <c r="BZ3" s="582"/>
      <c r="CA3" s="582"/>
      <c r="CB3" s="582"/>
      <c r="CC3" s="582"/>
      <c r="CD3" s="582"/>
      <c r="CE3" s="582"/>
      <c r="CF3" s="582"/>
      <c r="CG3" s="35"/>
      <c r="CH3" s="35"/>
      <c r="CI3" s="6"/>
      <c r="CJ3" s="6"/>
      <c r="CK3" s="582"/>
      <c r="CL3" s="582"/>
      <c r="CM3" s="582"/>
      <c r="CN3" s="582"/>
      <c r="CO3" s="582"/>
      <c r="CP3" s="582"/>
      <c r="CQ3" s="585"/>
      <c r="CR3" s="619"/>
      <c r="CS3" s="582"/>
      <c r="CT3" s="582"/>
      <c r="CU3" s="582"/>
      <c r="CV3" s="582"/>
      <c r="CW3" s="582"/>
      <c r="CX3" s="582"/>
      <c r="CY3" s="582"/>
      <c r="CZ3" s="582"/>
      <c r="DA3" s="585"/>
      <c r="DB3" s="817"/>
      <c r="DC3" s="941"/>
      <c r="DD3" s="941"/>
      <c r="DE3" s="941"/>
      <c r="DF3" s="941"/>
      <c r="DG3" s="941"/>
      <c r="DH3" s="952"/>
      <c r="DI3" s="4"/>
    </row>
    <row r="4" spans="2:113" ht="13.5" customHeight="1">
      <c r="B4" s="17"/>
      <c r="C4" s="6"/>
      <c r="D4" s="937"/>
      <c r="E4" s="937"/>
      <c r="F4" s="937"/>
      <c r="G4" s="937"/>
      <c r="H4" s="937"/>
      <c r="I4" s="937"/>
      <c r="J4" s="937"/>
      <c r="K4" s="937"/>
      <c r="L4" s="937"/>
      <c r="M4" s="937"/>
      <c r="N4" s="937"/>
      <c r="O4" s="937"/>
      <c r="P4" s="937"/>
      <c r="Q4" s="937"/>
      <c r="R4" s="281"/>
      <c r="S4" s="6"/>
      <c r="T4" s="6"/>
      <c r="U4" s="967"/>
      <c r="V4" s="968"/>
      <c r="W4" s="619" t="s">
        <v>193</v>
      </c>
      <c r="X4" s="582"/>
      <c r="Y4" s="582"/>
      <c r="Z4" s="582"/>
      <c r="AA4" s="582"/>
      <c r="AB4" s="582"/>
      <c r="AC4" s="973" t="s">
        <v>488</v>
      </c>
      <c r="AD4" s="820"/>
      <c r="AE4" s="820"/>
      <c r="AF4" s="820"/>
      <c r="AG4" s="820"/>
      <c r="AH4" s="820"/>
      <c r="AI4" s="941" t="s">
        <v>21</v>
      </c>
      <c r="AJ4" s="941"/>
      <c r="AK4" s="728" t="s">
        <v>777</v>
      </c>
      <c r="AL4" s="632"/>
      <c r="AM4" s="632"/>
      <c r="AN4" s="632"/>
      <c r="AO4" s="633"/>
      <c r="AP4" s="749">
        <v>258654</v>
      </c>
      <c r="AQ4" s="750"/>
      <c r="AR4" s="750"/>
      <c r="AS4" s="750"/>
      <c r="AT4" s="750"/>
      <c r="AU4" s="750"/>
      <c r="AV4" s="805" t="s">
        <v>187</v>
      </c>
      <c r="AW4" s="805"/>
      <c r="AX4" s="750">
        <v>253714</v>
      </c>
      <c r="AY4" s="750"/>
      <c r="AZ4" s="750"/>
      <c r="BA4" s="750"/>
      <c r="BB4" s="750"/>
      <c r="BC4" s="750"/>
      <c r="BD4" s="805" t="s">
        <v>187</v>
      </c>
      <c r="BE4" s="840"/>
      <c r="BF4" s="6"/>
      <c r="BG4" s="632" t="s">
        <v>77</v>
      </c>
      <c r="BH4" s="632"/>
      <c r="BI4" s="24"/>
      <c r="BJ4" s="801"/>
      <c r="BK4" s="632" t="s">
        <v>384</v>
      </c>
      <c r="BL4" s="632"/>
      <c r="BM4" s="632"/>
      <c r="BN4" s="632"/>
      <c r="BO4" s="632"/>
      <c r="BP4" s="840"/>
      <c r="BQ4" s="801"/>
      <c r="BR4" s="632" t="s">
        <v>386</v>
      </c>
      <c r="BS4" s="632"/>
      <c r="BT4" s="632"/>
      <c r="BU4" s="632"/>
      <c r="BV4" s="632"/>
      <c r="BW4" s="840"/>
      <c r="BX4" s="46"/>
      <c r="BY4" s="4"/>
      <c r="BZ4" s="69"/>
      <c r="CA4" s="69"/>
      <c r="CB4" s="69"/>
      <c r="CC4" s="69"/>
      <c r="CD4" s="69"/>
      <c r="CE4" s="69"/>
      <c r="CF4" s="69"/>
      <c r="CG4" s="6"/>
      <c r="CH4" s="6"/>
      <c r="CI4" s="6"/>
      <c r="CJ4" s="35"/>
      <c r="CK4" s="69"/>
      <c r="CL4" s="69"/>
      <c r="CM4" s="69"/>
      <c r="CN4" s="69"/>
      <c r="CO4" s="69"/>
      <c r="CP4" s="69"/>
      <c r="CQ4" s="68"/>
      <c r="CR4" s="619"/>
      <c r="CS4" s="582"/>
      <c r="CT4" s="582"/>
      <c r="CU4" s="582"/>
      <c r="CV4" s="582"/>
      <c r="CW4" s="582"/>
      <c r="CX4" s="582"/>
      <c r="CY4" s="582"/>
      <c r="CZ4" s="582"/>
      <c r="DA4" s="585"/>
      <c r="DB4" s="817"/>
      <c r="DC4" s="941"/>
      <c r="DD4" s="941"/>
      <c r="DE4" s="941"/>
      <c r="DF4" s="941"/>
      <c r="DG4" s="941"/>
      <c r="DH4" s="952"/>
      <c r="DI4" s="4"/>
    </row>
    <row r="5" spans="2:113" ht="13.5" customHeight="1">
      <c r="B5" s="17"/>
      <c r="C5" s="6"/>
      <c r="D5" s="937" t="s">
        <v>192</v>
      </c>
      <c r="E5" s="937"/>
      <c r="F5" s="937"/>
      <c r="G5" s="937"/>
      <c r="H5" s="937"/>
      <c r="I5" s="937"/>
      <c r="J5" s="937"/>
      <c r="K5" s="937"/>
      <c r="L5" s="937"/>
      <c r="M5" s="937"/>
      <c r="N5" s="937"/>
      <c r="O5" s="937"/>
      <c r="P5" s="937"/>
      <c r="Q5" s="937"/>
      <c r="R5" s="281"/>
      <c r="S5" s="6"/>
      <c r="T5" s="6"/>
      <c r="U5" s="728" t="s">
        <v>191</v>
      </c>
      <c r="V5" s="632"/>
      <c r="W5" s="632"/>
      <c r="X5" s="632"/>
      <c r="Y5" s="632"/>
      <c r="Z5" s="632"/>
      <c r="AA5" s="632"/>
      <c r="AB5" s="632"/>
      <c r="AC5" s="939">
        <v>29.43</v>
      </c>
      <c r="AD5" s="940"/>
      <c r="AE5" s="940"/>
      <c r="AF5" s="940"/>
      <c r="AG5" s="940"/>
      <c r="AH5" s="940"/>
      <c r="AI5" s="805" t="s">
        <v>190</v>
      </c>
      <c r="AJ5" s="805"/>
      <c r="AK5" s="619" t="s">
        <v>388</v>
      </c>
      <c r="AL5" s="582"/>
      <c r="AM5" s="582"/>
      <c r="AN5" s="582"/>
      <c r="AO5" s="585"/>
      <c r="AP5" s="583">
        <v>258000</v>
      </c>
      <c r="AQ5" s="584"/>
      <c r="AR5" s="584"/>
      <c r="AS5" s="584"/>
      <c r="AT5" s="584"/>
      <c r="AU5" s="584"/>
      <c r="AV5" s="941" t="s">
        <v>187</v>
      </c>
      <c r="AW5" s="941"/>
      <c r="AX5" s="584">
        <v>253324</v>
      </c>
      <c r="AY5" s="584"/>
      <c r="AZ5" s="584"/>
      <c r="BA5" s="584"/>
      <c r="BB5" s="584"/>
      <c r="BC5" s="584"/>
      <c r="BD5" s="941" t="s">
        <v>187</v>
      </c>
      <c r="BE5" s="818"/>
      <c r="BF5" s="11"/>
      <c r="BG5" s="582"/>
      <c r="BH5" s="582"/>
      <c r="BI5" s="70"/>
      <c r="BJ5" s="823"/>
      <c r="BK5" s="662"/>
      <c r="BL5" s="662"/>
      <c r="BM5" s="662"/>
      <c r="BN5" s="662"/>
      <c r="BO5" s="662"/>
      <c r="BP5" s="816"/>
      <c r="BQ5" s="823"/>
      <c r="BR5" s="662"/>
      <c r="BS5" s="662"/>
      <c r="BT5" s="662"/>
      <c r="BU5" s="662"/>
      <c r="BV5" s="662"/>
      <c r="BW5" s="816"/>
      <c r="BX5" s="46"/>
      <c r="BY5" s="4"/>
      <c r="BZ5" s="959" t="s">
        <v>389</v>
      </c>
      <c r="CA5" s="959"/>
      <c r="CB5" s="959"/>
      <c r="CC5" s="959"/>
      <c r="CD5" s="959"/>
      <c r="CE5" s="959"/>
      <c r="CF5" s="959"/>
      <c r="CG5" s="35"/>
      <c r="CH5" s="35"/>
      <c r="CI5" s="35"/>
      <c r="CJ5" s="35"/>
      <c r="CK5" s="959" t="s">
        <v>489</v>
      </c>
      <c r="CL5" s="959"/>
      <c r="CM5" s="959"/>
      <c r="CN5" s="959"/>
      <c r="CO5" s="959"/>
      <c r="CP5" s="959"/>
      <c r="CQ5" s="960"/>
      <c r="CR5" s="619" t="s">
        <v>189</v>
      </c>
      <c r="CS5" s="582"/>
      <c r="CT5" s="582"/>
      <c r="CU5" s="582"/>
      <c r="CV5" s="582"/>
      <c r="CW5" s="582"/>
      <c r="CX5" s="582"/>
      <c r="CY5" s="582"/>
      <c r="CZ5" s="582"/>
      <c r="DA5" s="585"/>
      <c r="DB5" s="953">
        <v>43471</v>
      </c>
      <c r="DC5" s="954"/>
      <c r="DD5" s="954"/>
      <c r="DE5" s="954"/>
      <c r="DF5" s="954"/>
      <c r="DG5" s="954"/>
      <c r="DH5" s="955"/>
      <c r="DI5" s="4"/>
    </row>
    <row r="6" spans="2:113" ht="13.5" customHeight="1">
      <c r="B6" s="17"/>
      <c r="C6" s="6"/>
      <c r="D6" s="938"/>
      <c r="E6" s="938"/>
      <c r="F6" s="938"/>
      <c r="G6" s="938"/>
      <c r="H6" s="938"/>
      <c r="I6" s="938"/>
      <c r="J6" s="938"/>
      <c r="K6" s="938"/>
      <c r="L6" s="938"/>
      <c r="M6" s="938"/>
      <c r="N6" s="938"/>
      <c r="O6" s="938"/>
      <c r="P6" s="938"/>
      <c r="Q6" s="938"/>
      <c r="R6" s="281"/>
      <c r="S6" s="6"/>
      <c r="T6" s="6"/>
      <c r="U6" s="619" t="s">
        <v>188</v>
      </c>
      <c r="V6" s="582"/>
      <c r="W6" s="582"/>
      <c r="X6" s="582"/>
      <c r="Y6" s="582"/>
      <c r="Z6" s="582"/>
      <c r="AA6" s="582"/>
      <c r="AB6" s="582"/>
      <c r="AC6" s="583">
        <v>8844</v>
      </c>
      <c r="AD6" s="584"/>
      <c r="AE6" s="584"/>
      <c r="AF6" s="584"/>
      <c r="AG6" s="584"/>
      <c r="AH6" s="584"/>
      <c r="AI6" s="941" t="s">
        <v>187</v>
      </c>
      <c r="AJ6" s="941"/>
      <c r="AK6" s="697" t="s">
        <v>186</v>
      </c>
      <c r="AL6" s="662"/>
      <c r="AM6" s="662"/>
      <c r="AN6" s="662"/>
      <c r="AO6" s="663"/>
      <c r="AP6" s="934" t="s">
        <v>470</v>
      </c>
      <c r="AQ6" s="935"/>
      <c r="AR6" s="935"/>
      <c r="AS6" s="935"/>
      <c r="AT6" s="935"/>
      <c r="AU6" s="935"/>
      <c r="AV6" s="936" t="s">
        <v>21</v>
      </c>
      <c r="AW6" s="936"/>
      <c r="AX6" s="935" t="s">
        <v>578</v>
      </c>
      <c r="AY6" s="935"/>
      <c r="AZ6" s="935"/>
      <c r="BA6" s="935"/>
      <c r="BB6" s="935"/>
      <c r="BC6" s="935"/>
      <c r="BD6" s="936" t="s">
        <v>21</v>
      </c>
      <c r="BE6" s="936"/>
      <c r="BF6" s="795" t="s">
        <v>185</v>
      </c>
      <c r="BG6" s="788"/>
      <c r="BH6" s="788"/>
      <c r="BI6" s="796"/>
      <c r="BJ6" s="584">
        <v>770</v>
      </c>
      <c r="BK6" s="584"/>
      <c r="BL6" s="584"/>
      <c r="BM6" s="584"/>
      <c r="BN6" s="584"/>
      <c r="BO6" s="584"/>
      <c r="BP6" s="584"/>
      <c r="BQ6" s="584">
        <v>783</v>
      </c>
      <c r="BR6" s="584"/>
      <c r="BS6" s="584"/>
      <c r="BT6" s="584"/>
      <c r="BU6" s="584"/>
      <c r="BV6" s="584"/>
      <c r="BW6" s="672"/>
      <c r="BX6" s="46"/>
      <c r="BY6" s="4"/>
      <c r="BZ6" s="69"/>
      <c r="CA6" s="69"/>
      <c r="CB6" s="69"/>
      <c r="CC6" s="69"/>
      <c r="CD6" s="69"/>
      <c r="CE6" s="69"/>
      <c r="CF6" s="69"/>
      <c r="CG6" s="6"/>
      <c r="CH6" s="6"/>
      <c r="CI6" s="6"/>
      <c r="CJ6" s="6"/>
      <c r="CK6" s="69"/>
      <c r="CL6" s="69"/>
      <c r="CM6" s="69"/>
      <c r="CN6" s="69"/>
      <c r="CO6" s="69"/>
      <c r="CP6" s="69"/>
      <c r="CQ6" s="68"/>
      <c r="CR6" s="619"/>
      <c r="CS6" s="582"/>
      <c r="CT6" s="582"/>
      <c r="CU6" s="582"/>
      <c r="CV6" s="582"/>
      <c r="CW6" s="582"/>
      <c r="CX6" s="582"/>
      <c r="CY6" s="582"/>
      <c r="CZ6" s="582"/>
      <c r="DA6" s="585"/>
      <c r="DB6" s="953"/>
      <c r="DC6" s="954"/>
      <c r="DD6" s="954"/>
      <c r="DE6" s="954"/>
      <c r="DF6" s="954"/>
      <c r="DG6" s="954"/>
      <c r="DH6" s="955"/>
      <c r="DI6" s="4"/>
    </row>
    <row r="7" spans="2:113" ht="13.5" customHeight="1">
      <c r="B7" s="932"/>
      <c r="C7" s="930"/>
      <c r="D7" s="930"/>
      <c r="E7" s="930"/>
      <c r="F7" s="788" t="s">
        <v>184</v>
      </c>
      <c r="G7" s="788"/>
      <c r="H7" s="788"/>
      <c r="I7" s="788"/>
      <c r="J7" s="788"/>
      <c r="K7" s="788"/>
      <c r="L7" s="788"/>
      <c r="M7" s="788"/>
      <c r="N7" s="788"/>
      <c r="O7" s="788"/>
      <c r="P7" s="788"/>
      <c r="Q7" s="788"/>
      <c r="R7" s="788"/>
      <c r="S7" s="788"/>
      <c r="T7" s="928"/>
      <c r="U7" s="928"/>
      <c r="V7" s="928"/>
      <c r="W7" s="930"/>
      <c r="X7" s="788" t="s">
        <v>393</v>
      </c>
      <c r="Y7" s="788"/>
      <c r="Z7" s="788"/>
      <c r="AA7" s="788"/>
      <c r="AB7" s="788"/>
      <c r="AC7" s="788"/>
      <c r="AD7" s="788"/>
      <c r="AE7" s="788"/>
      <c r="AF7" s="788"/>
      <c r="AG7" s="928"/>
      <c r="AH7" s="928"/>
      <c r="AI7" s="805"/>
      <c r="AJ7" s="942"/>
      <c r="AK7" s="35"/>
      <c r="AL7" s="35"/>
      <c r="AM7" s="35"/>
      <c r="AN7" s="35"/>
      <c r="AO7" s="35"/>
      <c r="AP7" s="35"/>
      <c r="AQ7" s="35"/>
      <c r="AR7" s="35"/>
      <c r="AS7" s="35"/>
      <c r="AT7" s="35"/>
      <c r="AU7" s="35"/>
      <c r="AV7" s="35"/>
      <c r="AW7" s="35"/>
      <c r="AX7" s="35"/>
      <c r="AY7" s="35"/>
      <c r="AZ7" s="35"/>
      <c r="BA7" s="35"/>
      <c r="BB7" s="35"/>
      <c r="BC7" s="35"/>
      <c r="BD7" s="35"/>
      <c r="BE7" s="35"/>
      <c r="BF7" s="660"/>
      <c r="BG7" s="582"/>
      <c r="BH7" s="582"/>
      <c r="BI7" s="626"/>
      <c r="BJ7" s="588">
        <v>0.7</v>
      </c>
      <c r="BK7" s="588"/>
      <c r="BL7" s="588"/>
      <c r="BM7" s="588"/>
      <c r="BN7" s="588"/>
      <c r="BO7" s="588"/>
      <c r="BP7" s="588"/>
      <c r="BQ7" s="588">
        <v>0.7</v>
      </c>
      <c r="BR7" s="588"/>
      <c r="BS7" s="588"/>
      <c r="BT7" s="588"/>
      <c r="BU7" s="588"/>
      <c r="BV7" s="588"/>
      <c r="BW7" s="647"/>
      <c r="BX7" s="46"/>
      <c r="BY7" s="4"/>
      <c r="BZ7" s="959" t="s">
        <v>394</v>
      </c>
      <c r="CA7" s="959"/>
      <c r="CB7" s="959"/>
      <c r="CC7" s="959"/>
      <c r="CD7" s="959"/>
      <c r="CE7" s="959"/>
      <c r="CF7" s="959"/>
      <c r="CG7" s="35"/>
      <c r="CH7" s="35"/>
      <c r="CI7" s="35"/>
      <c r="CJ7" s="35"/>
      <c r="CK7" s="959" t="s">
        <v>206</v>
      </c>
      <c r="CL7" s="959"/>
      <c r="CM7" s="959"/>
      <c r="CN7" s="959"/>
      <c r="CO7" s="959"/>
      <c r="CP7" s="959"/>
      <c r="CQ7" s="960"/>
      <c r="CR7" s="619"/>
      <c r="CS7" s="582"/>
      <c r="CT7" s="582"/>
      <c r="CU7" s="582"/>
      <c r="CV7" s="582"/>
      <c r="CW7" s="582"/>
      <c r="CX7" s="582"/>
      <c r="CY7" s="582"/>
      <c r="CZ7" s="582"/>
      <c r="DA7" s="585"/>
      <c r="DB7" s="953"/>
      <c r="DC7" s="954"/>
      <c r="DD7" s="954"/>
      <c r="DE7" s="954"/>
      <c r="DF7" s="954"/>
      <c r="DG7" s="954"/>
      <c r="DH7" s="955"/>
      <c r="DI7" s="4"/>
    </row>
    <row r="8" spans="2:113" ht="13.5" customHeight="1">
      <c r="B8" s="933"/>
      <c r="C8" s="931"/>
      <c r="D8" s="931"/>
      <c r="E8" s="931"/>
      <c r="F8" s="806"/>
      <c r="G8" s="806"/>
      <c r="H8" s="806"/>
      <c r="I8" s="806"/>
      <c r="J8" s="806"/>
      <c r="K8" s="806"/>
      <c r="L8" s="806"/>
      <c r="M8" s="806"/>
      <c r="N8" s="806"/>
      <c r="O8" s="806"/>
      <c r="P8" s="806"/>
      <c r="Q8" s="806"/>
      <c r="R8" s="806"/>
      <c r="S8" s="806"/>
      <c r="T8" s="929"/>
      <c r="U8" s="929"/>
      <c r="V8" s="929"/>
      <c r="W8" s="931"/>
      <c r="X8" s="806"/>
      <c r="Y8" s="806"/>
      <c r="Z8" s="806"/>
      <c r="AA8" s="806"/>
      <c r="AB8" s="806"/>
      <c r="AC8" s="806"/>
      <c r="AD8" s="806"/>
      <c r="AE8" s="806"/>
      <c r="AF8" s="806"/>
      <c r="AG8" s="929"/>
      <c r="AH8" s="929"/>
      <c r="AI8" s="929"/>
      <c r="AJ8" s="943"/>
      <c r="AK8" s="35"/>
      <c r="AL8" s="35"/>
      <c r="AM8" s="35"/>
      <c r="AN8" s="35"/>
      <c r="AO8" s="35"/>
      <c r="AP8" s="35"/>
      <c r="AQ8" s="35"/>
      <c r="AR8" s="35"/>
      <c r="AS8" s="35"/>
      <c r="AT8" s="35"/>
      <c r="AU8" s="35"/>
      <c r="AV8" s="35"/>
      <c r="AW8" s="35"/>
      <c r="AX8" s="35"/>
      <c r="AY8" s="35"/>
      <c r="AZ8" s="35"/>
      <c r="BA8" s="35"/>
      <c r="BB8" s="35"/>
      <c r="BC8" s="35"/>
      <c r="BD8" s="35"/>
      <c r="BE8" s="35"/>
      <c r="BF8" s="660" t="s">
        <v>183</v>
      </c>
      <c r="BG8" s="582"/>
      <c r="BH8" s="582"/>
      <c r="BI8" s="626"/>
      <c r="BJ8" s="584">
        <v>21118</v>
      </c>
      <c r="BK8" s="584"/>
      <c r="BL8" s="584"/>
      <c r="BM8" s="584"/>
      <c r="BN8" s="584"/>
      <c r="BO8" s="584"/>
      <c r="BP8" s="584"/>
      <c r="BQ8" s="584">
        <v>20353</v>
      </c>
      <c r="BR8" s="584"/>
      <c r="BS8" s="584"/>
      <c r="BT8" s="584"/>
      <c r="BU8" s="584"/>
      <c r="BV8" s="584"/>
      <c r="BW8" s="672"/>
      <c r="BX8" s="33"/>
      <c r="BY8" s="32"/>
      <c r="BZ8" s="67"/>
      <c r="CA8" s="67"/>
      <c r="CB8" s="67"/>
      <c r="CC8" s="67"/>
      <c r="CD8" s="67"/>
      <c r="CE8" s="67"/>
      <c r="CF8" s="67"/>
      <c r="CG8" s="30"/>
      <c r="CH8" s="30"/>
      <c r="CI8" s="30"/>
      <c r="CJ8" s="30"/>
      <c r="CK8" s="67"/>
      <c r="CL8" s="67"/>
      <c r="CM8" s="67"/>
      <c r="CN8" s="67"/>
      <c r="CO8" s="67"/>
      <c r="CP8" s="67"/>
      <c r="CQ8" s="66"/>
      <c r="CR8" s="697"/>
      <c r="CS8" s="662"/>
      <c r="CT8" s="662"/>
      <c r="CU8" s="662"/>
      <c r="CV8" s="662"/>
      <c r="CW8" s="662"/>
      <c r="CX8" s="662"/>
      <c r="CY8" s="662"/>
      <c r="CZ8" s="662"/>
      <c r="DA8" s="663"/>
      <c r="DB8" s="956"/>
      <c r="DC8" s="957"/>
      <c r="DD8" s="957"/>
      <c r="DE8" s="957"/>
      <c r="DF8" s="957"/>
      <c r="DG8" s="957"/>
      <c r="DH8" s="958"/>
      <c r="DI8" s="4"/>
    </row>
    <row r="9" spans="2:113" ht="13.5" customHeight="1">
      <c r="B9" s="29"/>
      <c r="C9" s="28"/>
      <c r="D9" s="788" t="s">
        <v>77</v>
      </c>
      <c r="E9" s="788"/>
      <c r="F9" s="788"/>
      <c r="G9" s="788"/>
      <c r="H9" s="788"/>
      <c r="I9" s="788"/>
      <c r="J9" s="788"/>
      <c r="K9" s="27"/>
      <c r="L9" s="25"/>
      <c r="M9" s="26"/>
      <c r="N9" s="788" t="s">
        <v>76</v>
      </c>
      <c r="O9" s="788"/>
      <c r="P9" s="788"/>
      <c r="Q9" s="788"/>
      <c r="R9" s="788"/>
      <c r="S9" s="788"/>
      <c r="T9" s="25"/>
      <c r="U9" s="795" t="s">
        <v>73</v>
      </c>
      <c r="V9" s="788"/>
      <c r="W9" s="788"/>
      <c r="X9" s="796"/>
      <c r="Y9" s="795" t="s">
        <v>182</v>
      </c>
      <c r="Z9" s="788"/>
      <c r="AA9" s="788"/>
      <c r="AB9" s="788"/>
      <c r="AC9" s="788"/>
      <c r="AD9" s="788"/>
      <c r="AE9" s="788"/>
      <c r="AF9" s="788"/>
      <c r="AG9" s="795" t="s">
        <v>73</v>
      </c>
      <c r="AH9" s="788"/>
      <c r="AI9" s="788"/>
      <c r="AJ9" s="796"/>
      <c r="AK9" s="46"/>
      <c r="AL9" s="4"/>
      <c r="AM9" s="4"/>
      <c r="AN9" s="4"/>
      <c r="AO9" s="4"/>
      <c r="AP9" s="4"/>
      <c r="AQ9" s="4"/>
      <c r="AR9" s="4"/>
      <c r="AS9" s="4"/>
      <c r="AT9" s="4"/>
      <c r="AU9" s="4"/>
      <c r="AV9" s="4"/>
      <c r="AW9" s="4"/>
      <c r="AX9" s="4"/>
      <c r="AY9" s="4"/>
      <c r="AZ9" s="4"/>
      <c r="BA9" s="4"/>
      <c r="BB9" s="4"/>
      <c r="BC9" s="4"/>
      <c r="BD9" s="4"/>
      <c r="BE9" s="4"/>
      <c r="BF9" s="660"/>
      <c r="BG9" s="582"/>
      <c r="BH9" s="582"/>
      <c r="BI9" s="626"/>
      <c r="BJ9" s="588">
        <v>18.5</v>
      </c>
      <c r="BK9" s="588"/>
      <c r="BL9" s="588"/>
      <c r="BM9" s="588"/>
      <c r="BN9" s="588"/>
      <c r="BO9" s="588"/>
      <c r="BP9" s="588"/>
      <c r="BQ9" s="588">
        <v>18.5</v>
      </c>
      <c r="BR9" s="588"/>
      <c r="BS9" s="588"/>
      <c r="BT9" s="588"/>
      <c r="BU9" s="588"/>
      <c r="BV9" s="588"/>
      <c r="BW9" s="647"/>
      <c r="BX9" s="39"/>
      <c r="BY9" s="43"/>
      <c r="BZ9" s="43"/>
      <c r="CA9" s="632" t="s">
        <v>181</v>
      </c>
      <c r="CB9" s="632"/>
      <c r="CC9" s="632"/>
      <c r="CD9" s="632"/>
      <c r="CE9" s="632"/>
      <c r="CF9" s="632"/>
      <c r="CG9" s="632"/>
      <c r="CH9" s="632"/>
      <c r="CI9" s="632"/>
      <c r="CJ9" s="632"/>
      <c r="CK9" s="632"/>
      <c r="CL9" s="38"/>
      <c r="CM9" s="38"/>
      <c r="CN9" s="24"/>
      <c r="CO9" s="728" t="s">
        <v>778</v>
      </c>
      <c r="CP9" s="632"/>
      <c r="CQ9" s="632"/>
      <c r="CR9" s="632"/>
      <c r="CS9" s="632"/>
      <c r="CT9" s="632"/>
      <c r="CU9" s="632"/>
      <c r="CV9" s="632"/>
      <c r="CW9" s="632"/>
      <c r="CX9" s="632"/>
      <c r="CY9" s="728" t="s">
        <v>395</v>
      </c>
      <c r="CZ9" s="632"/>
      <c r="DA9" s="632"/>
      <c r="DB9" s="632"/>
      <c r="DC9" s="632"/>
      <c r="DD9" s="632"/>
      <c r="DE9" s="632"/>
      <c r="DF9" s="632"/>
      <c r="DG9" s="632"/>
      <c r="DH9" s="809"/>
      <c r="DI9" s="4"/>
    </row>
    <row r="10" spans="2:113" ht="13.5" customHeight="1">
      <c r="B10" s="65"/>
      <c r="C10" s="54"/>
      <c r="D10" s="806"/>
      <c r="E10" s="806"/>
      <c r="F10" s="806"/>
      <c r="G10" s="806"/>
      <c r="H10" s="806"/>
      <c r="I10" s="806"/>
      <c r="J10" s="806"/>
      <c r="K10" s="36"/>
      <c r="L10" s="53"/>
      <c r="M10" s="55"/>
      <c r="N10" s="916"/>
      <c r="O10" s="916"/>
      <c r="P10" s="916"/>
      <c r="Q10" s="916"/>
      <c r="R10" s="916"/>
      <c r="S10" s="916"/>
      <c r="T10" s="53"/>
      <c r="U10" s="917"/>
      <c r="V10" s="916"/>
      <c r="W10" s="916"/>
      <c r="X10" s="918"/>
      <c r="Y10" s="855"/>
      <c r="Z10" s="806"/>
      <c r="AA10" s="806"/>
      <c r="AB10" s="806"/>
      <c r="AC10" s="806"/>
      <c r="AD10" s="806"/>
      <c r="AE10" s="806"/>
      <c r="AF10" s="806"/>
      <c r="AG10" s="917"/>
      <c r="AH10" s="916"/>
      <c r="AI10" s="916"/>
      <c r="AJ10" s="918"/>
      <c r="AK10" s="46"/>
      <c r="AL10" s="4"/>
      <c r="AM10" s="4"/>
      <c r="AN10" s="4"/>
      <c r="AO10" s="4"/>
      <c r="AP10" s="4"/>
      <c r="AQ10" s="6"/>
      <c r="AR10" s="6"/>
      <c r="AS10" s="6"/>
      <c r="AT10" s="6"/>
      <c r="AU10" s="6"/>
      <c r="AV10" s="6"/>
      <c r="AW10" s="6"/>
      <c r="AX10" s="6"/>
      <c r="AY10" s="6"/>
      <c r="AZ10" s="6"/>
      <c r="BA10" s="6"/>
      <c r="BB10" s="6"/>
      <c r="BC10" s="6"/>
      <c r="BD10" s="6"/>
      <c r="BE10" s="6"/>
      <c r="BF10" s="660" t="s">
        <v>180</v>
      </c>
      <c r="BG10" s="582"/>
      <c r="BH10" s="582"/>
      <c r="BI10" s="626"/>
      <c r="BJ10" s="584">
        <v>92522</v>
      </c>
      <c r="BK10" s="584"/>
      <c r="BL10" s="584"/>
      <c r="BM10" s="584"/>
      <c r="BN10" s="584"/>
      <c r="BO10" s="584"/>
      <c r="BP10" s="584"/>
      <c r="BQ10" s="584">
        <v>88831</v>
      </c>
      <c r="BR10" s="584"/>
      <c r="BS10" s="584"/>
      <c r="BT10" s="584"/>
      <c r="BU10" s="584"/>
      <c r="BV10" s="584"/>
      <c r="BW10" s="584"/>
      <c r="BX10" s="22"/>
      <c r="BY10" s="30"/>
      <c r="BZ10" s="30"/>
      <c r="CA10" s="662"/>
      <c r="CB10" s="662"/>
      <c r="CC10" s="662"/>
      <c r="CD10" s="662"/>
      <c r="CE10" s="662"/>
      <c r="CF10" s="662"/>
      <c r="CG10" s="662"/>
      <c r="CH10" s="662"/>
      <c r="CI10" s="662"/>
      <c r="CJ10" s="662"/>
      <c r="CK10" s="662"/>
      <c r="CL10" s="30"/>
      <c r="CM10" s="30"/>
      <c r="CN10" s="21"/>
      <c r="CO10" s="697"/>
      <c r="CP10" s="662"/>
      <c r="CQ10" s="662"/>
      <c r="CR10" s="662"/>
      <c r="CS10" s="662"/>
      <c r="CT10" s="662"/>
      <c r="CU10" s="662"/>
      <c r="CV10" s="662"/>
      <c r="CW10" s="662"/>
      <c r="CX10" s="662"/>
      <c r="CY10" s="697"/>
      <c r="CZ10" s="662"/>
      <c r="DA10" s="662"/>
      <c r="DB10" s="662"/>
      <c r="DC10" s="662"/>
      <c r="DD10" s="662"/>
      <c r="DE10" s="662"/>
      <c r="DF10" s="662"/>
      <c r="DG10" s="662"/>
      <c r="DH10" s="810"/>
      <c r="DI10" s="4"/>
    </row>
    <row r="11" spans="2:113" ht="13.5" customHeight="1">
      <c r="B11" s="849" t="s">
        <v>179</v>
      </c>
      <c r="C11" s="773"/>
      <c r="D11" s="773"/>
      <c r="E11" s="773"/>
      <c r="F11" s="773"/>
      <c r="G11" s="773"/>
      <c r="H11" s="773"/>
      <c r="I11" s="773"/>
      <c r="J11" s="773"/>
      <c r="K11" s="773"/>
      <c r="L11" s="774"/>
      <c r="M11" s="583">
        <v>51443238</v>
      </c>
      <c r="N11" s="584"/>
      <c r="O11" s="584"/>
      <c r="P11" s="584"/>
      <c r="Q11" s="584"/>
      <c r="R11" s="584"/>
      <c r="S11" s="584"/>
      <c r="T11" s="584"/>
      <c r="U11" s="588">
        <v>43.9</v>
      </c>
      <c r="V11" s="588"/>
      <c r="W11" s="588"/>
      <c r="X11" s="588"/>
      <c r="Y11" s="790">
        <v>48171821</v>
      </c>
      <c r="Z11" s="790"/>
      <c r="AA11" s="790"/>
      <c r="AB11" s="790"/>
      <c r="AC11" s="790"/>
      <c r="AD11" s="790"/>
      <c r="AE11" s="790"/>
      <c r="AF11" s="790"/>
      <c r="AG11" s="791">
        <v>86.3</v>
      </c>
      <c r="AH11" s="791"/>
      <c r="AI11" s="791"/>
      <c r="AJ11" s="792"/>
      <c r="AK11" s="46"/>
      <c r="AL11" s="4"/>
      <c r="AM11" s="4"/>
      <c r="AN11" s="4"/>
      <c r="AO11" s="4"/>
      <c r="AP11" s="4"/>
      <c r="AQ11" s="6"/>
      <c r="AR11" s="6"/>
      <c r="AS11" s="6"/>
      <c r="AT11" s="6"/>
      <c r="AU11" s="6"/>
      <c r="AV11" s="6"/>
      <c r="AW11" s="6"/>
      <c r="AX11" s="6"/>
      <c r="AY11" s="6"/>
      <c r="AZ11" s="6"/>
      <c r="BA11" s="6"/>
      <c r="BB11" s="6"/>
      <c r="BC11" s="6"/>
      <c r="BD11" s="6"/>
      <c r="BE11" s="6"/>
      <c r="BF11" s="855"/>
      <c r="BG11" s="806"/>
      <c r="BH11" s="806"/>
      <c r="BI11" s="856"/>
      <c r="BJ11" s="922">
        <v>80.900000000000006</v>
      </c>
      <c r="BK11" s="922"/>
      <c r="BL11" s="922"/>
      <c r="BM11" s="922"/>
      <c r="BN11" s="922"/>
      <c r="BO11" s="922"/>
      <c r="BP11" s="922"/>
      <c r="BQ11" s="922">
        <v>80.8</v>
      </c>
      <c r="BR11" s="922"/>
      <c r="BS11" s="922"/>
      <c r="BT11" s="922"/>
      <c r="BU11" s="922"/>
      <c r="BV11" s="922"/>
      <c r="BW11" s="925"/>
      <c r="BX11" s="719"/>
      <c r="BY11" s="926"/>
      <c r="BZ11" s="728" t="s">
        <v>396</v>
      </c>
      <c r="CA11" s="793"/>
      <c r="CB11" s="793"/>
      <c r="CC11" s="793"/>
      <c r="CD11" s="793"/>
      <c r="CE11" s="793"/>
      <c r="CF11" s="793"/>
      <c r="CG11" s="793"/>
      <c r="CH11" s="793"/>
      <c r="CI11" s="793"/>
      <c r="CJ11" s="793"/>
      <c r="CK11" s="793"/>
      <c r="CL11" s="793"/>
      <c r="CM11" s="793"/>
      <c r="CN11" s="794"/>
      <c r="CO11" s="749">
        <v>117185984</v>
      </c>
      <c r="CP11" s="750"/>
      <c r="CQ11" s="750"/>
      <c r="CR11" s="750"/>
      <c r="CS11" s="750"/>
      <c r="CT11" s="750"/>
      <c r="CU11" s="750"/>
      <c r="CV11" s="750"/>
      <c r="CW11" s="750"/>
      <c r="CX11" s="750"/>
      <c r="CY11" s="750">
        <v>109896989</v>
      </c>
      <c r="CZ11" s="750"/>
      <c r="DA11" s="750"/>
      <c r="DB11" s="750"/>
      <c r="DC11" s="750"/>
      <c r="DD11" s="750"/>
      <c r="DE11" s="750"/>
      <c r="DF11" s="750"/>
      <c r="DG11" s="750"/>
      <c r="DH11" s="927"/>
      <c r="DI11" s="4"/>
    </row>
    <row r="12" spans="2:113" ht="13.5" customHeight="1">
      <c r="B12" s="659" t="s">
        <v>397</v>
      </c>
      <c r="C12" s="582"/>
      <c r="D12" s="582"/>
      <c r="E12" s="582"/>
      <c r="F12" s="582"/>
      <c r="G12" s="582"/>
      <c r="H12" s="582"/>
      <c r="I12" s="582"/>
      <c r="J12" s="582"/>
      <c r="K12" s="582"/>
      <c r="L12" s="585"/>
      <c r="M12" s="583">
        <v>375505</v>
      </c>
      <c r="N12" s="584"/>
      <c r="O12" s="584"/>
      <c r="P12" s="584"/>
      <c r="Q12" s="584"/>
      <c r="R12" s="584"/>
      <c r="S12" s="584"/>
      <c r="T12" s="584"/>
      <c r="U12" s="588">
        <v>0.3</v>
      </c>
      <c r="V12" s="588"/>
      <c r="W12" s="588"/>
      <c r="X12" s="588"/>
      <c r="Y12" s="584">
        <v>375505</v>
      </c>
      <c r="Z12" s="584"/>
      <c r="AA12" s="584"/>
      <c r="AB12" s="584"/>
      <c r="AC12" s="584"/>
      <c r="AD12" s="584"/>
      <c r="AE12" s="584"/>
      <c r="AF12" s="584"/>
      <c r="AG12" s="588">
        <v>0.7</v>
      </c>
      <c r="AH12" s="588"/>
      <c r="AI12" s="588"/>
      <c r="AJ12" s="647"/>
      <c r="AK12" s="39"/>
      <c r="AL12" s="43"/>
      <c r="AM12" s="43"/>
      <c r="AN12" s="632" t="s">
        <v>178</v>
      </c>
      <c r="AO12" s="632"/>
      <c r="AP12" s="632"/>
      <c r="AQ12" s="632"/>
      <c r="AR12" s="632"/>
      <c r="AS12" s="632"/>
      <c r="AT12" s="632"/>
      <c r="AU12" s="632"/>
      <c r="AV12" s="632"/>
      <c r="AW12" s="632"/>
      <c r="AX12" s="632"/>
      <c r="AY12" s="632"/>
      <c r="AZ12" s="632"/>
      <c r="BA12" s="632"/>
      <c r="BB12" s="632"/>
      <c r="BC12" s="38"/>
      <c r="BD12" s="38"/>
      <c r="BE12" s="632" t="s">
        <v>393</v>
      </c>
      <c r="BF12" s="582"/>
      <c r="BG12" s="582"/>
      <c r="BH12" s="582"/>
      <c r="BI12" s="582"/>
      <c r="BJ12" s="632"/>
      <c r="BK12" s="632"/>
      <c r="BL12" s="632"/>
      <c r="BM12" s="632"/>
      <c r="BN12" s="38"/>
      <c r="BO12" s="38"/>
      <c r="BP12" s="38"/>
      <c r="BQ12" s="893" t="s">
        <v>398</v>
      </c>
      <c r="BR12" s="745"/>
      <c r="BS12" s="745"/>
      <c r="BT12" s="745"/>
      <c r="BU12" s="745"/>
      <c r="BV12" s="745"/>
      <c r="BW12" s="746"/>
      <c r="BX12" s="924" t="s">
        <v>399</v>
      </c>
      <c r="BY12" s="896"/>
      <c r="BZ12" s="619" t="s">
        <v>400</v>
      </c>
      <c r="CA12" s="684"/>
      <c r="CB12" s="684"/>
      <c r="CC12" s="684"/>
      <c r="CD12" s="684"/>
      <c r="CE12" s="684"/>
      <c r="CF12" s="684"/>
      <c r="CG12" s="684"/>
      <c r="CH12" s="684"/>
      <c r="CI12" s="684"/>
      <c r="CJ12" s="684"/>
      <c r="CK12" s="684"/>
      <c r="CL12" s="684"/>
      <c r="CM12" s="684"/>
      <c r="CN12" s="685"/>
      <c r="CO12" s="583">
        <v>114062612</v>
      </c>
      <c r="CP12" s="584"/>
      <c r="CQ12" s="584"/>
      <c r="CR12" s="584"/>
      <c r="CS12" s="584"/>
      <c r="CT12" s="584"/>
      <c r="CU12" s="584"/>
      <c r="CV12" s="584"/>
      <c r="CW12" s="584"/>
      <c r="CX12" s="584"/>
      <c r="CY12" s="584">
        <v>106980011</v>
      </c>
      <c r="CZ12" s="584"/>
      <c r="DA12" s="584"/>
      <c r="DB12" s="584"/>
      <c r="DC12" s="584"/>
      <c r="DD12" s="584"/>
      <c r="DE12" s="584"/>
      <c r="DF12" s="584"/>
      <c r="DG12" s="584"/>
      <c r="DH12" s="903"/>
      <c r="DI12" s="4"/>
    </row>
    <row r="13" spans="2:113" ht="13.5" customHeight="1">
      <c r="B13" s="659" t="s">
        <v>401</v>
      </c>
      <c r="C13" s="582"/>
      <c r="D13" s="582"/>
      <c r="E13" s="582"/>
      <c r="F13" s="582"/>
      <c r="G13" s="582"/>
      <c r="H13" s="582"/>
      <c r="I13" s="582"/>
      <c r="J13" s="582"/>
      <c r="K13" s="582"/>
      <c r="L13" s="585"/>
      <c r="M13" s="583">
        <v>84290</v>
      </c>
      <c r="N13" s="584"/>
      <c r="O13" s="584"/>
      <c r="P13" s="584"/>
      <c r="Q13" s="584"/>
      <c r="R13" s="584"/>
      <c r="S13" s="584"/>
      <c r="T13" s="584"/>
      <c r="U13" s="588">
        <v>0.1</v>
      </c>
      <c r="V13" s="588"/>
      <c r="W13" s="588"/>
      <c r="X13" s="588"/>
      <c r="Y13" s="584">
        <v>84290</v>
      </c>
      <c r="Z13" s="584"/>
      <c r="AA13" s="584"/>
      <c r="AB13" s="584"/>
      <c r="AC13" s="584"/>
      <c r="AD13" s="584"/>
      <c r="AE13" s="584"/>
      <c r="AF13" s="584"/>
      <c r="AG13" s="588">
        <v>0.2</v>
      </c>
      <c r="AH13" s="588"/>
      <c r="AI13" s="588"/>
      <c r="AJ13" s="647"/>
      <c r="AK13" s="49"/>
      <c r="AL13" s="6"/>
      <c r="AM13" s="6"/>
      <c r="AN13" s="806"/>
      <c r="AO13" s="806"/>
      <c r="AP13" s="806"/>
      <c r="AQ13" s="806"/>
      <c r="AR13" s="806"/>
      <c r="AS13" s="806"/>
      <c r="AT13" s="806"/>
      <c r="AU13" s="806"/>
      <c r="AV13" s="806"/>
      <c r="AW13" s="806"/>
      <c r="AX13" s="806"/>
      <c r="AY13" s="806"/>
      <c r="AZ13" s="806"/>
      <c r="BA13" s="806"/>
      <c r="BB13" s="806"/>
      <c r="BC13" s="35"/>
      <c r="BD13" s="35"/>
      <c r="BE13" s="582"/>
      <c r="BF13" s="582"/>
      <c r="BG13" s="582"/>
      <c r="BH13" s="582"/>
      <c r="BI13" s="582"/>
      <c r="BJ13" s="582"/>
      <c r="BK13" s="582"/>
      <c r="BL13" s="582"/>
      <c r="BM13" s="582"/>
      <c r="BN13" s="35"/>
      <c r="BO13" s="35"/>
      <c r="BP13" s="35"/>
      <c r="BQ13" s="905"/>
      <c r="BR13" s="906"/>
      <c r="BS13" s="906"/>
      <c r="BT13" s="906"/>
      <c r="BU13" s="906"/>
      <c r="BV13" s="906"/>
      <c r="BW13" s="923"/>
      <c r="BX13" s="924"/>
      <c r="BY13" s="896"/>
      <c r="BZ13" s="619" t="s">
        <v>402</v>
      </c>
      <c r="CA13" s="684"/>
      <c r="CB13" s="684"/>
      <c r="CC13" s="684"/>
      <c r="CD13" s="684"/>
      <c r="CE13" s="684"/>
      <c r="CF13" s="684"/>
      <c r="CG13" s="684"/>
      <c r="CH13" s="684"/>
      <c r="CI13" s="684"/>
      <c r="CJ13" s="684"/>
      <c r="CK13" s="684"/>
      <c r="CL13" s="684"/>
      <c r="CM13" s="684"/>
      <c r="CN13" s="685"/>
      <c r="CO13" s="583">
        <v>3123372</v>
      </c>
      <c r="CP13" s="584"/>
      <c r="CQ13" s="584"/>
      <c r="CR13" s="584"/>
      <c r="CS13" s="584"/>
      <c r="CT13" s="584"/>
      <c r="CU13" s="584"/>
      <c r="CV13" s="584"/>
      <c r="CW13" s="584"/>
      <c r="CX13" s="584"/>
      <c r="CY13" s="584">
        <v>2916978</v>
      </c>
      <c r="CZ13" s="584"/>
      <c r="DA13" s="584"/>
      <c r="DB13" s="584"/>
      <c r="DC13" s="584"/>
      <c r="DD13" s="584"/>
      <c r="DE13" s="584"/>
      <c r="DF13" s="584"/>
      <c r="DG13" s="584"/>
      <c r="DH13" s="903"/>
      <c r="DI13" s="4"/>
    </row>
    <row r="14" spans="2:113" ht="13.5" customHeight="1">
      <c r="B14" s="659" t="s">
        <v>176</v>
      </c>
      <c r="C14" s="582"/>
      <c r="D14" s="582"/>
      <c r="E14" s="582"/>
      <c r="F14" s="582"/>
      <c r="G14" s="582"/>
      <c r="H14" s="582"/>
      <c r="I14" s="582"/>
      <c r="J14" s="582"/>
      <c r="K14" s="582"/>
      <c r="L14" s="585"/>
      <c r="M14" s="583">
        <v>347073</v>
      </c>
      <c r="N14" s="584"/>
      <c r="O14" s="584"/>
      <c r="P14" s="584"/>
      <c r="Q14" s="584"/>
      <c r="R14" s="584"/>
      <c r="S14" s="584"/>
      <c r="T14" s="584"/>
      <c r="U14" s="588">
        <v>0.3</v>
      </c>
      <c r="V14" s="588"/>
      <c r="W14" s="588"/>
      <c r="X14" s="588"/>
      <c r="Y14" s="584">
        <v>347073</v>
      </c>
      <c r="Z14" s="584"/>
      <c r="AA14" s="584"/>
      <c r="AB14" s="584"/>
      <c r="AC14" s="584"/>
      <c r="AD14" s="584"/>
      <c r="AE14" s="584"/>
      <c r="AF14" s="584"/>
      <c r="AG14" s="588">
        <v>0.6</v>
      </c>
      <c r="AH14" s="588"/>
      <c r="AI14" s="588"/>
      <c r="AJ14" s="647"/>
      <c r="AK14" s="26"/>
      <c r="AL14" s="28"/>
      <c r="AM14" s="914" t="s">
        <v>77</v>
      </c>
      <c r="AN14" s="914"/>
      <c r="AO14" s="914"/>
      <c r="AP14" s="914"/>
      <c r="AQ14" s="914"/>
      <c r="AR14" s="914"/>
      <c r="AS14" s="914"/>
      <c r="AT14" s="914"/>
      <c r="AU14" s="64"/>
      <c r="AV14" s="63"/>
      <c r="AW14" s="26"/>
      <c r="AX14" s="788" t="s">
        <v>175</v>
      </c>
      <c r="AY14" s="788"/>
      <c r="AZ14" s="788"/>
      <c r="BA14" s="788"/>
      <c r="BB14" s="788"/>
      <c r="BC14" s="788"/>
      <c r="BD14" s="788"/>
      <c r="BE14" s="25"/>
      <c r="BF14" s="795" t="s">
        <v>73</v>
      </c>
      <c r="BG14" s="788"/>
      <c r="BH14" s="788"/>
      <c r="BI14" s="796"/>
      <c r="BJ14" s="26"/>
      <c r="BK14" s="914" t="s">
        <v>174</v>
      </c>
      <c r="BL14" s="914"/>
      <c r="BM14" s="914"/>
      <c r="BN14" s="914"/>
      <c r="BO14" s="914"/>
      <c r="BP14" s="62"/>
      <c r="BQ14" s="795" t="s">
        <v>173</v>
      </c>
      <c r="BR14" s="788"/>
      <c r="BS14" s="788"/>
      <c r="BT14" s="788"/>
      <c r="BU14" s="789"/>
      <c r="BV14" s="919" t="s">
        <v>403</v>
      </c>
      <c r="BW14" s="920"/>
      <c r="BX14" s="924"/>
      <c r="BY14" s="896"/>
      <c r="BZ14" s="641" t="s">
        <v>404</v>
      </c>
      <c r="CA14" s="694"/>
      <c r="CB14" s="694"/>
      <c r="CC14" s="694"/>
      <c r="CD14" s="694"/>
      <c r="CE14" s="694"/>
      <c r="CF14" s="694"/>
      <c r="CG14" s="694"/>
      <c r="CH14" s="694"/>
      <c r="CI14" s="694"/>
      <c r="CJ14" s="694"/>
      <c r="CK14" s="694"/>
      <c r="CL14" s="694"/>
      <c r="CM14" s="694"/>
      <c r="CN14" s="921"/>
      <c r="CO14" s="583">
        <v>42807</v>
      </c>
      <c r="CP14" s="584"/>
      <c r="CQ14" s="584"/>
      <c r="CR14" s="584"/>
      <c r="CS14" s="584"/>
      <c r="CT14" s="584"/>
      <c r="CU14" s="584"/>
      <c r="CV14" s="584"/>
      <c r="CW14" s="584"/>
      <c r="CX14" s="584"/>
      <c r="CY14" s="584">
        <v>132714</v>
      </c>
      <c r="CZ14" s="584"/>
      <c r="DA14" s="584"/>
      <c r="DB14" s="584"/>
      <c r="DC14" s="584"/>
      <c r="DD14" s="584"/>
      <c r="DE14" s="584"/>
      <c r="DF14" s="584"/>
      <c r="DG14" s="584"/>
      <c r="DH14" s="903"/>
      <c r="DI14" s="4"/>
    </row>
    <row r="15" spans="2:113" ht="13.5" customHeight="1">
      <c r="B15" s="853" t="s">
        <v>172</v>
      </c>
      <c r="C15" s="695"/>
      <c r="D15" s="695"/>
      <c r="E15" s="695"/>
      <c r="F15" s="695"/>
      <c r="G15" s="695"/>
      <c r="H15" s="695"/>
      <c r="I15" s="695"/>
      <c r="J15" s="695"/>
      <c r="K15" s="695"/>
      <c r="L15" s="696"/>
      <c r="M15" s="583">
        <v>347654</v>
      </c>
      <c r="N15" s="584"/>
      <c r="O15" s="584"/>
      <c r="P15" s="584"/>
      <c r="Q15" s="584"/>
      <c r="R15" s="584"/>
      <c r="S15" s="584"/>
      <c r="T15" s="584"/>
      <c r="U15" s="588">
        <v>0.3</v>
      </c>
      <c r="V15" s="588"/>
      <c r="W15" s="588"/>
      <c r="X15" s="588"/>
      <c r="Y15" s="584">
        <v>347654</v>
      </c>
      <c r="Z15" s="584"/>
      <c r="AA15" s="584"/>
      <c r="AB15" s="584"/>
      <c r="AC15" s="584"/>
      <c r="AD15" s="584"/>
      <c r="AE15" s="584"/>
      <c r="AF15" s="584"/>
      <c r="AG15" s="588">
        <v>0.6</v>
      </c>
      <c r="AH15" s="588"/>
      <c r="AI15" s="588"/>
      <c r="AJ15" s="647"/>
      <c r="AK15" s="55"/>
      <c r="AL15" s="54"/>
      <c r="AM15" s="915"/>
      <c r="AN15" s="915"/>
      <c r="AO15" s="915"/>
      <c r="AP15" s="915"/>
      <c r="AQ15" s="915"/>
      <c r="AR15" s="915"/>
      <c r="AS15" s="915"/>
      <c r="AT15" s="915"/>
      <c r="AU15" s="54"/>
      <c r="AV15" s="61"/>
      <c r="AW15" s="55"/>
      <c r="AX15" s="916"/>
      <c r="AY15" s="916"/>
      <c r="AZ15" s="916"/>
      <c r="BA15" s="916"/>
      <c r="BB15" s="916"/>
      <c r="BC15" s="916"/>
      <c r="BD15" s="916"/>
      <c r="BE15" s="61"/>
      <c r="BF15" s="917"/>
      <c r="BG15" s="916"/>
      <c r="BH15" s="916"/>
      <c r="BI15" s="918"/>
      <c r="BJ15" s="55"/>
      <c r="BK15" s="916"/>
      <c r="BL15" s="916"/>
      <c r="BM15" s="916"/>
      <c r="BN15" s="916"/>
      <c r="BO15" s="916"/>
      <c r="BP15" s="61"/>
      <c r="BQ15" s="619" t="s">
        <v>171</v>
      </c>
      <c r="BR15" s="582"/>
      <c r="BS15" s="582"/>
      <c r="BT15" s="582"/>
      <c r="BU15" s="585"/>
      <c r="BV15" s="817" t="s">
        <v>403</v>
      </c>
      <c r="BW15" s="818"/>
      <c r="BX15" s="924"/>
      <c r="BY15" s="896"/>
      <c r="BZ15" s="619" t="s">
        <v>405</v>
      </c>
      <c r="CA15" s="694"/>
      <c r="CB15" s="694"/>
      <c r="CC15" s="694"/>
      <c r="CD15" s="694"/>
      <c r="CE15" s="694"/>
      <c r="CF15" s="694"/>
      <c r="CG15" s="694"/>
      <c r="CH15" s="694"/>
      <c r="CI15" s="694"/>
      <c r="CJ15" s="694"/>
      <c r="CK15" s="694"/>
      <c r="CL15" s="694"/>
      <c r="CM15" s="694"/>
      <c r="CN15" s="921"/>
      <c r="CO15" s="583">
        <v>3080565</v>
      </c>
      <c r="CP15" s="584"/>
      <c r="CQ15" s="584"/>
      <c r="CR15" s="584"/>
      <c r="CS15" s="584"/>
      <c r="CT15" s="584"/>
      <c r="CU15" s="584"/>
      <c r="CV15" s="584"/>
      <c r="CW15" s="584"/>
      <c r="CX15" s="584"/>
      <c r="CY15" s="584">
        <v>2784264</v>
      </c>
      <c r="CZ15" s="584"/>
      <c r="DA15" s="584"/>
      <c r="DB15" s="584"/>
      <c r="DC15" s="584"/>
      <c r="DD15" s="584"/>
      <c r="DE15" s="584"/>
      <c r="DF15" s="584"/>
      <c r="DG15" s="584"/>
      <c r="DH15" s="903"/>
      <c r="DI15" s="4"/>
    </row>
    <row r="16" spans="2:113" ht="13.5" customHeight="1">
      <c r="B16" s="853" t="s">
        <v>779</v>
      </c>
      <c r="C16" s="695"/>
      <c r="D16" s="695"/>
      <c r="E16" s="695"/>
      <c r="F16" s="695"/>
      <c r="G16" s="695"/>
      <c r="H16" s="695"/>
      <c r="I16" s="695"/>
      <c r="J16" s="695"/>
      <c r="K16" s="695"/>
      <c r="L16" s="696"/>
      <c r="M16" s="583" t="s">
        <v>368</v>
      </c>
      <c r="N16" s="584"/>
      <c r="O16" s="584"/>
      <c r="P16" s="584"/>
      <c r="Q16" s="584"/>
      <c r="R16" s="584"/>
      <c r="S16" s="584"/>
      <c r="T16" s="584"/>
      <c r="U16" s="588" t="s">
        <v>368</v>
      </c>
      <c r="V16" s="588"/>
      <c r="W16" s="588"/>
      <c r="X16" s="588"/>
      <c r="Y16" s="584" t="s">
        <v>368</v>
      </c>
      <c r="Z16" s="584"/>
      <c r="AA16" s="584"/>
      <c r="AB16" s="584"/>
      <c r="AC16" s="584"/>
      <c r="AD16" s="584"/>
      <c r="AE16" s="584"/>
      <c r="AF16" s="584"/>
      <c r="AG16" s="588" t="s">
        <v>368</v>
      </c>
      <c r="AH16" s="588"/>
      <c r="AI16" s="588"/>
      <c r="AJ16" s="647"/>
      <c r="AK16" s="619" t="s">
        <v>169</v>
      </c>
      <c r="AL16" s="582"/>
      <c r="AM16" s="582"/>
      <c r="AN16" s="582"/>
      <c r="AO16" s="582"/>
      <c r="AP16" s="582"/>
      <c r="AQ16" s="582"/>
      <c r="AR16" s="582"/>
      <c r="AS16" s="582"/>
      <c r="AT16" s="582"/>
      <c r="AU16" s="582"/>
      <c r="AV16" s="585"/>
      <c r="AW16" s="583">
        <v>48171821</v>
      </c>
      <c r="AX16" s="584"/>
      <c r="AY16" s="584"/>
      <c r="AZ16" s="584"/>
      <c r="BA16" s="584"/>
      <c r="BB16" s="584"/>
      <c r="BC16" s="584"/>
      <c r="BD16" s="584"/>
      <c r="BE16" s="584"/>
      <c r="BF16" s="588">
        <v>93.6</v>
      </c>
      <c r="BG16" s="588"/>
      <c r="BH16" s="588"/>
      <c r="BI16" s="588"/>
      <c r="BJ16" s="584">
        <v>322170</v>
      </c>
      <c r="BK16" s="821"/>
      <c r="BL16" s="821"/>
      <c r="BM16" s="821"/>
      <c r="BN16" s="821"/>
      <c r="BO16" s="821"/>
      <c r="BP16" s="822"/>
      <c r="BQ16" s="619" t="s">
        <v>168</v>
      </c>
      <c r="BR16" s="582"/>
      <c r="BS16" s="582"/>
      <c r="BT16" s="582"/>
      <c r="BU16" s="585"/>
      <c r="BV16" s="817" t="s">
        <v>403</v>
      </c>
      <c r="BW16" s="818"/>
      <c r="BX16" s="924"/>
      <c r="BY16" s="896"/>
      <c r="BZ16" s="619" t="s">
        <v>406</v>
      </c>
      <c r="CA16" s="684"/>
      <c r="CB16" s="684"/>
      <c r="CC16" s="684"/>
      <c r="CD16" s="684"/>
      <c r="CE16" s="684"/>
      <c r="CF16" s="684"/>
      <c r="CG16" s="684"/>
      <c r="CH16" s="684"/>
      <c r="CI16" s="684"/>
      <c r="CJ16" s="684"/>
      <c r="CK16" s="684"/>
      <c r="CL16" s="684"/>
      <c r="CM16" s="684"/>
      <c r="CN16" s="685"/>
      <c r="CO16" s="583">
        <v>296301</v>
      </c>
      <c r="CP16" s="584"/>
      <c r="CQ16" s="584"/>
      <c r="CR16" s="584"/>
      <c r="CS16" s="584"/>
      <c r="CT16" s="584"/>
      <c r="CU16" s="584"/>
      <c r="CV16" s="584"/>
      <c r="CW16" s="584"/>
      <c r="CX16" s="584"/>
      <c r="CY16" s="584">
        <v>-163242</v>
      </c>
      <c r="CZ16" s="584"/>
      <c r="DA16" s="584"/>
      <c r="DB16" s="584"/>
      <c r="DC16" s="584"/>
      <c r="DD16" s="584"/>
      <c r="DE16" s="584"/>
      <c r="DF16" s="584"/>
      <c r="DG16" s="584"/>
      <c r="DH16" s="903"/>
      <c r="DI16" s="4"/>
    </row>
    <row r="17" spans="2:113" ht="13.5" customHeight="1">
      <c r="B17" s="853" t="s">
        <v>780</v>
      </c>
      <c r="C17" s="695"/>
      <c r="D17" s="695"/>
      <c r="E17" s="695"/>
      <c r="F17" s="695"/>
      <c r="G17" s="695"/>
      <c r="H17" s="695"/>
      <c r="I17" s="695"/>
      <c r="J17" s="695"/>
      <c r="K17" s="695"/>
      <c r="L17" s="696"/>
      <c r="M17" s="583" t="s">
        <v>368</v>
      </c>
      <c r="N17" s="584"/>
      <c r="O17" s="584"/>
      <c r="P17" s="584"/>
      <c r="Q17" s="584"/>
      <c r="R17" s="584"/>
      <c r="S17" s="584"/>
      <c r="T17" s="584"/>
      <c r="U17" s="588" t="s">
        <v>368</v>
      </c>
      <c r="V17" s="588"/>
      <c r="W17" s="588"/>
      <c r="X17" s="588"/>
      <c r="Y17" s="584" t="s">
        <v>368</v>
      </c>
      <c r="Z17" s="584"/>
      <c r="AA17" s="584"/>
      <c r="AB17" s="584"/>
      <c r="AC17" s="584"/>
      <c r="AD17" s="584"/>
      <c r="AE17" s="584"/>
      <c r="AF17" s="584"/>
      <c r="AG17" s="588" t="s">
        <v>368</v>
      </c>
      <c r="AH17" s="588"/>
      <c r="AI17" s="588"/>
      <c r="AJ17" s="647"/>
      <c r="AK17" s="49"/>
      <c r="AL17" s="582" t="s">
        <v>166</v>
      </c>
      <c r="AM17" s="582"/>
      <c r="AN17" s="582"/>
      <c r="AO17" s="582"/>
      <c r="AP17" s="582"/>
      <c r="AQ17" s="582"/>
      <c r="AR17" s="582"/>
      <c r="AS17" s="582"/>
      <c r="AT17" s="582"/>
      <c r="AU17" s="582"/>
      <c r="AV17" s="585"/>
      <c r="AW17" s="583">
        <v>48171821</v>
      </c>
      <c r="AX17" s="584"/>
      <c r="AY17" s="584"/>
      <c r="AZ17" s="584"/>
      <c r="BA17" s="584"/>
      <c r="BB17" s="584"/>
      <c r="BC17" s="584"/>
      <c r="BD17" s="584"/>
      <c r="BE17" s="584"/>
      <c r="BF17" s="588">
        <v>93.6</v>
      </c>
      <c r="BG17" s="588"/>
      <c r="BH17" s="588"/>
      <c r="BI17" s="588"/>
      <c r="BJ17" s="584">
        <v>322170</v>
      </c>
      <c r="BK17" s="821"/>
      <c r="BL17" s="821"/>
      <c r="BM17" s="821"/>
      <c r="BN17" s="821"/>
      <c r="BO17" s="821"/>
      <c r="BP17" s="822"/>
      <c r="BQ17" s="619" t="s">
        <v>165</v>
      </c>
      <c r="BR17" s="582"/>
      <c r="BS17" s="582"/>
      <c r="BT17" s="582"/>
      <c r="BU17" s="585"/>
      <c r="BV17" s="817" t="s">
        <v>403</v>
      </c>
      <c r="BW17" s="818"/>
      <c r="BX17" s="924"/>
      <c r="BY17" s="896"/>
      <c r="BZ17" s="619" t="s">
        <v>39</v>
      </c>
      <c r="CA17" s="684"/>
      <c r="CB17" s="684"/>
      <c r="CC17" s="684"/>
      <c r="CD17" s="684"/>
      <c r="CE17" s="684"/>
      <c r="CF17" s="684"/>
      <c r="CG17" s="684"/>
      <c r="CH17" s="684"/>
      <c r="CI17" s="684"/>
      <c r="CJ17" s="684"/>
      <c r="CK17" s="684"/>
      <c r="CL17" s="684"/>
      <c r="CM17" s="684"/>
      <c r="CN17" s="685"/>
      <c r="CO17" s="583">
        <v>850529</v>
      </c>
      <c r="CP17" s="584"/>
      <c r="CQ17" s="584"/>
      <c r="CR17" s="584"/>
      <c r="CS17" s="584"/>
      <c r="CT17" s="584"/>
      <c r="CU17" s="584"/>
      <c r="CV17" s="584"/>
      <c r="CW17" s="584"/>
      <c r="CX17" s="584"/>
      <c r="CY17" s="584">
        <v>8000</v>
      </c>
      <c r="CZ17" s="584"/>
      <c r="DA17" s="584"/>
      <c r="DB17" s="584"/>
      <c r="DC17" s="584"/>
      <c r="DD17" s="584"/>
      <c r="DE17" s="584"/>
      <c r="DF17" s="584"/>
      <c r="DG17" s="584"/>
      <c r="DH17" s="903"/>
      <c r="DI17" s="4"/>
    </row>
    <row r="18" spans="2:113" ht="13.5" customHeight="1">
      <c r="B18" s="853" t="s">
        <v>170</v>
      </c>
      <c r="C18" s="695"/>
      <c r="D18" s="695"/>
      <c r="E18" s="695"/>
      <c r="F18" s="695"/>
      <c r="G18" s="695"/>
      <c r="H18" s="695"/>
      <c r="I18" s="695"/>
      <c r="J18" s="695"/>
      <c r="K18" s="695"/>
      <c r="L18" s="696"/>
      <c r="M18" s="583">
        <v>5565169</v>
      </c>
      <c r="N18" s="584"/>
      <c r="O18" s="584"/>
      <c r="P18" s="584"/>
      <c r="Q18" s="584"/>
      <c r="R18" s="584"/>
      <c r="S18" s="584"/>
      <c r="T18" s="584"/>
      <c r="U18" s="588">
        <v>4.7</v>
      </c>
      <c r="V18" s="588"/>
      <c r="W18" s="588"/>
      <c r="X18" s="588"/>
      <c r="Y18" s="584">
        <v>5565169</v>
      </c>
      <c r="Z18" s="584"/>
      <c r="AA18" s="584"/>
      <c r="AB18" s="584"/>
      <c r="AC18" s="584"/>
      <c r="AD18" s="584"/>
      <c r="AE18" s="584"/>
      <c r="AF18" s="584"/>
      <c r="AG18" s="588">
        <v>10</v>
      </c>
      <c r="AH18" s="588"/>
      <c r="AI18" s="588"/>
      <c r="AJ18" s="647"/>
      <c r="AK18" s="49"/>
      <c r="AL18" s="6"/>
      <c r="AM18" s="908" t="s">
        <v>7</v>
      </c>
      <c r="AN18" s="908"/>
      <c r="AO18" s="908"/>
      <c r="AP18" s="908"/>
      <c r="AQ18" s="908"/>
      <c r="AR18" s="908"/>
      <c r="AS18" s="908"/>
      <c r="AT18" s="908"/>
      <c r="AU18" s="908"/>
      <c r="AV18" s="909"/>
      <c r="AW18" s="583">
        <v>24827635</v>
      </c>
      <c r="AX18" s="584"/>
      <c r="AY18" s="584"/>
      <c r="AZ18" s="584"/>
      <c r="BA18" s="584"/>
      <c r="BB18" s="584"/>
      <c r="BC18" s="584"/>
      <c r="BD18" s="584"/>
      <c r="BE18" s="584"/>
      <c r="BF18" s="588">
        <v>48.3</v>
      </c>
      <c r="BG18" s="588"/>
      <c r="BH18" s="588"/>
      <c r="BI18" s="588"/>
      <c r="BJ18" s="584">
        <v>322170</v>
      </c>
      <c r="BK18" s="821"/>
      <c r="BL18" s="821"/>
      <c r="BM18" s="821"/>
      <c r="BN18" s="821"/>
      <c r="BO18" s="821"/>
      <c r="BP18" s="822"/>
      <c r="BQ18" s="619" t="s">
        <v>163</v>
      </c>
      <c r="BR18" s="582"/>
      <c r="BS18" s="582"/>
      <c r="BT18" s="582"/>
      <c r="BU18" s="585"/>
      <c r="BV18" s="817" t="s">
        <v>403</v>
      </c>
      <c r="BW18" s="818"/>
      <c r="BX18" s="924"/>
      <c r="BY18" s="896"/>
      <c r="BZ18" s="619" t="s">
        <v>407</v>
      </c>
      <c r="CA18" s="684"/>
      <c r="CB18" s="684"/>
      <c r="CC18" s="684"/>
      <c r="CD18" s="684"/>
      <c r="CE18" s="684"/>
      <c r="CF18" s="684"/>
      <c r="CG18" s="684"/>
      <c r="CH18" s="684"/>
      <c r="CI18" s="684"/>
      <c r="CJ18" s="684"/>
      <c r="CK18" s="684"/>
      <c r="CL18" s="684"/>
      <c r="CM18" s="684"/>
      <c r="CN18" s="685"/>
      <c r="CO18" s="583" t="s">
        <v>368</v>
      </c>
      <c r="CP18" s="584"/>
      <c r="CQ18" s="584"/>
      <c r="CR18" s="584"/>
      <c r="CS18" s="584"/>
      <c r="CT18" s="584"/>
      <c r="CU18" s="584"/>
      <c r="CV18" s="584"/>
      <c r="CW18" s="584"/>
      <c r="CX18" s="584"/>
      <c r="CY18" s="584" t="s">
        <v>368</v>
      </c>
      <c r="CZ18" s="584"/>
      <c r="DA18" s="584"/>
      <c r="DB18" s="584"/>
      <c r="DC18" s="584"/>
      <c r="DD18" s="584"/>
      <c r="DE18" s="584"/>
      <c r="DF18" s="584"/>
      <c r="DG18" s="584"/>
      <c r="DH18" s="903"/>
      <c r="DI18" s="4"/>
    </row>
    <row r="19" spans="2:113" ht="13.5" customHeight="1">
      <c r="B19" s="853" t="s">
        <v>167</v>
      </c>
      <c r="C19" s="695"/>
      <c r="D19" s="695"/>
      <c r="E19" s="695"/>
      <c r="F19" s="695"/>
      <c r="G19" s="695"/>
      <c r="H19" s="695"/>
      <c r="I19" s="695"/>
      <c r="J19" s="695"/>
      <c r="K19" s="695"/>
      <c r="L19" s="696"/>
      <c r="M19" s="583" t="s">
        <v>368</v>
      </c>
      <c r="N19" s="584"/>
      <c r="O19" s="584"/>
      <c r="P19" s="584"/>
      <c r="Q19" s="584"/>
      <c r="R19" s="584"/>
      <c r="S19" s="584"/>
      <c r="T19" s="584"/>
      <c r="U19" s="588" t="s">
        <v>368</v>
      </c>
      <c r="V19" s="588"/>
      <c r="W19" s="588"/>
      <c r="X19" s="588"/>
      <c r="Y19" s="584" t="s">
        <v>368</v>
      </c>
      <c r="Z19" s="584"/>
      <c r="AA19" s="584"/>
      <c r="AB19" s="584"/>
      <c r="AC19" s="584"/>
      <c r="AD19" s="584"/>
      <c r="AE19" s="584"/>
      <c r="AF19" s="584"/>
      <c r="AG19" s="588" t="s">
        <v>368</v>
      </c>
      <c r="AH19" s="588"/>
      <c r="AI19" s="588"/>
      <c r="AJ19" s="647"/>
      <c r="AK19" s="911" t="s">
        <v>116</v>
      </c>
      <c r="AL19" s="60"/>
      <c r="AM19" s="59"/>
      <c r="AN19" s="894" t="s">
        <v>161</v>
      </c>
      <c r="AO19" s="894"/>
      <c r="AP19" s="894"/>
      <c r="AQ19" s="894"/>
      <c r="AR19" s="894"/>
      <c r="AS19" s="894"/>
      <c r="AT19" s="894"/>
      <c r="AU19" s="894"/>
      <c r="AV19" s="895"/>
      <c r="AW19" s="741">
        <v>462047</v>
      </c>
      <c r="AX19" s="742"/>
      <c r="AY19" s="742"/>
      <c r="AZ19" s="742"/>
      <c r="BA19" s="742"/>
      <c r="BB19" s="742"/>
      <c r="BC19" s="742"/>
      <c r="BD19" s="742"/>
      <c r="BE19" s="742"/>
      <c r="BF19" s="743">
        <v>0.9</v>
      </c>
      <c r="BG19" s="743"/>
      <c r="BH19" s="743"/>
      <c r="BI19" s="743"/>
      <c r="BJ19" s="742" t="s">
        <v>368</v>
      </c>
      <c r="BK19" s="831"/>
      <c r="BL19" s="831"/>
      <c r="BM19" s="831"/>
      <c r="BN19" s="831"/>
      <c r="BO19" s="831"/>
      <c r="BP19" s="832"/>
      <c r="BQ19" s="619" t="s">
        <v>160</v>
      </c>
      <c r="BR19" s="582"/>
      <c r="BS19" s="582"/>
      <c r="BT19" s="582"/>
      <c r="BU19" s="585"/>
      <c r="BV19" s="817" t="s">
        <v>403</v>
      </c>
      <c r="BW19" s="818"/>
      <c r="BX19" s="924"/>
      <c r="BY19" s="896"/>
      <c r="BZ19" s="619" t="s">
        <v>408</v>
      </c>
      <c r="CA19" s="684"/>
      <c r="CB19" s="684"/>
      <c r="CC19" s="684"/>
      <c r="CD19" s="684"/>
      <c r="CE19" s="684"/>
      <c r="CF19" s="684"/>
      <c r="CG19" s="684"/>
      <c r="CH19" s="684"/>
      <c r="CI19" s="684"/>
      <c r="CJ19" s="684"/>
      <c r="CK19" s="684"/>
      <c r="CL19" s="684"/>
      <c r="CM19" s="684"/>
      <c r="CN19" s="685"/>
      <c r="CO19" s="583" t="s">
        <v>368</v>
      </c>
      <c r="CP19" s="584"/>
      <c r="CQ19" s="584"/>
      <c r="CR19" s="584"/>
      <c r="CS19" s="584"/>
      <c r="CT19" s="584"/>
      <c r="CU19" s="584"/>
      <c r="CV19" s="584"/>
      <c r="CW19" s="584"/>
      <c r="CX19" s="584"/>
      <c r="CY19" s="584" t="s">
        <v>368</v>
      </c>
      <c r="CZ19" s="584"/>
      <c r="DA19" s="584"/>
      <c r="DB19" s="584"/>
      <c r="DC19" s="584"/>
      <c r="DD19" s="584"/>
      <c r="DE19" s="584"/>
      <c r="DF19" s="584"/>
      <c r="DG19" s="584"/>
      <c r="DH19" s="903"/>
      <c r="DI19" s="4"/>
    </row>
    <row r="20" spans="2:113" ht="13.5" customHeight="1">
      <c r="B20" s="853" t="s">
        <v>164</v>
      </c>
      <c r="C20" s="695"/>
      <c r="D20" s="695"/>
      <c r="E20" s="695"/>
      <c r="F20" s="695"/>
      <c r="G20" s="695"/>
      <c r="H20" s="695"/>
      <c r="I20" s="695"/>
      <c r="J20" s="695"/>
      <c r="K20" s="695"/>
      <c r="L20" s="696"/>
      <c r="M20" s="583" t="s">
        <v>368</v>
      </c>
      <c r="N20" s="584"/>
      <c r="O20" s="584"/>
      <c r="P20" s="584"/>
      <c r="Q20" s="584"/>
      <c r="R20" s="584"/>
      <c r="S20" s="584"/>
      <c r="T20" s="584"/>
      <c r="U20" s="588" t="s">
        <v>368</v>
      </c>
      <c r="V20" s="588"/>
      <c r="W20" s="588"/>
      <c r="X20" s="588"/>
      <c r="Y20" s="584" t="s">
        <v>368</v>
      </c>
      <c r="Z20" s="584"/>
      <c r="AA20" s="584"/>
      <c r="AB20" s="584"/>
      <c r="AC20" s="584"/>
      <c r="AD20" s="584"/>
      <c r="AE20" s="584"/>
      <c r="AF20" s="584"/>
      <c r="AG20" s="588" t="s">
        <v>368</v>
      </c>
      <c r="AH20" s="588"/>
      <c r="AI20" s="588"/>
      <c r="AJ20" s="647"/>
      <c r="AK20" s="912"/>
      <c r="AL20" s="58"/>
      <c r="AM20" s="6"/>
      <c r="AN20" s="582" t="s">
        <v>158</v>
      </c>
      <c r="AO20" s="582"/>
      <c r="AP20" s="582"/>
      <c r="AQ20" s="582"/>
      <c r="AR20" s="582"/>
      <c r="AS20" s="582"/>
      <c r="AT20" s="582"/>
      <c r="AU20" s="582"/>
      <c r="AV20" s="585"/>
      <c r="AW20" s="583">
        <v>19347892</v>
      </c>
      <c r="AX20" s="584"/>
      <c r="AY20" s="584"/>
      <c r="AZ20" s="584"/>
      <c r="BA20" s="584"/>
      <c r="BB20" s="584"/>
      <c r="BC20" s="584"/>
      <c r="BD20" s="584"/>
      <c r="BE20" s="584"/>
      <c r="BF20" s="588">
        <v>37.6</v>
      </c>
      <c r="BG20" s="588"/>
      <c r="BH20" s="588"/>
      <c r="BI20" s="588"/>
      <c r="BJ20" s="584" t="s">
        <v>368</v>
      </c>
      <c r="BK20" s="821"/>
      <c r="BL20" s="821"/>
      <c r="BM20" s="821"/>
      <c r="BN20" s="821"/>
      <c r="BO20" s="821"/>
      <c r="BP20" s="822"/>
      <c r="BQ20" s="619" t="s">
        <v>157</v>
      </c>
      <c r="BR20" s="582"/>
      <c r="BS20" s="582"/>
      <c r="BT20" s="582"/>
      <c r="BU20" s="585"/>
      <c r="BV20" s="817" t="s">
        <v>403</v>
      </c>
      <c r="BW20" s="818"/>
      <c r="BX20" s="897"/>
      <c r="BY20" s="898"/>
      <c r="BZ20" s="697" t="s">
        <v>410</v>
      </c>
      <c r="CA20" s="901"/>
      <c r="CB20" s="901"/>
      <c r="CC20" s="901"/>
      <c r="CD20" s="901"/>
      <c r="CE20" s="901"/>
      <c r="CF20" s="901"/>
      <c r="CG20" s="901"/>
      <c r="CH20" s="901"/>
      <c r="CI20" s="901"/>
      <c r="CJ20" s="901"/>
      <c r="CK20" s="901"/>
      <c r="CL20" s="901"/>
      <c r="CM20" s="901"/>
      <c r="CN20" s="902"/>
      <c r="CO20" s="583">
        <v>1146830</v>
      </c>
      <c r="CP20" s="584"/>
      <c r="CQ20" s="584"/>
      <c r="CR20" s="584"/>
      <c r="CS20" s="584"/>
      <c r="CT20" s="584"/>
      <c r="CU20" s="584"/>
      <c r="CV20" s="584"/>
      <c r="CW20" s="584"/>
      <c r="CX20" s="584"/>
      <c r="CY20" s="584">
        <v>-155242</v>
      </c>
      <c r="CZ20" s="584"/>
      <c r="DA20" s="584"/>
      <c r="DB20" s="584"/>
      <c r="DC20" s="584"/>
      <c r="DD20" s="584"/>
      <c r="DE20" s="584"/>
      <c r="DF20" s="584"/>
      <c r="DG20" s="584"/>
      <c r="DH20" s="903"/>
      <c r="DI20" s="4"/>
    </row>
    <row r="21" spans="2:113" ht="13.5" customHeight="1">
      <c r="B21" s="853" t="s">
        <v>162</v>
      </c>
      <c r="C21" s="695"/>
      <c r="D21" s="695"/>
      <c r="E21" s="695"/>
      <c r="F21" s="695"/>
      <c r="G21" s="695"/>
      <c r="H21" s="695"/>
      <c r="I21" s="695"/>
      <c r="J21" s="695"/>
      <c r="K21" s="695"/>
      <c r="L21" s="696"/>
      <c r="M21" s="583">
        <v>215240</v>
      </c>
      <c r="N21" s="584"/>
      <c r="O21" s="584"/>
      <c r="P21" s="584"/>
      <c r="Q21" s="584"/>
      <c r="R21" s="584"/>
      <c r="S21" s="584"/>
      <c r="T21" s="584"/>
      <c r="U21" s="588">
        <v>0.2</v>
      </c>
      <c r="V21" s="588"/>
      <c r="W21" s="588"/>
      <c r="X21" s="588"/>
      <c r="Y21" s="584">
        <v>215240</v>
      </c>
      <c r="Z21" s="584"/>
      <c r="AA21" s="584"/>
      <c r="AB21" s="584"/>
      <c r="AC21" s="584"/>
      <c r="AD21" s="584"/>
      <c r="AE21" s="584"/>
      <c r="AF21" s="584"/>
      <c r="AG21" s="588">
        <v>0.4</v>
      </c>
      <c r="AH21" s="588"/>
      <c r="AI21" s="588"/>
      <c r="AJ21" s="647"/>
      <c r="AK21" s="912"/>
      <c r="AL21" s="58"/>
      <c r="AM21" s="6"/>
      <c r="AN21" s="582" t="s">
        <v>155</v>
      </c>
      <c r="AO21" s="582"/>
      <c r="AP21" s="582"/>
      <c r="AQ21" s="582"/>
      <c r="AR21" s="582"/>
      <c r="AS21" s="582"/>
      <c r="AT21" s="582"/>
      <c r="AU21" s="582"/>
      <c r="AV21" s="585"/>
      <c r="AW21" s="583">
        <v>748284</v>
      </c>
      <c r="AX21" s="584"/>
      <c r="AY21" s="584"/>
      <c r="AZ21" s="584"/>
      <c r="BA21" s="584"/>
      <c r="BB21" s="584"/>
      <c r="BC21" s="584"/>
      <c r="BD21" s="584"/>
      <c r="BE21" s="584"/>
      <c r="BF21" s="588">
        <v>1.5</v>
      </c>
      <c r="BG21" s="588"/>
      <c r="BH21" s="588"/>
      <c r="BI21" s="588"/>
      <c r="BJ21" s="584" t="s">
        <v>368</v>
      </c>
      <c r="BK21" s="821"/>
      <c r="BL21" s="821"/>
      <c r="BM21" s="821"/>
      <c r="BN21" s="821"/>
      <c r="BO21" s="821"/>
      <c r="BP21" s="822"/>
      <c r="BQ21" s="619" t="s">
        <v>154</v>
      </c>
      <c r="BR21" s="582"/>
      <c r="BS21" s="582"/>
      <c r="BT21" s="582"/>
      <c r="BU21" s="585"/>
      <c r="BV21" s="817" t="s">
        <v>403</v>
      </c>
      <c r="BW21" s="818"/>
      <c r="BX21" s="26"/>
      <c r="BY21" s="28"/>
      <c r="BZ21" s="28"/>
      <c r="CA21" s="788" t="s">
        <v>153</v>
      </c>
      <c r="CB21" s="788"/>
      <c r="CC21" s="788"/>
      <c r="CD21" s="788"/>
      <c r="CE21" s="788"/>
      <c r="CF21" s="788"/>
      <c r="CG21" s="788"/>
      <c r="CH21" s="788"/>
      <c r="CI21" s="788"/>
      <c r="CJ21" s="788"/>
      <c r="CK21" s="788"/>
      <c r="CL21" s="27"/>
      <c r="CM21" s="27"/>
      <c r="CN21" s="25"/>
      <c r="CO21" s="910" t="s">
        <v>152</v>
      </c>
      <c r="CP21" s="632"/>
      <c r="CQ21" s="632"/>
      <c r="CR21" s="632"/>
      <c r="CS21" s="632"/>
      <c r="CT21" s="893" t="s">
        <v>411</v>
      </c>
      <c r="CU21" s="788"/>
      <c r="CV21" s="788"/>
      <c r="CW21" s="788"/>
      <c r="CX21" s="788"/>
      <c r="CY21" s="796"/>
      <c r="CZ21" s="893" t="s">
        <v>412</v>
      </c>
      <c r="DA21" s="745"/>
      <c r="DB21" s="745"/>
      <c r="DC21" s="745"/>
      <c r="DD21" s="745"/>
      <c r="DE21" s="745"/>
      <c r="DF21" s="745"/>
      <c r="DG21" s="745"/>
      <c r="DH21" s="904"/>
      <c r="DI21" s="4"/>
    </row>
    <row r="22" spans="2:113" ht="13.5" customHeight="1">
      <c r="B22" s="659" t="s">
        <v>159</v>
      </c>
      <c r="C22" s="582"/>
      <c r="D22" s="582"/>
      <c r="E22" s="582"/>
      <c r="F22" s="582"/>
      <c r="G22" s="582"/>
      <c r="H22" s="582"/>
      <c r="I22" s="582"/>
      <c r="J22" s="582"/>
      <c r="K22" s="582"/>
      <c r="L22" s="585"/>
      <c r="M22" s="583" t="s">
        <v>368</v>
      </c>
      <c r="N22" s="584"/>
      <c r="O22" s="584"/>
      <c r="P22" s="584"/>
      <c r="Q22" s="584"/>
      <c r="R22" s="584"/>
      <c r="S22" s="584"/>
      <c r="T22" s="584"/>
      <c r="U22" s="588" t="s">
        <v>368</v>
      </c>
      <c r="V22" s="588"/>
      <c r="W22" s="588"/>
      <c r="X22" s="588"/>
      <c r="Y22" s="584" t="s">
        <v>368</v>
      </c>
      <c r="Z22" s="584"/>
      <c r="AA22" s="584"/>
      <c r="AB22" s="584"/>
      <c r="AC22" s="584"/>
      <c r="AD22" s="584"/>
      <c r="AE22" s="584"/>
      <c r="AF22" s="584"/>
      <c r="AG22" s="588" t="s">
        <v>368</v>
      </c>
      <c r="AH22" s="588"/>
      <c r="AI22" s="588"/>
      <c r="AJ22" s="647"/>
      <c r="AK22" s="913"/>
      <c r="AL22" s="57"/>
      <c r="AM22" s="56"/>
      <c r="AN22" s="908" t="s">
        <v>150</v>
      </c>
      <c r="AO22" s="908"/>
      <c r="AP22" s="908"/>
      <c r="AQ22" s="908"/>
      <c r="AR22" s="908"/>
      <c r="AS22" s="908"/>
      <c r="AT22" s="908"/>
      <c r="AU22" s="908"/>
      <c r="AV22" s="909"/>
      <c r="AW22" s="733">
        <v>4269412</v>
      </c>
      <c r="AX22" s="734"/>
      <c r="AY22" s="734"/>
      <c r="AZ22" s="734"/>
      <c r="BA22" s="734"/>
      <c r="BB22" s="734"/>
      <c r="BC22" s="734"/>
      <c r="BD22" s="734"/>
      <c r="BE22" s="734"/>
      <c r="BF22" s="735">
        <v>8.3000000000000007</v>
      </c>
      <c r="BG22" s="735"/>
      <c r="BH22" s="735"/>
      <c r="BI22" s="735"/>
      <c r="BJ22" s="734">
        <v>322170</v>
      </c>
      <c r="BK22" s="833"/>
      <c r="BL22" s="833"/>
      <c r="BM22" s="833"/>
      <c r="BN22" s="833"/>
      <c r="BO22" s="833"/>
      <c r="BP22" s="834"/>
      <c r="BQ22" s="619" t="s">
        <v>149</v>
      </c>
      <c r="BR22" s="582"/>
      <c r="BS22" s="582"/>
      <c r="BT22" s="582"/>
      <c r="BU22" s="585"/>
      <c r="BV22" s="817" t="s">
        <v>403</v>
      </c>
      <c r="BW22" s="818"/>
      <c r="BX22" s="55"/>
      <c r="BY22" s="54"/>
      <c r="BZ22" s="36"/>
      <c r="CA22" s="806"/>
      <c r="CB22" s="806"/>
      <c r="CC22" s="806"/>
      <c r="CD22" s="806"/>
      <c r="CE22" s="806"/>
      <c r="CF22" s="806"/>
      <c r="CG22" s="806"/>
      <c r="CH22" s="806"/>
      <c r="CI22" s="806"/>
      <c r="CJ22" s="806"/>
      <c r="CK22" s="806"/>
      <c r="CL22" s="36"/>
      <c r="CM22" s="36"/>
      <c r="CN22" s="53"/>
      <c r="CO22" s="661"/>
      <c r="CP22" s="662"/>
      <c r="CQ22" s="662"/>
      <c r="CR22" s="662"/>
      <c r="CS22" s="662"/>
      <c r="CT22" s="855"/>
      <c r="CU22" s="806"/>
      <c r="CV22" s="806"/>
      <c r="CW22" s="806"/>
      <c r="CX22" s="806"/>
      <c r="CY22" s="856"/>
      <c r="CZ22" s="905"/>
      <c r="DA22" s="906"/>
      <c r="DB22" s="906"/>
      <c r="DC22" s="906"/>
      <c r="DD22" s="906"/>
      <c r="DE22" s="906"/>
      <c r="DF22" s="906"/>
      <c r="DG22" s="906"/>
      <c r="DH22" s="907"/>
      <c r="DI22" s="4"/>
    </row>
    <row r="23" spans="2:113" ht="13.5" customHeight="1">
      <c r="B23" s="659" t="s">
        <v>156</v>
      </c>
      <c r="C23" s="582"/>
      <c r="D23" s="582"/>
      <c r="E23" s="582"/>
      <c r="F23" s="582"/>
      <c r="G23" s="582"/>
      <c r="H23" s="582"/>
      <c r="I23" s="582"/>
      <c r="J23" s="582"/>
      <c r="K23" s="582"/>
      <c r="L23" s="585"/>
      <c r="M23" s="583">
        <v>214797</v>
      </c>
      <c r="N23" s="584"/>
      <c r="O23" s="584"/>
      <c r="P23" s="584"/>
      <c r="Q23" s="584"/>
      <c r="R23" s="584"/>
      <c r="S23" s="584"/>
      <c r="T23" s="584"/>
      <c r="U23" s="588">
        <v>0.2</v>
      </c>
      <c r="V23" s="588"/>
      <c r="W23" s="588"/>
      <c r="X23" s="588"/>
      <c r="Y23" s="584">
        <v>214797</v>
      </c>
      <c r="Z23" s="584"/>
      <c r="AA23" s="584"/>
      <c r="AB23" s="584"/>
      <c r="AC23" s="584"/>
      <c r="AD23" s="584"/>
      <c r="AE23" s="584"/>
      <c r="AF23" s="584"/>
      <c r="AG23" s="588">
        <v>0.4</v>
      </c>
      <c r="AH23" s="588"/>
      <c r="AI23" s="588"/>
      <c r="AJ23" s="647"/>
      <c r="AK23" s="46"/>
      <c r="AL23" s="4"/>
      <c r="AM23" s="894" t="s">
        <v>147</v>
      </c>
      <c r="AN23" s="894"/>
      <c r="AO23" s="894"/>
      <c r="AP23" s="894"/>
      <c r="AQ23" s="894"/>
      <c r="AR23" s="894"/>
      <c r="AS23" s="894"/>
      <c r="AT23" s="894"/>
      <c r="AU23" s="894"/>
      <c r="AV23" s="895"/>
      <c r="AW23" s="741">
        <v>21807405</v>
      </c>
      <c r="AX23" s="742"/>
      <c r="AY23" s="742"/>
      <c r="AZ23" s="742"/>
      <c r="BA23" s="742"/>
      <c r="BB23" s="742"/>
      <c r="BC23" s="742"/>
      <c r="BD23" s="742"/>
      <c r="BE23" s="742"/>
      <c r="BF23" s="743">
        <v>42.4</v>
      </c>
      <c r="BG23" s="743"/>
      <c r="BH23" s="743"/>
      <c r="BI23" s="743"/>
      <c r="BJ23" s="742" t="s">
        <v>368</v>
      </c>
      <c r="BK23" s="831"/>
      <c r="BL23" s="831"/>
      <c r="BM23" s="831"/>
      <c r="BN23" s="831"/>
      <c r="BO23" s="831"/>
      <c r="BP23" s="832"/>
      <c r="BQ23" s="835" t="s">
        <v>146</v>
      </c>
      <c r="BR23" s="695"/>
      <c r="BS23" s="695"/>
      <c r="BT23" s="695"/>
      <c r="BU23" s="696"/>
      <c r="BV23" s="817" t="s">
        <v>403</v>
      </c>
      <c r="BW23" s="818"/>
      <c r="BX23" s="720" t="s">
        <v>145</v>
      </c>
      <c r="BY23" s="896"/>
      <c r="BZ23" s="641" t="s">
        <v>144</v>
      </c>
      <c r="CA23" s="642"/>
      <c r="CB23" s="642"/>
      <c r="CC23" s="642"/>
      <c r="CD23" s="642"/>
      <c r="CE23" s="642"/>
      <c r="CF23" s="642"/>
      <c r="CG23" s="642"/>
      <c r="CH23" s="642"/>
      <c r="CI23" s="642"/>
      <c r="CJ23" s="642"/>
      <c r="CK23" s="642"/>
      <c r="CL23" s="642"/>
      <c r="CM23" s="642"/>
      <c r="CN23" s="643"/>
      <c r="CO23" s="899">
        <v>1201</v>
      </c>
      <c r="CP23" s="900"/>
      <c r="CQ23" s="900"/>
      <c r="CR23" s="900"/>
      <c r="CS23" s="900"/>
      <c r="CT23" s="888">
        <f>CO23*CZ23</f>
        <v>3490106</v>
      </c>
      <c r="CU23" s="888"/>
      <c r="CV23" s="888"/>
      <c r="CW23" s="888"/>
      <c r="CX23" s="888"/>
      <c r="CY23" s="888"/>
      <c r="CZ23" s="888">
        <v>2906</v>
      </c>
      <c r="DA23" s="888"/>
      <c r="DB23" s="888"/>
      <c r="DC23" s="888"/>
      <c r="DD23" s="888"/>
      <c r="DE23" s="888"/>
      <c r="DF23" s="888"/>
      <c r="DG23" s="888"/>
      <c r="DH23" s="889"/>
      <c r="DI23" s="4"/>
    </row>
    <row r="24" spans="2:113" ht="13.5" customHeight="1">
      <c r="B24" s="659" t="s">
        <v>151</v>
      </c>
      <c r="C24" s="582"/>
      <c r="D24" s="582"/>
      <c r="E24" s="582"/>
      <c r="F24" s="582"/>
      <c r="G24" s="582"/>
      <c r="H24" s="582"/>
      <c r="I24" s="582"/>
      <c r="J24" s="582"/>
      <c r="K24" s="582"/>
      <c r="L24" s="585"/>
      <c r="M24" s="583">
        <v>39645</v>
      </c>
      <c r="N24" s="584"/>
      <c r="O24" s="584"/>
      <c r="P24" s="584"/>
      <c r="Q24" s="584"/>
      <c r="R24" s="584"/>
      <c r="S24" s="584"/>
      <c r="T24" s="584"/>
      <c r="U24" s="588">
        <v>0</v>
      </c>
      <c r="V24" s="588"/>
      <c r="W24" s="588"/>
      <c r="X24" s="588"/>
      <c r="Y24" s="584" t="s">
        <v>368</v>
      </c>
      <c r="Z24" s="584"/>
      <c r="AA24" s="584"/>
      <c r="AB24" s="584"/>
      <c r="AC24" s="584"/>
      <c r="AD24" s="584"/>
      <c r="AE24" s="584"/>
      <c r="AF24" s="584"/>
      <c r="AG24" s="588" t="s">
        <v>368</v>
      </c>
      <c r="AH24" s="588"/>
      <c r="AI24" s="588"/>
      <c r="AJ24" s="647"/>
      <c r="AK24" s="46"/>
      <c r="AL24" s="4"/>
      <c r="AM24" s="4"/>
      <c r="AN24" s="582" t="s">
        <v>142</v>
      </c>
      <c r="AO24" s="582"/>
      <c r="AP24" s="582"/>
      <c r="AQ24" s="582"/>
      <c r="AR24" s="582"/>
      <c r="AS24" s="582"/>
      <c r="AT24" s="582"/>
      <c r="AU24" s="582"/>
      <c r="AV24" s="585"/>
      <c r="AW24" s="583">
        <v>21388627</v>
      </c>
      <c r="AX24" s="584"/>
      <c r="AY24" s="584"/>
      <c r="AZ24" s="584"/>
      <c r="BA24" s="584"/>
      <c r="BB24" s="584"/>
      <c r="BC24" s="584"/>
      <c r="BD24" s="584"/>
      <c r="BE24" s="584"/>
      <c r="BF24" s="588">
        <v>41.6</v>
      </c>
      <c r="BG24" s="588"/>
      <c r="BH24" s="588"/>
      <c r="BI24" s="588"/>
      <c r="BJ24" s="584" t="s">
        <v>368</v>
      </c>
      <c r="BK24" s="821"/>
      <c r="BL24" s="821"/>
      <c r="BM24" s="821"/>
      <c r="BN24" s="821"/>
      <c r="BO24" s="821"/>
      <c r="BP24" s="822"/>
      <c r="BQ24" s="890" t="s">
        <v>141</v>
      </c>
      <c r="BR24" s="891"/>
      <c r="BS24" s="891"/>
      <c r="BT24" s="891"/>
      <c r="BU24" s="892"/>
      <c r="BV24" s="817" t="s">
        <v>409</v>
      </c>
      <c r="BW24" s="818"/>
      <c r="BX24" s="720"/>
      <c r="BY24" s="896"/>
      <c r="BZ24" s="52"/>
      <c r="CA24" s="582" t="s">
        <v>140</v>
      </c>
      <c r="CB24" s="582"/>
      <c r="CC24" s="582"/>
      <c r="CD24" s="582"/>
      <c r="CE24" s="582"/>
      <c r="CF24" s="582"/>
      <c r="CG24" s="582"/>
      <c r="CH24" s="582"/>
      <c r="CI24" s="582"/>
      <c r="CJ24" s="582"/>
      <c r="CK24" s="582"/>
      <c r="CL24" s="582"/>
      <c r="CM24" s="582"/>
      <c r="CN24" s="585"/>
      <c r="CO24" s="583" t="s">
        <v>368</v>
      </c>
      <c r="CP24" s="584"/>
      <c r="CQ24" s="584"/>
      <c r="CR24" s="584"/>
      <c r="CS24" s="584"/>
      <c r="CT24" s="752" t="s">
        <v>368</v>
      </c>
      <c r="CU24" s="752"/>
      <c r="CV24" s="752"/>
      <c r="CW24" s="752"/>
      <c r="CX24" s="752"/>
      <c r="CY24" s="752"/>
      <c r="CZ24" s="752" t="s">
        <v>368</v>
      </c>
      <c r="DA24" s="752"/>
      <c r="DB24" s="752"/>
      <c r="DC24" s="752"/>
      <c r="DD24" s="752"/>
      <c r="DE24" s="752"/>
      <c r="DF24" s="752"/>
      <c r="DG24" s="752"/>
      <c r="DH24" s="754"/>
      <c r="DI24" s="4"/>
    </row>
    <row r="25" spans="2:113" ht="13.5" customHeight="1">
      <c r="B25" s="878" t="s">
        <v>116</v>
      </c>
      <c r="C25" s="885" t="s">
        <v>148</v>
      </c>
      <c r="D25" s="886"/>
      <c r="E25" s="886"/>
      <c r="F25" s="886"/>
      <c r="G25" s="886"/>
      <c r="H25" s="886"/>
      <c r="I25" s="886"/>
      <c r="J25" s="886"/>
      <c r="K25" s="886"/>
      <c r="L25" s="887"/>
      <c r="M25" s="741" t="s">
        <v>368</v>
      </c>
      <c r="N25" s="742"/>
      <c r="O25" s="742"/>
      <c r="P25" s="742"/>
      <c r="Q25" s="742"/>
      <c r="R25" s="742"/>
      <c r="S25" s="742"/>
      <c r="T25" s="742"/>
      <c r="U25" s="743" t="s">
        <v>368</v>
      </c>
      <c r="V25" s="743"/>
      <c r="W25" s="743"/>
      <c r="X25" s="743"/>
      <c r="Y25" s="742" t="s">
        <v>368</v>
      </c>
      <c r="Z25" s="742"/>
      <c r="AA25" s="742"/>
      <c r="AB25" s="742"/>
      <c r="AC25" s="742"/>
      <c r="AD25" s="742"/>
      <c r="AE25" s="742"/>
      <c r="AF25" s="742"/>
      <c r="AG25" s="743" t="s">
        <v>368</v>
      </c>
      <c r="AH25" s="743"/>
      <c r="AI25" s="743"/>
      <c r="AJ25" s="781"/>
      <c r="AK25" s="46"/>
      <c r="AL25" s="4"/>
      <c r="AM25" s="582" t="s">
        <v>138</v>
      </c>
      <c r="AN25" s="582"/>
      <c r="AO25" s="582"/>
      <c r="AP25" s="582"/>
      <c r="AQ25" s="582"/>
      <c r="AR25" s="582"/>
      <c r="AS25" s="582"/>
      <c r="AT25" s="582"/>
      <c r="AU25" s="582"/>
      <c r="AV25" s="585"/>
      <c r="AW25" s="583">
        <v>174360</v>
      </c>
      <c r="AX25" s="584"/>
      <c r="AY25" s="584"/>
      <c r="AZ25" s="584"/>
      <c r="BA25" s="584"/>
      <c r="BB25" s="584"/>
      <c r="BC25" s="584"/>
      <c r="BD25" s="584"/>
      <c r="BE25" s="584"/>
      <c r="BF25" s="588">
        <v>0.3</v>
      </c>
      <c r="BG25" s="588"/>
      <c r="BH25" s="588"/>
      <c r="BI25" s="588"/>
      <c r="BJ25" s="584" t="s">
        <v>368</v>
      </c>
      <c r="BK25" s="821"/>
      <c r="BL25" s="821"/>
      <c r="BM25" s="821"/>
      <c r="BN25" s="821"/>
      <c r="BO25" s="821"/>
      <c r="BP25" s="822"/>
      <c r="BQ25" s="619" t="s">
        <v>137</v>
      </c>
      <c r="BR25" s="582"/>
      <c r="BS25" s="582"/>
      <c r="BT25" s="582"/>
      <c r="BU25" s="585"/>
      <c r="BV25" s="817" t="s">
        <v>409</v>
      </c>
      <c r="BW25" s="818"/>
      <c r="BX25" s="720"/>
      <c r="BY25" s="896"/>
      <c r="BZ25" s="51"/>
      <c r="CA25" s="582" t="s">
        <v>136</v>
      </c>
      <c r="CB25" s="582"/>
      <c r="CC25" s="582"/>
      <c r="CD25" s="582"/>
      <c r="CE25" s="582"/>
      <c r="CF25" s="582"/>
      <c r="CG25" s="582"/>
      <c r="CH25" s="582"/>
      <c r="CI25" s="582"/>
      <c r="CJ25" s="582"/>
      <c r="CK25" s="582"/>
      <c r="CL25" s="582"/>
      <c r="CM25" s="582"/>
      <c r="CN25" s="585"/>
      <c r="CO25" s="583">
        <v>76</v>
      </c>
      <c r="CP25" s="584"/>
      <c r="CQ25" s="584"/>
      <c r="CR25" s="584"/>
      <c r="CS25" s="584"/>
      <c r="CT25" s="752">
        <v>239856</v>
      </c>
      <c r="CU25" s="752"/>
      <c r="CV25" s="752"/>
      <c r="CW25" s="752"/>
      <c r="CX25" s="752"/>
      <c r="CY25" s="752"/>
      <c r="CZ25" s="752">
        <v>3156</v>
      </c>
      <c r="DA25" s="752"/>
      <c r="DB25" s="752"/>
      <c r="DC25" s="752"/>
      <c r="DD25" s="752"/>
      <c r="DE25" s="752"/>
      <c r="DF25" s="752"/>
      <c r="DG25" s="752"/>
      <c r="DH25" s="754"/>
      <c r="DI25" s="4"/>
    </row>
    <row r="26" spans="2:113" ht="13.5" customHeight="1">
      <c r="B26" s="879"/>
      <c r="C26" s="881" t="s">
        <v>143</v>
      </c>
      <c r="D26" s="695"/>
      <c r="E26" s="695"/>
      <c r="F26" s="695"/>
      <c r="G26" s="695"/>
      <c r="H26" s="695"/>
      <c r="I26" s="695"/>
      <c r="J26" s="695"/>
      <c r="K26" s="695"/>
      <c r="L26" s="696"/>
      <c r="M26" s="583">
        <v>39469</v>
      </c>
      <c r="N26" s="584"/>
      <c r="O26" s="584"/>
      <c r="P26" s="584"/>
      <c r="Q26" s="584"/>
      <c r="R26" s="584"/>
      <c r="S26" s="584"/>
      <c r="T26" s="584"/>
      <c r="U26" s="588">
        <v>0</v>
      </c>
      <c r="V26" s="588"/>
      <c r="W26" s="588"/>
      <c r="X26" s="588"/>
      <c r="Y26" s="584" t="s">
        <v>368</v>
      </c>
      <c r="Z26" s="584"/>
      <c r="AA26" s="584"/>
      <c r="AB26" s="584"/>
      <c r="AC26" s="584"/>
      <c r="AD26" s="584"/>
      <c r="AE26" s="584"/>
      <c r="AF26" s="584"/>
      <c r="AG26" s="588" t="s">
        <v>368</v>
      </c>
      <c r="AH26" s="588"/>
      <c r="AI26" s="588"/>
      <c r="AJ26" s="647"/>
      <c r="AK26" s="46"/>
      <c r="AL26" s="4"/>
      <c r="AM26" s="582" t="s">
        <v>134</v>
      </c>
      <c r="AN26" s="582"/>
      <c r="AO26" s="582"/>
      <c r="AP26" s="582"/>
      <c r="AQ26" s="582"/>
      <c r="AR26" s="582"/>
      <c r="AS26" s="582"/>
      <c r="AT26" s="582"/>
      <c r="AU26" s="582"/>
      <c r="AV26" s="585"/>
      <c r="AW26" s="583">
        <v>1362421</v>
      </c>
      <c r="AX26" s="584"/>
      <c r="AY26" s="584"/>
      <c r="AZ26" s="584"/>
      <c r="BA26" s="584"/>
      <c r="BB26" s="584"/>
      <c r="BC26" s="584"/>
      <c r="BD26" s="584"/>
      <c r="BE26" s="584"/>
      <c r="BF26" s="588">
        <v>2.6</v>
      </c>
      <c r="BG26" s="588"/>
      <c r="BH26" s="588"/>
      <c r="BI26" s="588"/>
      <c r="BJ26" s="584" t="s">
        <v>368</v>
      </c>
      <c r="BK26" s="821"/>
      <c r="BL26" s="821"/>
      <c r="BM26" s="821"/>
      <c r="BN26" s="821"/>
      <c r="BO26" s="821"/>
      <c r="BP26" s="822"/>
      <c r="BQ26" s="619"/>
      <c r="BR26" s="582"/>
      <c r="BS26" s="582"/>
      <c r="BT26" s="582"/>
      <c r="BU26" s="585"/>
      <c r="BV26" s="817"/>
      <c r="BW26" s="818"/>
      <c r="BX26" s="720"/>
      <c r="BY26" s="896"/>
      <c r="BZ26" s="619" t="s">
        <v>133</v>
      </c>
      <c r="CA26" s="582"/>
      <c r="CB26" s="582"/>
      <c r="CC26" s="582"/>
      <c r="CD26" s="582"/>
      <c r="CE26" s="582"/>
      <c r="CF26" s="582"/>
      <c r="CG26" s="582"/>
      <c r="CH26" s="582"/>
      <c r="CI26" s="582"/>
      <c r="CJ26" s="582"/>
      <c r="CK26" s="582"/>
      <c r="CL26" s="582"/>
      <c r="CM26" s="582"/>
      <c r="CN26" s="585"/>
      <c r="CO26" s="583">
        <v>17</v>
      </c>
      <c r="CP26" s="584"/>
      <c r="CQ26" s="584"/>
      <c r="CR26" s="584"/>
      <c r="CS26" s="584"/>
      <c r="CT26" s="752">
        <v>56205</v>
      </c>
      <c r="CU26" s="752"/>
      <c r="CV26" s="752"/>
      <c r="CW26" s="752"/>
      <c r="CX26" s="752"/>
      <c r="CY26" s="752"/>
      <c r="CZ26" s="752">
        <v>3306</v>
      </c>
      <c r="DA26" s="752"/>
      <c r="DB26" s="752"/>
      <c r="DC26" s="752"/>
      <c r="DD26" s="752"/>
      <c r="DE26" s="752"/>
      <c r="DF26" s="752"/>
      <c r="DG26" s="752"/>
      <c r="DH26" s="754"/>
      <c r="DI26" s="4"/>
    </row>
    <row r="27" spans="2:113" ht="13.5" customHeight="1">
      <c r="B27" s="880"/>
      <c r="C27" s="882" t="s">
        <v>139</v>
      </c>
      <c r="D27" s="883"/>
      <c r="E27" s="883"/>
      <c r="F27" s="883"/>
      <c r="G27" s="883"/>
      <c r="H27" s="883"/>
      <c r="I27" s="883"/>
      <c r="J27" s="883"/>
      <c r="K27" s="883"/>
      <c r="L27" s="884"/>
      <c r="M27" s="874">
        <v>176</v>
      </c>
      <c r="N27" s="875"/>
      <c r="O27" s="875"/>
      <c r="P27" s="875"/>
      <c r="Q27" s="875"/>
      <c r="R27" s="875"/>
      <c r="S27" s="875"/>
      <c r="T27" s="875"/>
      <c r="U27" s="876">
        <v>0</v>
      </c>
      <c r="V27" s="876"/>
      <c r="W27" s="876"/>
      <c r="X27" s="876"/>
      <c r="Y27" s="875" t="s">
        <v>368</v>
      </c>
      <c r="Z27" s="875"/>
      <c r="AA27" s="875"/>
      <c r="AB27" s="875"/>
      <c r="AC27" s="875"/>
      <c r="AD27" s="875"/>
      <c r="AE27" s="875"/>
      <c r="AF27" s="875"/>
      <c r="AG27" s="876" t="s">
        <v>368</v>
      </c>
      <c r="AH27" s="876"/>
      <c r="AI27" s="876"/>
      <c r="AJ27" s="877"/>
      <c r="AK27" s="46"/>
      <c r="AL27" s="4"/>
      <c r="AM27" s="582" t="s">
        <v>131</v>
      </c>
      <c r="AN27" s="582"/>
      <c r="AO27" s="582"/>
      <c r="AP27" s="582"/>
      <c r="AQ27" s="582"/>
      <c r="AR27" s="582"/>
      <c r="AS27" s="582"/>
      <c r="AT27" s="582"/>
      <c r="AU27" s="582"/>
      <c r="AV27" s="585"/>
      <c r="AW27" s="583" t="s">
        <v>368</v>
      </c>
      <c r="AX27" s="584"/>
      <c r="AY27" s="584"/>
      <c r="AZ27" s="584"/>
      <c r="BA27" s="584"/>
      <c r="BB27" s="584"/>
      <c r="BC27" s="584"/>
      <c r="BD27" s="584"/>
      <c r="BE27" s="584"/>
      <c r="BF27" s="588" t="s">
        <v>368</v>
      </c>
      <c r="BG27" s="588"/>
      <c r="BH27" s="588"/>
      <c r="BI27" s="588"/>
      <c r="BJ27" s="584" t="s">
        <v>368</v>
      </c>
      <c r="BK27" s="821"/>
      <c r="BL27" s="821"/>
      <c r="BM27" s="821"/>
      <c r="BN27" s="821"/>
      <c r="BO27" s="821"/>
      <c r="BP27" s="822"/>
      <c r="BQ27" s="619"/>
      <c r="BR27" s="582"/>
      <c r="BS27" s="582"/>
      <c r="BT27" s="582"/>
      <c r="BU27" s="585"/>
      <c r="BV27" s="817"/>
      <c r="BW27" s="818"/>
      <c r="BX27" s="720"/>
      <c r="BY27" s="896"/>
      <c r="BZ27" s="619" t="s">
        <v>130</v>
      </c>
      <c r="CA27" s="582"/>
      <c r="CB27" s="582"/>
      <c r="CC27" s="582"/>
      <c r="CD27" s="582"/>
      <c r="CE27" s="582"/>
      <c r="CF27" s="582"/>
      <c r="CG27" s="582"/>
      <c r="CH27" s="582"/>
      <c r="CI27" s="582"/>
      <c r="CJ27" s="582"/>
      <c r="CK27" s="582"/>
      <c r="CL27" s="582"/>
      <c r="CM27" s="582"/>
      <c r="CN27" s="585"/>
      <c r="CO27" s="583" t="s">
        <v>368</v>
      </c>
      <c r="CP27" s="584"/>
      <c r="CQ27" s="584"/>
      <c r="CR27" s="584"/>
      <c r="CS27" s="584"/>
      <c r="CT27" s="752" t="s">
        <v>368</v>
      </c>
      <c r="CU27" s="752"/>
      <c r="CV27" s="752"/>
      <c r="CW27" s="752"/>
      <c r="CX27" s="752"/>
      <c r="CY27" s="752"/>
      <c r="CZ27" s="752" t="s">
        <v>368</v>
      </c>
      <c r="DA27" s="752"/>
      <c r="DB27" s="752"/>
      <c r="DC27" s="752"/>
      <c r="DD27" s="752"/>
      <c r="DE27" s="752"/>
      <c r="DF27" s="752"/>
      <c r="DG27" s="752"/>
      <c r="DH27" s="754"/>
      <c r="DI27" s="4"/>
    </row>
    <row r="28" spans="2:113" ht="13.5" customHeight="1">
      <c r="B28" s="659" t="s">
        <v>135</v>
      </c>
      <c r="C28" s="582"/>
      <c r="D28" s="582"/>
      <c r="E28" s="582"/>
      <c r="F28" s="582"/>
      <c r="G28" s="582"/>
      <c r="H28" s="582"/>
      <c r="I28" s="582"/>
      <c r="J28" s="582"/>
      <c r="K28" s="582"/>
      <c r="L28" s="585"/>
      <c r="M28" s="870">
        <v>58632611</v>
      </c>
      <c r="N28" s="871"/>
      <c r="O28" s="871"/>
      <c r="P28" s="871"/>
      <c r="Q28" s="871"/>
      <c r="R28" s="871"/>
      <c r="S28" s="871"/>
      <c r="T28" s="871"/>
      <c r="U28" s="872">
        <v>50</v>
      </c>
      <c r="V28" s="872"/>
      <c r="W28" s="872"/>
      <c r="X28" s="872"/>
      <c r="Y28" s="871">
        <v>55321549</v>
      </c>
      <c r="Z28" s="871"/>
      <c r="AA28" s="871"/>
      <c r="AB28" s="871"/>
      <c r="AC28" s="871"/>
      <c r="AD28" s="871"/>
      <c r="AE28" s="871"/>
      <c r="AF28" s="871"/>
      <c r="AG28" s="872">
        <v>99.2</v>
      </c>
      <c r="AH28" s="872"/>
      <c r="AI28" s="872"/>
      <c r="AJ28" s="873"/>
      <c r="AK28" s="49"/>
      <c r="AL28" s="6"/>
      <c r="AM28" s="695" t="s">
        <v>128</v>
      </c>
      <c r="AN28" s="695"/>
      <c r="AO28" s="695"/>
      <c r="AP28" s="695"/>
      <c r="AQ28" s="695"/>
      <c r="AR28" s="695"/>
      <c r="AS28" s="695"/>
      <c r="AT28" s="695"/>
      <c r="AU28" s="695"/>
      <c r="AV28" s="696"/>
      <c r="AW28" s="583" t="s">
        <v>368</v>
      </c>
      <c r="AX28" s="584"/>
      <c r="AY28" s="584"/>
      <c r="AZ28" s="584"/>
      <c r="BA28" s="584"/>
      <c r="BB28" s="584"/>
      <c r="BC28" s="584"/>
      <c r="BD28" s="584"/>
      <c r="BE28" s="584"/>
      <c r="BF28" s="588" t="s">
        <v>368</v>
      </c>
      <c r="BG28" s="588"/>
      <c r="BH28" s="588"/>
      <c r="BI28" s="588"/>
      <c r="BJ28" s="584" t="s">
        <v>368</v>
      </c>
      <c r="BK28" s="821"/>
      <c r="BL28" s="821"/>
      <c r="BM28" s="821"/>
      <c r="BN28" s="821"/>
      <c r="BO28" s="821"/>
      <c r="BP28" s="822"/>
      <c r="BQ28" s="619"/>
      <c r="BR28" s="582"/>
      <c r="BS28" s="582"/>
      <c r="BT28" s="582"/>
      <c r="BU28" s="585"/>
      <c r="BV28" s="817"/>
      <c r="BW28" s="818"/>
      <c r="BX28" s="897"/>
      <c r="BY28" s="898"/>
      <c r="BZ28" s="697" t="s">
        <v>30</v>
      </c>
      <c r="CA28" s="662"/>
      <c r="CB28" s="662"/>
      <c r="CC28" s="662"/>
      <c r="CD28" s="662"/>
      <c r="CE28" s="662"/>
      <c r="CF28" s="662"/>
      <c r="CG28" s="662"/>
      <c r="CH28" s="662"/>
      <c r="CI28" s="662"/>
      <c r="CJ28" s="662"/>
      <c r="CK28" s="662"/>
      <c r="CL28" s="662"/>
      <c r="CM28" s="662"/>
      <c r="CN28" s="663"/>
      <c r="CO28" s="583">
        <v>1225</v>
      </c>
      <c r="CP28" s="584"/>
      <c r="CQ28" s="584"/>
      <c r="CR28" s="584"/>
      <c r="CS28" s="584"/>
      <c r="CT28" s="752">
        <v>3537661</v>
      </c>
      <c r="CU28" s="752"/>
      <c r="CV28" s="752"/>
      <c r="CW28" s="752"/>
      <c r="CX28" s="752"/>
      <c r="CY28" s="752"/>
      <c r="CZ28" s="752">
        <v>2888</v>
      </c>
      <c r="DA28" s="752"/>
      <c r="DB28" s="752"/>
      <c r="DC28" s="752"/>
      <c r="DD28" s="752"/>
      <c r="DE28" s="752"/>
      <c r="DF28" s="752"/>
      <c r="DG28" s="752"/>
      <c r="DH28" s="754"/>
      <c r="DI28" s="4"/>
    </row>
    <row r="29" spans="2:113" ht="13.5" customHeight="1">
      <c r="B29" s="853" t="s">
        <v>132</v>
      </c>
      <c r="C29" s="695"/>
      <c r="D29" s="695"/>
      <c r="E29" s="695"/>
      <c r="F29" s="695"/>
      <c r="G29" s="695"/>
      <c r="H29" s="695"/>
      <c r="I29" s="695"/>
      <c r="J29" s="695"/>
      <c r="K29" s="695"/>
      <c r="L29" s="696"/>
      <c r="M29" s="583">
        <v>24774</v>
      </c>
      <c r="N29" s="584"/>
      <c r="O29" s="584"/>
      <c r="P29" s="584"/>
      <c r="Q29" s="584"/>
      <c r="R29" s="584"/>
      <c r="S29" s="584"/>
      <c r="T29" s="584"/>
      <c r="U29" s="588">
        <v>0</v>
      </c>
      <c r="V29" s="588"/>
      <c r="W29" s="588"/>
      <c r="X29" s="588"/>
      <c r="Y29" s="584">
        <v>24774</v>
      </c>
      <c r="Z29" s="584"/>
      <c r="AA29" s="584"/>
      <c r="AB29" s="584"/>
      <c r="AC29" s="584"/>
      <c r="AD29" s="584"/>
      <c r="AE29" s="584"/>
      <c r="AF29" s="584"/>
      <c r="AG29" s="588">
        <v>0</v>
      </c>
      <c r="AH29" s="588"/>
      <c r="AI29" s="588"/>
      <c r="AJ29" s="647"/>
      <c r="AK29" s="49"/>
      <c r="AL29" s="582" t="s">
        <v>126</v>
      </c>
      <c r="AM29" s="582"/>
      <c r="AN29" s="582"/>
      <c r="AO29" s="582"/>
      <c r="AP29" s="582"/>
      <c r="AQ29" s="582"/>
      <c r="AR29" s="582"/>
      <c r="AS29" s="582"/>
      <c r="AT29" s="582"/>
      <c r="AU29" s="582"/>
      <c r="AV29" s="585"/>
      <c r="AW29" s="583" t="s">
        <v>368</v>
      </c>
      <c r="AX29" s="584"/>
      <c r="AY29" s="584"/>
      <c r="AZ29" s="584"/>
      <c r="BA29" s="584"/>
      <c r="BB29" s="584"/>
      <c r="BC29" s="584"/>
      <c r="BD29" s="584"/>
      <c r="BE29" s="584"/>
      <c r="BF29" s="588" t="s">
        <v>368</v>
      </c>
      <c r="BG29" s="588"/>
      <c r="BH29" s="588"/>
      <c r="BI29" s="588"/>
      <c r="BJ29" s="584" t="s">
        <v>368</v>
      </c>
      <c r="BK29" s="821"/>
      <c r="BL29" s="821"/>
      <c r="BM29" s="821"/>
      <c r="BN29" s="821"/>
      <c r="BO29" s="821"/>
      <c r="BP29" s="822"/>
      <c r="BQ29" s="861"/>
      <c r="BR29" s="862"/>
      <c r="BS29" s="862"/>
      <c r="BT29" s="862"/>
      <c r="BU29" s="863"/>
      <c r="BV29" s="864"/>
      <c r="BW29" s="816"/>
      <c r="BX29" s="865" t="s">
        <v>413</v>
      </c>
      <c r="BY29" s="866"/>
      <c r="BZ29" s="866"/>
      <c r="CA29" s="866"/>
      <c r="CB29" s="866"/>
      <c r="CC29" s="866"/>
      <c r="CD29" s="866"/>
      <c r="CE29" s="866"/>
      <c r="CF29" s="866"/>
      <c r="CG29" s="866"/>
      <c r="CH29" s="866"/>
      <c r="CI29" s="866"/>
      <c r="CJ29" s="866"/>
      <c r="CK29" s="866"/>
      <c r="CL29" s="866"/>
      <c r="CM29" s="866"/>
      <c r="CN29" s="867"/>
      <c r="CO29" s="868">
        <v>99.8</v>
      </c>
      <c r="CP29" s="784"/>
      <c r="CQ29" s="784"/>
      <c r="CR29" s="784"/>
      <c r="CS29" s="784"/>
      <c r="CT29" s="784"/>
      <c r="CU29" s="784"/>
      <c r="CV29" s="784"/>
      <c r="CW29" s="784"/>
      <c r="CX29" s="784"/>
      <c r="CY29" s="784"/>
      <c r="CZ29" s="784"/>
      <c r="DA29" s="784"/>
      <c r="DB29" s="784"/>
      <c r="DC29" s="784"/>
      <c r="DD29" s="784"/>
      <c r="DE29" s="784"/>
      <c r="DF29" s="784"/>
      <c r="DG29" s="784"/>
      <c r="DH29" s="869"/>
      <c r="DI29" s="4"/>
    </row>
    <row r="30" spans="2:113" ht="13.5" customHeight="1">
      <c r="B30" s="659" t="s">
        <v>129</v>
      </c>
      <c r="C30" s="582"/>
      <c r="D30" s="582"/>
      <c r="E30" s="582"/>
      <c r="F30" s="582"/>
      <c r="G30" s="582"/>
      <c r="H30" s="582"/>
      <c r="I30" s="582"/>
      <c r="J30" s="582"/>
      <c r="K30" s="582"/>
      <c r="L30" s="585"/>
      <c r="M30" s="583">
        <v>901058</v>
      </c>
      <c r="N30" s="584"/>
      <c r="O30" s="584"/>
      <c r="P30" s="584"/>
      <c r="Q30" s="584"/>
      <c r="R30" s="584"/>
      <c r="S30" s="584"/>
      <c r="T30" s="584"/>
      <c r="U30" s="588">
        <v>0.8</v>
      </c>
      <c r="V30" s="588"/>
      <c r="W30" s="588"/>
      <c r="X30" s="588"/>
      <c r="Y30" s="584" t="s">
        <v>368</v>
      </c>
      <c r="Z30" s="584"/>
      <c r="AA30" s="584"/>
      <c r="AB30" s="584"/>
      <c r="AC30" s="584"/>
      <c r="AD30" s="584"/>
      <c r="AE30" s="584"/>
      <c r="AF30" s="584"/>
      <c r="AG30" s="588" t="s">
        <v>368</v>
      </c>
      <c r="AH30" s="588"/>
      <c r="AI30" s="588"/>
      <c r="AJ30" s="647"/>
      <c r="AK30" s="619" t="s">
        <v>123</v>
      </c>
      <c r="AL30" s="582"/>
      <c r="AM30" s="582"/>
      <c r="AN30" s="582"/>
      <c r="AO30" s="582"/>
      <c r="AP30" s="582"/>
      <c r="AQ30" s="582"/>
      <c r="AR30" s="582"/>
      <c r="AS30" s="582"/>
      <c r="AT30" s="582"/>
      <c r="AU30" s="582"/>
      <c r="AV30" s="585"/>
      <c r="AW30" s="583">
        <v>3271417</v>
      </c>
      <c r="AX30" s="584"/>
      <c r="AY30" s="584"/>
      <c r="AZ30" s="584"/>
      <c r="BA30" s="584"/>
      <c r="BB30" s="584"/>
      <c r="BC30" s="584"/>
      <c r="BD30" s="584"/>
      <c r="BE30" s="584"/>
      <c r="BF30" s="588">
        <v>6.4</v>
      </c>
      <c r="BG30" s="588"/>
      <c r="BH30" s="588"/>
      <c r="BI30" s="588"/>
      <c r="BJ30" s="584" t="s">
        <v>368</v>
      </c>
      <c r="BK30" s="821"/>
      <c r="BL30" s="821"/>
      <c r="BM30" s="821"/>
      <c r="BN30" s="821"/>
      <c r="BO30" s="821"/>
      <c r="BP30" s="822"/>
      <c r="BQ30" s="728" t="s">
        <v>122</v>
      </c>
      <c r="BR30" s="632"/>
      <c r="BS30" s="632"/>
      <c r="BT30" s="632"/>
      <c r="BU30" s="632"/>
      <c r="BV30" s="632"/>
      <c r="BW30" s="632"/>
      <c r="BX30" s="632"/>
      <c r="BY30" s="632"/>
      <c r="BZ30" s="632"/>
      <c r="CA30" s="632"/>
      <c r="CB30" s="632"/>
      <c r="CC30" s="632"/>
      <c r="CD30" s="633"/>
      <c r="CE30" s="801"/>
      <c r="CF30" s="632" t="s">
        <v>121</v>
      </c>
      <c r="CG30" s="632"/>
      <c r="CH30" s="632"/>
      <c r="CI30" s="632"/>
      <c r="CJ30" s="632"/>
      <c r="CK30" s="632"/>
      <c r="CL30" s="632"/>
      <c r="CM30" s="632"/>
      <c r="CN30" s="854"/>
      <c r="CO30" s="795" t="s">
        <v>120</v>
      </c>
      <c r="CP30" s="788"/>
      <c r="CQ30" s="788"/>
      <c r="CR30" s="788"/>
      <c r="CS30" s="796"/>
      <c r="CT30" s="857" t="s">
        <v>119</v>
      </c>
      <c r="CU30" s="844"/>
      <c r="CV30" s="844"/>
      <c r="CW30" s="844"/>
      <c r="CX30" s="844"/>
      <c r="CY30" s="845"/>
      <c r="CZ30" s="638" t="s">
        <v>414</v>
      </c>
      <c r="DA30" s="639"/>
      <c r="DB30" s="639"/>
      <c r="DC30" s="639"/>
      <c r="DD30" s="639"/>
      <c r="DE30" s="639"/>
      <c r="DF30" s="639"/>
      <c r="DG30" s="639"/>
      <c r="DH30" s="859"/>
    </row>
    <row r="31" spans="2:113" ht="13.5" customHeight="1">
      <c r="B31" s="659" t="s">
        <v>127</v>
      </c>
      <c r="C31" s="582"/>
      <c r="D31" s="582"/>
      <c r="E31" s="582"/>
      <c r="F31" s="582"/>
      <c r="G31" s="582"/>
      <c r="H31" s="582"/>
      <c r="I31" s="582"/>
      <c r="J31" s="582"/>
      <c r="K31" s="582"/>
      <c r="L31" s="585"/>
      <c r="M31" s="583">
        <v>1538089</v>
      </c>
      <c r="N31" s="584"/>
      <c r="O31" s="584"/>
      <c r="P31" s="584"/>
      <c r="Q31" s="584"/>
      <c r="R31" s="584"/>
      <c r="S31" s="584"/>
      <c r="T31" s="584"/>
      <c r="U31" s="588">
        <v>1.3</v>
      </c>
      <c r="V31" s="588"/>
      <c r="W31" s="588"/>
      <c r="X31" s="588"/>
      <c r="Y31" s="584">
        <v>372868</v>
      </c>
      <c r="Z31" s="584"/>
      <c r="AA31" s="584"/>
      <c r="AB31" s="584"/>
      <c r="AC31" s="584"/>
      <c r="AD31" s="584"/>
      <c r="AE31" s="584"/>
      <c r="AF31" s="584"/>
      <c r="AG31" s="588">
        <v>0.7</v>
      </c>
      <c r="AH31" s="588"/>
      <c r="AI31" s="588"/>
      <c r="AJ31" s="647"/>
      <c r="AK31" s="49"/>
      <c r="AL31" s="667" t="s">
        <v>118</v>
      </c>
      <c r="AM31" s="667"/>
      <c r="AN31" s="667"/>
      <c r="AO31" s="667"/>
      <c r="AP31" s="667"/>
      <c r="AQ31" s="667"/>
      <c r="AR31" s="667"/>
      <c r="AS31" s="667"/>
      <c r="AT31" s="667"/>
      <c r="AU31" s="667"/>
      <c r="AV31" s="668"/>
      <c r="AW31" s="733">
        <v>3271417</v>
      </c>
      <c r="AX31" s="734"/>
      <c r="AY31" s="734"/>
      <c r="AZ31" s="734"/>
      <c r="BA31" s="734"/>
      <c r="BB31" s="734"/>
      <c r="BC31" s="734"/>
      <c r="BD31" s="734"/>
      <c r="BE31" s="734"/>
      <c r="BF31" s="735">
        <v>6.4</v>
      </c>
      <c r="BG31" s="735"/>
      <c r="BH31" s="735"/>
      <c r="BI31" s="735"/>
      <c r="BJ31" s="734" t="s">
        <v>368</v>
      </c>
      <c r="BK31" s="833"/>
      <c r="BL31" s="833"/>
      <c r="BM31" s="833"/>
      <c r="BN31" s="833"/>
      <c r="BO31" s="833"/>
      <c r="BP31" s="834"/>
      <c r="BQ31" s="697"/>
      <c r="BR31" s="662"/>
      <c r="BS31" s="662"/>
      <c r="BT31" s="662"/>
      <c r="BU31" s="662"/>
      <c r="BV31" s="662"/>
      <c r="BW31" s="662"/>
      <c r="BX31" s="662"/>
      <c r="BY31" s="662"/>
      <c r="BZ31" s="662"/>
      <c r="CA31" s="662"/>
      <c r="CB31" s="662"/>
      <c r="CC31" s="662"/>
      <c r="CD31" s="663"/>
      <c r="CE31" s="823"/>
      <c r="CF31" s="662"/>
      <c r="CG31" s="662"/>
      <c r="CH31" s="662"/>
      <c r="CI31" s="662"/>
      <c r="CJ31" s="662"/>
      <c r="CK31" s="662"/>
      <c r="CL31" s="662"/>
      <c r="CM31" s="662"/>
      <c r="CN31" s="824"/>
      <c r="CO31" s="855"/>
      <c r="CP31" s="806"/>
      <c r="CQ31" s="806"/>
      <c r="CR31" s="806"/>
      <c r="CS31" s="856"/>
      <c r="CT31" s="858"/>
      <c r="CU31" s="674"/>
      <c r="CV31" s="674"/>
      <c r="CW31" s="674"/>
      <c r="CX31" s="674"/>
      <c r="CY31" s="675"/>
      <c r="CZ31" s="644"/>
      <c r="DA31" s="645"/>
      <c r="DB31" s="645"/>
      <c r="DC31" s="645"/>
      <c r="DD31" s="645"/>
      <c r="DE31" s="645"/>
      <c r="DF31" s="645"/>
      <c r="DG31" s="645"/>
      <c r="DH31" s="860"/>
      <c r="DI31" s="4"/>
    </row>
    <row r="32" spans="2:113" ht="13.5" customHeight="1">
      <c r="B32" s="659" t="s">
        <v>124</v>
      </c>
      <c r="C32" s="582"/>
      <c r="D32" s="582"/>
      <c r="E32" s="582"/>
      <c r="F32" s="582"/>
      <c r="G32" s="582"/>
      <c r="H32" s="582"/>
      <c r="I32" s="582"/>
      <c r="J32" s="582"/>
      <c r="K32" s="582"/>
      <c r="L32" s="585"/>
      <c r="M32" s="583">
        <v>1050509</v>
      </c>
      <c r="N32" s="584"/>
      <c r="O32" s="584"/>
      <c r="P32" s="584"/>
      <c r="Q32" s="584"/>
      <c r="R32" s="584"/>
      <c r="S32" s="584"/>
      <c r="T32" s="584"/>
      <c r="U32" s="588">
        <v>0.9</v>
      </c>
      <c r="V32" s="588"/>
      <c r="W32" s="588"/>
      <c r="X32" s="588"/>
      <c r="Y32" s="584" t="s">
        <v>368</v>
      </c>
      <c r="Z32" s="584"/>
      <c r="AA32" s="584"/>
      <c r="AB32" s="584"/>
      <c r="AC32" s="584"/>
      <c r="AD32" s="584"/>
      <c r="AE32" s="584"/>
      <c r="AF32" s="584"/>
      <c r="AG32" s="588" t="s">
        <v>368</v>
      </c>
      <c r="AH32" s="588"/>
      <c r="AI32" s="588"/>
      <c r="AJ32" s="647"/>
      <c r="AK32" s="846" t="s">
        <v>116</v>
      </c>
      <c r="AL32" s="50"/>
      <c r="AM32" s="726" t="s">
        <v>115</v>
      </c>
      <c r="AN32" s="726"/>
      <c r="AO32" s="726"/>
      <c r="AP32" s="726"/>
      <c r="AQ32" s="726"/>
      <c r="AR32" s="726"/>
      <c r="AS32" s="726"/>
      <c r="AT32" s="726"/>
      <c r="AU32" s="726"/>
      <c r="AV32" s="727"/>
      <c r="AW32" s="741" t="s">
        <v>368</v>
      </c>
      <c r="AX32" s="742"/>
      <c r="AY32" s="742"/>
      <c r="AZ32" s="742"/>
      <c r="BA32" s="742"/>
      <c r="BB32" s="742"/>
      <c r="BC32" s="742"/>
      <c r="BD32" s="742"/>
      <c r="BE32" s="742"/>
      <c r="BF32" s="743" t="s">
        <v>368</v>
      </c>
      <c r="BG32" s="743"/>
      <c r="BH32" s="743"/>
      <c r="BI32" s="743"/>
      <c r="BJ32" s="742" t="s">
        <v>368</v>
      </c>
      <c r="BK32" s="831"/>
      <c r="BL32" s="831"/>
      <c r="BM32" s="831"/>
      <c r="BN32" s="831"/>
      <c r="BO32" s="831"/>
      <c r="BP32" s="832"/>
      <c r="BQ32" s="843" t="s">
        <v>114</v>
      </c>
      <c r="BR32" s="844"/>
      <c r="BS32" s="844"/>
      <c r="BT32" s="844"/>
      <c r="BU32" s="845"/>
      <c r="BV32" s="839" t="s">
        <v>403</v>
      </c>
      <c r="BW32" s="840"/>
      <c r="BX32" s="728" t="s">
        <v>113</v>
      </c>
      <c r="BY32" s="632"/>
      <c r="BZ32" s="632"/>
      <c r="CA32" s="632"/>
      <c r="CB32" s="633"/>
      <c r="CC32" s="839" t="s">
        <v>403</v>
      </c>
      <c r="CD32" s="840"/>
      <c r="CE32" s="728" t="s">
        <v>112</v>
      </c>
      <c r="CF32" s="632"/>
      <c r="CG32" s="632"/>
      <c r="CH32" s="632"/>
      <c r="CI32" s="632"/>
      <c r="CJ32" s="632"/>
      <c r="CK32" s="632"/>
      <c r="CL32" s="632"/>
      <c r="CM32" s="632"/>
      <c r="CN32" s="633"/>
      <c r="CO32" s="841">
        <v>1</v>
      </c>
      <c r="CP32" s="614"/>
      <c r="CQ32" s="614"/>
      <c r="CR32" s="614"/>
      <c r="CS32" s="614"/>
      <c r="CT32" s="842" t="s">
        <v>472</v>
      </c>
      <c r="CU32" s="842"/>
      <c r="CV32" s="842"/>
      <c r="CW32" s="842"/>
      <c r="CX32" s="842"/>
      <c r="CY32" s="842"/>
      <c r="CZ32" s="750">
        <v>10800</v>
      </c>
      <c r="DA32" s="783"/>
      <c r="DB32" s="783"/>
      <c r="DC32" s="783"/>
      <c r="DD32" s="783"/>
      <c r="DE32" s="783"/>
      <c r="DF32" s="783"/>
      <c r="DG32" s="783"/>
      <c r="DH32" s="786"/>
      <c r="DI32" s="4"/>
    </row>
    <row r="33" spans="2:113" ht="13.5" customHeight="1">
      <c r="B33" s="849" t="s">
        <v>8</v>
      </c>
      <c r="C33" s="773"/>
      <c r="D33" s="773"/>
      <c r="E33" s="773"/>
      <c r="F33" s="773"/>
      <c r="G33" s="773"/>
      <c r="H33" s="773"/>
      <c r="I33" s="773"/>
      <c r="J33" s="773"/>
      <c r="K33" s="773"/>
      <c r="L33" s="774"/>
      <c r="M33" s="583">
        <v>18027140</v>
      </c>
      <c r="N33" s="584"/>
      <c r="O33" s="584"/>
      <c r="P33" s="584"/>
      <c r="Q33" s="584"/>
      <c r="R33" s="584"/>
      <c r="S33" s="584"/>
      <c r="T33" s="584"/>
      <c r="U33" s="588">
        <v>15.4</v>
      </c>
      <c r="V33" s="588"/>
      <c r="W33" s="588"/>
      <c r="X33" s="588"/>
      <c r="Y33" s="584" t="s">
        <v>368</v>
      </c>
      <c r="Z33" s="584"/>
      <c r="AA33" s="584"/>
      <c r="AB33" s="584"/>
      <c r="AC33" s="584"/>
      <c r="AD33" s="584"/>
      <c r="AE33" s="584"/>
      <c r="AF33" s="584"/>
      <c r="AG33" s="588" t="s">
        <v>368</v>
      </c>
      <c r="AH33" s="588"/>
      <c r="AI33" s="588"/>
      <c r="AJ33" s="647"/>
      <c r="AK33" s="847"/>
      <c r="AL33" s="49"/>
      <c r="AM33" s="773" t="s">
        <v>416</v>
      </c>
      <c r="AN33" s="773"/>
      <c r="AO33" s="773"/>
      <c r="AP33" s="773"/>
      <c r="AQ33" s="773"/>
      <c r="AR33" s="773"/>
      <c r="AS33" s="773"/>
      <c r="AT33" s="773"/>
      <c r="AU33" s="773"/>
      <c r="AV33" s="774"/>
      <c r="AW33" s="583" t="s">
        <v>368</v>
      </c>
      <c r="AX33" s="584"/>
      <c r="AY33" s="584"/>
      <c r="AZ33" s="584"/>
      <c r="BA33" s="584"/>
      <c r="BB33" s="584"/>
      <c r="BC33" s="584"/>
      <c r="BD33" s="584"/>
      <c r="BE33" s="584"/>
      <c r="BF33" s="588" t="s">
        <v>368</v>
      </c>
      <c r="BG33" s="588"/>
      <c r="BH33" s="588"/>
      <c r="BI33" s="588"/>
      <c r="BJ33" s="584" t="s">
        <v>368</v>
      </c>
      <c r="BK33" s="821"/>
      <c r="BL33" s="821"/>
      <c r="BM33" s="821"/>
      <c r="BN33" s="821"/>
      <c r="BO33" s="821"/>
      <c r="BP33" s="822"/>
      <c r="BQ33" s="838" t="s">
        <v>110</v>
      </c>
      <c r="BR33" s="708"/>
      <c r="BS33" s="708"/>
      <c r="BT33" s="708"/>
      <c r="BU33" s="709"/>
      <c r="BV33" s="817" t="s">
        <v>403</v>
      </c>
      <c r="BW33" s="818"/>
      <c r="BX33" s="619" t="s">
        <v>109</v>
      </c>
      <c r="BY33" s="582"/>
      <c r="BZ33" s="582"/>
      <c r="CA33" s="582"/>
      <c r="CB33" s="585"/>
      <c r="CC33" s="817" t="s">
        <v>409</v>
      </c>
      <c r="CD33" s="818"/>
      <c r="CE33" s="619" t="s">
        <v>108</v>
      </c>
      <c r="CF33" s="582"/>
      <c r="CG33" s="582"/>
      <c r="CH33" s="582"/>
      <c r="CI33" s="582"/>
      <c r="CJ33" s="582"/>
      <c r="CK33" s="582"/>
      <c r="CL33" s="582"/>
      <c r="CM33" s="582"/>
      <c r="CN33" s="585"/>
      <c r="CO33" s="819">
        <v>2</v>
      </c>
      <c r="CP33" s="752"/>
      <c r="CQ33" s="752"/>
      <c r="CR33" s="752"/>
      <c r="CS33" s="752"/>
      <c r="CT33" s="820" t="s">
        <v>472</v>
      </c>
      <c r="CU33" s="820"/>
      <c r="CV33" s="820"/>
      <c r="CW33" s="820"/>
      <c r="CX33" s="820"/>
      <c r="CY33" s="820"/>
      <c r="CZ33" s="584">
        <v>9300</v>
      </c>
      <c r="DA33" s="752"/>
      <c r="DB33" s="752"/>
      <c r="DC33" s="752"/>
      <c r="DD33" s="752"/>
      <c r="DE33" s="752"/>
      <c r="DF33" s="752"/>
      <c r="DG33" s="752"/>
      <c r="DH33" s="754"/>
      <c r="DI33" s="4"/>
    </row>
    <row r="34" spans="2:113" ht="13.5" customHeight="1">
      <c r="B34" s="850" t="s">
        <v>117</v>
      </c>
      <c r="C34" s="851"/>
      <c r="D34" s="851"/>
      <c r="E34" s="851"/>
      <c r="F34" s="851"/>
      <c r="G34" s="851"/>
      <c r="H34" s="851"/>
      <c r="I34" s="851"/>
      <c r="J34" s="851"/>
      <c r="K34" s="851"/>
      <c r="L34" s="852"/>
      <c r="M34" s="583">
        <v>4318</v>
      </c>
      <c r="N34" s="584"/>
      <c r="O34" s="584"/>
      <c r="P34" s="584"/>
      <c r="Q34" s="584"/>
      <c r="R34" s="584"/>
      <c r="S34" s="584"/>
      <c r="T34" s="584"/>
      <c r="U34" s="588">
        <v>0</v>
      </c>
      <c r="V34" s="588"/>
      <c r="W34" s="588"/>
      <c r="X34" s="588"/>
      <c r="Y34" s="584">
        <v>4318</v>
      </c>
      <c r="Z34" s="584"/>
      <c r="AA34" s="584"/>
      <c r="AB34" s="584"/>
      <c r="AC34" s="584"/>
      <c r="AD34" s="584"/>
      <c r="AE34" s="584"/>
      <c r="AF34" s="584"/>
      <c r="AG34" s="588">
        <v>0</v>
      </c>
      <c r="AH34" s="588"/>
      <c r="AI34" s="588"/>
      <c r="AJ34" s="713"/>
      <c r="AK34" s="847"/>
      <c r="AL34" s="49"/>
      <c r="AM34" s="582" t="s">
        <v>106</v>
      </c>
      <c r="AN34" s="582"/>
      <c r="AO34" s="582"/>
      <c r="AP34" s="582"/>
      <c r="AQ34" s="582"/>
      <c r="AR34" s="582"/>
      <c r="AS34" s="582"/>
      <c r="AT34" s="582"/>
      <c r="AU34" s="582"/>
      <c r="AV34" s="585"/>
      <c r="AW34" s="583">
        <v>3271417</v>
      </c>
      <c r="AX34" s="584"/>
      <c r="AY34" s="584"/>
      <c r="AZ34" s="584"/>
      <c r="BA34" s="584"/>
      <c r="BB34" s="584"/>
      <c r="BC34" s="584"/>
      <c r="BD34" s="584"/>
      <c r="BE34" s="584"/>
      <c r="BF34" s="588">
        <v>6.4</v>
      </c>
      <c r="BG34" s="588"/>
      <c r="BH34" s="588"/>
      <c r="BI34" s="588"/>
      <c r="BJ34" s="584" t="s">
        <v>368</v>
      </c>
      <c r="BK34" s="821"/>
      <c r="BL34" s="821"/>
      <c r="BM34" s="821"/>
      <c r="BN34" s="821"/>
      <c r="BO34" s="821"/>
      <c r="BP34" s="822"/>
      <c r="BQ34" s="619" t="s">
        <v>105</v>
      </c>
      <c r="BR34" s="582"/>
      <c r="BS34" s="582"/>
      <c r="BT34" s="582"/>
      <c r="BU34" s="585"/>
      <c r="BV34" s="817" t="s">
        <v>403</v>
      </c>
      <c r="BW34" s="818"/>
      <c r="BX34" s="619" t="s">
        <v>104</v>
      </c>
      <c r="BY34" s="582"/>
      <c r="BZ34" s="582"/>
      <c r="CA34" s="582"/>
      <c r="CB34" s="585"/>
      <c r="CC34" s="817" t="s">
        <v>403</v>
      </c>
      <c r="CD34" s="818"/>
      <c r="CE34" s="619" t="s">
        <v>103</v>
      </c>
      <c r="CF34" s="582"/>
      <c r="CG34" s="582"/>
      <c r="CH34" s="582"/>
      <c r="CI34" s="582"/>
      <c r="CJ34" s="582"/>
      <c r="CK34" s="582"/>
      <c r="CL34" s="582"/>
      <c r="CM34" s="582"/>
      <c r="CN34" s="585"/>
      <c r="CO34" s="819">
        <v>1</v>
      </c>
      <c r="CP34" s="752"/>
      <c r="CQ34" s="752"/>
      <c r="CR34" s="752"/>
      <c r="CS34" s="752"/>
      <c r="CT34" s="820" t="s">
        <v>472</v>
      </c>
      <c r="CU34" s="820"/>
      <c r="CV34" s="820"/>
      <c r="CW34" s="820"/>
      <c r="CX34" s="820"/>
      <c r="CY34" s="820"/>
      <c r="CZ34" s="584">
        <v>8300</v>
      </c>
      <c r="DA34" s="752"/>
      <c r="DB34" s="752"/>
      <c r="DC34" s="752"/>
      <c r="DD34" s="752"/>
      <c r="DE34" s="752"/>
      <c r="DF34" s="752"/>
      <c r="DG34" s="752"/>
      <c r="DH34" s="754"/>
      <c r="DI34" s="4"/>
    </row>
    <row r="35" spans="2:113" ht="13.5" customHeight="1">
      <c r="B35" s="853" t="s">
        <v>111</v>
      </c>
      <c r="C35" s="695"/>
      <c r="D35" s="695"/>
      <c r="E35" s="695"/>
      <c r="F35" s="695"/>
      <c r="G35" s="695"/>
      <c r="H35" s="695"/>
      <c r="I35" s="695"/>
      <c r="J35" s="695"/>
      <c r="K35" s="695"/>
      <c r="L35" s="696"/>
      <c r="M35" s="583"/>
      <c r="N35" s="584"/>
      <c r="O35" s="584"/>
      <c r="P35" s="584"/>
      <c r="Q35" s="584"/>
      <c r="R35" s="584"/>
      <c r="S35" s="584"/>
      <c r="T35" s="584"/>
      <c r="U35" s="588"/>
      <c r="V35" s="588"/>
      <c r="W35" s="588"/>
      <c r="X35" s="588"/>
      <c r="Y35" s="584"/>
      <c r="Z35" s="584"/>
      <c r="AA35" s="584"/>
      <c r="AB35" s="584"/>
      <c r="AC35" s="584"/>
      <c r="AD35" s="584"/>
      <c r="AE35" s="584"/>
      <c r="AF35" s="584"/>
      <c r="AG35" s="588"/>
      <c r="AH35" s="588"/>
      <c r="AI35" s="588"/>
      <c r="AJ35" s="713"/>
      <c r="AK35" s="848"/>
      <c r="AL35" s="48"/>
      <c r="AM35" s="836" t="s">
        <v>101</v>
      </c>
      <c r="AN35" s="836"/>
      <c r="AO35" s="836"/>
      <c r="AP35" s="836"/>
      <c r="AQ35" s="836"/>
      <c r="AR35" s="836"/>
      <c r="AS35" s="836"/>
      <c r="AT35" s="836"/>
      <c r="AU35" s="836"/>
      <c r="AV35" s="837"/>
      <c r="AW35" s="733" t="s">
        <v>368</v>
      </c>
      <c r="AX35" s="734"/>
      <c r="AY35" s="734"/>
      <c r="AZ35" s="734"/>
      <c r="BA35" s="734"/>
      <c r="BB35" s="734"/>
      <c r="BC35" s="734"/>
      <c r="BD35" s="734"/>
      <c r="BE35" s="734"/>
      <c r="BF35" s="735" t="s">
        <v>368</v>
      </c>
      <c r="BG35" s="735"/>
      <c r="BH35" s="735"/>
      <c r="BI35" s="735"/>
      <c r="BJ35" s="734" t="s">
        <v>368</v>
      </c>
      <c r="BK35" s="833"/>
      <c r="BL35" s="833"/>
      <c r="BM35" s="833"/>
      <c r="BN35" s="833"/>
      <c r="BO35" s="833"/>
      <c r="BP35" s="834"/>
      <c r="BQ35" s="835" t="s">
        <v>100</v>
      </c>
      <c r="BR35" s="695"/>
      <c r="BS35" s="695"/>
      <c r="BT35" s="695"/>
      <c r="BU35" s="696"/>
      <c r="BV35" s="817" t="s">
        <v>403</v>
      </c>
      <c r="BW35" s="818"/>
      <c r="BX35" s="619" t="s">
        <v>99</v>
      </c>
      <c r="BY35" s="582"/>
      <c r="BZ35" s="582"/>
      <c r="CA35" s="582"/>
      <c r="CB35" s="585"/>
      <c r="CC35" s="817" t="s">
        <v>403</v>
      </c>
      <c r="CD35" s="818"/>
      <c r="CE35" s="619" t="s">
        <v>418</v>
      </c>
      <c r="CF35" s="582"/>
      <c r="CG35" s="582"/>
      <c r="CH35" s="582"/>
      <c r="CI35" s="582"/>
      <c r="CJ35" s="582"/>
      <c r="CK35" s="582"/>
      <c r="CL35" s="582"/>
      <c r="CM35" s="582"/>
      <c r="CN35" s="585"/>
      <c r="CO35" s="819">
        <v>1</v>
      </c>
      <c r="CP35" s="752"/>
      <c r="CQ35" s="752"/>
      <c r="CR35" s="752"/>
      <c r="CS35" s="752"/>
      <c r="CT35" s="820" t="s">
        <v>491</v>
      </c>
      <c r="CU35" s="820"/>
      <c r="CV35" s="820"/>
      <c r="CW35" s="820"/>
      <c r="CX35" s="820"/>
      <c r="CY35" s="820"/>
      <c r="CZ35" s="584">
        <v>6500</v>
      </c>
      <c r="DA35" s="752"/>
      <c r="DB35" s="752"/>
      <c r="DC35" s="752"/>
      <c r="DD35" s="752"/>
      <c r="DE35" s="752"/>
      <c r="DF35" s="752"/>
      <c r="DG35" s="752"/>
      <c r="DH35" s="754"/>
      <c r="DI35" s="4"/>
    </row>
    <row r="36" spans="2:113" ht="13.5" customHeight="1">
      <c r="B36" s="659" t="s">
        <v>107</v>
      </c>
      <c r="C36" s="582"/>
      <c r="D36" s="582"/>
      <c r="E36" s="582"/>
      <c r="F36" s="582"/>
      <c r="G36" s="582"/>
      <c r="H36" s="582"/>
      <c r="I36" s="582"/>
      <c r="J36" s="582"/>
      <c r="K36" s="582"/>
      <c r="L36" s="585"/>
      <c r="M36" s="583">
        <v>11118925</v>
      </c>
      <c r="N36" s="584"/>
      <c r="O36" s="584"/>
      <c r="P36" s="584"/>
      <c r="Q36" s="584"/>
      <c r="R36" s="584"/>
      <c r="S36" s="584"/>
      <c r="T36" s="584"/>
      <c r="U36" s="588">
        <v>9.5</v>
      </c>
      <c r="V36" s="588"/>
      <c r="W36" s="588"/>
      <c r="X36" s="588"/>
      <c r="Y36" s="584" t="s">
        <v>368</v>
      </c>
      <c r="Z36" s="584"/>
      <c r="AA36" s="584"/>
      <c r="AB36" s="584"/>
      <c r="AC36" s="584"/>
      <c r="AD36" s="584"/>
      <c r="AE36" s="584"/>
      <c r="AF36" s="584"/>
      <c r="AG36" s="588" t="s">
        <v>368</v>
      </c>
      <c r="AH36" s="588"/>
      <c r="AI36" s="588"/>
      <c r="AJ36" s="713"/>
      <c r="AK36" s="47"/>
      <c r="AL36" s="726" t="s">
        <v>97</v>
      </c>
      <c r="AM36" s="726"/>
      <c r="AN36" s="726"/>
      <c r="AO36" s="726"/>
      <c r="AP36" s="726"/>
      <c r="AQ36" s="726"/>
      <c r="AR36" s="726"/>
      <c r="AS36" s="726"/>
      <c r="AT36" s="726"/>
      <c r="AU36" s="726"/>
      <c r="AV36" s="727"/>
      <c r="AW36" s="741" t="s">
        <v>368</v>
      </c>
      <c r="AX36" s="742"/>
      <c r="AY36" s="742"/>
      <c r="AZ36" s="742"/>
      <c r="BA36" s="742"/>
      <c r="BB36" s="742"/>
      <c r="BC36" s="742"/>
      <c r="BD36" s="742"/>
      <c r="BE36" s="742"/>
      <c r="BF36" s="743" t="s">
        <v>368</v>
      </c>
      <c r="BG36" s="743"/>
      <c r="BH36" s="743"/>
      <c r="BI36" s="743"/>
      <c r="BJ36" s="742" t="s">
        <v>368</v>
      </c>
      <c r="BK36" s="831"/>
      <c r="BL36" s="831"/>
      <c r="BM36" s="831"/>
      <c r="BN36" s="831"/>
      <c r="BO36" s="831"/>
      <c r="BP36" s="832"/>
      <c r="BQ36" s="619" t="s">
        <v>96</v>
      </c>
      <c r="BR36" s="582"/>
      <c r="BS36" s="582"/>
      <c r="BT36" s="582"/>
      <c r="BU36" s="585"/>
      <c r="BV36" s="817" t="s">
        <v>403</v>
      </c>
      <c r="BW36" s="818"/>
      <c r="BX36" s="619" t="s">
        <v>95</v>
      </c>
      <c r="BY36" s="582"/>
      <c r="BZ36" s="582"/>
      <c r="CA36" s="582"/>
      <c r="CB36" s="585"/>
      <c r="CC36" s="817" t="s">
        <v>403</v>
      </c>
      <c r="CD36" s="818"/>
      <c r="CE36" s="619" t="s">
        <v>94</v>
      </c>
      <c r="CF36" s="582"/>
      <c r="CG36" s="582"/>
      <c r="CH36" s="582"/>
      <c r="CI36" s="582"/>
      <c r="CJ36" s="582"/>
      <c r="CK36" s="582"/>
      <c r="CL36" s="582"/>
      <c r="CM36" s="582"/>
      <c r="CN36" s="585"/>
      <c r="CO36" s="819">
        <v>1</v>
      </c>
      <c r="CP36" s="752"/>
      <c r="CQ36" s="752"/>
      <c r="CR36" s="752"/>
      <c r="CS36" s="752"/>
      <c r="CT36" s="820" t="s">
        <v>491</v>
      </c>
      <c r="CU36" s="820"/>
      <c r="CV36" s="820"/>
      <c r="CW36" s="820"/>
      <c r="CX36" s="820"/>
      <c r="CY36" s="820"/>
      <c r="CZ36" s="584">
        <v>5700</v>
      </c>
      <c r="DA36" s="752"/>
      <c r="DB36" s="752"/>
      <c r="DC36" s="752"/>
      <c r="DD36" s="752"/>
      <c r="DE36" s="752"/>
      <c r="DF36" s="752"/>
      <c r="DG36" s="752"/>
      <c r="DH36" s="754"/>
      <c r="DI36" s="4"/>
    </row>
    <row r="37" spans="2:113" ht="13.5" customHeight="1">
      <c r="B37" s="659" t="s">
        <v>102</v>
      </c>
      <c r="C37" s="582"/>
      <c r="D37" s="582"/>
      <c r="E37" s="582"/>
      <c r="F37" s="582"/>
      <c r="G37" s="582"/>
      <c r="H37" s="582"/>
      <c r="I37" s="582"/>
      <c r="J37" s="582"/>
      <c r="K37" s="582"/>
      <c r="L37" s="585"/>
      <c r="M37" s="583">
        <v>322398</v>
      </c>
      <c r="N37" s="584"/>
      <c r="O37" s="584"/>
      <c r="P37" s="584"/>
      <c r="Q37" s="584"/>
      <c r="R37" s="584"/>
      <c r="S37" s="584"/>
      <c r="T37" s="584"/>
      <c r="U37" s="588">
        <v>0.3</v>
      </c>
      <c r="V37" s="588"/>
      <c r="W37" s="588"/>
      <c r="X37" s="588"/>
      <c r="Y37" s="584">
        <v>40980</v>
      </c>
      <c r="Z37" s="584"/>
      <c r="AA37" s="584"/>
      <c r="AB37" s="584"/>
      <c r="AC37" s="584"/>
      <c r="AD37" s="584"/>
      <c r="AE37" s="584"/>
      <c r="AF37" s="584"/>
      <c r="AG37" s="588">
        <v>0.1</v>
      </c>
      <c r="AH37" s="588"/>
      <c r="AI37" s="588"/>
      <c r="AJ37" s="713"/>
      <c r="AK37" s="619" t="s">
        <v>92</v>
      </c>
      <c r="AL37" s="582"/>
      <c r="AM37" s="582"/>
      <c r="AN37" s="582"/>
      <c r="AO37" s="582"/>
      <c r="AP37" s="582"/>
      <c r="AQ37" s="582"/>
      <c r="AR37" s="582"/>
      <c r="AS37" s="582"/>
      <c r="AT37" s="582"/>
      <c r="AU37" s="582"/>
      <c r="AV37" s="585"/>
      <c r="AW37" s="583" t="s">
        <v>368</v>
      </c>
      <c r="AX37" s="584"/>
      <c r="AY37" s="584"/>
      <c r="AZ37" s="584"/>
      <c r="BA37" s="584"/>
      <c r="BB37" s="584"/>
      <c r="BC37" s="584"/>
      <c r="BD37" s="584"/>
      <c r="BE37" s="584"/>
      <c r="BF37" s="588" t="s">
        <v>368</v>
      </c>
      <c r="BG37" s="588"/>
      <c r="BH37" s="588"/>
      <c r="BI37" s="588"/>
      <c r="BJ37" s="584" t="s">
        <v>368</v>
      </c>
      <c r="BK37" s="821"/>
      <c r="BL37" s="821"/>
      <c r="BM37" s="821"/>
      <c r="BN37" s="821"/>
      <c r="BO37" s="821"/>
      <c r="BP37" s="822"/>
      <c r="BQ37" s="619" t="s">
        <v>91</v>
      </c>
      <c r="BR37" s="582"/>
      <c r="BS37" s="582"/>
      <c r="BT37" s="582"/>
      <c r="BU37" s="585"/>
      <c r="BV37" s="817" t="s">
        <v>403</v>
      </c>
      <c r="BW37" s="818"/>
      <c r="BX37" s="619" t="s">
        <v>90</v>
      </c>
      <c r="BY37" s="582"/>
      <c r="BZ37" s="582"/>
      <c r="CA37" s="582"/>
      <c r="CB37" s="585"/>
      <c r="CC37" s="817" t="s">
        <v>403</v>
      </c>
      <c r="CD37" s="818"/>
      <c r="CE37" s="619" t="s">
        <v>89</v>
      </c>
      <c r="CF37" s="582"/>
      <c r="CG37" s="582"/>
      <c r="CH37" s="582"/>
      <c r="CI37" s="582"/>
      <c r="CJ37" s="582"/>
      <c r="CK37" s="582"/>
      <c r="CL37" s="582"/>
      <c r="CM37" s="582"/>
      <c r="CN37" s="585"/>
      <c r="CO37" s="819">
        <v>28</v>
      </c>
      <c r="CP37" s="752"/>
      <c r="CQ37" s="752"/>
      <c r="CR37" s="752"/>
      <c r="CS37" s="752"/>
      <c r="CT37" s="820" t="s">
        <v>491</v>
      </c>
      <c r="CU37" s="820"/>
      <c r="CV37" s="820"/>
      <c r="CW37" s="820"/>
      <c r="CX37" s="820"/>
      <c r="CY37" s="820"/>
      <c r="CZ37" s="584">
        <v>5500</v>
      </c>
      <c r="DA37" s="752"/>
      <c r="DB37" s="752"/>
      <c r="DC37" s="752"/>
      <c r="DD37" s="752"/>
      <c r="DE37" s="752"/>
      <c r="DF37" s="752"/>
      <c r="DG37" s="752"/>
      <c r="DH37" s="754"/>
      <c r="DI37" s="4"/>
    </row>
    <row r="38" spans="2:113" ht="13.5" customHeight="1">
      <c r="B38" s="659" t="s">
        <v>98</v>
      </c>
      <c r="C38" s="582"/>
      <c r="D38" s="582"/>
      <c r="E38" s="582"/>
      <c r="F38" s="582"/>
      <c r="G38" s="582"/>
      <c r="H38" s="582"/>
      <c r="I38" s="582"/>
      <c r="J38" s="582"/>
      <c r="K38" s="582"/>
      <c r="L38" s="585"/>
      <c r="M38" s="583">
        <v>954212</v>
      </c>
      <c r="N38" s="584"/>
      <c r="O38" s="584"/>
      <c r="P38" s="584"/>
      <c r="Q38" s="584"/>
      <c r="R38" s="584"/>
      <c r="S38" s="584"/>
      <c r="T38" s="584"/>
      <c r="U38" s="588">
        <v>0.8</v>
      </c>
      <c r="V38" s="588"/>
      <c r="W38" s="588"/>
      <c r="X38" s="588"/>
      <c r="Y38" s="584" t="s">
        <v>368</v>
      </c>
      <c r="Z38" s="584"/>
      <c r="AA38" s="584"/>
      <c r="AB38" s="584"/>
      <c r="AC38" s="584"/>
      <c r="AD38" s="584"/>
      <c r="AE38" s="584"/>
      <c r="AF38" s="584"/>
      <c r="AG38" s="588" t="s">
        <v>368</v>
      </c>
      <c r="AH38" s="588"/>
      <c r="AI38" s="588"/>
      <c r="AJ38" s="713"/>
      <c r="AK38" s="697" t="s">
        <v>87</v>
      </c>
      <c r="AL38" s="662"/>
      <c r="AM38" s="662"/>
      <c r="AN38" s="662"/>
      <c r="AO38" s="662"/>
      <c r="AP38" s="662"/>
      <c r="AQ38" s="662"/>
      <c r="AR38" s="662"/>
      <c r="AS38" s="662"/>
      <c r="AT38" s="662"/>
      <c r="AU38" s="662"/>
      <c r="AV38" s="663"/>
      <c r="AW38" s="830">
        <v>51443238</v>
      </c>
      <c r="AX38" s="812"/>
      <c r="AY38" s="812"/>
      <c r="AZ38" s="812"/>
      <c r="BA38" s="812"/>
      <c r="BB38" s="812"/>
      <c r="BC38" s="812"/>
      <c r="BD38" s="812"/>
      <c r="BE38" s="812"/>
      <c r="BF38" s="811">
        <v>100</v>
      </c>
      <c r="BG38" s="811"/>
      <c r="BH38" s="811"/>
      <c r="BI38" s="811"/>
      <c r="BJ38" s="812">
        <v>322170</v>
      </c>
      <c r="BK38" s="813"/>
      <c r="BL38" s="813"/>
      <c r="BM38" s="813"/>
      <c r="BN38" s="813"/>
      <c r="BO38" s="813"/>
      <c r="BP38" s="814"/>
      <c r="BQ38" s="697" t="s">
        <v>86</v>
      </c>
      <c r="BR38" s="662"/>
      <c r="BS38" s="662"/>
      <c r="BT38" s="662"/>
      <c r="BU38" s="663"/>
      <c r="BV38" s="815" t="s">
        <v>403</v>
      </c>
      <c r="BW38" s="816"/>
      <c r="BX38" s="697" t="s">
        <v>85</v>
      </c>
      <c r="BY38" s="662"/>
      <c r="BZ38" s="662"/>
      <c r="CA38" s="662"/>
      <c r="CB38" s="663"/>
      <c r="CC38" s="815" t="s">
        <v>409</v>
      </c>
      <c r="CD38" s="816"/>
      <c r="CE38" s="823"/>
      <c r="CF38" s="824"/>
      <c r="CG38" s="824"/>
      <c r="CH38" s="824"/>
      <c r="CI38" s="824"/>
      <c r="CJ38" s="824"/>
      <c r="CK38" s="824"/>
      <c r="CL38" s="824"/>
      <c r="CM38" s="824"/>
      <c r="CN38" s="825"/>
      <c r="CO38" s="826"/>
      <c r="CP38" s="827"/>
      <c r="CQ38" s="827"/>
      <c r="CR38" s="827"/>
      <c r="CS38" s="827"/>
      <c r="CT38" s="828"/>
      <c r="CU38" s="828"/>
      <c r="CV38" s="828"/>
      <c r="CW38" s="828"/>
      <c r="CX38" s="828"/>
      <c r="CY38" s="828"/>
      <c r="CZ38" s="827"/>
      <c r="DA38" s="827"/>
      <c r="DB38" s="827"/>
      <c r="DC38" s="827"/>
      <c r="DD38" s="827"/>
      <c r="DE38" s="827"/>
      <c r="DF38" s="827"/>
      <c r="DG38" s="827"/>
      <c r="DH38" s="829"/>
      <c r="DI38" s="4"/>
    </row>
    <row r="39" spans="2:113" ht="13.5" customHeight="1">
      <c r="B39" s="659" t="s">
        <v>93</v>
      </c>
      <c r="C39" s="582"/>
      <c r="D39" s="582"/>
      <c r="E39" s="582"/>
      <c r="F39" s="582"/>
      <c r="G39" s="582"/>
      <c r="H39" s="582"/>
      <c r="I39" s="582"/>
      <c r="J39" s="582"/>
      <c r="K39" s="582"/>
      <c r="L39" s="585"/>
      <c r="M39" s="583">
        <v>11920831</v>
      </c>
      <c r="N39" s="584"/>
      <c r="O39" s="584"/>
      <c r="P39" s="584"/>
      <c r="Q39" s="584"/>
      <c r="R39" s="584"/>
      <c r="S39" s="584"/>
      <c r="T39" s="584"/>
      <c r="U39" s="588">
        <v>10.199999999999999</v>
      </c>
      <c r="V39" s="588"/>
      <c r="W39" s="588"/>
      <c r="X39" s="588"/>
      <c r="Y39" s="584" t="s">
        <v>368</v>
      </c>
      <c r="Z39" s="584"/>
      <c r="AA39" s="584"/>
      <c r="AB39" s="584"/>
      <c r="AC39" s="584"/>
      <c r="AD39" s="584"/>
      <c r="AE39" s="584"/>
      <c r="AF39" s="584"/>
      <c r="AG39" s="588" t="s">
        <v>368</v>
      </c>
      <c r="AH39" s="588"/>
      <c r="AI39" s="588"/>
      <c r="AJ39" s="71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59" t="s">
        <v>88</v>
      </c>
      <c r="C40" s="582"/>
      <c r="D40" s="582"/>
      <c r="E40" s="582"/>
      <c r="F40" s="582"/>
      <c r="G40" s="582"/>
      <c r="H40" s="582"/>
      <c r="I40" s="582"/>
      <c r="J40" s="582"/>
      <c r="K40" s="582"/>
      <c r="L40" s="585"/>
      <c r="M40" s="583">
        <v>2916478</v>
      </c>
      <c r="N40" s="584"/>
      <c r="O40" s="584"/>
      <c r="P40" s="584"/>
      <c r="Q40" s="584"/>
      <c r="R40" s="584"/>
      <c r="S40" s="584"/>
      <c r="T40" s="584"/>
      <c r="U40" s="588">
        <v>2.5</v>
      </c>
      <c r="V40" s="588"/>
      <c r="W40" s="588"/>
      <c r="X40" s="588"/>
      <c r="Y40" s="584" t="s">
        <v>368</v>
      </c>
      <c r="Z40" s="584"/>
      <c r="AA40" s="584"/>
      <c r="AB40" s="584"/>
      <c r="AC40" s="584"/>
      <c r="AD40" s="584"/>
      <c r="AE40" s="584"/>
      <c r="AF40" s="584"/>
      <c r="AG40" s="588" t="s">
        <v>368</v>
      </c>
      <c r="AH40" s="588"/>
      <c r="AI40" s="588"/>
      <c r="AJ40" s="71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59" t="s">
        <v>84</v>
      </c>
      <c r="C41" s="582"/>
      <c r="D41" s="582"/>
      <c r="E41" s="582"/>
      <c r="F41" s="582"/>
      <c r="G41" s="582"/>
      <c r="H41" s="582"/>
      <c r="I41" s="582"/>
      <c r="J41" s="582"/>
      <c r="K41" s="582"/>
      <c r="L41" s="585"/>
      <c r="M41" s="583">
        <v>2151941</v>
      </c>
      <c r="N41" s="584"/>
      <c r="O41" s="584"/>
      <c r="P41" s="584"/>
      <c r="Q41" s="584"/>
      <c r="R41" s="584"/>
      <c r="S41" s="584"/>
      <c r="T41" s="584"/>
      <c r="U41" s="588">
        <v>1.8</v>
      </c>
      <c r="V41" s="588"/>
      <c r="W41" s="588"/>
      <c r="X41" s="588"/>
      <c r="Y41" s="584">
        <v>24645</v>
      </c>
      <c r="Z41" s="584"/>
      <c r="AA41" s="584"/>
      <c r="AB41" s="584"/>
      <c r="AC41" s="584"/>
      <c r="AD41" s="584"/>
      <c r="AE41" s="584"/>
      <c r="AF41" s="584"/>
      <c r="AG41" s="588">
        <v>0</v>
      </c>
      <c r="AH41" s="588"/>
      <c r="AI41" s="588"/>
      <c r="AJ41" s="71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59" t="s">
        <v>83</v>
      </c>
      <c r="C42" s="582"/>
      <c r="D42" s="582"/>
      <c r="E42" s="582"/>
      <c r="F42" s="582"/>
      <c r="G42" s="582"/>
      <c r="H42" s="582"/>
      <c r="I42" s="582"/>
      <c r="J42" s="582"/>
      <c r="K42" s="582"/>
      <c r="L42" s="585"/>
      <c r="M42" s="583">
        <v>7622700</v>
      </c>
      <c r="N42" s="584"/>
      <c r="O42" s="584"/>
      <c r="P42" s="584"/>
      <c r="Q42" s="584"/>
      <c r="R42" s="584"/>
      <c r="S42" s="584"/>
      <c r="T42" s="584"/>
      <c r="U42" s="588">
        <v>6.5</v>
      </c>
      <c r="V42" s="588"/>
      <c r="W42" s="588"/>
      <c r="X42" s="588"/>
      <c r="Y42" s="584" t="s">
        <v>368</v>
      </c>
      <c r="Z42" s="584"/>
      <c r="AA42" s="584"/>
      <c r="AB42" s="584"/>
      <c r="AC42" s="584"/>
      <c r="AD42" s="584"/>
      <c r="AE42" s="584"/>
      <c r="AF42" s="584"/>
      <c r="AG42" s="588" t="s">
        <v>368</v>
      </c>
      <c r="AH42" s="588"/>
      <c r="AI42" s="588"/>
      <c r="AJ42" s="71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695" t="s">
        <v>82</v>
      </c>
      <c r="D43" s="695"/>
      <c r="E43" s="695"/>
      <c r="F43" s="695"/>
      <c r="G43" s="695"/>
      <c r="H43" s="695"/>
      <c r="I43" s="695"/>
      <c r="J43" s="695"/>
      <c r="K43" s="695"/>
      <c r="L43" s="696"/>
      <c r="M43" s="583" t="s">
        <v>368</v>
      </c>
      <c r="N43" s="584"/>
      <c r="O43" s="584"/>
      <c r="P43" s="584"/>
      <c r="Q43" s="584"/>
      <c r="R43" s="584"/>
      <c r="S43" s="584"/>
      <c r="T43" s="584"/>
      <c r="U43" s="588" t="s">
        <v>368</v>
      </c>
      <c r="V43" s="588"/>
      <c r="W43" s="588"/>
      <c r="X43" s="588"/>
      <c r="Y43" s="584" t="s">
        <v>368</v>
      </c>
      <c r="Z43" s="584"/>
      <c r="AA43" s="584"/>
      <c r="AB43" s="584"/>
      <c r="AC43" s="584"/>
      <c r="AD43" s="584"/>
      <c r="AE43" s="584"/>
      <c r="AF43" s="584"/>
      <c r="AG43" s="588" t="s">
        <v>368</v>
      </c>
      <c r="AH43" s="588"/>
      <c r="AI43" s="588"/>
      <c r="AJ43" s="713"/>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695" t="s">
        <v>81</v>
      </c>
      <c r="D44" s="695"/>
      <c r="E44" s="695"/>
      <c r="F44" s="695"/>
      <c r="G44" s="695"/>
      <c r="H44" s="695"/>
      <c r="I44" s="695"/>
      <c r="J44" s="695"/>
      <c r="K44" s="695"/>
      <c r="L44" s="696"/>
      <c r="M44" s="583" t="s">
        <v>368</v>
      </c>
      <c r="N44" s="584"/>
      <c r="O44" s="584"/>
      <c r="P44" s="584"/>
      <c r="Q44" s="584"/>
      <c r="R44" s="584"/>
      <c r="S44" s="584"/>
      <c r="T44" s="584"/>
      <c r="U44" s="588" t="s">
        <v>368</v>
      </c>
      <c r="V44" s="588"/>
      <c r="W44" s="588"/>
      <c r="X44" s="588"/>
      <c r="Y44" s="584" t="s">
        <v>368</v>
      </c>
      <c r="Z44" s="584"/>
      <c r="AA44" s="584"/>
      <c r="AB44" s="584"/>
      <c r="AC44" s="584"/>
      <c r="AD44" s="584"/>
      <c r="AE44" s="584"/>
      <c r="AF44" s="584"/>
      <c r="AG44" s="588" t="s">
        <v>368</v>
      </c>
      <c r="AH44" s="588"/>
      <c r="AI44" s="588"/>
      <c r="AJ44" s="713"/>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4" t="s">
        <v>80</v>
      </c>
      <c r="C45" s="662"/>
      <c r="D45" s="662"/>
      <c r="E45" s="662"/>
      <c r="F45" s="662"/>
      <c r="G45" s="662"/>
      <c r="H45" s="662"/>
      <c r="I45" s="662"/>
      <c r="J45" s="662"/>
      <c r="K45" s="662"/>
      <c r="L45" s="663"/>
      <c r="M45" s="583">
        <v>117185984</v>
      </c>
      <c r="N45" s="584"/>
      <c r="O45" s="584"/>
      <c r="P45" s="584"/>
      <c r="Q45" s="584"/>
      <c r="R45" s="584"/>
      <c r="S45" s="584"/>
      <c r="T45" s="584"/>
      <c r="U45" s="588">
        <v>100</v>
      </c>
      <c r="V45" s="588"/>
      <c r="W45" s="588"/>
      <c r="X45" s="588"/>
      <c r="Y45" s="584">
        <v>55789134</v>
      </c>
      <c r="Z45" s="584"/>
      <c r="AA45" s="584"/>
      <c r="AB45" s="584"/>
      <c r="AC45" s="584"/>
      <c r="AD45" s="584"/>
      <c r="AE45" s="584"/>
      <c r="AF45" s="584"/>
      <c r="AG45" s="588">
        <v>100</v>
      </c>
      <c r="AH45" s="588"/>
      <c r="AI45" s="588"/>
      <c r="AJ45" s="713"/>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32" t="s">
        <v>79</v>
      </c>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41"/>
      <c r="AD46" s="41"/>
      <c r="AE46" s="41"/>
      <c r="AF46" s="41"/>
      <c r="AG46" s="43"/>
      <c r="AH46" s="632" t="s">
        <v>419</v>
      </c>
      <c r="AI46" s="632"/>
      <c r="AJ46" s="632"/>
      <c r="AK46" s="632"/>
      <c r="AL46" s="632"/>
      <c r="AM46" s="632"/>
      <c r="AN46" s="632"/>
      <c r="AO46" s="632"/>
      <c r="AP46" s="632"/>
      <c r="AQ46" s="38"/>
      <c r="AR46" s="38"/>
      <c r="AS46" s="38"/>
      <c r="AT46" s="41"/>
      <c r="AU46" s="41"/>
      <c r="AV46" s="40"/>
      <c r="AW46" s="42"/>
      <c r="AX46" s="41"/>
      <c r="AY46" s="41"/>
      <c r="AZ46" s="632" t="s">
        <v>78</v>
      </c>
      <c r="BA46" s="632"/>
      <c r="BB46" s="632"/>
      <c r="BC46" s="632"/>
      <c r="BD46" s="632"/>
      <c r="BE46" s="632"/>
      <c r="BF46" s="632"/>
      <c r="BG46" s="632"/>
      <c r="BH46" s="632"/>
      <c r="BI46" s="632"/>
      <c r="BJ46" s="632"/>
      <c r="BK46" s="632"/>
      <c r="BL46" s="632"/>
      <c r="BM46" s="632"/>
      <c r="BN46" s="632"/>
      <c r="BO46" s="632"/>
      <c r="BP46" s="632"/>
      <c r="BQ46" s="632"/>
      <c r="BR46" s="632"/>
      <c r="BS46" s="632"/>
      <c r="BT46" s="41"/>
      <c r="BU46" s="41"/>
      <c r="BV46" s="632" t="s">
        <v>419</v>
      </c>
      <c r="BW46" s="632"/>
      <c r="BX46" s="632"/>
      <c r="BY46" s="632"/>
      <c r="BZ46" s="632"/>
      <c r="CA46" s="632"/>
      <c r="CB46" s="632"/>
      <c r="CC46" s="632"/>
      <c r="CD46" s="41"/>
      <c r="CE46" s="40"/>
      <c r="CF46" s="39"/>
      <c r="CG46" s="283"/>
      <c r="CH46" s="807" t="s">
        <v>77</v>
      </c>
      <c r="CI46" s="807"/>
      <c r="CJ46" s="807"/>
      <c r="CK46" s="807"/>
      <c r="CL46" s="807"/>
      <c r="CM46" s="807"/>
      <c r="CN46" s="807"/>
      <c r="CO46" s="807"/>
      <c r="CP46" s="807"/>
      <c r="CQ46" s="38"/>
      <c r="CR46" s="24"/>
      <c r="CS46" s="728" t="s">
        <v>778</v>
      </c>
      <c r="CT46" s="632"/>
      <c r="CU46" s="632"/>
      <c r="CV46" s="632"/>
      <c r="CW46" s="632"/>
      <c r="CX46" s="632"/>
      <c r="CY46" s="632"/>
      <c r="CZ46" s="633"/>
      <c r="DA46" s="728" t="s">
        <v>395</v>
      </c>
      <c r="DB46" s="632"/>
      <c r="DC46" s="632"/>
      <c r="DD46" s="632"/>
      <c r="DE46" s="632"/>
      <c r="DF46" s="632"/>
      <c r="DG46" s="632"/>
      <c r="DH46" s="809"/>
      <c r="DI46" s="4"/>
    </row>
    <row r="47" spans="2:113" ht="13.5" customHeight="1">
      <c r="B47" s="37"/>
      <c r="C47" s="32"/>
      <c r="D47" s="32"/>
      <c r="E47" s="662"/>
      <c r="F47" s="662"/>
      <c r="G47" s="662"/>
      <c r="H47" s="662"/>
      <c r="I47" s="662"/>
      <c r="J47" s="662"/>
      <c r="K47" s="662"/>
      <c r="L47" s="662"/>
      <c r="M47" s="662"/>
      <c r="N47" s="662"/>
      <c r="O47" s="662"/>
      <c r="P47" s="662"/>
      <c r="Q47" s="662"/>
      <c r="R47" s="662"/>
      <c r="S47" s="662"/>
      <c r="T47" s="662"/>
      <c r="U47" s="662"/>
      <c r="V47" s="662"/>
      <c r="W47" s="662"/>
      <c r="X47" s="662"/>
      <c r="Y47" s="582"/>
      <c r="Z47" s="582"/>
      <c r="AA47" s="582"/>
      <c r="AB47" s="582"/>
      <c r="AC47" s="4"/>
      <c r="AD47" s="4"/>
      <c r="AE47" s="4"/>
      <c r="AF47" s="4"/>
      <c r="AG47" s="6"/>
      <c r="AH47" s="806"/>
      <c r="AI47" s="806"/>
      <c r="AJ47" s="806"/>
      <c r="AK47" s="806"/>
      <c r="AL47" s="806"/>
      <c r="AM47" s="806"/>
      <c r="AN47" s="806"/>
      <c r="AO47" s="806"/>
      <c r="AP47" s="806"/>
      <c r="AQ47" s="35"/>
      <c r="AR47" s="35"/>
      <c r="AS47" s="35"/>
      <c r="AT47" s="4"/>
      <c r="AU47" s="4"/>
      <c r="AV47" s="34"/>
      <c r="AW47" s="33"/>
      <c r="AX47" s="32"/>
      <c r="AY47" s="32"/>
      <c r="AZ47" s="662"/>
      <c r="BA47" s="662"/>
      <c r="BB47" s="662"/>
      <c r="BC47" s="662"/>
      <c r="BD47" s="662"/>
      <c r="BE47" s="662"/>
      <c r="BF47" s="662"/>
      <c r="BG47" s="662"/>
      <c r="BH47" s="662"/>
      <c r="BI47" s="662"/>
      <c r="BJ47" s="662"/>
      <c r="BK47" s="662"/>
      <c r="BL47" s="662"/>
      <c r="BM47" s="662"/>
      <c r="BN47" s="662"/>
      <c r="BO47" s="662"/>
      <c r="BP47" s="662"/>
      <c r="BQ47" s="662"/>
      <c r="BR47" s="662"/>
      <c r="BS47" s="662"/>
      <c r="BT47" s="32"/>
      <c r="BU47" s="32"/>
      <c r="BV47" s="662"/>
      <c r="BW47" s="662"/>
      <c r="BX47" s="662"/>
      <c r="BY47" s="662"/>
      <c r="BZ47" s="662"/>
      <c r="CA47" s="662"/>
      <c r="CB47" s="662"/>
      <c r="CC47" s="662"/>
      <c r="CD47" s="32"/>
      <c r="CE47" s="31"/>
      <c r="CF47" s="20"/>
      <c r="CG47" s="284"/>
      <c r="CH47" s="808"/>
      <c r="CI47" s="808"/>
      <c r="CJ47" s="808"/>
      <c r="CK47" s="808"/>
      <c r="CL47" s="808"/>
      <c r="CM47" s="808"/>
      <c r="CN47" s="808"/>
      <c r="CO47" s="808"/>
      <c r="CP47" s="808"/>
      <c r="CQ47" s="30"/>
      <c r="CR47" s="21"/>
      <c r="CS47" s="697"/>
      <c r="CT47" s="662"/>
      <c r="CU47" s="662"/>
      <c r="CV47" s="662"/>
      <c r="CW47" s="662"/>
      <c r="CX47" s="662"/>
      <c r="CY47" s="662"/>
      <c r="CZ47" s="663"/>
      <c r="DA47" s="697"/>
      <c r="DB47" s="662"/>
      <c r="DC47" s="662"/>
      <c r="DD47" s="662"/>
      <c r="DE47" s="662"/>
      <c r="DF47" s="662"/>
      <c r="DG47" s="662"/>
      <c r="DH47" s="810"/>
      <c r="DI47" s="4"/>
    </row>
    <row r="48" spans="2:113" ht="13.5" customHeight="1">
      <c r="B48" s="29"/>
      <c r="C48" s="28"/>
      <c r="D48" s="788" t="s">
        <v>77</v>
      </c>
      <c r="E48" s="788"/>
      <c r="F48" s="788"/>
      <c r="G48" s="788"/>
      <c r="H48" s="788"/>
      <c r="I48" s="788"/>
      <c r="J48" s="788"/>
      <c r="K48" s="27"/>
      <c r="L48" s="25"/>
      <c r="M48" s="26"/>
      <c r="N48" s="788" t="s">
        <v>76</v>
      </c>
      <c r="O48" s="788"/>
      <c r="P48" s="788"/>
      <c r="Q48" s="788"/>
      <c r="R48" s="788"/>
      <c r="S48" s="788"/>
      <c r="T48" s="25"/>
      <c r="U48" s="795" t="s">
        <v>73</v>
      </c>
      <c r="V48" s="788"/>
      <c r="W48" s="788"/>
      <c r="X48" s="796"/>
      <c r="Y48" s="797" t="s">
        <v>70</v>
      </c>
      <c r="Z48" s="797"/>
      <c r="AA48" s="797"/>
      <c r="AB48" s="797"/>
      <c r="AC48" s="797"/>
      <c r="AD48" s="797"/>
      <c r="AE48" s="797"/>
      <c r="AF48" s="797"/>
      <c r="AG48" s="798" t="s">
        <v>420</v>
      </c>
      <c r="AH48" s="799"/>
      <c r="AI48" s="799"/>
      <c r="AJ48" s="799"/>
      <c r="AK48" s="799"/>
      <c r="AL48" s="799"/>
      <c r="AM48" s="799"/>
      <c r="AN48" s="799"/>
      <c r="AO48" s="799"/>
      <c r="AP48" s="800"/>
      <c r="AQ48" s="797" t="s">
        <v>75</v>
      </c>
      <c r="AR48" s="797"/>
      <c r="AS48" s="797"/>
      <c r="AT48" s="797"/>
      <c r="AU48" s="797"/>
      <c r="AV48" s="797"/>
      <c r="AW48" s="6"/>
      <c r="AX48" s="632" t="s">
        <v>74</v>
      </c>
      <c r="AY48" s="632"/>
      <c r="AZ48" s="632"/>
      <c r="BA48" s="632"/>
      <c r="BB48" s="632"/>
      <c r="BC48" s="632"/>
      <c r="BD48" s="632"/>
      <c r="BE48" s="24"/>
      <c r="BF48" s="6"/>
      <c r="BG48" s="632" t="s">
        <v>421</v>
      </c>
      <c r="BH48" s="632"/>
      <c r="BI48" s="632"/>
      <c r="BJ48" s="632"/>
      <c r="BK48" s="632"/>
      <c r="BL48" s="24"/>
      <c r="BM48" s="632" t="s">
        <v>73</v>
      </c>
      <c r="BN48" s="632"/>
      <c r="BO48" s="632"/>
      <c r="BP48" s="632"/>
      <c r="BQ48" s="801"/>
      <c r="BR48" s="802"/>
      <c r="BS48" s="632" t="s">
        <v>422</v>
      </c>
      <c r="BT48" s="632"/>
      <c r="BU48" s="632"/>
      <c r="BV48" s="632"/>
      <c r="BW48" s="632"/>
      <c r="BX48" s="803"/>
      <c r="BY48" s="804"/>
      <c r="BZ48" s="6"/>
      <c r="CA48" s="805" t="s">
        <v>423</v>
      </c>
      <c r="CB48" s="805"/>
      <c r="CC48" s="805"/>
      <c r="CD48" s="805"/>
      <c r="CE48" s="23"/>
      <c r="CF48" s="728" t="s">
        <v>72</v>
      </c>
      <c r="CG48" s="793"/>
      <c r="CH48" s="793"/>
      <c r="CI48" s="793"/>
      <c r="CJ48" s="793"/>
      <c r="CK48" s="793"/>
      <c r="CL48" s="793"/>
      <c r="CM48" s="793"/>
      <c r="CN48" s="793"/>
      <c r="CO48" s="793"/>
      <c r="CP48" s="793"/>
      <c r="CQ48" s="793"/>
      <c r="CR48" s="794"/>
      <c r="CS48" s="749">
        <v>41629268</v>
      </c>
      <c r="CT48" s="783"/>
      <c r="CU48" s="783"/>
      <c r="CV48" s="783"/>
      <c r="CW48" s="783"/>
      <c r="CX48" s="783"/>
      <c r="CY48" s="783"/>
      <c r="CZ48" s="785"/>
      <c r="DA48" s="749">
        <v>42778468</v>
      </c>
      <c r="DB48" s="783"/>
      <c r="DC48" s="783"/>
      <c r="DD48" s="783"/>
      <c r="DE48" s="783"/>
      <c r="DF48" s="783"/>
      <c r="DG48" s="783"/>
      <c r="DH48" s="786"/>
      <c r="DI48" s="4"/>
    </row>
    <row r="49" spans="2:113" ht="13.5" customHeight="1">
      <c r="B49" s="787" t="s">
        <v>71</v>
      </c>
      <c r="C49" s="788"/>
      <c r="D49" s="788"/>
      <c r="E49" s="788"/>
      <c r="F49" s="788"/>
      <c r="G49" s="788"/>
      <c r="H49" s="788"/>
      <c r="I49" s="788"/>
      <c r="J49" s="788"/>
      <c r="K49" s="788"/>
      <c r="L49" s="789"/>
      <c r="M49" s="613">
        <v>11020056</v>
      </c>
      <c r="N49" s="790"/>
      <c r="O49" s="790"/>
      <c r="P49" s="790"/>
      <c r="Q49" s="790"/>
      <c r="R49" s="790"/>
      <c r="S49" s="790"/>
      <c r="T49" s="790"/>
      <c r="U49" s="791">
        <v>9.6999999999999993</v>
      </c>
      <c r="V49" s="791"/>
      <c r="W49" s="791"/>
      <c r="X49" s="791"/>
      <c r="Y49" s="790">
        <v>9523261</v>
      </c>
      <c r="Z49" s="790"/>
      <c r="AA49" s="790"/>
      <c r="AB49" s="790"/>
      <c r="AC49" s="790"/>
      <c r="AD49" s="790"/>
      <c r="AE49" s="790"/>
      <c r="AF49" s="790"/>
      <c r="AG49" s="790">
        <v>9447451</v>
      </c>
      <c r="AH49" s="790"/>
      <c r="AI49" s="790"/>
      <c r="AJ49" s="790"/>
      <c r="AK49" s="790"/>
      <c r="AL49" s="790"/>
      <c r="AM49" s="790"/>
      <c r="AN49" s="790"/>
      <c r="AO49" s="790"/>
      <c r="AP49" s="790"/>
      <c r="AQ49" s="791">
        <v>16.899999999999999</v>
      </c>
      <c r="AR49" s="791"/>
      <c r="AS49" s="791"/>
      <c r="AT49" s="791"/>
      <c r="AU49" s="791"/>
      <c r="AV49" s="792"/>
      <c r="AW49" s="22"/>
      <c r="AX49" s="662"/>
      <c r="AY49" s="662"/>
      <c r="AZ49" s="662"/>
      <c r="BA49" s="662"/>
      <c r="BB49" s="662"/>
      <c r="BC49" s="662"/>
      <c r="BD49" s="662"/>
      <c r="BE49" s="21"/>
      <c r="BF49" s="22"/>
      <c r="BG49" s="662"/>
      <c r="BH49" s="662"/>
      <c r="BI49" s="662"/>
      <c r="BJ49" s="662"/>
      <c r="BK49" s="662"/>
      <c r="BL49" s="21"/>
      <c r="BM49" s="662"/>
      <c r="BN49" s="662"/>
      <c r="BO49" s="662"/>
      <c r="BP49" s="662"/>
      <c r="BQ49" s="20"/>
      <c r="BR49" s="662" t="s">
        <v>27</v>
      </c>
      <c r="BS49" s="662"/>
      <c r="BT49" s="662"/>
      <c r="BU49" s="662"/>
      <c r="BV49" s="662"/>
      <c r="BW49" s="662"/>
      <c r="BX49" s="662"/>
      <c r="BY49" s="19"/>
      <c r="BZ49" s="673" t="s">
        <v>70</v>
      </c>
      <c r="CA49" s="674"/>
      <c r="CB49" s="674"/>
      <c r="CC49" s="674"/>
      <c r="CD49" s="674"/>
      <c r="CE49" s="675"/>
      <c r="CF49" s="619" t="s">
        <v>69</v>
      </c>
      <c r="CG49" s="684"/>
      <c r="CH49" s="684"/>
      <c r="CI49" s="684"/>
      <c r="CJ49" s="684"/>
      <c r="CK49" s="684"/>
      <c r="CL49" s="684"/>
      <c r="CM49" s="684"/>
      <c r="CN49" s="684"/>
      <c r="CO49" s="684"/>
      <c r="CP49" s="684"/>
      <c r="CQ49" s="684"/>
      <c r="CR49" s="685"/>
      <c r="CS49" s="583">
        <v>34831578</v>
      </c>
      <c r="CT49" s="752"/>
      <c r="CU49" s="752"/>
      <c r="CV49" s="752"/>
      <c r="CW49" s="752"/>
      <c r="CX49" s="752"/>
      <c r="CY49" s="752"/>
      <c r="CZ49" s="753"/>
      <c r="DA49" s="583">
        <v>34845459</v>
      </c>
      <c r="DB49" s="752"/>
      <c r="DC49" s="752"/>
      <c r="DD49" s="752"/>
      <c r="DE49" s="752"/>
      <c r="DF49" s="752"/>
      <c r="DG49" s="752"/>
      <c r="DH49" s="754"/>
      <c r="DI49" s="4"/>
    </row>
    <row r="50" spans="2:113" ht="13.5" customHeight="1">
      <c r="B50" s="17"/>
      <c r="C50" s="582" t="s">
        <v>68</v>
      </c>
      <c r="D50" s="582"/>
      <c r="E50" s="582"/>
      <c r="F50" s="582"/>
      <c r="G50" s="582"/>
      <c r="H50" s="582"/>
      <c r="I50" s="582"/>
      <c r="J50" s="582"/>
      <c r="K50" s="582"/>
      <c r="L50" s="585"/>
      <c r="M50" s="583">
        <v>7399344</v>
      </c>
      <c r="N50" s="584"/>
      <c r="O50" s="584"/>
      <c r="P50" s="584"/>
      <c r="Q50" s="584"/>
      <c r="R50" s="584"/>
      <c r="S50" s="584"/>
      <c r="T50" s="584"/>
      <c r="U50" s="588">
        <v>6.5</v>
      </c>
      <c r="V50" s="588"/>
      <c r="W50" s="588"/>
      <c r="X50" s="588"/>
      <c r="Y50" s="584">
        <v>6034859</v>
      </c>
      <c r="Z50" s="584"/>
      <c r="AA50" s="584"/>
      <c r="AB50" s="584"/>
      <c r="AC50" s="584"/>
      <c r="AD50" s="584"/>
      <c r="AE50" s="584"/>
      <c r="AF50" s="584"/>
      <c r="AG50" s="584" t="s">
        <v>368</v>
      </c>
      <c r="AH50" s="584"/>
      <c r="AI50" s="584"/>
      <c r="AJ50" s="584"/>
      <c r="AK50" s="584"/>
      <c r="AL50" s="584"/>
      <c r="AM50" s="584"/>
      <c r="AN50" s="584"/>
      <c r="AO50" s="584"/>
      <c r="AP50" s="584"/>
      <c r="AQ50" s="588" t="s">
        <v>368</v>
      </c>
      <c r="AR50" s="588"/>
      <c r="AS50" s="588"/>
      <c r="AT50" s="588"/>
      <c r="AU50" s="588"/>
      <c r="AV50" s="647"/>
      <c r="AW50" s="728" t="s">
        <v>67</v>
      </c>
      <c r="AX50" s="632"/>
      <c r="AY50" s="632"/>
      <c r="AZ50" s="632"/>
      <c r="BA50" s="632"/>
      <c r="BB50" s="632"/>
      <c r="BC50" s="632"/>
      <c r="BD50" s="632"/>
      <c r="BE50" s="633"/>
      <c r="BF50" s="782">
        <v>529724</v>
      </c>
      <c r="BG50" s="783"/>
      <c r="BH50" s="783"/>
      <c r="BI50" s="783"/>
      <c r="BJ50" s="783"/>
      <c r="BK50" s="783"/>
      <c r="BL50" s="783"/>
      <c r="BM50" s="784">
        <v>0.5</v>
      </c>
      <c r="BN50" s="784"/>
      <c r="BO50" s="784"/>
      <c r="BP50" s="784"/>
      <c r="BQ50" s="783" t="s">
        <v>368</v>
      </c>
      <c r="BR50" s="783"/>
      <c r="BS50" s="783"/>
      <c r="BT50" s="783"/>
      <c r="BU50" s="783"/>
      <c r="BV50" s="783"/>
      <c r="BW50" s="783"/>
      <c r="BX50" s="783"/>
      <c r="BY50" s="783"/>
      <c r="BZ50" s="783">
        <v>529638</v>
      </c>
      <c r="CA50" s="783"/>
      <c r="CB50" s="783"/>
      <c r="CC50" s="783"/>
      <c r="CD50" s="783"/>
      <c r="CE50" s="785"/>
      <c r="CF50" s="619" t="s">
        <v>66</v>
      </c>
      <c r="CG50" s="684"/>
      <c r="CH50" s="684"/>
      <c r="CI50" s="684"/>
      <c r="CJ50" s="684"/>
      <c r="CK50" s="684"/>
      <c r="CL50" s="684"/>
      <c r="CM50" s="684"/>
      <c r="CN50" s="684"/>
      <c r="CO50" s="684"/>
      <c r="CP50" s="684"/>
      <c r="CQ50" s="684"/>
      <c r="CR50" s="685"/>
      <c r="CS50" s="583">
        <v>53797346</v>
      </c>
      <c r="CT50" s="752"/>
      <c r="CU50" s="752"/>
      <c r="CV50" s="752"/>
      <c r="CW50" s="752"/>
      <c r="CX50" s="752"/>
      <c r="CY50" s="752"/>
      <c r="CZ50" s="753"/>
      <c r="DA50" s="583">
        <v>55397423</v>
      </c>
      <c r="DB50" s="752"/>
      <c r="DC50" s="752"/>
      <c r="DD50" s="752"/>
      <c r="DE50" s="752"/>
      <c r="DF50" s="752"/>
      <c r="DG50" s="752"/>
      <c r="DH50" s="754"/>
      <c r="DI50" s="4"/>
    </row>
    <row r="51" spans="2:113" ht="13.5" customHeight="1">
      <c r="B51" s="659" t="s">
        <v>65</v>
      </c>
      <c r="C51" s="582"/>
      <c r="D51" s="582"/>
      <c r="E51" s="582"/>
      <c r="F51" s="582"/>
      <c r="G51" s="582"/>
      <c r="H51" s="582"/>
      <c r="I51" s="582"/>
      <c r="J51" s="582"/>
      <c r="K51" s="582"/>
      <c r="L51" s="585"/>
      <c r="M51" s="583">
        <v>28627080</v>
      </c>
      <c r="N51" s="584"/>
      <c r="O51" s="584"/>
      <c r="P51" s="584"/>
      <c r="Q51" s="584"/>
      <c r="R51" s="584"/>
      <c r="S51" s="584"/>
      <c r="T51" s="584"/>
      <c r="U51" s="588">
        <v>25.1</v>
      </c>
      <c r="V51" s="588"/>
      <c r="W51" s="588"/>
      <c r="X51" s="588"/>
      <c r="Y51" s="584">
        <v>7851331</v>
      </c>
      <c r="Z51" s="584"/>
      <c r="AA51" s="584"/>
      <c r="AB51" s="584"/>
      <c r="AC51" s="584"/>
      <c r="AD51" s="584"/>
      <c r="AE51" s="584"/>
      <c r="AF51" s="584"/>
      <c r="AG51" s="584">
        <v>7851331</v>
      </c>
      <c r="AH51" s="584"/>
      <c r="AI51" s="584"/>
      <c r="AJ51" s="584"/>
      <c r="AK51" s="584"/>
      <c r="AL51" s="584"/>
      <c r="AM51" s="584"/>
      <c r="AN51" s="584"/>
      <c r="AO51" s="584"/>
      <c r="AP51" s="584"/>
      <c r="AQ51" s="588">
        <v>14.1</v>
      </c>
      <c r="AR51" s="588"/>
      <c r="AS51" s="588"/>
      <c r="AT51" s="588"/>
      <c r="AU51" s="588"/>
      <c r="AV51" s="647"/>
      <c r="AW51" s="619" t="s">
        <v>64</v>
      </c>
      <c r="AX51" s="582"/>
      <c r="AY51" s="582"/>
      <c r="AZ51" s="582"/>
      <c r="BA51" s="582"/>
      <c r="BB51" s="582"/>
      <c r="BC51" s="582"/>
      <c r="BD51" s="582"/>
      <c r="BE51" s="585"/>
      <c r="BF51" s="583">
        <v>26374905</v>
      </c>
      <c r="BG51" s="584"/>
      <c r="BH51" s="584"/>
      <c r="BI51" s="584"/>
      <c r="BJ51" s="584"/>
      <c r="BK51" s="584"/>
      <c r="BL51" s="584"/>
      <c r="BM51" s="588">
        <v>23.1</v>
      </c>
      <c r="BN51" s="588"/>
      <c r="BO51" s="588"/>
      <c r="BP51" s="588"/>
      <c r="BQ51" s="584">
        <v>6954821</v>
      </c>
      <c r="BR51" s="584"/>
      <c r="BS51" s="584"/>
      <c r="BT51" s="584"/>
      <c r="BU51" s="584"/>
      <c r="BV51" s="584"/>
      <c r="BW51" s="584"/>
      <c r="BX51" s="584"/>
      <c r="BY51" s="584"/>
      <c r="BZ51" s="584">
        <v>18766384</v>
      </c>
      <c r="CA51" s="584"/>
      <c r="CB51" s="584"/>
      <c r="CC51" s="584"/>
      <c r="CD51" s="584"/>
      <c r="CE51" s="584"/>
      <c r="CF51" s="619" t="s">
        <v>63</v>
      </c>
      <c r="CG51" s="684"/>
      <c r="CH51" s="684"/>
      <c r="CI51" s="684"/>
      <c r="CJ51" s="684"/>
      <c r="CK51" s="684"/>
      <c r="CL51" s="684"/>
      <c r="CM51" s="684"/>
      <c r="CN51" s="684"/>
      <c r="CO51" s="684"/>
      <c r="CP51" s="684"/>
      <c r="CQ51" s="684"/>
      <c r="CR51" s="685"/>
      <c r="CS51" s="583">
        <v>53797346</v>
      </c>
      <c r="CT51" s="752"/>
      <c r="CU51" s="752"/>
      <c r="CV51" s="752"/>
      <c r="CW51" s="752"/>
      <c r="CX51" s="752"/>
      <c r="CY51" s="752"/>
      <c r="CZ51" s="753"/>
      <c r="DA51" s="583">
        <v>55397423</v>
      </c>
      <c r="DB51" s="752"/>
      <c r="DC51" s="752"/>
      <c r="DD51" s="752"/>
      <c r="DE51" s="752"/>
      <c r="DF51" s="752"/>
      <c r="DG51" s="752"/>
      <c r="DH51" s="754"/>
      <c r="DI51" s="4"/>
    </row>
    <row r="52" spans="2:113" ht="13.5" customHeight="1">
      <c r="B52" s="659" t="s">
        <v>40</v>
      </c>
      <c r="C52" s="582"/>
      <c r="D52" s="582"/>
      <c r="E52" s="582"/>
      <c r="F52" s="582"/>
      <c r="G52" s="582"/>
      <c r="H52" s="582"/>
      <c r="I52" s="582"/>
      <c r="J52" s="582"/>
      <c r="K52" s="582"/>
      <c r="L52" s="585"/>
      <c r="M52" s="583">
        <v>4185691</v>
      </c>
      <c r="N52" s="584"/>
      <c r="O52" s="584"/>
      <c r="P52" s="584"/>
      <c r="Q52" s="584"/>
      <c r="R52" s="584"/>
      <c r="S52" s="584"/>
      <c r="T52" s="584"/>
      <c r="U52" s="588">
        <v>3.7</v>
      </c>
      <c r="V52" s="588"/>
      <c r="W52" s="588"/>
      <c r="X52" s="588"/>
      <c r="Y52" s="584">
        <v>3724736</v>
      </c>
      <c r="Z52" s="584"/>
      <c r="AA52" s="584"/>
      <c r="AB52" s="584"/>
      <c r="AC52" s="584"/>
      <c r="AD52" s="584"/>
      <c r="AE52" s="584"/>
      <c r="AF52" s="584"/>
      <c r="AG52" s="734">
        <v>3724736</v>
      </c>
      <c r="AH52" s="734"/>
      <c r="AI52" s="734"/>
      <c r="AJ52" s="734"/>
      <c r="AK52" s="734"/>
      <c r="AL52" s="734"/>
      <c r="AM52" s="734"/>
      <c r="AN52" s="734"/>
      <c r="AO52" s="734"/>
      <c r="AP52" s="734"/>
      <c r="AQ52" s="588">
        <v>6.7</v>
      </c>
      <c r="AR52" s="588"/>
      <c r="AS52" s="588"/>
      <c r="AT52" s="588"/>
      <c r="AU52" s="588"/>
      <c r="AV52" s="647"/>
      <c r="AW52" s="619" t="s">
        <v>62</v>
      </c>
      <c r="AX52" s="582"/>
      <c r="AY52" s="582"/>
      <c r="AZ52" s="582"/>
      <c r="BA52" s="582"/>
      <c r="BB52" s="582"/>
      <c r="BC52" s="582"/>
      <c r="BD52" s="582"/>
      <c r="BE52" s="585"/>
      <c r="BF52" s="583">
        <v>48779765</v>
      </c>
      <c r="BG52" s="584"/>
      <c r="BH52" s="584"/>
      <c r="BI52" s="584"/>
      <c r="BJ52" s="584"/>
      <c r="BK52" s="584"/>
      <c r="BL52" s="584"/>
      <c r="BM52" s="588">
        <v>42.8</v>
      </c>
      <c r="BN52" s="588"/>
      <c r="BO52" s="588"/>
      <c r="BP52" s="588"/>
      <c r="BQ52" s="584">
        <v>996150</v>
      </c>
      <c r="BR52" s="584"/>
      <c r="BS52" s="584"/>
      <c r="BT52" s="584"/>
      <c r="BU52" s="584"/>
      <c r="BV52" s="584"/>
      <c r="BW52" s="584"/>
      <c r="BX52" s="584"/>
      <c r="BY52" s="584"/>
      <c r="BZ52" s="584">
        <v>22821271</v>
      </c>
      <c r="CA52" s="584"/>
      <c r="CB52" s="584"/>
      <c r="CC52" s="584"/>
      <c r="CD52" s="584"/>
      <c r="CE52" s="584"/>
      <c r="CF52" s="619" t="s">
        <v>61</v>
      </c>
      <c r="CG52" s="684"/>
      <c r="CH52" s="684"/>
      <c r="CI52" s="684"/>
      <c r="CJ52" s="684"/>
      <c r="CK52" s="684"/>
      <c r="CL52" s="684"/>
      <c r="CM52" s="684"/>
      <c r="CN52" s="684"/>
      <c r="CO52" s="684"/>
      <c r="CP52" s="684"/>
      <c r="CQ52" s="684"/>
      <c r="CR52" s="685"/>
      <c r="CS52" s="769">
        <v>1.21</v>
      </c>
      <c r="CT52" s="770"/>
      <c r="CU52" s="770"/>
      <c r="CV52" s="770"/>
      <c r="CW52" s="770"/>
      <c r="CX52" s="770"/>
      <c r="CY52" s="770"/>
      <c r="CZ52" s="771"/>
      <c r="DA52" s="769">
        <v>1.19</v>
      </c>
      <c r="DB52" s="770"/>
      <c r="DC52" s="770"/>
      <c r="DD52" s="770"/>
      <c r="DE52" s="770"/>
      <c r="DF52" s="770"/>
      <c r="DG52" s="770"/>
      <c r="DH52" s="775"/>
      <c r="DI52" s="4"/>
    </row>
    <row r="53" spans="2:113" ht="13.5" customHeight="1">
      <c r="B53" s="686" t="s">
        <v>116</v>
      </c>
      <c r="C53" s="688" t="s">
        <v>424</v>
      </c>
      <c r="D53" s="689"/>
      <c r="E53" s="689"/>
      <c r="F53" s="689"/>
      <c r="G53" s="689"/>
      <c r="H53" s="689"/>
      <c r="I53" s="690" t="s">
        <v>12</v>
      </c>
      <c r="J53" s="692" t="s">
        <v>60</v>
      </c>
      <c r="K53" s="692"/>
      <c r="L53" s="693"/>
      <c r="M53" s="741">
        <v>3863044</v>
      </c>
      <c r="N53" s="742"/>
      <c r="O53" s="742"/>
      <c r="P53" s="742"/>
      <c r="Q53" s="742"/>
      <c r="R53" s="742"/>
      <c r="S53" s="742"/>
      <c r="T53" s="742"/>
      <c r="U53" s="743">
        <v>3.4</v>
      </c>
      <c r="V53" s="743"/>
      <c r="W53" s="743"/>
      <c r="X53" s="743"/>
      <c r="Y53" s="742">
        <v>3427309</v>
      </c>
      <c r="Z53" s="742"/>
      <c r="AA53" s="742"/>
      <c r="AB53" s="742"/>
      <c r="AC53" s="742"/>
      <c r="AD53" s="742"/>
      <c r="AE53" s="742"/>
      <c r="AF53" s="742"/>
      <c r="AG53" s="742">
        <v>3427309</v>
      </c>
      <c r="AH53" s="742"/>
      <c r="AI53" s="742"/>
      <c r="AJ53" s="742"/>
      <c r="AK53" s="742"/>
      <c r="AL53" s="742"/>
      <c r="AM53" s="742"/>
      <c r="AN53" s="742"/>
      <c r="AO53" s="742"/>
      <c r="AP53" s="742"/>
      <c r="AQ53" s="743">
        <v>6.1</v>
      </c>
      <c r="AR53" s="743"/>
      <c r="AS53" s="743"/>
      <c r="AT53" s="743"/>
      <c r="AU53" s="743"/>
      <c r="AV53" s="781"/>
      <c r="AW53" s="619" t="s">
        <v>59</v>
      </c>
      <c r="AX53" s="582"/>
      <c r="AY53" s="582"/>
      <c r="AZ53" s="582"/>
      <c r="BA53" s="582"/>
      <c r="BB53" s="582"/>
      <c r="BC53" s="582"/>
      <c r="BD53" s="582"/>
      <c r="BE53" s="585"/>
      <c r="BF53" s="583">
        <v>5914445</v>
      </c>
      <c r="BG53" s="584"/>
      <c r="BH53" s="584"/>
      <c r="BI53" s="584"/>
      <c r="BJ53" s="584"/>
      <c r="BK53" s="584"/>
      <c r="BL53" s="584"/>
      <c r="BM53" s="588">
        <v>5.2</v>
      </c>
      <c r="BN53" s="588"/>
      <c r="BO53" s="588"/>
      <c r="BP53" s="588"/>
      <c r="BQ53" s="584">
        <v>130867</v>
      </c>
      <c r="BR53" s="584"/>
      <c r="BS53" s="584"/>
      <c r="BT53" s="584"/>
      <c r="BU53" s="584"/>
      <c r="BV53" s="584"/>
      <c r="BW53" s="584"/>
      <c r="BX53" s="584"/>
      <c r="BY53" s="584"/>
      <c r="BZ53" s="584">
        <v>4467527</v>
      </c>
      <c r="CA53" s="584"/>
      <c r="CB53" s="584"/>
      <c r="CC53" s="584"/>
      <c r="CD53" s="584"/>
      <c r="CE53" s="584"/>
      <c r="CF53" s="619" t="s">
        <v>58</v>
      </c>
      <c r="CG53" s="694"/>
      <c r="CH53" s="694"/>
      <c r="CI53" s="694"/>
      <c r="CJ53" s="694"/>
      <c r="CK53" s="694"/>
      <c r="CL53" s="694"/>
      <c r="CM53" s="694"/>
      <c r="CN53" s="694"/>
      <c r="CO53" s="694"/>
      <c r="CP53" s="694"/>
      <c r="CQ53" s="708" t="s">
        <v>3</v>
      </c>
      <c r="CR53" s="709"/>
      <c r="CS53" s="586">
        <v>5.7</v>
      </c>
      <c r="CT53" s="635"/>
      <c r="CU53" s="635"/>
      <c r="CV53" s="635"/>
      <c r="CW53" s="635"/>
      <c r="CX53" s="635"/>
      <c r="CY53" s="635"/>
      <c r="CZ53" s="765"/>
      <c r="DA53" s="586">
        <v>5</v>
      </c>
      <c r="DB53" s="635"/>
      <c r="DC53" s="635"/>
      <c r="DD53" s="635"/>
      <c r="DE53" s="635"/>
      <c r="DF53" s="635"/>
      <c r="DG53" s="635"/>
      <c r="DH53" s="760"/>
      <c r="DI53" s="4"/>
    </row>
    <row r="54" spans="2:113" ht="13.5" customHeight="1">
      <c r="B54" s="616"/>
      <c r="C54" s="641"/>
      <c r="D54" s="642"/>
      <c r="E54" s="642"/>
      <c r="F54" s="642"/>
      <c r="G54" s="642"/>
      <c r="H54" s="642"/>
      <c r="I54" s="691"/>
      <c r="J54" s="695" t="s">
        <v>57</v>
      </c>
      <c r="K54" s="695"/>
      <c r="L54" s="696"/>
      <c r="M54" s="583">
        <v>321865</v>
      </c>
      <c r="N54" s="584"/>
      <c r="O54" s="584"/>
      <c r="P54" s="584"/>
      <c r="Q54" s="584"/>
      <c r="R54" s="584"/>
      <c r="S54" s="584"/>
      <c r="T54" s="584"/>
      <c r="U54" s="588">
        <v>0.3</v>
      </c>
      <c r="V54" s="588"/>
      <c r="W54" s="588"/>
      <c r="X54" s="588"/>
      <c r="Y54" s="584">
        <v>296645</v>
      </c>
      <c r="Z54" s="584"/>
      <c r="AA54" s="584"/>
      <c r="AB54" s="584"/>
      <c r="AC54" s="584"/>
      <c r="AD54" s="584"/>
      <c r="AE54" s="584"/>
      <c r="AF54" s="584"/>
      <c r="AG54" s="584">
        <v>296645</v>
      </c>
      <c r="AH54" s="584"/>
      <c r="AI54" s="584"/>
      <c r="AJ54" s="584"/>
      <c r="AK54" s="584"/>
      <c r="AL54" s="584"/>
      <c r="AM54" s="584"/>
      <c r="AN54" s="584"/>
      <c r="AO54" s="584"/>
      <c r="AP54" s="584"/>
      <c r="AQ54" s="588">
        <v>0.5</v>
      </c>
      <c r="AR54" s="588"/>
      <c r="AS54" s="588"/>
      <c r="AT54" s="588"/>
      <c r="AU54" s="588"/>
      <c r="AV54" s="647"/>
      <c r="AW54" s="619" t="s">
        <v>56</v>
      </c>
      <c r="AX54" s="582"/>
      <c r="AY54" s="582"/>
      <c r="AZ54" s="582"/>
      <c r="BA54" s="582"/>
      <c r="BB54" s="582"/>
      <c r="BC54" s="582"/>
      <c r="BD54" s="582"/>
      <c r="BE54" s="585"/>
      <c r="BF54" s="583">
        <v>598783</v>
      </c>
      <c r="BG54" s="584"/>
      <c r="BH54" s="584"/>
      <c r="BI54" s="584"/>
      <c r="BJ54" s="584"/>
      <c r="BK54" s="584"/>
      <c r="BL54" s="584"/>
      <c r="BM54" s="588">
        <v>0.5</v>
      </c>
      <c r="BN54" s="588"/>
      <c r="BO54" s="588"/>
      <c r="BP54" s="588"/>
      <c r="BQ54" s="584" t="s">
        <v>368</v>
      </c>
      <c r="BR54" s="584"/>
      <c r="BS54" s="584"/>
      <c r="BT54" s="584"/>
      <c r="BU54" s="584"/>
      <c r="BV54" s="584"/>
      <c r="BW54" s="584"/>
      <c r="BX54" s="584"/>
      <c r="BY54" s="584"/>
      <c r="BZ54" s="584">
        <v>490812</v>
      </c>
      <c r="CA54" s="584"/>
      <c r="CB54" s="584"/>
      <c r="CC54" s="584"/>
      <c r="CD54" s="584"/>
      <c r="CE54" s="584"/>
      <c r="CF54" s="697" t="s">
        <v>55</v>
      </c>
      <c r="CG54" s="698"/>
      <c r="CH54" s="698"/>
      <c r="CI54" s="698"/>
      <c r="CJ54" s="698"/>
      <c r="CK54" s="698"/>
      <c r="CL54" s="698"/>
      <c r="CM54" s="698"/>
      <c r="CN54" s="698"/>
      <c r="CO54" s="698"/>
      <c r="CP54" s="698"/>
      <c r="CQ54" s="710" t="s">
        <v>3</v>
      </c>
      <c r="CR54" s="711"/>
      <c r="CS54" s="586">
        <v>5.0999999999999996</v>
      </c>
      <c r="CT54" s="635"/>
      <c r="CU54" s="635"/>
      <c r="CV54" s="635"/>
      <c r="CW54" s="635"/>
      <c r="CX54" s="635"/>
      <c r="CY54" s="635"/>
      <c r="CZ54" s="765"/>
      <c r="DA54" s="586">
        <v>5.8</v>
      </c>
      <c r="DB54" s="635"/>
      <c r="DC54" s="635"/>
      <c r="DD54" s="635"/>
      <c r="DE54" s="635"/>
      <c r="DF54" s="635"/>
      <c r="DG54" s="635"/>
      <c r="DH54" s="760"/>
      <c r="DI54" s="4"/>
    </row>
    <row r="55" spans="2:113" ht="13.5" customHeight="1">
      <c r="B55" s="687"/>
      <c r="C55" s="699" t="s">
        <v>425</v>
      </c>
      <c r="D55" s="700"/>
      <c r="E55" s="700"/>
      <c r="F55" s="700"/>
      <c r="G55" s="700"/>
      <c r="H55" s="700"/>
      <c r="I55" s="700"/>
      <c r="J55" s="700"/>
      <c r="K55" s="700"/>
      <c r="L55" s="701"/>
      <c r="M55" s="733">
        <v>782</v>
      </c>
      <c r="N55" s="734"/>
      <c r="O55" s="734"/>
      <c r="P55" s="734"/>
      <c r="Q55" s="734"/>
      <c r="R55" s="734"/>
      <c r="S55" s="734"/>
      <c r="T55" s="734"/>
      <c r="U55" s="735">
        <v>0</v>
      </c>
      <c r="V55" s="735"/>
      <c r="W55" s="735"/>
      <c r="X55" s="735"/>
      <c r="Y55" s="734">
        <v>782</v>
      </c>
      <c r="Z55" s="734"/>
      <c r="AA55" s="734"/>
      <c r="AB55" s="734"/>
      <c r="AC55" s="734"/>
      <c r="AD55" s="734"/>
      <c r="AE55" s="734"/>
      <c r="AF55" s="734"/>
      <c r="AG55" s="734">
        <v>782</v>
      </c>
      <c r="AH55" s="734"/>
      <c r="AI55" s="734"/>
      <c r="AJ55" s="734"/>
      <c r="AK55" s="734"/>
      <c r="AL55" s="734"/>
      <c r="AM55" s="734"/>
      <c r="AN55" s="734"/>
      <c r="AO55" s="734"/>
      <c r="AP55" s="734"/>
      <c r="AQ55" s="735">
        <v>0</v>
      </c>
      <c r="AR55" s="735"/>
      <c r="AS55" s="735"/>
      <c r="AT55" s="735"/>
      <c r="AU55" s="735"/>
      <c r="AV55" s="778"/>
      <c r="AW55" s="619" t="s">
        <v>54</v>
      </c>
      <c r="AX55" s="582"/>
      <c r="AY55" s="582"/>
      <c r="AZ55" s="582"/>
      <c r="BA55" s="582"/>
      <c r="BB55" s="582"/>
      <c r="BC55" s="582"/>
      <c r="BD55" s="582"/>
      <c r="BE55" s="585"/>
      <c r="BF55" s="583">
        <v>126781</v>
      </c>
      <c r="BG55" s="584"/>
      <c r="BH55" s="584"/>
      <c r="BI55" s="584"/>
      <c r="BJ55" s="584"/>
      <c r="BK55" s="584"/>
      <c r="BL55" s="584"/>
      <c r="BM55" s="588">
        <v>0.1</v>
      </c>
      <c r="BN55" s="588"/>
      <c r="BO55" s="588"/>
      <c r="BP55" s="588"/>
      <c r="BQ55" s="584">
        <v>22667</v>
      </c>
      <c r="BR55" s="584"/>
      <c r="BS55" s="584"/>
      <c r="BT55" s="584"/>
      <c r="BU55" s="584"/>
      <c r="BV55" s="584"/>
      <c r="BW55" s="584"/>
      <c r="BX55" s="584"/>
      <c r="BY55" s="584"/>
      <c r="BZ55" s="584">
        <v>94445</v>
      </c>
      <c r="CA55" s="584"/>
      <c r="CB55" s="584"/>
      <c r="CC55" s="584"/>
      <c r="CD55" s="584"/>
      <c r="CE55" s="584"/>
      <c r="CF55" s="702" t="s">
        <v>426</v>
      </c>
      <c r="CG55" s="703"/>
      <c r="CH55" s="728" t="s">
        <v>53</v>
      </c>
      <c r="CI55" s="777"/>
      <c r="CJ55" s="777"/>
      <c r="CK55" s="777"/>
      <c r="CL55" s="777"/>
      <c r="CM55" s="777"/>
      <c r="CN55" s="777"/>
      <c r="CO55" s="777"/>
      <c r="CP55" s="777"/>
      <c r="CQ55" s="779" t="s">
        <v>3</v>
      </c>
      <c r="CR55" s="780"/>
      <c r="CS55" s="766" t="s">
        <v>368</v>
      </c>
      <c r="CT55" s="767"/>
      <c r="CU55" s="767"/>
      <c r="CV55" s="767"/>
      <c r="CW55" s="767"/>
      <c r="CX55" s="767"/>
      <c r="CY55" s="767"/>
      <c r="CZ55" s="768"/>
      <c r="DA55" s="766" t="s">
        <v>368</v>
      </c>
      <c r="DB55" s="767"/>
      <c r="DC55" s="767"/>
      <c r="DD55" s="767"/>
      <c r="DE55" s="767"/>
      <c r="DF55" s="767"/>
      <c r="DG55" s="767"/>
      <c r="DH55" s="776"/>
      <c r="DI55" s="4"/>
    </row>
    <row r="56" spans="2:113" ht="13.5" customHeight="1">
      <c r="B56" s="659" t="s">
        <v>52</v>
      </c>
      <c r="C56" s="582"/>
      <c r="D56" s="582"/>
      <c r="E56" s="582"/>
      <c r="F56" s="582"/>
      <c r="G56" s="582"/>
      <c r="H56" s="582"/>
      <c r="I56" s="582"/>
      <c r="J56" s="582"/>
      <c r="K56" s="582"/>
      <c r="L56" s="585"/>
      <c r="M56" s="583">
        <v>43832827</v>
      </c>
      <c r="N56" s="584"/>
      <c r="O56" s="584"/>
      <c r="P56" s="584"/>
      <c r="Q56" s="584"/>
      <c r="R56" s="584"/>
      <c r="S56" s="584"/>
      <c r="T56" s="584"/>
      <c r="U56" s="588">
        <v>38.4</v>
      </c>
      <c r="V56" s="588"/>
      <c r="W56" s="588"/>
      <c r="X56" s="588"/>
      <c r="Y56" s="584">
        <v>21099328</v>
      </c>
      <c r="Z56" s="584"/>
      <c r="AA56" s="584"/>
      <c r="AB56" s="584"/>
      <c r="AC56" s="584"/>
      <c r="AD56" s="584"/>
      <c r="AE56" s="584"/>
      <c r="AF56" s="584"/>
      <c r="AG56" s="742">
        <v>21023518</v>
      </c>
      <c r="AH56" s="742"/>
      <c r="AI56" s="742"/>
      <c r="AJ56" s="742"/>
      <c r="AK56" s="742"/>
      <c r="AL56" s="742"/>
      <c r="AM56" s="742"/>
      <c r="AN56" s="742"/>
      <c r="AO56" s="742"/>
      <c r="AP56" s="742"/>
      <c r="AQ56" s="588">
        <v>37.700000000000003</v>
      </c>
      <c r="AR56" s="588"/>
      <c r="AS56" s="588"/>
      <c r="AT56" s="588"/>
      <c r="AU56" s="588"/>
      <c r="AV56" s="647"/>
      <c r="AW56" s="772" t="s">
        <v>427</v>
      </c>
      <c r="AX56" s="773"/>
      <c r="AY56" s="773"/>
      <c r="AZ56" s="773"/>
      <c r="BA56" s="773"/>
      <c r="BB56" s="773"/>
      <c r="BC56" s="773"/>
      <c r="BD56" s="773"/>
      <c r="BE56" s="774"/>
      <c r="BF56" s="583">
        <v>393948</v>
      </c>
      <c r="BG56" s="584"/>
      <c r="BH56" s="584"/>
      <c r="BI56" s="584"/>
      <c r="BJ56" s="584"/>
      <c r="BK56" s="584"/>
      <c r="BL56" s="584"/>
      <c r="BM56" s="588">
        <v>0.3</v>
      </c>
      <c r="BN56" s="588"/>
      <c r="BO56" s="588"/>
      <c r="BP56" s="588"/>
      <c r="BQ56" s="584">
        <v>1584</v>
      </c>
      <c r="BR56" s="584"/>
      <c r="BS56" s="584"/>
      <c r="BT56" s="584"/>
      <c r="BU56" s="584"/>
      <c r="BV56" s="584"/>
      <c r="BW56" s="584"/>
      <c r="BX56" s="584"/>
      <c r="BY56" s="584"/>
      <c r="BZ56" s="584">
        <v>347727</v>
      </c>
      <c r="CA56" s="584"/>
      <c r="CB56" s="584"/>
      <c r="CC56" s="584"/>
      <c r="CD56" s="584"/>
      <c r="CE56" s="584"/>
      <c r="CF56" s="704"/>
      <c r="CG56" s="705"/>
      <c r="CH56" s="619" t="s">
        <v>51</v>
      </c>
      <c r="CI56" s="694"/>
      <c r="CJ56" s="694"/>
      <c r="CK56" s="694"/>
      <c r="CL56" s="694"/>
      <c r="CM56" s="694"/>
      <c r="CN56" s="694"/>
      <c r="CO56" s="694"/>
      <c r="CP56" s="694"/>
      <c r="CQ56" s="708" t="s">
        <v>3</v>
      </c>
      <c r="CR56" s="709"/>
      <c r="CS56" s="769" t="s">
        <v>368</v>
      </c>
      <c r="CT56" s="770"/>
      <c r="CU56" s="770"/>
      <c r="CV56" s="770"/>
      <c r="CW56" s="770"/>
      <c r="CX56" s="770"/>
      <c r="CY56" s="770"/>
      <c r="CZ56" s="771"/>
      <c r="DA56" s="769" t="s">
        <v>368</v>
      </c>
      <c r="DB56" s="770"/>
      <c r="DC56" s="770"/>
      <c r="DD56" s="770"/>
      <c r="DE56" s="770"/>
      <c r="DF56" s="770"/>
      <c r="DG56" s="770"/>
      <c r="DH56" s="775"/>
      <c r="DI56" s="4"/>
    </row>
    <row r="57" spans="2:113" ht="13.5" customHeight="1">
      <c r="B57" s="659" t="s">
        <v>50</v>
      </c>
      <c r="C57" s="582"/>
      <c r="D57" s="582"/>
      <c r="E57" s="582"/>
      <c r="F57" s="582"/>
      <c r="G57" s="582"/>
      <c r="H57" s="582"/>
      <c r="I57" s="582"/>
      <c r="J57" s="582"/>
      <c r="K57" s="582"/>
      <c r="L57" s="585"/>
      <c r="M57" s="583">
        <v>17997622</v>
      </c>
      <c r="N57" s="584"/>
      <c r="O57" s="584"/>
      <c r="P57" s="584"/>
      <c r="Q57" s="584"/>
      <c r="R57" s="584"/>
      <c r="S57" s="584"/>
      <c r="T57" s="584"/>
      <c r="U57" s="588">
        <v>15.8</v>
      </c>
      <c r="V57" s="588"/>
      <c r="W57" s="588"/>
      <c r="X57" s="588"/>
      <c r="Y57" s="584">
        <v>14831304</v>
      </c>
      <c r="Z57" s="584"/>
      <c r="AA57" s="584"/>
      <c r="AB57" s="584"/>
      <c r="AC57" s="584"/>
      <c r="AD57" s="584"/>
      <c r="AE57" s="584"/>
      <c r="AF57" s="584"/>
      <c r="AG57" s="584">
        <v>13368744</v>
      </c>
      <c r="AH57" s="584"/>
      <c r="AI57" s="584"/>
      <c r="AJ57" s="584"/>
      <c r="AK57" s="584"/>
      <c r="AL57" s="584"/>
      <c r="AM57" s="584"/>
      <c r="AN57" s="584"/>
      <c r="AO57" s="584"/>
      <c r="AP57" s="584"/>
      <c r="AQ57" s="588">
        <v>24</v>
      </c>
      <c r="AR57" s="588"/>
      <c r="AS57" s="588"/>
      <c r="AT57" s="588"/>
      <c r="AU57" s="588"/>
      <c r="AV57" s="647"/>
      <c r="AW57" s="619" t="s">
        <v>49</v>
      </c>
      <c r="AX57" s="582"/>
      <c r="AY57" s="582"/>
      <c r="AZ57" s="582"/>
      <c r="BA57" s="582"/>
      <c r="BB57" s="582"/>
      <c r="BC57" s="582"/>
      <c r="BD57" s="582"/>
      <c r="BE57" s="585"/>
      <c r="BF57" s="583">
        <v>8370990</v>
      </c>
      <c r="BG57" s="584"/>
      <c r="BH57" s="584"/>
      <c r="BI57" s="584"/>
      <c r="BJ57" s="584"/>
      <c r="BK57" s="584"/>
      <c r="BL57" s="584"/>
      <c r="BM57" s="588">
        <v>7.3</v>
      </c>
      <c r="BN57" s="588"/>
      <c r="BO57" s="588"/>
      <c r="BP57" s="588"/>
      <c r="BQ57" s="584">
        <v>4568118</v>
      </c>
      <c r="BR57" s="584"/>
      <c r="BS57" s="584"/>
      <c r="BT57" s="584"/>
      <c r="BU57" s="584"/>
      <c r="BV57" s="584"/>
      <c r="BW57" s="584"/>
      <c r="BX57" s="584"/>
      <c r="BY57" s="584"/>
      <c r="BZ57" s="584">
        <v>5231820</v>
      </c>
      <c r="CA57" s="584"/>
      <c r="CB57" s="584"/>
      <c r="CC57" s="584"/>
      <c r="CD57" s="584"/>
      <c r="CE57" s="584"/>
      <c r="CF57" s="704"/>
      <c r="CG57" s="705"/>
      <c r="CH57" s="619" t="s">
        <v>48</v>
      </c>
      <c r="CI57" s="694"/>
      <c r="CJ57" s="694"/>
      <c r="CK57" s="694"/>
      <c r="CL57" s="694"/>
      <c r="CM57" s="694"/>
      <c r="CN57" s="694"/>
      <c r="CO57" s="694"/>
      <c r="CP57" s="694"/>
      <c r="CQ57" s="708" t="s">
        <v>3</v>
      </c>
      <c r="CR57" s="709"/>
      <c r="CS57" s="586">
        <v>2.9</v>
      </c>
      <c r="CT57" s="635"/>
      <c r="CU57" s="635"/>
      <c r="CV57" s="635"/>
      <c r="CW57" s="635"/>
      <c r="CX57" s="635"/>
      <c r="CY57" s="635"/>
      <c r="CZ57" s="765"/>
      <c r="DA57" s="586">
        <v>2.6</v>
      </c>
      <c r="DB57" s="635"/>
      <c r="DC57" s="635"/>
      <c r="DD57" s="635"/>
      <c r="DE57" s="635"/>
      <c r="DF57" s="635"/>
      <c r="DG57" s="635"/>
      <c r="DH57" s="760"/>
    </row>
    <row r="58" spans="2:113" ht="13.5" customHeight="1">
      <c r="B58" s="659" t="s">
        <v>47</v>
      </c>
      <c r="C58" s="582"/>
      <c r="D58" s="582"/>
      <c r="E58" s="582"/>
      <c r="F58" s="582"/>
      <c r="G58" s="582"/>
      <c r="H58" s="582"/>
      <c r="I58" s="582"/>
      <c r="J58" s="582"/>
      <c r="K58" s="582"/>
      <c r="L58" s="585"/>
      <c r="M58" s="583">
        <v>1053257</v>
      </c>
      <c r="N58" s="584"/>
      <c r="O58" s="584"/>
      <c r="P58" s="584"/>
      <c r="Q58" s="584"/>
      <c r="R58" s="584"/>
      <c r="S58" s="584"/>
      <c r="T58" s="584"/>
      <c r="U58" s="588">
        <v>0.9</v>
      </c>
      <c r="V58" s="588"/>
      <c r="W58" s="588"/>
      <c r="X58" s="588"/>
      <c r="Y58" s="584">
        <v>899611</v>
      </c>
      <c r="Z58" s="584"/>
      <c r="AA58" s="584"/>
      <c r="AB58" s="584"/>
      <c r="AC58" s="584"/>
      <c r="AD58" s="584"/>
      <c r="AE58" s="584"/>
      <c r="AF58" s="584"/>
      <c r="AG58" s="584">
        <v>887958</v>
      </c>
      <c r="AH58" s="584"/>
      <c r="AI58" s="584"/>
      <c r="AJ58" s="584"/>
      <c r="AK58" s="584"/>
      <c r="AL58" s="584"/>
      <c r="AM58" s="584"/>
      <c r="AN58" s="584"/>
      <c r="AO58" s="584"/>
      <c r="AP58" s="584"/>
      <c r="AQ58" s="588">
        <v>1.6</v>
      </c>
      <c r="AR58" s="588"/>
      <c r="AS58" s="588"/>
      <c r="AT58" s="588"/>
      <c r="AU58" s="588"/>
      <c r="AV58" s="647"/>
      <c r="AW58" s="619" t="s">
        <v>46</v>
      </c>
      <c r="AX58" s="582"/>
      <c r="AY58" s="582"/>
      <c r="AZ58" s="582"/>
      <c r="BA58" s="582"/>
      <c r="BB58" s="582"/>
      <c r="BC58" s="582"/>
      <c r="BD58" s="582"/>
      <c r="BE58" s="585"/>
      <c r="BF58" s="583">
        <v>2895250</v>
      </c>
      <c r="BG58" s="584"/>
      <c r="BH58" s="584"/>
      <c r="BI58" s="584"/>
      <c r="BJ58" s="584"/>
      <c r="BK58" s="584"/>
      <c r="BL58" s="584"/>
      <c r="BM58" s="588">
        <v>2.5</v>
      </c>
      <c r="BN58" s="588"/>
      <c r="BO58" s="588"/>
      <c r="BP58" s="588"/>
      <c r="BQ58" s="584">
        <v>65083</v>
      </c>
      <c r="BR58" s="584"/>
      <c r="BS58" s="584"/>
      <c r="BT58" s="584"/>
      <c r="BU58" s="584"/>
      <c r="BV58" s="584"/>
      <c r="BW58" s="584"/>
      <c r="BX58" s="584"/>
      <c r="BY58" s="584"/>
      <c r="BZ58" s="584">
        <v>2799794</v>
      </c>
      <c r="CA58" s="584"/>
      <c r="CB58" s="584"/>
      <c r="CC58" s="584"/>
      <c r="CD58" s="584"/>
      <c r="CE58" s="584"/>
      <c r="CF58" s="706"/>
      <c r="CG58" s="707"/>
      <c r="CH58" s="697" t="s">
        <v>45</v>
      </c>
      <c r="CI58" s="698"/>
      <c r="CJ58" s="698"/>
      <c r="CK58" s="698"/>
      <c r="CL58" s="698"/>
      <c r="CM58" s="698"/>
      <c r="CN58" s="698"/>
      <c r="CO58" s="698"/>
      <c r="CP58" s="698"/>
      <c r="CQ58" s="710" t="s">
        <v>3</v>
      </c>
      <c r="CR58" s="711"/>
      <c r="CS58" s="761" t="s">
        <v>368</v>
      </c>
      <c r="CT58" s="762"/>
      <c r="CU58" s="762"/>
      <c r="CV58" s="762"/>
      <c r="CW58" s="762"/>
      <c r="CX58" s="762"/>
      <c r="CY58" s="762"/>
      <c r="CZ58" s="763"/>
      <c r="DA58" s="761" t="s">
        <v>368</v>
      </c>
      <c r="DB58" s="762"/>
      <c r="DC58" s="762"/>
      <c r="DD58" s="762"/>
      <c r="DE58" s="762"/>
      <c r="DF58" s="762"/>
      <c r="DG58" s="762"/>
      <c r="DH58" s="764"/>
      <c r="DI58" s="4"/>
    </row>
    <row r="59" spans="2:113" ht="13.5" customHeight="1">
      <c r="B59" s="659" t="s">
        <v>44</v>
      </c>
      <c r="C59" s="582"/>
      <c r="D59" s="582"/>
      <c r="E59" s="582"/>
      <c r="F59" s="582"/>
      <c r="G59" s="582"/>
      <c r="H59" s="582"/>
      <c r="I59" s="582"/>
      <c r="J59" s="582"/>
      <c r="K59" s="582"/>
      <c r="L59" s="585"/>
      <c r="M59" s="583">
        <v>8698991</v>
      </c>
      <c r="N59" s="584"/>
      <c r="O59" s="584"/>
      <c r="P59" s="584"/>
      <c r="Q59" s="584"/>
      <c r="R59" s="584"/>
      <c r="S59" s="584"/>
      <c r="T59" s="584"/>
      <c r="U59" s="588">
        <v>7.6</v>
      </c>
      <c r="V59" s="588"/>
      <c r="W59" s="588"/>
      <c r="X59" s="588"/>
      <c r="Y59" s="584">
        <v>6365208</v>
      </c>
      <c r="Z59" s="584"/>
      <c r="AA59" s="584"/>
      <c r="AB59" s="584"/>
      <c r="AC59" s="584"/>
      <c r="AD59" s="584"/>
      <c r="AE59" s="584"/>
      <c r="AF59" s="584"/>
      <c r="AG59" s="584">
        <v>5551840</v>
      </c>
      <c r="AH59" s="584"/>
      <c r="AI59" s="584"/>
      <c r="AJ59" s="584"/>
      <c r="AK59" s="584"/>
      <c r="AL59" s="584"/>
      <c r="AM59" s="584"/>
      <c r="AN59" s="584"/>
      <c r="AO59" s="584"/>
      <c r="AP59" s="584"/>
      <c r="AQ59" s="588">
        <v>10</v>
      </c>
      <c r="AR59" s="588"/>
      <c r="AS59" s="588"/>
      <c r="AT59" s="588"/>
      <c r="AU59" s="588"/>
      <c r="AV59" s="647"/>
      <c r="AW59" s="619" t="s">
        <v>428</v>
      </c>
      <c r="AX59" s="582"/>
      <c r="AY59" s="582"/>
      <c r="AZ59" s="582"/>
      <c r="BA59" s="582"/>
      <c r="BB59" s="582"/>
      <c r="BC59" s="582"/>
      <c r="BD59" s="582"/>
      <c r="BE59" s="585"/>
      <c r="BF59" s="583">
        <v>15892330</v>
      </c>
      <c r="BG59" s="584"/>
      <c r="BH59" s="584"/>
      <c r="BI59" s="584"/>
      <c r="BJ59" s="584"/>
      <c r="BK59" s="584"/>
      <c r="BL59" s="584"/>
      <c r="BM59" s="588">
        <v>13.9</v>
      </c>
      <c r="BN59" s="588"/>
      <c r="BO59" s="588"/>
      <c r="BP59" s="588"/>
      <c r="BQ59" s="584">
        <v>7116259</v>
      </c>
      <c r="BR59" s="584"/>
      <c r="BS59" s="584"/>
      <c r="BT59" s="584"/>
      <c r="BU59" s="584"/>
      <c r="BV59" s="584"/>
      <c r="BW59" s="584"/>
      <c r="BX59" s="584"/>
      <c r="BY59" s="584"/>
      <c r="BZ59" s="584">
        <v>10171427</v>
      </c>
      <c r="CA59" s="584"/>
      <c r="CB59" s="584"/>
      <c r="CC59" s="584"/>
      <c r="CD59" s="584"/>
      <c r="CE59" s="584"/>
      <c r="CF59" s="638" t="s">
        <v>429</v>
      </c>
      <c r="CG59" s="639"/>
      <c r="CH59" s="639"/>
      <c r="CI59" s="639"/>
      <c r="CJ59" s="640"/>
      <c r="CK59" s="632" t="s">
        <v>430</v>
      </c>
      <c r="CL59" s="632"/>
      <c r="CM59" s="632"/>
      <c r="CN59" s="632"/>
      <c r="CO59" s="632"/>
      <c r="CP59" s="632"/>
      <c r="CQ59" s="632"/>
      <c r="CR59" s="633"/>
      <c r="CS59" s="583">
        <v>8000000</v>
      </c>
      <c r="CT59" s="752"/>
      <c r="CU59" s="752"/>
      <c r="CV59" s="752"/>
      <c r="CW59" s="752"/>
      <c r="CX59" s="752"/>
      <c r="CY59" s="752"/>
      <c r="CZ59" s="753"/>
      <c r="DA59" s="583">
        <v>7149471</v>
      </c>
      <c r="DB59" s="752"/>
      <c r="DC59" s="752"/>
      <c r="DD59" s="752"/>
      <c r="DE59" s="752"/>
      <c r="DF59" s="752"/>
      <c r="DG59" s="752"/>
      <c r="DH59" s="754"/>
      <c r="DI59" s="4"/>
    </row>
    <row r="60" spans="2:113" ht="13.5" customHeight="1">
      <c r="B60" s="17"/>
      <c r="C60" s="582" t="s">
        <v>43</v>
      </c>
      <c r="D60" s="582"/>
      <c r="E60" s="582"/>
      <c r="F60" s="582"/>
      <c r="G60" s="582"/>
      <c r="H60" s="582"/>
      <c r="I60" s="582"/>
      <c r="J60" s="582"/>
      <c r="K60" s="582"/>
      <c r="L60" s="585"/>
      <c r="M60" s="583">
        <v>971306</v>
      </c>
      <c r="N60" s="584"/>
      <c r="O60" s="584"/>
      <c r="P60" s="584"/>
      <c r="Q60" s="584"/>
      <c r="R60" s="584"/>
      <c r="S60" s="584"/>
      <c r="T60" s="584"/>
      <c r="U60" s="588">
        <v>0.9</v>
      </c>
      <c r="V60" s="588"/>
      <c r="W60" s="588"/>
      <c r="X60" s="588"/>
      <c r="Y60" s="584">
        <v>339647</v>
      </c>
      <c r="Z60" s="584"/>
      <c r="AA60" s="584"/>
      <c r="AB60" s="584"/>
      <c r="AC60" s="584"/>
      <c r="AD60" s="584"/>
      <c r="AE60" s="584"/>
      <c r="AF60" s="584"/>
      <c r="AG60" s="584">
        <v>185102</v>
      </c>
      <c r="AH60" s="584"/>
      <c r="AI60" s="584"/>
      <c r="AJ60" s="584"/>
      <c r="AK60" s="584"/>
      <c r="AL60" s="584"/>
      <c r="AM60" s="584"/>
      <c r="AN60" s="584"/>
      <c r="AO60" s="584"/>
      <c r="AP60" s="584"/>
      <c r="AQ60" s="588">
        <v>0.3</v>
      </c>
      <c r="AR60" s="588"/>
      <c r="AS60" s="588"/>
      <c r="AT60" s="588"/>
      <c r="AU60" s="588"/>
      <c r="AV60" s="647"/>
      <c r="AW60" s="619" t="s">
        <v>42</v>
      </c>
      <c r="AX60" s="582"/>
      <c r="AY60" s="582"/>
      <c r="AZ60" s="582"/>
      <c r="BA60" s="582"/>
      <c r="BB60" s="582"/>
      <c r="BC60" s="582"/>
      <c r="BD60" s="582"/>
      <c r="BE60" s="585"/>
      <c r="BF60" s="583" t="s">
        <v>368</v>
      </c>
      <c r="BG60" s="584"/>
      <c r="BH60" s="584"/>
      <c r="BI60" s="584"/>
      <c r="BJ60" s="584"/>
      <c r="BK60" s="584"/>
      <c r="BL60" s="584"/>
      <c r="BM60" s="588" t="s">
        <v>368</v>
      </c>
      <c r="BN60" s="588"/>
      <c r="BO60" s="588"/>
      <c r="BP60" s="588"/>
      <c r="BQ60" s="584" t="s">
        <v>368</v>
      </c>
      <c r="BR60" s="584"/>
      <c r="BS60" s="584"/>
      <c r="BT60" s="584"/>
      <c r="BU60" s="584"/>
      <c r="BV60" s="584"/>
      <c r="BW60" s="584"/>
      <c r="BX60" s="584"/>
      <c r="BY60" s="584"/>
      <c r="BZ60" s="584" t="s">
        <v>368</v>
      </c>
      <c r="CA60" s="584"/>
      <c r="CB60" s="584"/>
      <c r="CC60" s="584"/>
      <c r="CD60" s="584"/>
      <c r="CE60" s="584"/>
      <c r="CF60" s="641"/>
      <c r="CG60" s="642"/>
      <c r="CH60" s="642"/>
      <c r="CI60" s="642"/>
      <c r="CJ60" s="643"/>
      <c r="CK60" s="582" t="s">
        <v>431</v>
      </c>
      <c r="CL60" s="582"/>
      <c r="CM60" s="582"/>
      <c r="CN60" s="582"/>
      <c r="CO60" s="582"/>
      <c r="CP60" s="582"/>
      <c r="CQ60" s="582"/>
      <c r="CR60" s="585"/>
      <c r="CS60" s="583" t="s">
        <v>368</v>
      </c>
      <c r="CT60" s="752"/>
      <c r="CU60" s="752"/>
      <c r="CV60" s="752"/>
      <c r="CW60" s="752"/>
      <c r="CX60" s="752"/>
      <c r="CY60" s="752"/>
      <c r="CZ60" s="753"/>
      <c r="DA60" s="583" t="s">
        <v>368</v>
      </c>
      <c r="DB60" s="752"/>
      <c r="DC60" s="752"/>
      <c r="DD60" s="752"/>
      <c r="DE60" s="752"/>
      <c r="DF60" s="752"/>
      <c r="DG60" s="752"/>
      <c r="DH60" s="754"/>
      <c r="DI60" s="4"/>
    </row>
    <row r="61" spans="2:113" ht="13.5" customHeight="1">
      <c r="B61" s="659" t="s">
        <v>41</v>
      </c>
      <c r="C61" s="582"/>
      <c r="D61" s="582"/>
      <c r="E61" s="582"/>
      <c r="F61" s="582"/>
      <c r="G61" s="582"/>
      <c r="H61" s="582"/>
      <c r="I61" s="582"/>
      <c r="J61" s="582"/>
      <c r="K61" s="582"/>
      <c r="L61" s="585"/>
      <c r="M61" s="583">
        <v>9870648</v>
      </c>
      <c r="N61" s="584"/>
      <c r="O61" s="584"/>
      <c r="P61" s="584"/>
      <c r="Q61" s="584"/>
      <c r="R61" s="584"/>
      <c r="S61" s="584"/>
      <c r="T61" s="584"/>
      <c r="U61" s="588">
        <v>8.6999999999999993</v>
      </c>
      <c r="V61" s="588"/>
      <c r="W61" s="588"/>
      <c r="X61" s="588"/>
      <c r="Y61" s="584">
        <v>9051132</v>
      </c>
      <c r="Z61" s="584"/>
      <c r="AA61" s="584"/>
      <c r="AB61" s="584"/>
      <c r="AC61" s="584"/>
      <c r="AD61" s="584"/>
      <c r="AE61" s="584"/>
      <c r="AF61" s="584"/>
      <c r="AG61" s="584">
        <v>6026660</v>
      </c>
      <c r="AH61" s="584"/>
      <c r="AI61" s="584"/>
      <c r="AJ61" s="584"/>
      <c r="AK61" s="584"/>
      <c r="AL61" s="584"/>
      <c r="AM61" s="584"/>
      <c r="AN61" s="584"/>
      <c r="AO61" s="584"/>
      <c r="AP61" s="584"/>
      <c r="AQ61" s="588">
        <v>10.8</v>
      </c>
      <c r="AR61" s="588"/>
      <c r="AS61" s="588"/>
      <c r="AT61" s="588"/>
      <c r="AU61" s="588"/>
      <c r="AV61" s="647"/>
      <c r="AW61" s="619" t="s">
        <v>40</v>
      </c>
      <c r="AX61" s="582"/>
      <c r="AY61" s="582"/>
      <c r="AZ61" s="582"/>
      <c r="BA61" s="582"/>
      <c r="BB61" s="582"/>
      <c r="BC61" s="582"/>
      <c r="BD61" s="582"/>
      <c r="BE61" s="585"/>
      <c r="BF61" s="583">
        <v>4185691</v>
      </c>
      <c r="BG61" s="584"/>
      <c r="BH61" s="584"/>
      <c r="BI61" s="584"/>
      <c r="BJ61" s="584"/>
      <c r="BK61" s="584"/>
      <c r="BL61" s="584"/>
      <c r="BM61" s="588">
        <v>3.7</v>
      </c>
      <c r="BN61" s="588"/>
      <c r="BO61" s="588"/>
      <c r="BP61" s="588"/>
      <c r="BQ61" s="584" t="s">
        <v>368</v>
      </c>
      <c r="BR61" s="584"/>
      <c r="BS61" s="584"/>
      <c r="BT61" s="584"/>
      <c r="BU61" s="584"/>
      <c r="BV61" s="584"/>
      <c r="BW61" s="584"/>
      <c r="BX61" s="584"/>
      <c r="BY61" s="584"/>
      <c r="BZ61" s="584">
        <v>3724736</v>
      </c>
      <c r="CA61" s="584"/>
      <c r="CB61" s="584"/>
      <c r="CC61" s="584"/>
      <c r="CD61" s="584"/>
      <c r="CE61" s="584"/>
      <c r="CF61" s="644"/>
      <c r="CG61" s="645"/>
      <c r="CH61" s="645"/>
      <c r="CI61" s="645"/>
      <c r="CJ61" s="646"/>
      <c r="CK61" s="662" t="s">
        <v>432</v>
      </c>
      <c r="CL61" s="662"/>
      <c r="CM61" s="662"/>
      <c r="CN61" s="662"/>
      <c r="CO61" s="662"/>
      <c r="CP61" s="662"/>
      <c r="CQ61" s="662"/>
      <c r="CR61" s="663"/>
      <c r="CS61" s="583">
        <v>38448168</v>
      </c>
      <c r="CT61" s="752"/>
      <c r="CU61" s="752"/>
      <c r="CV61" s="752"/>
      <c r="CW61" s="752"/>
      <c r="CX61" s="752"/>
      <c r="CY61" s="752"/>
      <c r="CZ61" s="753"/>
      <c r="DA61" s="583">
        <v>37602414</v>
      </c>
      <c r="DB61" s="752"/>
      <c r="DC61" s="752"/>
      <c r="DD61" s="752"/>
      <c r="DE61" s="752"/>
      <c r="DF61" s="752"/>
      <c r="DG61" s="752"/>
      <c r="DH61" s="754"/>
      <c r="DI61" s="4"/>
    </row>
    <row r="62" spans="2:113" ht="13.5" customHeight="1">
      <c r="B62" s="659" t="s">
        <v>39</v>
      </c>
      <c r="C62" s="582"/>
      <c r="D62" s="582"/>
      <c r="E62" s="582"/>
      <c r="F62" s="582"/>
      <c r="G62" s="582"/>
      <c r="H62" s="582"/>
      <c r="I62" s="582"/>
      <c r="J62" s="582"/>
      <c r="K62" s="582"/>
      <c r="L62" s="585"/>
      <c r="M62" s="583">
        <v>12713984</v>
      </c>
      <c r="N62" s="584"/>
      <c r="O62" s="584"/>
      <c r="P62" s="584"/>
      <c r="Q62" s="584"/>
      <c r="R62" s="584"/>
      <c r="S62" s="584"/>
      <c r="T62" s="584"/>
      <c r="U62" s="588">
        <v>11.1</v>
      </c>
      <c r="V62" s="588"/>
      <c r="W62" s="588"/>
      <c r="X62" s="588"/>
      <c r="Y62" s="584">
        <v>12657118</v>
      </c>
      <c r="Z62" s="584"/>
      <c r="AA62" s="584"/>
      <c r="AB62" s="584"/>
      <c r="AC62" s="584"/>
      <c r="AD62" s="584"/>
      <c r="AE62" s="584"/>
      <c r="AF62" s="584"/>
      <c r="AG62" s="584" t="s">
        <v>368</v>
      </c>
      <c r="AH62" s="584"/>
      <c r="AI62" s="584"/>
      <c r="AJ62" s="584"/>
      <c r="AK62" s="584"/>
      <c r="AL62" s="584"/>
      <c r="AM62" s="584"/>
      <c r="AN62" s="584"/>
      <c r="AO62" s="584"/>
      <c r="AP62" s="584"/>
      <c r="AQ62" s="588" t="s">
        <v>368</v>
      </c>
      <c r="AR62" s="588"/>
      <c r="AS62" s="588"/>
      <c r="AT62" s="588"/>
      <c r="AU62" s="588"/>
      <c r="AV62" s="647"/>
      <c r="AW62" s="619" t="s">
        <v>433</v>
      </c>
      <c r="AX62" s="582"/>
      <c r="AY62" s="582"/>
      <c r="AZ62" s="582"/>
      <c r="BA62" s="582"/>
      <c r="BB62" s="582"/>
      <c r="BC62" s="582"/>
      <c r="BD62" s="582"/>
      <c r="BE62" s="585"/>
      <c r="BF62" s="583" t="s">
        <v>368</v>
      </c>
      <c r="BG62" s="584"/>
      <c r="BH62" s="584"/>
      <c r="BI62" s="584"/>
      <c r="BJ62" s="584"/>
      <c r="BK62" s="584"/>
      <c r="BL62" s="584"/>
      <c r="BM62" s="588" t="s">
        <v>368</v>
      </c>
      <c r="BN62" s="588"/>
      <c r="BO62" s="588"/>
      <c r="BP62" s="588"/>
      <c r="BQ62" s="584" t="s">
        <v>368</v>
      </c>
      <c r="BR62" s="584"/>
      <c r="BS62" s="584"/>
      <c r="BT62" s="584"/>
      <c r="BU62" s="584"/>
      <c r="BV62" s="584"/>
      <c r="BW62" s="584"/>
      <c r="BX62" s="584"/>
      <c r="BY62" s="584"/>
      <c r="BZ62" s="584" t="s">
        <v>368</v>
      </c>
      <c r="CA62" s="584"/>
      <c r="CB62" s="584"/>
      <c r="CC62" s="584"/>
      <c r="CD62" s="584"/>
      <c r="CE62" s="584"/>
      <c r="CF62" s="648" t="s">
        <v>38</v>
      </c>
      <c r="CG62" s="649"/>
      <c r="CH62" s="649"/>
      <c r="CI62" s="649"/>
      <c r="CJ62" s="649"/>
      <c r="CK62" s="649"/>
      <c r="CL62" s="649"/>
      <c r="CM62" s="649"/>
      <c r="CN62" s="649"/>
      <c r="CO62" s="649"/>
      <c r="CP62" s="649"/>
      <c r="CQ62" s="649"/>
      <c r="CR62" s="649"/>
      <c r="CS62" s="755">
        <v>44391468</v>
      </c>
      <c r="CT62" s="756"/>
      <c r="CU62" s="756"/>
      <c r="CV62" s="756"/>
      <c r="CW62" s="756"/>
      <c r="CX62" s="756"/>
      <c r="CY62" s="756"/>
      <c r="CZ62" s="757"/>
      <c r="DA62" s="758">
        <v>40631812</v>
      </c>
      <c r="DB62" s="756"/>
      <c r="DC62" s="756"/>
      <c r="DD62" s="756"/>
      <c r="DE62" s="756"/>
      <c r="DF62" s="756"/>
      <c r="DG62" s="756"/>
      <c r="DH62" s="759"/>
      <c r="DI62" s="4"/>
    </row>
    <row r="63" spans="2:113" ht="13.5" customHeight="1">
      <c r="B63" s="659" t="s">
        <v>37</v>
      </c>
      <c r="C63" s="582"/>
      <c r="D63" s="582"/>
      <c r="E63" s="582"/>
      <c r="F63" s="582"/>
      <c r="G63" s="582"/>
      <c r="H63" s="582"/>
      <c r="I63" s="582"/>
      <c r="J63" s="582"/>
      <c r="K63" s="582"/>
      <c r="L63" s="585"/>
      <c r="M63" s="583">
        <v>39734</v>
      </c>
      <c r="N63" s="584"/>
      <c r="O63" s="584"/>
      <c r="P63" s="584"/>
      <c r="Q63" s="584"/>
      <c r="R63" s="584"/>
      <c r="S63" s="584"/>
      <c r="T63" s="584"/>
      <c r="U63" s="588">
        <v>0</v>
      </c>
      <c r="V63" s="588"/>
      <c r="W63" s="588"/>
      <c r="X63" s="588"/>
      <c r="Y63" s="584">
        <v>6000</v>
      </c>
      <c r="Z63" s="584"/>
      <c r="AA63" s="584"/>
      <c r="AB63" s="584"/>
      <c r="AC63" s="584"/>
      <c r="AD63" s="584"/>
      <c r="AE63" s="584"/>
      <c r="AF63" s="584"/>
      <c r="AG63" s="584" t="s">
        <v>368</v>
      </c>
      <c r="AH63" s="584"/>
      <c r="AI63" s="584"/>
      <c r="AJ63" s="584"/>
      <c r="AK63" s="584"/>
      <c r="AL63" s="584"/>
      <c r="AM63" s="584"/>
      <c r="AN63" s="584"/>
      <c r="AO63" s="584"/>
      <c r="AP63" s="584"/>
      <c r="AQ63" s="588" t="s">
        <v>368</v>
      </c>
      <c r="AR63" s="588"/>
      <c r="AS63" s="588"/>
      <c r="AT63" s="588"/>
      <c r="AU63" s="588"/>
      <c r="AV63" s="647"/>
      <c r="AW63" s="619" t="s">
        <v>35</v>
      </c>
      <c r="AX63" s="582"/>
      <c r="AY63" s="582"/>
      <c r="AZ63" s="582"/>
      <c r="BA63" s="582"/>
      <c r="BB63" s="582"/>
      <c r="BC63" s="582"/>
      <c r="BD63" s="582"/>
      <c r="BE63" s="585"/>
      <c r="BF63" s="583" t="s">
        <v>368</v>
      </c>
      <c r="BG63" s="584"/>
      <c r="BH63" s="584"/>
      <c r="BI63" s="584"/>
      <c r="BJ63" s="584"/>
      <c r="BK63" s="584"/>
      <c r="BL63" s="584"/>
      <c r="BM63" s="588" t="s">
        <v>368</v>
      </c>
      <c r="BN63" s="588"/>
      <c r="BO63" s="588"/>
      <c r="BP63" s="588"/>
      <c r="BQ63" s="584" t="s">
        <v>368</v>
      </c>
      <c r="BR63" s="584"/>
      <c r="BS63" s="584"/>
      <c r="BT63" s="584"/>
      <c r="BU63" s="584"/>
      <c r="BV63" s="584"/>
      <c r="BW63" s="584"/>
      <c r="BX63" s="584"/>
      <c r="BY63" s="584"/>
      <c r="BZ63" s="584" t="s">
        <v>368</v>
      </c>
      <c r="CA63" s="584"/>
      <c r="CB63" s="584"/>
      <c r="CC63" s="584"/>
      <c r="CD63" s="584"/>
      <c r="CE63" s="584"/>
      <c r="CF63" s="650" t="s">
        <v>434</v>
      </c>
      <c r="CG63" s="651"/>
      <c r="CH63" s="651"/>
      <c r="CI63" s="651"/>
      <c r="CJ63" s="652"/>
      <c r="CK63" s="619" t="s">
        <v>36</v>
      </c>
      <c r="CL63" s="582"/>
      <c r="CM63" s="582"/>
      <c r="CN63" s="582"/>
      <c r="CO63" s="582"/>
      <c r="CP63" s="582"/>
      <c r="CQ63" s="582"/>
      <c r="CR63" s="585"/>
      <c r="CS63" s="583">
        <v>5472377</v>
      </c>
      <c r="CT63" s="752"/>
      <c r="CU63" s="752"/>
      <c r="CV63" s="752"/>
      <c r="CW63" s="752"/>
      <c r="CX63" s="752"/>
      <c r="CY63" s="752"/>
      <c r="CZ63" s="753"/>
      <c r="DA63" s="583">
        <v>16588875</v>
      </c>
      <c r="DB63" s="752"/>
      <c r="DC63" s="752"/>
      <c r="DD63" s="752"/>
      <c r="DE63" s="752"/>
      <c r="DF63" s="752"/>
      <c r="DG63" s="752"/>
      <c r="DH63" s="754"/>
      <c r="DI63" s="4"/>
    </row>
    <row r="64" spans="2:113" ht="13.5" customHeight="1">
      <c r="B64" s="659" t="s">
        <v>35</v>
      </c>
      <c r="C64" s="582"/>
      <c r="D64" s="582"/>
      <c r="E64" s="582"/>
      <c r="F64" s="582"/>
      <c r="G64" s="582"/>
      <c r="H64" s="582"/>
      <c r="I64" s="582"/>
      <c r="J64" s="582"/>
      <c r="K64" s="582"/>
      <c r="L64" s="585"/>
      <c r="M64" s="583" t="s">
        <v>368</v>
      </c>
      <c r="N64" s="584"/>
      <c r="O64" s="584"/>
      <c r="P64" s="584"/>
      <c r="Q64" s="584"/>
      <c r="R64" s="584"/>
      <c r="S64" s="584"/>
      <c r="T64" s="584"/>
      <c r="U64" s="588" t="s">
        <v>368</v>
      </c>
      <c r="V64" s="588"/>
      <c r="W64" s="588"/>
      <c r="X64" s="588"/>
      <c r="Y64" s="584" t="s">
        <v>368</v>
      </c>
      <c r="Z64" s="584"/>
      <c r="AA64" s="584"/>
      <c r="AB64" s="584"/>
      <c r="AC64" s="584"/>
      <c r="AD64" s="584"/>
      <c r="AE64" s="584"/>
      <c r="AF64" s="584"/>
      <c r="AW64" s="660" t="s">
        <v>6</v>
      </c>
      <c r="AX64" s="582"/>
      <c r="AY64" s="582"/>
      <c r="AZ64" s="582"/>
      <c r="BA64" s="582"/>
      <c r="BB64" s="582"/>
      <c r="BC64" s="582"/>
      <c r="BD64" s="582"/>
      <c r="BE64" s="585"/>
      <c r="BF64" s="583">
        <v>114062612</v>
      </c>
      <c r="BG64" s="584"/>
      <c r="BH64" s="584"/>
      <c r="BI64" s="584"/>
      <c r="BJ64" s="584"/>
      <c r="BK64" s="584"/>
      <c r="BL64" s="584"/>
      <c r="BM64" s="588">
        <v>100</v>
      </c>
      <c r="BN64" s="588"/>
      <c r="BO64" s="588"/>
      <c r="BP64" s="588"/>
      <c r="BQ64" s="584">
        <v>19855549</v>
      </c>
      <c r="BR64" s="584"/>
      <c r="BS64" s="584"/>
      <c r="BT64" s="584"/>
      <c r="BU64" s="584"/>
      <c r="BV64" s="584"/>
      <c r="BW64" s="584"/>
      <c r="BX64" s="584"/>
      <c r="BY64" s="584"/>
      <c r="BZ64" s="584">
        <v>69445581</v>
      </c>
      <c r="CA64" s="584"/>
      <c r="CB64" s="584"/>
      <c r="CC64" s="584"/>
      <c r="CD64" s="584"/>
      <c r="CE64" s="584"/>
      <c r="CF64" s="653"/>
      <c r="CG64" s="654"/>
      <c r="CH64" s="654"/>
      <c r="CI64" s="654"/>
      <c r="CJ64" s="655"/>
      <c r="CK64" s="619" t="s">
        <v>34</v>
      </c>
      <c r="CL64" s="582"/>
      <c r="CM64" s="582"/>
      <c r="CN64" s="582"/>
      <c r="CO64" s="582"/>
      <c r="CP64" s="582"/>
      <c r="CQ64" s="582"/>
      <c r="CR64" s="585"/>
      <c r="CS64" s="583" t="s">
        <v>368</v>
      </c>
      <c r="CT64" s="752"/>
      <c r="CU64" s="752"/>
      <c r="CV64" s="752"/>
      <c r="CW64" s="752"/>
      <c r="CX64" s="752"/>
      <c r="CY64" s="752"/>
      <c r="CZ64" s="753"/>
      <c r="DA64" s="583" t="s">
        <v>368</v>
      </c>
      <c r="DB64" s="752"/>
      <c r="DC64" s="752"/>
      <c r="DD64" s="752"/>
      <c r="DE64" s="752"/>
      <c r="DF64" s="752"/>
      <c r="DG64" s="752"/>
      <c r="DH64" s="754"/>
      <c r="DI64" s="4"/>
    </row>
    <row r="65" spans="2:113" ht="13.5" customHeight="1">
      <c r="B65" s="659" t="s">
        <v>33</v>
      </c>
      <c r="C65" s="582"/>
      <c r="D65" s="582"/>
      <c r="E65" s="582"/>
      <c r="F65" s="582"/>
      <c r="G65" s="582"/>
      <c r="H65" s="582"/>
      <c r="I65" s="582"/>
      <c r="J65" s="582"/>
      <c r="K65" s="582"/>
      <c r="L65" s="585"/>
      <c r="M65" s="583">
        <v>19855549</v>
      </c>
      <c r="N65" s="584"/>
      <c r="O65" s="584"/>
      <c r="P65" s="584"/>
      <c r="Q65" s="584"/>
      <c r="R65" s="584"/>
      <c r="S65" s="584"/>
      <c r="T65" s="584"/>
      <c r="U65" s="588">
        <v>17.399999999999999</v>
      </c>
      <c r="V65" s="588"/>
      <c r="W65" s="588"/>
      <c r="X65" s="588"/>
      <c r="Y65" s="584">
        <v>4535880</v>
      </c>
      <c r="Z65" s="584"/>
      <c r="AA65" s="584"/>
      <c r="AB65" s="584"/>
      <c r="AC65" s="584"/>
      <c r="AD65" s="584"/>
      <c r="AE65" s="584"/>
      <c r="AF65" s="584"/>
      <c r="AG65" s="18"/>
      <c r="AH65" s="745" t="s">
        <v>435</v>
      </c>
      <c r="AI65" s="745"/>
      <c r="AJ65" s="745"/>
      <c r="AK65" s="745"/>
      <c r="AL65" s="745"/>
      <c r="AM65" s="745"/>
      <c r="AN65" s="745"/>
      <c r="AO65" s="745"/>
      <c r="AP65" s="745"/>
      <c r="AQ65" s="745"/>
      <c r="AR65" s="745"/>
      <c r="AS65" s="745"/>
      <c r="AT65" s="745"/>
      <c r="AU65" s="745"/>
      <c r="AV65" s="746"/>
      <c r="AW65" s="661"/>
      <c r="AX65" s="662"/>
      <c r="AY65" s="662"/>
      <c r="AZ65" s="662"/>
      <c r="BA65" s="662"/>
      <c r="BB65" s="662"/>
      <c r="BC65" s="662"/>
      <c r="BD65" s="662"/>
      <c r="BE65" s="663"/>
      <c r="BF65" s="664"/>
      <c r="BG65" s="665"/>
      <c r="BH65" s="665"/>
      <c r="BI65" s="665"/>
      <c r="BJ65" s="665"/>
      <c r="BK65" s="665"/>
      <c r="BL65" s="665"/>
      <c r="BM65" s="666"/>
      <c r="BN65" s="666"/>
      <c r="BO65" s="666"/>
      <c r="BP65" s="666"/>
      <c r="BQ65" s="665"/>
      <c r="BR65" s="665"/>
      <c r="BS65" s="665"/>
      <c r="BT65" s="665"/>
      <c r="BU65" s="665"/>
      <c r="BV65" s="665"/>
      <c r="BW65" s="665"/>
      <c r="BX65" s="665"/>
      <c r="BY65" s="665"/>
      <c r="BZ65" s="665"/>
      <c r="CA65" s="665"/>
      <c r="CB65" s="665"/>
      <c r="CC65" s="665"/>
      <c r="CD65" s="665"/>
      <c r="CE65" s="665"/>
      <c r="CF65" s="653"/>
      <c r="CG65" s="654"/>
      <c r="CH65" s="654"/>
      <c r="CI65" s="654"/>
      <c r="CJ65" s="655"/>
      <c r="CK65" s="619" t="s">
        <v>32</v>
      </c>
      <c r="CL65" s="582"/>
      <c r="CM65" s="582"/>
      <c r="CN65" s="582"/>
      <c r="CO65" s="582"/>
      <c r="CP65" s="582"/>
      <c r="CQ65" s="582"/>
      <c r="CR65" s="585"/>
      <c r="CS65" s="583">
        <v>12933406</v>
      </c>
      <c r="CT65" s="752"/>
      <c r="CU65" s="752"/>
      <c r="CV65" s="752"/>
      <c r="CW65" s="752"/>
      <c r="CX65" s="752"/>
      <c r="CY65" s="752"/>
      <c r="CZ65" s="753"/>
      <c r="DA65" s="583">
        <v>12547729</v>
      </c>
      <c r="DB65" s="752"/>
      <c r="DC65" s="752"/>
      <c r="DD65" s="752"/>
      <c r="DE65" s="752"/>
      <c r="DF65" s="752"/>
      <c r="DG65" s="752"/>
      <c r="DH65" s="754"/>
      <c r="DI65" s="4"/>
    </row>
    <row r="66" spans="2:113" ht="13.5" customHeight="1">
      <c r="B66" s="17"/>
      <c r="C66" s="667" t="s">
        <v>31</v>
      </c>
      <c r="D66" s="667"/>
      <c r="E66" s="667"/>
      <c r="F66" s="667"/>
      <c r="G66" s="667"/>
      <c r="H66" s="667"/>
      <c r="I66" s="667"/>
      <c r="J66" s="667"/>
      <c r="K66" s="667"/>
      <c r="L66" s="668"/>
      <c r="M66" s="583">
        <v>250378</v>
      </c>
      <c r="N66" s="584"/>
      <c r="O66" s="584"/>
      <c r="P66" s="584"/>
      <c r="Q66" s="584"/>
      <c r="R66" s="584"/>
      <c r="S66" s="584"/>
      <c r="T66" s="584"/>
      <c r="U66" s="588">
        <v>0.2</v>
      </c>
      <c r="V66" s="588"/>
      <c r="W66" s="588"/>
      <c r="X66" s="588"/>
      <c r="Y66" s="584">
        <v>250378</v>
      </c>
      <c r="Z66" s="584"/>
      <c r="AA66" s="584"/>
      <c r="AB66" s="584"/>
      <c r="AC66" s="584"/>
      <c r="AD66" s="584"/>
      <c r="AE66" s="584"/>
      <c r="AF66" s="584"/>
      <c r="AG66" s="11"/>
      <c r="AH66" s="676">
        <v>46858720</v>
      </c>
      <c r="AI66" s="676"/>
      <c r="AJ66" s="676"/>
      <c r="AK66" s="676"/>
      <c r="AL66" s="676"/>
      <c r="AM66" s="676"/>
      <c r="AN66" s="676"/>
      <c r="AO66" s="676"/>
      <c r="AP66" s="676"/>
      <c r="AQ66" s="676"/>
      <c r="AR66" s="676"/>
      <c r="AS66" s="676"/>
      <c r="AT66" s="677" t="s">
        <v>5</v>
      </c>
      <c r="AU66" s="677"/>
      <c r="AV66" s="14"/>
      <c r="AW66" s="678" t="s">
        <v>436</v>
      </c>
      <c r="AX66" s="679"/>
      <c r="AY66" s="728" t="s">
        <v>30</v>
      </c>
      <c r="AZ66" s="747"/>
      <c r="BA66" s="747"/>
      <c r="BB66" s="747"/>
      <c r="BC66" s="747"/>
      <c r="BD66" s="747"/>
      <c r="BE66" s="748"/>
      <c r="BF66" s="749">
        <v>9870648</v>
      </c>
      <c r="BG66" s="750"/>
      <c r="BH66" s="750"/>
      <c r="BI66" s="750"/>
      <c r="BJ66" s="750"/>
      <c r="BK66" s="751"/>
      <c r="BL66" s="719" t="s">
        <v>437</v>
      </c>
      <c r="BM66" s="722" t="s">
        <v>438</v>
      </c>
      <c r="BN66" s="728" t="s">
        <v>29</v>
      </c>
      <c r="BO66" s="632"/>
      <c r="BP66" s="632"/>
      <c r="BQ66" s="632"/>
      <c r="BR66" s="632"/>
      <c r="BS66" s="632"/>
      <c r="BT66" s="632"/>
      <c r="BU66" s="632"/>
      <c r="BV66" s="632"/>
      <c r="BW66" s="632"/>
      <c r="BX66" s="632"/>
      <c r="BY66" s="633"/>
      <c r="BZ66" s="749">
        <v>15802</v>
      </c>
      <c r="CA66" s="750"/>
      <c r="CB66" s="750"/>
      <c r="CC66" s="750"/>
      <c r="CD66" s="750"/>
      <c r="CE66" s="750"/>
      <c r="CF66" s="656"/>
      <c r="CG66" s="657"/>
      <c r="CH66" s="657"/>
      <c r="CI66" s="657"/>
      <c r="CJ66" s="658"/>
      <c r="CK66" s="697" t="s">
        <v>28</v>
      </c>
      <c r="CL66" s="662"/>
      <c r="CM66" s="662"/>
      <c r="CN66" s="662"/>
      <c r="CO66" s="662"/>
      <c r="CP66" s="662"/>
      <c r="CQ66" s="662"/>
      <c r="CR66" s="663"/>
      <c r="CS66" s="583" t="s">
        <v>368</v>
      </c>
      <c r="CT66" s="752"/>
      <c r="CU66" s="752"/>
      <c r="CV66" s="752"/>
      <c r="CW66" s="752"/>
      <c r="CX66" s="752"/>
      <c r="CY66" s="752"/>
      <c r="CZ66" s="753"/>
      <c r="DA66" s="583" t="s">
        <v>368</v>
      </c>
      <c r="DB66" s="752"/>
      <c r="DC66" s="752"/>
      <c r="DD66" s="752"/>
      <c r="DE66" s="752"/>
      <c r="DF66" s="752"/>
      <c r="DG66" s="752"/>
      <c r="DH66" s="754"/>
      <c r="DI66" s="4"/>
    </row>
    <row r="67" spans="2:113" ht="13.5" customHeight="1">
      <c r="B67" s="187"/>
      <c r="C67" s="725" t="s">
        <v>27</v>
      </c>
      <c r="D67" s="726"/>
      <c r="E67" s="726"/>
      <c r="F67" s="726"/>
      <c r="G67" s="726"/>
      <c r="H67" s="726"/>
      <c r="I67" s="726"/>
      <c r="J67" s="726"/>
      <c r="K67" s="726"/>
      <c r="L67" s="727"/>
      <c r="M67" s="741">
        <v>19855549</v>
      </c>
      <c r="N67" s="742"/>
      <c r="O67" s="742"/>
      <c r="P67" s="742"/>
      <c r="Q67" s="742"/>
      <c r="R67" s="742"/>
      <c r="S67" s="742"/>
      <c r="T67" s="742"/>
      <c r="U67" s="743">
        <v>17.399999999999999</v>
      </c>
      <c r="V67" s="743"/>
      <c r="W67" s="743"/>
      <c r="X67" s="743"/>
      <c r="Y67" s="742">
        <v>4535880</v>
      </c>
      <c r="Z67" s="742"/>
      <c r="AA67" s="742"/>
      <c r="AB67" s="742"/>
      <c r="AC67" s="742"/>
      <c r="AD67" s="742"/>
      <c r="AE67" s="742"/>
      <c r="AF67" s="744"/>
      <c r="AG67" s="11"/>
      <c r="AH67" s="582" t="s">
        <v>26</v>
      </c>
      <c r="AI67" s="582"/>
      <c r="AJ67" s="582"/>
      <c r="AK67" s="582"/>
      <c r="AL67" s="582"/>
      <c r="AM67" s="582"/>
      <c r="AN67" s="582"/>
      <c r="AO67" s="582"/>
      <c r="AP67" s="582"/>
      <c r="AQ67" s="582"/>
      <c r="AR67" s="582"/>
      <c r="AS67" s="582"/>
      <c r="AT67" s="582"/>
      <c r="AU67" s="582"/>
      <c r="AV67" s="626"/>
      <c r="AW67" s="680"/>
      <c r="AX67" s="681"/>
      <c r="AY67" s="669" t="s">
        <v>439</v>
      </c>
      <c r="AZ67" s="670"/>
      <c r="BA67" s="670"/>
      <c r="BB67" s="670"/>
      <c r="BC67" s="670"/>
      <c r="BD67" s="670"/>
      <c r="BE67" s="671"/>
      <c r="BF67" s="583">
        <v>1400000</v>
      </c>
      <c r="BG67" s="584"/>
      <c r="BH67" s="584"/>
      <c r="BI67" s="584"/>
      <c r="BJ67" s="584"/>
      <c r="BK67" s="672"/>
      <c r="BL67" s="720"/>
      <c r="BM67" s="723"/>
      <c r="BN67" s="619" t="s">
        <v>25</v>
      </c>
      <c r="BO67" s="582"/>
      <c r="BP67" s="582"/>
      <c r="BQ67" s="582"/>
      <c r="BR67" s="582"/>
      <c r="BS67" s="582"/>
      <c r="BT67" s="582"/>
      <c r="BU67" s="582"/>
      <c r="BV67" s="582"/>
      <c r="BW67" s="582"/>
      <c r="BX67" s="582"/>
      <c r="BY67" s="585"/>
      <c r="BZ67" s="583">
        <v>-2676651</v>
      </c>
      <c r="CA67" s="584"/>
      <c r="CB67" s="584"/>
      <c r="CC67" s="584"/>
      <c r="CD67" s="584"/>
      <c r="CE67" s="584"/>
      <c r="CF67" s="728" t="s">
        <v>24</v>
      </c>
      <c r="CG67" s="729"/>
      <c r="CH67" s="729"/>
      <c r="CI67" s="729"/>
      <c r="CJ67" s="729"/>
      <c r="CK67" s="729"/>
      <c r="CL67" s="729"/>
      <c r="CM67" s="729"/>
      <c r="CN67" s="729"/>
      <c r="CO67" s="729"/>
      <c r="CP67" s="729"/>
      <c r="CQ67" s="729"/>
      <c r="CR67" s="729"/>
      <c r="CS67" s="730">
        <v>1200000</v>
      </c>
      <c r="CT67" s="614"/>
      <c r="CU67" s="614"/>
      <c r="CV67" s="614"/>
      <c r="CW67" s="614"/>
      <c r="CX67" s="614"/>
      <c r="CY67" s="614"/>
      <c r="CZ67" s="731"/>
      <c r="DA67" s="613">
        <v>800000</v>
      </c>
      <c r="DB67" s="614"/>
      <c r="DC67" s="614"/>
      <c r="DD67" s="614"/>
      <c r="DE67" s="614"/>
      <c r="DF67" s="614"/>
      <c r="DG67" s="614"/>
      <c r="DH67" s="615"/>
      <c r="DI67" s="4"/>
    </row>
    <row r="68" spans="2:113" ht="13.5" customHeight="1">
      <c r="B68" s="616" t="s">
        <v>23</v>
      </c>
      <c r="C68" s="13"/>
      <c r="D68" s="582" t="s">
        <v>22</v>
      </c>
      <c r="E68" s="582"/>
      <c r="F68" s="582"/>
      <c r="G68" s="582"/>
      <c r="H68" s="582"/>
      <c r="I68" s="582"/>
      <c r="J68" s="582"/>
      <c r="K68" s="582"/>
      <c r="L68" s="585"/>
      <c r="M68" s="583">
        <v>4484914</v>
      </c>
      <c r="N68" s="584"/>
      <c r="O68" s="584"/>
      <c r="P68" s="584"/>
      <c r="Q68" s="584"/>
      <c r="R68" s="584"/>
      <c r="S68" s="584"/>
      <c r="T68" s="584"/>
      <c r="U68" s="588">
        <v>3.9</v>
      </c>
      <c r="V68" s="588"/>
      <c r="W68" s="588"/>
      <c r="X68" s="588"/>
      <c r="Y68" s="584">
        <v>511361</v>
      </c>
      <c r="Z68" s="584"/>
      <c r="AA68" s="584"/>
      <c r="AB68" s="584"/>
      <c r="AC68" s="584"/>
      <c r="AD68" s="584"/>
      <c r="AE68" s="584"/>
      <c r="AF68" s="672"/>
      <c r="AG68" s="11"/>
      <c r="AH68" s="4"/>
      <c r="AI68" s="4"/>
      <c r="AJ68" s="4"/>
      <c r="AK68" s="617">
        <v>84</v>
      </c>
      <c r="AL68" s="617"/>
      <c r="AM68" s="617"/>
      <c r="AN68" s="282" t="s">
        <v>21</v>
      </c>
      <c r="AO68" s="16"/>
      <c r="AP68" s="16"/>
      <c r="AQ68" s="15" t="s">
        <v>440</v>
      </c>
      <c r="AR68" s="618">
        <v>84</v>
      </c>
      <c r="AS68" s="618"/>
      <c r="AT68" s="618"/>
      <c r="AU68" s="282" t="s">
        <v>21</v>
      </c>
      <c r="AV68" s="14" t="s">
        <v>441</v>
      </c>
      <c r="AW68" s="680"/>
      <c r="AX68" s="681"/>
      <c r="AY68" s="669" t="s">
        <v>444</v>
      </c>
      <c r="AZ68" s="670"/>
      <c r="BA68" s="670"/>
      <c r="BB68" s="670"/>
      <c r="BC68" s="670"/>
      <c r="BD68" s="670"/>
      <c r="BE68" s="671"/>
      <c r="BF68" s="583">
        <v>251954</v>
      </c>
      <c r="BG68" s="584"/>
      <c r="BH68" s="584"/>
      <c r="BI68" s="584"/>
      <c r="BJ68" s="584"/>
      <c r="BK68" s="672"/>
      <c r="BL68" s="720"/>
      <c r="BM68" s="723"/>
      <c r="BN68" s="619" t="s">
        <v>20</v>
      </c>
      <c r="BO68" s="582"/>
      <c r="BP68" s="582"/>
      <c r="BQ68" s="582"/>
      <c r="BR68" s="582"/>
      <c r="BS68" s="582"/>
      <c r="BT68" s="582"/>
      <c r="BU68" s="582"/>
      <c r="BV68" s="582"/>
      <c r="BW68" s="582"/>
      <c r="BX68" s="582"/>
      <c r="BY68" s="585"/>
      <c r="BZ68" s="583">
        <v>35994</v>
      </c>
      <c r="CA68" s="584"/>
      <c r="CB68" s="584"/>
      <c r="CC68" s="584"/>
      <c r="CD68" s="584"/>
      <c r="CE68" s="584"/>
      <c r="CF68" s="619" t="s">
        <v>19</v>
      </c>
      <c r="CG68" s="620"/>
      <c r="CH68" s="620"/>
      <c r="CI68" s="620"/>
      <c r="CJ68" s="620"/>
      <c r="CK68" s="620"/>
      <c r="CL68" s="620"/>
      <c r="CM68" s="620"/>
      <c r="CN68" s="620"/>
      <c r="CO68" s="620"/>
      <c r="CP68" s="620"/>
      <c r="CQ68" s="620"/>
      <c r="CR68" s="620"/>
      <c r="CS68" s="621">
        <v>7200000</v>
      </c>
      <c r="CT68" s="622"/>
      <c r="CU68" s="622"/>
      <c r="CV68" s="622"/>
      <c r="CW68" s="622"/>
      <c r="CX68" s="622"/>
      <c r="CY68" s="622"/>
      <c r="CZ68" s="623"/>
      <c r="DA68" s="624">
        <v>7841000</v>
      </c>
      <c r="DB68" s="622"/>
      <c r="DC68" s="622"/>
      <c r="DD68" s="622"/>
      <c r="DE68" s="622"/>
      <c r="DF68" s="622"/>
      <c r="DG68" s="622"/>
      <c r="DH68" s="625"/>
      <c r="DI68" s="4"/>
    </row>
    <row r="69" spans="2:113" ht="13.5" customHeight="1">
      <c r="B69" s="616"/>
      <c r="C69" s="13"/>
      <c r="D69" s="582" t="s">
        <v>18</v>
      </c>
      <c r="E69" s="582"/>
      <c r="F69" s="582"/>
      <c r="G69" s="582"/>
      <c r="H69" s="582"/>
      <c r="I69" s="582"/>
      <c r="J69" s="582"/>
      <c r="K69" s="582"/>
      <c r="L69" s="585"/>
      <c r="M69" s="583">
        <v>15370635</v>
      </c>
      <c r="N69" s="584"/>
      <c r="O69" s="584"/>
      <c r="P69" s="584"/>
      <c r="Q69" s="584"/>
      <c r="R69" s="584"/>
      <c r="S69" s="584"/>
      <c r="T69" s="584"/>
      <c r="U69" s="588">
        <v>13.5</v>
      </c>
      <c r="V69" s="588"/>
      <c r="W69" s="588"/>
      <c r="X69" s="588"/>
      <c r="Y69" s="584">
        <v>4024519</v>
      </c>
      <c r="Z69" s="584"/>
      <c r="AA69" s="584"/>
      <c r="AB69" s="584"/>
      <c r="AC69" s="584"/>
      <c r="AD69" s="584"/>
      <c r="AE69" s="584"/>
      <c r="AF69" s="672"/>
      <c r="AG69" s="11"/>
      <c r="AH69" s="6"/>
      <c r="AI69" s="12"/>
      <c r="AJ69" s="12"/>
      <c r="AK69" s="12"/>
      <c r="AL69" s="582" t="s">
        <v>443</v>
      </c>
      <c r="AM69" s="582"/>
      <c r="AN69" s="582"/>
      <c r="AO69" s="582"/>
      <c r="AP69" s="582"/>
      <c r="AQ69" s="582"/>
      <c r="AR69" s="582"/>
      <c r="AS69" s="582"/>
      <c r="AT69" s="582"/>
      <c r="AU69" s="582"/>
      <c r="AV69" s="626"/>
      <c r="AW69" s="680"/>
      <c r="AX69" s="681"/>
      <c r="AY69" s="669" t="s">
        <v>446</v>
      </c>
      <c r="AZ69" s="670"/>
      <c r="BA69" s="670"/>
      <c r="BB69" s="670"/>
      <c r="BC69" s="670"/>
      <c r="BD69" s="670"/>
      <c r="BE69" s="671"/>
      <c r="BF69" s="583" t="s">
        <v>368</v>
      </c>
      <c r="BG69" s="584"/>
      <c r="BH69" s="584"/>
      <c r="BI69" s="584"/>
      <c r="BJ69" s="584"/>
      <c r="BK69" s="672"/>
      <c r="BL69" s="720"/>
      <c r="BM69" s="723"/>
      <c r="BN69" s="619" t="s">
        <v>17</v>
      </c>
      <c r="BO69" s="582"/>
      <c r="BP69" s="582"/>
      <c r="BQ69" s="582"/>
      <c r="BR69" s="582"/>
      <c r="BS69" s="582"/>
      <c r="BT69" s="582"/>
      <c r="BU69" s="582"/>
      <c r="BV69" s="582"/>
      <c r="BW69" s="582"/>
      <c r="BX69" s="582"/>
      <c r="BY69" s="585"/>
      <c r="BZ69" s="583">
        <v>54788</v>
      </c>
      <c r="CA69" s="584"/>
      <c r="CB69" s="584"/>
      <c r="CC69" s="584"/>
      <c r="CD69" s="584"/>
      <c r="CE69" s="584"/>
      <c r="CF69" s="627" t="s">
        <v>16</v>
      </c>
      <c r="CG69" s="628"/>
      <c r="CH69" s="628" t="s">
        <v>15</v>
      </c>
      <c r="CI69" s="628"/>
      <c r="CJ69" s="631"/>
      <c r="CK69" s="632" t="s">
        <v>14</v>
      </c>
      <c r="CL69" s="632"/>
      <c r="CM69" s="632"/>
      <c r="CN69" s="632"/>
      <c r="CO69" s="632"/>
      <c r="CP69" s="632"/>
      <c r="CQ69" s="632"/>
      <c r="CR69" s="633"/>
      <c r="CS69" s="634">
        <v>99.3</v>
      </c>
      <c r="CT69" s="635"/>
      <c r="CU69" s="635"/>
      <c r="CV69" s="635"/>
      <c r="CW69" s="635">
        <v>98.1</v>
      </c>
      <c r="CX69" s="587"/>
      <c r="CY69" s="587"/>
      <c r="CZ69" s="589"/>
      <c r="DA69" s="634">
        <v>99.3</v>
      </c>
      <c r="DB69" s="587"/>
      <c r="DC69" s="587"/>
      <c r="DD69" s="587"/>
      <c r="DE69" s="635">
        <v>97.6</v>
      </c>
      <c r="DF69" s="587"/>
      <c r="DG69" s="587"/>
      <c r="DH69" s="590"/>
      <c r="DI69" s="4"/>
    </row>
    <row r="70" spans="2:113" ht="13.5" customHeight="1">
      <c r="B70" s="616"/>
      <c r="C70" s="619" t="s">
        <v>13</v>
      </c>
      <c r="D70" s="582"/>
      <c r="E70" s="582"/>
      <c r="F70" s="582"/>
      <c r="G70" s="582"/>
      <c r="H70" s="582"/>
      <c r="I70" s="582"/>
      <c r="J70" s="582"/>
      <c r="K70" s="582"/>
      <c r="L70" s="585"/>
      <c r="M70" s="583" t="s">
        <v>368</v>
      </c>
      <c r="N70" s="584"/>
      <c r="O70" s="584"/>
      <c r="P70" s="584"/>
      <c r="Q70" s="584"/>
      <c r="R70" s="584"/>
      <c r="S70" s="584"/>
      <c r="T70" s="584"/>
      <c r="U70" s="588" t="s">
        <v>368</v>
      </c>
      <c r="V70" s="588"/>
      <c r="W70" s="588"/>
      <c r="X70" s="588"/>
      <c r="Y70" s="584" t="s">
        <v>368</v>
      </c>
      <c r="Z70" s="584"/>
      <c r="AA70" s="584"/>
      <c r="AB70" s="584"/>
      <c r="AC70" s="584"/>
      <c r="AD70" s="584"/>
      <c r="AE70" s="584"/>
      <c r="AF70" s="672"/>
      <c r="AG70" s="11"/>
      <c r="AH70" s="6"/>
      <c r="AI70" s="12"/>
      <c r="AJ70" s="12"/>
      <c r="AK70" s="12"/>
      <c r="AL70" s="582" t="s">
        <v>445</v>
      </c>
      <c r="AM70" s="582"/>
      <c r="AN70" s="582"/>
      <c r="AO70" s="582"/>
      <c r="AP70" s="582"/>
      <c r="AQ70" s="582"/>
      <c r="AR70" s="582"/>
      <c r="AS70" s="582"/>
      <c r="AT70" s="582"/>
      <c r="AU70" s="582"/>
      <c r="AV70" s="626"/>
      <c r="AW70" s="680"/>
      <c r="AX70" s="681"/>
      <c r="AY70" s="669" t="s">
        <v>463</v>
      </c>
      <c r="AZ70" s="670"/>
      <c r="BA70" s="670"/>
      <c r="BB70" s="670"/>
      <c r="BC70" s="670"/>
      <c r="BD70" s="670"/>
      <c r="BE70" s="671"/>
      <c r="BF70" s="583" t="s">
        <v>368</v>
      </c>
      <c r="BG70" s="584"/>
      <c r="BH70" s="584"/>
      <c r="BI70" s="584"/>
      <c r="BJ70" s="584"/>
      <c r="BK70" s="672"/>
      <c r="BL70" s="720"/>
      <c r="BM70" s="723"/>
      <c r="BN70" s="737" t="s">
        <v>447</v>
      </c>
      <c r="BO70" s="737"/>
      <c r="BP70" s="737"/>
      <c r="BQ70" s="737"/>
      <c r="BR70" s="739" t="s">
        <v>12</v>
      </c>
      <c r="BS70" s="582" t="s">
        <v>11</v>
      </c>
      <c r="BT70" s="582"/>
      <c r="BU70" s="582"/>
      <c r="BV70" s="582"/>
      <c r="BW70" s="582"/>
      <c r="BX70" s="582"/>
      <c r="BY70" s="582"/>
      <c r="BZ70" s="583">
        <v>80</v>
      </c>
      <c r="CA70" s="584"/>
      <c r="CB70" s="584"/>
      <c r="CC70" s="584"/>
      <c r="CD70" s="584"/>
      <c r="CE70" s="584"/>
      <c r="CF70" s="629"/>
      <c r="CG70" s="630"/>
      <c r="CH70" s="637" t="s">
        <v>448</v>
      </c>
      <c r="CI70" s="637" t="s">
        <v>449</v>
      </c>
      <c r="CJ70" s="732" t="s">
        <v>450</v>
      </c>
      <c r="CK70" s="582"/>
      <c r="CL70" s="582"/>
      <c r="CM70" s="582"/>
      <c r="CN70" s="582"/>
      <c r="CO70" s="582"/>
      <c r="CP70" s="582"/>
      <c r="CQ70" s="582"/>
      <c r="CR70" s="585"/>
      <c r="CS70" s="634"/>
      <c r="CT70" s="635"/>
      <c r="CU70" s="635"/>
      <c r="CV70" s="635"/>
      <c r="CW70" s="587"/>
      <c r="CX70" s="587"/>
      <c r="CY70" s="587"/>
      <c r="CZ70" s="589"/>
      <c r="DA70" s="636"/>
      <c r="DB70" s="587"/>
      <c r="DC70" s="587"/>
      <c r="DD70" s="587"/>
      <c r="DE70" s="587"/>
      <c r="DF70" s="587"/>
      <c r="DG70" s="587"/>
      <c r="DH70" s="590"/>
      <c r="DI70" s="4"/>
    </row>
    <row r="71" spans="2:113" ht="13.5" customHeight="1">
      <c r="B71" s="188"/>
      <c r="C71" s="712" t="s">
        <v>10</v>
      </c>
      <c r="D71" s="667"/>
      <c r="E71" s="667"/>
      <c r="F71" s="667"/>
      <c r="G71" s="667"/>
      <c r="H71" s="667"/>
      <c r="I71" s="667"/>
      <c r="J71" s="667"/>
      <c r="K71" s="667"/>
      <c r="L71" s="668"/>
      <c r="M71" s="733" t="s">
        <v>368</v>
      </c>
      <c r="N71" s="734"/>
      <c r="O71" s="734"/>
      <c r="P71" s="734"/>
      <c r="Q71" s="734"/>
      <c r="R71" s="734"/>
      <c r="S71" s="734"/>
      <c r="T71" s="734"/>
      <c r="U71" s="735" t="s">
        <v>368</v>
      </c>
      <c r="V71" s="735"/>
      <c r="W71" s="735"/>
      <c r="X71" s="735"/>
      <c r="Y71" s="734" t="s">
        <v>368</v>
      </c>
      <c r="Z71" s="734"/>
      <c r="AA71" s="734"/>
      <c r="AB71" s="734"/>
      <c r="AC71" s="734"/>
      <c r="AD71" s="734"/>
      <c r="AE71" s="734"/>
      <c r="AF71" s="736"/>
      <c r="AG71" s="11"/>
      <c r="AH71" s="582" t="s">
        <v>9</v>
      </c>
      <c r="AI71" s="582"/>
      <c r="AJ71" s="582"/>
      <c r="AK71" s="582"/>
      <c r="AL71" s="582"/>
      <c r="AM71" s="582"/>
      <c r="AN71" s="582"/>
      <c r="AO71" s="582"/>
      <c r="AP71" s="582"/>
      <c r="AQ71" s="582"/>
      <c r="AR71" s="582"/>
      <c r="AS71" s="582"/>
      <c r="AT71" s="582"/>
      <c r="AU71" s="582"/>
      <c r="AV71" s="626"/>
      <c r="AW71" s="680"/>
      <c r="AX71" s="681"/>
      <c r="AY71" s="669" t="s">
        <v>451</v>
      </c>
      <c r="AZ71" s="670"/>
      <c r="BA71" s="670"/>
      <c r="BB71" s="670"/>
      <c r="BC71" s="670"/>
      <c r="BD71" s="670"/>
      <c r="BE71" s="671"/>
      <c r="BF71" s="583">
        <v>3469041</v>
      </c>
      <c r="BG71" s="584"/>
      <c r="BH71" s="584"/>
      <c r="BI71" s="584"/>
      <c r="BJ71" s="584"/>
      <c r="BK71" s="672"/>
      <c r="BL71" s="720"/>
      <c r="BM71" s="723"/>
      <c r="BN71" s="737"/>
      <c r="BO71" s="737"/>
      <c r="BP71" s="737"/>
      <c r="BQ71" s="737"/>
      <c r="BR71" s="739"/>
      <c r="BS71" s="582" t="s">
        <v>8</v>
      </c>
      <c r="BT71" s="582"/>
      <c r="BU71" s="582"/>
      <c r="BV71" s="582"/>
      <c r="BW71" s="582"/>
      <c r="BX71" s="582"/>
      <c r="BY71" s="582"/>
      <c r="BZ71" s="583">
        <v>98</v>
      </c>
      <c r="CA71" s="584"/>
      <c r="CB71" s="584"/>
      <c r="CC71" s="584"/>
      <c r="CD71" s="584"/>
      <c r="CE71" s="584"/>
      <c r="CF71" s="629"/>
      <c r="CG71" s="630"/>
      <c r="CH71" s="637"/>
      <c r="CI71" s="637"/>
      <c r="CJ71" s="732"/>
      <c r="CK71" s="582" t="s">
        <v>7</v>
      </c>
      <c r="CL71" s="582"/>
      <c r="CM71" s="582"/>
      <c r="CN71" s="582"/>
      <c r="CO71" s="582"/>
      <c r="CP71" s="582"/>
      <c r="CQ71" s="582"/>
      <c r="CR71" s="585"/>
      <c r="CS71" s="586">
        <v>99</v>
      </c>
      <c r="CT71" s="587"/>
      <c r="CU71" s="587"/>
      <c r="CV71" s="587"/>
      <c r="CW71" s="588">
        <v>97.3</v>
      </c>
      <c r="CX71" s="587"/>
      <c r="CY71" s="587"/>
      <c r="CZ71" s="589"/>
      <c r="DA71" s="586">
        <v>99.1</v>
      </c>
      <c r="DB71" s="587"/>
      <c r="DC71" s="587"/>
      <c r="DD71" s="587"/>
      <c r="DE71" s="588">
        <v>96.5</v>
      </c>
      <c r="DF71" s="587"/>
      <c r="DG71" s="587"/>
      <c r="DH71" s="590"/>
      <c r="DI71" s="4"/>
    </row>
    <row r="72" spans="2:113" ht="13.5" customHeight="1" thickBot="1">
      <c r="B72" s="591" t="s">
        <v>6</v>
      </c>
      <c r="C72" s="592"/>
      <c r="D72" s="592"/>
      <c r="E72" s="592"/>
      <c r="F72" s="592"/>
      <c r="G72" s="592"/>
      <c r="H72" s="592"/>
      <c r="I72" s="592"/>
      <c r="J72" s="592"/>
      <c r="K72" s="592"/>
      <c r="L72" s="593"/>
      <c r="M72" s="594">
        <v>114062612</v>
      </c>
      <c r="N72" s="595"/>
      <c r="O72" s="595"/>
      <c r="P72" s="595"/>
      <c r="Q72" s="595"/>
      <c r="R72" s="595"/>
      <c r="S72" s="595"/>
      <c r="T72" s="595"/>
      <c r="U72" s="596">
        <v>100</v>
      </c>
      <c r="V72" s="596"/>
      <c r="W72" s="596"/>
      <c r="X72" s="596"/>
      <c r="Y72" s="595">
        <v>69445581</v>
      </c>
      <c r="Z72" s="595"/>
      <c r="AA72" s="595"/>
      <c r="AB72" s="595"/>
      <c r="AC72" s="595"/>
      <c r="AD72" s="595"/>
      <c r="AE72" s="595"/>
      <c r="AF72" s="597"/>
      <c r="AG72" s="10"/>
      <c r="AH72" s="598">
        <v>72568953</v>
      </c>
      <c r="AI72" s="598"/>
      <c r="AJ72" s="598"/>
      <c r="AK72" s="598"/>
      <c r="AL72" s="598"/>
      <c r="AM72" s="598"/>
      <c r="AN72" s="598"/>
      <c r="AO72" s="598"/>
      <c r="AP72" s="598"/>
      <c r="AQ72" s="598"/>
      <c r="AR72" s="598"/>
      <c r="AS72" s="598"/>
      <c r="AT72" s="592" t="s">
        <v>5</v>
      </c>
      <c r="AU72" s="592"/>
      <c r="AV72" s="9"/>
      <c r="AW72" s="682"/>
      <c r="AX72" s="683"/>
      <c r="AY72" s="599" t="s">
        <v>85</v>
      </c>
      <c r="AZ72" s="600"/>
      <c r="BA72" s="600"/>
      <c r="BB72" s="600"/>
      <c r="BC72" s="600"/>
      <c r="BD72" s="600"/>
      <c r="BE72" s="601"/>
      <c r="BF72" s="602">
        <v>4749653</v>
      </c>
      <c r="BG72" s="603"/>
      <c r="BH72" s="603"/>
      <c r="BI72" s="603"/>
      <c r="BJ72" s="603"/>
      <c r="BK72" s="604"/>
      <c r="BL72" s="721"/>
      <c r="BM72" s="724"/>
      <c r="BN72" s="738"/>
      <c r="BO72" s="738"/>
      <c r="BP72" s="738"/>
      <c r="BQ72" s="738"/>
      <c r="BR72" s="740"/>
      <c r="BS72" s="592" t="s">
        <v>4</v>
      </c>
      <c r="BT72" s="592"/>
      <c r="BU72" s="592"/>
      <c r="BV72" s="592"/>
      <c r="BW72" s="592"/>
      <c r="BX72" s="592"/>
      <c r="BY72" s="592"/>
      <c r="BZ72" s="602">
        <v>275</v>
      </c>
      <c r="CA72" s="603"/>
      <c r="CB72" s="603"/>
      <c r="CC72" s="603"/>
      <c r="CD72" s="603"/>
      <c r="CE72" s="604"/>
      <c r="CF72" s="605" t="s">
        <v>3</v>
      </c>
      <c r="CG72" s="606"/>
      <c r="CH72" s="607" t="s">
        <v>2</v>
      </c>
      <c r="CI72" s="607"/>
      <c r="CJ72" s="608"/>
      <c r="CK72" s="592" t="s">
        <v>1</v>
      </c>
      <c r="CL72" s="592"/>
      <c r="CM72" s="592"/>
      <c r="CN72" s="592"/>
      <c r="CO72" s="592"/>
      <c r="CP72" s="592"/>
      <c r="CQ72" s="592"/>
      <c r="CR72" s="593"/>
      <c r="CS72" s="609">
        <v>99.6</v>
      </c>
      <c r="CT72" s="610"/>
      <c r="CU72" s="610"/>
      <c r="CV72" s="610"/>
      <c r="CW72" s="611">
        <v>98.8</v>
      </c>
      <c r="CX72" s="610"/>
      <c r="CY72" s="610"/>
      <c r="CZ72" s="612"/>
      <c r="DA72" s="609">
        <v>99.5</v>
      </c>
      <c r="DB72" s="610"/>
      <c r="DC72" s="610"/>
      <c r="DD72" s="610"/>
      <c r="DE72" s="611">
        <v>98.5</v>
      </c>
      <c r="DF72" s="610"/>
      <c r="DG72" s="610"/>
      <c r="DH72" s="718"/>
      <c r="DI72" s="4"/>
    </row>
    <row r="73" spans="2:113" ht="13.5" customHeight="1">
      <c r="B73" s="715" t="s">
        <v>0</v>
      </c>
      <c r="C73" s="715"/>
      <c r="D73" s="715"/>
      <c r="E73" s="715"/>
      <c r="F73" s="715"/>
      <c r="G73" s="715"/>
      <c r="H73" s="715"/>
      <c r="I73" s="715"/>
      <c r="J73" s="715"/>
      <c r="K73" s="715"/>
      <c r="L73" s="715"/>
      <c r="M73" s="715"/>
      <c r="N73" s="715"/>
      <c r="O73" s="715"/>
      <c r="P73" s="715"/>
      <c r="Q73" s="715"/>
      <c r="R73" s="715"/>
      <c r="S73" s="715"/>
      <c r="T73" s="715"/>
      <c r="U73" s="715"/>
      <c r="V73" s="715"/>
      <c r="W73" s="715"/>
      <c r="X73" s="715"/>
      <c r="Y73" s="715"/>
      <c r="Z73" s="715"/>
      <c r="AA73" s="715"/>
      <c r="AB73" s="715"/>
      <c r="AC73" s="715"/>
      <c r="AD73" s="715"/>
      <c r="AE73" s="715"/>
      <c r="AF73" s="715"/>
      <c r="AG73" s="715"/>
      <c r="AH73" s="715"/>
      <c r="AI73" s="715"/>
      <c r="AJ73" s="715"/>
      <c r="AK73" s="715"/>
      <c r="AL73" s="715"/>
      <c r="AM73" s="715"/>
      <c r="AN73" s="715"/>
      <c r="AO73" s="715"/>
      <c r="AP73" s="715"/>
      <c r="AQ73" s="715"/>
      <c r="AR73" s="715"/>
      <c r="AS73" s="715"/>
      <c r="AT73" s="715"/>
      <c r="AU73" s="715"/>
      <c r="AV73" s="715"/>
      <c r="AW73" s="715"/>
      <c r="AX73" s="715"/>
      <c r="AY73" s="715"/>
      <c r="AZ73" s="715"/>
      <c r="BA73" s="715"/>
      <c r="BB73" s="715"/>
      <c r="BC73" s="715"/>
      <c r="BD73" s="715"/>
      <c r="BE73" s="715"/>
      <c r="BF73" s="715"/>
      <c r="BG73" s="715"/>
      <c r="BH73" s="715"/>
      <c r="BI73" s="715"/>
      <c r="BJ73" s="715"/>
      <c r="BK73" s="715"/>
      <c r="BL73" s="715"/>
      <c r="BM73" s="715"/>
      <c r="BN73" s="715"/>
      <c r="BO73" s="715"/>
      <c r="BP73" s="715"/>
      <c r="BQ73" s="715"/>
      <c r="BR73" s="715"/>
      <c r="BS73" s="715"/>
      <c r="BT73" s="715"/>
      <c r="BU73" s="715"/>
      <c r="BV73" s="715"/>
      <c r="BW73" s="715"/>
      <c r="BX73" s="715"/>
      <c r="BY73" s="715"/>
      <c r="BZ73" s="715"/>
      <c r="CA73" s="715"/>
      <c r="CB73" s="715"/>
      <c r="CC73" s="715"/>
      <c r="CD73" s="715"/>
      <c r="CE73" s="715"/>
      <c r="CF73" s="715"/>
      <c r="CG73" s="715"/>
      <c r="CH73" s="715"/>
      <c r="CI73" s="715"/>
      <c r="CJ73" s="715"/>
      <c r="CK73" s="715"/>
      <c r="CL73" s="715"/>
      <c r="CN73" s="8"/>
      <c r="CO73" s="285"/>
      <c r="CP73" s="285"/>
      <c r="CQ73" s="285"/>
      <c r="CR73" s="285"/>
      <c r="CS73" s="285"/>
      <c r="CT73" s="282"/>
      <c r="CU73" s="282"/>
      <c r="CV73" s="282"/>
      <c r="CW73" s="282"/>
      <c r="CX73" s="282"/>
      <c r="CY73" s="282"/>
      <c r="CZ73" s="282"/>
      <c r="DA73" s="282"/>
      <c r="DB73" s="282"/>
      <c r="DC73" s="282"/>
      <c r="DD73" s="282"/>
      <c r="DE73" s="282"/>
      <c r="DF73" s="282"/>
      <c r="DG73" s="282"/>
      <c r="DH73" s="282"/>
    </row>
    <row r="74" spans="2:113" ht="13.5" customHeight="1">
      <c r="B74" s="716" t="s">
        <v>452</v>
      </c>
      <c r="C74" s="716"/>
      <c r="D74" s="716"/>
      <c r="E74" s="716"/>
      <c r="F74" s="716"/>
      <c r="G74" s="716"/>
      <c r="H74" s="716"/>
      <c r="I74" s="716"/>
      <c r="J74" s="716"/>
      <c r="K74" s="716"/>
      <c r="L74" s="716"/>
      <c r="M74" s="716"/>
      <c r="N74" s="716"/>
      <c r="O74" s="716"/>
      <c r="P74" s="716"/>
      <c r="Q74" s="716"/>
      <c r="R74" s="716"/>
      <c r="S74" s="716"/>
      <c r="T74" s="716"/>
      <c r="U74" s="716"/>
      <c r="V74" s="716"/>
      <c r="W74" s="716"/>
      <c r="X74" s="716"/>
      <c r="Y74" s="716"/>
      <c r="Z74" s="716"/>
      <c r="AA74" s="716"/>
      <c r="AB74" s="716"/>
      <c r="AC74" s="716"/>
      <c r="AD74" s="716"/>
      <c r="AE74" s="716"/>
      <c r="AF74" s="716"/>
      <c r="AG74" s="716"/>
      <c r="AH74" s="716"/>
      <c r="AI74" s="716"/>
      <c r="AJ74" s="716"/>
      <c r="AK74" s="716"/>
      <c r="AL74" s="716"/>
      <c r="AM74" s="716"/>
      <c r="AN74" s="716"/>
      <c r="AO74" s="716"/>
      <c r="AP74" s="716"/>
      <c r="AQ74" s="716"/>
      <c r="AR74" s="716"/>
      <c r="AS74" s="716"/>
      <c r="AT74" s="716"/>
      <c r="AU74" s="716"/>
      <c r="AV74" s="716"/>
      <c r="AW74" s="716"/>
      <c r="AX74" s="716"/>
      <c r="AY74" s="716"/>
      <c r="AZ74" s="716"/>
      <c r="BA74" s="716"/>
      <c r="BB74" s="716"/>
      <c r="BC74" s="716"/>
      <c r="BD74" s="716"/>
      <c r="BE74" s="716"/>
      <c r="BF74" s="716"/>
      <c r="BG74" s="716"/>
      <c r="BH74" s="716"/>
      <c r="BI74" s="716"/>
      <c r="BJ74" s="716"/>
      <c r="BK74" s="716"/>
      <c r="BL74" s="716"/>
      <c r="BM74" s="716"/>
      <c r="BN74" s="716"/>
      <c r="BO74" s="716"/>
      <c r="BP74" s="716"/>
      <c r="BQ74" s="716"/>
      <c r="BR74" s="716"/>
      <c r="BS74" s="716"/>
      <c r="BT74" s="716"/>
      <c r="BU74" s="716"/>
      <c r="BV74" s="716"/>
      <c r="BW74" s="716"/>
      <c r="BX74" s="716"/>
      <c r="BY74" s="716"/>
      <c r="BZ74" s="716"/>
      <c r="CA74" s="716"/>
      <c r="CB74" s="716"/>
      <c r="CC74" s="716"/>
      <c r="CD74" s="716"/>
      <c r="CE74" s="716"/>
      <c r="CF74" s="716"/>
      <c r="CG74" s="716"/>
      <c r="CH74" s="716"/>
      <c r="CI74" s="716"/>
      <c r="CJ74" s="716"/>
      <c r="CK74" s="716"/>
      <c r="CL74" s="716"/>
      <c r="CN74" s="7"/>
      <c r="CO74" s="7"/>
      <c r="CP74" s="7"/>
      <c r="CQ74" s="7"/>
      <c r="CR74" s="7"/>
      <c r="CS74" s="7"/>
      <c r="CT74" s="7"/>
      <c r="CU74" s="7"/>
      <c r="CV74" s="7"/>
      <c r="CW74" s="6"/>
      <c r="CZ74" s="6"/>
      <c r="DA74" s="6"/>
      <c r="DB74" s="4"/>
      <c r="DC74" s="4"/>
      <c r="DD74" s="4"/>
      <c r="DE74" s="580" t="s">
        <v>492</v>
      </c>
      <c r="DF74" s="580"/>
      <c r="DG74" s="580"/>
      <c r="DH74" s="580"/>
    </row>
    <row r="75" spans="2:113" ht="13.5" customHeight="1">
      <c r="B75" s="717" t="s">
        <v>454</v>
      </c>
      <c r="C75" s="717"/>
      <c r="D75" s="717"/>
      <c r="E75" s="717"/>
      <c r="F75" s="717"/>
      <c r="G75" s="717"/>
      <c r="H75" s="717"/>
      <c r="I75" s="717"/>
      <c r="J75" s="717"/>
      <c r="K75" s="717"/>
      <c r="L75" s="717"/>
      <c r="M75" s="717"/>
      <c r="N75" s="717"/>
      <c r="O75" s="717"/>
      <c r="P75" s="717"/>
      <c r="Q75" s="717"/>
      <c r="R75" s="717"/>
      <c r="S75" s="717"/>
      <c r="T75" s="717"/>
      <c r="U75" s="717"/>
      <c r="V75" s="717"/>
      <c r="W75" s="717"/>
      <c r="X75" s="717"/>
      <c r="Y75" s="717"/>
      <c r="Z75" s="717"/>
      <c r="AA75" s="717"/>
      <c r="AB75" s="717"/>
      <c r="AC75" s="717"/>
      <c r="AD75" s="717"/>
      <c r="AE75" s="717"/>
      <c r="AF75" s="717"/>
      <c r="AG75" s="717"/>
      <c r="AH75" s="717"/>
      <c r="AI75" s="717"/>
      <c r="AJ75" s="717"/>
      <c r="AK75" s="717"/>
      <c r="AL75" s="717"/>
      <c r="AM75" s="717"/>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7"/>
      <c r="BJ75" s="717"/>
      <c r="BK75" s="717"/>
      <c r="BL75" s="717"/>
      <c r="BM75" s="717"/>
      <c r="BN75" s="717"/>
      <c r="BO75" s="717"/>
      <c r="BP75" s="717"/>
      <c r="BQ75" s="717"/>
      <c r="BR75" s="717"/>
      <c r="BS75" s="717"/>
      <c r="BT75" s="717"/>
      <c r="BU75" s="717"/>
      <c r="BV75" s="717"/>
      <c r="BW75" s="717"/>
      <c r="BX75" s="717"/>
      <c r="BY75" s="717"/>
      <c r="BZ75" s="717"/>
      <c r="CA75" s="717"/>
      <c r="CB75" s="717"/>
      <c r="CC75" s="717"/>
      <c r="CD75" s="717"/>
      <c r="CE75" s="717"/>
      <c r="CF75" s="717"/>
      <c r="CG75" s="717"/>
      <c r="CH75" s="717"/>
      <c r="CI75" s="717"/>
      <c r="CJ75" s="717"/>
      <c r="CK75" s="717"/>
      <c r="CL75" s="717"/>
      <c r="CN75" s="3"/>
      <c r="CO75" s="3"/>
      <c r="CP75" s="3"/>
      <c r="CQ75" s="3"/>
      <c r="CR75" s="3"/>
      <c r="CS75" s="3"/>
      <c r="CT75" s="3"/>
      <c r="CU75" s="3"/>
      <c r="CV75" s="3"/>
      <c r="CW75" s="5"/>
      <c r="CZ75" s="4"/>
      <c r="DA75" s="4"/>
      <c r="DB75" s="4"/>
      <c r="DC75" s="4"/>
      <c r="DD75" s="4"/>
    </row>
    <row r="76" spans="2:113" ht="13.5" customHeight="1">
      <c r="B76" s="716" t="s">
        <v>781</v>
      </c>
      <c r="C76" s="716"/>
      <c r="D76" s="716"/>
      <c r="E76" s="716"/>
      <c r="F76" s="716"/>
      <c r="G76" s="716"/>
      <c r="H76" s="716"/>
      <c r="I76" s="716"/>
      <c r="J76" s="716"/>
      <c r="K76" s="716"/>
      <c r="L76" s="716"/>
      <c r="M76" s="716"/>
      <c r="N76" s="716"/>
      <c r="O76" s="716"/>
      <c r="P76" s="716"/>
      <c r="Q76" s="716"/>
      <c r="R76" s="716"/>
      <c r="S76" s="716"/>
      <c r="T76" s="716"/>
      <c r="U76" s="716"/>
      <c r="V76" s="716"/>
      <c r="W76" s="716"/>
      <c r="X76" s="716"/>
      <c r="Y76" s="716"/>
      <c r="Z76" s="716"/>
      <c r="AA76" s="716"/>
      <c r="AB76" s="716"/>
      <c r="AC76" s="716"/>
      <c r="AD76" s="716"/>
      <c r="AE76" s="716"/>
      <c r="AF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N76" s="3"/>
      <c r="CO76" s="3"/>
      <c r="CP76" s="3"/>
      <c r="CQ76" s="3"/>
      <c r="CR76" s="3"/>
      <c r="CS76" s="3"/>
      <c r="CT76" s="3"/>
      <c r="CU76" s="3"/>
      <c r="CV76" s="3"/>
    </row>
    <row r="77" spans="2:113" ht="13.5" customHeight="1">
      <c r="B77" s="581" t="s">
        <v>455</v>
      </c>
      <c r="C77" s="581"/>
      <c r="D77" s="581"/>
      <c r="E77" s="581"/>
      <c r="F77" s="581"/>
      <c r="G77" s="581"/>
      <c r="H77" s="581"/>
      <c r="I77" s="581"/>
      <c r="J77" s="581"/>
      <c r="K77" s="581"/>
      <c r="L77" s="581"/>
      <c r="M77" s="581"/>
      <c r="N77" s="581"/>
      <c r="O77" s="581"/>
      <c r="P77" s="581"/>
      <c r="Q77" s="581"/>
      <c r="R77" s="581"/>
      <c r="S77" s="581"/>
      <c r="T77" s="581"/>
      <c r="U77" s="581"/>
      <c r="V77" s="581"/>
      <c r="W77" s="581"/>
      <c r="X77" s="581"/>
      <c r="Y77" s="581"/>
      <c r="Z77" s="581"/>
      <c r="AA77" s="581"/>
      <c r="AB77" s="581"/>
      <c r="AC77" s="581"/>
      <c r="AD77" s="581"/>
      <c r="AE77" s="581"/>
      <c r="AF77" s="581"/>
      <c r="AG77" s="581"/>
      <c r="AH77" s="581"/>
      <c r="AI77" s="581"/>
      <c r="AJ77" s="581"/>
      <c r="AK77" s="581"/>
      <c r="AL77" s="581"/>
      <c r="AM77" s="581"/>
      <c r="AN77" s="581"/>
      <c r="AO77" s="581"/>
      <c r="AP77" s="581"/>
      <c r="AQ77" s="581"/>
      <c r="AR77" s="581"/>
      <c r="AS77" s="581"/>
      <c r="AT77" s="581"/>
      <c r="AU77" s="581"/>
      <c r="AV77" s="581"/>
      <c r="AW77" s="581"/>
      <c r="AX77" s="581"/>
      <c r="AY77" s="581"/>
      <c r="AZ77" s="581"/>
      <c r="BA77" s="581"/>
      <c r="BB77" s="581"/>
      <c r="BC77" s="581"/>
      <c r="BD77" s="581"/>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581"/>
      <c r="CG77" s="581"/>
      <c r="CH77" s="581"/>
      <c r="CI77" s="581"/>
      <c r="CJ77" s="581"/>
      <c r="CK77" s="581"/>
      <c r="CL77" s="581"/>
      <c r="CN77" s="3"/>
      <c r="CO77" s="3"/>
      <c r="CP77" s="3"/>
      <c r="CQ77" s="3"/>
      <c r="CR77" s="3"/>
      <c r="CS77" s="3"/>
      <c r="CT77" s="3"/>
      <c r="CU77" s="3"/>
      <c r="CV77" s="3"/>
    </row>
    <row r="78" spans="2:113" ht="13.5" customHeight="1">
      <c r="B78" s="581" t="s">
        <v>456</v>
      </c>
      <c r="C78" s="581"/>
      <c r="D78" s="581"/>
      <c r="E78" s="581"/>
      <c r="F78" s="581"/>
      <c r="G78" s="581"/>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1"/>
      <c r="AY78" s="581"/>
      <c r="AZ78" s="581"/>
      <c r="BA78" s="581"/>
      <c r="BB78" s="581"/>
      <c r="BC78" s="581"/>
      <c r="BD78" s="581"/>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N78" s="2"/>
      <c r="CO78" s="2"/>
      <c r="CP78" s="2"/>
      <c r="CQ78" s="2"/>
      <c r="CR78" s="2"/>
      <c r="CS78" s="2"/>
      <c r="CT78" s="2"/>
      <c r="CU78" s="2"/>
      <c r="CV78" s="2"/>
    </row>
    <row r="79" spans="2:113" ht="13.5" customHeight="1">
      <c r="B79" s="581" t="s">
        <v>782</v>
      </c>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81"/>
      <c r="AL79" s="581"/>
      <c r="AM79" s="581"/>
      <c r="AN79" s="581"/>
      <c r="AO79" s="581"/>
      <c r="AP79" s="581"/>
      <c r="AQ79" s="581"/>
      <c r="AR79" s="581"/>
      <c r="AS79" s="581"/>
      <c r="AT79" s="581"/>
      <c r="AU79" s="581"/>
      <c r="AV79" s="581"/>
      <c r="AW79" s="581"/>
      <c r="AX79" s="581"/>
      <c r="AY79" s="581"/>
      <c r="AZ79" s="581"/>
      <c r="BA79" s="581"/>
      <c r="BB79" s="581"/>
      <c r="BC79" s="581"/>
      <c r="BD79" s="581"/>
      <c r="BE79" s="581"/>
      <c r="BF79" s="581"/>
      <c r="BG79" s="581"/>
      <c r="BH79" s="581"/>
      <c r="BI79" s="581"/>
      <c r="BJ79" s="581"/>
      <c r="BK79" s="581"/>
      <c r="BL79" s="581"/>
      <c r="BM79" s="581"/>
      <c r="BN79" s="581"/>
      <c r="BO79" s="581"/>
      <c r="BP79" s="581"/>
      <c r="BQ79" s="581"/>
      <c r="BR79" s="581"/>
      <c r="BS79" s="581"/>
      <c r="BT79" s="581"/>
      <c r="BU79" s="581"/>
      <c r="BV79" s="581"/>
      <c r="BW79" s="581"/>
      <c r="BX79" s="581"/>
      <c r="BY79" s="581"/>
      <c r="BZ79" s="581"/>
      <c r="CA79" s="581"/>
      <c r="CB79" s="581"/>
      <c r="CC79" s="581"/>
      <c r="CD79" s="581"/>
      <c r="CE79" s="581"/>
      <c r="CF79" s="581"/>
      <c r="CG79" s="581"/>
      <c r="CH79" s="581"/>
      <c r="CI79" s="581"/>
      <c r="CJ79" s="581"/>
      <c r="CK79" s="581"/>
      <c r="CL79" s="581"/>
      <c r="CM79" s="2"/>
      <c r="CN79" s="2"/>
      <c r="CO79" s="2"/>
      <c r="CP79" s="2"/>
      <c r="CQ79" s="2"/>
      <c r="CR79" s="2"/>
      <c r="CS79" s="2"/>
      <c r="CT79" s="2"/>
      <c r="CU79" s="2"/>
      <c r="CV79" s="2"/>
    </row>
  </sheetData>
  <mergeCells count="906">
    <mergeCell ref="B79:CL79"/>
    <mergeCell ref="CF72:CG72"/>
    <mergeCell ref="CH72:CJ72"/>
    <mergeCell ref="CK72:CR72"/>
    <mergeCell ref="CS72:CV72"/>
    <mergeCell ref="CW72:CZ72"/>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R1" zoomScale="80" zoomScaleNormal="80" workbookViewId="0">
      <selection activeCell="CO23" sqref="CO23:DH23"/>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64" t="s">
        <v>776</v>
      </c>
      <c r="E2" s="964"/>
      <c r="F2" s="964"/>
      <c r="G2" s="964"/>
      <c r="H2" s="964"/>
      <c r="I2" s="964"/>
      <c r="J2" s="964"/>
      <c r="K2" s="964"/>
      <c r="L2" s="964"/>
      <c r="M2" s="964"/>
      <c r="N2" s="964"/>
      <c r="O2" s="964"/>
      <c r="P2" s="964"/>
      <c r="Q2" s="964"/>
      <c r="R2" s="280"/>
      <c r="S2" s="74"/>
      <c r="T2" s="74"/>
      <c r="U2" s="965" t="s">
        <v>200</v>
      </c>
      <c r="V2" s="966"/>
      <c r="W2" s="949" t="s">
        <v>384</v>
      </c>
      <c r="X2" s="947"/>
      <c r="Y2" s="947"/>
      <c r="Z2" s="947"/>
      <c r="AA2" s="947"/>
      <c r="AB2" s="947"/>
      <c r="AC2" s="969">
        <v>111539</v>
      </c>
      <c r="AD2" s="970"/>
      <c r="AE2" s="970"/>
      <c r="AF2" s="970"/>
      <c r="AG2" s="970"/>
      <c r="AH2" s="970"/>
      <c r="AI2" s="944" t="s">
        <v>187</v>
      </c>
      <c r="AJ2" s="944"/>
      <c r="AK2" s="79"/>
      <c r="AL2" s="971" t="s">
        <v>77</v>
      </c>
      <c r="AM2" s="971"/>
      <c r="AN2" s="971"/>
      <c r="AO2" s="78"/>
      <c r="AP2" s="949" t="s">
        <v>199</v>
      </c>
      <c r="AQ2" s="947"/>
      <c r="AR2" s="947"/>
      <c r="AS2" s="947"/>
      <c r="AT2" s="947"/>
      <c r="AU2" s="947"/>
      <c r="AV2" s="947"/>
      <c r="AW2" s="948"/>
      <c r="AX2" s="77"/>
      <c r="AY2" s="947" t="s">
        <v>198</v>
      </c>
      <c r="AZ2" s="947"/>
      <c r="BA2" s="947"/>
      <c r="BB2" s="947"/>
      <c r="BC2" s="947"/>
      <c r="BD2" s="947"/>
      <c r="BE2" s="76"/>
      <c r="BF2" s="961"/>
      <c r="BG2" s="963"/>
      <c r="BH2" s="947" t="s">
        <v>197</v>
      </c>
      <c r="BI2" s="947"/>
      <c r="BJ2" s="947"/>
      <c r="BK2" s="947"/>
      <c r="BL2" s="947"/>
      <c r="BM2" s="947"/>
      <c r="BN2" s="947"/>
      <c r="BO2" s="947"/>
      <c r="BP2" s="947"/>
      <c r="BQ2" s="947"/>
      <c r="BR2" s="947"/>
      <c r="BS2" s="947"/>
      <c r="BT2" s="947"/>
      <c r="BU2" s="944"/>
      <c r="BV2" s="944"/>
      <c r="BW2" s="945"/>
      <c r="BX2" s="75"/>
      <c r="BY2" s="74"/>
      <c r="BZ2" s="947" t="s">
        <v>196</v>
      </c>
      <c r="CA2" s="947"/>
      <c r="CB2" s="947"/>
      <c r="CC2" s="947"/>
      <c r="CD2" s="947"/>
      <c r="CE2" s="947"/>
      <c r="CF2" s="947"/>
      <c r="CG2" s="73"/>
      <c r="CH2" s="73"/>
      <c r="CI2" s="73"/>
      <c r="CJ2" s="73"/>
      <c r="CK2" s="947" t="s">
        <v>195</v>
      </c>
      <c r="CL2" s="947"/>
      <c r="CM2" s="947"/>
      <c r="CN2" s="947"/>
      <c r="CO2" s="947"/>
      <c r="CP2" s="947"/>
      <c r="CQ2" s="948"/>
      <c r="CR2" s="949" t="s">
        <v>194</v>
      </c>
      <c r="CS2" s="947"/>
      <c r="CT2" s="947"/>
      <c r="CU2" s="947"/>
      <c r="CV2" s="947"/>
      <c r="CW2" s="947"/>
      <c r="CX2" s="947"/>
      <c r="CY2" s="947"/>
      <c r="CZ2" s="947"/>
      <c r="DA2" s="948"/>
      <c r="DB2" s="950" t="s">
        <v>466</v>
      </c>
      <c r="DC2" s="944"/>
      <c r="DD2" s="944"/>
      <c r="DE2" s="944"/>
      <c r="DF2" s="944"/>
      <c r="DG2" s="944"/>
      <c r="DH2" s="951"/>
      <c r="DI2" s="4"/>
    </row>
    <row r="3" spans="2:113" ht="13.5" customHeight="1">
      <c r="B3" s="17"/>
      <c r="C3" s="6"/>
      <c r="D3" s="937"/>
      <c r="E3" s="937"/>
      <c r="F3" s="937"/>
      <c r="G3" s="937"/>
      <c r="H3" s="937"/>
      <c r="I3" s="937"/>
      <c r="J3" s="937"/>
      <c r="K3" s="937"/>
      <c r="L3" s="937"/>
      <c r="M3" s="937"/>
      <c r="N3" s="937"/>
      <c r="O3" s="937"/>
      <c r="P3" s="937"/>
      <c r="Q3" s="937"/>
      <c r="R3" s="281"/>
      <c r="S3" s="6"/>
      <c r="T3" s="6"/>
      <c r="U3" s="967"/>
      <c r="V3" s="968"/>
      <c r="W3" s="619" t="s">
        <v>386</v>
      </c>
      <c r="X3" s="582"/>
      <c r="Y3" s="582"/>
      <c r="Z3" s="582"/>
      <c r="AA3" s="582"/>
      <c r="AB3" s="582"/>
      <c r="AC3" s="583">
        <v>112297</v>
      </c>
      <c r="AD3" s="584"/>
      <c r="AE3" s="584"/>
      <c r="AF3" s="584"/>
      <c r="AG3" s="584"/>
      <c r="AH3" s="584"/>
      <c r="AI3" s="941" t="s">
        <v>187</v>
      </c>
      <c r="AJ3" s="941"/>
      <c r="AK3" s="72"/>
      <c r="AL3" s="972"/>
      <c r="AM3" s="972"/>
      <c r="AN3" s="972"/>
      <c r="AO3" s="71"/>
      <c r="AP3" s="697"/>
      <c r="AQ3" s="662"/>
      <c r="AR3" s="662"/>
      <c r="AS3" s="662"/>
      <c r="AT3" s="662"/>
      <c r="AU3" s="662"/>
      <c r="AV3" s="662"/>
      <c r="AW3" s="663"/>
      <c r="AX3" s="20"/>
      <c r="AY3" s="662"/>
      <c r="AZ3" s="662"/>
      <c r="BA3" s="662"/>
      <c r="BB3" s="662"/>
      <c r="BC3" s="662"/>
      <c r="BD3" s="662"/>
      <c r="BE3" s="21"/>
      <c r="BF3" s="962"/>
      <c r="BG3" s="824"/>
      <c r="BH3" s="662"/>
      <c r="BI3" s="662"/>
      <c r="BJ3" s="662"/>
      <c r="BK3" s="662"/>
      <c r="BL3" s="662"/>
      <c r="BM3" s="662"/>
      <c r="BN3" s="662"/>
      <c r="BO3" s="662"/>
      <c r="BP3" s="662"/>
      <c r="BQ3" s="662"/>
      <c r="BR3" s="662"/>
      <c r="BS3" s="662"/>
      <c r="BT3" s="662"/>
      <c r="BU3" s="936"/>
      <c r="BV3" s="936"/>
      <c r="BW3" s="946"/>
      <c r="BX3" s="46"/>
      <c r="BY3" s="4"/>
      <c r="BZ3" s="582"/>
      <c r="CA3" s="582"/>
      <c r="CB3" s="582"/>
      <c r="CC3" s="582"/>
      <c r="CD3" s="582"/>
      <c r="CE3" s="582"/>
      <c r="CF3" s="582"/>
      <c r="CG3" s="35"/>
      <c r="CH3" s="35"/>
      <c r="CI3" s="6"/>
      <c r="CJ3" s="6"/>
      <c r="CK3" s="582"/>
      <c r="CL3" s="582"/>
      <c r="CM3" s="582"/>
      <c r="CN3" s="582"/>
      <c r="CO3" s="582"/>
      <c r="CP3" s="582"/>
      <c r="CQ3" s="585"/>
      <c r="CR3" s="619"/>
      <c r="CS3" s="582"/>
      <c r="CT3" s="582"/>
      <c r="CU3" s="582"/>
      <c r="CV3" s="582"/>
      <c r="CW3" s="582"/>
      <c r="CX3" s="582"/>
      <c r="CY3" s="582"/>
      <c r="CZ3" s="582"/>
      <c r="DA3" s="585"/>
      <c r="DB3" s="817"/>
      <c r="DC3" s="941"/>
      <c r="DD3" s="941"/>
      <c r="DE3" s="941"/>
      <c r="DF3" s="941"/>
      <c r="DG3" s="941"/>
      <c r="DH3" s="952"/>
      <c r="DI3" s="4"/>
    </row>
    <row r="4" spans="2:113" ht="13.5" customHeight="1">
      <c r="B4" s="17"/>
      <c r="C4" s="6"/>
      <c r="D4" s="937"/>
      <c r="E4" s="937"/>
      <c r="F4" s="937"/>
      <c r="G4" s="937"/>
      <c r="H4" s="937"/>
      <c r="I4" s="937"/>
      <c r="J4" s="937"/>
      <c r="K4" s="937"/>
      <c r="L4" s="937"/>
      <c r="M4" s="937"/>
      <c r="N4" s="937"/>
      <c r="O4" s="937"/>
      <c r="P4" s="937"/>
      <c r="Q4" s="937"/>
      <c r="R4" s="281"/>
      <c r="S4" s="6"/>
      <c r="T4" s="6"/>
      <c r="U4" s="967"/>
      <c r="V4" s="968"/>
      <c r="W4" s="619" t="s">
        <v>193</v>
      </c>
      <c r="X4" s="582"/>
      <c r="Y4" s="582"/>
      <c r="Z4" s="582"/>
      <c r="AA4" s="582"/>
      <c r="AB4" s="582"/>
      <c r="AC4" s="973" t="s">
        <v>493</v>
      </c>
      <c r="AD4" s="820"/>
      <c r="AE4" s="820"/>
      <c r="AF4" s="820"/>
      <c r="AG4" s="820"/>
      <c r="AH4" s="820"/>
      <c r="AI4" s="941" t="s">
        <v>21</v>
      </c>
      <c r="AJ4" s="941"/>
      <c r="AK4" s="728" t="s">
        <v>777</v>
      </c>
      <c r="AL4" s="632"/>
      <c r="AM4" s="632"/>
      <c r="AN4" s="632"/>
      <c r="AO4" s="633"/>
      <c r="AP4" s="749">
        <v>113244</v>
      </c>
      <c r="AQ4" s="750"/>
      <c r="AR4" s="750"/>
      <c r="AS4" s="750"/>
      <c r="AT4" s="750"/>
      <c r="AU4" s="750"/>
      <c r="AV4" s="805" t="s">
        <v>187</v>
      </c>
      <c r="AW4" s="805"/>
      <c r="AX4" s="750">
        <v>110638</v>
      </c>
      <c r="AY4" s="750"/>
      <c r="AZ4" s="750"/>
      <c r="BA4" s="750"/>
      <c r="BB4" s="750"/>
      <c r="BC4" s="750"/>
      <c r="BD4" s="805" t="s">
        <v>187</v>
      </c>
      <c r="BE4" s="840"/>
      <c r="BF4" s="6"/>
      <c r="BG4" s="632" t="s">
        <v>77</v>
      </c>
      <c r="BH4" s="632"/>
      <c r="BI4" s="24"/>
      <c r="BJ4" s="801"/>
      <c r="BK4" s="632" t="s">
        <v>384</v>
      </c>
      <c r="BL4" s="632"/>
      <c r="BM4" s="632"/>
      <c r="BN4" s="632"/>
      <c r="BO4" s="632"/>
      <c r="BP4" s="840"/>
      <c r="BQ4" s="801"/>
      <c r="BR4" s="632" t="s">
        <v>386</v>
      </c>
      <c r="BS4" s="632"/>
      <c r="BT4" s="632"/>
      <c r="BU4" s="632"/>
      <c r="BV4" s="632"/>
      <c r="BW4" s="840"/>
      <c r="BX4" s="46"/>
      <c r="BY4" s="4"/>
      <c r="BZ4" s="69"/>
      <c r="CA4" s="69"/>
      <c r="CB4" s="69"/>
      <c r="CC4" s="69"/>
      <c r="CD4" s="69"/>
      <c r="CE4" s="69"/>
      <c r="CF4" s="69"/>
      <c r="CG4" s="6"/>
      <c r="CH4" s="6"/>
      <c r="CI4" s="6"/>
      <c r="CJ4" s="35"/>
      <c r="CK4" s="69"/>
      <c r="CL4" s="69"/>
      <c r="CM4" s="69"/>
      <c r="CN4" s="69"/>
      <c r="CO4" s="69"/>
      <c r="CP4" s="69"/>
      <c r="CQ4" s="68"/>
      <c r="CR4" s="619"/>
      <c r="CS4" s="582"/>
      <c r="CT4" s="582"/>
      <c r="CU4" s="582"/>
      <c r="CV4" s="582"/>
      <c r="CW4" s="582"/>
      <c r="CX4" s="582"/>
      <c r="CY4" s="582"/>
      <c r="CZ4" s="582"/>
      <c r="DA4" s="585"/>
      <c r="DB4" s="817"/>
      <c r="DC4" s="941"/>
      <c r="DD4" s="941"/>
      <c r="DE4" s="941"/>
      <c r="DF4" s="941"/>
      <c r="DG4" s="941"/>
      <c r="DH4" s="952"/>
      <c r="DI4" s="4"/>
    </row>
    <row r="5" spans="2:113" ht="13.5" customHeight="1">
      <c r="B5" s="17"/>
      <c r="C5" s="6"/>
      <c r="D5" s="937" t="s">
        <v>192</v>
      </c>
      <c r="E5" s="937"/>
      <c r="F5" s="937"/>
      <c r="G5" s="937"/>
      <c r="H5" s="937"/>
      <c r="I5" s="937"/>
      <c r="J5" s="937"/>
      <c r="K5" s="937"/>
      <c r="L5" s="937"/>
      <c r="M5" s="937"/>
      <c r="N5" s="937"/>
      <c r="O5" s="937"/>
      <c r="P5" s="937"/>
      <c r="Q5" s="937"/>
      <c r="R5" s="281"/>
      <c r="S5" s="6"/>
      <c r="T5" s="6"/>
      <c r="U5" s="728" t="s">
        <v>191</v>
      </c>
      <c r="V5" s="632"/>
      <c r="W5" s="632"/>
      <c r="X5" s="632"/>
      <c r="Y5" s="632"/>
      <c r="Z5" s="632"/>
      <c r="AA5" s="632"/>
      <c r="AB5" s="632"/>
      <c r="AC5" s="939">
        <v>17.34</v>
      </c>
      <c r="AD5" s="940"/>
      <c r="AE5" s="940"/>
      <c r="AF5" s="940"/>
      <c r="AG5" s="940"/>
      <c r="AH5" s="940"/>
      <c r="AI5" s="805" t="s">
        <v>190</v>
      </c>
      <c r="AJ5" s="805"/>
      <c r="AK5" s="619" t="s">
        <v>388</v>
      </c>
      <c r="AL5" s="582"/>
      <c r="AM5" s="582"/>
      <c r="AN5" s="582"/>
      <c r="AO5" s="585"/>
      <c r="AP5" s="583">
        <v>112789</v>
      </c>
      <c r="AQ5" s="584"/>
      <c r="AR5" s="584"/>
      <c r="AS5" s="584"/>
      <c r="AT5" s="584"/>
      <c r="AU5" s="584"/>
      <c r="AV5" s="941" t="s">
        <v>187</v>
      </c>
      <c r="AW5" s="941"/>
      <c r="AX5" s="584">
        <v>110322</v>
      </c>
      <c r="AY5" s="584"/>
      <c r="AZ5" s="584"/>
      <c r="BA5" s="584"/>
      <c r="BB5" s="584"/>
      <c r="BC5" s="584"/>
      <c r="BD5" s="941" t="s">
        <v>187</v>
      </c>
      <c r="BE5" s="818"/>
      <c r="BF5" s="11"/>
      <c r="BG5" s="582"/>
      <c r="BH5" s="582"/>
      <c r="BI5" s="70"/>
      <c r="BJ5" s="823"/>
      <c r="BK5" s="662"/>
      <c r="BL5" s="662"/>
      <c r="BM5" s="662"/>
      <c r="BN5" s="662"/>
      <c r="BO5" s="662"/>
      <c r="BP5" s="816"/>
      <c r="BQ5" s="823"/>
      <c r="BR5" s="662"/>
      <c r="BS5" s="662"/>
      <c r="BT5" s="662"/>
      <c r="BU5" s="662"/>
      <c r="BV5" s="662"/>
      <c r="BW5" s="816"/>
      <c r="BX5" s="46"/>
      <c r="BY5" s="4"/>
      <c r="BZ5" s="959" t="s">
        <v>389</v>
      </c>
      <c r="CA5" s="959"/>
      <c r="CB5" s="959"/>
      <c r="CC5" s="959"/>
      <c r="CD5" s="959"/>
      <c r="CE5" s="959"/>
      <c r="CF5" s="959"/>
      <c r="CG5" s="35"/>
      <c r="CH5" s="35"/>
      <c r="CI5" s="35"/>
      <c r="CJ5" s="35"/>
      <c r="CK5" s="959" t="s">
        <v>494</v>
      </c>
      <c r="CL5" s="959"/>
      <c r="CM5" s="959"/>
      <c r="CN5" s="959"/>
      <c r="CO5" s="959"/>
      <c r="CP5" s="959"/>
      <c r="CQ5" s="960"/>
      <c r="CR5" s="619" t="s">
        <v>189</v>
      </c>
      <c r="CS5" s="582"/>
      <c r="CT5" s="582"/>
      <c r="CU5" s="582"/>
      <c r="CV5" s="582"/>
      <c r="CW5" s="582"/>
      <c r="CX5" s="582"/>
      <c r="CY5" s="582"/>
      <c r="CZ5" s="582"/>
      <c r="DA5" s="585"/>
      <c r="DB5" s="953">
        <v>43504</v>
      </c>
      <c r="DC5" s="954"/>
      <c r="DD5" s="954"/>
      <c r="DE5" s="954"/>
      <c r="DF5" s="954"/>
      <c r="DG5" s="954"/>
      <c r="DH5" s="955"/>
      <c r="DI5" s="4"/>
    </row>
    <row r="6" spans="2:113" ht="13.5" customHeight="1">
      <c r="B6" s="17"/>
      <c r="C6" s="6"/>
      <c r="D6" s="938"/>
      <c r="E6" s="938"/>
      <c r="F6" s="938"/>
      <c r="G6" s="938"/>
      <c r="H6" s="938"/>
      <c r="I6" s="938"/>
      <c r="J6" s="938"/>
      <c r="K6" s="938"/>
      <c r="L6" s="938"/>
      <c r="M6" s="938"/>
      <c r="N6" s="938"/>
      <c r="O6" s="938"/>
      <c r="P6" s="938"/>
      <c r="Q6" s="938"/>
      <c r="R6" s="281"/>
      <c r="S6" s="6"/>
      <c r="T6" s="6"/>
      <c r="U6" s="619" t="s">
        <v>188</v>
      </c>
      <c r="V6" s="582"/>
      <c r="W6" s="582"/>
      <c r="X6" s="582"/>
      <c r="Y6" s="582"/>
      <c r="Z6" s="582"/>
      <c r="AA6" s="582"/>
      <c r="AB6" s="582"/>
      <c r="AC6" s="583">
        <v>6432</v>
      </c>
      <c r="AD6" s="584"/>
      <c r="AE6" s="584"/>
      <c r="AF6" s="584"/>
      <c r="AG6" s="584"/>
      <c r="AH6" s="584"/>
      <c r="AI6" s="941" t="s">
        <v>187</v>
      </c>
      <c r="AJ6" s="941"/>
      <c r="AK6" s="697" t="s">
        <v>186</v>
      </c>
      <c r="AL6" s="662"/>
      <c r="AM6" s="662"/>
      <c r="AN6" s="662"/>
      <c r="AO6" s="663"/>
      <c r="AP6" s="934" t="s">
        <v>490</v>
      </c>
      <c r="AQ6" s="935"/>
      <c r="AR6" s="935"/>
      <c r="AS6" s="935"/>
      <c r="AT6" s="935"/>
      <c r="AU6" s="935"/>
      <c r="AV6" s="936" t="s">
        <v>21</v>
      </c>
      <c r="AW6" s="936"/>
      <c r="AX6" s="935" t="s">
        <v>470</v>
      </c>
      <c r="AY6" s="935"/>
      <c r="AZ6" s="935"/>
      <c r="BA6" s="935"/>
      <c r="BB6" s="935"/>
      <c r="BC6" s="935"/>
      <c r="BD6" s="936" t="s">
        <v>21</v>
      </c>
      <c r="BE6" s="936"/>
      <c r="BF6" s="795" t="s">
        <v>185</v>
      </c>
      <c r="BG6" s="788"/>
      <c r="BH6" s="788"/>
      <c r="BI6" s="796"/>
      <c r="BJ6" s="584">
        <v>310</v>
      </c>
      <c r="BK6" s="584"/>
      <c r="BL6" s="584"/>
      <c r="BM6" s="584"/>
      <c r="BN6" s="584"/>
      <c r="BO6" s="584"/>
      <c r="BP6" s="584"/>
      <c r="BQ6" s="584">
        <v>320</v>
      </c>
      <c r="BR6" s="584"/>
      <c r="BS6" s="584"/>
      <c r="BT6" s="584"/>
      <c r="BU6" s="584"/>
      <c r="BV6" s="584"/>
      <c r="BW6" s="672"/>
      <c r="BX6" s="46"/>
      <c r="BY6" s="4"/>
      <c r="BZ6" s="69"/>
      <c r="CA6" s="69"/>
      <c r="CB6" s="69"/>
      <c r="CC6" s="69"/>
      <c r="CD6" s="69"/>
      <c r="CE6" s="69"/>
      <c r="CF6" s="69"/>
      <c r="CG6" s="6"/>
      <c r="CH6" s="6"/>
      <c r="CI6" s="6"/>
      <c r="CJ6" s="6"/>
      <c r="CK6" s="69"/>
      <c r="CL6" s="69"/>
      <c r="CM6" s="69"/>
      <c r="CN6" s="69"/>
      <c r="CO6" s="69"/>
      <c r="CP6" s="69"/>
      <c r="CQ6" s="68"/>
      <c r="CR6" s="619"/>
      <c r="CS6" s="582"/>
      <c r="CT6" s="582"/>
      <c r="CU6" s="582"/>
      <c r="CV6" s="582"/>
      <c r="CW6" s="582"/>
      <c r="CX6" s="582"/>
      <c r="CY6" s="582"/>
      <c r="CZ6" s="582"/>
      <c r="DA6" s="585"/>
      <c r="DB6" s="953"/>
      <c r="DC6" s="954"/>
      <c r="DD6" s="954"/>
      <c r="DE6" s="954"/>
      <c r="DF6" s="954"/>
      <c r="DG6" s="954"/>
      <c r="DH6" s="955"/>
      <c r="DI6" s="4"/>
    </row>
    <row r="7" spans="2:113" ht="13.5" customHeight="1">
      <c r="B7" s="932"/>
      <c r="C7" s="930"/>
      <c r="D7" s="930"/>
      <c r="E7" s="930"/>
      <c r="F7" s="788" t="s">
        <v>184</v>
      </c>
      <c r="G7" s="788"/>
      <c r="H7" s="788"/>
      <c r="I7" s="788"/>
      <c r="J7" s="788"/>
      <c r="K7" s="788"/>
      <c r="L7" s="788"/>
      <c r="M7" s="788"/>
      <c r="N7" s="788"/>
      <c r="O7" s="788"/>
      <c r="P7" s="788"/>
      <c r="Q7" s="788"/>
      <c r="R7" s="788"/>
      <c r="S7" s="788"/>
      <c r="T7" s="928"/>
      <c r="U7" s="928"/>
      <c r="V7" s="928"/>
      <c r="W7" s="930"/>
      <c r="X7" s="788" t="s">
        <v>393</v>
      </c>
      <c r="Y7" s="788"/>
      <c r="Z7" s="788"/>
      <c r="AA7" s="788"/>
      <c r="AB7" s="788"/>
      <c r="AC7" s="788"/>
      <c r="AD7" s="788"/>
      <c r="AE7" s="788"/>
      <c r="AF7" s="788"/>
      <c r="AG7" s="928"/>
      <c r="AH7" s="928"/>
      <c r="AI7" s="805"/>
      <c r="AJ7" s="942"/>
      <c r="AK7" s="35"/>
      <c r="AL7" s="35"/>
      <c r="AM7" s="35"/>
      <c r="AN7" s="35"/>
      <c r="AO7" s="35"/>
      <c r="AP7" s="35"/>
      <c r="AQ7" s="35"/>
      <c r="AR7" s="35"/>
      <c r="AS7" s="35"/>
      <c r="AT7" s="35"/>
      <c r="AU7" s="35"/>
      <c r="AV7" s="35"/>
      <c r="AW7" s="35"/>
      <c r="AX7" s="35"/>
      <c r="AY7" s="35"/>
      <c r="AZ7" s="35"/>
      <c r="BA7" s="35"/>
      <c r="BB7" s="35"/>
      <c r="BC7" s="35"/>
      <c r="BD7" s="35"/>
      <c r="BE7" s="35"/>
      <c r="BF7" s="660"/>
      <c r="BG7" s="582"/>
      <c r="BH7" s="582"/>
      <c r="BI7" s="626"/>
      <c r="BJ7" s="588">
        <v>0.6</v>
      </c>
      <c r="BK7" s="588"/>
      <c r="BL7" s="588"/>
      <c r="BM7" s="588"/>
      <c r="BN7" s="588"/>
      <c r="BO7" s="588"/>
      <c r="BP7" s="588"/>
      <c r="BQ7" s="588">
        <v>0.6</v>
      </c>
      <c r="BR7" s="588"/>
      <c r="BS7" s="588"/>
      <c r="BT7" s="588"/>
      <c r="BU7" s="588"/>
      <c r="BV7" s="588"/>
      <c r="BW7" s="647"/>
      <c r="BX7" s="46"/>
      <c r="BY7" s="4"/>
      <c r="BZ7" s="959" t="s">
        <v>394</v>
      </c>
      <c r="CA7" s="959"/>
      <c r="CB7" s="959"/>
      <c r="CC7" s="959"/>
      <c r="CD7" s="959"/>
      <c r="CE7" s="959"/>
      <c r="CF7" s="959"/>
      <c r="CG7" s="35"/>
      <c r="CH7" s="35"/>
      <c r="CI7" s="35"/>
      <c r="CJ7" s="35"/>
      <c r="CK7" s="959" t="s">
        <v>207</v>
      </c>
      <c r="CL7" s="959"/>
      <c r="CM7" s="959"/>
      <c r="CN7" s="959"/>
      <c r="CO7" s="959"/>
      <c r="CP7" s="959"/>
      <c r="CQ7" s="960"/>
      <c r="CR7" s="619"/>
      <c r="CS7" s="582"/>
      <c r="CT7" s="582"/>
      <c r="CU7" s="582"/>
      <c r="CV7" s="582"/>
      <c r="CW7" s="582"/>
      <c r="CX7" s="582"/>
      <c r="CY7" s="582"/>
      <c r="CZ7" s="582"/>
      <c r="DA7" s="585"/>
      <c r="DB7" s="953"/>
      <c r="DC7" s="954"/>
      <c r="DD7" s="954"/>
      <c r="DE7" s="954"/>
      <c r="DF7" s="954"/>
      <c r="DG7" s="954"/>
      <c r="DH7" s="955"/>
      <c r="DI7" s="4"/>
    </row>
    <row r="8" spans="2:113" ht="13.5" customHeight="1">
      <c r="B8" s="933"/>
      <c r="C8" s="931"/>
      <c r="D8" s="931"/>
      <c r="E8" s="931"/>
      <c r="F8" s="806"/>
      <c r="G8" s="806"/>
      <c r="H8" s="806"/>
      <c r="I8" s="806"/>
      <c r="J8" s="806"/>
      <c r="K8" s="806"/>
      <c r="L8" s="806"/>
      <c r="M8" s="806"/>
      <c r="N8" s="806"/>
      <c r="O8" s="806"/>
      <c r="P8" s="806"/>
      <c r="Q8" s="806"/>
      <c r="R8" s="806"/>
      <c r="S8" s="806"/>
      <c r="T8" s="929"/>
      <c r="U8" s="929"/>
      <c r="V8" s="929"/>
      <c r="W8" s="931"/>
      <c r="X8" s="806"/>
      <c r="Y8" s="806"/>
      <c r="Z8" s="806"/>
      <c r="AA8" s="806"/>
      <c r="AB8" s="806"/>
      <c r="AC8" s="806"/>
      <c r="AD8" s="806"/>
      <c r="AE8" s="806"/>
      <c r="AF8" s="806"/>
      <c r="AG8" s="929"/>
      <c r="AH8" s="929"/>
      <c r="AI8" s="929"/>
      <c r="AJ8" s="943"/>
      <c r="AK8" s="35"/>
      <c r="AL8" s="35"/>
      <c r="AM8" s="35"/>
      <c r="AN8" s="35"/>
      <c r="AO8" s="35"/>
      <c r="AP8" s="35"/>
      <c r="AQ8" s="35"/>
      <c r="AR8" s="35"/>
      <c r="AS8" s="35"/>
      <c r="AT8" s="35"/>
      <c r="AU8" s="35"/>
      <c r="AV8" s="35"/>
      <c r="AW8" s="35"/>
      <c r="AX8" s="35"/>
      <c r="AY8" s="35"/>
      <c r="AZ8" s="35"/>
      <c r="BA8" s="35"/>
      <c r="BB8" s="35"/>
      <c r="BC8" s="35"/>
      <c r="BD8" s="35"/>
      <c r="BE8" s="35"/>
      <c r="BF8" s="660" t="s">
        <v>183</v>
      </c>
      <c r="BG8" s="582"/>
      <c r="BH8" s="582"/>
      <c r="BI8" s="626"/>
      <c r="BJ8" s="584">
        <v>11294</v>
      </c>
      <c r="BK8" s="584"/>
      <c r="BL8" s="584"/>
      <c r="BM8" s="584"/>
      <c r="BN8" s="584"/>
      <c r="BO8" s="584"/>
      <c r="BP8" s="584"/>
      <c r="BQ8" s="584">
        <v>11985</v>
      </c>
      <c r="BR8" s="584"/>
      <c r="BS8" s="584"/>
      <c r="BT8" s="584"/>
      <c r="BU8" s="584"/>
      <c r="BV8" s="584"/>
      <c r="BW8" s="672"/>
      <c r="BX8" s="33"/>
      <c r="BY8" s="32"/>
      <c r="BZ8" s="67"/>
      <c r="CA8" s="67"/>
      <c r="CB8" s="67"/>
      <c r="CC8" s="67"/>
      <c r="CD8" s="67"/>
      <c r="CE8" s="67"/>
      <c r="CF8" s="67"/>
      <c r="CG8" s="30"/>
      <c r="CH8" s="30"/>
      <c r="CI8" s="30"/>
      <c r="CJ8" s="30"/>
      <c r="CK8" s="67"/>
      <c r="CL8" s="67"/>
      <c r="CM8" s="67"/>
      <c r="CN8" s="67"/>
      <c r="CO8" s="67"/>
      <c r="CP8" s="67"/>
      <c r="CQ8" s="66"/>
      <c r="CR8" s="697"/>
      <c r="CS8" s="662"/>
      <c r="CT8" s="662"/>
      <c r="CU8" s="662"/>
      <c r="CV8" s="662"/>
      <c r="CW8" s="662"/>
      <c r="CX8" s="662"/>
      <c r="CY8" s="662"/>
      <c r="CZ8" s="662"/>
      <c r="DA8" s="663"/>
      <c r="DB8" s="956"/>
      <c r="DC8" s="957"/>
      <c r="DD8" s="957"/>
      <c r="DE8" s="957"/>
      <c r="DF8" s="957"/>
      <c r="DG8" s="957"/>
      <c r="DH8" s="958"/>
      <c r="DI8" s="4"/>
    </row>
    <row r="9" spans="2:113" ht="13.5" customHeight="1">
      <c r="B9" s="29"/>
      <c r="C9" s="28"/>
      <c r="D9" s="788" t="s">
        <v>77</v>
      </c>
      <c r="E9" s="788"/>
      <c r="F9" s="788"/>
      <c r="G9" s="788"/>
      <c r="H9" s="788"/>
      <c r="I9" s="788"/>
      <c r="J9" s="788"/>
      <c r="K9" s="27"/>
      <c r="L9" s="25"/>
      <c r="M9" s="26"/>
      <c r="N9" s="788" t="s">
        <v>76</v>
      </c>
      <c r="O9" s="788"/>
      <c r="P9" s="788"/>
      <c r="Q9" s="788"/>
      <c r="R9" s="788"/>
      <c r="S9" s="788"/>
      <c r="T9" s="25"/>
      <c r="U9" s="795" t="s">
        <v>73</v>
      </c>
      <c r="V9" s="788"/>
      <c r="W9" s="788"/>
      <c r="X9" s="796"/>
      <c r="Y9" s="795" t="s">
        <v>182</v>
      </c>
      <c r="Z9" s="788"/>
      <c r="AA9" s="788"/>
      <c r="AB9" s="788"/>
      <c r="AC9" s="788"/>
      <c r="AD9" s="788"/>
      <c r="AE9" s="788"/>
      <c r="AF9" s="788"/>
      <c r="AG9" s="795" t="s">
        <v>73</v>
      </c>
      <c r="AH9" s="788"/>
      <c r="AI9" s="788"/>
      <c r="AJ9" s="796"/>
      <c r="AK9" s="46"/>
      <c r="AL9" s="4"/>
      <c r="AM9" s="4"/>
      <c r="AN9" s="4"/>
      <c r="AO9" s="4"/>
      <c r="AP9" s="4"/>
      <c r="AQ9" s="4"/>
      <c r="AR9" s="4"/>
      <c r="AS9" s="4"/>
      <c r="AT9" s="4"/>
      <c r="AU9" s="4"/>
      <c r="AV9" s="4"/>
      <c r="AW9" s="4"/>
      <c r="AX9" s="4"/>
      <c r="AY9" s="4"/>
      <c r="AZ9" s="4"/>
      <c r="BA9" s="4"/>
      <c r="BB9" s="4"/>
      <c r="BC9" s="4"/>
      <c r="BD9" s="4"/>
      <c r="BE9" s="4"/>
      <c r="BF9" s="660"/>
      <c r="BG9" s="582"/>
      <c r="BH9" s="582"/>
      <c r="BI9" s="626"/>
      <c r="BJ9" s="588">
        <v>23.2</v>
      </c>
      <c r="BK9" s="588"/>
      <c r="BL9" s="588"/>
      <c r="BM9" s="588"/>
      <c r="BN9" s="588"/>
      <c r="BO9" s="588"/>
      <c r="BP9" s="588"/>
      <c r="BQ9" s="588">
        <v>23.6</v>
      </c>
      <c r="BR9" s="588"/>
      <c r="BS9" s="588"/>
      <c r="BT9" s="588"/>
      <c r="BU9" s="588"/>
      <c r="BV9" s="588"/>
      <c r="BW9" s="647"/>
      <c r="BX9" s="39"/>
      <c r="BY9" s="43"/>
      <c r="BZ9" s="43"/>
      <c r="CA9" s="632" t="s">
        <v>181</v>
      </c>
      <c r="CB9" s="632"/>
      <c r="CC9" s="632"/>
      <c r="CD9" s="632"/>
      <c r="CE9" s="632"/>
      <c r="CF9" s="632"/>
      <c r="CG9" s="632"/>
      <c r="CH9" s="632"/>
      <c r="CI9" s="632"/>
      <c r="CJ9" s="632"/>
      <c r="CK9" s="632"/>
      <c r="CL9" s="38"/>
      <c r="CM9" s="38"/>
      <c r="CN9" s="24"/>
      <c r="CO9" s="728" t="s">
        <v>778</v>
      </c>
      <c r="CP9" s="632"/>
      <c r="CQ9" s="632"/>
      <c r="CR9" s="632"/>
      <c r="CS9" s="632"/>
      <c r="CT9" s="632"/>
      <c r="CU9" s="632"/>
      <c r="CV9" s="632"/>
      <c r="CW9" s="632"/>
      <c r="CX9" s="632"/>
      <c r="CY9" s="728" t="s">
        <v>395</v>
      </c>
      <c r="CZ9" s="632"/>
      <c r="DA9" s="632"/>
      <c r="DB9" s="632"/>
      <c r="DC9" s="632"/>
      <c r="DD9" s="632"/>
      <c r="DE9" s="632"/>
      <c r="DF9" s="632"/>
      <c r="DG9" s="632"/>
      <c r="DH9" s="809"/>
      <c r="DI9" s="4"/>
    </row>
    <row r="10" spans="2:113" ht="13.5" customHeight="1">
      <c r="B10" s="65"/>
      <c r="C10" s="54"/>
      <c r="D10" s="806"/>
      <c r="E10" s="806"/>
      <c r="F10" s="806"/>
      <c r="G10" s="806"/>
      <c r="H10" s="806"/>
      <c r="I10" s="806"/>
      <c r="J10" s="806"/>
      <c r="K10" s="36"/>
      <c r="L10" s="53"/>
      <c r="M10" s="55"/>
      <c r="N10" s="916"/>
      <c r="O10" s="916"/>
      <c r="P10" s="916"/>
      <c r="Q10" s="916"/>
      <c r="R10" s="916"/>
      <c r="S10" s="916"/>
      <c r="T10" s="53"/>
      <c r="U10" s="917"/>
      <c r="V10" s="916"/>
      <c r="W10" s="916"/>
      <c r="X10" s="918"/>
      <c r="Y10" s="855"/>
      <c r="Z10" s="806"/>
      <c r="AA10" s="806"/>
      <c r="AB10" s="806"/>
      <c r="AC10" s="806"/>
      <c r="AD10" s="806"/>
      <c r="AE10" s="806"/>
      <c r="AF10" s="806"/>
      <c r="AG10" s="917"/>
      <c r="AH10" s="916"/>
      <c r="AI10" s="916"/>
      <c r="AJ10" s="918"/>
      <c r="AK10" s="46"/>
      <c r="AL10" s="4"/>
      <c r="AM10" s="4"/>
      <c r="AN10" s="4"/>
      <c r="AO10" s="4"/>
      <c r="AP10" s="4"/>
      <c r="AQ10" s="6"/>
      <c r="AR10" s="6"/>
      <c r="AS10" s="6"/>
      <c r="AT10" s="6"/>
      <c r="AU10" s="6"/>
      <c r="AV10" s="6"/>
      <c r="AW10" s="6"/>
      <c r="AX10" s="6"/>
      <c r="AY10" s="6"/>
      <c r="AZ10" s="6"/>
      <c r="BA10" s="6"/>
      <c r="BB10" s="6"/>
      <c r="BC10" s="6"/>
      <c r="BD10" s="6"/>
      <c r="BE10" s="6"/>
      <c r="BF10" s="660" t="s">
        <v>180</v>
      </c>
      <c r="BG10" s="582"/>
      <c r="BH10" s="582"/>
      <c r="BI10" s="626"/>
      <c r="BJ10" s="584">
        <v>37034</v>
      </c>
      <c r="BK10" s="584"/>
      <c r="BL10" s="584"/>
      <c r="BM10" s="584"/>
      <c r="BN10" s="584"/>
      <c r="BO10" s="584"/>
      <c r="BP10" s="584"/>
      <c r="BQ10" s="584">
        <v>38580</v>
      </c>
      <c r="BR10" s="584"/>
      <c r="BS10" s="584"/>
      <c r="BT10" s="584"/>
      <c r="BU10" s="584"/>
      <c r="BV10" s="584"/>
      <c r="BW10" s="584"/>
      <c r="BX10" s="22"/>
      <c r="BY10" s="30"/>
      <c r="BZ10" s="30"/>
      <c r="CA10" s="662"/>
      <c r="CB10" s="662"/>
      <c r="CC10" s="662"/>
      <c r="CD10" s="662"/>
      <c r="CE10" s="662"/>
      <c r="CF10" s="662"/>
      <c r="CG10" s="662"/>
      <c r="CH10" s="662"/>
      <c r="CI10" s="662"/>
      <c r="CJ10" s="662"/>
      <c r="CK10" s="662"/>
      <c r="CL10" s="30"/>
      <c r="CM10" s="30"/>
      <c r="CN10" s="21"/>
      <c r="CO10" s="697"/>
      <c r="CP10" s="662"/>
      <c r="CQ10" s="662"/>
      <c r="CR10" s="662"/>
      <c r="CS10" s="662"/>
      <c r="CT10" s="662"/>
      <c r="CU10" s="662"/>
      <c r="CV10" s="662"/>
      <c r="CW10" s="662"/>
      <c r="CX10" s="662"/>
      <c r="CY10" s="697"/>
      <c r="CZ10" s="662"/>
      <c r="DA10" s="662"/>
      <c r="DB10" s="662"/>
      <c r="DC10" s="662"/>
      <c r="DD10" s="662"/>
      <c r="DE10" s="662"/>
      <c r="DF10" s="662"/>
      <c r="DG10" s="662"/>
      <c r="DH10" s="810"/>
      <c r="DI10" s="4"/>
    </row>
    <row r="11" spans="2:113" ht="13.5" customHeight="1">
      <c r="B11" s="849" t="s">
        <v>179</v>
      </c>
      <c r="C11" s="773"/>
      <c r="D11" s="773"/>
      <c r="E11" s="773"/>
      <c r="F11" s="773"/>
      <c r="G11" s="773"/>
      <c r="H11" s="773"/>
      <c r="I11" s="773"/>
      <c r="J11" s="773"/>
      <c r="K11" s="773"/>
      <c r="L11" s="774"/>
      <c r="M11" s="583">
        <v>19239228</v>
      </c>
      <c r="N11" s="584"/>
      <c r="O11" s="584"/>
      <c r="P11" s="584"/>
      <c r="Q11" s="584"/>
      <c r="R11" s="584"/>
      <c r="S11" s="584"/>
      <c r="T11" s="584"/>
      <c r="U11" s="588">
        <v>45.1</v>
      </c>
      <c r="V11" s="588"/>
      <c r="W11" s="588"/>
      <c r="X11" s="588"/>
      <c r="Y11" s="790">
        <v>17713647</v>
      </c>
      <c r="Z11" s="790"/>
      <c r="AA11" s="790"/>
      <c r="AB11" s="790"/>
      <c r="AC11" s="790"/>
      <c r="AD11" s="790"/>
      <c r="AE11" s="790"/>
      <c r="AF11" s="790"/>
      <c r="AG11" s="791">
        <v>83.4</v>
      </c>
      <c r="AH11" s="791"/>
      <c r="AI11" s="791"/>
      <c r="AJ11" s="792"/>
      <c r="AK11" s="46"/>
      <c r="AL11" s="4"/>
      <c r="AM11" s="4"/>
      <c r="AN11" s="4"/>
      <c r="AO11" s="4"/>
      <c r="AP11" s="4"/>
      <c r="AQ11" s="6"/>
      <c r="AR11" s="6"/>
      <c r="AS11" s="6"/>
      <c r="AT11" s="6"/>
      <c r="AU11" s="6"/>
      <c r="AV11" s="6"/>
      <c r="AW11" s="6"/>
      <c r="AX11" s="6"/>
      <c r="AY11" s="6"/>
      <c r="AZ11" s="6"/>
      <c r="BA11" s="6"/>
      <c r="BB11" s="6"/>
      <c r="BC11" s="6"/>
      <c r="BD11" s="6"/>
      <c r="BE11" s="6"/>
      <c r="BF11" s="855"/>
      <c r="BG11" s="806"/>
      <c r="BH11" s="806"/>
      <c r="BI11" s="856"/>
      <c r="BJ11" s="922">
        <v>76.099999999999994</v>
      </c>
      <c r="BK11" s="922"/>
      <c r="BL11" s="922"/>
      <c r="BM11" s="922"/>
      <c r="BN11" s="922"/>
      <c r="BO11" s="922"/>
      <c r="BP11" s="922"/>
      <c r="BQ11" s="922">
        <v>75.8</v>
      </c>
      <c r="BR11" s="922"/>
      <c r="BS11" s="922"/>
      <c r="BT11" s="922"/>
      <c r="BU11" s="922"/>
      <c r="BV11" s="922"/>
      <c r="BW11" s="925"/>
      <c r="BX11" s="719"/>
      <c r="BY11" s="926"/>
      <c r="BZ11" s="728" t="s">
        <v>396</v>
      </c>
      <c r="CA11" s="793"/>
      <c r="CB11" s="793"/>
      <c r="CC11" s="793"/>
      <c r="CD11" s="793"/>
      <c r="CE11" s="793"/>
      <c r="CF11" s="793"/>
      <c r="CG11" s="793"/>
      <c r="CH11" s="793"/>
      <c r="CI11" s="793"/>
      <c r="CJ11" s="793"/>
      <c r="CK11" s="793"/>
      <c r="CL11" s="793"/>
      <c r="CM11" s="793"/>
      <c r="CN11" s="794"/>
      <c r="CO11" s="749">
        <v>42650080</v>
      </c>
      <c r="CP11" s="750"/>
      <c r="CQ11" s="750"/>
      <c r="CR11" s="750"/>
      <c r="CS11" s="750"/>
      <c r="CT11" s="750"/>
      <c r="CU11" s="750"/>
      <c r="CV11" s="750"/>
      <c r="CW11" s="750"/>
      <c r="CX11" s="750"/>
      <c r="CY11" s="750">
        <v>43841958</v>
      </c>
      <c r="CZ11" s="750"/>
      <c r="DA11" s="750"/>
      <c r="DB11" s="750"/>
      <c r="DC11" s="750"/>
      <c r="DD11" s="750"/>
      <c r="DE11" s="750"/>
      <c r="DF11" s="750"/>
      <c r="DG11" s="750"/>
      <c r="DH11" s="927"/>
      <c r="DI11" s="4"/>
    </row>
    <row r="12" spans="2:113" ht="13.5" customHeight="1">
      <c r="B12" s="659" t="s">
        <v>397</v>
      </c>
      <c r="C12" s="582"/>
      <c r="D12" s="582"/>
      <c r="E12" s="582"/>
      <c r="F12" s="582"/>
      <c r="G12" s="582"/>
      <c r="H12" s="582"/>
      <c r="I12" s="582"/>
      <c r="J12" s="582"/>
      <c r="K12" s="582"/>
      <c r="L12" s="585"/>
      <c r="M12" s="583">
        <v>168236</v>
      </c>
      <c r="N12" s="584"/>
      <c r="O12" s="584"/>
      <c r="P12" s="584"/>
      <c r="Q12" s="584"/>
      <c r="R12" s="584"/>
      <c r="S12" s="584"/>
      <c r="T12" s="584"/>
      <c r="U12" s="588">
        <v>0.4</v>
      </c>
      <c r="V12" s="588"/>
      <c r="W12" s="588"/>
      <c r="X12" s="588"/>
      <c r="Y12" s="584">
        <v>168236</v>
      </c>
      <c r="Z12" s="584"/>
      <c r="AA12" s="584"/>
      <c r="AB12" s="584"/>
      <c r="AC12" s="584"/>
      <c r="AD12" s="584"/>
      <c r="AE12" s="584"/>
      <c r="AF12" s="584"/>
      <c r="AG12" s="588">
        <v>0.8</v>
      </c>
      <c r="AH12" s="588"/>
      <c r="AI12" s="588"/>
      <c r="AJ12" s="647"/>
      <c r="AK12" s="39"/>
      <c r="AL12" s="43"/>
      <c r="AM12" s="43"/>
      <c r="AN12" s="632" t="s">
        <v>178</v>
      </c>
      <c r="AO12" s="632"/>
      <c r="AP12" s="632"/>
      <c r="AQ12" s="632"/>
      <c r="AR12" s="632"/>
      <c r="AS12" s="632"/>
      <c r="AT12" s="632"/>
      <c r="AU12" s="632"/>
      <c r="AV12" s="632"/>
      <c r="AW12" s="632"/>
      <c r="AX12" s="632"/>
      <c r="AY12" s="632"/>
      <c r="AZ12" s="632"/>
      <c r="BA12" s="632"/>
      <c r="BB12" s="632"/>
      <c r="BC12" s="38"/>
      <c r="BD12" s="38"/>
      <c r="BE12" s="632" t="s">
        <v>393</v>
      </c>
      <c r="BF12" s="582"/>
      <c r="BG12" s="582"/>
      <c r="BH12" s="582"/>
      <c r="BI12" s="582"/>
      <c r="BJ12" s="632"/>
      <c r="BK12" s="632"/>
      <c r="BL12" s="632"/>
      <c r="BM12" s="632"/>
      <c r="BN12" s="38"/>
      <c r="BO12" s="38"/>
      <c r="BP12" s="38"/>
      <c r="BQ12" s="893" t="s">
        <v>398</v>
      </c>
      <c r="BR12" s="745"/>
      <c r="BS12" s="745"/>
      <c r="BT12" s="745"/>
      <c r="BU12" s="745"/>
      <c r="BV12" s="745"/>
      <c r="BW12" s="746"/>
      <c r="BX12" s="924" t="s">
        <v>399</v>
      </c>
      <c r="BY12" s="896"/>
      <c r="BZ12" s="619" t="s">
        <v>400</v>
      </c>
      <c r="CA12" s="684"/>
      <c r="CB12" s="684"/>
      <c r="CC12" s="684"/>
      <c r="CD12" s="684"/>
      <c r="CE12" s="684"/>
      <c r="CF12" s="684"/>
      <c r="CG12" s="684"/>
      <c r="CH12" s="684"/>
      <c r="CI12" s="684"/>
      <c r="CJ12" s="684"/>
      <c r="CK12" s="684"/>
      <c r="CL12" s="684"/>
      <c r="CM12" s="684"/>
      <c r="CN12" s="685"/>
      <c r="CO12" s="583">
        <v>41291360</v>
      </c>
      <c r="CP12" s="584"/>
      <c r="CQ12" s="584"/>
      <c r="CR12" s="584"/>
      <c r="CS12" s="584"/>
      <c r="CT12" s="584"/>
      <c r="CU12" s="584"/>
      <c r="CV12" s="584"/>
      <c r="CW12" s="584"/>
      <c r="CX12" s="584"/>
      <c r="CY12" s="584">
        <v>42505442</v>
      </c>
      <c r="CZ12" s="584"/>
      <c r="DA12" s="584"/>
      <c r="DB12" s="584"/>
      <c r="DC12" s="584"/>
      <c r="DD12" s="584"/>
      <c r="DE12" s="584"/>
      <c r="DF12" s="584"/>
      <c r="DG12" s="584"/>
      <c r="DH12" s="903"/>
      <c r="DI12" s="4"/>
    </row>
    <row r="13" spans="2:113" ht="13.5" customHeight="1">
      <c r="B13" s="659" t="s">
        <v>401</v>
      </c>
      <c r="C13" s="582"/>
      <c r="D13" s="582"/>
      <c r="E13" s="582"/>
      <c r="F13" s="582"/>
      <c r="G13" s="582"/>
      <c r="H13" s="582"/>
      <c r="I13" s="582"/>
      <c r="J13" s="582"/>
      <c r="K13" s="582"/>
      <c r="L13" s="585"/>
      <c r="M13" s="583">
        <v>29804</v>
      </c>
      <c r="N13" s="584"/>
      <c r="O13" s="584"/>
      <c r="P13" s="584"/>
      <c r="Q13" s="584"/>
      <c r="R13" s="584"/>
      <c r="S13" s="584"/>
      <c r="T13" s="584"/>
      <c r="U13" s="588">
        <v>0.1</v>
      </c>
      <c r="V13" s="588"/>
      <c r="W13" s="588"/>
      <c r="X13" s="588"/>
      <c r="Y13" s="584">
        <v>29804</v>
      </c>
      <c r="Z13" s="584"/>
      <c r="AA13" s="584"/>
      <c r="AB13" s="584"/>
      <c r="AC13" s="584"/>
      <c r="AD13" s="584"/>
      <c r="AE13" s="584"/>
      <c r="AF13" s="584"/>
      <c r="AG13" s="588">
        <v>0.1</v>
      </c>
      <c r="AH13" s="588"/>
      <c r="AI13" s="588"/>
      <c r="AJ13" s="647"/>
      <c r="AK13" s="49"/>
      <c r="AL13" s="6"/>
      <c r="AM13" s="6"/>
      <c r="AN13" s="806"/>
      <c r="AO13" s="806"/>
      <c r="AP13" s="806"/>
      <c r="AQ13" s="806"/>
      <c r="AR13" s="806"/>
      <c r="AS13" s="806"/>
      <c r="AT13" s="806"/>
      <c r="AU13" s="806"/>
      <c r="AV13" s="806"/>
      <c r="AW13" s="806"/>
      <c r="AX13" s="806"/>
      <c r="AY13" s="806"/>
      <c r="AZ13" s="806"/>
      <c r="BA13" s="806"/>
      <c r="BB13" s="806"/>
      <c r="BC13" s="35"/>
      <c r="BD13" s="35"/>
      <c r="BE13" s="582"/>
      <c r="BF13" s="582"/>
      <c r="BG13" s="582"/>
      <c r="BH13" s="582"/>
      <c r="BI13" s="582"/>
      <c r="BJ13" s="582"/>
      <c r="BK13" s="582"/>
      <c r="BL13" s="582"/>
      <c r="BM13" s="582"/>
      <c r="BN13" s="35"/>
      <c r="BO13" s="35"/>
      <c r="BP13" s="35"/>
      <c r="BQ13" s="905"/>
      <c r="BR13" s="906"/>
      <c r="BS13" s="906"/>
      <c r="BT13" s="906"/>
      <c r="BU13" s="906"/>
      <c r="BV13" s="906"/>
      <c r="BW13" s="923"/>
      <c r="BX13" s="924"/>
      <c r="BY13" s="896"/>
      <c r="BZ13" s="619" t="s">
        <v>402</v>
      </c>
      <c r="CA13" s="684"/>
      <c r="CB13" s="684"/>
      <c r="CC13" s="684"/>
      <c r="CD13" s="684"/>
      <c r="CE13" s="684"/>
      <c r="CF13" s="684"/>
      <c r="CG13" s="684"/>
      <c r="CH13" s="684"/>
      <c r="CI13" s="684"/>
      <c r="CJ13" s="684"/>
      <c r="CK13" s="684"/>
      <c r="CL13" s="684"/>
      <c r="CM13" s="684"/>
      <c r="CN13" s="685"/>
      <c r="CO13" s="583">
        <v>1358720</v>
      </c>
      <c r="CP13" s="584"/>
      <c r="CQ13" s="584"/>
      <c r="CR13" s="584"/>
      <c r="CS13" s="584"/>
      <c r="CT13" s="584"/>
      <c r="CU13" s="584"/>
      <c r="CV13" s="584"/>
      <c r="CW13" s="584"/>
      <c r="CX13" s="584"/>
      <c r="CY13" s="584">
        <v>1336516</v>
      </c>
      <c r="CZ13" s="584"/>
      <c r="DA13" s="584"/>
      <c r="DB13" s="584"/>
      <c r="DC13" s="584"/>
      <c r="DD13" s="584"/>
      <c r="DE13" s="584"/>
      <c r="DF13" s="584"/>
      <c r="DG13" s="584"/>
      <c r="DH13" s="903"/>
      <c r="DI13" s="4"/>
    </row>
    <row r="14" spans="2:113" ht="13.5" customHeight="1">
      <c r="B14" s="659" t="s">
        <v>176</v>
      </c>
      <c r="C14" s="582"/>
      <c r="D14" s="582"/>
      <c r="E14" s="582"/>
      <c r="F14" s="582"/>
      <c r="G14" s="582"/>
      <c r="H14" s="582"/>
      <c r="I14" s="582"/>
      <c r="J14" s="582"/>
      <c r="K14" s="582"/>
      <c r="L14" s="585"/>
      <c r="M14" s="583">
        <v>122547</v>
      </c>
      <c r="N14" s="584"/>
      <c r="O14" s="584"/>
      <c r="P14" s="584"/>
      <c r="Q14" s="584"/>
      <c r="R14" s="584"/>
      <c r="S14" s="584"/>
      <c r="T14" s="584"/>
      <c r="U14" s="588">
        <v>0.3</v>
      </c>
      <c r="V14" s="588"/>
      <c r="W14" s="588"/>
      <c r="X14" s="588"/>
      <c r="Y14" s="584">
        <v>122547</v>
      </c>
      <c r="Z14" s="584"/>
      <c r="AA14" s="584"/>
      <c r="AB14" s="584"/>
      <c r="AC14" s="584"/>
      <c r="AD14" s="584"/>
      <c r="AE14" s="584"/>
      <c r="AF14" s="584"/>
      <c r="AG14" s="588">
        <v>0.6</v>
      </c>
      <c r="AH14" s="588"/>
      <c r="AI14" s="588"/>
      <c r="AJ14" s="647"/>
      <c r="AK14" s="26"/>
      <c r="AL14" s="28"/>
      <c r="AM14" s="914" t="s">
        <v>77</v>
      </c>
      <c r="AN14" s="914"/>
      <c r="AO14" s="914"/>
      <c r="AP14" s="914"/>
      <c r="AQ14" s="914"/>
      <c r="AR14" s="914"/>
      <c r="AS14" s="914"/>
      <c r="AT14" s="914"/>
      <c r="AU14" s="64"/>
      <c r="AV14" s="63"/>
      <c r="AW14" s="26"/>
      <c r="AX14" s="788" t="s">
        <v>175</v>
      </c>
      <c r="AY14" s="788"/>
      <c r="AZ14" s="788"/>
      <c r="BA14" s="788"/>
      <c r="BB14" s="788"/>
      <c r="BC14" s="788"/>
      <c r="BD14" s="788"/>
      <c r="BE14" s="25"/>
      <c r="BF14" s="795" t="s">
        <v>73</v>
      </c>
      <c r="BG14" s="788"/>
      <c r="BH14" s="788"/>
      <c r="BI14" s="796"/>
      <c r="BJ14" s="26"/>
      <c r="BK14" s="914" t="s">
        <v>174</v>
      </c>
      <c r="BL14" s="914"/>
      <c r="BM14" s="914"/>
      <c r="BN14" s="914"/>
      <c r="BO14" s="914"/>
      <c r="BP14" s="62"/>
      <c r="BQ14" s="795" t="s">
        <v>173</v>
      </c>
      <c r="BR14" s="788"/>
      <c r="BS14" s="788"/>
      <c r="BT14" s="788"/>
      <c r="BU14" s="789"/>
      <c r="BV14" s="919" t="s">
        <v>403</v>
      </c>
      <c r="BW14" s="920"/>
      <c r="BX14" s="924"/>
      <c r="BY14" s="896"/>
      <c r="BZ14" s="641" t="s">
        <v>404</v>
      </c>
      <c r="CA14" s="694"/>
      <c r="CB14" s="694"/>
      <c r="CC14" s="694"/>
      <c r="CD14" s="694"/>
      <c r="CE14" s="694"/>
      <c r="CF14" s="694"/>
      <c r="CG14" s="694"/>
      <c r="CH14" s="694"/>
      <c r="CI14" s="694"/>
      <c r="CJ14" s="694"/>
      <c r="CK14" s="694"/>
      <c r="CL14" s="694"/>
      <c r="CM14" s="694"/>
      <c r="CN14" s="921"/>
      <c r="CO14" s="583">
        <v>23174</v>
      </c>
      <c r="CP14" s="584"/>
      <c r="CQ14" s="584"/>
      <c r="CR14" s="584"/>
      <c r="CS14" s="584"/>
      <c r="CT14" s="584"/>
      <c r="CU14" s="584"/>
      <c r="CV14" s="584"/>
      <c r="CW14" s="584"/>
      <c r="CX14" s="584"/>
      <c r="CY14" s="584">
        <v>247904</v>
      </c>
      <c r="CZ14" s="584"/>
      <c r="DA14" s="584"/>
      <c r="DB14" s="584"/>
      <c r="DC14" s="584"/>
      <c r="DD14" s="584"/>
      <c r="DE14" s="584"/>
      <c r="DF14" s="584"/>
      <c r="DG14" s="584"/>
      <c r="DH14" s="903"/>
      <c r="DI14" s="4"/>
    </row>
    <row r="15" spans="2:113" ht="13.5" customHeight="1">
      <c r="B15" s="853" t="s">
        <v>172</v>
      </c>
      <c r="C15" s="695"/>
      <c r="D15" s="695"/>
      <c r="E15" s="695"/>
      <c r="F15" s="695"/>
      <c r="G15" s="695"/>
      <c r="H15" s="695"/>
      <c r="I15" s="695"/>
      <c r="J15" s="695"/>
      <c r="K15" s="695"/>
      <c r="L15" s="696"/>
      <c r="M15" s="583">
        <v>122401</v>
      </c>
      <c r="N15" s="584"/>
      <c r="O15" s="584"/>
      <c r="P15" s="584"/>
      <c r="Q15" s="584"/>
      <c r="R15" s="584"/>
      <c r="S15" s="584"/>
      <c r="T15" s="584"/>
      <c r="U15" s="588">
        <v>0.3</v>
      </c>
      <c r="V15" s="588"/>
      <c r="W15" s="588"/>
      <c r="X15" s="588"/>
      <c r="Y15" s="584">
        <v>122401</v>
      </c>
      <c r="Z15" s="584"/>
      <c r="AA15" s="584"/>
      <c r="AB15" s="584"/>
      <c r="AC15" s="584"/>
      <c r="AD15" s="584"/>
      <c r="AE15" s="584"/>
      <c r="AF15" s="584"/>
      <c r="AG15" s="588">
        <v>0.6</v>
      </c>
      <c r="AH15" s="588"/>
      <c r="AI15" s="588"/>
      <c r="AJ15" s="647"/>
      <c r="AK15" s="55"/>
      <c r="AL15" s="54"/>
      <c r="AM15" s="915"/>
      <c r="AN15" s="915"/>
      <c r="AO15" s="915"/>
      <c r="AP15" s="915"/>
      <c r="AQ15" s="915"/>
      <c r="AR15" s="915"/>
      <c r="AS15" s="915"/>
      <c r="AT15" s="915"/>
      <c r="AU15" s="54"/>
      <c r="AV15" s="61"/>
      <c r="AW15" s="55"/>
      <c r="AX15" s="916"/>
      <c r="AY15" s="916"/>
      <c r="AZ15" s="916"/>
      <c r="BA15" s="916"/>
      <c r="BB15" s="916"/>
      <c r="BC15" s="916"/>
      <c r="BD15" s="916"/>
      <c r="BE15" s="61"/>
      <c r="BF15" s="917"/>
      <c r="BG15" s="916"/>
      <c r="BH15" s="916"/>
      <c r="BI15" s="918"/>
      <c r="BJ15" s="55"/>
      <c r="BK15" s="916"/>
      <c r="BL15" s="916"/>
      <c r="BM15" s="916"/>
      <c r="BN15" s="916"/>
      <c r="BO15" s="916"/>
      <c r="BP15" s="61"/>
      <c r="BQ15" s="619" t="s">
        <v>171</v>
      </c>
      <c r="BR15" s="582"/>
      <c r="BS15" s="582"/>
      <c r="BT15" s="582"/>
      <c r="BU15" s="585"/>
      <c r="BV15" s="817" t="s">
        <v>403</v>
      </c>
      <c r="BW15" s="818"/>
      <c r="BX15" s="924"/>
      <c r="BY15" s="896"/>
      <c r="BZ15" s="619" t="s">
        <v>405</v>
      </c>
      <c r="CA15" s="694"/>
      <c r="CB15" s="694"/>
      <c r="CC15" s="694"/>
      <c r="CD15" s="694"/>
      <c r="CE15" s="694"/>
      <c r="CF15" s="694"/>
      <c r="CG15" s="694"/>
      <c r="CH15" s="694"/>
      <c r="CI15" s="694"/>
      <c r="CJ15" s="694"/>
      <c r="CK15" s="694"/>
      <c r="CL15" s="694"/>
      <c r="CM15" s="694"/>
      <c r="CN15" s="921"/>
      <c r="CO15" s="583">
        <v>1335546</v>
      </c>
      <c r="CP15" s="584"/>
      <c r="CQ15" s="584"/>
      <c r="CR15" s="584"/>
      <c r="CS15" s="584"/>
      <c r="CT15" s="584"/>
      <c r="CU15" s="584"/>
      <c r="CV15" s="584"/>
      <c r="CW15" s="584"/>
      <c r="CX15" s="584"/>
      <c r="CY15" s="584">
        <v>1088612</v>
      </c>
      <c r="CZ15" s="584"/>
      <c r="DA15" s="584"/>
      <c r="DB15" s="584"/>
      <c r="DC15" s="584"/>
      <c r="DD15" s="584"/>
      <c r="DE15" s="584"/>
      <c r="DF15" s="584"/>
      <c r="DG15" s="584"/>
      <c r="DH15" s="903"/>
      <c r="DI15" s="4"/>
    </row>
    <row r="16" spans="2:113" ht="13.5" customHeight="1">
      <c r="B16" s="853" t="s">
        <v>779</v>
      </c>
      <c r="C16" s="695"/>
      <c r="D16" s="695"/>
      <c r="E16" s="695"/>
      <c r="F16" s="695"/>
      <c r="G16" s="695"/>
      <c r="H16" s="695"/>
      <c r="I16" s="695"/>
      <c r="J16" s="695"/>
      <c r="K16" s="695"/>
      <c r="L16" s="696"/>
      <c r="M16" s="583" t="s">
        <v>368</v>
      </c>
      <c r="N16" s="584"/>
      <c r="O16" s="584"/>
      <c r="P16" s="584"/>
      <c r="Q16" s="584"/>
      <c r="R16" s="584"/>
      <c r="S16" s="584"/>
      <c r="T16" s="584"/>
      <c r="U16" s="588" t="s">
        <v>368</v>
      </c>
      <c r="V16" s="588"/>
      <c r="W16" s="588"/>
      <c r="X16" s="588"/>
      <c r="Y16" s="584" t="s">
        <v>368</v>
      </c>
      <c r="Z16" s="584"/>
      <c r="AA16" s="584"/>
      <c r="AB16" s="584"/>
      <c r="AC16" s="584"/>
      <c r="AD16" s="584"/>
      <c r="AE16" s="584"/>
      <c r="AF16" s="584"/>
      <c r="AG16" s="588" t="s">
        <v>368</v>
      </c>
      <c r="AH16" s="588"/>
      <c r="AI16" s="588"/>
      <c r="AJ16" s="647"/>
      <c r="AK16" s="619" t="s">
        <v>169</v>
      </c>
      <c r="AL16" s="582"/>
      <c r="AM16" s="582"/>
      <c r="AN16" s="582"/>
      <c r="AO16" s="582"/>
      <c r="AP16" s="582"/>
      <c r="AQ16" s="582"/>
      <c r="AR16" s="582"/>
      <c r="AS16" s="582"/>
      <c r="AT16" s="582"/>
      <c r="AU16" s="582"/>
      <c r="AV16" s="585"/>
      <c r="AW16" s="583">
        <v>17713647</v>
      </c>
      <c r="AX16" s="584"/>
      <c r="AY16" s="584"/>
      <c r="AZ16" s="584"/>
      <c r="BA16" s="584"/>
      <c r="BB16" s="584"/>
      <c r="BC16" s="584"/>
      <c r="BD16" s="584"/>
      <c r="BE16" s="584"/>
      <c r="BF16" s="588">
        <v>92.1</v>
      </c>
      <c r="BG16" s="588"/>
      <c r="BH16" s="588"/>
      <c r="BI16" s="588"/>
      <c r="BJ16" s="584">
        <v>121883</v>
      </c>
      <c r="BK16" s="821"/>
      <c r="BL16" s="821"/>
      <c r="BM16" s="821"/>
      <c r="BN16" s="821"/>
      <c r="BO16" s="821"/>
      <c r="BP16" s="822"/>
      <c r="BQ16" s="619" t="s">
        <v>168</v>
      </c>
      <c r="BR16" s="582"/>
      <c r="BS16" s="582"/>
      <c r="BT16" s="582"/>
      <c r="BU16" s="585"/>
      <c r="BV16" s="817" t="s">
        <v>403</v>
      </c>
      <c r="BW16" s="818"/>
      <c r="BX16" s="924"/>
      <c r="BY16" s="896"/>
      <c r="BZ16" s="619" t="s">
        <v>406</v>
      </c>
      <c r="CA16" s="684"/>
      <c r="CB16" s="684"/>
      <c r="CC16" s="684"/>
      <c r="CD16" s="684"/>
      <c r="CE16" s="684"/>
      <c r="CF16" s="684"/>
      <c r="CG16" s="684"/>
      <c r="CH16" s="684"/>
      <c r="CI16" s="684"/>
      <c r="CJ16" s="684"/>
      <c r="CK16" s="684"/>
      <c r="CL16" s="684"/>
      <c r="CM16" s="684"/>
      <c r="CN16" s="685"/>
      <c r="CO16" s="583">
        <v>246934</v>
      </c>
      <c r="CP16" s="584"/>
      <c r="CQ16" s="584"/>
      <c r="CR16" s="584"/>
      <c r="CS16" s="584"/>
      <c r="CT16" s="584"/>
      <c r="CU16" s="584"/>
      <c r="CV16" s="584"/>
      <c r="CW16" s="584"/>
      <c r="CX16" s="584"/>
      <c r="CY16" s="584">
        <v>94887</v>
      </c>
      <c r="CZ16" s="584"/>
      <c r="DA16" s="584"/>
      <c r="DB16" s="584"/>
      <c r="DC16" s="584"/>
      <c r="DD16" s="584"/>
      <c r="DE16" s="584"/>
      <c r="DF16" s="584"/>
      <c r="DG16" s="584"/>
      <c r="DH16" s="903"/>
      <c r="DI16" s="4"/>
    </row>
    <row r="17" spans="2:113" ht="13.5" customHeight="1">
      <c r="B17" s="853" t="s">
        <v>780</v>
      </c>
      <c r="C17" s="695"/>
      <c r="D17" s="695"/>
      <c r="E17" s="695"/>
      <c r="F17" s="695"/>
      <c r="G17" s="695"/>
      <c r="H17" s="695"/>
      <c r="I17" s="695"/>
      <c r="J17" s="695"/>
      <c r="K17" s="695"/>
      <c r="L17" s="696"/>
      <c r="M17" s="583" t="s">
        <v>368</v>
      </c>
      <c r="N17" s="584"/>
      <c r="O17" s="584"/>
      <c r="P17" s="584"/>
      <c r="Q17" s="584"/>
      <c r="R17" s="584"/>
      <c r="S17" s="584"/>
      <c r="T17" s="584"/>
      <c r="U17" s="588" t="s">
        <v>368</v>
      </c>
      <c r="V17" s="588"/>
      <c r="W17" s="588"/>
      <c r="X17" s="588"/>
      <c r="Y17" s="584" t="s">
        <v>368</v>
      </c>
      <c r="Z17" s="584"/>
      <c r="AA17" s="584"/>
      <c r="AB17" s="584"/>
      <c r="AC17" s="584"/>
      <c r="AD17" s="584"/>
      <c r="AE17" s="584"/>
      <c r="AF17" s="584"/>
      <c r="AG17" s="588" t="s">
        <v>368</v>
      </c>
      <c r="AH17" s="588"/>
      <c r="AI17" s="588"/>
      <c r="AJ17" s="647"/>
      <c r="AK17" s="49"/>
      <c r="AL17" s="582" t="s">
        <v>166</v>
      </c>
      <c r="AM17" s="582"/>
      <c r="AN17" s="582"/>
      <c r="AO17" s="582"/>
      <c r="AP17" s="582"/>
      <c r="AQ17" s="582"/>
      <c r="AR17" s="582"/>
      <c r="AS17" s="582"/>
      <c r="AT17" s="582"/>
      <c r="AU17" s="582"/>
      <c r="AV17" s="585"/>
      <c r="AW17" s="583">
        <v>17713647</v>
      </c>
      <c r="AX17" s="584"/>
      <c r="AY17" s="584"/>
      <c r="AZ17" s="584"/>
      <c r="BA17" s="584"/>
      <c r="BB17" s="584"/>
      <c r="BC17" s="584"/>
      <c r="BD17" s="584"/>
      <c r="BE17" s="584"/>
      <c r="BF17" s="588">
        <v>92.1</v>
      </c>
      <c r="BG17" s="588"/>
      <c r="BH17" s="588"/>
      <c r="BI17" s="588"/>
      <c r="BJ17" s="584">
        <v>121883</v>
      </c>
      <c r="BK17" s="821"/>
      <c r="BL17" s="821"/>
      <c r="BM17" s="821"/>
      <c r="BN17" s="821"/>
      <c r="BO17" s="821"/>
      <c r="BP17" s="822"/>
      <c r="BQ17" s="619" t="s">
        <v>165</v>
      </c>
      <c r="BR17" s="582"/>
      <c r="BS17" s="582"/>
      <c r="BT17" s="582"/>
      <c r="BU17" s="585"/>
      <c r="BV17" s="817" t="s">
        <v>403</v>
      </c>
      <c r="BW17" s="818"/>
      <c r="BX17" s="924"/>
      <c r="BY17" s="896"/>
      <c r="BZ17" s="619" t="s">
        <v>39</v>
      </c>
      <c r="CA17" s="684"/>
      <c r="CB17" s="684"/>
      <c r="CC17" s="684"/>
      <c r="CD17" s="684"/>
      <c r="CE17" s="684"/>
      <c r="CF17" s="684"/>
      <c r="CG17" s="684"/>
      <c r="CH17" s="684"/>
      <c r="CI17" s="684"/>
      <c r="CJ17" s="684"/>
      <c r="CK17" s="684"/>
      <c r="CL17" s="684"/>
      <c r="CM17" s="684"/>
      <c r="CN17" s="685"/>
      <c r="CO17" s="583">
        <v>547985</v>
      </c>
      <c r="CP17" s="584"/>
      <c r="CQ17" s="584"/>
      <c r="CR17" s="584"/>
      <c r="CS17" s="584"/>
      <c r="CT17" s="584"/>
      <c r="CU17" s="584"/>
      <c r="CV17" s="584"/>
      <c r="CW17" s="584"/>
      <c r="CX17" s="584"/>
      <c r="CY17" s="584">
        <v>2760</v>
      </c>
      <c r="CZ17" s="584"/>
      <c r="DA17" s="584"/>
      <c r="DB17" s="584"/>
      <c r="DC17" s="584"/>
      <c r="DD17" s="584"/>
      <c r="DE17" s="584"/>
      <c r="DF17" s="584"/>
      <c r="DG17" s="584"/>
      <c r="DH17" s="903"/>
      <c r="DI17" s="4"/>
    </row>
    <row r="18" spans="2:113" ht="13.5" customHeight="1">
      <c r="B18" s="853" t="s">
        <v>170</v>
      </c>
      <c r="C18" s="695"/>
      <c r="D18" s="695"/>
      <c r="E18" s="695"/>
      <c r="F18" s="695"/>
      <c r="G18" s="695"/>
      <c r="H18" s="695"/>
      <c r="I18" s="695"/>
      <c r="J18" s="695"/>
      <c r="K18" s="695"/>
      <c r="L18" s="696"/>
      <c r="M18" s="583">
        <v>2389677</v>
      </c>
      <c r="N18" s="584"/>
      <c r="O18" s="584"/>
      <c r="P18" s="584"/>
      <c r="Q18" s="584"/>
      <c r="R18" s="584"/>
      <c r="S18" s="584"/>
      <c r="T18" s="584"/>
      <c r="U18" s="588">
        <v>5.6</v>
      </c>
      <c r="V18" s="588"/>
      <c r="W18" s="588"/>
      <c r="X18" s="588"/>
      <c r="Y18" s="584">
        <v>2389677</v>
      </c>
      <c r="Z18" s="584"/>
      <c r="AA18" s="584"/>
      <c r="AB18" s="584"/>
      <c r="AC18" s="584"/>
      <c r="AD18" s="584"/>
      <c r="AE18" s="584"/>
      <c r="AF18" s="584"/>
      <c r="AG18" s="588">
        <v>11.2</v>
      </c>
      <c r="AH18" s="588"/>
      <c r="AI18" s="588"/>
      <c r="AJ18" s="647"/>
      <c r="AK18" s="49"/>
      <c r="AL18" s="6"/>
      <c r="AM18" s="908" t="s">
        <v>7</v>
      </c>
      <c r="AN18" s="908"/>
      <c r="AO18" s="908"/>
      <c r="AP18" s="908"/>
      <c r="AQ18" s="908"/>
      <c r="AR18" s="908"/>
      <c r="AS18" s="908"/>
      <c r="AT18" s="908"/>
      <c r="AU18" s="908"/>
      <c r="AV18" s="909"/>
      <c r="AW18" s="583">
        <v>8265902</v>
      </c>
      <c r="AX18" s="584"/>
      <c r="AY18" s="584"/>
      <c r="AZ18" s="584"/>
      <c r="BA18" s="584"/>
      <c r="BB18" s="584"/>
      <c r="BC18" s="584"/>
      <c r="BD18" s="584"/>
      <c r="BE18" s="584"/>
      <c r="BF18" s="588">
        <v>43</v>
      </c>
      <c r="BG18" s="588"/>
      <c r="BH18" s="588"/>
      <c r="BI18" s="588"/>
      <c r="BJ18" s="584">
        <v>121883</v>
      </c>
      <c r="BK18" s="821"/>
      <c r="BL18" s="821"/>
      <c r="BM18" s="821"/>
      <c r="BN18" s="821"/>
      <c r="BO18" s="821"/>
      <c r="BP18" s="822"/>
      <c r="BQ18" s="619" t="s">
        <v>163</v>
      </c>
      <c r="BR18" s="582"/>
      <c r="BS18" s="582"/>
      <c r="BT18" s="582"/>
      <c r="BU18" s="585"/>
      <c r="BV18" s="817" t="s">
        <v>403</v>
      </c>
      <c r="BW18" s="818"/>
      <c r="BX18" s="924"/>
      <c r="BY18" s="896"/>
      <c r="BZ18" s="619" t="s">
        <v>407</v>
      </c>
      <c r="CA18" s="684"/>
      <c r="CB18" s="684"/>
      <c r="CC18" s="684"/>
      <c r="CD18" s="684"/>
      <c r="CE18" s="684"/>
      <c r="CF18" s="684"/>
      <c r="CG18" s="684"/>
      <c r="CH18" s="684"/>
      <c r="CI18" s="684"/>
      <c r="CJ18" s="684"/>
      <c r="CK18" s="684"/>
      <c r="CL18" s="684"/>
      <c r="CM18" s="684"/>
      <c r="CN18" s="685"/>
      <c r="CO18" s="583" t="s">
        <v>368</v>
      </c>
      <c r="CP18" s="584"/>
      <c r="CQ18" s="584"/>
      <c r="CR18" s="584"/>
      <c r="CS18" s="584"/>
      <c r="CT18" s="584"/>
      <c r="CU18" s="584"/>
      <c r="CV18" s="584"/>
      <c r="CW18" s="584"/>
      <c r="CX18" s="584"/>
      <c r="CY18" s="584">
        <v>8167</v>
      </c>
      <c r="CZ18" s="584"/>
      <c r="DA18" s="584"/>
      <c r="DB18" s="584"/>
      <c r="DC18" s="584"/>
      <c r="DD18" s="584"/>
      <c r="DE18" s="584"/>
      <c r="DF18" s="584"/>
      <c r="DG18" s="584"/>
      <c r="DH18" s="903"/>
      <c r="DI18" s="4"/>
    </row>
    <row r="19" spans="2:113" ht="13.5" customHeight="1">
      <c r="B19" s="853" t="s">
        <v>167</v>
      </c>
      <c r="C19" s="695"/>
      <c r="D19" s="695"/>
      <c r="E19" s="695"/>
      <c r="F19" s="695"/>
      <c r="G19" s="695"/>
      <c r="H19" s="695"/>
      <c r="I19" s="695"/>
      <c r="J19" s="695"/>
      <c r="K19" s="695"/>
      <c r="L19" s="696"/>
      <c r="M19" s="583">
        <v>27240</v>
      </c>
      <c r="N19" s="584"/>
      <c r="O19" s="584"/>
      <c r="P19" s="584"/>
      <c r="Q19" s="584"/>
      <c r="R19" s="584"/>
      <c r="S19" s="584"/>
      <c r="T19" s="584"/>
      <c r="U19" s="588">
        <v>0.1</v>
      </c>
      <c r="V19" s="588"/>
      <c r="W19" s="588"/>
      <c r="X19" s="588"/>
      <c r="Y19" s="584">
        <v>27240</v>
      </c>
      <c r="Z19" s="584"/>
      <c r="AA19" s="584"/>
      <c r="AB19" s="584"/>
      <c r="AC19" s="584"/>
      <c r="AD19" s="584"/>
      <c r="AE19" s="584"/>
      <c r="AF19" s="584"/>
      <c r="AG19" s="588">
        <v>0.1</v>
      </c>
      <c r="AH19" s="588"/>
      <c r="AI19" s="588"/>
      <c r="AJ19" s="647"/>
      <c r="AK19" s="911" t="s">
        <v>116</v>
      </c>
      <c r="AL19" s="60"/>
      <c r="AM19" s="59"/>
      <c r="AN19" s="894" t="s">
        <v>161</v>
      </c>
      <c r="AO19" s="894"/>
      <c r="AP19" s="894"/>
      <c r="AQ19" s="894"/>
      <c r="AR19" s="894"/>
      <c r="AS19" s="894"/>
      <c r="AT19" s="894"/>
      <c r="AU19" s="894"/>
      <c r="AV19" s="895"/>
      <c r="AW19" s="741">
        <v>175429</v>
      </c>
      <c r="AX19" s="742"/>
      <c r="AY19" s="742"/>
      <c r="AZ19" s="742"/>
      <c r="BA19" s="742"/>
      <c r="BB19" s="742"/>
      <c r="BC19" s="742"/>
      <c r="BD19" s="742"/>
      <c r="BE19" s="742"/>
      <c r="BF19" s="743">
        <v>0.9</v>
      </c>
      <c r="BG19" s="743"/>
      <c r="BH19" s="743"/>
      <c r="BI19" s="743"/>
      <c r="BJ19" s="742" t="s">
        <v>368</v>
      </c>
      <c r="BK19" s="831"/>
      <c r="BL19" s="831"/>
      <c r="BM19" s="831"/>
      <c r="BN19" s="831"/>
      <c r="BO19" s="831"/>
      <c r="BP19" s="832"/>
      <c r="BQ19" s="619" t="s">
        <v>160</v>
      </c>
      <c r="BR19" s="582"/>
      <c r="BS19" s="582"/>
      <c r="BT19" s="582"/>
      <c r="BU19" s="585"/>
      <c r="BV19" s="817" t="s">
        <v>403</v>
      </c>
      <c r="BW19" s="818"/>
      <c r="BX19" s="924"/>
      <c r="BY19" s="896"/>
      <c r="BZ19" s="619" t="s">
        <v>408</v>
      </c>
      <c r="CA19" s="684"/>
      <c r="CB19" s="684"/>
      <c r="CC19" s="684"/>
      <c r="CD19" s="684"/>
      <c r="CE19" s="684"/>
      <c r="CF19" s="684"/>
      <c r="CG19" s="684"/>
      <c r="CH19" s="684"/>
      <c r="CI19" s="684"/>
      <c r="CJ19" s="684"/>
      <c r="CK19" s="684"/>
      <c r="CL19" s="684"/>
      <c r="CM19" s="684"/>
      <c r="CN19" s="685"/>
      <c r="CO19" s="583" t="s">
        <v>368</v>
      </c>
      <c r="CP19" s="584"/>
      <c r="CQ19" s="584"/>
      <c r="CR19" s="584"/>
      <c r="CS19" s="584"/>
      <c r="CT19" s="584"/>
      <c r="CU19" s="584"/>
      <c r="CV19" s="584"/>
      <c r="CW19" s="584"/>
      <c r="CX19" s="584"/>
      <c r="CY19" s="584">
        <v>500000</v>
      </c>
      <c r="CZ19" s="584"/>
      <c r="DA19" s="584"/>
      <c r="DB19" s="584"/>
      <c r="DC19" s="584"/>
      <c r="DD19" s="584"/>
      <c r="DE19" s="584"/>
      <c r="DF19" s="584"/>
      <c r="DG19" s="584"/>
      <c r="DH19" s="903"/>
      <c r="DI19" s="4"/>
    </row>
    <row r="20" spans="2:113" ht="13.5" customHeight="1">
      <c r="B20" s="853" t="s">
        <v>164</v>
      </c>
      <c r="C20" s="695"/>
      <c r="D20" s="695"/>
      <c r="E20" s="695"/>
      <c r="F20" s="695"/>
      <c r="G20" s="695"/>
      <c r="H20" s="695"/>
      <c r="I20" s="695"/>
      <c r="J20" s="695"/>
      <c r="K20" s="695"/>
      <c r="L20" s="696"/>
      <c r="M20" s="583" t="s">
        <v>368</v>
      </c>
      <c r="N20" s="584"/>
      <c r="O20" s="584"/>
      <c r="P20" s="584"/>
      <c r="Q20" s="584"/>
      <c r="R20" s="584"/>
      <c r="S20" s="584"/>
      <c r="T20" s="584"/>
      <c r="U20" s="588" t="s">
        <v>368</v>
      </c>
      <c r="V20" s="588"/>
      <c r="W20" s="588"/>
      <c r="X20" s="588"/>
      <c r="Y20" s="584" t="s">
        <v>368</v>
      </c>
      <c r="Z20" s="584"/>
      <c r="AA20" s="584"/>
      <c r="AB20" s="584"/>
      <c r="AC20" s="584"/>
      <c r="AD20" s="584"/>
      <c r="AE20" s="584"/>
      <c r="AF20" s="584"/>
      <c r="AG20" s="588" t="s">
        <v>368</v>
      </c>
      <c r="AH20" s="588"/>
      <c r="AI20" s="588"/>
      <c r="AJ20" s="647"/>
      <c r="AK20" s="912"/>
      <c r="AL20" s="58"/>
      <c r="AM20" s="6"/>
      <c r="AN20" s="582" t="s">
        <v>158</v>
      </c>
      <c r="AO20" s="582"/>
      <c r="AP20" s="582"/>
      <c r="AQ20" s="582"/>
      <c r="AR20" s="582"/>
      <c r="AS20" s="582"/>
      <c r="AT20" s="582"/>
      <c r="AU20" s="582"/>
      <c r="AV20" s="585"/>
      <c r="AW20" s="583">
        <v>6805180</v>
      </c>
      <c r="AX20" s="584"/>
      <c r="AY20" s="584"/>
      <c r="AZ20" s="584"/>
      <c r="BA20" s="584"/>
      <c r="BB20" s="584"/>
      <c r="BC20" s="584"/>
      <c r="BD20" s="584"/>
      <c r="BE20" s="584"/>
      <c r="BF20" s="588">
        <v>35.4</v>
      </c>
      <c r="BG20" s="588"/>
      <c r="BH20" s="588"/>
      <c r="BI20" s="588"/>
      <c r="BJ20" s="584" t="s">
        <v>368</v>
      </c>
      <c r="BK20" s="821"/>
      <c r="BL20" s="821"/>
      <c r="BM20" s="821"/>
      <c r="BN20" s="821"/>
      <c r="BO20" s="821"/>
      <c r="BP20" s="822"/>
      <c r="BQ20" s="619" t="s">
        <v>157</v>
      </c>
      <c r="BR20" s="582"/>
      <c r="BS20" s="582"/>
      <c r="BT20" s="582"/>
      <c r="BU20" s="585"/>
      <c r="BV20" s="817" t="s">
        <v>403</v>
      </c>
      <c r="BW20" s="818"/>
      <c r="BX20" s="897"/>
      <c r="BY20" s="898"/>
      <c r="BZ20" s="697" t="s">
        <v>410</v>
      </c>
      <c r="CA20" s="901"/>
      <c r="CB20" s="901"/>
      <c r="CC20" s="901"/>
      <c r="CD20" s="901"/>
      <c r="CE20" s="901"/>
      <c r="CF20" s="901"/>
      <c r="CG20" s="901"/>
      <c r="CH20" s="901"/>
      <c r="CI20" s="901"/>
      <c r="CJ20" s="901"/>
      <c r="CK20" s="901"/>
      <c r="CL20" s="901"/>
      <c r="CM20" s="901"/>
      <c r="CN20" s="902"/>
      <c r="CO20" s="583">
        <v>794919</v>
      </c>
      <c r="CP20" s="584"/>
      <c r="CQ20" s="584"/>
      <c r="CR20" s="584"/>
      <c r="CS20" s="584"/>
      <c r="CT20" s="584"/>
      <c r="CU20" s="584"/>
      <c r="CV20" s="584"/>
      <c r="CW20" s="584"/>
      <c r="CX20" s="584"/>
      <c r="CY20" s="584">
        <v>-394186</v>
      </c>
      <c r="CZ20" s="584"/>
      <c r="DA20" s="584"/>
      <c r="DB20" s="584"/>
      <c r="DC20" s="584"/>
      <c r="DD20" s="584"/>
      <c r="DE20" s="584"/>
      <c r="DF20" s="584"/>
      <c r="DG20" s="584"/>
      <c r="DH20" s="903"/>
      <c r="DI20" s="4"/>
    </row>
    <row r="21" spans="2:113" ht="13.5" customHeight="1">
      <c r="B21" s="853" t="s">
        <v>162</v>
      </c>
      <c r="C21" s="695"/>
      <c r="D21" s="695"/>
      <c r="E21" s="695"/>
      <c r="F21" s="695"/>
      <c r="G21" s="695"/>
      <c r="H21" s="695"/>
      <c r="I21" s="695"/>
      <c r="J21" s="695"/>
      <c r="K21" s="695"/>
      <c r="L21" s="696"/>
      <c r="M21" s="583">
        <v>96486</v>
      </c>
      <c r="N21" s="584"/>
      <c r="O21" s="584"/>
      <c r="P21" s="584"/>
      <c r="Q21" s="584"/>
      <c r="R21" s="584"/>
      <c r="S21" s="584"/>
      <c r="T21" s="584"/>
      <c r="U21" s="588">
        <v>0.2</v>
      </c>
      <c r="V21" s="588"/>
      <c r="W21" s="588"/>
      <c r="X21" s="588"/>
      <c r="Y21" s="584">
        <v>96486</v>
      </c>
      <c r="Z21" s="584"/>
      <c r="AA21" s="584"/>
      <c r="AB21" s="584"/>
      <c r="AC21" s="584"/>
      <c r="AD21" s="584"/>
      <c r="AE21" s="584"/>
      <c r="AF21" s="584"/>
      <c r="AG21" s="588">
        <v>0.5</v>
      </c>
      <c r="AH21" s="588"/>
      <c r="AI21" s="588"/>
      <c r="AJ21" s="647"/>
      <c r="AK21" s="912"/>
      <c r="AL21" s="58"/>
      <c r="AM21" s="6"/>
      <c r="AN21" s="582" t="s">
        <v>155</v>
      </c>
      <c r="AO21" s="582"/>
      <c r="AP21" s="582"/>
      <c r="AQ21" s="582"/>
      <c r="AR21" s="582"/>
      <c r="AS21" s="582"/>
      <c r="AT21" s="582"/>
      <c r="AU21" s="582"/>
      <c r="AV21" s="585"/>
      <c r="AW21" s="583">
        <v>346667</v>
      </c>
      <c r="AX21" s="584"/>
      <c r="AY21" s="584"/>
      <c r="AZ21" s="584"/>
      <c r="BA21" s="584"/>
      <c r="BB21" s="584"/>
      <c r="BC21" s="584"/>
      <c r="BD21" s="584"/>
      <c r="BE21" s="584"/>
      <c r="BF21" s="588">
        <v>1.8</v>
      </c>
      <c r="BG21" s="588"/>
      <c r="BH21" s="588"/>
      <c r="BI21" s="588"/>
      <c r="BJ21" s="584" t="s">
        <v>368</v>
      </c>
      <c r="BK21" s="821"/>
      <c r="BL21" s="821"/>
      <c r="BM21" s="821"/>
      <c r="BN21" s="821"/>
      <c r="BO21" s="821"/>
      <c r="BP21" s="822"/>
      <c r="BQ21" s="619" t="s">
        <v>154</v>
      </c>
      <c r="BR21" s="582"/>
      <c r="BS21" s="582"/>
      <c r="BT21" s="582"/>
      <c r="BU21" s="585"/>
      <c r="BV21" s="817" t="s">
        <v>403</v>
      </c>
      <c r="BW21" s="818"/>
      <c r="BX21" s="26"/>
      <c r="BY21" s="28"/>
      <c r="BZ21" s="28"/>
      <c r="CA21" s="788" t="s">
        <v>153</v>
      </c>
      <c r="CB21" s="788"/>
      <c r="CC21" s="788"/>
      <c r="CD21" s="788"/>
      <c r="CE21" s="788"/>
      <c r="CF21" s="788"/>
      <c r="CG21" s="788"/>
      <c r="CH21" s="788"/>
      <c r="CI21" s="788"/>
      <c r="CJ21" s="788"/>
      <c r="CK21" s="788"/>
      <c r="CL21" s="27"/>
      <c r="CM21" s="27"/>
      <c r="CN21" s="25"/>
      <c r="CO21" s="910" t="s">
        <v>152</v>
      </c>
      <c r="CP21" s="632"/>
      <c r="CQ21" s="632"/>
      <c r="CR21" s="632"/>
      <c r="CS21" s="632"/>
      <c r="CT21" s="893" t="s">
        <v>411</v>
      </c>
      <c r="CU21" s="788"/>
      <c r="CV21" s="788"/>
      <c r="CW21" s="788"/>
      <c r="CX21" s="788"/>
      <c r="CY21" s="796"/>
      <c r="CZ21" s="893" t="s">
        <v>412</v>
      </c>
      <c r="DA21" s="745"/>
      <c r="DB21" s="745"/>
      <c r="DC21" s="745"/>
      <c r="DD21" s="745"/>
      <c r="DE21" s="745"/>
      <c r="DF21" s="745"/>
      <c r="DG21" s="745"/>
      <c r="DH21" s="904"/>
      <c r="DI21" s="4"/>
    </row>
    <row r="22" spans="2:113" ht="13.5" customHeight="1">
      <c r="B22" s="659" t="s">
        <v>159</v>
      </c>
      <c r="C22" s="582"/>
      <c r="D22" s="582"/>
      <c r="E22" s="582"/>
      <c r="F22" s="582"/>
      <c r="G22" s="582"/>
      <c r="H22" s="582"/>
      <c r="I22" s="582"/>
      <c r="J22" s="582"/>
      <c r="K22" s="582"/>
      <c r="L22" s="585"/>
      <c r="M22" s="583" t="s">
        <v>368</v>
      </c>
      <c r="N22" s="584"/>
      <c r="O22" s="584"/>
      <c r="P22" s="584"/>
      <c r="Q22" s="584"/>
      <c r="R22" s="584"/>
      <c r="S22" s="584"/>
      <c r="T22" s="584"/>
      <c r="U22" s="588" t="s">
        <v>368</v>
      </c>
      <c r="V22" s="588"/>
      <c r="W22" s="588"/>
      <c r="X22" s="588"/>
      <c r="Y22" s="584" t="s">
        <v>368</v>
      </c>
      <c r="Z22" s="584"/>
      <c r="AA22" s="584"/>
      <c r="AB22" s="584"/>
      <c r="AC22" s="584"/>
      <c r="AD22" s="584"/>
      <c r="AE22" s="584"/>
      <c r="AF22" s="584"/>
      <c r="AG22" s="588" t="s">
        <v>368</v>
      </c>
      <c r="AH22" s="588"/>
      <c r="AI22" s="588"/>
      <c r="AJ22" s="647"/>
      <c r="AK22" s="913"/>
      <c r="AL22" s="57"/>
      <c r="AM22" s="56"/>
      <c r="AN22" s="908" t="s">
        <v>150</v>
      </c>
      <c r="AO22" s="908"/>
      <c r="AP22" s="908"/>
      <c r="AQ22" s="908"/>
      <c r="AR22" s="908"/>
      <c r="AS22" s="908"/>
      <c r="AT22" s="908"/>
      <c r="AU22" s="908"/>
      <c r="AV22" s="909"/>
      <c r="AW22" s="733">
        <v>938626</v>
      </c>
      <c r="AX22" s="734"/>
      <c r="AY22" s="734"/>
      <c r="AZ22" s="734"/>
      <c r="BA22" s="734"/>
      <c r="BB22" s="734"/>
      <c r="BC22" s="734"/>
      <c r="BD22" s="734"/>
      <c r="BE22" s="734"/>
      <c r="BF22" s="735">
        <v>4.9000000000000004</v>
      </c>
      <c r="BG22" s="735"/>
      <c r="BH22" s="735"/>
      <c r="BI22" s="735"/>
      <c r="BJ22" s="734">
        <v>121883</v>
      </c>
      <c r="BK22" s="833"/>
      <c r="BL22" s="833"/>
      <c r="BM22" s="833"/>
      <c r="BN22" s="833"/>
      <c r="BO22" s="833"/>
      <c r="BP22" s="834"/>
      <c r="BQ22" s="619" t="s">
        <v>149</v>
      </c>
      <c r="BR22" s="582"/>
      <c r="BS22" s="582"/>
      <c r="BT22" s="582"/>
      <c r="BU22" s="585"/>
      <c r="BV22" s="817" t="s">
        <v>403</v>
      </c>
      <c r="BW22" s="818"/>
      <c r="BX22" s="55"/>
      <c r="BY22" s="54"/>
      <c r="BZ22" s="36"/>
      <c r="CA22" s="806"/>
      <c r="CB22" s="806"/>
      <c r="CC22" s="806"/>
      <c r="CD22" s="806"/>
      <c r="CE22" s="806"/>
      <c r="CF22" s="806"/>
      <c r="CG22" s="806"/>
      <c r="CH22" s="806"/>
      <c r="CI22" s="806"/>
      <c r="CJ22" s="806"/>
      <c r="CK22" s="806"/>
      <c r="CL22" s="36"/>
      <c r="CM22" s="36"/>
      <c r="CN22" s="53"/>
      <c r="CO22" s="661"/>
      <c r="CP22" s="662"/>
      <c r="CQ22" s="662"/>
      <c r="CR22" s="662"/>
      <c r="CS22" s="662"/>
      <c r="CT22" s="855"/>
      <c r="CU22" s="806"/>
      <c r="CV22" s="806"/>
      <c r="CW22" s="806"/>
      <c r="CX22" s="806"/>
      <c r="CY22" s="856"/>
      <c r="CZ22" s="905"/>
      <c r="DA22" s="906"/>
      <c r="DB22" s="906"/>
      <c r="DC22" s="906"/>
      <c r="DD22" s="906"/>
      <c r="DE22" s="906"/>
      <c r="DF22" s="906"/>
      <c r="DG22" s="906"/>
      <c r="DH22" s="907"/>
      <c r="DI22" s="4"/>
    </row>
    <row r="23" spans="2:113" ht="13.5" customHeight="1">
      <c r="B23" s="659" t="s">
        <v>156</v>
      </c>
      <c r="C23" s="582"/>
      <c r="D23" s="582"/>
      <c r="E23" s="582"/>
      <c r="F23" s="582"/>
      <c r="G23" s="582"/>
      <c r="H23" s="582"/>
      <c r="I23" s="582"/>
      <c r="J23" s="582"/>
      <c r="K23" s="582"/>
      <c r="L23" s="585"/>
      <c r="M23" s="583">
        <v>88940</v>
      </c>
      <c r="N23" s="584"/>
      <c r="O23" s="584"/>
      <c r="P23" s="584"/>
      <c r="Q23" s="584"/>
      <c r="R23" s="584"/>
      <c r="S23" s="584"/>
      <c r="T23" s="584"/>
      <c r="U23" s="588">
        <v>0.2</v>
      </c>
      <c r="V23" s="588"/>
      <c r="W23" s="588"/>
      <c r="X23" s="588"/>
      <c r="Y23" s="584">
        <v>88940</v>
      </c>
      <c r="Z23" s="584"/>
      <c r="AA23" s="584"/>
      <c r="AB23" s="584"/>
      <c r="AC23" s="584"/>
      <c r="AD23" s="584"/>
      <c r="AE23" s="584"/>
      <c r="AF23" s="584"/>
      <c r="AG23" s="588">
        <v>0.4</v>
      </c>
      <c r="AH23" s="588"/>
      <c r="AI23" s="588"/>
      <c r="AJ23" s="647"/>
      <c r="AK23" s="46"/>
      <c r="AL23" s="4"/>
      <c r="AM23" s="894" t="s">
        <v>147</v>
      </c>
      <c r="AN23" s="894"/>
      <c r="AO23" s="894"/>
      <c r="AP23" s="894"/>
      <c r="AQ23" s="894"/>
      <c r="AR23" s="894"/>
      <c r="AS23" s="894"/>
      <c r="AT23" s="894"/>
      <c r="AU23" s="894"/>
      <c r="AV23" s="895"/>
      <c r="AW23" s="741">
        <v>8580714</v>
      </c>
      <c r="AX23" s="742"/>
      <c r="AY23" s="742"/>
      <c r="AZ23" s="742"/>
      <c r="BA23" s="742"/>
      <c r="BB23" s="742"/>
      <c r="BC23" s="742"/>
      <c r="BD23" s="742"/>
      <c r="BE23" s="742"/>
      <c r="BF23" s="743">
        <v>44.6</v>
      </c>
      <c r="BG23" s="743"/>
      <c r="BH23" s="743"/>
      <c r="BI23" s="743"/>
      <c r="BJ23" s="742" t="s">
        <v>368</v>
      </c>
      <c r="BK23" s="831"/>
      <c r="BL23" s="831"/>
      <c r="BM23" s="831"/>
      <c r="BN23" s="831"/>
      <c r="BO23" s="831"/>
      <c r="BP23" s="832"/>
      <c r="BQ23" s="835" t="s">
        <v>146</v>
      </c>
      <c r="BR23" s="695"/>
      <c r="BS23" s="695"/>
      <c r="BT23" s="695"/>
      <c r="BU23" s="696"/>
      <c r="BV23" s="817" t="s">
        <v>403</v>
      </c>
      <c r="BW23" s="818"/>
      <c r="BX23" s="720" t="s">
        <v>145</v>
      </c>
      <c r="BY23" s="896"/>
      <c r="BZ23" s="641" t="s">
        <v>144</v>
      </c>
      <c r="CA23" s="642"/>
      <c r="CB23" s="642"/>
      <c r="CC23" s="642"/>
      <c r="CD23" s="642"/>
      <c r="CE23" s="642"/>
      <c r="CF23" s="642"/>
      <c r="CG23" s="642"/>
      <c r="CH23" s="642"/>
      <c r="CI23" s="642"/>
      <c r="CJ23" s="642"/>
      <c r="CK23" s="642"/>
      <c r="CL23" s="642"/>
      <c r="CM23" s="642"/>
      <c r="CN23" s="643"/>
      <c r="CO23" s="899">
        <v>550</v>
      </c>
      <c r="CP23" s="900"/>
      <c r="CQ23" s="900"/>
      <c r="CR23" s="900"/>
      <c r="CS23" s="900"/>
      <c r="CT23" s="888">
        <f>CO23*CZ23</f>
        <v>1756700</v>
      </c>
      <c r="CU23" s="888"/>
      <c r="CV23" s="888"/>
      <c r="CW23" s="888"/>
      <c r="CX23" s="888"/>
      <c r="CY23" s="888"/>
      <c r="CZ23" s="888">
        <v>3194</v>
      </c>
      <c r="DA23" s="888"/>
      <c r="DB23" s="888"/>
      <c r="DC23" s="888"/>
      <c r="DD23" s="888"/>
      <c r="DE23" s="888"/>
      <c r="DF23" s="888"/>
      <c r="DG23" s="888"/>
      <c r="DH23" s="889"/>
      <c r="DI23" s="4"/>
    </row>
    <row r="24" spans="2:113" ht="13.5" customHeight="1">
      <c r="B24" s="659" t="s">
        <v>151</v>
      </c>
      <c r="C24" s="582"/>
      <c r="D24" s="582"/>
      <c r="E24" s="582"/>
      <c r="F24" s="582"/>
      <c r="G24" s="582"/>
      <c r="H24" s="582"/>
      <c r="I24" s="582"/>
      <c r="J24" s="582"/>
      <c r="K24" s="582"/>
      <c r="L24" s="585"/>
      <c r="M24" s="583">
        <v>470798</v>
      </c>
      <c r="N24" s="584"/>
      <c r="O24" s="584"/>
      <c r="P24" s="584"/>
      <c r="Q24" s="584"/>
      <c r="R24" s="584"/>
      <c r="S24" s="584"/>
      <c r="T24" s="584"/>
      <c r="U24" s="588">
        <v>1.1000000000000001</v>
      </c>
      <c r="V24" s="588"/>
      <c r="W24" s="588"/>
      <c r="X24" s="588"/>
      <c r="Y24" s="584">
        <v>383197</v>
      </c>
      <c r="Z24" s="584"/>
      <c r="AA24" s="584"/>
      <c r="AB24" s="584"/>
      <c r="AC24" s="584"/>
      <c r="AD24" s="584"/>
      <c r="AE24" s="584"/>
      <c r="AF24" s="584"/>
      <c r="AG24" s="588">
        <v>1.8</v>
      </c>
      <c r="AH24" s="588"/>
      <c r="AI24" s="588"/>
      <c r="AJ24" s="647"/>
      <c r="AK24" s="46"/>
      <c r="AL24" s="4"/>
      <c r="AM24" s="4"/>
      <c r="AN24" s="582" t="s">
        <v>142</v>
      </c>
      <c r="AO24" s="582"/>
      <c r="AP24" s="582"/>
      <c r="AQ24" s="582"/>
      <c r="AR24" s="582"/>
      <c r="AS24" s="582"/>
      <c r="AT24" s="582"/>
      <c r="AU24" s="582"/>
      <c r="AV24" s="585"/>
      <c r="AW24" s="583">
        <v>8300737</v>
      </c>
      <c r="AX24" s="584"/>
      <c r="AY24" s="584"/>
      <c r="AZ24" s="584"/>
      <c r="BA24" s="584"/>
      <c r="BB24" s="584"/>
      <c r="BC24" s="584"/>
      <c r="BD24" s="584"/>
      <c r="BE24" s="584"/>
      <c r="BF24" s="588">
        <v>43.1</v>
      </c>
      <c r="BG24" s="588"/>
      <c r="BH24" s="588"/>
      <c r="BI24" s="588"/>
      <c r="BJ24" s="584" t="s">
        <v>368</v>
      </c>
      <c r="BK24" s="821"/>
      <c r="BL24" s="821"/>
      <c r="BM24" s="821"/>
      <c r="BN24" s="821"/>
      <c r="BO24" s="821"/>
      <c r="BP24" s="822"/>
      <c r="BQ24" s="890" t="s">
        <v>141</v>
      </c>
      <c r="BR24" s="891"/>
      <c r="BS24" s="891"/>
      <c r="BT24" s="891"/>
      <c r="BU24" s="892"/>
      <c r="BV24" s="817" t="s">
        <v>409</v>
      </c>
      <c r="BW24" s="818"/>
      <c r="BX24" s="720"/>
      <c r="BY24" s="896"/>
      <c r="BZ24" s="52"/>
      <c r="CA24" s="582" t="s">
        <v>140</v>
      </c>
      <c r="CB24" s="582"/>
      <c r="CC24" s="582"/>
      <c r="CD24" s="582"/>
      <c r="CE24" s="582"/>
      <c r="CF24" s="582"/>
      <c r="CG24" s="582"/>
      <c r="CH24" s="582"/>
      <c r="CI24" s="582"/>
      <c r="CJ24" s="582"/>
      <c r="CK24" s="582"/>
      <c r="CL24" s="582"/>
      <c r="CM24" s="582"/>
      <c r="CN24" s="585"/>
      <c r="CO24" s="583" t="s">
        <v>368</v>
      </c>
      <c r="CP24" s="584"/>
      <c r="CQ24" s="584"/>
      <c r="CR24" s="584"/>
      <c r="CS24" s="584"/>
      <c r="CT24" s="752" t="s">
        <v>368</v>
      </c>
      <c r="CU24" s="752"/>
      <c r="CV24" s="752"/>
      <c r="CW24" s="752"/>
      <c r="CX24" s="752"/>
      <c r="CY24" s="752"/>
      <c r="CZ24" s="752" t="s">
        <v>368</v>
      </c>
      <c r="DA24" s="752"/>
      <c r="DB24" s="752"/>
      <c r="DC24" s="752"/>
      <c r="DD24" s="752"/>
      <c r="DE24" s="752"/>
      <c r="DF24" s="752"/>
      <c r="DG24" s="752"/>
      <c r="DH24" s="754"/>
      <c r="DI24" s="4"/>
    </row>
    <row r="25" spans="2:113" ht="13.5" customHeight="1">
      <c r="B25" s="878" t="s">
        <v>116</v>
      </c>
      <c r="C25" s="885" t="s">
        <v>148</v>
      </c>
      <c r="D25" s="886"/>
      <c r="E25" s="886"/>
      <c r="F25" s="886"/>
      <c r="G25" s="886"/>
      <c r="H25" s="886"/>
      <c r="I25" s="886"/>
      <c r="J25" s="886"/>
      <c r="K25" s="886"/>
      <c r="L25" s="887"/>
      <c r="M25" s="741">
        <v>383197</v>
      </c>
      <c r="N25" s="742"/>
      <c r="O25" s="742"/>
      <c r="P25" s="742"/>
      <c r="Q25" s="742"/>
      <c r="R25" s="742"/>
      <c r="S25" s="742"/>
      <c r="T25" s="742"/>
      <c r="U25" s="743">
        <v>0.9</v>
      </c>
      <c r="V25" s="743"/>
      <c r="W25" s="743"/>
      <c r="X25" s="743"/>
      <c r="Y25" s="742">
        <v>383197</v>
      </c>
      <c r="Z25" s="742"/>
      <c r="AA25" s="742"/>
      <c r="AB25" s="742"/>
      <c r="AC25" s="742"/>
      <c r="AD25" s="742"/>
      <c r="AE25" s="742"/>
      <c r="AF25" s="742"/>
      <c r="AG25" s="743">
        <v>1.8</v>
      </c>
      <c r="AH25" s="743"/>
      <c r="AI25" s="743"/>
      <c r="AJ25" s="781"/>
      <c r="AK25" s="46"/>
      <c r="AL25" s="4"/>
      <c r="AM25" s="582" t="s">
        <v>138</v>
      </c>
      <c r="AN25" s="582"/>
      <c r="AO25" s="582"/>
      <c r="AP25" s="582"/>
      <c r="AQ25" s="582"/>
      <c r="AR25" s="582"/>
      <c r="AS25" s="582"/>
      <c r="AT25" s="582"/>
      <c r="AU25" s="582"/>
      <c r="AV25" s="585"/>
      <c r="AW25" s="583">
        <v>117720</v>
      </c>
      <c r="AX25" s="584"/>
      <c r="AY25" s="584"/>
      <c r="AZ25" s="584"/>
      <c r="BA25" s="584"/>
      <c r="BB25" s="584"/>
      <c r="BC25" s="584"/>
      <c r="BD25" s="584"/>
      <c r="BE25" s="584"/>
      <c r="BF25" s="588">
        <v>0.6</v>
      </c>
      <c r="BG25" s="588"/>
      <c r="BH25" s="588"/>
      <c r="BI25" s="588"/>
      <c r="BJ25" s="584" t="s">
        <v>368</v>
      </c>
      <c r="BK25" s="821"/>
      <c r="BL25" s="821"/>
      <c r="BM25" s="821"/>
      <c r="BN25" s="821"/>
      <c r="BO25" s="821"/>
      <c r="BP25" s="822"/>
      <c r="BQ25" s="619" t="s">
        <v>137</v>
      </c>
      <c r="BR25" s="582"/>
      <c r="BS25" s="582"/>
      <c r="BT25" s="582"/>
      <c r="BU25" s="585"/>
      <c r="BV25" s="817" t="s">
        <v>403</v>
      </c>
      <c r="BW25" s="818"/>
      <c r="BX25" s="720"/>
      <c r="BY25" s="896"/>
      <c r="BZ25" s="51"/>
      <c r="CA25" s="582" t="s">
        <v>136</v>
      </c>
      <c r="CB25" s="582"/>
      <c r="CC25" s="582"/>
      <c r="CD25" s="582"/>
      <c r="CE25" s="582"/>
      <c r="CF25" s="582"/>
      <c r="CG25" s="582"/>
      <c r="CH25" s="582"/>
      <c r="CI25" s="582"/>
      <c r="CJ25" s="582"/>
      <c r="CK25" s="582"/>
      <c r="CL25" s="582"/>
      <c r="CM25" s="582"/>
      <c r="CN25" s="585"/>
      <c r="CO25" s="583">
        <v>64</v>
      </c>
      <c r="CP25" s="584"/>
      <c r="CQ25" s="584"/>
      <c r="CR25" s="584"/>
      <c r="CS25" s="584"/>
      <c r="CT25" s="752">
        <v>210176</v>
      </c>
      <c r="CU25" s="752"/>
      <c r="CV25" s="752"/>
      <c r="CW25" s="752"/>
      <c r="CX25" s="752"/>
      <c r="CY25" s="752"/>
      <c r="CZ25" s="752">
        <v>3284</v>
      </c>
      <c r="DA25" s="752"/>
      <c r="DB25" s="752"/>
      <c r="DC25" s="752"/>
      <c r="DD25" s="752"/>
      <c r="DE25" s="752"/>
      <c r="DF25" s="752"/>
      <c r="DG25" s="752"/>
      <c r="DH25" s="754"/>
      <c r="DI25" s="4"/>
    </row>
    <row r="26" spans="2:113" ht="13.5" customHeight="1">
      <c r="B26" s="879"/>
      <c r="C26" s="881" t="s">
        <v>143</v>
      </c>
      <c r="D26" s="695"/>
      <c r="E26" s="695"/>
      <c r="F26" s="695"/>
      <c r="G26" s="695"/>
      <c r="H26" s="695"/>
      <c r="I26" s="695"/>
      <c r="J26" s="695"/>
      <c r="K26" s="695"/>
      <c r="L26" s="696"/>
      <c r="M26" s="583">
        <v>87601</v>
      </c>
      <c r="N26" s="584"/>
      <c r="O26" s="584"/>
      <c r="P26" s="584"/>
      <c r="Q26" s="584"/>
      <c r="R26" s="584"/>
      <c r="S26" s="584"/>
      <c r="T26" s="584"/>
      <c r="U26" s="588">
        <v>0.2</v>
      </c>
      <c r="V26" s="588"/>
      <c r="W26" s="588"/>
      <c r="X26" s="588"/>
      <c r="Y26" s="584" t="s">
        <v>368</v>
      </c>
      <c r="Z26" s="584"/>
      <c r="AA26" s="584"/>
      <c r="AB26" s="584"/>
      <c r="AC26" s="584"/>
      <c r="AD26" s="584"/>
      <c r="AE26" s="584"/>
      <c r="AF26" s="584"/>
      <c r="AG26" s="588" t="s">
        <v>368</v>
      </c>
      <c r="AH26" s="588"/>
      <c r="AI26" s="588"/>
      <c r="AJ26" s="647"/>
      <c r="AK26" s="46"/>
      <c r="AL26" s="4"/>
      <c r="AM26" s="582" t="s">
        <v>134</v>
      </c>
      <c r="AN26" s="582"/>
      <c r="AO26" s="582"/>
      <c r="AP26" s="582"/>
      <c r="AQ26" s="582"/>
      <c r="AR26" s="582"/>
      <c r="AS26" s="582"/>
      <c r="AT26" s="582"/>
      <c r="AU26" s="582"/>
      <c r="AV26" s="585"/>
      <c r="AW26" s="583">
        <v>749311</v>
      </c>
      <c r="AX26" s="584"/>
      <c r="AY26" s="584"/>
      <c r="AZ26" s="584"/>
      <c r="BA26" s="584"/>
      <c r="BB26" s="584"/>
      <c r="BC26" s="584"/>
      <c r="BD26" s="584"/>
      <c r="BE26" s="584"/>
      <c r="BF26" s="588">
        <v>3.9</v>
      </c>
      <c r="BG26" s="588"/>
      <c r="BH26" s="588"/>
      <c r="BI26" s="588"/>
      <c r="BJ26" s="584" t="s">
        <v>368</v>
      </c>
      <c r="BK26" s="821"/>
      <c r="BL26" s="821"/>
      <c r="BM26" s="821"/>
      <c r="BN26" s="821"/>
      <c r="BO26" s="821"/>
      <c r="BP26" s="822"/>
      <c r="BQ26" s="619"/>
      <c r="BR26" s="582"/>
      <c r="BS26" s="582"/>
      <c r="BT26" s="582"/>
      <c r="BU26" s="585"/>
      <c r="BV26" s="817"/>
      <c r="BW26" s="818"/>
      <c r="BX26" s="720"/>
      <c r="BY26" s="896"/>
      <c r="BZ26" s="619" t="s">
        <v>133</v>
      </c>
      <c r="CA26" s="582"/>
      <c r="CB26" s="582"/>
      <c r="CC26" s="582"/>
      <c r="CD26" s="582"/>
      <c r="CE26" s="582"/>
      <c r="CF26" s="582"/>
      <c r="CG26" s="582"/>
      <c r="CH26" s="582"/>
      <c r="CI26" s="582"/>
      <c r="CJ26" s="582"/>
      <c r="CK26" s="582"/>
      <c r="CL26" s="582"/>
      <c r="CM26" s="582"/>
      <c r="CN26" s="585"/>
      <c r="CO26" s="583">
        <v>3</v>
      </c>
      <c r="CP26" s="584"/>
      <c r="CQ26" s="584"/>
      <c r="CR26" s="584"/>
      <c r="CS26" s="584"/>
      <c r="CT26" s="752">
        <v>11650</v>
      </c>
      <c r="CU26" s="752"/>
      <c r="CV26" s="752"/>
      <c r="CW26" s="752"/>
      <c r="CX26" s="752"/>
      <c r="CY26" s="752"/>
      <c r="CZ26" s="752">
        <v>3883</v>
      </c>
      <c r="DA26" s="752"/>
      <c r="DB26" s="752"/>
      <c r="DC26" s="752"/>
      <c r="DD26" s="752"/>
      <c r="DE26" s="752"/>
      <c r="DF26" s="752"/>
      <c r="DG26" s="752"/>
      <c r="DH26" s="754"/>
      <c r="DI26" s="4"/>
    </row>
    <row r="27" spans="2:113" ht="13.5" customHeight="1">
      <c r="B27" s="880"/>
      <c r="C27" s="882" t="s">
        <v>139</v>
      </c>
      <c r="D27" s="883"/>
      <c r="E27" s="883"/>
      <c r="F27" s="883"/>
      <c r="G27" s="883"/>
      <c r="H27" s="883"/>
      <c r="I27" s="883"/>
      <c r="J27" s="883"/>
      <c r="K27" s="883"/>
      <c r="L27" s="884"/>
      <c r="M27" s="874" t="s">
        <v>368</v>
      </c>
      <c r="N27" s="875"/>
      <c r="O27" s="875"/>
      <c r="P27" s="875"/>
      <c r="Q27" s="875"/>
      <c r="R27" s="875"/>
      <c r="S27" s="875"/>
      <c r="T27" s="875"/>
      <c r="U27" s="876" t="s">
        <v>368</v>
      </c>
      <c r="V27" s="876"/>
      <c r="W27" s="876"/>
      <c r="X27" s="876"/>
      <c r="Y27" s="875" t="s">
        <v>368</v>
      </c>
      <c r="Z27" s="875"/>
      <c r="AA27" s="875"/>
      <c r="AB27" s="875"/>
      <c r="AC27" s="875"/>
      <c r="AD27" s="875"/>
      <c r="AE27" s="875"/>
      <c r="AF27" s="875"/>
      <c r="AG27" s="876" t="s">
        <v>368</v>
      </c>
      <c r="AH27" s="876"/>
      <c r="AI27" s="876"/>
      <c r="AJ27" s="877"/>
      <c r="AK27" s="46"/>
      <c r="AL27" s="4"/>
      <c r="AM27" s="582" t="s">
        <v>131</v>
      </c>
      <c r="AN27" s="582"/>
      <c r="AO27" s="582"/>
      <c r="AP27" s="582"/>
      <c r="AQ27" s="582"/>
      <c r="AR27" s="582"/>
      <c r="AS27" s="582"/>
      <c r="AT27" s="582"/>
      <c r="AU27" s="582"/>
      <c r="AV27" s="585"/>
      <c r="AW27" s="583" t="s">
        <v>368</v>
      </c>
      <c r="AX27" s="584"/>
      <c r="AY27" s="584"/>
      <c r="AZ27" s="584"/>
      <c r="BA27" s="584"/>
      <c r="BB27" s="584"/>
      <c r="BC27" s="584"/>
      <c r="BD27" s="584"/>
      <c r="BE27" s="584"/>
      <c r="BF27" s="588" t="s">
        <v>368</v>
      </c>
      <c r="BG27" s="588"/>
      <c r="BH27" s="588"/>
      <c r="BI27" s="588"/>
      <c r="BJ27" s="584" t="s">
        <v>368</v>
      </c>
      <c r="BK27" s="821"/>
      <c r="BL27" s="821"/>
      <c r="BM27" s="821"/>
      <c r="BN27" s="821"/>
      <c r="BO27" s="821"/>
      <c r="BP27" s="822"/>
      <c r="BQ27" s="619"/>
      <c r="BR27" s="582"/>
      <c r="BS27" s="582"/>
      <c r="BT27" s="582"/>
      <c r="BU27" s="585"/>
      <c r="BV27" s="817"/>
      <c r="BW27" s="818"/>
      <c r="BX27" s="720"/>
      <c r="BY27" s="896"/>
      <c r="BZ27" s="619" t="s">
        <v>130</v>
      </c>
      <c r="CA27" s="582"/>
      <c r="CB27" s="582"/>
      <c r="CC27" s="582"/>
      <c r="CD27" s="582"/>
      <c r="CE27" s="582"/>
      <c r="CF27" s="582"/>
      <c r="CG27" s="582"/>
      <c r="CH27" s="582"/>
      <c r="CI27" s="582"/>
      <c r="CJ27" s="582"/>
      <c r="CK27" s="582"/>
      <c r="CL27" s="582"/>
      <c r="CM27" s="582"/>
      <c r="CN27" s="585"/>
      <c r="CO27" s="583" t="s">
        <v>368</v>
      </c>
      <c r="CP27" s="584"/>
      <c r="CQ27" s="584"/>
      <c r="CR27" s="584"/>
      <c r="CS27" s="584"/>
      <c r="CT27" s="752" t="s">
        <v>368</v>
      </c>
      <c r="CU27" s="752"/>
      <c r="CV27" s="752"/>
      <c r="CW27" s="752"/>
      <c r="CX27" s="752"/>
      <c r="CY27" s="752"/>
      <c r="CZ27" s="752" t="s">
        <v>368</v>
      </c>
      <c r="DA27" s="752"/>
      <c r="DB27" s="752"/>
      <c r="DC27" s="752"/>
      <c r="DD27" s="752"/>
      <c r="DE27" s="752"/>
      <c r="DF27" s="752"/>
      <c r="DG27" s="752"/>
      <c r="DH27" s="754"/>
      <c r="DI27" s="4"/>
    </row>
    <row r="28" spans="2:113" ht="13.5" customHeight="1">
      <c r="B28" s="659" t="s">
        <v>135</v>
      </c>
      <c r="C28" s="582"/>
      <c r="D28" s="582"/>
      <c r="E28" s="582"/>
      <c r="F28" s="582"/>
      <c r="G28" s="582"/>
      <c r="H28" s="582"/>
      <c r="I28" s="582"/>
      <c r="J28" s="582"/>
      <c r="K28" s="582"/>
      <c r="L28" s="585"/>
      <c r="M28" s="870">
        <v>22755357</v>
      </c>
      <c r="N28" s="871"/>
      <c r="O28" s="871"/>
      <c r="P28" s="871"/>
      <c r="Q28" s="871"/>
      <c r="R28" s="871"/>
      <c r="S28" s="871"/>
      <c r="T28" s="871"/>
      <c r="U28" s="872">
        <v>53.4</v>
      </c>
      <c r="V28" s="872"/>
      <c r="W28" s="872"/>
      <c r="X28" s="872"/>
      <c r="Y28" s="871">
        <v>21142175</v>
      </c>
      <c r="Z28" s="871"/>
      <c r="AA28" s="871"/>
      <c r="AB28" s="871"/>
      <c r="AC28" s="871"/>
      <c r="AD28" s="871"/>
      <c r="AE28" s="871"/>
      <c r="AF28" s="871"/>
      <c r="AG28" s="872">
        <v>99.5</v>
      </c>
      <c r="AH28" s="872"/>
      <c r="AI28" s="872"/>
      <c r="AJ28" s="873"/>
      <c r="AK28" s="49"/>
      <c r="AL28" s="6"/>
      <c r="AM28" s="695" t="s">
        <v>128</v>
      </c>
      <c r="AN28" s="695"/>
      <c r="AO28" s="695"/>
      <c r="AP28" s="695"/>
      <c r="AQ28" s="695"/>
      <c r="AR28" s="695"/>
      <c r="AS28" s="695"/>
      <c r="AT28" s="695"/>
      <c r="AU28" s="695"/>
      <c r="AV28" s="696"/>
      <c r="AW28" s="583" t="s">
        <v>368</v>
      </c>
      <c r="AX28" s="584"/>
      <c r="AY28" s="584"/>
      <c r="AZ28" s="584"/>
      <c r="BA28" s="584"/>
      <c r="BB28" s="584"/>
      <c r="BC28" s="584"/>
      <c r="BD28" s="584"/>
      <c r="BE28" s="584"/>
      <c r="BF28" s="588" t="s">
        <v>368</v>
      </c>
      <c r="BG28" s="588"/>
      <c r="BH28" s="588"/>
      <c r="BI28" s="588"/>
      <c r="BJ28" s="584" t="s">
        <v>368</v>
      </c>
      <c r="BK28" s="821"/>
      <c r="BL28" s="821"/>
      <c r="BM28" s="821"/>
      <c r="BN28" s="821"/>
      <c r="BO28" s="821"/>
      <c r="BP28" s="822"/>
      <c r="BQ28" s="619"/>
      <c r="BR28" s="582"/>
      <c r="BS28" s="582"/>
      <c r="BT28" s="582"/>
      <c r="BU28" s="585"/>
      <c r="BV28" s="817"/>
      <c r="BW28" s="818"/>
      <c r="BX28" s="897"/>
      <c r="BY28" s="898"/>
      <c r="BZ28" s="697" t="s">
        <v>30</v>
      </c>
      <c r="CA28" s="662"/>
      <c r="CB28" s="662"/>
      <c r="CC28" s="662"/>
      <c r="CD28" s="662"/>
      <c r="CE28" s="662"/>
      <c r="CF28" s="662"/>
      <c r="CG28" s="662"/>
      <c r="CH28" s="662"/>
      <c r="CI28" s="662"/>
      <c r="CJ28" s="662"/>
      <c r="CK28" s="662"/>
      <c r="CL28" s="662"/>
      <c r="CM28" s="662"/>
      <c r="CN28" s="663"/>
      <c r="CO28" s="583">
        <v>560</v>
      </c>
      <c r="CP28" s="584"/>
      <c r="CQ28" s="584"/>
      <c r="CR28" s="584"/>
      <c r="CS28" s="584"/>
      <c r="CT28" s="752">
        <v>1804633</v>
      </c>
      <c r="CU28" s="752"/>
      <c r="CV28" s="752"/>
      <c r="CW28" s="752"/>
      <c r="CX28" s="752"/>
      <c r="CY28" s="752"/>
      <c r="CZ28" s="752">
        <v>3223</v>
      </c>
      <c r="DA28" s="752"/>
      <c r="DB28" s="752"/>
      <c r="DC28" s="752"/>
      <c r="DD28" s="752"/>
      <c r="DE28" s="752"/>
      <c r="DF28" s="752"/>
      <c r="DG28" s="752"/>
      <c r="DH28" s="754"/>
      <c r="DI28" s="4"/>
    </row>
    <row r="29" spans="2:113" ht="13.5" customHeight="1">
      <c r="B29" s="853" t="s">
        <v>132</v>
      </c>
      <c r="C29" s="695"/>
      <c r="D29" s="695"/>
      <c r="E29" s="695"/>
      <c r="F29" s="695"/>
      <c r="G29" s="695"/>
      <c r="H29" s="695"/>
      <c r="I29" s="695"/>
      <c r="J29" s="695"/>
      <c r="K29" s="695"/>
      <c r="L29" s="696"/>
      <c r="M29" s="583">
        <v>12900</v>
      </c>
      <c r="N29" s="584"/>
      <c r="O29" s="584"/>
      <c r="P29" s="584"/>
      <c r="Q29" s="584"/>
      <c r="R29" s="584"/>
      <c r="S29" s="584"/>
      <c r="T29" s="584"/>
      <c r="U29" s="588">
        <v>0</v>
      </c>
      <c r="V29" s="588"/>
      <c r="W29" s="588"/>
      <c r="X29" s="588"/>
      <c r="Y29" s="584">
        <v>12900</v>
      </c>
      <c r="Z29" s="584"/>
      <c r="AA29" s="584"/>
      <c r="AB29" s="584"/>
      <c r="AC29" s="584"/>
      <c r="AD29" s="584"/>
      <c r="AE29" s="584"/>
      <c r="AF29" s="584"/>
      <c r="AG29" s="588">
        <v>0.1</v>
      </c>
      <c r="AH29" s="588"/>
      <c r="AI29" s="588"/>
      <c r="AJ29" s="647"/>
      <c r="AK29" s="49"/>
      <c r="AL29" s="582" t="s">
        <v>126</v>
      </c>
      <c r="AM29" s="582"/>
      <c r="AN29" s="582"/>
      <c r="AO29" s="582"/>
      <c r="AP29" s="582"/>
      <c r="AQ29" s="582"/>
      <c r="AR29" s="582"/>
      <c r="AS29" s="582"/>
      <c r="AT29" s="582"/>
      <c r="AU29" s="582"/>
      <c r="AV29" s="585"/>
      <c r="AW29" s="583" t="s">
        <v>368</v>
      </c>
      <c r="AX29" s="584"/>
      <c r="AY29" s="584"/>
      <c r="AZ29" s="584"/>
      <c r="BA29" s="584"/>
      <c r="BB29" s="584"/>
      <c r="BC29" s="584"/>
      <c r="BD29" s="584"/>
      <c r="BE29" s="584"/>
      <c r="BF29" s="588" t="s">
        <v>368</v>
      </c>
      <c r="BG29" s="588"/>
      <c r="BH29" s="588"/>
      <c r="BI29" s="588"/>
      <c r="BJ29" s="584" t="s">
        <v>368</v>
      </c>
      <c r="BK29" s="821"/>
      <c r="BL29" s="821"/>
      <c r="BM29" s="821"/>
      <c r="BN29" s="821"/>
      <c r="BO29" s="821"/>
      <c r="BP29" s="822"/>
      <c r="BQ29" s="861"/>
      <c r="BR29" s="862"/>
      <c r="BS29" s="862"/>
      <c r="BT29" s="862"/>
      <c r="BU29" s="863"/>
      <c r="BV29" s="864"/>
      <c r="BW29" s="816"/>
      <c r="BX29" s="865" t="s">
        <v>413</v>
      </c>
      <c r="BY29" s="866"/>
      <c r="BZ29" s="866"/>
      <c r="CA29" s="866"/>
      <c r="CB29" s="866"/>
      <c r="CC29" s="866"/>
      <c r="CD29" s="866"/>
      <c r="CE29" s="866"/>
      <c r="CF29" s="866"/>
      <c r="CG29" s="866"/>
      <c r="CH29" s="866"/>
      <c r="CI29" s="866"/>
      <c r="CJ29" s="866"/>
      <c r="CK29" s="866"/>
      <c r="CL29" s="866"/>
      <c r="CM29" s="866"/>
      <c r="CN29" s="867"/>
      <c r="CO29" s="868">
        <v>99.7</v>
      </c>
      <c r="CP29" s="784"/>
      <c r="CQ29" s="784"/>
      <c r="CR29" s="784"/>
      <c r="CS29" s="784"/>
      <c r="CT29" s="784"/>
      <c r="CU29" s="784"/>
      <c r="CV29" s="784"/>
      <c r="CW29" s="784"/>
      <c r="CX29" s="784"/>
      <c r="CY29" s="784"/>
      <c r="CZ29" s="784"/>
      <c r="DA29" s="784"/>
      <c r="DB29" s="784"/>
      <c r="DC29" s="784"/>
      <c r="DD29" s="784"/>
      <c r="DE29" s="784"/>
      <c r="DF29" s="784"/>
      <c r="DG29" s="784"/>
      <c r="DH29" s="869"/>
      <c r="DI29" s="4"/>
    </row>
    <row r="30" spans="2:113" ht="13.5" customHeight="1">
      <c r="B30" s="659" t="s">
        <v>129</v>
      </c>
      <c r="C30" s="582"/>
      <c r="D30" s="582"/>
      <c r="E30" s="582"/>
      <c r="F30" s="582"/>
      <c r="G30" s="582"/>
      <c r="H30" s="582"/>
      <c r="I30" s="582"/>
      <c r="J30" s="582"/>
      <c r="K30" s="582"/>
      <c r="L30" s="585"/>
      <c r="M30" s="583">
        <v>604050</v>
      </c>
      <c r="N30" s="584"/>
      <c r="O30" s="584"/>
      <c r="P30" s="584"/>
      <c r="Q30" s="584"/>
      <c r="R30" s="584"/>
      <c r="S30" s="584"/>
      <c r="T30" s="584"/>
      <c r="U30" s="588">
        <v>1.4</v>
      </c>
      <c r="V30" s="588"/>
      <c r="W30" s="588"/>
      <c r="X30" s="588"/>
      <c r="Y30" s="584" t="s">
        <v>368</v>
      </c>
      <c r="Z30" s="584"/>
      <c r="AA30" s="584"/>
      <c r="AB30" s="584"/>
      <c r="AC30" s="584"/>
      <c r="AD30" s="584"/>
      <c r="AE30" s="584"/>
      <c r="AF30" s="584"/>
      <c r="AG30" s="588" t="s">
        <v>368</v>
      </c>
      <c r="AH30" s="588"/>
      <c r="AI30" s="588"/>
      <c r="AJ30" s="647"/>
      <c r="AK30" s="619" t="s">
        <v>123</v>
      </c>
      <c r="AL30" s="582"/>
      <c r="AM30" s="582"/>
      <c r="AN30" s="582"/>
      <c r="AO30" s="582"/>
      <c r="AP30" s="582"/>
      <c r="AQ30" s="582"/>
      <c r="AR30" s="582"/>
      <c r="AS30" s="582"/>
      <c r="AT30" s="582"/>
      <c r="AU30" s="582"/>
      <c r="AV30" s="585"/>
      <c r="AW30" s="583">
        <v>1525581</v>
      </c>
      <c r="AX30" s="584"/>
      <c r="AY30" s="584"/>
      <c r="AZ30" s="584"/>
      <c r="BA30" s="584"/>
      <c r="BB30" s="584"/>
      <c r="BC30" s="584"/>
      <c r="BD30" s="584"/>
      <c r="BE30" s="584"/>
      <c r="BF30" s="588">
        <v>7.9</v>
      </c>
      <c r="BG30" s="588"/>
      <c r="BH30" s="588"/>
      <c r="BI30" s="588"/>
      <c r="BJ30" s="584" t="s">
        <v>368</v>
      </c>
      <c r="BK30" s="821"/>
      <c r="BL30" s="821"/>
      <c r="BM30" s="821"/>
      <c r="BN30" s="821"/>
      <c r="BO30" s="821"/>
      <c r="BP30" s="822"/>
      <c r="BQ30" s="728" t="s">
        <v>122</v>
      </c>
      <c r="BR30" s="632"/>
      <c r="BS30" s="632"/>
      <c r="BT30" s="632"/>
      <c r="BU30" s="632"/>
      <c r="BV30" s="632"/>
      <c r="BW30" s="632"/>
      <c r="BX30" s="632"/>
      <c r="BY30" s="632"/>
      <c r="BZ30" s="632"/>
      <c r="CA30" s="632"/>
      <c r="CB30" s="632"/>
      <c r="CC30" s="632"/>
      <c r="CD30" s="633"/>
      <c r="CE30" s="801"/>
      <c r="CF30" s="632" t="s">
        <v>121</v>
      </c>
      <c r="CG30" s="632"/>
      <c r="CH30" s="632"/>
      <c r="CI30" s="632"/>
      <c r="CJ30" s="632"/>
      <c r="CK30" s="632"/>
      <c r="CL30" s="632"/>
      <c r="CM30" s="632"/>
      <c r="CN30" s="854"/>
      <c r="CO30" s="795" t="s">
        <v>120</v>
      </c>
      <c r="CP30" s="788"/>
      <c r="CQ30" s="788"/>
      <c r="CR30" s="788"/>
      <c r="CS30" s="796"/>
      <c r="CT30" s="857" t="s">
        <v>119</v>
      </c>
      <c r="CU30" s="844"/>
      <c r="CV30" s="844"/>
      <c r="CW30" s="844"/>
      <c r="CX30" s="844"/>
      <c r="CY30" s="845"/>
      <c r="CZ30" s="638" t="s">
        <v>414</v>
      </c>
      <c r="DA30" s="639"/>
      <c r="DB30" s="639"/>
      <c r="DC30" s="639"/>
      <c r="DD30" s="639"/>
      <c r="DE30" s="639"/>
      <c r="DF30" s="639"/>
      <c r="DG30" s="639"/>
      <c r="DH30" s="859"/>
    </row>
    <row r="31" spans="2:113" ht="13.5" customHeight="1">
      <c r="B31" s="659" t="s">
        <v>127</v>
      </c>
      <c r="C31" s="582"/>
      <c r="D31" s="582"/>
      <c r="E31" s="582"/>
      <c r="F31" s="582"/>
      <c r="G31" s="582"/>
      <c r="H31" s="582"/>
      <c r="I31" s="582"/>
      <c r="J31" s="582"/>
      <c r="K31" s="582"/>
      <c r="L31" s="585"/>
      <c r="M31" s="583">
        <v>426415</v>
      </c>
      <c r="N31" s="584"/>
      <c r="O31" s="584"/>
      <c r="P31" s="584"/>
      <c r="Q31" s="584"/>
      <c r="R31" s="584"/>
      <c r="S31" s="584"/>
      <c r="T31" s="584"/>
      <c r="U31" s="588">
        <v>1</v>
      </c>
      <c r="V31" s="588"/>
      <c r="W31" s="588"/>
      <c r="X31" s="588"/>
      <c r="Y31" s="584">
        <v>80385</v>
      </c>
      <c r="Z31" s="584"/>
      <c r="AA31" s="584"/>
      <c r="AB31" s="584"/>
      <c r="AC31" s="584"/>
      <c r="AD31" s="584"/>
      <c r="AE31" s="584"/>
      <c r="AF31" s="584"/>
      <c r="AG31" s="588">
        <v>0.4</v>
      </c>
      <c r="AH31" s="588"/>
      <c r="AI31" s="588"/>
      <c r="AJ31" s="647"/>
      <c r="AK31" s="49"/>
      <c r="AL31" s="667" t="s">
        <v>118</v>
      </c>
      <c r="AM31" s="667"/>
      <c r="AN31" s="667"/>
      <c r="AO31" s="667"/>
      <c r="AP31" s="667"/>
      <c r="AQ31" s="667"/>
      <c r="AR31" s="667"/>
      <c r="AS31" s="667"/>
      <c r="AT31" s="667"/>
      <c r="AU31" s="667"/>
      <c r="AV31" s="668"/>
      <c r="AW31" s="733">
        <v>1525581</v>
      </c>
      <c r="AX31" s="734"/>
      <c r="AY31" s="734"/>
      <c r="AZ31" s="734"/>
      <c r="BA31" s="734"/>
      <c r="BB31" s="734"/>
      <c r="BC31" s="734"/>
      <c r="BD31" s="734"/>
      <c r="BE31" s="734"/>
      <c r="BF31" s="735">
        <v>7.9</v>
      </c>
      <c r="BG31" s="735"/>
      <c r="BH31" s="735"/>
      <c r="BI31" s="735"/>
      <c r="BJ31" s="734" t="s">
        <v>368</v>
      </c>
      <c r="BK31" s="833"/>
      <c r="BL31" s="833"/>
      <c r="BM31" s="833"/>
      <c r="BN31" s="833"/>
      <c r="BO31" s="833"/>
      <c r="BP31" s="834"/>
      <c r="BQ31" s="697"/>
      <c r="BR31" s="662"/>
      <c r="BS31" s="662"/>
      <c r="BT31" s="662"/>
      <c r="BU31" s="662"/>
      <c r="BV31" s="662"/>
      <c r="BW31" s="662"/>
      <c r="BX31" s="662"/>
      <c r="BY31" s="662"/>
      <c r="BZ31" s="662"/>
      <c r="CA31" s="662"/>
      <c r="CB31" s="662"/>
      <c r="CC31" s="662"/>
      <c r="CD31" s="663"/>
      <c r="CE31" s="823"/>
      <c r="CF31" s="662"/>
      <c r="CG31" s="662"/>
      <c r="CH31" s="662"/>
      <c r="CI31" s="662"/>
      <c r="CJ31" s="662"/>
      <c r="CK31" s="662"/>
      <c r="CL31" s="662"/>
      <c r="CM31" s="662"/>
      <c r="CN31" s="824"/>
      <c r="CO31" s="855"/>
      <c r="CP31" s="806"/>
      <c r="CQ31" s="806"/>
      <c r="CR31" s="806"/>
      <c r="CS31" s="856"/>
      <c r="CT31" s="858"/>
      <c r="CU31" s="674"/>
      <c r="CV31" s="674"/>
      <c r="CW31" s="674"/>
      <c r="CX31" s="674"/>
      <c r="CY31" s="675"/>
      <c r="CZ31" s="644"/>
      <c r="DA31" s="645"/>
      <c r="DB31" s="645"/>
      <c r="DC31" s="645"/>
      <c r="DD31" s="645"/>
      <c r="DE31" s="645"/>
      <c r="DF31" s="645"/>
      <c r="DG31" s="645"/>
      <c r="DH31" s="860"/>
      <c r="DI31" s="4"/>
    </row>
    <row r="32" spans="2:113" ht="13.5" customHeight="1">
      <c r="B32" s="659" t="s">
        <v>124</v>
      </c>
      <c r="C32" s="582"/>
      <c r="D32" s="582"/>
      <c r="E32" s="582"/>
      <c r="F32" s="582"/>
      <c r="G32" s="582"/>
      <c r="H32" s="582"/>
      <c r="I32" s="582"/>
      <c r="J32" s="582"/>
      <c r="K32" s="582"/>
      <c r="L32" s="585"/>
      <c r="M32" s="583">
        <v>428679</v>
      </c>
      <c r="N32" s="584"/>
      <c r="O32" s="584"/>
      <c r="P32" s="584"/>
      <c r="Q32" s="584"/>
      <c r="R32" s="584"/>
      <c r="S32" s="584"/>
      <c r="T32" s="584"/>
      <c r="U32" s="588">
        <v>1</v>
      </c>
      <c r="V32" s="588"/>
      <c r="W32" s="588"/>
      <c r="X32" s="588"/>
      <c r="Y32" s="584" t="s">
        <v>368</v>
      </c>
      <c r="Z32" s="584"/>
      <c r="AA32" s="584"/>
      <c r="AB32" s="584"/>
      <c r="AC32" s="584"/>
      <c r="AD32" s="584"/>
      <c r="AE32" s="584"/>
      <c r="AF32" s="584"/>
      <c r="AG32" s="588" t="s">
        <v>368</v>
      </c>
      <c r="AH32" s="588"/>
      <c r="AI32" s="588"/>
      <c r="AJ32" s="647"/>
      <c r="AK32" s="846" t="s">
        <v>116</v>
      </c>
      <c r="AL32" s="50"/>
      <c r="AM32" s="726" t="s">
        <v>115</v>
      </c>
      <c r="AN32" s="726"/>
      <c r="AO32" s="726"/>
      <c r="AP32" s="726"/>
      <c r="AQ32" s="726"/>
      <c r="AR32" s="726"/>
      <c r="AS32" s="726"/>
      <c r="AT32" s="726"/>
      <c r="AU32" s="726"/>
      <c r="AV32" s="727"/>
      <c r="AW32" s="741" t="s">
        <v>368</v>
      </c>
      <c r="AX32" s="742"/>
      <c r="AY32" s="742"/>
      <c r="AZ32" s="742"/>
      <c r="BA32" s="742"/>
      <c r="BB32" s="742"/>
      <c r="BC32" s="742"/>
      <c r="BD32" s="742"/>
      <c r="BE32" s="742"/>
      <c r="BF32" s="743" t="s">
        <v>368</v>
      </c>
      <c r="BG32" s="743"/>
      <c r="BH32" s="743"/>
      <c r="BI32" s="743"/>
      <c r="BJ32" s="742" t="s">
        <v>368</v>
      </c>
      <c r="BK32" s="831"/>
      <c r="BL32" s="831"/>
      <c r="BM32" s="831"/>
      <c r="BN32" s="831"/>
      <c r="BO32" s="831"/>
      <c r="BP32" s="832"/>
      <c r="BQ32" s="843" t="s">
        <v>114</v>
      </c>
      <c r="BR32" s="844"/>
      <c r="BS32" s="844"/>
      <c r="BT32" s="844"/>
      <c r="BU32" s="845"/>
      <c r="BV32" s="839" t="s">
        <v>403</v>
      </c>
      <c r="BW32" s="840"/>
      <c r="BX32" s="728" t="s">
        <v>113</v>
      </c>
      <c r="BY32" s="632"/>
      <c r="BZ32" s="632"/>
      <c r="CA32" s="632"/>
      <c r="CB32" s="633"/>
      <c r="CC32" s="839" t="s">
        <v>403</v>
      </c>
      <c r="CD32" s="840"/>
      <c r="CE32" s="728" t="s">
        <v>112</v>
      </c>
      <c r="CF32" s="632"/>
      <c r="CG32" s="632"/>
      <c r="CH32" s="632"/>
      <c r="CI32" s="632"/>
      <c r="CJ32" s="632"/>
      <c r="CK32" s="632"/>
      <c r="CL32" s="632"/>
      <c r="CM32" s="632"/>
      <c r="CN32" s="633"/>
      <c r="CO32" s="841">
        <v>1</v>
      </c>
      <c r="CP32" s="614"/>
      <c r="CQ32" s="614"/>
      <c r="CR32" s="614"/>
      <c r="CS32" s="614"/>
      <c r="CT32" s="842" t="s">
        <v>496</v>
      </c>
      <c r="CU32" s="842"/>
      <c r="CV32" s="842"/>
      <c r="CW32" s="842"/>
      <c r="CX32" s="842"/>
      <c r="CY32" s="842"/>
      <c r="CZ32" s="750">
        <v>10000</v>
      </c>
      <c r="DA32" s="783"/>
      <c r="DB32" s="783"/>
      <c r="DC32" s="783"/>
      <c r="DD32" s="783"/>
      <c r="DE32" s="783"/>
      <c r="DF32" s="783"/>
      <c r="DG32" s="783"/>
      <c r="DH32" s="786"/>
      <c r="DI32" s="4"/>
    </row>
    <row r="33" spans="2:113" ht="13.5" customHeight="1">
      <c r="B33" s="849" t="s">
        <v>8</v>
      </c>
      <c r="C33" s="773"/>
      <c r="D33" s="773"/>
      <c r="E33" s="773"/>
      <c r="F33" s="773"/>
      <c r="G33" s="773"/>
      <c r="H33" s="773"/>
      <c r="I33" s="773"/>
      <c r="J33" s="773"/>
      <c r="K33" s="773"/>
      <c r="L33" s="774"/>
      <c r="M33" s="583">
        <v>8879348</v>
      </c>
      <c r="N33" s="584"/>
      <c r="O33" s="584"/>
      <c r="P33" s="584"/>
      <c r="Q33" s="584"/>
      <c r="R33" s="584"/>
      <c r="S33" s="584"/>
      <c r="T33" s="584"/>
      <c r="U33" s="588">
        <v>20.8</v>
      </c>
      <c r="V33" s="588"/>
      <c r="W33" s="588"/>
      <c r="X33" s="588"/>
      <c r="Y33" s="584" t="s">
        <v>368</v>
      </c>
      <c r="Z33" s="584"/>
      <c r="AA33" s="584"/>
      <c r="AB33" s="584"/>
      <c r="AC33" s="584"/>
      <c r="AD33" s="584"/>
      <c r="AE33" s="584"/>
      <c r="AF33" s="584"/>
      <c r="AG33" s="588" t="s">
        <v>368</v>
      </c>
      <c r="AH33" s="588"/>
      <c r="AI33" s="588"/>
      <c r="AJ33" s="647"/>
      <c r="AK33" s="847"/>
      <c r="AL33" s="49"/>
      <c r="AM33" s="773" t="s">
        <v>416</v>
      </c>
      <c r="AN33" s="773"/>
      <c r="AO33" s="773"/>
      <c r="AP33" s="773"/>
      <c r="AQ33" s="773"/>
      <c r="AR33" s="773"/>
      <c r="AS33" s="773"/>
      <c r="AT33" s="773"/>
      <c r="AU33" s="773"/>
      <c r="AV33" s="774"/>
      <c r="AW33" s="583" t="s">
        <v>368</v>
      </c>
      <c r="AX33" s="584"/>
      <c r="AY33" s="584"/>
      <c r="AZ33" s="584"/>
      <c r="BA33" s="584"/>
      <c r="BB33" s="584"/>
      <c r="BC33" s="584"/>
      <c r="BD33" s="584"/>
      <c r="BE33" s="584"/>
      <c r="BF33" s="588" t="s">
        <v>368</v>
      </c>
      <c r="BG33" s="588"/>
      <c r="BH33" s="588"/>
      <c r="BI33" s="588"/>
      <c r="BJ33" s="584" t="s">
        <v>368</v>
      </c>
      <c r="BK33" s="821"/>
      <c r="BL33" s="821"/>
      <c r="BM33" s="821"/>
      <c r="BN33" s="821"/>
      <c r="BO33" s="821"/>
      <c r="BP33" s="822"/>
      <c r="BQ33" s="838" t="s">
        <v>110</v>
      </c>
      <c r="BR33" s="708"/>
      <c r="BS33" s="708"/>
      <c r="BT33" s="708"/>
      <c r="BU33" s="709"/>
      <c r="BV33" s="817" t="s">
        <v>403</v>
      </c>
      <c r="BW33" s="818"/>
      <c r="BX33" s="619" t="s">
        <v>109</v>
      </c>
      <c r="BY33" s="582"/>
      <c r="BZ33" s="582"/>
      <c r="CA33" s="582"/>
      <c r="CB33" s="585"/>
      <c r="CC33" s="817" t="s">
        <v>409</v>
      </c>
      <c r="CD33" s="818"/>
      <c r="CE33" s="619" t="s">
        <v>108</v>
      </c>
      <c r="CF33" s="582"/>
      <c r="CG33" s="582"/>
      <c r="CH33" s="582"/>
      <c r="CI33" s="582"/>
      <c r="CJ33" s="582"/>
      <c r="CK33" s="582"/>
      <c r="CL33" s="582"/>
      <c r="CM33" s="582"/>
      <c r="CN33" s="585"/>
      <c r="CO33" s="819">
        <v>2</v>
      </c>
      <c r="CP33" s="752"/>
      <c r="CQ33" s="752"/>
      <c r="CR33" s="752"/>
      <c r="CS33" s="752"/>
      <c r="CT33" s="820" t="s">
        <v>496</v>
      </c>
      <c r="CU33" s="820"/>
      <c r="CV33" s="820"/>
      <c r="CW33" s="820"/>
      <c r="CX33" s="820"/>
      <c r="CY33" s="820"/>
      <c r="CZ33" s="584">
        <v>8150</v>
      </c>
      <c r="DA33" s="752"/>
      <c r="DB33" s="752"/>
      <c r="DC33" s="752"/>
      <c r="DD33" s="752"/>
      <c r="DE33" s="752"/>
      <c r="DF33" s="752"/>
      <c r="DG33" s="752"/>
      <c r="DH33" s="754"/>
      <c r="DI33" s="4"/>
    </row>
    <row r="34" spans="2:113" ht="13.5" customHeight="1">
      <c r="B34" s="850" t="s">
        <v>117</v>
      </c>
      <c r="C34" s="851"/>
      <c r="D34" s="851"/>
      <c r="E34" s="851"/>
      <c r="F34" s="851"/>
      <c r="G34" s="851"/>
      <c r="H34" s="851"/>
      <c r="I34" s="851"/>
      <c r="J34" s="851"/>
      <c r="K34" s="851"/>
      <c r="L34" s="852"/>
      <c r="M34" s="583">
        <v>13575</v>
      </c>
      <c r="N34" s="584"/>
      <c r="O34" s="584"/>
      <c r="P34" s="584"/>
      <c r="Q34" s="584"/>
      <c r="R34" s="584"/>
      <c r="S34" s="584"/>
      <c r="T34" s="584"/>
      <c r="U34" s="588">
        <v>0</v>
      </c>
      <c r="V34" s="588"/>
      <c r="W34" s="588"/>
      <c r="X34" s="588"/>
      <c r="Y34" s="584">
        <v>13575</v>
      </c>
      <c r="Z34" s="584"/>
      <c r="AA34" s="584"/>
      <c r="AB34" s="584"/>
      <c r="AC34" s="584"/>
      <c r="AD34" s="584"/>
      <c r="AE34" s="584"/>
      <c r="AF34" s="584"/>
      <c r="AG34" s="588">
        <v>0.1</v>
      </c>
      <c r="AH34" s="588"/>
      <c r="AI34" s="588"/>
      <c r="AJ34" s="713"/>
      <c r="AK34" s="847"/>
      <c r="AL34" s="49"/>
      <c r="AM34" s="582" t="s">
        <v>106</v>
      </c>
      <c r="AN34" s="582"/>
      <c r="AO34" s="582"/>
      <c r="AP34" s="582"/>
      <c r="AQ34" s="582"/>
      <c r="AR34" s="582"/>
      <c r="AS34" s="582"/>
      <c r="AT34" s="582"/>
      <c r="AU34" s="582"/>
      <c r="AV34" s="585"/>
      <c r="AW34" s="583">
        <v>1525581</v>
      </c>
      <c r="AX34" s="584"/>
      <c r="AY34" s="584"/>
      <c r="AZ34" s="584"/>
      <c r="BA34" s="584"/>
      <c r="BB34" s="584"/>
      <c r="BC34" s="584"/>
      <c r="BD34" s="584"/>
      <c r="BE34" s="584"/>
      <c r="BF34" s="588">
        <v>7.9</v>
      </c>
      <c r="BG34" s="588"/>
      <c r="BH34" s="588"/>
      <c r="BI34" s="588"/>
      <c r="BJ34" s="584" t="s">
        <v>368</v>
      </c>
      <c r="BK34" s="821"/>
      <c r="BL34" s="821"/>
      <c r="BM34" s="821"/>
      <c r="BN34" s="821"/>
      <c r="BO34" s="821"/>
      <c r="BP34" s="822"/>
      <c r="BQ34" s="619" t="s">
        <v>105</v>
      </c>
      <c r="BR34" s="582"/>
      <c r="BS34" s="582"/>
      <c r="BT34" s="582"/>
      <c r="BU34" s="585"/>
      <c r="BV34" s="817" t="s">
        <v>403</v>
      </c>
      <c r="BW34" s="818"/>
      <c r="BX34" s="619" t="s">
        <v>104</v>
      </c>
      <c r="BY34" s="582"/>
      <c r="BZ34" s="582"/>
      <c r="CA34" s="582"/>
      <c r="CB34" s="585"/>
      <c r="CC34" s="817" t="s">
        <v>409</v>
      </c>
      <c r="CD34" s="818"/>
      <c r="CE34" s="619" t="s">
        <v>103</v>
      </c>
      <c r="CF34" s="582"/>
      <c r="CG34" s="582"/>
      <c r="CH34" s="582"/>
      <c r="CI34" s="582"/>
      <c r="CJ34" s="582"/>
      <c r="CK34" s="582"/>
      <c r="CL34" s="582"/>
      <c r="CM34" s="582"/>
      <c r="CN34" s="585"/>
      <c r="CO34" s="819">
        <v>1</v>
      </c>
      <c r="CP34" s="752"/>
      <c r="CQ34" s="752"/>
      <c r="CR34" s="752"/>
      <c r="CS34" s="752"/>
      <c r="CT34" s="820" t="s">
        <v>415</v>
      </c>
      <c r="CU34" s="820"/>
      <c r="CV34" s="820"/>
      <c r="CW34" s="820"/>
      <c r="CX34" s="820"/>
      <c r="CY34" s="820"/>
      <c r="CZ34" s="584">
        <v>8100</v>
      </c>
      <c r="DA34" s="752"/>
      <c r="DB34" s="752"/>
      <c r="DC34" s="752"/>
      <c r="DD34" s="752"/>
      <c r="DE34" s="752"/>
      <c r="DF34" s="752"/>
      <c r="DG34" s="752"/>
      <c r="DH34" s="754"/>
      <c r="DI34" s="4"/>
    </row>
    <row r="35" spans="2:113" ht="13.5" customHeight="1">
      <c r="B35" s="853" t="s">
        <v>111</v>
      </c>
      <c r="C35" s="695"/>
      <c r="D35" s="695"/>
      <c r="E35" s="695"/>
      <c r="F35" s="695"/>
      <c r="G35" s="695"/>
      <c r="H35" s="695"/>
      <c r="I35" s="695"/>
      <c r="J35" s="695"/>
      <c r="K35" s="695"/>
      <c r="L35" s="696"/>
      <c r="M35" s="583"/>
      <c r="N35" s="584"/>
      <c r="O35" s="584"/>
      <c r="P35" s="584"/>
      <c r="Q35" s="584"/>
      <c r="R35" s="584"/>
      <c r="S35" s="584"/>
      <c r="T35" s="584"/>
      <c r="U35" s="588"/>
      <c r="V35" s="588"/>
      <c r="W35" s="588"/>
      <c r="X35" s="588"/>
      <c r="Y35" s="584"/>
      <c r="Z35" s="584"/>
      <c r="AA35" s="584"/>
      <c r="AB35" s="584"/>
      <c r="AC35" s="584"/>
      <c r="AD35" s="584"/>
      <c r="AE35" s="584"/>
      <c r="AF35" s="584"/>
      <c r="AG35" s="588"/>
      <c r="AH35" s="588"/>
      <c r="AI35" s="588"/>
      <c r="AJ35" s="713"/>
      <c r="AK35" s="848"/>
      <c r="AL35" s="48"/>
      <c r="AM35" s="836" t="s">
        <v>101</v>
      </c>
      <c r="AN35" s="836"/>
      <c r="AO35" s="836"/>
      <c r="AP35" s="836"/>
      <c r="AQ35" s="836"/>
      <c r="AR35" s="836"/>
      <c r="AS35" s="836"/>
      <c r="AT35" s="836"/>
      <c r="AU35" s="836"/>
      <c r="AV35" s="837"/>
      <c r="AW35" s="733" t="s">
        <v>368</v>
      </c>
      <c r="AX35" s="734"/>
      <c r="AY35" s="734"/>
      <c r="AZ35" s="734"/>
      <c r="BA35" s="734"/>
      <c r="BB35" s="734"/>
      <c r="BC35" s="734"/>
      <c r="BD35" s="734"/>
      <c r="BE35" s="734"/>
      <c r="BF35" s="735" t="s">
        <v>368</v>
      </c>
      <c r="BG35" s="735"/>
      <c r="BH35" s="735"/>
      <c r="BI35" s="735"/>
      <c r="BJ35" s="734" t="s">
        <v>368</v>
      </c>
      <c r="BK35" s="833"/>
      <c r="BL35" s="833"/>
      <c r="BM35" s="833"/>
      <c r="BN35" s="833"/>
      <c r="BO35" s="833"/>
      <c r="BP35" s="834"/>
      <c r="BQ35" s="835" t="s">
        <v>100</v>
      </c>
      <c r="BR35" s="695"/>
      <c r="BS35" s="695"/>
      <c r="BT35" s="695"/>
      <c r="BU35" s="696"/>
      <c r="BV35" s="817" t="s">
        <v>403</v>
      </c>
      <c r="BW35" s="818"/>
      <c r="BX35" s="619" t="s">
        <v>99</v>
      </c>
      <c r="BY35" s="582"/>
      <c r="BZ35" s="582"/>
      <c r="CA35" s="582"/>
      <c r="CB35" s="585"/>
      <c r="CC35" s="817" t="s">
        <v>403</v>
      </c>
      <c r="CD35" s="818"/>
      <c r="CE35" s="619" t="s">
        <v>418</v>
      </c>
      <c r="CF35" s="582"/>
      <c r="CG35" s="582"/>
      <c r="CH35" s="582"/>
      <c r="CI35" s="582"/>
      <c r="CJ35" s="582"/>
      <c r="CK35" s="582"/>
      <c r="CL35" s="582"/>
      <c r="CM35" s="582"/>
      <c r="CN35" s="585"/>
      <c r="CO35" s="819">
        <v>1</v>
      </c>
      <c r="CP35" s="752"/>
      <c r="CQ35" s="752"/>
      <c r="CR35" s="752"/>
      <c r="CS35" s="752"/>
      <c r="CT35" s="820" t="s">
        <v>497</v>
      </c>
      <c r="CU35" s="820"/>
      <c r="CV35" s="820"/>
      <c r="CW35" s="820"/>
      <c r="CX35" s="820"/>
      <c r="CY35" s="820"/>
      <c r="CZ35" s="584">
        <v>6100</v>
      </c>
      <c r="DA35" s="752"/>
      <c r="DB35" s="752"/>
      <c r="DC35" s="752"/>
      <c r="DD35" s="752"/>
      <c r="DE35" s="752"/>
      <c r="DF35" s="752"/>
      <c r="DG35" s="752"/>
      <c r="DH35" s="754"/>
      <c r="DI35" s="4"/>
    </row>
    <row r="36" spans="2:113" ht="13.5" customHeight="1">
      <c r="B36" s="659" t="s">
        <v>107</v>
      </c>
      <c r="C36" s="582"/>
      <c r="D36" s="582"/>
      <c r="E36" s="582"/>
      <c r="F36" s="582"/>
      <c r="G36" s="582"/>
      <c r="H36" s="582"/>
      <c r="I36" s="582"/>
      <c r="J36" s="582"/>
      <c r="K36" s="582"/>
      <c r="L36" s="585"/>
      <c r="M36" s="583">
        <v>6000260</v>
      </c>
      <c r="N36" s="584"/>
      <c r="O36" s="584"/>
      <c r="P36" s="584"/>
      <c r="Q36" s="584"/>
      <c r="R36" s="584"/>
      <c r="S36" s="584"/>
      <c r="T36" s="584"/>
      <c r="U36" s="588">
        <v>14.1</v>
      </c>
      <c r="V36" s="588"/>
      <c r="W36" s="588"/>
      <c r="X36" s="588"/>
      <c r="Y36" s="584" t="s">
        <v>368</v>
      </c>
      <c r="Z36" s="584"/>
      <c r="AA36" s="584"/>
      <c r="AB36" s="584"/>
      <c r="AC36" s="584"/>
      <c r="AD36" s="584"/>
      <c r="AE36" s="584"/>
      <c r="AF36" s="584"/>
      <c r="AG36" s="588" t="s">
        <v>368</v>
      </c>
      <c r="AH36" s="588"/>
      <c r="AI36" s="588"/>
      <c r="AJ36" s="713"/>
      <c r="AK36" s="47"/>
      <c r="AL36" s="726" t="s">
        <v>97</v>
      </c>
      <c r="AM36" s="726"/>
      <c r="AN36" s="726"/>
      <c r="AO36" s="726"/>
      <c r="AP36" s="726"/>
      <c r="AQ36" s="726"/>
      <c r="AR36" s="726"/>
      <c r="AS36" s="726"/>
      <c r="AT36" s="726"/>
      <c r="AU36" s="726"/>
      <c r="AV36" s="727"/>
      <c r="AW36" s="741" t="s">
        <v>368</v>
      </c>
      <c r="AX36" s="742"/>
      <c r="AY36" s="742"/>
      <c r="AZ36" s="742"/>
      <c r="BA36" s="742"/>
      <c r="BB36" s="742"/>
      <c r="BC36" s="742"/>
      <c r="BD36" s="742"/>
      <c r="BE36" s="742"/>
      <c r="BF36" s="743" t="s">
        <v>368</v>
      </c>
      <c r="BG36" s="743"/>
      <c r="BH36" s="743"/>
      <c r="BI36" s="743"/>
      <c r="BJ36" s="742" t="s">
        <v>368</v>
      </c>
      <c r="BK36" s="831"/>
      <c r="BL36" s="831"/>
      <c r="BM36" s="831"/>
      <c r="BN36" s="831"/>
      <c r="BO36" s="831"/>
      <c r="BP36" s="832"/>
      <c r="BQ36" s="619" t="s">
        <v>96</v>
      </c>
      <c r="BR36" s="582"/>
      <c r="BS36" s="582"/>
      <c r="BT36" s="582"/>
      <c r="BU36" s="585"/>
      <c r="BV36" s="817" t="s">
        <v>403</v>
      </c>
      <c r="BW36" s="818"/>
      <c r="BX36" s="619" t="s">
        <v>95</v>
      </c>
      <c r="BY36" s="582"/>
      <c r="BZ36" s="582"/>
      <c r="CA36" s="582"/>
      <c r="CB36" s="585"/>
      <c r="CC36" s="817" t="s">
        <v>403</v>
      </c>
      <c r="CD36" s="818"/>
      <c r="CE36" s="619" t="s">
        <v>94</v>
      </c>
      <c r="CF36" s="582"/>
      <c r="CG36" s="582"/>
      <c r="CH36" s="582"/>
      <c r="CI36" s="582"/>
      <c r="CJ36" s="582"/>
      <c r="CK36" s="582"/>
      <c r="CL36" s="582"/>
      <c r="CM36" s="582"/>
      <c r="CN36" s="585"/>
      <c r="CO36" s="819">
        <v>1</v>
      </c>
      <c r="CP36" s="752"/>
      <c r="CQ36" s="752"/>
      <c r="CR36" s="752"/>
      <c r="CS36" s="752"/>
      <c r="CT36" s="820" t="s">
        <v>497</v>
      </c>
      <c r="CU36" s="820"/>
      <c r="CV36" s="820"/>
      <c r="CW36" s="820"/>
      <c r="CX36" s="820"/>
      <c r="CY36" s="820"/>
      <c r="CZ36" s="584">
        <v>5500</v>
      </c>
      <c r="DA36" s="752"/>
      <c r="DB36" s="752"/>
      <c r="DC36" s="752"/>
      <c r="DD36" s="752"/>
      <c r="DE36" s="752"/>
      <c r="DF36" s="752"/>
      <c r="DG36" s="752"/>
      <c r="DH36" s="754"/>
      <c r="DI36" s="4"/>
    </row>
    <row r="37" spans="2:113" ht="13.5" customHeight="1">
      <c r="B37" s="659" t="s">
        <v>102</v>
      </c>
      <c r="C37" s="582"/>
      <c r="D37" s="582"/>
      <c r="E37" s="582"/>
      <c r="F37" s="582"/>
      <c r="G37" s="582"/>
      <c r="H37" s="582"/>
      <c r="I37" s="582"/>
      <c r="J37" s="582"/>
      <c r="K37" s="582"/>
      <c r="L37" s="585"/>
      <c r="M37" s="583">
        <v>19549</v>
      </c>
      <c r="N37" s="584"/>
      <c r="O37" s="584"/>
      <c r="P37" s="584"/>
      <c r="Q37" s="584"/>
      <c r="R37" s="584"/>
      <c r="S37" s="584"/>
      <c r="T37" s="584"/>
      <c r="U37" s="588">
        <v>0</v>
      </c>
      <c r="V37" s="588"/>
      <c r="W37" s="588"/>
      <c r="X37" s="588"/>
      <c r="Y37" s="584">
        <v>732</v>
      </c>
      <c r="Z37" s="584"/>
      <c r="AA37" s="584"/>
      <c r="AB37" s="584"/>
      <c r="AC37" s="584"/>
      <c r="AD37" s="584"/>
      <c r="AE37" s="584"/>
      <c r="AF37" s="584"/>
      <c r="AG37" s="588">
        <v>0</v>
      </c>
      <c r="AH37" s="588"/>
      <c r="AI37" s="588"/>
      <c r="AJ37" s="713"/>
      <c r="AK37" s="619" t="s">
        <v>92</v>
      </c>
      <c r="AL37" s="582"/>
      <c r="AM37" s="582"/>
      <c r="AN37" s="582"/>
      <c r="AO37" s="582"/>
      <c r="AP37" s="582"/>
      <c r="AQ37" s="582"/>
      <c r="AR37" s="582"/>
      <c r="AS37" s="582"/>
      <c r="AT37" s="582"/>
      <c r="AU37" s="582"/>
      <c r="AV37" s="585"/>
      <c r="AW37" s="583" t="s">
        <v>368</v>
      </c>
      <c r="AX37" s="584"/>
      <c r="AY37" s="584"/>
      <c r="AZ37" s="584"/>
      <c r="BA37" s="584"/>
      <c r="BB37" s="584"/>
      <c r="BC37" s="584"/>
      <c r="BD37" s="584"/>
      <c r="BE37" s="584"/>
      <c r="BF37" s="588" t="s">
        <v>368</v>
      </c>
      <c r="BG37" s="588"/>
      <c r="BH37" s="588"/>
      <c r="BI37" s="588"/>
      <c r="BJ37" s="584" t="s">
        <v>368</v>
      </c>
      <c r="BK37" s="821"/>
      <c r="BL37" s="821"/>
      <c r="BM37" s="821"/>
      <c r="BN37" s="821"/>
      <c r="BO37" s="821"/>
      <c r="BP37" s="822"/>
      <c r="BQ37" s="619" t="s">
        <v>91</v>
      </c>
      <c r="BR37" s="582"/>
      <c r="BS37" s="582"/>
      <c r="BT37" s="582"/>
      <c r="BU37" s="585"/>
      <c r="BV37" s="817" t="s">
        <v>403</v>
      </c>
      <c r="BW37" s="818"/>
      <c r="BX37" s="619" t="s">
        <v>90</v>
      </c>
      <c r="BY37" s="582"/>
      <c r="BZ37" s="582"/>
      <c r="CA37" s="582"/>
      <c r="CB37" s="585"/>
      <c r="CC37" s="817" t="s">
        <v>403</v>
      </c>
      <c r="CD37" s="818"/>
      <c r="CE37" s="619" t="s">
        <v>89</v>
      </c>
      <c r="CF37" s="582"/>
      <c r="CG37" s="582"/>
      <c r="CH37" s="582"/>
      <c r="CI37" s="582"/>
      <c r="CJ37" s="582"/>
      <c r="CK37" s="582"/>
      <c r="CL37" s="582"/>
      <c r="CM37" s="582"/>
      <c r="CN37" s="585"/>
      <c r="CO37" s="819">
        <v>20</v>
      </c>
      <c r="CP37" s="752"/>
      <c r="CQ37" s="752"/>
      <c r="CR37" s="752"/>
      <c r="CS37" s="752"/>
      <c r="CT37" s="820" t="s">
        <v>497</v>
      </c>
      <c r="CU37" s="820"/>
      <c r="CV37" s="820"/>
      <c r="CW37" s="820"/>
      <c r="CX37" s="820"/>
      <c r="CY37" s="820"/>
      <c r="CZ37" s="584">
        <v>5300</v>
      </c>
      <c r="DA37" s="752"/>
      <c r="DB37" s="752"/>
      <c r="DC37" s="752"/>
      <c r="DD37" s="752"/>
      <c r="DE37" s="752"/>
      <c r="DF37" s="752"/>
      <c r="DG37" s="752"/>
      <c r="DH37" s="754"/>
      <c r="DI37" s="4"/>
    </row>
    <row r="38" spans="2:113" ht="13.5" customHeight="1">
      <c r="B38" s="659" t="s">
        <v>98</v>
      </c>
      <c r="C38" s="582"/>
      <c r="D38" s="582"/>
      <c r="E38" s="582"/>
      <c r="F38" s="582"/>
      <c r="G38" s="582"/>
      <c r="H38" s="582"/>
      <c r="I38" s="582"/>
      <c r="J38" s="582"/>
      <c r="K38" s="582"/>
      <c r="L38" s="585"/>
      <c r="M38" s="583">
        <v>60477</v>
      </c>
      <c r="N38" s="584"/>
      <c r="O38" s="584"/>
      <c r="P38" s="584"/>
      <c r="Q38" s="584"/>
      <c r="R38" s="584"/>
      <c r="S38" s="584"/>
      <c r="T38" s="584"/>
      <c r="U38" s="588">
        <v>0.1</v>
      </c>
      <c r="V38" s="588"/>
      <c r="W38" s="588"/>
      <c r="X38" s="588"/>
      <c r="Y38" s="584" t="s">
        <v>368</v>
      </c>
      <c r="Z38" s="584"/>
      <c r="AA38" s="584"/>
      <c r="AB38" s="584"/>
      <c r="AC38" s="584"/>
      <c r="AD38" s="584"/>
      <c r="AE38" s="584"/>
      <c r="AF38" s="584"/>
      <c r="AG38" s="588" t="s">
        <v>368</v>
      </c>
      <c r="AH38" s="588"/>
      <c r="AI38" s="588"/>
      <c r="AJ38" s="713"/>
      <c r="AK38" s="697" t="s">
        <v>87</v>
      </c>
      <c r="AL38" s="662"/>
      <c r="AM38" s="662"/>
      <c r="AN38" s="662"/>
      <c r="AO38" s="662"/>
      <c r="AP38" s="662"/>
      <c r="AQ38" s="662"/>
      <c r="AR38" s="662"/>
      <c r="AS38" s="662"/>
      <c r="AT38" s="662"/>
      <c r="AU38" s="662"/>
      <c r="AV38" s="663"/>
      <c r="AW38" s="830">
        <v>19239228</v>
      </c>
      <c r="AX38" s="812"/>
      <c r="AY38" s="812"/>
      <c r="AZ38" s="812"/>
      <c r="BA38" s="812"/>
      <c r="BB38" s="812"/>
      <c r="BC38" s="812"/>
      <c r="BD38" s="812"/>
      <c r="BE38" s="812"/>
      <c r="BF38" s="811">
        <v>100</v>
      </c>
      <c r="BG38" s="811"/>
      <c r="BH38" s="811"/>
      <c r="BI38" s="811"/>
      <c r="BJ38" s="812">
        <v>121883</v>
      </c>
      <c r="BK38" s="813"/>
      <c r="BL38" s="813"/>
      <c r="BM38" s="813"/>
      <c r="BN38" s="813"/>
      <c r="BO38" s="813"/>
      <c r="BP38" s="814"/>
      <c r="BQ38" s="697" t="s">
        <v>86</v>
      </c>
      <c r="BR38" s="662"/>
      <c r="BS38" s="662"/>
      <c r="BT38" s="662"/>
      <c r="BU38" s="663"/>
      <c r="BV38" s="815" t="s">
        <v>403</v>
      </c>
      <c r="BW38" s="816"/>
      <c r="BX38" s="697" t="s">
        <v>85</v>
      </c>
      <c r="BY38" s="662"/>
      <c r="BZ38" s="662"/>
      <c r="CA38" s="662"/>
      <c r="CB38" s="663"/>
      <c r="CC38" s="815" t="s">
        <v>409</v>
      </c>
      <c r="CD38" s="816"/>
      <c r="CE38" s="823"/>
      <c r="CF38" s="824"/>
      <c r="CG38" s="824"/>
      <c r="CH38" s="824"/>
      <c r="CI38" s="824"/>
      <c r="CJ38" s="824"/>
      <c r="CK38" s="824"/>
      <c r="CL38" s="824"/>
      <c r="CM38" s="824"/>
      <c r="CN38" s="825"/>
      <c r="CO38" s="826"/>
      <c r="CP38" s="827"/>
      <c r="CQ38" s="827"/>
      <c r="CR38" s="827"/>
      <c r="CS38" s="827"/>
      <c r="CT38" s="828"/>
      <c r="CU38" s="828"/>
      <c r="CV38" s="828"/>
      <c r="CW38" s="828"/>
      <c r="CX38" s="828"/>
      <c r="CY38" s="828"/>
      <c r="CZ38" s="827"/>
      <c r="DA38" s="827"/>
      <c r="DB38" s="827"/>
      <c r="DC38" s="827"/>
      <c r="DD38" s="827"/>
      <c r="DE38" s="827"/>
      <c r="DF38" s="827"/>
      <c r="DG38" s="827"/>
      <c r="DH38" s="829"/>
      <c r="DI38" s="4"/>
    </row>
    <row r="39" spans="2:113" ht="13.5" customHeight="1">
      <c r="B39" s="659" t="s">
        <v>93</v>
      </c>
      <c r="C39" s="582"/>
      <c r="D39" s="582"/>
      <c r="E39" s="582"/>
      <c r="F39" s="582"/>
      <c r="G39" s="582"/>
      <c r="H39" s="582"/>
      <c r="I39" s="582"/>
      <c r="J39" s="582"/>
      <c r="K39" s="582"/>
      <c r="L39" s="585"/>
      <c r="M39" s="583">
        <v>419131</v>
      </c>
      <c r="N39" s="584"/>
      <c r="O39" s="584"/>
      <c r="P39" s="584"/>
      <c r="Q39" s="584"/>
      <c r="R39" s="584"/>
      <c r="S39" s="584"/>
      <c r="T39" s="584"/>
      <c r="U39" s="588">
        <v>1</v>
      </c>
      <c r="V39" s="588"/>
      <c r="W39" s="588"/>
      <c r="X39" s="588"/>
      <c r="Y39" s="584" t="s">
        <v>368</v>
      </c>
      <c r="Z39" s="584"/>
      <c r="AA39" s="584"/>
      <c r="AB39" s="584"/>
      <c r="AC39" s="584"/>
      <c r="AD39" s="584"/>
      <c r="AE39" s="584"/>
      <c r="AF39" s="584"/>
      <c r="AG39" s="588" t="s">
        <v>368</v>
      </c>
      <c r="AH39" s="588"/>
      <c r="AI39" s="588"/>
      <c r="AJ39" s="71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59" t="s">
        <v>88</v>
      </c>
      <c r="C40" s="582"/>
      <c r="D40" s="582"/>
      <c r="E40" s="582"/>
      <c r="F40" s="582"/>
      <c r="G40" s="582"/>
      <c r="H40" s="582"/>
      <c r="I40" s="582"/>
      <c r="J40" s="582"/>
      <c r="K40" s="582"/>
      <c r="L40" s="585"/>
      <c r="M40" s="583">
        <v>1336516</v>
      </c>
      <c r="N40" s="584"/>
      <c r="O40" s="584"/>
      <c r="P40" s="584"/>
      <c r="Q40" s="584"/>
      <c r="R40" s="584"/>
      <c r="S40" s="584"/>
      <c r="T40" s="584"/>
      <c r="U40" s="588">
        <v>3.1</v>
      </c>
      <c r="V40" s="588"/>
      <c r="W40" s="588"/>
      <c r="X40" s="588"/>
      <c r="Y40" s="584" t="s">
        <v>368</v>
      </c>
      <c r="Z40" s="584"/>
      <c r="AA40" s="584"/>
      <c r="AB40" s="584"/>
      <c r="AC40" s="584"/>
      <c r="AD40" s="584"/>
      <c r="AE40" s="584"/>
      <c r="AF40" s="584"/>
      <c r="AG40" s="588" t="s">
        <v>368</v>
      </c>
      <c r="AH40" s="588"/>
      <c r="AI40" s="588"/>
      <c r="AJ40" s="71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59" t="s">
        <v>84</v>
      </c>
      <c r="C41" s="582"/>
      <c r="D41" s="582"/>
      <c r="E41" s="582"/>
      <c r="F41" s="582"/>
      <c r="G41" s="582"/>
      <c r="H41" s="582"/>
      <c r="I41" s="582"/>
      <c r="J41" s="582"/>
      <c r="K41" s="582"/>
      <c r="L41" s="585"/>
      <c r="M41" s="583">
        <v>367123</v>
      </c>
      <c r="N41" s="584"/>
      <c r="O41" s="584"/>
      <c r="P41" s="584"/>
      <c r="Q41" s="584"/>
      <c r="R41" s="584"/>
      <c r="S41" s="584"/>
      <c r="T41" s="584"/>
      <c r="U41" s="588">
        <v>0.9</v>
      </c>
      <c r="V41" s="588"/>
      <c r="W41" s="588"/>
      <c r="X41" s="588"/>
      <c r="Y41" s="584">
        <v>216</v>
      </c>
      <c r="Z41" s="584"/>
      <c r="AA41" s="584"/>
      <c r="AB41" s="584"/>
      <c r="AC41" s="584"/>
      <c r="AD41" s="584"/>
      <c r="AE41" s="584"/>
      <c r="AF41" s="584"/>
      <c r="AG41" s="588">
        <v>0</v>
      </c>
      <c r="AH41" s="588"/>
      <c r="AI41" s="588"/>
      <c r="AJ41" s="71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59" t="s">
        <v>83</v>
      </c>
      <c r="C42" s="582"/>
      <c r="D42" s="582"/>
      <c r="E42" s="582"/>
      <c r="F42" s="582"/>
      <c r="G42" s="582"/>
      <c r="H42" s="582"/>
      <c r="I42" s="582"/>
      <c r="J42" s="582"/>
      <c r="K42" s="582"/>
      <c r="L42" s="585"/>
      <c r="M42" s="583">
        <v>1326700</v>
      </c>
      <c r="N42" s="584"/>
      <c r="O42" s="584"/>
      <c r="P42" s="584"/>
      <c r="Q42" s="584"/>
      <c r="R42" s="584"/>
      <c r="S42" s="584"/>
      <c r="T42" s="584"/>
      <c r="U42" s="588">
        <v>3.1</v>
      </c>
      <c r="V42" s="588"/>
      <c r="W42" s="588"/>
      <c r="X42" s="588"/>
      <c r="Y42" s="584" t="s">
        <v>368</v>
      </c>
      <c r="Z42" s="584"/>
      <c r="AA42" s="584"/>
      <c r="AB42" s="584"/>
      <c r="AC42" s="584"/>
      <c r="AD42" s="584"/>
      <c r="AE42" s="584"/>
      <c r="AF42" s="584"/>
      <c r="AG42" s="588" t="s">
        <v>368</v>
      </c>
      <c r="AH42" s="588"/>
      <c r="AI42" s="588"/>
      <c r="AJ42" s="71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695" t="s">
        <v>82</v>
      </c>
      <c r="D43" s="695"/>
      <c r="E43" s="695"/>
      <c r="F43" s="695"/>
      <c r="G43" s="695"/>
      <c r="H43" s="695"/>
      <c r="I43" s="695"/>
      <c r="J43" s="695"/>
      <c r="K43" s="695"/>
      <c r="L43" s="696"/>
      <c r="M43" s="583" t="s">
        <v>368</v>
      </c>
      <c r="N43" s="584"/>
      <c r="O43" s="584"/>
      <c r="P43" s="584"/>
      <c r="Q43" s="584"/>
      <c r="R43" s="584"/>
      <c r="S43" s="584"/>
      <c r="T43" s="584"/>
      <c r="U43" s="588" t="s">
        <v>368</v>
      </c>
      <c r="V43" s="588"/>
      <c r="W43" s="588"/>
      <c r="X43" s="588"/>
      <c r="Y43" s="584" t="s">
        <v>368</v>
      </c>
      <c r="Z43" s="584"/>
      <c r="AA43" s="584"/>
      <c r="AB43" s="584"/>
      <c r="AC43" s="584"/>
      <c r="AD43" s="584"/>
      <c r="AE43" s="584"/>
      <c r="AF43" s="584"/>
      <c r="AG43" s="588" t="s">
        <v>368</v>
      </c>
      <c r="AH43" s="588"/>
      <c r="AI43" s="588"/>
      <c r="AJ43" s="713"/>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695" t="s">
        <v>81</v>
      </c>
      <c r="D44" s="695"/>
      <c r="E44" s="695"/>
      <c r="F44" s="695"/>
      <c r="G44" s="695"/>
      <c r="H44" s="695"/>
      <c r="I44" s="695"/>
      <c r="J44" s="695"/>
      <c r="K44" s="695"/>
      <c r="L44" s="696"/>
      <c r="M44" s="583">
        <v>666700</v>
      </c>
      <c r="N44" s="584"/>
      <c r="O44" s="584"/>
      <c r="P44" s="584"/>
      <c r="Q44" s="584"/>
      <c r="R44" s="584"/>
      <c r="S44" s="584"/>
      <c r="T44" s="584"/>
      <c r="U44" s="588">
        <v>1.6</v>
      </c>
      <c r="V44" s="588"/>
      <c r="W44" s="588"/>
      <c r="X44" s="588"/>
      <c r="Y44" s="584" t="s">
        <v>368</v>
      </c>
      <c r="Z44" s="584"/>
      <c r="AA44" s="584"/>
      <c r="AB44" s="584"/>
      <c r="AC44" s="584"/>
      <c r="AD44" s="584"/>
      <c r="AE44" s="584"/>
      <c r="AF44" s="584"/>
      <c r="AG44" s="588" t="s">
        <v>368</v>
      </c>
      <c r="AH44" s="588"/>
      <c r="AI44" s="588"/>
      <c r="AJ44" s="713"/>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4" t="s">
        <v>80</v>
      </c>
      <c r="C45" s="662"/>
      <c r="D45" s="662"/>
      <c r="E45" s="662"/>
      <c r="F45" s="662"/>
      <c r="G45" s="662"/>
      <c r="H45" s="662"/>
      <c r="I45" s="662"/>
      <c r="J45" s="662"/>
      <c r="K45" s="662"/>
      <c r="L45" s="663"/>
      <c r="M45" s="583">
        <v>42650080</v>
      </c>
      <c r="N45" s="584"/>
      <c r="O45" s="584"/>
      <c r="P45" s="584"/>
      <c r="Q45" s="584"/>
      <c r="R45" s="584"/>
      <c r="S45" s="584"/>
      <c r="T45" s="584"/>
      <c r="U45" s="588">
        <v>100</v>
      </c>
      <c r="V45" s="588"/>
      <c r="W45" s="588"/>
      <c r="X45" s="588"/>
      <c r="Y45" s="584">
        <v>21249983</v>
      </c>
      <c r="Z45" s="584"/>
      <c r="AA45" s="584"/>
      <c r="AB45" s="584"/>
      <c r="AC45" s="584"/>
      <c r="AD45" s="584"/>
      <c r="AE45" s="584"/>
      <c r="AF45" s="584"/>
      <c r="AG45" s="588">
        <v>100</v>
      </c>
      <c r="AH45" s="588"/>
      <c r="AI45" s="588"/>
      <c r="AJ45" s="713"/>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32" t="s">
        <v>79</v>
      </c>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41"/>
      <c r="AD46" s="41"/>
      <c r="AE46" s="41"/>
      <c r="AF46" s="41"/>
      <c r="AG46" s="43"/>
      <c r="AH46" s="632" t="s">
        <v>419</v>
      </c>
      <c r="AI46" s="632"/>
      <c r="AJ46" s="632"/>
      <c r="AK46" s="632"/>
      <c r="AL46" s="632"/>
      <c r="AM46" s="632"/>
      <c r="AN46" s="632"/>
      <c r="AO46" s="632"/>
      <c r="AP46" s="632"/>
      <c r="AQ46" s="38"/>
      <c r="AR46" s="38"/>
      <c r="AS46" s="38"/>
      <c r="AT46" s="41"/>
      <c r="AU46" s="41"/>
      <c r="AV46" s="40"/>
      <c r="AW46" s="42"/>
      <c r="AX46" s="41"/>
      <c r="AY46" s="41"/>
      <c r="AZ46" s="632" t="s">
        <v>78</v>
      </c>
      <c r="BA46" s="632"/>
      <c r="BB46" s="632"/>
      <c r="BC46" s="632"/>
      <c r="BD46" s="632"/>
      <c r="BE46" s="632"/>
      <c r="BF46" s="632"/>
      <c r="BG46" s="632"/>
      <c r="BH46" s="632"/>
      <c r="BI46" s="632"/>
      <c r="BJ46" s="632"/>
      <c r="BK46" s="632"/>
      <c r="BL46" s="632"/>
      <c r="BM46" s="632"/>
      <c r="BN46" s="632"/>
      <c r="BO46" s="632"/>
      <c r="BP46" s="632"/>
      <c r="BQ46" s="632"/>
      <c r="BR46" s="632"/>
      <c r="BS46" s="632"/>
      <c r="BT46" s="41"/>
      <c r="BU46" s="41"/>
      <c r="BV46" s="632" t="s">
        <v>419</v>
      </c>
      <c r="BW46" s="632"/>
      <c r="BX46" s="632"/>
      <c r="BY46" s="632"/>
      <c r="BZ46" s="632"/>
      <c r="CA46" s="632"/>
      <c r="CB46" s="632"/>
      <c r="CC46" s="632"/>
      <c r="CD46" s="41"/>
      <c r="CE46" s="40"/>
      <c r="CF46" s="39"/>
      <c r="CG46" s="283"/>
      <c r="CH46" s="807" t="s">
        <v>77</v>
      </c>
      <c r="CI46" s="807"/>
      <c r="CJ46" s="807"/>
      <c r="CK46" s="807"/>
      <c r="CL46" s="807"/>
      <c r="CM46" s="807"/>
      <c r="CN46" s="807"/>
      <c r="CO46" s="807"/>
      <c r="CP46" s="807"/>
      <c r="CQ46" s="38"/>
      <c r="CR46" s="24"/>
      <c r="CS46" s="728" t="s">
        <v>778</v>
      </c>
      <c r="CT46" s="632"/>
      <c r="CU46" s="632"/>
      <c r="CV46" s="632"/>
      <c r="CW46" s="632"/>
      <c r="CX46" s="632"/>
      <c r="CY46" s="632"/>
      <c r="CZ46" s="633"/>
      <c r="DA46" s="728" t="s">
        <v>395</v>
      </c>
      <c r="DB46" s="632"/>
      <c r="DC46" s="632"/>
      <c r="DD46" s="632"/>
      <c r="DE46" s="632"/>
      <c r="DF46" s="632"/>
      <c r="DG46" s="632"/>
      <c r="DH46" s="809"/>
      <c r="DI46" s="4"/>
    </row>
    <row r="47" spans="2:113" ht="13.5" customHeight="1">
      <c r="B47" s="37"/>
      <c r="C47" s="32"/>
      <c r="D47" s="32"/>
      <c r="E47" s="662"/>
      <c r="F47" s="662"/>
      <c r="G47" s="662"/>
      <c r="H47" s="662"/>
      <c r="I47" s="662"/>
      <c r="J47" s="662"/>
      <c r="K47" s="662"/>
      <c r="L47" s="662"/>
      <c r="M47" s="662"/>
      <c r="N47" s="662"/>
      <c r="O47" s="662"/>
      <c r="P47" s="662"/>
      <c r="Q47" s="662"/>
      <c r="R47" s="662"/>
      <c r="S47" s="662"/>
      <c r="T47" s="662"/>
      <c r="U47" s="662"/>
      <c r="V47" s="662"/>
      <c r="W47" s="662"/>
      <c r="X47" s="662"/>
      <c r="Y47" s="582"/>
      <c r="Z47" s="582"/>
      <c r="AA47" s="582"/>
      <c r="AB47" s="582"/>
      <c r="AC47" s="4"/>
      <c r="AD47" s="4"/>
      <c r="AE47" s="4"/>
      <c r="AF47" s="4"/>
      <c r="AG47" s="6"/>
      <c r="AH47" s="806"/>
      <c r="AI47" s="806"/>
      <c r="AJ47" s="806"/>
      <c r="AK47" s="806"/>
      <c r="AL47" s="806"/>
      <c r="AM47" s="806"/>
      <c r="AN47" s="806"/>
      <c r="AO47" s="806"/>
      <c r="AP47" s="806"/>
      <c r="AQ47" s="35"/>
      <c r="AR47" s="35"/>
      <c r="AS47" s="35"/>
      <c r="AT47" s="4"/>
      <c r="AU47" s="4"/>
      <c r="AV47" s="34"/>
      <c r="AW47" s="33"/>
      <c r="AX47" s="32"/>
      <c r="AY47" s="32"/>
      <c r="AZ47" s="662"/>
      <c r="BA47" s="662"/>
      <c r="BB47" s="662"/>
      <c r="BC47" s="662"/>
      <c r="BD47" s="662"/>
      <c r="BE47" s="662"/>
      <c r="BF47" s="662"/>
      <c r="BG47" s="662"/>
      <c r="BH47" s="662"/>
      <c r="BI47" s="662"/>
      <c r="BJ47" s="662"/>
      <c r="BK47" s="662"/>
      <c r="BL47" s="662"/>
      <c r="BM47" s="662"/>
      <c r="BN47" s="662"/>
      <c r="BO47" s="662"/>
      <c r="BP47" s="662"/>
      <c r="BQ47" s="662"/>
      <c r="BR47" s="662"/>
      <c r="BS47" s="662"/>
      <c r="BT47" s="32"/>
      <c r="BU47" s="32"/>
      <c r="BV47" s="662"/>
      <c r="BW47" s="662"/>
      <c r="BX47" s="662"/>
      <c r="BY47" s="662"/>
      <c r="BZ47" s="662"/>
      <c r="CA47" s="662"/>
      <c r="CB47" s="662"/>
      <c r="CC47" s="662"/>
      <c r="CD47" s="32"/>
      <c r="CE47" s="31"/>
      <c r="CF47" s="20"/>
      <c r="CG47" s="284"/>
      <c r="CH47" s="808"/>
      <c r="CI47" s="808"/>
      <c r="CJ47" s="808"/>
      <c r="CK47" s="808"/>
      <c r="CL47" s="808"/>
      <c r="CM47" s="808"/>
      <c r="CN47" s="808"/>
      <c r="CO47" s="808"/>
      <c r="CP47" s="808"/>
      <c r="CQ47" s="30"/>
      <c r="CR47" s="21"/>
      <c r="CS47" s="697"/>
      <c r="CT47" s="662"/>
      <c r="CU47" s="662"/>
      <c r="CV47" s="662"/>
      <c r="CW47" s="662"/>
      <c r="CX47" s="662"/>
      <c r="CY47" s="662"/>
      <c r="CZ47" s="663"/>
      <c r="DA47" s="697"/>
      <c r="DB47" s="662"/>
      <c r="DC47" s="662"/>
      <c r="DD47" s="662"/>
      <c r="DE47" s="662"/>
      <c r="DF47" s="662"/>
      <c r="DG47" s="662"/>
      <c r="DH47" s="810"/>
      <c r="DI47" s="4"/>
    </row>
    <row r="48" spans="2:113" ht="13.5" customHeight="1">
      <c r="B48" s="29"/>
      <c r="C48" s="28"/>
      <c r="D48" s="788" t="s">
        <v>77</v>
      </c>
      <c r="E48" s="788"/>
      <c r="F48" s="788"/>
      <c r="G48" s="788"/>
      <c r="H48" s="788"/>
      <c r="I48" s="788"/>
      <c r="J48" s="788"/>
      <c r="K48" s="27"/>
      <c r="L48" s="25"/>
      <c r="M48" s="26"/>
      <c r="N48" s="788" t="s">
        <v>76</v>
      </c>
      <c r="O48" s="788"/>
      <c r="P48" s="788"/>
      <c r="Q48" s="788"/>
      <c r="R48" s="788"/>
      <c r="S48" s="788"/>
      <c r="T48" s="25"/>
      <c r="U48" s="795" t="s">
        <v>73</v>
      </c>
      <c r="V48" s="788"/>
      <c r="W48" s="788"/>
      <c r="X48" s="796"/>
      <c r="Y48" s="797" t="s">
        <v>70</v>
      </c>
      <c r="Z48" s="797"/>
      <c r="AA48" s="797"/>
      <c r="AB48" s="797"/>
      <c r="AC48" s="797"/>
      <c r="AD48" s="797"/>
      <c r="AE48" s="797"/>
      <c r="AF48" s="797"/>
      <c r="AG48" s="798" t="s">
        <v>420</v>
      </c>
      <c r="AH48" s="799"/>
      <c r="AI48" s="799"/>
      <c r="AJ48" s="799"/>
      <c r="AK48" s="799"/>
      <c r="AL48" s="799"/>
      <c r="AM48" s="799"/>
      <c r="AN48" s="799"/>
      <c r="AO48" s="799"/>
      <c r="AP48" s="800"/>
      <c r="AQ48" s="797" t="s">
        <v>75</v>
      </c>
      <c r="AR48" s="797"/>
      <c r="AS48" s="797"/>
      <c r="AT48" s="797"/>
      <c r="AU48" s="797"/>
      <c r="AV48" s="797"/>
      <c r="AW48" s="6"/>
      <c r="AX48" s="632" t="s">
        <v>74</v>
      </c>
      <c r="AY48" s="632"/>
      <c r="AZ48" s="632"/>
      <c r="BA48" s="632"/>
      <c r="BB48" s="632"/>
      <c r="BC48" s="632"/>
      <c r="BD48" s="632"/>
      <c r="BE48" s="24"/>
      <c r="BF48" s="6"/>
      <c r="BG48" s="632" t="s">
        <v>421</v>
      </c>
      <c r="BH48" s="632"/>
      <c r="BI48" s="632"/>
      <c r="BJ48" s="632"/>
      <c r="BK48" s="632"/>
      <c r="BL48" s="24"/>
      <c r="BM48" s="632" t="s">
        <v>73</v>
      </c>
      <c r="BN48" s="632"/>
      <c r="BO48" s="632"/>
      <c r="BP48" s="632"/>
      <c r="BQ48" s="801"/>
      <c r="BR48" s="802"/>
      <c r="BS48" s="632" t="s">
        <v>422</v>
      </c>
      <c r="BT48" s="632"/>
      <c r="BU48" s="632"/>
      <c r="BV48" s="632"/>
      <c r="BW48" s="632"/>
      <c r="BX48" s="803"/>
      <c r="BY48" s="804"/>
      <c r="BZ48" s="6"/>
      <c r="CA48" s="805" t="s">
        <v>423</v>
      </c>
      <c r="CB48" s="805"/>
      <c r="CC48" s="805"/>
      <c r="CD48" s="805"/>
      <c r="CE48" s="23"/>
      <c r="CF48" s="728" t="s">
        <v>72</v>
      </c>
      <c r="CG48" s="793"/>
      <c r="CH48" s="793"/>
      <c r="CI48" s="793"/>
      <c r="CJ48" s="793"/>
      <c r="CK48" s="793"/>
      <c r="CL48" s="793"/>
      <c r="CM48" s="793"/>
      <c r="CN48" s="793"/>
      <c r="CO48" s="793"/>
      <c r="CP48" s="793"/>
      <c r="CQ48" s="793"/>
      <c r="CR48" s="794"/>
      <c r="CS48" s="749">
        <v>15960012</v>
      </c>
      <c r="CT48" s="783"/>
      <c r="CU48" s="783"/>
      <c r="CV48" s="783"/>
      <c r="CW48" s="783"/>
      <c r="CX48" s="783"/>
      <c r="CY48" s="783"/>
      <c r="CZ48" s="785"/>
      <c r="DA48" s="749">
        <v>16294599</v>
      </c>
      <c r="DB48" s="783"/>
      <c r="DC48" s="783"/>
      <c r="DD48" s="783"/>
      <c r="DE48" s="783"/>
      <c r="DF48" s="783"/>
      <c r="DG48" s="783"/>
      <c r="DH48" s="786"/>
      <c r="DI48" s="4"/>
    </row>
    <row r="49" spans="2:113" ht="13.5" customHeight="1">
      <c r="B49" s="787" t="s">
        <v>71</v>
      </c>
      <c r="C49" s="788"/>
      <c r="D49" s="788"/>
      <c r="E49" s="788"/>
      <c r="F49" s="788"/>
      <c r="G49" s="788"/>
      <c r="H49" s="788"/>
      <c r="I49" s="788"/>
      <c r="J49" s="788"/>
      <c r="K49" s="788"/>
      <c r="L49" s="789"/>
      <c r="M49" s="613">
        <v>5525393</v>
      </c>
      <c r="N49" s="790"/>
      <c r="O49" s="790"/>
      <c r="P49" s="790"/>
      <c r="Q49" s="790"/>
      <c r="R49" s="790"/>
      <c r="S49" s="790"/>
      <c r="T49" s="790"/>
      <c r="U49" s="791">
        <v>13.4</v>
      </c>
      <c r="V49" s="791"/>
      <c r="W49" s="791"/>
      <c r="X49" s="791"/>
      <c r="Y49" s="790">
        <v>5140886</v>
      </c>
      <c r="Z49" s="790"/>
      <c r="AA49" s="790"/>
      <c r="AB49" s="790"/>
      <c r="AC49" s="790"/>
      <c r="AD49" s="790"/>
      <c r="AE49" s="790"/>
      <c r="AF49" s="790"/>
      <c r="AG49" s="790">
        <v>5126530</v>
      </c>
      <c r="AH49" s="790"/>
      <c r="AI49" s="790"/>
      <c r="AJ49" s="790"/>
      <c r="AK49" s="790"/>
      <c r="AL49" s="790"/>
      <c r="AM49" s="790"/>
      <c r="AN49" s="790"/>
      <c r="AO49" s="790"/>
      <c r="AP49" s="790"/>
      <c r="AQ49" s="791">
        <v>23.4</v>
      </c>
      <c r="AR49" s="791"/>
      <c r="AS49" s="791"/>
      <c r="AT49" s="791"/>
      <c r="AU49" s="791"/>
      <c r="AV49" s="792"/>
      <c r="AW49" s="22"/>
      <c r="AX49" s="662"/>
      <c r="AY49" s="662"/>
      <c r="AZ49" s="662"/>
      <c r="BA49" s="662"/>
      <c r="BB49" s="662"/>
      <c r="BC49" s="662"/>
      <c r="BD49" s="662"/>
      <c r="BE49" s="21"/>
      <c r="BF49" s="22"/>
      <c r="BG49" s="662"/>
      <c r="BH49" s="662"/>
      <c r="BI49" s="662"/>
      <c r="BJ49" s="662"/>
      <c r="BK49" s="662"/>
      <c r="BL49" s="21"/>
      <c r="BM49" s="662"/>
      <c r="BN49" s="662"/>
      <c r="BO49" s="662"/>
      <c r="BP49" s="662"/>
      <c r="BQ49" s="20"/>
      <c r="BR49" s="662" t="s">
        <v>27</v>
      </c>
      <c r="BS49" s="662"/>
      <c r="BT49" s="662"/>
      <c r="BU49" s="662"/>
      <c r="BV49" s="662"/>
      <c r="BW49" s="662"/>
      <c r="BX49" s="662"/>
      <c r="BY49" s="19"/>
      <c r="BZ49" s="673" t="s">
        <v>70</v>
      </c>
      <c r="CA49" s="674"/>
      <c r="CB49" s="674"/>
      <c r="CC49" s="674"/>
      <c r="CD49" s="674"/>
      <c r="CE49" s="675"/>
      <c r="CF49" s="619" t="s">
        <v>69</v>
      </c>
      <c r="CG49" s="684"/>
      <c r="CH49" s="684"/>
      <c r="CI49" s="684"/>
      <c r="CJ49" s="684"/>
      <c r="CK49" s="684"/>
      <c r="CL49" s="684"/>
      <c r="CM49" s="684"/>
      <c r="CN49" s="684"/>
      <c r="CO49" s="684"/>
      <c r="CP49" s="684"/>
      <c r="CQ49" s="684"/>
      <c r="CR49" s="685"/>
      <c r="CS49" s="583">
        <v>16310752</v>
      </c>
      <c r="CT49" s="752"/>
      <c r="CU49" s="752"/>
      <c r="CV49" s="752"/>
      <c r="CW49" s="752"/>
      <c r="CX49" s="752"/>
      <c r="CY49" s="752"/>
      <c r="CZ49" s="753"/>
      <c r="DA49" s="583">
        <v>16471391</v>
      </c>
      <c r="DB49" s="752"/>
      <c r="DC49" s="752"/>
      <c r="DD49" s="752"/>
      <c r="DE49" s="752"/>
      <c r="DF49" s="752"/>
      <c r="DG49" s="752"/>
      <c r="DH49" s="754"/>
      <c r="DI49" s="4"/>
    </row>
    <row r="50" spans="2:113" ht="13.5" customHeight="1">
      <c r="B50" s="17"/>
      <c r="C50" s="582" t="s">
        <v>68</v>
      </c>
      <c r="D50" s="582"/>
      <c r="E50" s="582"/>
      <c r="F50" s="582"/>
      <c r="G50" s="582"/>
      <c r="H50" s="582"/>
      <c r="I50" s="582"/>
      <c r="J50" s="582"/>
      <c r="K50" s="582"/>
      <c r="L50" s="585"/>
      <c r="M50" s="583">
        <v>3578300</v>
      </c>
      <c r="N50" s="584"/>
      <c r="O50" s="584"/>
      <c r="P50" s="584"/>
      <c r="Q50" s="584"/>
      <c r="R50" s="584"/>
      <c r="S50" s="584"/>
      <c r="T50" s="584"/>
      <c r="U50" s="588">
        <v>8.6999999999999993</v>
      </c>
      <c r="V50" s="588"/>
      <c r="W50" s="588"/>
      <c r="X50" s="588"/>
      <c r="Y50" s="584">
        <v>3268319</v>
      </c>
      <c r="Z50" s="584"/>
      <c r="AA50" s="584"/>
      <c r="AB50" s="584"/>
      <c r="AC50" s="584"/>
      <c r="AD50" s="584"/>
      <c r="AE50" s="584"/>
      <c r="AF50" s="584"/>
      <c r="AG50" s="584" t="s">
        <v>368</v>
      </c>
      <c r="AH50" s="584"/>
      <c r="AI50" s="584"/>
      <c r="AJ50" s="584"/>
      <c r="AK50" s="584"/>
      <c r="AL50" s="584"/>
      <c r="AM50" s="584"/>
      <c r="AN50" s="584"/>
      <c r="AO50" s="584"/>
      <c r="AP50" s="584"/>
      <c r="AQ50" s="588" t="s">
        <v>368</v>
      </c>
      <c r="AR50" s="588"/>
      <c r="AS50" s="588"/>
      <c r="AT50" s="588"/>
      <c r="AU50" s="588"/>
      <c r="AV50" s="647"/>
      <c r="AW50" s="728" t="s">
        <v>67</v>
      </c>
      <c r="AX50" s="632"/>
      <c r="AY50" s="632"/>
      <c r="AZ50" s="632"/>
      <c r="BA50" s="632"/>
      <c r="BB50" s="632"/>
      <c r="BC50" s="632"/>
      <c r="BD50" s="632"/>
      <c r="BE50" s="633"/>
      <c r="BF50" s="782">
        <v>342116</v>
      </c>
      <c r="BG50" s="783"/>
      <c r="BH50" s="783"/>
      <c r="BI50" s="783"/>
      <c r="BJ50" s="783"/>
      <c r="BK50" s="783"/>
      <c r="BL50" s="783"/>
      <c r="BM50" s="784">
        <v>0.8</v>
      </c>
      <c r="BN50" s="784"/>
      <c r="BO50" s="784"/>
      <c r="BP50" s="784"/>
      <c r="BQ50" s="783" t="s">
        <v>368</v>
      </c>
      <c r="BR50" s="783"/>
      <c r="BS50" s="783"/>
      <c r="BT50" s="783"/>
      <c r="BU50" s="783"/>
      <c r="BV50" s="783"/>
      <c r="BW50" s="783"/>
      <c r="BX50" s="783"/>
      <c r="BY50" s="783"/>
      <c r="BZ50" s="783">
        <v>342060</v>
      </c>
      <c r="CA50" s="783"/>
      <c r="CB50" s="783"/>
      <c r="CC50" s="783"/>
      <c r="CD50" s="783"/>
      <c r="CE50" s="785"/>
      <c r="CF50" s="619" t="s">
        <v>66</v>
      </c>
      <c r="CG50" s="684"/>
      <c r="CH50" s="684"/>
      <c r="CI50" s="684"/>
      <c r="CJ50" s="684"/>
      <c r="CK50" s="684"/>
      <c r="CL50" s="684"/>
      <c r="CM50" s="684"/>
      <c r="CN50" s="684"/>
      <c r="CO50" s="684"/>
      <c r="CP50" s="684"/>
      <c r="CQ50" s="684"/>
      <c r="CR50" s="685"/>
      <c r="CS50" s="583">
        <v>20478646</v>
      </c>
      <c r="CT50" s="752"/>
      <c r="CU50" s="752"/>
      <c r="CV50" s="752"/>
      <c r="CW50" s="752"/>
      <c r="CX50" s="752"/>
      <c r="CY50" s="752"/>
      <c r="CZ50" s="753"/>
      <c r="DA50" s="583">
        <v>20896882</v>
      </c>
      <c r="DB50" s="752"/>
      <c r="DC50" s="752"/>
      <c r="DD50" s="752"/>
      <c r="DE50" s="752"/>
      <c r="DF50" s="752"/>
      <c r="DG50" s="752"/>
      <c r="DH50" s="754"/>
      <c r="DI50" s="4"/>
    </row>
    <row r="51" spans="2:113" ht="13.5" customHeight="1">
      <c r="B51" s="659" t="s">
        <v>65</v>
      </c>
      <c r="C51" s="582"/>
      <c r="D51" s="582"/>
      <c r="E51" s="582"/>
      <c r="F51" s="582"/>
      <c r="G51" s="582"/>
      <c r="H51" s="582"/>
      <c r="I51" s="582"/>
      <c r="J51" s="582"/>
      <c r="K51" s="582"/>
      <c r="L51" s="585"/>
      <c r="M51" s="583">
        <v>14926991</v>
      </c>
      <c r="N51" s="584"/>
      <c r="O51" s="584"/>
      <c r="P51" s="584"/>
      <c r="Q51" s="584"/>
      <c r="R51" s="584"/>
      <c r="S51" s="584"/>
      <c r="T51" s="584"/>
      <c r="U51" s="588">
        <v>36.200000000000003</v>
      </c>
      <c r="V51" s="588"/>
      <c r="W51" s="588"/>
      <c r="X51" s="588"/>
      <c r="Y51" s="584">
        <v>3908147</v>
      </c>
      <c r="Z51" s="584"/>
      <c r="AA51" s="584"/>
      <c r="AB51" s="584"/>
      <c r="AC51" s="584"/>
      <c r="AD51" s="584"/>
      <c r="AE51" s="584"/>
      <c r="AF51" s="584"/>
      <c r="AG51" s="584">
        <v>3905745</v>
      </c>
      <c r="AH51" s="584"/>
      <c r="AI51" s="584"/>
      <c r="AJ51" s="584"/>
      <c r="AK51" s="584"/>
      <c r="AL51" s="584"/>
      <c r="AM51" s="584"/>
      <c r="AN51" s="584"/>
      <c r="AO51" s="584"/>
      <c r="AP51" s="584"/>
      <c r="AQ51" s="588">
        <v>17.8</v>
      </c>
      <c r="AR51" s="588"/>
      <c r="AS51" s="588"/>
      <c r="AT51" s="588"/>
      <c r="AU51" s="588"/>
      <c r="AV51" s="647"/>
      <c r="AW51" s="619" t="s">
        <v>64</v>
      </c>
      <c r="AX51" s="582"/>
      <c r="AY51" s="582"/>
      <c r="AZ51" s="582"/>
      <c r="BA51" s="582"/>
      <c r="BB51" s="582"/>
      <c r="BC51" s="582"/>
      <c r="BD51" s="582"/>
      <c r="BE51" s="585"/>
      <c r="BF51" s="583">
        <v>4113353</v>
      </c>
      <c r="BG51" s="584"/>
      <c r="BH51" s="584"/>
      <c r="BI51" s="584"/>
      <c r="BJ51" s="584"/>
      <c r="BK51" s="584"/>
      <c r="BL51" s="584"/>
      <c r="BM51" s="588">
        <v>10</v>
      </c>
      <c r="BN51" s="588"/>
      <c r="BO51" s="588"/>
      <c r="BP51" s="588"/>
      <c r="BQ51" s="584">
        <v>152800</v>
      </c>
      <c r="BR51" s="584"/>
      <c r="BS51" s="584"/>
      <c r="BT51" s="584"/>
      <c r="BU51" s="584"/>
      <c r="BV51" s="584"/>
      <c r="BW51" s="584"/>
      <c r="BX51" s="584"/>
      <c r="BY51" s="584"/>
      <c r="BZ51" s="584">
        <v>3696281</v>
      </c>
      <c r="CA51" s="584"/>
      <c r="CB51" s="584"/>
      <c r="CC51" s="584"/>
      <c r="CD51" s="584"/>
      <c r="CE51" s="584"/>
      <c r="CF51" s="619" t="s">
        <v>63</v>
      </c>
      <c r="CG51" s="684"/>
      <c r="CH51" s="684"/>
      <c r="CI51" s="684"/>
      <c r="CJ51" s="684"/>
      <c r="CK51" s="684"/>
      <c r="CL51" s="684"/>
      <c r="CM51" s="684"/>
      <c r="CN51" s="684"/>
      <c r="CO51" s="684"/>
      <c r="CP51" s="684"/>
      <c r="CQ51" s="684"/>
      <c r="CR51" s="685"/>
      <c r="CS51" s="583">
        <v>21528627</v>
      </c>
      <c r="CT51" s="752"/>
      <c r="CU51" s="752"/>
      <c r="CV51" s="752"/>
      <c r="CW51" s="752"/>
      <c r="CX51" s="752"/>
      <c r="CY51" s="752"/>
      <c r="CZ51" s="753"/>
      <c r="DA51" s="583">
        <v>21332884</v>
      </c>
      <c r="DB51" s="752"/>
      <c r="DC51" s="752"/>
      <c r="DD51" s="752"/>
      <c r="DE51" s="752"/>
      <c r="DF51" s="752"/>
      <c r="DG51" s="752"/>
      <c r="DH51" s="754"/>
      <c r="DI51" s="4"/>
    </row>
    <row r="52" spans="2:113" ht="13.5" customHeight="1">
      <c r="B52" s="659" t="s">
        <v>40</v>
      </c>
      <c r="C52" s="582"/>
      <c r="D52" s="582"/>
      <c r="E52" s="582"/>
      <c r="F52" s="582"/>
      <c r="G52" s="582"/>
      <c r="H52" s="582"/>
      <c r="I52" s="582"/>
      <c r="J52" s="582"/>
      <c r="K52" s="582"/>
      <c r="L52" s="585"/>
      <c r="M52" s="583">
        <v>2125858</v>
      </c>
      <c r="N52" s="584"/>
      <c r="O52" s="584"/>
      <c r="P52" s="584"/>
      <c r="Q52" s="584"/>
      <c r="R52" s="584"/>
      <c r="S52" s="584"/>
      <c r="T52" s="584"/>
      <c r="U52" s="588">
        <v>5.0999999999999996</v>
      </c>
      <c r="V52" s="588"/>
      <c r="W52" s="588"/>
      <c r="X52" s="588"/>
      <c r="Y52" s="584">
        <v>2125858</v>
      </c>
      <c r="Z52" s="584"/>
      <c r="AA52" s="584"/>
      <c r="AB52" s="584"/>
      <c r="AC52" s="584"/>
      <c r="AD52" s="584"/>
      <c r="AE52" s="584"/>
      <c r="AF52" s="584"/>
      <c r="AG52" s="734">
        <v>2125858</v>
      </c>
      <c r="AH52" s="734"/>
      <c r="AI52" s="734"/>
      <c r="AJ52" s="734"/>
      <c r="AK52" s="734"/>
      <c r="AL52" s="734"/>
      <c r="AM52" s="734"/>
      <c r="AN52" s="734"/>
      <c r="AO52" s="734"/>
      <c r="AP52" s="734"/>
      <c r="AQ52" s="588">
        <v>9.6999999999999993</v>
      </c>
      <c r="AR52" s="588"/>
      <c r="AS52" s="588"/>
      <c r="AT52" s="588"/>
      <c r="AU52" s="588"/>
      <c r="AV52" s="647"/>
      <c r="AW52" s="619" t="s">
        <v>62</v>
      </c>
      <c r="AX52" s="582"/>
      <c r="AY52" s="582"/>
      <c r="AZ52" s="582"/>
      <c r="BA52" s="582"/>
      <c r="BB52" s="582"/>
      <c r="BC52" s="582"/>
      <c r="BD52" s="582"/>
      <c r="BE52" s="585"/>
      <c r="BF52" s="583">
        <v>21028262</v>
      </c>
      <c r="BG52" s="584"/>
      <c r="BH52" s="584"/>
      <c r="BI52" s="584"/>
      <c r="BJ52" s="584"/>
      <c r="BK52" s="584"/>
      <c r="BL52" s="584"/>
      <c r="BM52" s="588">
        <v>50.9</v>
      </c>
      <c r="BN52" s="588"/>
      <c r="BO52" s="588"/>
      <c r="BP52" s="588"/>
      <c r="BQ52" s="584">
        <v>156443</v>
      </c>
      <c r="BR52" s="584"/>
      <c r="BS52" s="584"/>
      <c r="BT52" s="584"/>
      <c r="BU52" s="584"/>
      <c r="BV52" s="584"/>
      <c r="BW52" s="584"/>
      <c r="BX52" s="584"/>
      <c r="BY52" s="584"/>
      <c r="BZ52" s="584">
        <v>8666767</v>
      </c>
      <c r="CA52" s="584"/>
      <c r="CB52" s="584"/>
      <c r="CC52" s="584"/>
      <c r="CD52" s="584"/>
      <c r="CE52" s="584"/>
      <c r="CF52" s="619" t="s">
        <v>61</v>
      </c>
      <c r="CG52" s="684"/>
      <c r="CH52" s="684"/>
      <c r="CI52" s="684"/>
      <c r="CJ52" s="684"/>
      <c r="CK52" s="684"/>
      <c r="CL52" s="684"/>
      <c r="CM52" s="684"/>
      <c r="CN52" s="684"/>
      <c r="CO52" s="684"/>
      <c r="CP52" s="684"/>
      <c r="CQ52" s="684"/>
      <c r="CR52" s="685"/>
      <c r="CS52" s="769">
        <v>0.98</v>
      </c>
      <c r="CT52" s="770"/>
      <c r="CU52" s="770"/>
      <c r="CV52" s="770"/>
      <c r="CW52" s="770"/>
      <c r="CX52" s="770"/>
      <c r="CY52" s="770"/>
      <c r="CZ52" s="771"/>
      <c r="DA52" s="769">
        <v>0.98</v>
      </c>
      <c r="DB52" s="770"/>
      <c r="DC52" s="770"/>
      <c r="DD52" s="770"/>
      <c r="DE52" s="770"/>
      <c r="DF52" s="770"/>
      <c r="DG52" s="770"/>
      <c r="DH52" s="775"/>
      <c r="DI52" s="4"/>
    </row>
    <row r="53" spans="2:113" ht="13.5" customHeight="1">
      <c r="B53" s="686" t="s">
        <v>116</v>
      </c>
      <c r="C53" s="688" t="s">
        <v>424</v>
      </c>
      <c r="D53" s="689"/>
      <c r="E53" s="689"/>
      <c r="F53" s="689"/>
      <c r="G53" s="689"/>
      <c r="H53" s="689"/>
      <c r="I53" s="690" t="s">
        <v>12</v>
      </c>
      <c r="J53" s="692" t="s">
        <v>60</v>
      </c>
      <c r="K53" s="692"/>
      <c r="L53" s="693"/>
      <c r="M53" s="741">
        <v>1964180</v>
      </c>
      <c r="N53" s="742"/>
      <c r="O53" s="742"/>
      <c r="P53" s="742"/>
      <c r="Q53" s="742"/>
      <c r="R53" s="742"/>
      <c r="S53" s="742"/>
      <c r="T53" s="742"/>
      <c r="U53" s="743">
        <v>4.8</v>
      </c>
      <c r="V53" s="743"/>
      <c r="W53" s="743"/>
      <c r="X53" s="743"/>
      <c r="Y53" s="742">
        <v>1964180</v>
      </c>
      <c r="Z53" s="742"/>
      <c r="AA53" s="742"/>
      <c r="AB53" s="742"/>
      <c r="AC53" s="742"/>
      <c r="AD53" s="742"/>
      <c r="AE53" s="742"/>
      <c r="AF53" s="742"/>
      <c r="AG53" s="742">
        <v>1964180</v>
      </c>
      <c r="AH53" s="742"/>
      <c r="AI53" s="742"/>
      <c r="AJ53" s="742"/>
      <c r="AK53" s="742"/>
      <c r="AL53" s="742"/>
      <c r="AM53" s="742"/>
      <c r="AN53" s="742"/>
      <c r="AO53" s="742"/>
      <c r="AP53" s="742"/>
      <c r="AQ53" s="743">
        <v>9</v>
      </c>
      <c r="AR53" s="743"/>
      <c r="AS53" s="743"/>
      <c r="AT53" s="743"/>
      <c r="AU53" s="743"/>
      <c r="AV53" s="781"/>
      <c r="AW53" s="619" t="s">
        <v>59</v>
      </c>
      <c r="AX53" s="582"/>
      <c r="AY53" s="582"/>
      <c r="AZ53" s="582"/>
      <c r="BA53" s="582"/>
      <c r="BB53" s="582"/>
      <c r="BC53" s="582"/>
      <c r="BD53" s="582"/>
      <c r="BE53" s="585"/>
      <c r="BF53" s="583">
        <v>3318262</v>
      </c>
      <c r="BG53" s="584"/>
      <c r="BH53" s="584"/>
      <c r="BI53" s="584"/>
      <c r="BJ53" s="584"/>
      <c r="BK53" s="584"/>
      <c r="BL53" s="584"/>
      <c r="BM53" s="588">
        <v>8</v>
      </c>
      <c r="BN53" s="588"/>
      <c r="BO53" s="588"/>
      <c r="BP53" s="588"/>
      <c r="BQ53" s="584">
        <v>94801</v>
      </c>
      <c r="BR53" s="584"/>
      <c r="BS53" s="584"/>
      <c r="BT53" s="584"/>
      <c r="BU53" s="584"/>
      <c r="BV53" s="584"/>
      <c r="BW53" s="584"/>
      <c r="BX53" s="584"/>
      <c r="BY53" s="584"/>
      <c r="BZ53" s="584">
        <v>2532592</v>
      </c>
      <c r="CA53" s="584"/>
      <c r="CB53" s="584"/>
      <c r="CC53" s="584"/>
      <c r="CD53" s="584"/>
      <c r="CE53" s="584"/>
      <c r="CF53" s="619" t="s">
        <v>58</v>
      </c>
      <c r="CG53" s="694"/>
      <c r="CH53" s="694"/>
      <c r="CI53" s="694"/>
      <c r="CJ53" s="694"/>
      <c r="CK53" s="694"/>
      <c r="CL53" s="694"/>
      <c r="CM53" s="694"/>
      <c r="CN53" s="694"/>
      <c r="CO53" s="694"/>
      <c r="CP53" s="694"/>
      <c r="CQ53" s="708" t="s">
        <v>3</v>
      </c>
      <c r="CR53" s="709"/>
      <c r="CS53" s="586">
        <v>6.2</v>
      </c>
      <c r="CT53" s="635"/>
      <c r="CU53" s="635"/>
      <c r="CV53" s="635"/>
      <c r="CW53" s="635"/>
      <c r="CX53" s="635"/>
      <c r="CY53" s="635"/>
      <c r="CZ53" s="765"/>
      <c r="DA53" s="586">
        <v>5.0999999999999996</v>
      </c>
      <c r="DB53" s="635"/>
      <c r="DC53" s="635"/>
      <c r="DD53" s="635"/>
      <c r="DE53" s="635"/>
      <c r="DF53" s="635"/>
      <c r="DG53" s="635"/>
      <c r="DH53" s="760"/>
      <c r="DI53" s="4"/>
    </row>
    <row r="54" spans="2:113" ht="13.5" customHeight="1">
      <c r="B54" s="616"/>
      <c r="C54" s="641"/>
      <c r="D54" s="642"/>
      <c r="E54" s="642"/>
      <c r="F54" s="642"/>
      <c r="G54" s="642"/>
      <c r="H54" s="642"/>
      <c r="I54" s="691"/>
      <c r="J54" s="695" t="s">
        <v>57</v>
      </c>
      <c r="K54" s="695"/>
      <c r="L54" s="696"/>
      <c r="M54" s="583">
        <v>161625</v>
      </c>
      <c r="N54" s="584"/>
      <c r="O54" s="584"/>
      <c r="P54" s="584"/>
      <c r="Q54" s="584"/>
      <c r="R54" s="584"/>
      <c r="S54" s="584"/>
      <c r="T54" s="584"/>
      <c r="U54" s="588">
        <v>0.4</v>
      </c>
      <c r="V54" s="588"/>
      <c r="W54" s="588"/>
      <c r="X54" s="588"/>
      <c r="Y54" s="584">
        <v>161625</v>
      </c>
      <c r="Z54" s="584"/>
      <c r="AA54" s="584"/>
      <c r="AB54" s="584"/>
      <c r="AC54" s="584"/>
      <c r="AD54" s="584"/>
      <c r="AE54" s="584"/>
      <c r="AF54" s="584"/>
      <c r="AG54" s="584">
        <v>161625</v>
      </c>
      <c r="AH54" s="584"/>
      <c r="AI54" s="584"/>
      <c r="AJ54" s="584"/>
      <c r="AK54" s="584"/>
      <c r="AL54" s="584"/>
      <c r="AM54" s="584"/>
      <c r="AN54" s="584"/>
      <c r="AO54" s="584"/>
      <c r="AP54" s="584"/>
      <c r="AQ54" s="588">
        <v>0.7</v>
      </c>
      <c r="AR54" s="588"/>
      <c r="AS54" s="588"/>
      <c r="AT54" s="588"/>
      <c r="AU54" s="588"/>
      <c r="AV54" s="647"/>
      <c r="AW54" s="619" t="s">
        <v>56</v>
      </c>
      <c r="AX54" s="582"/>
      <c r="AY54" s="582"/>
      <c r="AZ54" s="582"/>
      <c r="BA54" s="582"/>
      <c r="BB54" s="582"/>
      <c r="BC54" s="582"/>
      <c r="BD54" s="582"/>
      <c r="BE54" s="585"/>
      <c r="BF54" s="583">
        <v>359838</v>
      </c>
      <c r="BG54" s="584"/>
      <c r="BH54" s="584"/>
      <c r="BI54" s="584"/>
      <c r="BJ54" s="584"/>
      <c r="BK54" s="584"/>
      <c r="BL54" s="584"/>
      <c r="BM54" s="588">
        <v>0.9</v>
      </c>
      <c r="BN54" s="588"/>
      <c r="BO54" s="588"/>
      <c r="BP54" s="588"/>
      <c r="BQ54" s="584" t="s">
        <v>368</v>
      </c>
      <c r="BR54" s="584"/>
      <c r="BS54" s="584"/>
      <c r="BT54" s="584"/>
      <c r="BU54" s="584"/>
      <c r="BV54" s="584"/>
      <c r="BW54" s="584"/>
      <c r="BX54" s="584"/>
      <c r="BY54" s="584"/>
      <c r="BZ54" s="584">
        <v>215895</v>
      </c>
      <c r="CA54" s="584"/>
      <c r="CB54" s="584"/>
      <c r="CC54" s="584"/>
      <c r="CD54" s="584"/>
      <c r="CE54" s="584"/>
      <c r="CF54" s="697" t="s">
        <v>55</v>
      </c>
      <c r="CG54" s="698"/>
      <c r="CH54" s="698"/>
      <c r="CI54" s="698"/>
      <c r="CJ54" s="698"/>
      <c r="CK54" s="698"/>
      <c r="CL54" s="698"/>
      <c r="CM54" s="698"/>
      <c r="CN54" s="698"/>
      <c r="CO54" s="698"/>
      <c r="CP54" s="698"/>
      <c r="CQ54" s="710" t="s">
        <v>3</v>
      </c>
      <c r="CR54" s="711"/>
      <c r="CS54" s="586">
        <v>8.4</v>
      </c>
      <c r="CT54" s="635"/>
      <c r="CU54" s="635"/>
      <c r="CV54" s="635"/>
      <c r="CW54" s="635"/>
      <c r="CX54" s="635"/>
      <c r="CY54" s="635"/>
      <c r="CZ54" s="765"/>
      <c r="DA54" s="586">
        <v>8.3000000000000007</v>
      </c>
      <c r="DB54" s="635"/>
      <c r="DC54" s="635"/>
      <c r="DD54" s="635"/>
      <c r="DE54" s="635"/>
      <c r="DF54" s="635"/>
      <c r="DG54" s="635"/>
      <c r="DH54" s="760"/>
      <c r="DI54" s="4"/>
    </row>
    <row r="55" spans="2:113" ht="13.5" customHeight="1">
      <c r="B55" s="687"/>
      <c r="C55" s="699" t="s">
        <v>425</v>
      </c>
      <c r="D55" s="700"/>
      <c r="E55" s="700"/>
      <c r="F55" s="700"/>
      <c r="G55" s="700"/>
      <c r="H55" s="700"/>
      <c r="I55" s="700"/>
      <c r="J55" s="700"/>
      <c r="K55" s="700"/>
      <c r="L55" s="701"/>
      <c r="M55" s="733">
        <v>53</v>
      </c>
      <c r="N55" s="734"/>
      <c r="O55" s="734"/>
      <c r="P55" s="734"/>
      <c r="Q55" s="734"/>
      <c r="R55" s="734"/>
      <c r="S55" s="734"/>
      <c r="T55" s="734"/>
      <c r="U55" s="735">
        <v>0</v>
      </c>
      <c r="V55" s="735"/>
      <c r="W55" s="735"/>
      <c r="X55" s="735"/>
      <c r="Y55" s="734">
        <v>53</v>
      </c>
      <c r="Z55" s="734"/>
      <c r="AA55" s="734"/>
      <c r="AB55" s="734"/>
      <c r="AC55" s="734"/>
      <c r="AD55" s="734"/>
      <c r="AE55" s="734"/>
      <c r="AF55" s="734"/>
      <c r="AG55" s="734">
        <v>53</v>
      </c>
      <c r="AH55" s="734"/>
      <c r="AI55" s="734"/>
      <c r="AJ55" s="734"/>
      <c r="AK55" s="734"/>
      <c r="AL55" s="734"/>
      <c r="AM55" s="734"/>
      <c r="AN55" s="734"/>
      <c r="AO55" s="734"/>
      <c r="AP55" s="734"/>
      <c r="AQ55" s="735">
        <v>0</v>
      </c>
      <c r="AR55" s="735"/>
      <c r="AS55" s="735"/>
      <c r="AT55" s="735"/>
      <c r="AU55" s="735"/>
      <c r="AV55" s="778"/>
      <c r="AW55" s="619" t="s">
        <v>54</v>
      </c>
      <c r="AX55" s="582"/>
      <c r="AY55" s="582"/>
      <c r="AZ55" s="582"/>
      <c r="BA55" s="582"/>
      <c r="BB55" s="582"/>
      <c r="BC55" s="582"/>
      <c r="BD55" s="582"/>
      <c r="BE55" s="585"/>
      <c r="BF55" s="583">
        <v>37290</v>
      </c>
      <c r="BG55" s="584"/>
      <c r="BH55" s="584"/>
      <c r="BI55" s="584"/>
      <c r="BJ55" s="584"/>
      <c r="BK55" s="584"/>
      <c r="BL55" s="584"/>
      <c r="BM55" s="588">
        <v>0.1</v>
      </c>
      <c r="BN55" s="588"/>
      <c r="BO55" s="588"/>
      <c r="BP55" s="588"/>
      <c r="BQ55" s="584" t="s">
        <v>368</v>
      </c>
      <c r="BR55" s="584"/>
      <c r="BS55" s="584"/>
      <c r="BT55" s="584"/>
      <c r="BU55" s="584"/>
      <c r="BV55" s="584"/>
      <c r="BW55" s="584"/>
      <c r="BX55" s="584"/>
      <c r="BY55" s="584"/>
      <c r="BZ55" s="584">
        <v>35332</v>
      </c>
      <c r="CA55" s="584"/>
      <c r="CB55" s="584"/>
      <c r="CC55" s="584"/>
      <c r="CD55" s="584"/>
      <c r="CE55" s="584"/>
      <c r="CF55" s="702" t="s">
        <v>426</v>
      </c>
      <c r="CG55" s="703"/>
      <c r="CH55" s="728" t="s">
        <v>53</v>
      </c>
      <c r="CI55" s="777"/>
      <c r="CJ55" s="777"/>
      <c r="CK55" s="777"/>
      <c r="CL55" s="777"/>
      <c r="CM55" s="777"/>
      <c r="CN55" s="777"/>
      <c r="CO55" s="777"/>
      <c r="CP55" s="777"/>
      <c r="CQ55" s="779" t="s">
        <v>3</v>
      </c>
      <c r="CR55" s="780"/>
      <c r="CS55" s="766" t="s">
        <v>368</v>
      </c>
      <c r="CT55" s="767"/>
      <c r="CU55" s="767"/>
      <c r="CV55" s="767"/>
      <c r="CW55" s="767"/>
      <c r="CX55" s="767"/>
      <c r="CY55" s="767"/>
      <c r="CZ55" s="768"/>
      <c r="DA55" s="766" t="s">
        <v>368</v>
      </c>
      <c r="DB55" s="767"/>
      <c r="DC55" s="767"/>
      <c r="DD55" s="767"/>
      <c r="DE55" s="767"/>
      <c r="DF55" s="767"/>
      <c r="DG55" s="767"/>
      <c r="DH55" s="776"/>
      <c r="DI55" s="4"/>
    </row>
    <row r="56" spans="2:113" ht="13.5" customHeight="1">
      <c r="B56" s="659" t="s">
        <v>52</v>
      </c>
      <c r="C56" s="582"/>
      <c r="D56" s="582"/>
      <c r="E56" s="582"/>
      <c r="F56" s="582"/>
      <c r="G56" s="582"/>
      <c r="H56" s="582"/>
      <c r="I56" s="582"/>
      <c r="J56" s="582"/>
      <c r="K56" s="582"/>
      <c r="L56" s="585"/>
      <c r="M56" s="583">
        <v>22578242</v>
      </c>
      <c r="N56" s="584"/>
      <c r="O56" s="584"/>
      <c r="P56" s="584"/>
      <c r="Q56" s="584"/>
      <c r="R56" s="584"/>
      <c r="S56" s="584"/>
      <c r="T56" s="584"/>
      <c r="U56" s="588">
        <v>54.7</v>
      </c>
      <c r="V56" s="588"/>
      <c r="W56" s="588"/>
      <c r="X56" s="588"/>
      <c r="Y56" s="584">
        <v>11174891</v>
      </c>
      <c r="Z56" s="584"/>
      <c r="AA56" s="584"/>
      <c r="AB56" s="584"/>
      <c r="AC56" s="584"/>
      <c r="AD56" s="584"/>
      <c r="AE56" s="584"/>
      <c r="AF56" s="584"/>
      <c r="AG56" s="742">
        <v>11158133</v>
      </c>
      <c r="AH56" s="742"/>
      <c r="AI56" s="742"/>
      <c r="AJ56" s="742"/>
      <c r="AK56" s="742"/>
      <c r="AL56" s="742"/>
      <c r="AM56" s="742"/>
      <c r="AN56" s="742"/>
      <c r="AO56" s="742"/>
      <c r="AP56" s="742"/>
      <c r="AQ56" s="588">
        <v>50.9</v>
      </c>
      <c r="AR56" s="588"/>
      <c r="AS56" s="588"/>
      <c r="AT56" s="588"/>
      <c r="AU56" s="588"/>
      <c r="AV56" s="647"/>
      <c r="AW56" s="772" t="s">
        <v>427</v>
      </c>
      <c r="AX56" s="773"/>
      <c r="AY56" s="773"/>
      <c r="AZ56" s="773"/>
      <c r="BA56" s="773"/>
      <c r="BB56" s="773"/>
      <c r="BC56" s="773"/>
      <c r="BD56" s="773"/>
      <c r="BE56" s="774"/>
      <c r="BF56" s="583">
        <v>196397</v>
      </c>
      <c r="BG56" s="584"/>
      <c r="BH56" s="584"/>
      <c r="BI56" s="584"/>
      <c r="BJ56" s="584"/>
      <c r="BK56" s="584"/>
      <c r="BL56" s="584"/>
      <c r="BM56" s="588">
        <v>0.5</v>
      </c>
      <c r="BN56" s="588"/>
      <c r="BO56" s="588"/>
      <c r="BP56" s="588"/>
      <c r="BQ56" s="584">
        <v>7971</v>
      </c>
      <c r="BR56" s="584"/>
      <c r="BS56" s="584"/>
      <c r="BT56" s="584"/>
      <c r="BU56" s="584"/>
      <c r="BV56" s="584"/>
      <c r="BW56" s="584"/>
      <c r="BX56" s="584"/>
      <c r="BY56" s="584"/>
      <c r="BZ56" s="584">
        <v>162059</v>
      </c>
      <c r="CA56" s="584"/>
      <c r="CB56" s="584"/>
      <c r="CC56" s="584"/>
      <c r="CD56" s="584"/>
      <c r="CE56" s="584"/>
      <c r="CF56" s="704"/>
      <c r="CG56" s="705"/>
      <c r="CH56" s="619" t="s">
        <v>51</v>
      </c>
      <c r="CI56" s="694"/>
      <c r="CJ56" s="694"/>
      <c r="CK56" s="694"/>
      <c r="CL56" s="694"/>
      <c r="CM56" s="694"/>
      <c r="CN56" s="694"/>
      <c r="CO56" s="694"/>
      <c r="CP56" s="694"/>
      <c r="CQ56" s="708" t="s">
        <v>3</v>
      </c>
      <c r="CR56" s="709"/>
      <c r="CS56" s="769" t="s">
        <v>368</v>
      </c>
      <c r="CT56" s="770"/>
      <c r="CU56" s="770"/>
      <c r="CV56" s="770"/>
      <c r="CW56" s="770"/>
      <c r="CX56" s="770"/>
      <c r="CY56" s="770"/>
      <c r="CZ56" s="771"/>
      <c r="DA56" s="769" t="s">
        <v>368</v>
      </c>
      <c r="DB56" s="770"/>
      <c r="DC56" s="770"/>
      <c r="DD56" s="770"/>
      <c r="DE56" s="770"/>
      <c r="DF56" s="770"/>
      <c r="DG56" s="770"/>
      <c r="DH56" s="775"/>
      <c r="DI56" s="4"/>
    </row>
    <row r="57" spans="2:113" ht="13.5" customHeight="1">
      <c r="B57" s="659" t="s">
        <v>50</v>
      </c>
      <c r="C57" s="582"/>
      <c r="D57" s="582"/>
      <c r="E57" s="582"/>
      <c r="F57" s="582"/>
      <c r="G57" s="582"/>
      <c r="H57" s="582"/>
      <c r="I57" s="582"/>
      <c r="J57" s="582"/>
      <c r="K57" s="582"/>
      <c r="L57" s="585"/>
      <c r="M57" s="583">
        <v>6070112</v>
      </c>
      <c r="N57" s="584"/>
      <c r="O57" s="584"/>
      <c r="P57" s="584"/>
      <c r="Q57" s="584"/>
      <c r="R57" s="584"/>
      <c r="S57" s="584"/>
      <c r="T57" s="584"/>
      <c r="U57" s="588">
        <v>14.7</v>
      </c>
      <c r="V57" s="588"/>
      <c r="W57" s="588"/>
      <c r="X57" s="588"/>
      <c r="Y57" s="584">
        <v>4408363</v>
      </c>
      <c r="Z57" s="584"/>
      <c r="AA57" s="584"/>
      <c r="AB57" s="584"/>
      <c r="AC57" s="584"/>
      <c r="AD57" s="584"/>
      <c r="AE57" s="584"/>
      <c r="AF57" s="584"/>
      <c r="AG57" s="584">
        <v>3868062</v>
      </c>
      <c r="AH57" s="584"/>
      <c r="AI57" s="584"/>
      <c r="AJ57" s="584"/>
      <c r="AK57" s="584"/>
      <c r="AL57" s="584"/>
      <c r="AM57" s="584"/>
      <c r="AN57" s="584"/>
      <c r="AO57" s="584"/>
      <c r="AP57" s="584"/>
      <c r="AQ57" s="588">
        <v>17.600000000000001</v>
      </c>
      <c r="AR57" s="588"/>
      <c r="AS57" s="588"/>
      <c r="AT57" s="588"/>
      <c r="AU57" s="588"/>
      <c r="AV57" s="647"/>
      <c r="AW57" s="619" t="s">
        <v>49</v>
      </c>
      <c r="AX57" s="582"/>
      <c r="AY57" s="582"/>
      <c r="AZ57" s="582"/>
      <c r="BA57" s="582"/>
      <c r="BB57" s="582"/>
      <c r="BC57" s="582"/>
      <c r="BD57" s="582"/>
      <c r="BE57" s="585"/>
      <c r="BF57" s="583">
        <v>3265663</v>
      </c>
      <c r="BG57" s="584"/>
      <c r="BH57" s="584"/>
      <c r="BI57" s="584"/>
      <c r="BJ57" s="584"/>
      <c r="BK57" s="584"/>
      <c r="BL57" s="584"/>
      <c r="BM57" s="588">
        <v>7.9</v>
      </c>
      <c r="BN57" s="588"/>
      <c r="BO57" s="588"/>
      <c r="BP57" s="588"/>
      <c r="BQ57" s="584">
        <v>1732170</v>
      </c>
      <c r="BR57" s="584"/>
      <c r="BS57" s="584"/>
      <c r="BT57" s="584"/>
      <c r="BU57" s="584"/>
      <c r="BV57" s="584"/>
      <c r="BW57" s="584"/>
      <c r="BX57" s="584"/>
      <c r="BY57" s="584"/>
      <c r="BZ57" s="584">
        <v>1577147</v>
      </c>
      <c r="CA57" s="584"/>
      <c r="CB57" s="584"/>
      <c r="CC57" s="584"/>
      <c r="CD57" s="584"/>
      <c r="CE57" s="584"/>
      <c r="CF57" s="704"/>
      <c r="CG57" s="705"/>
      <c r="CH57" s="619" t="s">
        <v>48</v>
      </c>
      <c r="CI57" s="694"/>
      <c r="CJ57" s="694"/>
      <c r="CK57" s="694"/>
      <c r="CL57" s="694"/>
      <c r="CM57" s="694"/>
      <c r="CN57" s="694"/>
      <c r="CO57" s="694"/>
      <c r="CP57" s="694"/>
      <c r="CQ57" s="708" t="s">
        <v>3</v>
      </c>
      <c r="CR57" s="709"/>
      <c r="CS57" s="586">
        <v>0.2</v>
      </c>
      <c r="CT57" s="635"/>
      <c r="CU57" s="635"/>
      <c r="CV57" s="635"/>
      <c r="CW57" s="635"/>
      <c r="CX57" s="635"/>
      <c r="CY57" s="635"/>
      <c r="CZ57" s="765"/>
      <c r="DA57" s="586">
        <v>0.5</v>
      </c>
      <c r="DB57" s="635"/>
      <c r="DC57" s="635"/>
      <c r="DD57" s="635"/>
      <c r="DE57" s="635"/>
      <c r="DF57" s="635"/>
      <c r="DG57" s="635"/>
      <c r="DH57" s="760"/>
    </row>
    <row r="58" spans="2:113" ht="13.5" customHeight="1">
      <c r="B58" s="659" t="s">
        <v>47</v>
      </c>
      <c r="C58" s="582"/>
      <c r="D58" s="582"/>
      <c r="E58" s="582"/>
      <c r="F58" s="582"/>
      <c r="G58" s="582"/>
      <c r="H58" s="582"/>
      <c r="I58" s="582"/>
      <c r="J58" s="582"/>
      <c r="K58" s="582"/>
      <c r="L58" s="585"/>
      <c r="M58" s="583">
        <v>266740</v>
      </c>
      <c r="N58" s="584"/>
      <c r="O58" s="584"/>
      <c r="P58" s="584"/>
      <c r="Q58" s="584"/>
      <c r="R58" s="584"/>
      <c r="S58" s="584"/>
      <c r="T58" s="584"/>
      <c r="U58" s="588">
        <v>0.6</v>
      </c>
      <c r="V58" s="588"/>
      <c r="W58" s="588"/>
      <c r="X58" s="588"/>
      <c r="Y58" s="584">
        <v>240706</v>
      </c>
      <c r="Z58" s="584"/>
      <c r="AA58" s="584"/>
      <c r="AB58" s="584"/>
      <c r="AC58" s="584"/>
      <c r="AD58" s="584"/>
      <c r="AE58" s="584"/>
      <c r="AF58" s="584"/>
      <c r="AG58" s="584">
        <v>240706</v>
      </c>
      <c r="AH58" s="584"/>
      <c r="AI58" s="584"/>
      <c r="AJ58" s="584"/>
      <c r="AK58" s="584"/>
      <c r="AL58" s="584"/>
      <c r="AM58" s="584"/>
      <c r="AN58" s="584"/>
      <c r="AO58" s="584"/>
      <c r="AP58" s="584"/>
      <c r="AQ58" s="588">
        <v>1.1000000000000001</v>
      </c>
      <c r="AR58" s="588"/>
      <c r="AS58" s="588"/>
      <c r="AT58" s="588"/>
      <c r="AU58" s="588"/>
      <c r="AV58" s="647"/>
      <c r="AW58" s="619" t="s">
        <v>46</v>
      </c>
      <c r="AX58" s="582"/>
      <c r="AY58" s="582"/>
      <c r="AZ58" s="582"/>
      <c r="BA58" s="582"/>
      <c r="BB58" s="582"/>
      <c r="BC58" s="582"/>
      <c r="BD58" s="582"/>
      <c r="BE58" s="585"/>
      <c r="BF58" s="583">
        <v>1502435</v>
      </c>
      <c r="BG58" s="584"/>
      <c r="BH58" s="584"/>
      <c r="BI58" s="584"/>
      <c r="BJ58" s="584"/>
      <c r="BK58" s="584"/>
      <c r="BL58" s="584"/>
      <c r="BM58" s="588">
        <v>3.6</v>
      </c>
      <c r="BN58" s="588"/>
      <c r="BO58" s="588"/>
      <c r="BP58" s="588"/>
      <c r="BQ58" s="584">
        <v>124214</v>
      </c>
      <c r="BR58" s="584"/>
      <c r="BS58" s="584"/>
      <c r="BT58" s="584"/>
      <c r="BU58" s="584"/>
      <c r="BV58" s="584"/>
      <c r="BW58" s="584"/>
      <c r="BX58" s="584"/>
      <c r="BY58" s="584"/>
      <c r="BZ58" s="584">
        <v>1270166</v>
      </c>
      <c r="CA58" s="584"/>
      <c r="CB58" s="584"/>
      <c r="CC58" s="584"/>
      <c r="CD58" s="584"/>
      <c r="CE58" s="584"/>
      <c r="CF58" s="706"/>
      <c r="CG58" s="707"/>
      <c r="CH58" s="697" t="s">
        <v>45</v>
      </c>
      <c r="CI58" s="698"/>
      <c r="CJ58" s="698"/>
      <c r="CK58" s="698"/>
      <c r="CL58" s="698"/>
      <c r="CM58" s="698"/>
      <c r="CN58" s="698"/>
      <c r="CO58" s="698"/>
      <c r="CP58" s="698"/>
      <c r="CQ58" s="710" t="s">
        <v>3</v>
      </c>
      <c r="CR58" s="711"/>
      <c r="CS58" s="761" t="s">
        <v>368</v>
      </c>
      <c r="CT58" s="762"/>
      <c r="CU58" s="762"/>
      <c r="CV58" s="762"/>
      <c r="CW58" s="762"/>
      <c r="CX58" s="762"/>
      <c r="CY58" s="762"/>
      <c r="CZ58" s="763"/>
      <c r="DA58" s="761" t="s">
        <v>368</v>
      </c>
      <c r="DB58" s="762"/>
      <c r="DC58" s="762"/>
      <c r="DD58" s="762"/>
      <c r="DE58" s="762"/>
      <c r="DF58" s="762"/>
      <c r="DG58" s="762"/>
      <c r="DH58" s="764"/>
      <c r="DI58" s="4"/>
    </row>
    <row r="59" spans="2:113" ht="13.5" customHeight="1">
      <c r="B59" s="659" t="s">
        <v>44</v>
      </c>
      <c r="C59" s="582"/>
      <c r="D59" s="582"/>
      <c r="E59" s="582"/>
      <c r="F59" s="582"/>
      <c r="G59" s="582"/>
      <c r="H59" s="582"/>
      <c r="I59" s="582"/>
      <c r="J59" s="582"/>
      <c r="K59" s="582"/>
      <c r="L59" s="585"/>
      <c r="M59" s="583">
        <v>3274842</v>
      </c>
      <c r="N59" s="584"/>
      <c r="O59" s="584"/>
      <c r="P59" s="584"/>
      <c r="Q59" s="584"/>
      <c r="R59" s="584"/>
      <c r="S59" s="584"/>
      <c r="T59" s="584"/>
      <c r="U59" s="588">
        <v>7.9</v>
      </c>
      <c r="V59" s="588"/>
      <c r="W59" s="588"/>
      <c r="X59" s="588"/>
      <c r="Y59" s="584">
        <v>2701635</v>
      </c>
      <c r="Z59" s="584"/>
      <c r="AA59" s="584"/>
      <c r="AB59" s="584"/>
      <c r="AC59" s="584"/>
      <c r="AD59" s="584"/>
      <c r="AE59" s="584"/>
      <c r="AF59" s="584"/>
      <c r="AG59" s="584">
        <v>2176318</v>
      </c>
      <c r="AH59" s="584"/>
      <c r="AI59" s="584"/>
      <c r="AJ59" s="584"/>
      <c r="AK59" s="584"/>
      <c r="AL59" s="584"/>
      <c r="AM59" s="584"/>
      <c r="AN59" s="584"/>
      <c r="AO59" s="584"/>
      <c r="AP59" s="584"/>
      <c r="AQ59" s="588">
        <v>9.9</v>
      </c>
      <c r="AR59" s="588"/>
      <c r="AS59" s="588"/>
      <c r="AT59" s="588"/>
      <c r="AU59" s="588"/>
      <c r="AV59" s="647"/>
      <c r="AW59" s="619" t="s">
        <v>428</v>
      </c>
      <c r="AX59" s="582"/>
      <c r="AY59" s="582"/>
      <c r="AZ59" s="582"/>
      <c r="BA59" s="582"/>
      <c r="BB59" s="582"/>
      <c r="BC59" s="582"/>
      <c r="BD59" s="582"/>
      <c r="BE59" s="585"/>
      <c r="BF59" s="583">
        <v>4995817</v>
      </c>
      <c r="BG59" s="584"/>
      <c r="BH59" s="584"/>
      <c r="BI59" s="584"/>
      <c r="BJ59" s="584"/>
      <c r="BK59" s="584"/>
      <c r="BL59" s="584"/>
      <c r="BM59" s="588">
        <v>12.1</v>
      </c>
      <c r="BN59" s="588"/>
      <c r="BO59" s="588"/>
      <c r="BP59" s="588"/>
      <c r="BQ59" s="584">
        <v>1361575</v>
      </c>
      <c r="BR59" s="584"/>
      <c r="BS59" s="584"/>
      <c r="BT59" s="584"/>
      <c r="BU59" s="584"/>
      <c r="BV59" s="584"/>
      <c r="BW59" s="584"/>
      <c r="BX59" s="584"/>
      <c r="BY59" s="584"/>
      <c r="BZ59" s="584">
        <v>3414318</v>
      </c>
      <c r="CA59" s="584"/>
      <c r="CB59" s="584"/>
      <c r="CC59" s="584"/>
      <c r="CD59" s="584"/>
      <c r="CE59" s="584"/>
      <c r="CF59" s="638" t="s">
        <v>429</v>
      </c>
      <c r="CG59" s="639"/>
      <c r="CH59" s="639"/>
      <c r="CI59" s="639"/>
      <c r="CJ59" s="640"/>
      <c r="CK59" s="632" t="s">
        <v>430</v>
      </c>
      <c r="CL59" s="632"/>
      <c r="CM59" s="632"/>
      <c r="CN59" s="632"/>
      <c r="CO59" s="632"/>
      <c r="CP59" s="632"/>
      <c r="CQ59" s="632"/>
      <c r="CR59" s="633"/>
      <c r="CS59" s="583">
        <v>3989840</v>
      </c>
      <c r="CT59" s="752"/>
      <c r="CU59" s="752"/>
      <c r="CV59" s="752"/>
      <c r="CW59" s="752"/>
      <c r="CX59" s="752"/>
      <c r="CY59" s="752"/>
      <c r="CZ59" s="753"/>
      <c r="DA59" s="583">
        <v>3441855</v>
      </c>
      <c r="DB59" s="752"/>
      <c r="DC59" s="752"/>
      <c r="DD59" s="752"/>
      <c r="DE59" s="752"/>
      <c r="DF59" s="752"/>
      <c r="DG59" s="752"/>
      <c r="DH59" s="754"/>
      <c r="DI59" s="4"/>
    </row>
    <row r="60" spans="2:113" ht="13.5" customHeight="1">
      <c r="B60" s="17"/>
      <c r="C60" s="582" t="s">
        <v>43</v>
      </c>
      <c r="D60" s="582"/>
      <c r="E60" s="582"/>
      <c r="F60" s="582"/>
      <c r="G60" s="582"/>
      <c r="H60" s="582"/>
      <c r="I60" s="582"/>
      <c r="J60" s="582"/>
      <c r="K60" s="582"/>
      <c r="L60" s="585"/>
      <c r="M60" s="583">
        <v>355821</v>
      </c>
      <c r="N60" s="584"/>
      <c r="O60" s="584"/>
      <c r="P60" s="584"/>
      <c r="Q60" s="584"/>
      <c r="R60" s="584"/>
      <c r="S60" s="584"/>
      <c r="T60" s="584"/>
      <c r="U60" s="588">
        <v>0.9</v>
      </c>
      <c r="V60" s="588"/>
      <c r="W60" s="588"/>
      <c r="X60" s="588"/>
      <c r="Y60" s="584">
        <v>355821</v>
      </c>
      <c r="Z60" s="584"/>
      <c r="AA60" s="584"/>
      <c r="AB60" s="584"/>
      <c r="AC60" s="584"/>
      <c r="AD60" s="584"/>
      <c r="AE60" s="584"/>
      <c r="AF60" s="584"/>
      <c r="AG60" s="584">
        <v>327475</v>
      </c>
      <c r="AH60" s="584"/>
      <c r="AI60" s="584"/>
      <c r="AJ60" s="584"/>
      <c r="AK60" s="584"/>
      <c r="AL60" s="584"/>
      <c r="AM60" s="584"/>
      <c r="AN60" s="584"/>
      <c r="AO60" s="584"/>
      <c r="AP60" s="584"/>
      <c r="AQ60" s="588">
        <v>1.5</v>
      </c>
      <c r="AR60" s="588"/>
      <c r="AS60" s="588"/>
      <c r="AT60" s="588"/>
      <c r="AU60" s="588"/>
      <c r="AV60" s="647"/>
      <c r="AW60" s="619" t="s">
        <v>42</v>
      </c>
      <c r="AX60" s="582"/>
      <c r="AY60" s="582"/>
      <c r="AZ60" s="582"/>
      <c r="BA60" s="582"/>
      <c r="BB60" s="582"/>
      <c r="BC60" s="582"/>
      <c r="BD60" s="582"/>
      <c r="BE60" s="585"/>
      <c r="BF60" s="583">
        <v>6069</v>
      </c>
      <c r="BG60" s="584"/>
      <c r="BH60" s="584"/>
      <c r="BI60" s="584"/>
      <c r="BJ60" s="584"/>
      <c r="BK60" s="584"/>
      <c r="BL60" s="584"/>
      <c r="BM60" s="588">
        <v>0</v>
      </c>
      <c r="BN60" s="588"/>
      <c r="BO60" s="588"/>
      <c r="BP60" s="588"/>
      <c r="BQ60" s="584" t="s">
        <v>368</v>
      </c>
      <c r="BR60" s="584"/>
      <c r="BS60" s="584"/>
      <c r="BT60" s="584"/>
      <c r="BU60" s="584"/>
      <c r="BV60" s="584"/>
      <c r="BW60" s="584"/>
      <c r="BX60" s="584"/>
      <c r="BY60" s="584"/>
      <c r="BZ60" s="584">
        <v>2069</v>
      </c>
      <c r="CA60" s="584"/>
      <c r="CB60" s="584"/>
      <c r="CC60" s="584"/>
      <c r="CD60" s="584"/>
      <c r="CE60" s="584"/>
      <c r="CF60" s="641"/>
      <c r="CG60" s="642"/>
      <c r="CH60" s="642"/>
      <c r="CI60" s="642"/>
      <c r="CJ60" s="643"/>
      <c r="CK60" s="582" t="s">
        <v>431</v>
      </c>
      <c r="CL60" s="582"/>
      <c r="CM60" s="582"/>
      <c r="CN60" s="582"/>
      <c r="CO60" s="582"/>
      <c r="CP60" s="582"/>
      <c r="CQ60" s="582"/>
      <c r="CR60" s="585"/>
      <c r="CS60" s="583" t="s">
        <v>368</v>
      </c>
      <c r="CT60" s="752"/>
      <c r="CU60" s="752"/>
      <c r="CV60" s="752"/>
      <c r="CW60" s="752"/>
      <c r="CX60" s="752"/>
      <c r="CY60" s="752"/>
      <c r="CZ60" s="753"/>
      <c r="DA60" s="583" t="s">
        <v>368</v>
      </c>
      <c r="DB60" s="752"/>
      <c r="DC60" s="752"/>
      <c r="DD60" s="752"/>
      <c r="DE60" s="752"/>
      <c r="DF60" s="752"/>
      <c r="DG60" s="752"/>
      <c r="DH60" s="754"/>
      <c r="DI60" s="4"/>
    </row>
    <row r="61" spans="2:113" ht="13.5" customHeight="1">
      <c r="B61" s="659" t="s">
        <v>41</v>
      </c>
      <c r="C61" s="582"/>
      <c r="D61" s="582"/>
      <c r="E61" s="582"/>
      <c r="F61" s="582"/>
      <c r="G61" s="582"/>
      <c r="H61" s="582"/>
      <c r="I61" s="582"/>
      <c r="J61" s="582"/>
      <c r="K61" s="582"/>
      <c r="L61" s="585"/>
      <c r="M61" s="583">
        <v>4496216</v>
      </c>
      <c r="N61" s="584"/>
      <c r="O61" s="584"/>
      <c r="P61" s="584"/>
      <c r="Q61" s="584"/>
      <c r="R61" s="584"/>
      <c r="S61" s="584"/>
      <c r="T61" s="584"/>
      <c r="U61" s="588">
        <v>10.9</v>
      </c>
      <c r="V61" s="588"/>
      <c r="W61" s="588"/>
      <c r="X61" s="588"/>
      <c r="Y61" s="584">
        <v>4000483</v>
      </c>
      <c r="Z61" s="584"/>
      <c r="AA61" s="584"/>
      <c r="AB61" s="584"/>
      <c r="AC61" s="584"/>
      <c r="AD61" s="584"/>
      <c r="AE61" s="584"/>
      <c r="AF61" s="584"/>
      <c r="AG61" s="584">
        <v>2900713</v>
      </c>
      <c r="AH61" s="584"/>
      <c r="AI61" s="584"/>
      <c r="AJ61" s="584"/>
      <c r="AK61" s="584"/>
      <c r="AL61" s="584"/>
      <c r="AM61" s="584"/>
      <c r="AN61" s="584"/>
      <c r="AO61" s="584"/>
      <c r="AP61" s="584"/>
      <c r="AQ61" s="588">
        <v>13.2</v>
      </c>
      <c r="AR61" s="588"/>
      <c r="AS61" s="588"/>
      <c r="AT61" s="588"/>
      <c r="AU61" s="588"/>
      <c r="AV61" s="647"/>
      <c r="AW61" s="619" t="s">
        <v>40</v>
      </c>
      <c r="AX61" s="582"/>
      <c r="AY61" s="582"/>
      <c r="AZ61" s="582"/>
      <c r="BA61" s="582"/>
      <c r="BB61" s="582"/>
      <c r="BC61" s="582"/>
      <c r="BD61" s="582"/>
      <c r="BE61" s="585"/>
      <c r="BF61" s="583">
        <v>2125858</v>
      </c>
      <c r="BG61" s="584"/>
      <c r="BH61" s="584"/>
      <c r="BI61" s="584"/>
      <c r="BJ61" s="584"/>
      <c r="BK61" s="584"/>
      <c r="BL61" s="584"/>
      <c r="BM61" s="588">
        <v>5.0999999999999996</v>
      </c>
      <c r="BN61" s="588"/>
      <c r="BO61" s="588"/>
      <c r="BP61" s="588"/>
      <c r="BQ61" s="584" t="s">
        <v>368</v>
      </c>
      <c r="BR61" s="584"/>
      <c r="BS61" s="584"/>
      <c r="BT61" s="584"/>
      <c r="BU61" s="584"/>
      <c r="BV61" s="584"/>
      <c r="BW61" s="584"/>
      <c r="BX61" s="584"/>
      <c r="BY61" s="584"/>
      <c r="BZ61" s="584">
        <v>2125858</v>
      </c>
      <c r="CA61" s="584"/>
      <c r="CB61" s="584"/>
      <c r="CC61" s="584"/>
      <c r="CD61" s="584"/>
      <c r="CE61" s="584"/>
      <c r="CF61" s="644"/>
      <c r="CG61" s="645"/>
      <c r="CH61" s="645"/>
      <c r="CI61" s="645"/>
      <c r="CJ61" s="646"/>
      <c r="CK61" s="662" t="s">
        <v>432</v>
      </c>
      <c r="CL61" s="662"/>
      <c r="CM61" s="662"/>
      <c r="CN61" s="662"/>
      <c r="CO61" s="662"/>
      <c r="CP61" s="662"/>
      <c r="CQ61" s="662"/>
      <c r="CR61" s="663"/>
      <c r="CS61" s="583">
        <v>6625259</v>
      </c>
      <c r="CT61" s="752"/>
      <c r="CU61" s="752"/>
      <c r="CV61" s="752"/>
      <c r="CW61" s="752"/>
      <c r="CX61" s="752"/>
      <c r="CY61" s="752"/>
      <c r="CZ61" s="753"/>
      <c r="DA61" s="583">
        <v>6498636</v>
      </c>
      <c r="DB61" s="752"/>
      <c r="DC61" s="752"/>
      <c r="DD61" s="752"/>
      <c r="DE61" s="752"/>
      <c r="DF61" s="752"/>
      <c r="DG61" s="752"/>
      <c r="DH61" s="754"/>
      <c r="DI61" s="4"/>
    </row>
    <row r="62" spans="2:113" ht="13.5" customHeight="1">
      <c r="B62" s="659" t="s">
        <v>39</v>
      </c>
      <c r="C62" s="582"/>
      <c r="D62" s="582"/>
      <c r="E62" s="582"/>
      <c r="F62" s="582"/>
      <c r="G62" s="582"/>
      <c r="H62" s="582"/>
      <c r="I62" s="582"/>
      <c r="J62" s="582"/>
      <c r="K62" s="582"/>
      <c r="L62" s="585"/>
      <c r="M62" s="583">
        <v>963165</v>
      </c>
      <c r="N62" s="584"/>
      <c r="O62" s="584"/>
      <c r="P62" s="584"/>
      <c r="Q62" s="584"/>
      <c r="R62" s="584"/>
      <c r="S62" s="584"/>
      <c r="T62" s="584"/>
      <c r="U62" s="588">
        <v>2.2999999999999998</v>
      </c>
      <c r="V62" s="588"/>
      <c r="W62" s="588"/>
      <c r="X62" s="588"/>
      <c r="Y62" s="584">
        <v>903280</v>
      </c>
      <c r="Z62" s="584"/>
      <c r="AA62" s="584"/>
      <c r="AB62" s="584"/>
      <c r="AC62" s="584"/>
      <c r="AD62" s="584"/>
      <c r="AE62" s="584"/>
      <c r="AF62" s="584"/>
      <c r="AG62" s="584" t="s">
        <v>368</v>
      </c>
      <c r="AH62" s="584"/>
      <c r="AI62" s="584"/>
      <c r="AJ62" s="584"/>
      <c r="AK62" s="584"/>
      <c r="AL62" s="584"/>
      <c r="AM62" s="584"/>
      <c r="AN62" s="584"/>
      <c r="AO62" s="584"/>
      <c r="AP62" s="584"/>
      <c r="AQ62" s="588" t="s">
        <v>368</v>
      </c>
      <c r="AR62" s="588"/>
      <c r="AS62" s="588"/>
      <c r="AT62" s="588"/>
      <c r="AU62" s="588"/>
      <c r="AV62" s="647"/>
      <c r="AW62" s="619" t="s">
        <v>433</v>
      </c>
      <c r="AX62" s="582"/>
      <c r="AY62" s="582"/>
      <c r="AZ62" s="582"/>
      <c r="BA62" s="582"/>
      <c r="BB62" s="582"/>
      <c r="BC62" s="582"/>
      <c r="BD62" s="582"/>
      <c r="BE62" s="585"/>
      <c r="BF62" s="583" t="s">
        <v>368</v>
      </c>
      <c r="BG62" s="584"/>
      <c r="BH62" s="584"/>
      <c r="BI62" s="584"/>
      <c r="BJ62" s="584"/>
      <c r="BK62" s="584"/>
      <c r="BL62" s="584"/>
      <c r="BM62" s="588" t="s">
        <v>368</v>
      </c>
      <c r="BN62" s="588"/>
      <c r="BO62" s="588"/>
      <c r="BP62" s="588"/>
      <c r="BQ62" s="584" t="s">
        <v>368</v>
      </c>
      <c r="BR62" s="584"/>
      <c r="BS62" s="584"/>
      <c r="BT62" s="584"/>
      <c r="BU62" s="584"/>
      <c r="BV62" s="584"/>
      <c r="BW62" s="584"/>
      <c r="BX62" s="584"/>
      <c r="BY62" s="584"/>
      <c r="BZ62" s="584" t="s">
        <v>368</v>
      </c>
      <c r="CA62" s="584"/>
      <c r="CB62" s="584"/>
      <c r="CC62" s="584"/>
      <c r="CD62" s="584"/>
      <c r="CE62" s="584"/>
      <c r="CF62" s="648" t="s">
        <v>38</v>
      </c>
      <c r="CG62" s="649"/>
      <c r="CH62" s="649"/>
      <c r="CI62" s="649"/>
      <c r="CJ62" s="649"/>
      <c r="CK62" s="649"/>
      <c r="CL62" s="649"/>
      <c r="CM62" s="649"/>
      <c r="CN62" s="649"/>
      <c r="CO62" s="649"/>
      <c r="CP62" s="649"/>
      <c r="CQ62" s="649"/>
      <c r="CR62" s="649"/>
      <c r="CS62" s="755">
        <v>20885293</v>
      </c>
      <c r="CT62" s="756"/>
      <c r="CU62" s="756"/>
      <c r="CV62" s="756"/>
      <c r="CW62" s="756"/>
      <c r="CX62" s="756"/>
      <c r="CY62" s="756"/>
      <c r="CZ62" s="757"/>
      <c r="DA62" s="758">
        <v>21522773</v>
      </c>
      <c r="DB62" s="756"/>
      <c r="DC62" s="756"/>
      <c r="DD62" s="756"/>
      <c r="DE62" s="756"/>
      <c r="DF62" s="756"/>
      <c r="DG62" s="756"/>
      <c r="DH62" s="759"/>
      <c r="DI62" s="4"/>
    </row>
    <row r="63" spans="2:113" ht="13.5" customHeight="1">
      <c r="B63" s="659" t="s">
        <v>37</v>
      </c>
      <c r="C63" s="582"/>
      <c r="D63" s="582"/>
      <c r="E63" s="582"/>
      <c r="F63" s="582"/>
      <c r="G63" s="582"/>
      <c r="H63" s="582"/>
      <c r="I63" s="582"/>
      <c r="J63" s="582"/>
      <c r="K63" s="582"/>
      <c r="L63" s="585"/>
      <c r="M63" s="583">
        <v>6000</v>
      </c>
      <c r="N63" s="584"/>
      <c r="O63" s="584"/>
      <c r="P63" s="584"/>
      <c r="Q63" s="584"/>
      <c r="R63" s="584"/>
      <c r="S63" s="584"/>
      <c r="T63" s="584"/>
      <c r="U63" s="588">
        <v>0</v>
      </c>
      <c r="V63" s="588"/>
      <c r="W63" s="588"/>
      <c r="X63" s="588"/>
      <c r="Y63" s="584" t="s">
        <v>368</v>
      </c>
      <c r="Z63" s="584"/>
      <c r="AA63" s="584"/>
      <c r="AB63" s="584"/>
      <c r="AC63" s="584"/>
      <c r="AD63" s="584"/>
      <c r="AE63" s="584"/>
      <c r="AF63" s="584"/>
      <c r="AG63" s="584" t="s">
        <v>368</v>
      </c>
      <c r="AH63" s="584"/>
      <c r="AI63" s="584"/>
      <c r="AJ63" s="584"/>
      <c r="AK63" s="584"/>
      <c r="AL63" s="584"/>
      <c r="AM63" s="584"/>
      <c r="AN63" s="584"/>
      <c r="AO63" s="584"/>
      <c r="AP63" s="584"/>
      <c r="AQ63" s="588" t="s">
        <v>368</v>
      </c>
      <c r="AR63" s="588"/>
      <c r="AS63" s="588"/>
      <c r="AT63" s="588"/>
      <c r="AU63" s="588"/>
      <c r="AV63" s="647"/>
      <c r="AW63" s="619" t="s">
        <v>35</v>
      </c>
      <c r="AX63" s="582"/>
      <c r="AY63" s="582"/>
      <c r="AZ63" s="582"/>
      <c r="BA63" s="582"/>
      <c r="BB63" s="582"/>
      <c r="BC63" s="582"/>
      <c r="BD63" s="582"/>
      <c r="BE63" s="585"/>
      <c r="BF63" s="583" t="s">
        <v>368</v>
      </c>
      <c r="BG63" s="584"/>
      <c r="BH63" s="584"/>
      <c r="BI63" s="584"/>
      <c r="BJ63" s="584"/>
      <c r="BK63" s="584"/>
      <c r="BL63" s="584"/>
      <c r="BM63" s="588" t="s">
        <v>368</v>
      </c>
      <c r="BN63" s="588"/>
      <c r="BO63" s="588"/>
      <c r="BP63" s="588"/>
      <c r="BQ63" s="584" t="s">
        <v>368</v>
      </c>
      <c r="BR63" s="584"/>
      <c r="BS63" s="584"/>
      <c r="BT63" s="584"/>
      <c r="BU63" s="584"/>
      <c r="BV63" s="584"/>
      <c r="BW63" s="584"/>
      <c r="BX63" s="584"/>
      <c r="BY63" s="584"/>
      <c r="BZ63" s="584" t="s">
        <v>368</v>
      </c>
      <c r="CA63" s="584"/>
      <c r="CB63" s="584"/>
      <c r="CC63" s="584"/>
      <c r="CD63" s="584"/>
      <c r="CE63" s="584"/>
      <c r="CF63" s="650" t="s">
        <v>434</v>
      </c>
      <c r="CG63" s="651"/>
      <c r="CH63" s="651"/>
      <c r="CI63" s="651"/>
      <c r="CJ63" s="652"/>
      <c r="CK63" s="619" t="s">
        <v>36</v>
      </c>
      <c r="CL63" s="582"/>
      <c r="CM63" s="582"/>
      <c r="CN63" s="582"/>
      <c r="CO63" s="582"/>
      <c r="CP63" s="582"/>
      <c r="CQ63" s="582"/>
      <c r="CR63" s="585"/>
      <c r="CS63" s="583" t="s">
        <v>368</v>
      </c>
      <c r="CT63" s="752"/>
      <c r="CU63" s="752"/>
      <c r="CV63" s="752"/>
      <c r="CW63" s="752"/>
      <c r="CX63" s="752"/>
      <c r="CY63" s="752"/>
      <c r="CZ63" s="753"/>
      <c r="DA63" s="583">
        <v>42287</v>
      </c>
      <c r="DB63" s="752"/>
      <c r="DC63" s="752"/>
      <c r="DD63" s="752"/>
      <c r="DE63" s="752"/>
      <c r="DF63" s="752"/>
      <c r="DG63" s="752"/>
      <c r="DH63" s="754"/>
      <c r="DI63" s="4"/>
    </row>
    <row r="64" spans="2:113" ht="13.5" customHeight="1">
      <c r="B64" s="659" t="s">
        <v>35</v>
      </c>
      <c r="C64" s="582"/>
      <c r="D64" s="582"/>
      <c r="E64" s="582"/>
      <c r="F64" s="582"/>
      <c r="G64" s="582"/>
      <c r="H64" s="582"/>
      <c r="I64" s="582"/>
      <c r="J64" s="582"/>
      <c r="K64" s="582"/>
      <c r="L64" s="585"/>
      <c r="M64" s="583" t="s">
        <v>368</v>
      </c>
      <c r="N64" s="584"/>
      <c r="O64" s="584"/>
      <c r="P64" s="584"/>
      <c r="Q64" s="584"/>
      <c r="R64" s="584"/>
      <c r="S64" s="584"/>
      <c r="T64" s="584"/>
      <c r="U64" s="588" t="s">
        <v>368</v>
      </c>
      <c r="V64" s="588"/>
      <c r="W64" s="588"/>
      <c r="X64" s="588"/>
      <c r="Y64" s="584" t="s">
        <v>368</v>
      </c>
      <c r="Z64" s="584"/>
      <c r="AA64" s="584"/>
      <c r="AB64" s="584"/>
      <c r="AC64" s="584"/>
      <c r="AD64" s="584"/>
      <c r="AE64" s="584"/>
      <c r="AF64" s="584"/>
      <c r="AW64" s="660" t="s">
        <v>6</v>
      </c>
      <c r="AX64" s="582"/>
      <c r="AY64" s="582"/>
      <c r="AZ64" s="582"/>
      <c r="BA64" s="582"/>
      <c r="BB64" s="582"/>
      <c r="BC64" s="582"/>
      <c r="BD64" s="582"/>
      <c r="BE64" s="585"/>
      <c r="BF64" s="583">
        <v>41291360</v>
      </c>
      <c r="BG64" s="584"/>
      <c r="BH64" s="584"/>
      <c r="BI64" s="584"/>
      <c r="BJ64" s="584"/>
      <c r="BK64" s="584"/>
      <c r="BL64" s="584"/>
      <c r="BM64" s="588">
        <v>100</v>
      </c>
      <c r="BN64" s="588"/>
      <c r="BO64" s="588"/>
      <c r="BP64" s="588"/>
      <c r="BQ64" s="584">
        <v>3629974</v>
      </c>
      <c r="BR64" s="584"/>
      <c r="BS64" s="584"/>
      <c r="BT64" s="584"/>
      <c r="BU64" s="584"/>
      <c r="BV64" s="584"/>
      <c r="BW64" s="584"/>
      <c r="BX64" s="584"/>
      <c r="BY64" s="584"/>
      <c r="BZ64" s="584">
        <v>24040544</v>
      </c>
      <c r="CA64" s="584"/>
      <c r="CB64" s="584"/>
      <c r="CC64" s="584"/>
      <c r="CD64" s="584"/>
      <c r="CE64" s="584"/>
      <c r="CF64" s="653"/>
      <c r="CG64" s="654"/>
      <c r="CH64" s="654"/>
      <c r="CI64" s="654"/>
      <c r="CJ64" s="655"/>
      <c r="CK64" s="619" t="s">
        <v>34</v>
      </c>
      <c r="CL64" s="582"/>
      <c r="CM64" s="582"/>
      <c r="CN64" s="582"/>
      <c r="CO64" s="582"/>
      <c r="CP64" s="582"/>
      <c r="CQ64" s="582"/>
      <c r="CR64" s="585"/>
      <c r="CS64" s="583" t="s">
        <v>368</v>
      </c>
      <c r="CT64" s="752"/>
      <c r="CU64" s="752"/>
      <c r="CV64" s="752"/>
      <c r="CW64" s="752"/>
      <c r="CX64" s="752"/>
      <c r="CY64" s="752"/>
      <c r="CZ64" s="753"/>
      <c r="DA64" s="583" t="s">
        <v>368</v>
      </c>
      <c r="DB64" s="752"/>
      <c r="DC64" s="752"/>
      <c r="DD64" s="752"/>
      <c r="DE64" s="752"/>
      <c r="DF64" s="752"/>
      <c r="DG64" s="752"/>
      <c r="DH64" s="754"/>
      <c r="DI64" s="4"/>
    </row>
    <row r="65" spans="2:113" ht="13.5" customHeight="1">
      <c r="B65" s="659" t="s">
        <v>33</v>
      </c>
      <c r="C65" s="582"/>
      <c r="D65" s="582"/>
      <c r="E65" s="582"/>
      <c r="F65" s="582"/>
      <c r="G65" s="582"/>
      <c r="H65" s="582"/>
      <c r="I65" s="582"/>
      <c r="J65" s="582"/>
      <c r="K65" s="582"/>
      <c r="L65" s="585"/>
      <c r="M65" s="583">
        <v>3636043</v>
      </c>
      <c r="N65" s="584"/>
      <c r="O65" s="584"/>
      <c r="P65" s="584"/>
      <c r="Q65" s="584"/>
      <c r="R65" s="584"/>
      <c r="S65" s="584"/>
      <c r="T65" s="584"/>
      <c r="U65" s="588">
        <v>8.8000000000000007</v>
      </c>
      <c r="V65" s="588"/>
      <c r="W65" s="588"/>
      <c r="X65" s="588"/>
      <c r="Y65" s="584">
        <v>611186</v>
      </c>
      <c r="Z65" s="584"/>
      <c r="AA65" s="584"/>
      <c r="AB65" s="584"/>
      <c r="AC65" s="584"/>
      <c r="AD65" s="584"/>
      <c r="AE65" s="584"/>
      <c r="AF65" s="584"/>
      <c r="AG65" s="18"/>
      <c r="AH65" s="745" t="s">
        <v>435</v>
      </c>
      <c r="AI65" s="745"/>
      <c r="AJ65" s="745"/>
      <c r="AK65" s="745"/>
      <c r="AL65" s="745"/>
      <c r="AM65" s="745"/>
      <c r="AN65" s="745"/>
      <c r="AO65" s="745"/>
      <c r="AP65" s="745"/>
      <c r="AQ65" s="745"/>
      <c r="AR65" s="745"/>
      <c r="AS65" s="745"/>
      <c r="AT65" s="745"/>
      <c r="AU65" s="745"/>
      <c r="AV65" s="746"/>
      <c r="AW65" s="661"/>
      <c r="AX65" s="662"/>
      <c r="AY65" s="662"/>
      <c r="AZ65" s="662"/>
      <c r="BA65" s="662"/>
      <c r="BB65" s="662"/>
      <c r="BC65" s="662"/>
      <c r="BD65" s="662"/>
      <c r="BE65" s="663"/>
      <c r="BF65" s="664"/>
      <c r="BG65" s="665"/>
      <c r="BH65" s="665"/>
      <c r="BI65" s="665"/>
      <c r="BJ65" s="665"/>
      <c r="BK65" s="665"/>
      <c r="BL65" s="665"/>
      <c r="BM65" s="666"/>
      <c r="BN65" s="666"/>
      <c r="BO65" s="666"/>
      <c r="BP65" s="666"/>
      <c r="BQ65" s="665"/>
      <c r="BR65" s="665"/>
      <c r="BS65" s="665"/>
      <c r="BT65" s="665"/>
      <c r="BU65" s="665"/>
      <c r="BV65" s="665"/>
      <c r="BW65" s="665"/>
      <c r="BX65" s="665"/>
      <c r="BY65" s="665"/>
      <c r="BZ65" s="665"/>
      <c r="CA65" s="665"/>
      <c r="CB65" s="665"/>
      <c r="CC65" s="665"/>
      <c r="CD65" s="665"/>
      <c r="CE65" s="665"/>
      <c r="CF65" s="653"/>
      <c r="CG65" s="654"/>
      <c r="CH65" s="654"/>
      <c r="CI65" s="654"/>
      <c r="CJ65" s="655"/>
      <c r="CK65" s="619" t="s">
        <v>32</v>
      </c>
      <c r="CL65" s="582"/>
      <c r="CM65" s="582"/>
      <c r="CN65" s="582"/>
      <c r="CO65" s="582"/>
      <c r="CP65" s="582"/>
      <c r="CQ65" s="582"/>
      <c r="CR65" s="585"/>
      <c r="CS65" s="583">
        <v>1965659</v>
      </c>
      <c r="CT65" s="752"/>
      <c r="CU65" s="752"/>
      <c r="CV65" s="752"/>
      <c r="CW65" s="752"/>
      <c r="CX65" s="752"/>
      <c r="CY65" s="752"/>
      <c r="CZ65" s="753"/>
      <c r="DA65" s="583">
        <v>2087832</v>
      </c>
      <c r="DB65" s="752"/>
      <c r="DC65" s="752"/>
      <c r="DD65" s="752"/>
      <c r="DE65" s="752"/>
      <c r="DF65" s="752"/>
      <c r="DG65" s="752"/>
      <c r="DH65" s="754"/>
      <c r="DI65" s="4"/>
    </row>
    <row r="66" spans="2:113" ht="13.5" customHeight="1">
      <c r="B66" s="17"/>
      <c r="C66" s="667" t="s">
        <v>31</v>
      </c>
      <c r="D66" s="667"/>
      <c r="E66" s="667"/>
      <c r="F66" s="667"/>
      <c r="G66" s="667"/>
      <c r="H66" s="667"/>
      <c r="I66" s="667"/>
      <c r="J66" s="667"/>
      <c r="K66" s="667"/>
      <c r="L66" s="668"/>
      <c r="M66" s="583">
        <v>109188</v>
      </c>
      <c r="N66" s="584"/>
      <c r="O66" s="584"/>
      <c r="P66" s="584"/>
      <c r="Q66" s="584"/>
      <c r="R66" s="584"/>
      <c r="S66" s="584"/>
      <c r="T66" s="584"/>
      <c r="U66" s="588">
        <v>0.3</v>
      </c>
      <c r="V66" s="588"/>
      <c r="W66" s="588"/>
      <c r="X66" s="588"/>
      <c r="Y66" s="584">
        <v>109188</v>
      </c>
      <c r="Z66" s="584"/>
      <c r="AA66" s="584"/>
      <c r="AB66" s="584"/>
      <c r="AC66" s="584"/>
      <c r="AD66" s="584"/>
      <c r="AE66" s="584"/>
      <c r="AF66" s="584"/>
      <c r="AG66" s="11"/>
      <c r="AH66" s="676">
        <v>20343932</v>
      </c>
      <c r="AI66" s="676"/>
      <c r="AJ66" s="676"/>
      <c r="AK66" s="676"/>
      <c r="AL66" s="676"/>
      <c r="AM66" s="676"/>
      <c r="AN66" s="676"/>
      <c r="AO66" s="676"/>
      <c r="AP66" s="676"/>
      <c r="AQ66" s="676"/>
      <c r="AR66" s="676"/>
      <c r="AS66" s="676"/>
      <c r="AT66" s="677" t="s">
        <v>5</v>
      </c>
      <c r="AU66" s="677"/>
      <c r="AV66" s="14"/>
      <c r="AW66" s="678" t="s">
        <v>436</v>
      </c>
      <c r="AX66" s="679"/>
      <c r="AY66" s="728" t="s">
        <v>30</v>
      </c>
      <c r="AZ66" s="747"/>
      <c r="BA66" s="747"/>
      <c r="BB66" s="747"/>
      <c r="BC66" s="747"/>
      <c r="BD66" s="747"/>
      <c r="BE66" s="748"/>
      <c r="BF66" s="749">
        <v>4509840</v>
      </c>
      <c r="BG66" s="750"/>
      <c r="BH66" s="750"/>
      <c r="BI66" s="750"/>
      <c r="BJ66" s="750"/>
      <c r="BK66" s="751"/>
      <c r="BL66" s="719" t="s">
        <v>437</v>
      </c>
      <c r="BM66" s="722" t="s">
        <v>438</v>
      </c>
      <c r="BN66" s="728" t="s">
        <v>29</v>
      </c>
      <c r="BO66" s="632"/>
      <c r="BP66" s="632"/>
      <c r="BQ66" s="632"/>
      <c r="BR66" s="632"/>
      <c r="BS66" s="632"/>
      <c r="BT66" s="632"/>
      <c r="BU66" s="632"/>
      <c r="BV66" s="632"/>
      <c r="BW66" s="632"/>
      <c r="BX66" s="632"/>
      <c r="BY66" s="633"/>
      <c r="BZ66" s="749">
        <v>576698</v>
      </c>
      <c r="CA66" s="750"/>
      <c r="CB66" s="750"/>
      <c r="CC66" s="750"/>
      <c r="CD66" s="750"/>
      <c r="CE66" s="750"/>
      <c r="CF66" s="656"/>
      <c r="CG66" s="657"/>
      <c r="CH66" s="657"/>
      <c r="CI66" s="657"/>
      <c r="CJ66" s="658"/>
      <c r="CK66" s="697" t="s">
        <v>28</v>
      </c>
      <c r="CL66" s="662"/>
      <c r="CM66" s="662"/>
      <c r="CN66" s="662"/>
      <c r="CO66" s="662"/>
      <c r="CP66" s="662"/>
      <c r="CQ66" s="662"/>
      <c r="CR66" s="663"/>
      <c r="CS66" s="583" t="s">
        <v>368</v>
      </c>
      <c r="CT66" s="752"/>
      <c r="CU66" s="752"/>
      <c r="CV66" s="752"/>
      <c r="CW66" s="752"/>
      <c r="CX66" s="752"/>
      <c r="CY66" s="752"/>
      <c r="CZ66" s="753"/>
      <c r="DA66" s="583" t="s">
        <v>368</v>
      </c>
      <c r="DB66" s="752"/>
      <c r="DC66" s="752"/>
      <c r="DD66" s="752"/>
      <c r="DE66" s="752"/>
      <c r="DF66" s="752"/>
      <c r="DG66" s="752"/>
      <c r="DH66" s="754"/>
      <c r="DI66" s="4"/>
    </row>
    <row r="67" spans="2:113" ht="13.5" customHeight="1">
      <c r="B67" s="187"/>
      <c r="C67" s="725" t="s">
        <v>27</v>
      </c>
      <c r="D67" s="726"/>
      <c r="E67" s="726"/>
      <c r="F67" s="726"/>
      <c r="G67" s="726"/>
      <c r="H67" s="726"/>
      <c r="I67" s="726"/>
      <c r="J67" s="726"/>
      <c r="K67" s="726"/>
      <c r="L67" s="727"/>
      <c r="M67" s="741">
        <v>3629974</v>
      </c>
      <c r="N67" s="742"/>
      <c r="O67" s="742"/>
      <c r="P67" s="742"/>
      <c r="Q67" s="742"/>
      <c r="R67" s="742"/>
      <c r="S67" s="742"/>
      <c r="T67" s="742"/>
      <c r="U67" s="743">
        <v>8.8000000000000007</v>
      </c>
      <c r="V67" s="743"/>
      <c r="W67" s="743"/>
      <c r="X67" s="743"/>
      <c r="Y67" s="742">
        <v>609117</v>
      </c>
      <c r="Z67" s="742"/>
      <c r="AA67" s="742"/>
      <c r="AB67" s="742"/>
      <c r="AC67" s="742"/>
      <c r="AD67" s="742"/>
      <c r="AE67" s="742"/>
      <c r="AF67" s="744"/>
      <c r="AG67" s="11"/>
      <c r="AH67" s="582" t="s">
        <v>26</v>
      </c>
      <c r="AI67" s="582"/>
      <c r="AJ67" s="582"/>
      <c r="AK67" s="582"/>
      <c r="AL67" s="582"/>
      <c r="AM67" s="582"/>
      <c r="AN67" s="582"/>
      <c r="AO67" s="582"/>
      <c r="AP67" s="582"/>
      <c r="AQ67" s="582"/>
      <c r="AR67" s="582"/>
      <c r="AS67" s="582"/>
      <c r="AT67" s="582"/>
      <c r="AU67" s="582"/>
      <c r="AV67" s="626"/>
      <c r="AW67" s="680"/>
      <c r="AX67" s="681"/>
      <c r="AY67" s="669" t="s">
        <v>439</v>
      </c>
      <c r="AZ67" s="670"/>
      <c r="BA67" s="670"/>
      <c r="BB67" s="670"/>
      <c r="BC67" s="670"/>
      <c r="BD67" s="670"/>
      <c r="BE67" s="671"/>
      <c r="BF67" s="583">
        <v>448400</v>
      </c>
      <c r="BG67" s="584"/>
      <c r="BH67" s="584"/>
      <c r="BI67" s="584"/>
      <c r="BJ67" s="584"/>
      <c r="BK67" s="672"/>
      <c r="BL67" s="720"/>
      <c r="BM67" s="723"/>
      <c r="BN67" s="619" t="s">
        <v>25</v>
      </c>
      <c r="BO67" s="582"/>
      <c r="BP67" s="582"/>
      <c r="BQ67" s="582"/>
      <c r="BR67" s="582"/>
      <c r="BS67" s="582"/>
      <c r="BT67" s="582"/>
      <c r="BU67" s="582"/>
      <c r="BV67" s="582"/>
      <c r="BW67" s="582"/>
      <c r="BX67" s="582"/>
      <c r="BY67" s="585"/>
      <c r="BZ67" s="583">
        <v>-296626</v>
      </c>
      <c r="CA67" s="584"/>
      <c r="CB67" s="584"/>
      <c r="CC67" s="584"/>
      <c r="CD67" s="584"/>
      <c r="CE67" s="584"/>
      <c r="CF67" s="728" t="s">
        <v>24</v>
      </c>
      <c r="CG67" s="729"/>
      <c r="CH67" s="729"/>
      <c r="CI67" s="729"/>
      <c r="CJ67" s="729"/>
      <c r="CK67" s="729"/>
      <c r="CL67" s="729"/>
      <c r="CM67" s="729"/>
      <c r="CN67" s="729"/>
      <c r="CO67" s="729"/>
      <c r="CP67" s="729"/>
      <c r="CQ67" s="729"/>
      <c r="CR67" s="729"/>
      <c r="CS67" s="730">
        <v>27000</v>
      </c>
      <c r="CT67" s="614"/>
      <c r="CU67" s="614"/>
      <c r="CV67" s="614"/>
      <c r="CW67" s="614"/>
      <c r="CX67" s="614"/>
      <c r="CY67" s="614"/>
      <c r="CZ67" s="731"/>
      <c r="DA67" s="613">
        <v>20000</v>
      </c>
      <c r="DB67" s="614"/>
      <c r="DC67" s="614"/>
      <c r="DD67" s="614"/>
      <c r="DE67" s="614"/>
      <c r="DF67" s="614"/>
      <c r="DG67" s="614"/>
      <c r="DH67" s="615"/>
      <c r="DI67" s="4"/>
    </row>
    <row r="68" spans="2:113" ht="13.5" customHeight="1">
      <c r="B68" s="616" t="s">
        <v>23</v>
      </c>
      <c r="C68" s="13"/>
      <c r="D68" s="582" t="s">
        <v>22</v>
      </c>
      <c r="E68" s="582"/>
      <c r="F68" s="582"/>
      <c r="G68" s="582"/>
      <c r="H68" s="582"/>
      <c r="I68" s="582"/>
      <c r="J68" s="582"/>
      <c r="K68" s="582"/>
      <c r="L68" s="585"/>
      <c r="M68" s="583">
        <v>1819915</v>
      </c>
      <c r="N68" s="584"/>
      <c r="O68" s="584"/>
      <c r="P68" s="584"/>
      <c r="Q68" s="584"/>
      <c r="R68" s="584"/>
      <c r="S68" s="584"/>
      <c r="T68" s="584"/>
      <c r="U68" s="588">
        <v>4.4000000000000004</v>
      </c>
      <c r="V68" s="588"/>
      <c r="W68" s="588"/>
      <c r="X68" s="588"/>
      <c r="Y68" s="584">
        <v>43605</v>
      </c>
      <c r="Z68" s="584"/>
      <c r="AA68" s="584"/>
      <c r="AB68" s="584"/>
      <c r="AC68" s="584"/>
      <c r="AD68" s="584"/>
      <c r="AE68" s="584"/>
      <c r="AF68" s="672"/>
      <c r="AG68" s="11"/>
      <c r="AH68" s="4"/>
      <c r="AI68" s="4"/>
      <c r="AJ68" s="4"/>
      <c r="AK68" s="617">
        <v>92.8</v>
      </c>
      <c r="AL68" s="617"/>
      <c r="AM68" s="617"/>
      <c r="AN68" s="282" t="s">
        <v>21</v>
      </c>
      <c r="AO68" s="16"/>
      <c r="AP68" s="16"/>
      <c r="AQ68" s="15" t="s">
        <v>440</v>
      </c>
      <c r="AR68" s="618">
        <v>95.7</v>
      </c>
      <c r="AS68" s="618"/>
      <c r="AT68" s="618"/>
      <c r="AU68" s="282" t="s">
        <v>21</v>
      </c>
      <c r="AV68" s="14" t="s">
        <v>441</v>
      </c>
      <c r="AW68" s="680"/>
      <c r="AX68" s="681"/>
      <c r="AY68" s="669" t="s">
        <v>498</v>
      </c>
      <c r="AZ68" s="670"/>
      <c r="BA68" s="670"/>
      <c r="BB68" s="670"/>
      <c r="BC68" s="670"/>
      <c r="BD68" s="670"/>
      <c r="BE68" s="671"/>
      <c r="BF68" s="583">
        <v>260140</v>
      </c>
      <c r="BG68" s="584"/>
      <c r="BH68" s="584"/>
      <c r="BI68" s="584"/>
      <c r="BJ68" s="584"/>
      <c r="BK68" s="672"/>
      <c r="BL68" s="720"/>
      <c r="BM68" s="723"/>
      <c r="BN68" s="619" t="s">
        <v>20</v>
      </c>
      <c r="BO68" s="582"/>
      <c r="BP68" s="582"/>
      <c r="BQ68" s="582"/>
      <c r="BR68" s="582"/>
      <c r="BS68" s="582"/>
      <c r="BT68" s="582"/>
      <c r="BU68" s="582"/>
      <c r="BV68" s="582"/>
      <c r="BW68" s="582"/>
      <c r="BX68" s="582"/>
      <c r="BY68" s="585"/>
      <c r="BZ68" s="583">
        <v>16972</v>
      </c>
      <c r="CA68" s="584"/>
      <c r="CB68" s="584"/>
      <c r="CC68" s="584"/>
      <c r="CD68" s="584"/>
      <c r="CE68" s="584"/>
      <c r="CF68" s="619" t="s">
        <v>19</v>
      </c>
      <c r="CG68" s="620"/>
      <c r="CH68" s="620"/>
      <c r="CI68" s="620"/>
      <c r="CJ68" s="620"/>
      <c r="CK68" s="620"/>
      <c r="CL68" s="620"/>
      <c r="CM68" s="620"/>
      <c r="CN68" s="620"/>
      <c r="CO68" s="620"/>
      <c r="CP68" s="620"/>
      <c r="CQ68" s="620"/>
      <c r="CR68" s="620"/>
      <c r="CS68" s="621" t="s">
        <v>368</v>
      </c>
      <c r="CT68" s="622"/>
      <c r="CU68" s="622"/>
      <c r="CV68" s="622"/>
      <c r="CW68" s="622"/>
      <c r="CX68" s="622"/>
      <c r="CY68" s="622"/>
      <c r="CZ68" s="623"/>
      <c r="DA68" s="624" t="s">
        <v>368</v>
      </c>
      <c r="DB68" s="622"/>
      <c r="DC68" s="622"/>
      <c r="DD68" s="622"/>
      <c r="DE68" s="622"/>
      <c r="DF68" s="622"/>
      <c r="DG68" s="622"/>
      <c r="DH68" s="625"/>
      <c r="DI68" s="4"/>
    </row>
    <row r="69" spans="2:113" ht="13.5" customHeight="1">
      <c r="B69" s="616"/>
      <c r="C69" s="13"/>
      <c r="D69" s="582" t="s">
        <v>18</v>
      </c>
      <c r="E69" s="582"/>
      <c r="F69" s="582"/>
      <c r="G69" s="582"/>
      <c r="H69" s="582"/>
      <c r="I69" s="582"/>
      <c r="J69" s="582"/>
      <c r="K69" s="582"/>
      <c r="L69" s="585"/>
      <c r="M69" s="583">
        <v>1810059</v>
      </c>
      <c r="N69" s="584"/>
      <c r="O69" s="584"/>
      <c r="P69" s="584"/>
      <c r="Q69" s="584"/>
      <c r="R69" s="584"/>
      <c r="S69" s="584"/>
      <c r="T69" s="584"/>
      <c r="U69" s="588">
        <v>4.4000000000000004</v>
      </c>
      <c r="V69" s="588"/>
      <c r="W69" s="588"/>
      <c r="X69" s="588"/>
      <c r="Y69" s="584">
        <v>565512</v>
      </c>
      <c r="Z69" s="584"/>
      <c r="AA69" s="584"/>
      <c r="AB69" s="584"/>
      <c r="AC69" s="584"/>
      <c r="AD69" s="584"/>
      <c r="AE69" s="584"/>
      <c r="AF69" s="672"/>
      <c r="AG69" s="11"/>
      <c r="AH69" s="6"/>
      <c r="AI69" s="12"/>
      <c r="AJ69" s="12"/>
      <c r="AK69" s="12"/>
      <c r="AL69" s="582" t="s">
        <v>443</v>
      </c>
      <c r="AM69" s="582"/>
      <c r="AN69" s="582"/>
      <c r="AO69" s="582"/>
      <c r="AP69" s="582"/>
      <c r="AQ69" s="582"/>
      <c r="AR69" s="582"/>
      <c r="AS69" s="582"/>
      <c r="AT69" s="582"/>
      <c r="AU69" s="582"/>
      <c r="AV69" s="626"/>
      <c r="AW69" s="680"/>
      <c r="AX69" s="681"/>
      <c r="AY69" s="669" t="s">
        <v>446</v>
      </c>
      <c r="AZ69" s="670"/>
      <c r="BA69" s="670"/>
      <c r="BB69" s="670"/>
      <c r="BC69" s="670"/>
      <c r="BD69" s="670"/>
      <c r="BE69" s="671"/>
      <c r="BF69" s="583">
        <v>13624</v>
      </c>
      <c r="BG69" s="584"/>
      <c r="BH69" s="584"/>
      <c r="BI69" s="584"/>
      <c r="BJ69" s="584"/>
      <c r="BK69" s="672"/>
      <c r="BL69" s="720"/>
      <c r="BM69" s="723"/>
      <c r="BN69" s="619" t="s">
        <v>17</v>
      </c>
      <c r="BO69" s="582"/>
      <c r="BP69" s="582"/>
      <c r="BQ69" s="582"/>
      <c r="BR69" s="582"/>
      <c r="BS69" s="582"/>
      <c r="BT69" s="582"/>
      <c r="BU69" s="582"/>
      <c r="BV69" s="582"/>
      <c r="BW69" s="582"/>
      <c r="BX69" s="582"/>
      <c r="BY69" s="585"/>
      <c r="BZ69" s="583">
        <v>26305</v>
      </c>
      <c r="CA69" s="584"/>
      <c r="CB69" s="584"/>
      <c r="CC69" s="584"/>
      <c r="CD69" s="584"/>
      <c r="CE69" s="584"/>
      <c r="CF69" s="627" t="s">
        <v>16</v>
      </c>
      <c r="CG69" s="628"/>
      <c r="CH69" s="628" t="s">
        <v>15</v>
      </c>
      <c r="CI69" s="628"/>
      <c r="CJ69" s="631"/>
      <c r="CK69" s="632" t="s">
        <v>14</v>
      </c>
      <c r="CL69" s="632"/>
      <c r="CM69" s="632"/>
      <c r="CN69" s="632"/>
      <c r="CO69" s="632"/>
      <c r="CP69" s="632"/>
      <c r="CQ69" s="632"/>
      <c r="CR69" s="633"/>
      <c r="CS69" s="634">
        <v>99.4</v>
      </c>
      <c r="CT69" s="635"/>
      <c r="CU69" s="635"/>
      <c r="CV69" s="635"/>
      <c r="CW69" s="635">
        <v>98</v>
      </c>
      <c r="CX69" s="587"/>
      <c r="CY69" s="587"/>
      <c r="CZ69" s="589"/>
      <c r="DA69" s="634">
        <v>99.3</v>
      </c>
      <c r="DB69" s="587"/>
      <c r="DC69" s="587"/>
      <c r="DD69" s="587"/>
      <c r="DE69" s="635">
        <v>97.7</v>
      </c>
      <c r="DF69" s="587"/>
      <c r="DG69" s="587"/>
      <c r="DH69" s="590"/>
      <c r="DI69" s="4"/>
    </row>
    <row r="70" spans="2:113" ht="13.5" customHeight="1">
      <c r="B70" s="616"/>
      <c r="C70" s="619" t="s">
        <v>13</v>
      </c>
      <c r="D70" s="582"/>
      <c r="E70" s="582"/>
      <c r="F70" s="582"/>
      <c r="G70" s="582"/>
      <c r="H70" s="582"/>
      <c r="I70" s="582"/>
      <c r="J70" s="582"/>
      <c r="K70" s="582"/>
      <c r="L70" s="585"/>
      <c r="M70" s="583">
        <v>6069</v>
      </c>
      <c r="N70" s="584"/>
      <c r="O70" s="584"/>
      <c r="P70" s="584"/>
      <c r="Q70" s="584"/>
      <c r="R70" s="584"/>
      <c r="S70" s="584"/>
      <c r="T70" s="584"/>
      <c r="U70" s="588">
        <v>0</v>
      </c>
      <c r="V70" s="588"/>
      <c r="W70" s="588"/>
      <c r="X70" s="588"/>
      <c r="Y70" s="584">
        <v>2069</v>
      </c>
      <c r="Z70" s="584"/>
      <c r="AA70" s="584"/>
      <c r="AB70" s="584"/>
      <c r="AC70" s="584"/>
      <c r="AD70" s="584"/>
      <c r="AE70" s="584"/>
      <c r="AF70" s="672"/>
      <c r="AG70" s="11"/>
      <c r="AH70" s="6"/>
      <c r="AI70" s="12"/>
      <c r="AJ70" s="12"/>
      <c r="AK70" s="12"/>
      <c r="AL70" s="582" t="s">
        <v>445</v>
      </c>
      <c r="AM70" s="582"/>
      <c r="AN70" s="582"/>
      <c r="AO70" s="582"/>
      <c r="AP70" s="582"/>
      <c r="AQ70" s="582"/>
      <c r="AR70" s="582"/>
      <c r="AS70" s="582"/>
      <c r="AT70" s="582"/>
      <c r="AU70" s="582"/>
      <c r="AV70" s="626"/>
      <c r="AW70" s="680"/>
      <c r="AX70" s="681"/>
      <c r="AY70" s="669" t="s">
        <v>463</v>
      </c>
      <c r="AZ70" s="670"/>
      <c r="BA70" s="670"/>
      <c r="BB70" s="670"/>
      <c r="BC70" s="670"/>
      <c r="BD70" s="670"/>
      <c r="BE70" s="671"/>
      <c r="BF70" s="583" t="s">
        <v>368</v>
      </c>
      <c r="BG70" s="584"/>
      <c r="BH70" s="584"/>
      <c r="BI70" s="584"/>
      <c r="BJ70" s="584"/>
      <c r="BK70" s="672"/>
      <c r="BL70" s="720"/>
      <c r="BM70" s="723"/>
      <c r="BN70" s="737" t="s">
        <v>447</v>
      </c>
      <c r="BO70" s="737"/>
      <c r="BP70" s="737"/>
      <c r="BQ70" s="737"/>
      <c r="BR70" s="739" t="s">
        <v>12</v>
      </c>
      <c r="BS70" s="582" t="s">
        <v>11</v>
      </c>
      <c r="BT70" s="582"/>
      <c r="BU70" s="582"/>
      <c r="BV70" s="582"/>
      <c r="BW70" s="582"/>
      <c r="BX70" s="582"/>
      <c r="BY70" s="582"/>
      <c r="BZ70" s="583">
        <v>91</v>
      </c>
      <c r="CA70" s="584"/>
      <c r="CB70" s="584"/>
      <c r="CC70" s="584"/>
      <c r="CD70" s="584"/>
      <c r="CE70" s="584"/>
      <c r="CF70" s="629"/>
      <c r="CG70" s="630"/>
      <c r="CH70" s="637" t="s">
        <v>448</v>
      </c>
      <c r="CI70" s="637" t="s">
        <v>449</v>
      </c>
      <c r="CJ70" s="732" t="s">
        <v>450</v>
      </c>
      <c r="CK70" s="582"/>
      <c r="CL70" s="582"/>
      <c r="CM70" s="582"/>
      <c r="CN70" s="582"/>
      <c r="CO70" s="582"/>
      <c r="CP70" s="582"/>
      <c r="CQ70" s="582"/>
      <c r="CR70" s="585"/>
      <c r="CS70" s="634"/>
      <c r="CT70" s="635"/>
      <c r="CU70" s="635"/>
      <c r="CV70" s="635"/>
      <c r="CW70" s="587"/>
      <c r="CX70" s="587"/>
      <c r="CY70" s="587"/>
      <c r="CZ70" s="589"/>
      <c r="DA70" s="636"/>
      <c r="DB70" s="587"/>
      <c r="DC70" s="587"/>
      <c r="DD70" s="587"/>
      <c r="DE70" s="587"/>
      <c r="DF70" s="587"/>
      <c r="DG70" s="587"/>
      <c r="DH70" s="590"/>
      <c r="DI70" s="4"/>
    </row>
    <row r="71" spans="2:113" ht="13.5" customHeight="1">
      <c r="B71" s="188"/>
      <c r="C71" s="712" t="s">
        <v>10</v>
      </c>
      <c r="D71" s="667"/>
      <c r="E71" s="667"/>
      <c r="F71" s="667"/>
      <c r="G71" s="667"/>
      <c r="H71" s="667"/>
      <c r="I71" s="667"/>
      <c r="J71" s="667"/>
      <c r="K71" s="667"/>
      <c r="L71" s="668"/>
      <c r="M71" s="733" t="s">
        <v>368</v>
      </c>
      <c r="N71" s="734"/>
      <c r="O71" s="734"/>
      <c r="P71" s="734"/>
      <c r="Q71" s="734"/>
      <c r="R71" s="734"/>
      <c r="S71" s="734"/>
      <c r="T71" s="734"/>
      <c r="U71" s="735" t="s">
        <v>368</v>
      </c>
      <c r="V71" s="735"/>
      <c r="W71" s="735"/>
      <c r="X71" s="735"/>
      <c r="Y71" s="734" t="s">
        <v>368</v>
      </c>
      <c r="Z71" s="734"/>
      <c r="AA71" s="734"/>
      <c r="AB71" s="734"/>
      <c r="AC71" s="734"/>
      <c r="AD71" s="734"/>
      <c r="AE71" s="734"/>
      <c r="AF71" s="736"/>
      <c r="AG71" s="11"/>
      <c r="AH71" s="582" t="s">
        <v>9</v>
      </c>
      <c r="AI71" s="582"/>
      <c r="AJ71" s="582"/>
      <c r="AK71" s="582"/>
      <c r="AL71" s="582"/>
      <c r="AM71" s="582"/>
      <c r="AN71" s="582"/>
      <c r="AO71" s="582"/>
      <c r="AP71" s="582"/>
      <c r="AQ71" s="582"/>
      <c r="AR71" s="582"/>
      <c r="AS71" s="582"/>
      <c r="AT71" s="582"/>
      <c r="AU71" s="582"/>
      <c r="AV71" s="626"/>
      <c r="AW71" s="680"/>
      <c r="AX71" s="681"/>
      <c r="AY71" s="669" t="s">
        <v>451</v>
      </c>
      <c r="AZ71" s="670"/>
      <c r="BA71" s="670"/>
      <c r="BB71" s="670"/>
      <c r="BC71" s="670"/>
      <c r="BD71" s="670"/>
      <c r="BE71" s="671"/>
      <c r="BF71" s="583">
        <v>1400000</v>
      </c>
      <c r="BG71" s="584"/>
      <c r="BH71" s="584"/>
      <c r="BI71" s="584"/>
      <c r="BJ71" s="584"/>
      <c r="BK71" s="672"/>
      <c r="BL71" s="720"/>
      <c r="BM71" s="723"/>
      <c r="BN71" s="737"/>
      <c r="BO71" s="737"/>
      <c r="BP71" s="737"/>
      <c r="BQ71" s="737"/>
      <c r="BR71" s="739"/>
      <c r="BS71" s="582" t="s">
        <v>8</v>
      </c>
      <c r="BT71" s="582"/>
      <c r="BU71" s="582"/>
      <c r="BV71" s="582"/>
      <c r="BW71" s="582"/>
      <c r="BX71" s="582"/>
      <c r="BY71" s="582"/>
      <c r="BZ71" s="583">
        <v>101</v>
      </c>
      <c r="CA71" s="584"/>
      <c r="CB71" s="584"/>
      <c r="CC71" s="584"/>
      <c r="CD71" s="584"/>
      <c r="CE71" s="584"/>
      <c r="CF71" s="629"/>
      <c r="CG71" s="630"/>
      <c r="CH71" s="637"/>
      <c r="CI71" s="637"/>
      <c r="CJ71" s="732"/>
      <c r="CK71" s="582" t="s">
        <v>7</v>
      </c>
      <c r="CL71" s="582"/>
      <c r="CM71" s="582"/>
      <c r="CN71" s="582"/>
      <c r="CO71" s="582"/>
      <c r="CP71" s="582"/>
      <c r="CQ71" s="582"/>
      <c r="CR71" s="585"/>
      <c r="CS71" s="586">
        <v>99</v>
      </c>
      <c r="CT71" s="587"/>
      <c r="CU71" s="587"/>
      <c r="CV71" s="587"/>
      <c r="CW71" s="588">
        <v>96.8</v>
      </c>
      <c r="CX71" s="587"/>
      <c r="CY71" s="587"/>
      <c r="CZ71" s="589"/>
      <c r="DA71" s="586">
        <v>98.9</v>
      </c>
      <c r="DB71" s="587"/>
      <c r="DC71" s="587"/>
      <c r="DD71" s="587"/>
      <c r="DE71" s="588">
        <v>96.4</v>
      </c>
      <c r="DF71" s="587"/>
      <c r="DG71" s="587"/>
      <c r="DH71" s="590"/>
      <c r="DI71" s="4"/>
    </row>
    <row r="72" spans="2:113" ht="13.5" customHeight="1" thickBot="1">
      <c r="B72" s="591" t="s">
        <v>6</v>
      </c>
      <c r="C72" s="592"/>
      <c r="D72" s="592"/>
      <c r="E72" s="592"/>
      <c r="F72" s="592"/>
      <c r="G72" s="592"/>
      <c r="H72" s="592"/>
      <c r="I72" s="592"/>
      <c r="J72" s="592"/>
      <c r="K72" s="592"/>
      <c r="L72" s="593"/>
      <c r="M72" s="594">
        <v>41291360</v>
      </c>
      <c r="N72" s="595"/>
      <c r="O72" s="595"/>
      <c r="P72" s="595"/>
      <c r="Q72" s="595"/>
      <c r="R72" s="595"/>
      <c r="S72" s="595"/>
      <c r="T72" s="595"/>
      <c r="U72" s="596">
        <v>100</v>
      </c>
      <c r="V72" s="596"/>
      <c r="W72" s="596"/>
      <c r="X72" s="596"/>
      <c r="Y72" s="595">
        <v>24040544</v>
      </c>
      <c r="Z72" s="595"/>
      <c r="AA72" s="595"/>
      <c r="AB72" s="595"/>
      <c r="AC72" s="595"/>
      <c r="AD72" s="595"/>
      <c r="AE72" s="595"/>
      <c r="AF72" s="597"/>
      <c r="AG72" s="10"/>
      <c r="AH72" s="598">
        <v>25399264</v>
      </c>
      <c r="AI72" s="598"/>
      <c r="AJ72" s="598"/>
      <c r="AK72" s="598"/>
      <c r="AL72" s="598"/>
      <c r="AM72" s="598"/>
      <c r="AN72" s="598"/>
      <c r="AO72" s="598"/>
      <c r="AP72" s="598"/>
      <c r="AQ72" s="598"/>
      <c r="AR72" s="598"/>
      <c r="AS72" s="598"/>
      <c r="AT72" s="592" t="s">
        <v>5</v>
      </c>
      <c r="AU72" s="592"/>
      <c r="AV72" s="9"/>
      <c r="AW72" s="682"/>
      <c r="AX72" s="683"/>
      <c r="AY72" s="599" t="s">
        <v>85</v>
      </c>
      <c r="AZ72" s="600"/>
      <c r="BA72" s="600"/>
      <c r="BB72" s="600"/>
      <c r="BC72" s="600"/>
      <c r="BD72" s="600"/>
      <c r="BE72" s="601"/>
      <c r="BF72" s="602">
        <v>2387676</v>
      </c>
      <c r="BG72" s="603"/>
      <c r="BH72" s="603"/>
      <c r="BI72" s="603"/>
      <c r="BJ72" s="603"/>
      <c r="BK72" s="604"/>
      <c r="BL72" s="721"/>
      <c r="BM72" s="724"/>
      <c r="BN72" s="738"/>
      <c r="BO72" s="738"/>
      <c r="BP72" s="738"/>
      <c r="BQ72" s="738"/>
      <c r="BR72" s="740"/>
      <c r="BS72" s="592" t="s">
        <v>4</v>
      </c>
      <c r="BT72" s="592"/>
      <c r="BU72" s="592"/>
      <c r="BV72" s="592"/>
      <c r="BW72" s="592"/>
      <c r="BX72" s="592"/>
      <c r="BY72" s="592"/>
      <c r="BZ72" s="602">
        <v>299</v>
      </c>
      <c r="CA72" s="603"/>
      <c r="CB72" s="603"/>
      <c r="CC72" s="603"/>
      <c r="CD72" s="603"/>
      <c r="CE72" s="604"/>
      <c r="CF72" s="605" t="s">
        <v>3</v>
      </c>
      <c r="CG72" s="606"/>
      <c r="CH72" s="607" t="s">
        <v>2</v>
      </c>
      <c r="CI72" s="607"/>
      <c r="CJ72" s="608"/>
      <c r="CK72" s="592" t="s">
        <v>1</v>
      </c>
      <c r="CL72" s="592"/>
      <c r="CM72" s="592"/>
      <c r="CN72" s="592"/>
      <c r="CO72" s="592"/>
      <c r="CP72" s="592"/>
      <c r="CQ72" s="592"/>
      <c r="CR72" s="593"/>
      <c r="CS72" s="609">
        <v>99.6</v>
      </c>
      <c r="CT72" s="610"/>
      <c r="CU72" s="610"/>
      <c r="CV72" s="610"/>
      <c r="CW72" s="611">
        <v>98.9</v>
      </c>
      <c r="CX72" s="610"/>
      <c r="CY72" s="610"/>
      <c r="CZ72" s="612"/>
      <c r="DA72" s="609">
        <v>99.6</v>
      </c>
      <c r="DB72" s="610"/>
      <c r="DC72" s="610"/>
      <c r="DD72" s="610"/>
      <c r="DE72" s="611">
        <v>98.6</v>
      </c>
      <c r="DF72" s="610"/>
      <c r="DG72" s="610"/>
      <c r="DH72" s="718"/>
      <c r="DI72" s="4"/>
    </row>
    <row r="73" spans="2:113" ht="13.5" customHeight="1">
      <c r="B73" s="715" t="s">
        <v>0</v>
      </c>
      <c r="C73" s="715"/>
      <c r="D73" s="715"/>
      <c r="E73" s="715"/>
      <c r="F73" s="715"/>
      <c r="G73" s="715"/>
      <c r="H73" s="715"/>
      <c r="I73" s="715"/>
      <c r="J73" s="715"/>
      <c r="K73" s="715"/>
      <c r="L73" s="715"/>
      <c r="M73" s="715"/>
      <c r="N73" s="715"/>
      <c r="O73" s="715"/>
      <c r="P73" s="715"/>
      <c r="Q73" s="715"/>
      <c r="R73" s="715"/>
      <c r="S73" s="715"/>
      <c r="T73" s="715"/>
      <c r="U73" s="715"/>
      <c r="V73" s="715"/>
      <c r="W73" s="715"/>
      <c r="X73" s="715"/>
      <c r="Y73" s="715"/>
      <c r="Z73" s="715"/>
      <c r="AA73" s="715"/>
      <c r="AB73" s="715"/>
      <c r="AC73" s="715"/>
      <c r="AD73" s="715"/>
      <c r="AE73" s="715"/>
      <c r="AF73" s="715"/>
      <c r="AG73" s="715"/>
      <c r="AH73" s="715"/>
      <c r="AI73" s="715"/>
      <c r="AJ73" s="715"/>
      <c r="AK73" s="715"/>
      <c r="AL73" s="715"/>
      <c r="AM73" s="715"/>
      <c r="AN73" s="715"/>
      <c r="AO73" s="715"/>
      <c r="AP73" s="715"/>
      <c r="AQ73" s="715"/>
      <c r="AR73" s="715"/>
      <c r="AS73" s="715"/>
      <c r="AT73" s="715"/>
      <c r="AU73" s="715"/>
      <c r="AV73" s="715"/>
      <c r="AW73" s="715"/>
      <c r="AX73" s="715"/>
      <c r="AY73" s="715"/>
      <c r="AZ73" s="715"/>
      <c r="BA73" s="715"/>
      <c r="BB73" s="715"/>
      <c r="BC73" s="715"/>
      <c r="BD73" s="715"/>
      <c r="BE73" s="715"/>
      <c r="BF73" s="715"/>
      <c r="BG73" s="715"/>
      <c r="BH73" s="715"/>
      <c r="BI73" s="715"/>
      <c r="BJ73" s="715"/>
      <c r="BK73" s="715"/>
      <c r="BL73" s="715"/>
      <c r="BM73" s="715"/>
      <c r="BN73" s="715"/>
      <c r="BO73" s="715"/>
      <c r="BP73" s="715"/>
      <c r="BQ73" s="715"/>
      <c r="BR73" s="715"/>
      <c r="BS73" s="715"/>
      <c r="BT73" s="715"/>
      <c r="BU73" s="715"/>
      <c r="BV73" s="715"/>
      <c r="BW73" s="715"/>
      <c r="BX73" s="715"/>
      <c r="BY73" s="715"/>
      <c r="BZ73" s="715"/>
      <c r="CA73" s="715"/>
      <c r="CB73" s="715"/>
      <c r="CC73" s="715"/>
      <c r="CD73" s="715"/>
      <c r="CE73" s="715"/>
      <c r="CF73" s="715"/>
      <c r="CG73" s="715"/>
      <c r="CH73" s="715"/>
      <c r="CI73" s="715"/>
      <c r="CJ73" s="715"/>
      <c r="CK73" s="715"/>
      <c r="CL73" s="715"/>
      <c r="CN73" s="8"/>
      <c r="CO73" s="285"/>
      <c r="CP73" s="285"/>
      <c r="CQ73" s="285"/>
      <c r="CR73" s="285"/>
      <c r="CS73" s="285"/>
      <c r="CT73" s="282"/>
      <c r="CU73" s="282"/>
      <c r="CV73" s="282"/>
      <c r="CW73" s="282"/>
      <c r="CX73" s="282"/>
      <c r="CY73" s="282"/>
      <c r="CZ73" s="282"/>
      <c r="DA73" s="282"/>
      <c r="DB73" s="282"/>
      <c r="DC73" s="282"/>
      <c r="DD73" s="282"/>
      <c r="DE73" s="282"/>
      <c r="DF73" s="282"/>
      <c r="DG73" s="282"/>
      <c r="DH73" s="282"/>
    </row>
    <row r="74" spans="2:113" ht="13.5" customHeight="1">
      <c r="B74" s="716" t="s">
        <v>452</v>
      </c>
      <c r="C74" s="716"/>
      <c r="D74" s="716"/>
      <c r="E74" s="716"/>
      <c r="F74" s="716"/>
      <c r="G74" s="716"/>
      <c r="H74" s="716"/>
      <c r="I74" s="716"/>
      <c r="J74" s="716"/>
      <c r="K74" s="716"/>
      <c r="L74" s="716"/>
      <c r="M74" s="716"/>
      <c r="N74" s="716"/>
      <c r="O74" s="716"/>
      <c r="P74" s="716"/>
      <c r="Q74" s="716"/>
      <c r="R74" s="716"/>
      <c r="S74" s="716"/>
      <c r="T74" s="716"/>
      <c r="U74" s="716"/>
      <c r="V74" s="716"/>
      <c r="W74" s="716"/>
      <c r="X74" s="716"/>
      <c r="Y74" s="716"/>
      <c r="Z74" s="716"/>
      <c r="AA74" s="716"/>
      <c r="AB74" s="716"/>
      <c r="AC74" s="716"/>
      <c r="AD74" s="716"/>
      <c r="AE74" s="716"/>
      <c r="AF74" s="716"/>
      <c r="AG74" s="716"/>
      <c r="AH74" s="716"/>
      <c r="AI74" s="716"/>
      <c r="AJ74" s="716"/>
      <c r="AK74" s="716"/>
      <c r="AL74" s="716"/>
      <c r="AM74" s="716"/>
      <c r="AN74" s="716"/>
      <c r="AO74" s="716"/>
      <c r="AP74" s="716"/>
      <c r="AQ74" s="716"/>
      <c r="AR74" s="716"/>
      <c r="AS74" s="716"/>
      <c r="AT74" s="716"/>
      <c r="AU74" s="716"/>
      <c r="AV74" s="716"/>
      <c r="AW74" s="716"/>
      <c r="AX74" s="716"/>
      <c r="AY74" s="716"/>
      <c r="AZ74" s="716"/>
      <c r="BA74" s="716"/>
      <c r="BB74" s="716"/>
      <c r="BC74" s="716"/>
      <c r="BD74" s="716"/>
      <c r="BE74" s="716"/>
      <c r="BF74" s="716"/>
      <c r="BG74" s="716"/>
      <c r="BH74" s="716"/>
      <c r="BI74" s="716"/>
      <c r="BJ74" s="716"/>
      <c r="BK74" s="716"/>
      <c r="BL74" s="716"/>
      <c r="BM74" s="716"/>
      <c r="BN74" s="716"/>
      <c r="BO74" s="716"/>
      <c r="BP74" s="716"/>
      <c r="BQ74" s="716"/>
      <c r="BR74" s="716"/>
      <c r="BS74" s="716"/>
      <c r="BT74" s="716"/>
      <c r="BU74" s="716"/>
      <c r="BV74" s="716"/>
      <c r="BW74" s="716"/>
      <c r="BX74" s="716"/>
      <c r="BY74" s="716"/>
      <c r="BZ74" s="716"/>
      <c r="CA74" s="716"/>
      <c r="CB74" s="716"/>
      <c r="CC74" s="716"/>
      <c r="CD74" s="716"/>
      <c r="CE74" s="716"/>
      <c r="CF74" s="716"/>
      <c r="CG74" s="716"/>
      <c r="CH74" s="716"/>
      <c r="CI74" s="716"/>
      <c r="CJ74" s="716"/>
      <c r="CK74" s="716"/>
      <c r="CL74" s="716"/>
      <c r="CN74" s="7"/>
      <c r="CO74" s="7"/>
      <c r="CP74" s="7"/>
      <c r="CQ74" s="7"/>
      <c r="CR74" s="7"/>
      <c r="CS74" s="7"/>
      <c r="CT74" s="7"/>
      <c r="CU74" s="7"/>
      <c r="CV74" s="7"/>
      <c r="CW74" s="6"/>
      <c r="CZ74" s="6"/>
      <c r="DA74" s="6"/>
      <c r="DB74" s="4"/>
      <c r="DC74" s="4"/>
      <c r="DD74" s="4"/>
      <c r="DE74" s="580" t="s">
        <v>499</v>
      </c>
      <c r="DF74" s="580"/>
      <c r="DG74" s="580"/>
      <c r="DH74" s="580"/>
    </row>
    <row r="75" spans="2:113" ht="13.5" customHeight="1">
      <c r="B75" s="717" t="s">
        <v>454</v>
      </c>
      <c r="C75" s="717"/>
      <c r="D75" s="717"/>
      <c r="E75" s="717"/>
      <c r="F75" s="717"/>
      <c r="G75" s="717"/>
      <c r="H75" s="717"/>
      <c r="I75" s="717"/>
      <c r="J75" s="717"/>
      <c r="K75" s="717"/>
      <c r="L75" s="717"/>
      <c r="M75" s="717"/>
      <c r="N75" s="717"/>
      <c r="O75" s="717"/>
      <c r="P75" s="717"/>
      <c r="Q75" s="717"/>
      <c r="R75" s="717"/>
      <c r="S75" s="717"/>
      <c r="T75" s="717"/>
      <c r="U75" s="717"/>
      <c r="V75" s="717"/>
      <c r="W75" s="717"/>
      <c r="X75" s="717"/>
      <c r="Y75" s="717"/>
      <c r="Z75" s="717"/>
      <c r="AA75" s="717"/>
      <c r="AB75" s="717"/>
      <c r="AC75" s="717"/>
      <c r="AD75" s="717"/>
      <c r="AE75" s="717"/>
      <c r="AF75" s="717"/>
      <c r="AG75" s="717"/>
      <c r="AH75" s="717"/>
      <c r="AI75" s="717"/>
      <c r="AJ75" s="717"/>
      <c r="AK75" s="717"/>
      <c r="AL75" s="717"/>
      <c r="AM75" s="717"/>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7"/>
      <c r="BJ75" s="717"/>
      <c r="BK75" s="717"/>
      <c r="BL75" s="717"/>
      <c r="BM75" s="717"/>
      <c r="BN75" s="717"/>
      <c r="BO75" s="717"/>
      <c r="BP75" s="717"/>
      <c r="BQ75" s="717"/>
      <c r="BR75" s="717"/>
      <c r="BS75" s="717"/>
      <c r="BT75" s="717"/>
      <c r="BU75" s="717"/>
      <c r="BV75" s="717"/>
      <c r="BW75" s="717"/>
      <c r="BX75" s="717"/>
      <c r="BY75" s="717"/>
      <c r="BZ75" s="717"/>
      <c r="CA75" s="717"/>
      <c r="CB75" s="717"/>
      <c r="CC75" s="717"/>
      <c r="CD75" s="717"/>
      <c r="CE75" s="717"/>
      <c r="CF75" s="717"/>
      <c r="CG75" s="717"/>
      <c r="CH75" s="717"/>
      <c r="CI75" s="717"/>
      <c r="CJ75" s="717"/>
      <c r="CK75" s="717"/>
      <c r="CL75" s="717"/>
      <c r="CN75" s="3"/>
      <c r="CO75" s="3"/>
      <c r="CP75" s="3"/>
      <c r="CQ75" s="3"/>
      <c r="CR75" s="3"/>
      <c r="CS75" s="3"/>
      <c r="CT75" s="3"/>
      <c r="CU75" s="3"/>
      <c r="CV75" s="3"/>
      <c r="CW75" s="5"/>
      <c r="CZ75" s="4"/>
      <c r="DA75" s="4"/>
      <c r="DB75" s="4"/>
      <c r="DC75" s="4"/>
      <c r="DD75" s="4"/>
    </row>
    <row r="76" spans="2:113" ht="13.5" customHeight="1">
      <c r="B76" s="716" t="s">
        <v>781</v>
      </c>
      <c r="C76" s="716"/>
      <c r="D76" s="716"/>
      <c r="E76" s="716"/>
      <c r="F76" s="716"/>
      <c r="G76" s="716"/>
      <c r="H76" s="716"/>
      <c r="I76" s="716"/>
      <c r="J76" s="716"/>
      <c r="K76" s="716"/>
      <c r="L76" s="716"/>
      <c r="M76" s="716"/>
      <c r="N76" s="716"/>
      <c r="O76" s="716"/>
      <c r="P76" s="716"/>
      <c r="Q76" s="716"/>
      <c r="R76" s="716"/>
      <c r="S76" s="716"/>
      <c r="T76" s="716"/>
      <c r="U76" s="716"/>
      <c r="V76" s="716"/>
      <c r="W76" s="716"/>
      <c r="X76" s="716"/>
      <c r="Y76" s="716"/>
      <c r="Z76" s="716"/>
      <c r="AA76" s="716"/>
      <c r="AB76" s="716"/>
      <c r="AC76" s="716"/>
      <c r="AD76" s="716"/>
      <c r="AE76" s="716"/>
      <c r="AF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N76" s="3"/>
      <c r="CO76" s="3"/>
      <c r="CP76" s="3"/>
      <c r="CQ76" s="3"/>
      <c r="CR76" s="3"/>
      <c r="CS76" s="3"/>
      <c r="CT76" s="3"/>
      <c r="CU76" s="3"/>
      <c r="CV76" s="3"/>
    </row>
    <row r="77" spans="2:113" ht="13.5" customHeight="1">
      <c r="B77" s="581" t="s">
        <v>455</v>
      </c>
      <c r="C77" s="581"/>
      <c r="D77" s="581"/>
      <c r="E77" s="581"/>
      <c r="F77" s="581"/>
      <c r="G77" s="581"/>
      <c r="H77" s="581"/>
      <c r="I77" s="581"/>
      <c r="J77" s="581"/>
      <c r="K77" s="581"/>
      <c r="L77" s="581"/>
      <c r="M77" s="581"/>
      <c r="N77" s="581"/>
      <c r="O77" s="581"/>
      <c r="P77" s="581"/>
      <c r="Q77" s="581"/>
      <c r="R77" s="581"/>
      <c r="S77" s="581"/>
      <c r="T77" s="581"/>
      <c r="U77" s="581"/>
      <c r="V77" s="581"/>
      <c r="W77" s="581"/>
      <c r="X77" s="581"/>
      <c r="Y77" s="581"/>
      <c r="Z77" s="581"/>
      <c r="AA77" s="581"/>
      <c r="AB77" s="581"/>
      <c r="AC77" s="581"/>
      <c r="AD77" s="581"/>
      <c r="AE77" s="581"/>
      <c r="AF77" s="581"/>
      <c r="AG77" s="581"/>
      <c r="AH77" s="581"/>
      <c r="AI77" s="581"/>
      <c r="AJ77" s="581"/>
      <c r="AK77" s="581"/>
      <c r="AL77" s="581"/>
      <c r="AM77" s="581"/>
      <c r="AN77" s="581"/>
      <c r="AO77" s="581"/>
      <c r="AP77" s="581"/>
      <c r="AQ77" s="581"/>
      <c r="AR77" s="581"/>
      <c r="AS77" s="581"/>
      <c r="AT77" s="581"/>
      <c r="AU77" s="581"/>
      <c r="AV77" s="581"/>
      <c r="AW77" s="581"/>
      <c r="AX77" s="581"/>
      <c r="AY77" s="581"/>
      <c r="AZ77" s="581"/>
      <c r="BA77" s="581"/>
      <c r="BB77" s="581"/>
      <c r="BC77" s="581"/>
      <c r="BD77" s="581"/>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581"/>
      <c r="CG77" s="581"/>
      <c r="CH77" s="581"/>
      <c r="CI77" s="581"/>
      <c r="CJ77" s="581"/>
      <c r="CK77" s="581"/>
      <c r="CL77" s="581"/>
      <c r="CN77" s="3"/>
      <c r="CO77" s="3"/>
      <c r="CP77" s="3"/>
      <c r="CQ77" s="3"/>
      <c r="CR77" s="3"/>
      <c r="CS77" s="3"/>
      <c r="CT77" s="3"/>
      <c r="CU77" s="3"/>
      <c r="CV77" s="3"/>
    </row>
    <row r="78" spans="2:113" ht="13.5" customHeight="1">
      <c r="B78" s="581" t="s">
        <v>456</v>
      </c>
      <c r="C78" s="581"/>
      <c r="D78" s="581"/>
      <c r="E78" s="581"/>
      <c r="F78" s="581"/>
      <c r="G78" s="581"/>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1"/>
      <c r="AY78" s="581"/>
      <c r="AZ78" s="581"/>
      <c r="BA78" s="581"/>
      <c r="BB78" s="581"/>
      <c r="BC78" s="581"/>
      <c r="BD78" s="581"/>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N78" s="2"/>
      <c r="CO78" s="2"/>
      <c r="CP78" s="2"/>
      <c r="CQ78" s="2"/>
      <c r="CR78" s="2"/>
      <c r="CS78" s="2"/>
      <c r="CT78" s="2"/>
      <c r="CU78" s="2"/>
      <c r="CV78" s="2"/>
    </row>
    <row r="79" spans="2:113" ht="13.5" customHeight="1">
      <c r="B79" s="581" t="s">
        <v>782</v>
      </c>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81"/>
      <c r="AL79" s="581"/>
      <c r="AM79" s="581"/>
      <c r="AN79" s="581"/>
      <c r="AO79" s="581"/>
      <c r="AP79" s="581"/>
      <c r="AQ79" s="581"/>
      <c r="AR79" s="581"/>
      <c r="AS79" s="581"/>
      <c r="AT79" s="581"/>
      <c r="AU79" s="581"/>
      <c r="AV79" s="581"/>
      <c r="AW79" s="581"/>
      <c r="AX79" s="581"/>
      <c r="AY79" s="581"/>
      <c r="AZ79" s="581"/>
      <c r="BA79" s="581"/>
      <c r="BB79" s="581"/>
      <c r="BC79" s="581"/>
      <c r="BD79" s="581"/>
      <c r="BE79" s="581"/>
      <c r="BF79" s="581"/>
      <c r="BG79" s="581"/>
      <c r="BH79" s="581"/>
      <c r="BI79" s="581"/>
      <c r="BJ79" s="581"/>
      <c r="BK79" s="581"/>
      <c r="BL79" s="581"/>
      <c r="BM79" s="581"/>
      <c r="BN79" s="581"/>
      <c r="BO79" s="581"/>
      <c r="BP79" s="581"/>
      <c r="BQ79" s="581"/>
      <c r="BR79" s="581"/>
      <c r="BS79" s="581"/>
      <c r="BT79" s="581"/>
      <c r="BU79" s="581"/>
      <c r="BV79" s="581"/>
      <c r="BW79" s="581"/>
      <c r="BX79" s="581"/>
      <c r="BY79" s="581"/>
      <c r="BZ79" s="581"/>
      <c r="CA79" s="581"/>
      <c r="CB79" s="581"/>
      <c r="CC79" s="581"/>
      <c r="CD79" s="581"/>
      <c r="CE79" s="581"/>
      <c r="CF79" s="581"/>
      <c r="CG79" s="581"/>
      <c r="CH79" s="581"/>
      <c r="CI79" s="581"/>
      <c r="CJ79" s="581"/>
      <c r="CK79" s="581"/>
      <c r="CL79" s="581"/>
      <c r="CM79" s="2"/>
      <c r="CN79" s="2"/>
      <c r="CO79" s="2"/>
      <c r="CP79" s="2"/>
      <c r="CQ79" s="2"/>
      <c r="CR79" s="2"/>
      <c r="CS79" s="2"/>
      <c r="CT79" s="2"/>
      <c r="CU79" s="2"/>
      <c r="CV79" s="2"/>
    </row>
  </sheetData>
  <mergeCells count="906">
    <mergeCell ref="B79:CL79"/>
    <mergeCell ref="CF72:CG72"/>
    <mergeCell ref="CH72:CJ72"/>
    <mergeCell ref="CK72:CR72"/>
    <mergeCell ref="CS72:CV72"/>
    <mergeCell ref="CW72:CZ72"/>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M1" zoomScale="80" zoomScaleNormal="80" workbookViewId="0">
      <selection activeCell="CO23" sqref="CO23:DH23"/>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64" t="s">
        <v>776</v>
      </c>
      <c r="E2" s="964"/>
      <c r="F2" s="964"/>
      <c r="G2" s="964"/>
      <c r="H2" s="964"/>
      <c r="I2" s="964"/>
      <c r="J2" s="964"/>
      <c r="K2" s="964"/>
      <c r="L2" s="964"/>
      <c r="M2" s="964"/>
      <c r="N2" s="964"/>
      <c r="O2" s="964"/>
      <c r="P2" s="964"/>
      <c r="Q2" s="964"/>
      <c r="R2" s="280"/>
      <c r="S2" s="74"/>
      <c r="T2" s="74"/>
      <c r="U2" s="965" t="s">
        <v>200</v>
      </c>
      <c r="V2" s="966"/>
      <c r="W2" s="949" t="s">
        <v>384</v>
      </c>
      <c r="X2" s="947"/>
      <c r="Y2" s="947"/>
      <c r="Z2" s="947"/>
      <c r="AA2" s="947"/>
      <c r="AB2" s="947"/>
      <c r="AC2" s="969">
        <v>229061</v>
      </c>
      <c r="AD2" s="970"/>
      <c r="AE2" s="970"/>
      <c r="AF2" s="970"/>
      <c r="AG2" s="970"/>
      <c r="AH2" s="970"/>
      <c r="AI2" s="944" t="s">
        <v>187</v>
      </c>
      <c r="AJ2" s="944"/>
      <c r="AK2" s="79"/>
      <c r="AL2" s="971" t="s">
        <v>77</v>
      </c>
      <c r="AM2" s="971"/>
      <c r="AN2" s="971"/>
      <c r="AO2" s="78"/>
      <c r="AP2" s="949" t="s">
        <v>199</v>
      </c>
      <c r="AQ2" s="947"/>
      <c r="AR2" s="947"/>
      <c r="AS2" s="947"/>
      <c r="AT2" s="947"/>
      <c r="AU2" s="947"/>
      <c r="AV2" s="947"/>
      <c r="AW2" s="948"/>
      <c r="AX2" s="77"/>
      <c r="AY2" s="947" t="s">
        <v>198</v>
      </c>
      <c r="AZ2" s="947"/>
      <c r="BA2" s="947"/>
      <c r="BB2" s="947"/>
      <c r="BC2" s="947"/>
      <c r="BD2" s="947"/>
      <c r="BE2" s="76"/>
      <c r="BF2" s="961"/>
      <c r="BG2" s="963"/>
      <c r="BH2" s="947" t="s">
        <v>197</v>
      </c>
      <c r="BI2" s="947"/>
      <c r="BJ2" s="947"/>
      <c r="BK2" s="947"/>
      <c r="BL2" s="947"/>
      <c r="BM2" s="947"/>
      <c r="BN2" s="947"/>
      <c r="BO2" s="947"/>
      <c r="BP2" s="947"/>
      <c r="BQ2" s="947"/>
      <c r="BR2" s="947"/>
      <c r="BS2" s="947"/>
      <c r="BT2" s="947"/>
      <c r="BU2" s="944"/>
      <c r="BV2" s="944"/>
      <c r="BW2" s="945"/>
      <c r="BX2" s="75"/>
      <c r="BY2" s="74"/>
      <c r="BZ2" s="947" t="s">
        <v>196</v>
      </c>
      <c r="CA2" s="947"/>
      <c r="CB2" s="947"/>
      <c r="CC2" s="947"/>
      <c r="CD2" s="947"/>
      <c r="CE2" s="947"/>
      <c r="CF2" s="947"/>
      <c r="CG2" s="73"/>
      <c r="CH2" s="73"/>
      <c r="CI2" s="73"/>
      <c r="CJ2" s="73"/>
      <c r="CK2" s="947" t="s">
        <v>195</v>
      </c>
      <c r="CL2" s="947"/>
      <c r="CM2" s="947"/>
      <c r="CN2" s="947"/>
      <c r="CO2" s="947"/>
      <c r="CP2" s="947"/>
      <c r="CQ2" s="948"/>
      <c r="CR2" s="949" t="s">
        <v>194</v>
      </c>
      <c r="CS2" s="947"/>
      <c r="CT2" s="947"/>
      <c r="CU2" s="947"/>
      <c r="CV2" s="947"/>
      <c r="CW2" s="947"/>
      <c r="CX2" s="947"/>
      <c r="CY2" s="947"/>
      <c r="CZ2" s="947"/>
      <c r="DA2" s="948"/>
      <c r="DB2" s="950" t="s">
        <v>475</v>
      </c>
      <c r="DC2" s="944"/>
      <c r="DD2" s="944"/>
      <c r="DE2" s="944"/>
      <c r="DF2" s="944"/>
      <c r="DG2" s="944"/>
      <c r="DH2" s="951"/>
      <c r="DI2" s="4"/>
    </row>
    <row r="3" spans="2:113" ht="13.5" customHeight="1">
      <c r="B3" s="17"/>
      <c r="C3" s="6"/>
      <c r="D3" s="937"/>
      <c r="E3" s="937"/>
      <c r="F3" s="937"/>
      <c r="G3" s="937"/>
      <c r="H3" s="937"/>
      <c r="I3" s="937"/>
      <c r="J3" s="937"/>
      <c r="K3" s="937"/>
      <c r="L3" s="937"/>
      <c r="M3" s="937"/>
      <c r="N3" s="937"/>
      <c r="O3" s="937"/>
      <c r="P3" s="937"/>
      <c r="Q3" s="937"/>
      <c r="R3" s="281"/>
      <c r="S3" s="6"/>
      <c r="T3" s="6"/>
      <c r="U3" s="967"/>
      <c r="V3" s="968"/>
      <c r="W3" s="619" t="s">
        <v>386</v>
      </c>
      <c r="X3" s="582"/>
      <c r="Y3" s="582"/>
      <c r="Z3" s="582"/>
      <c r="AA3" s="582"/>
      <c r="AB3" s="582"/>
      <c r="AC3" s="583">
        <v>223593</v>
      </c>
      <c r="AD3" s="584"/>
      <c r="AE3" s="584"/>
      <c r="AF3" s="584"/>
      <c r="AG3" s="584"/>
      <c r="AH3" s="584"/>
      <c r="AI3" s="941" t="s">
        <v>187</v>
      </c>
      <c r="AJ3" s="941"/>
      <c r="AK3" s="72"/>
      <c r="AL3" s="972"/>
      <c r="AM3" s="972"/>
      <c r="AN3" s="972"/>
      <c r="AO3" s="71"/>
      <c r="AP3" s="697"/>
      <c r="AQ3" s="662"/>
      <c r="AR3" s="662"/>
      <c r="AS3" s="662"/>
      <c r="AT3" s="662"/>
      <c r="AU3" s="662"/>
      <c r="AV3" s="662"/>
      <c r="AW3" s="663"/>
      <c r="AX3" s="20"/>
      <c r="AY3" s="662"/>
      <c r="AZ3" s="662"/>
      <c r="BA3" s="662"/>
      <c r="BB3" s="662"/>
      <c r="BC3" s="662"/>
      <c r="BD3" s="662"/>
      <c r="BE3" s="21"/>
      <c r="BF3" s="962"/>
      <c r="BG3" s="824"/>
      <c r="BH3" s="662"/>
      <c r="BI3" s="662"/>
      <c r="BJ3" s="662"/>
      <c r="BK3" s="662"/>
      <c r="BL3" s="662"/>
      <c r="BM3" s="662"/>
      <c r="BN3" s="662"/>
      <c r="BO3" s="662"/>
      <c r="BP3" s="662"/>
      <c r="BQ3" s="662"/>
      <c r="BR3" s="662"/>
      <c r="BS3" s="662"/>
      <c r="BT3" s="662"/>
      <c r="BU3" s="936"/>
      <c r="BV3" s="936"/>
      <c r="BW3" s="946"/>
      <c r="BX3" s="46"/>
      <c r="BY3" s="4"/>
      <c r="BZ3" s="582"/>
      <c r="CA3" s="582"/>
      <c r="CB3" s="582"/>
      <c r="CC3" s="582"/>
      <c r="CD3" s="582"/>
      <c r="CE3" s="582"/>
      <c r="CF3" s="582"/>
      <c r="CG3" s="35"/>
      <c r="CH3" s="35"/>
      <c r="CI3" s="6"/>
      <c r="CJ3" s="6"/>
      <c r="CK3" s="582"/>
      <c r="CL3" s="582"/>
      <c r="CM3" s="582"/>
      <c r="CN3" s="582"/>
      <c r="CO3" s="582"/>
      <c r="CP3" s="582"/>
      <c r="CQ3" s="585"/>
      <c r="CR3" s="619"/>
      <c r="CS3" s="582"/>
      <c r="CT3" s="582"/>
      <c r="CU3" s="582"/>
      <c r="CV3" s="582"/>
      <c r="CW3" s="582"/>
      <c r="CX3" s="582"/>
      <c r="CY3" s="582"/>
      <c r="CZ3" s="582"/>
      <c r="DA3" s="585"/>
      <c r="DB3" s="817"/>
      <c r="DC3" s="941"/>
      <c r="DD3" s="941"/>
      <c r="DE3" s="941"/>
      <c r="DF3" s="941"/>
      <c r="DG3" s="941"/>
      <c r="DH3" s="952"/>
      <c r="DI3" s="4"/>
    </row>
    <row r="4" spans="2:113" ht="13.5" customHeight="1">
      <c r="B4" s="17"/>
      <c r="C4" s="6"/>
      <c r="D4" s="937"/>
      <c r="E4" s="937"/>
      <c r="F4" s="937"/>
      <c r="G4" s="937"/>
      <c r="H4" s="937"/>
      <c r="I4" s="937"/>
      <c r="J4" s="937"/>
      <c r="K4" s="937"/>
      <c r="L4" s="937"/>
      <c r="M4" s="937"/>
      <c r="N4" s="937"/>
      <c r="O4" s="937"/>
      <c r="P4" s="937"/>
      <c r="Q4" s="937"/>
      <c r="R4" s="281"/>
      <c r="S4" s="6"/>
      <c r="T4" s="6"/>
      <c r="U4" s="967"/>
      <c r="V4" s="968"/>
      <c r="W4" s="619" t="s">
        <v>193</v>
      </c>
      <c r="X4" s="582"/>
      <c r="Y4" s="582"/>
      <c r="Z4" s="582"/>
      <c r="AA4" s="582"/>
      <c r="AB4" s="582"/>
      <c r="AC4" s="973" t="s">
        <v>500</v>
      </c>
      <c r="AD4" s="820"/>
      <c r="AE4" s="820"/>
      <c r="AF4" s="820"/>
      <c r="AG4" s="820"/>
      <c r="AH4" s="820"/>
      <c r="AI4" s="941" t="s">
        <v>21</v>
      </c>
      <c r="AJ4" s="941"/>
      <c r="AK4" s="728" t="s">
        <v>777</v>
      </c>
      <c r="AL4" s="632"/>
      <c r="AM4" s="632"/>
      <c r="AN4" s="632"/>
      <c r="AO4" s="633"/>
      <c r="AP4" s="749">
        <v>232473</v>
      </c>
      <c r="AQ4" s="750"/>
      <c r="AR4" s="750"/>
      <c r="AS4" s="750"/>
      <c r="AT4" s="750"/>
      <c r="AU4" s="750"/>
      <c r="AV4" s="805" t="s">
        <v>187</v>
      </c>
      <c r="AW4" s="805"/>
      <c r="AX4" s="750">
        <v>228125</v>
      </c>
      <c r="AY4" s="750"/>
      <c r="AZ4" s="750"/>
      <c r="BA4" s="750"/>
      <c r="BB4" s="750"/>
      <c r="BC4" s="750"/>
      <c r="BD4" s="805" t="s">
        <v>187</v>
      </c>
      <c r="BE4" s="840"/>
      <c r="BF4" s="6"/>
      <c r="BG4" s="632" t="s">
        <v>77</v>
      </c>
      <c r="BH4" s="632"/>
      <c r="BI4" s="24"/>
      <c r="BJ4" s="801"/>
      <c r="BK4" s="632" t="s">
        <v>384</v>
      </c>
      <c r="BL4" s="632"/>
      <c r="BM4" s="632"/>
      <c r="BN4" s="632"/>
      <c r="BO4" s="632"/>
      <c r="BP4" s="840"/>
      <c r="BQ4" s="801"/>
      <c r="BR4" s="632" t="s">
        <v>386</v>
      </c>
      <c r="BS4" s="632"/>
      <c r="BT4" s="632"/>
      <c r="BU4" s="632"/>
      <c r="BV4" s="632"/>
      <c r="BW4" s="840"/>
      <c r="BX4" s="46"/>
      <c r="BY4" s="4"/>
      <c r="BZ4" s="69"/>
      <c r="CA4" s="69"/>
      <c r="CB4" s="69"/>
      <c r="CC4" s="69"/>
      <c r="CD4" s="69"/>
      <c r="CE4" s="69"/>
      <c r="CF4" s="69"/>
      <c r="CG4" s="6"/>
      <c r="CH4" s="6"/>
      <c r="CI4" s="6"/>
      <c r="CJ4" s="35"/>
      <c r="CK4" s="69"/>
      <c r="CL4" s="69"/>
      <c r="CM4" s="69"/>
      <c r="CN4" s="69"/>
      <c r="CO4" s="69"/>
      <c r="CP4" s="69"/>
      <c r="CQ4" s="68"/>
      <c r="CR4" s="619"/>
      <c r="CS4" s="582"/>
      <c r="CT4" s="582"/>
      <c r="CU4" s="582"/>
      <c r="CV4" s="582"/>
      <c r="CW4" s="582"/>
      <c r="CX4" s="582"/>
      <c r="CY4" s="582"/>
      <c r="CZ4" s="582"/>
      <c r="DA4" s="585"/>
      <c r="DB4" s="817"/>
      <c r="DC4" s="941"/>
      <c r="DD4" s="941"/>
      <c r="DE4" s="941"/>
      <c r="DF4" s="941"/>
      <c r="DG4" s="941"/>
      <c r="DH4" s="952"/>
      <c r="DI4" s="4"/>
    </row>
    <row r="5" spans="2:113" ht="13.5" customHeight="1">
      <c r="B5" s="17"/>
      <c r="C5" s="6"/>
      <c r="D5" s="937" t="s">
        <v>192</v>
      </c>
      <c r="E5" s="937"/>
      <c r="F5" s="937"/>
      <c r="G5" s="937"/>
      <c r="H5" s="937"/>
      <c r="I5" s="937"/>
      <c r="J5" s="937"/>
      <c r="K5" s="937"/>
      <c r="L5" s="937"/>
      <c r="M5" s="937"/>
      <c r="N5" s="937"/>
      <c r="O5" s="937"/>
      <c r="P5" s="937"/>
      <c r="Q5" s="937"/>
      <c r="R5" s="281"/>
      <c r="S5" s="6"/>
      <c r="T5" s="6"/>
      <c r="U5" s="728" t="s">
        <v>191</v>
      </c>
      <c r="V5" s="632"/>
      <c r="W5" s="632"/>
      <c r="X5" s="632"/>
      <c r="Y5" s="632"/>
      <c r="Z5" s="632"/>
      <c r="AA5" s="632"/>
      <c r="AB5" s="632"/>
      <c r="AC5" s="939">
        <v>21.58</v>
      </c>
      <c r="AD5" s="940"/>
      <c r="AE5" s="940"/>
      <c r="AF5" s="940"/>
      <c r="AG5" s="940"/>
      <c r="AH5" s="940"/>
      <c r="AI5" s="805" t="s">
        <v>190</v>
      </c>
      <c r="AJ5" s="805"/>
      <c r="AK5" s="619" t="s">
        <v>388</v>
      </c>
      <c r="AL5" s="582"/>
      <c r="AM5" s="582"/>
      <c r="AN5" s="582"/>
      <c r="AO5" s="585"/>
      <c r="AP5" s="583">
        <v>229886</v>
      </c>
      <c r="AQ5" s="584"/>
      <c r="AR5" s="584"/>
      <c r="AS5" s="584"/>
      <c r="AT5" s="584"/>
      <c r="AU5" s="584"/>
      <c r="AV5" s="941" t="s">
        <v>187</v>
      </c>
      <c r="AW5" s="941"/>
      <c r="AX5" s="584">
        <v>225849</v>
      </c>
      <c r="AY5" s="584"/>
      <c r="AZ5" s="584"/>
      <c r="BA5" s="584"/>
      <c r="BB5" s="584"/>
      <c r="BC5" s="584"/>
      <c r="BD5" s="941" t="s">
        <v>187</v>
      </c>
      <c r="BE5" s="818"/>
      <c r="BF5" s="11"/>
      <c r="BG5" s="582"/>
      <c r="BH5" s="582"/>
      <c r="BI5" s="70"/>
      <c r="BJ5" s="823"/>
      <c r="BK5" s="662"/>
      <c r="BL5" s="662"/>
      <c r="BM5" s="662"/>
      <c r="BN5" s="662"/>
      <c r="BO5" s="662"/>
      <c r="BP5" s="816"/>
      <c r="BQ5" s="823"/>
      <c r="BR5" s="662"/>
      <c r="BS5" s="662"/>
      <c r="BT5" s="662"/>
      <c r="BU5" s="662"/>
      <c r="BV5" s="662"/>
      <c r="BW5" s="816"/>
      <c r="BX5" s="46"/>
      <c r="BY5" s="4"/>
      <c r="BZ5" s="959" t="s">
        <v>389</v>
      </c>
      <c r="CA5" s="959"/>
      <c r="CB5" s="959"/>
      <c r="CC5" s="959"/>
      <c r="CD5" s="959"/>
      <c r="CE5" s="959"/>
      <c r="CF5" s="959"/>
      <c r="CG5" s="35"/>
      <c r="CH5" s="35"/>
      <c r="CI5" s="35"/>
      <c r="CJ5" s="35"/>
      <c r="CK5" s="959" t="s">
        <v>501</v>
      </c>
      <c r="CL5" s="959"/>
      <c r="CM5" s="959"/>
      <c r="CN5" s="959"/>
      <c r="CO5" s="959"/>
      <c r="CP5" s="959"/>
      <c r="CQ5" s="960"/>
      <c r="CR5" s="619" t="s">
        <v>189</v>
      </c>
      <c r="CS5" s="582"/>
      <c r="CT5" s="582"/>
      <c r="CU5" s="582"/>
      <c r="CV5" s="582"/>
      <c r="CW5" s="582"/>
      <c r="CX5" s="582"/>
      <c r="CY5" s="582"/>
      <c r="CZ5" s="582"/>
      <c r="DA5" s="585"/>
      <c r="DB5" s="953">
        <v>43506</v>
      </c>
      <c r="DC5" s="954"/>
      <c r="DD5" s="954"/>
      <c r="DE5" s="954"/>
      <c r="DF5" s="954"/>
      <c r="DG5" s="954"/>
      <c r="DH5" s="955"/>
      <c r="DI5" s="4"/>
    </row>
    <row r="6" spans="2:113" ht="13.5" customHeight="1">
      <c r="B6" s="17"/>
      <c r="C6" s="6"/>
      <c r="D6" s="938"/>
      <c r="E6" s="938"/>
      <c r="F6" s="938"/>
      <c r="G6" s="938"/>
      <c r="H6" s="938"/>
      <c r="I6" s="938"/>
      <c r="J6" s="938"/>
      <c r="K6" s="938"/>
      <c r="L6" s="938"/>
      <c r="M6" s="938"/>
      <c r="N6" s="938"/>
      <c r="O6" s="938"/>
      <c r="P6" s="938"/>
      <c r="Q6" s="938"/>
      <c r="R6" s="281"/>
      <c r="S6" s="6"/>
      <c r="T6" s="6"/>
      <c r="U6" s="619" t="s">
        <v>188</v>
      </c>
      <c r="V6" s="582"/>
      <c r="W6" s="582"/>
      <c r="X6" s="582"/>
      <c r="Y6" s="582"/>
      <c r="Z6" s="582"/>
      <c r="AA6" s="582"/>
      <c r="AB6" s="582"/>
      <c r="AC6" s="583">
        <v>10615</v>
      </c>
      <c r="AD6" s="584"/>
      <c r="AE6" s="584"/>
      <c r="AF6" s="584"/>
      <c r="AG6" s="584"/>
      <c r="AH6" s="584"/>
      <c r="AI6" s="941" t="s">
        <v>187</v>
      </c>
      <c r="AJ6" s="941"/>
      <c r="AK6" s="697" t="s">
        <v>186</v>
      </c>
      <c r="AL6" s="662"/>
      <c r="AM6" s="662"/>
      <c r="AN6" s="662"/>
      <c r="AO6" s="663"/>
      <c r="AP6" s="934" t="s">
        <v>784</v>
      </c>
      <c r="AQ6" s="935"/>
      <c r="AR6" s="935"/>
      <c r="AS6" s="935"/>
      <c r="AT6" s="935"/>
      <c r="AU6" s="935"/>
      <c r="AV6" s="936" t="s">
        <v>21</v>
      </c>
      <c r="AW6" s="936"/>
      <c r="AX6" s="935" t="s">
        <v>460</v>
      </c>
      <c r="AY6" s="935"/>
      <c r="AZ6" s="935"/>
      <c r="BA6" s="935"/>
      <c r="BB6" s="935"/>
      <c r="BC6" s="935"/>
      <c r="BD6" s="936" t="s">
        <v>21</v>
      </c>
      <c r="BE6" s="936"/>
      <c r="BF6" s="795" t="s">
        <v>185</v>
      </c>
      <c r="BG6" s="788"/>
      <c r="BH6" s="788"/>
      <c r="BI6" s="796"/>
      <c r="BJ6" s="584">
        <v>665</v>
      </c>
      <c r="BK6" s="584"/>
      <c r="BL6" s="584"/>
      <c r="BM6" s="584"/>
      <c r="BN6" s="584"/>
      <c r="BO6" s="584"/>
      <c r="BP6" s="584"/>
      <c r="BQ6" s="584">
        <v>620</v>
      </c>
      <c r="BR6" s="584"/>
      <c r="BS6" s="584"/>
      <c r="BT6" s="584"/>
      <c r="BU6" s="584"/>
      <c r="BV6" s="584"/>
      <c r="BW6" s="672"/>
      <c r="BX6" s="46"/>
      <c r="BY6" s="4"/>
      <c r="BZ6" s="69"/>
      <c r="CA6" s="69"/>
      <c r="CB6" s="69"/>
      <c r="CC6" s="69"/>
      <c r="CD6" s="69"/>
      <c r="CE6" s="69"/>
      <c r="CF6" s="69"/>
      <c r="CG6" s="6"/>
      <c r="CH6" s="6"/>
      <c r="CI6" s="6"/>
      <c r="CJ6" s="6"/>
      <c r="CK6" s="69"/>
      <c r="CL6" s="69"/>
      <c r="CM6" s="69"/>
      <c r="CN6" s="69"/>
      <c r="CO6" s="69"/>
      <c r="CP6" s="69"/>
      <c r="CQ6" s="68"/>
      <c r="CR6" s="619"/>
      <c r="CS6" s="582"/>
      <c r="CT6" s="582"/>
      <c r="CU6" s="582"/>
      <c r="CV6" s="582"/>
      <c r="CW6" s="582"/>
      <c r="CX6" s="582"/>
      <c r="CY6" s="582"/>
      <c r="CZ6" s="582"/>
      <c r="DA6" s="585"/>
      <c r="DB6" s="953"/>
      <c r="DC6" s="954"/>
      <c r="DD6" s="954"/>
      <c r="DE6" s="954"/>
      <c r="DF6" s="954"/>
      <c r="DG6" s="954"/>
      <c r="DH6" s="955"/>
      <c r="DI6" s="4"/>
    </row>
    <row r="7" spans="2:113" ht="13.5" customHeight="1">
      <c r="B7" s="932"/>
      <c r="C7" s="930"/>
      <c r="D7" s="930"/>
      <c r="E7" s="930"/>
      <c r="F7" s="788" t="s">
        <v>184</v>
      </c>
      <c r="G7" s="788"/>
      <c r="H7" s="788"/>
      <c r="I7" s="788"/>
      <c r="J7" s="788"/>
      <c r="K7" s="788"/>
      <c r="L7" s="788"/>
      <c r="M7" s="788"/>
      <c r="N7" s="788"/>
      <c r="O7" s="788"/>
      <c r="P7" s="788"/>
      <c r="Q7" s="788"/>
      <c r="R7" s="788"/>
      <c r="S7" s="788"/>
      <c r="T7" s="928"/>
      <c r="U7" s="928"/>
      <c r="V7" s="928"/>
      <c r="W7" s="930"/>
      <c r="X7" s="788" t="s">
        <v>393</v>
      </c>
      <c r="Y7" s="788"/>
      <c r="Z7" s="788"/>
      <c r="AA7" s="788"/>
      <c r="AB7" s="788"/>
      <c r="AC7" s="788"/>
      <c r="AD7" s="788"/>
      <c r="AE7" s="788"/>
      <c r="AF7" s="788"/>
      <c r="AG7" s="928"/>
      <c r="AH7" s="928"/>
      <c r="AI7" s="805"/>
      <c r="AJ7" s="942"/>
      <c r="AK7" s="35"/>
      <c r="AL7" s="35"/>
      <c r="AM7" s="35"/>
      <c r="AN7" s="35"/>
      <c r="AO7" s="35"/>
      <c r="AP7" s="35"/>
      <c r="AQ7" s="35"/>
      <c r="AR7" s="35"/>
      <c r="AS7" s="35"/>
      <c r="AT7" s="35"/>
      <c r="AU7" s="35"/>
      <c r="AV7" s="35"/>
      <c r="AW7" s="35"/>
      <c r="AX7" s="35"/>
      <c r="AY7" s="35"/>
      <c r="AZ7" s="35"/>
      <c r="BA7" s="35"/>
      <c r="BB7" s="35"/>
      <c r="BC7" s="35"/>
      <c r="BD7" s="35"/>
      <c r="BE7" s="35"/>
      <c r="BF7" s="660"/>
      <c r="BG7" s="582"/>
      <c r="BH7" s="582"/>
      <c r="BI7" s="626"/>
      <c r="BJ7" s="588">
        <v>0.7</v>
      </c>
      <c r="BK7" s="588"/>
      <c r="BL7" s="588"/>
      <c r="BM7" s="588"/>
      <c r="BN7" s="588"/>
      <c r="BO7" s="588"/>
      <c r="BP7" s="588"/>
      <c r="BQ7" s="588">
        <v>0.7</v>
      </c>
      <c r="BR7" s="588"/>
      <c r="BS7" s="588"/>
      <c r="BT7" s="588"/>
      <c r="BU7" s="588"/>
      <c r="BV7" s="588"/>
      <c r="BW7" s="647"/>
      <c r="BX7" s="46"/>
      <c r="BY7" s="4"/>
      <c r="BZ7" s="959" t="s">
        <v>394</v>
      </c>
      <c r="CA7" s="959"/>
      <c r="CB7" s="959"/>
      <c r="CC7" s="959"/>
      <c r="CD7" s="959"/>
      <c r="CE7" s="959"/>
      <c r="CF7" s="959"/>
      <c r="CG7" s="35"/>
      <c r="CH7" s="35"/>
      <c r="CI7" s="35"/>
      <c r="CJ7" s="35"/>
      <c r="CK7" s="959" t="s">
        <v>208</v>
      </c>
      <c r="CL7" s="959"/>
      <c r="CM7" s="959"/>
      <c r="CN7" s="959"/>
      <c r="CO7" s="959"/>
      <c r="CP7" s="959"/>
      <c r="CQ7" s="960"/>
      <c r="CR7" s="619"/>
      <c r="CS7" s="582"/>
      <c r="CT7" s="582"/>
      <c r="CU7" s="582"/>
      <c r="CV7" s="582"/>
      <c r="CW7" s="582"/>
      <c r="CX7" s="582"/>
      <c r="CY7" s="582"/>
      <c r="CZ7" s="582"/>
      <c r="DA7" s="585"/>
      <c r="DB7" s="953"/>
      <c r="DC7" s="954"/>
      <c r="DD7" s="954"/>
      <c r="DE7" s="954"/>
      <c r="DF7" s="954"/>
      <c r="DG7" s="954"/>
      <c r="DH7" s="955"/>
      <c r="DI7" s="4"/>
    </row>
    <row r="8" spans="2:113" ht="13.5" customHeight="1">
      <c r="B8" s="933"/>
      <c r="C8" s="931"/>
      <c r="D8" s="931"/>
      <c r="E8" s="931"/>
      <c r="F8" s="806"/>
      <c r="G8" s="806"/>
      <c r="H8" s="806"/>
      <c r="I8" s="806"/>
      <c r="J8" s="806"/>
      <c r="K8" s="806"/>
      <c r="L8" s="806"/>
      <c r="M8" s="806"/>
      <c r="N8" s="806"/>
      <c r="O8" s="806"/>
      <c r="P8" s="806"/>
      <c r="Q8" s="806"/>
      <c r="R8" s="806"/>
      <c r="S8" s="806"/>
      <c r="T8" s="929"/>
      <c r="U8" s="929"/>
      <c r="V8" s="929"/>
      <c r="W8" s="931"/>
      <c r="X8" s="806"/>
      <c r="Y8" s="806"/>
      <c r="Z8" s="806"/>
      <c r="AA8" s="806"/>
      <c r="AB8" s="806"/>
      <c r="AC8" s="806"/>
      <c r="AD8" s="806"/>
      <c r="AE8" s="806"/>
      <c r="AF8" s="806"/>
      <c r="AG8" s="929"/>
      <c r="AH8" s="929"/>
      <c r="AI8" s="929"/>
      <c r="AJ8" s="943"/>
      <c r="AK8" s="35"/>
      <c r="AL8" s="35"/>
      <c r="AM8" s="35"/>
      <c r="AN8" s="35"/>
      <c r="AO8" s="35"/>
      <c r="AP8" s="35"/>
      <c r="AQ8" s="35"/>
      <c r="AR8" s="35"/>
      <c r="AS8" s="35"/>
      <c r="AT8" s="35"/>
      <c r="AU8" s="35"/>
      <c r="AV8" s="35"/>
      <c r="AW8" s="35"/>
      <c r="AX8" s="35"/>
      <c r="AY8" s="35"/>
      <c r="AZ8" s="35"/>
      <c r="BA8" s="35"/>
      <c r="BB8" s="35"/>
      <c r="BC8" s="35"/>
      <c r="BD8" s="35"/>
      <c r="BE8" s="35"/>
      <c r="BF8" s="660" t="s">
        <v>183</v>
      </c>
      <c r="BG8" s="582"/>
      <c r="BH8" s="582"/>
      <c r="BI8" s="626"/>
      <c r="BJ8" s="584">
        <v>14912</v>
      </c>
      <c r="BK8" s="584"/>
      <c r="BL8" s="584"/>
      <c r="BM8" s="584"/>
      <c r="BN8" s="584"/>
      <c r="BO8" s="584"/>
      <c r="BP8" s="584"/>
      <c r="BQ8" s="584">
        <v>14330</v>
      </c>
      <c r="BR8" s="584"/>
      <c r="BS8" s="584"/>
      <c r="BT8" s="584"/>
      <c r="BU8" s="584"/>
      <c r="BV8" s="584"/>
      <c r="BW8" s="672"/>
      <c r="BX8" s="33"/>
      <c r="BY8" s="32"/>
      <c r="BZ8" s="67"/>
      <c r="CA8" s="67"/>
      <c r="CB8" s="67"/>
      <c r="CC8" s="67"/>
      <c r="CD8" s="67"/>
      <c r="CE8" s="67"/>
      <c r="CF8" s="67"/>
      <c r="CG8" s="30"/>
      <c r="CH8" s="30"/>
      <c r="CI8" s="30"/>
      <c r="CJ8" s="30"/>
      <c r="CK8" s="67"/>
      <c r="CL8" s="67"/>
      <c r="CM8" s="67"/>
      <c r="CN8" s="67"/>
      <c r="CO8" s="67"/>
      <c r="CP8" s="67"/>
      <c r="CQ8" s="66"/>
      <c r="CR8" s="697"/>
      <c r="CS8" s="662"/>
      <c r="CT8" s="662"/>
      <c r="CU8" s="662"/>
      <c r="CV8" s="662"/>
      <c r="CW8" s="662"/>
      <c r="CX8" s="662"/>
      <c r="CY8" s="662"/>
      <c r="CZ8" s="662"/>
      <c r="DA8" s="663"/>
      <c r="DB8" s="956"/>
      <c r="DC8" s="957"/>
      <c r="DD8" s="957"/>
      <c r="DE8" s="957"/>
      <c r="DF8" s="957"/>
      <c r="DG8" s="957"/>
      <c r="DH8" s="958"/>
      <c r="DI8" s="4"/>
    </row>
    <row r="9" spans="2:113" ht="13.5" customHeight="1">
      <c r="B9" s="29"/>
      <c r="C9" s="28"/>
      <c r="D9" s="788" t="s">
        <v>77</v>
      </c>
      <c r="E9" s="788"/>
      <c r="F9" s="788"/>
      <c r="G9" s="788"/>
      <c r="H9" s="788"/>
      <c r="I9" s="788"/>
      <c r="J9" s="788"/>
      <c r="K9" s="27"/>
      <c r="L9" s="25"/>
      <c r="M9" s="26"/>
      <c r="N9" s="788" t="s">
        <v>76</v>
      </c>
      <c r="O9" s="788"/>
      <c r="P9" s="788"/>
      <c r="Q9" s="788"/>
      <c r="R9" s="788"/>
      <c r="S9" s="788"/>
      <c r="T9" s="25"/>
      <c r="U9" s="795" t="s">
        <v>73</v>
      </c>
      <c r="V9" s="788"/>
      <c r="W9" s="788"/>
      <c r="X9" s="796"/>
      <c r="Y9" s="795" t="s">
        <v>182</v>
      </c>
      <c r="Z9" s="788"/>
      <c r="AA9" s="788"/>
      <c r="AB9" s="788"/>
      <c r="AC9" s="788"/>
      <c r="AD9" s="788"/>
      <c r="AE9" s="788"/>
      <c r="AF9" s="788"/>
      <c r="AG9" s="795" t="s">
        <v>73</v>
      </c>
      <c r="AH9" s="788"/>
      <c r="AI9" s="788"/>
      <c r="AJ9" s="796"/>
      <c r="AK9" s="46"/>
      <c r="AL9" s="4"/>
      <c r="AM9" s="4"/>
      <c r="AN9" s="4"/>
      <c r="AO9" s="4"/>
      <c r="AP9" s="4"/>
      <c r="AQ9" s="4"/>
      <c r="AR9" s="4"/>
      <c r="AS9" s="4"/>
      <c r="AT9" s="4"/>
      <c r="AU9" s="4"/>
      <c r="AV9" s="4"/>
      <c r="AW9" s="4"/>
      <c r="AX9" s="4"/>
      <c r="AY9" s="4"/>
      <c r="AZ9" s="4"/>
      <c r="BA9" s="4"/>
      <c r="BB9" s="4"/>
      <c r="BC9" s="4"/>
      <c r="BD9" s="4"/>
      <c r="BE9" s="4"/>
      <c r="BF9" s="660"/>
      <c r="BG9" s="582"/>
      <c r="BH9" s="582"/>
      <c r="BI9" s="626"/>
      <c r="BJ9" s="588">
        <v>15.6</v>
      </c>
      <c r="BK9" s="588"/>
      <c r="BL9" s="588"/>
      <c r="BM9" s="588"/>
      <c r="BN9" s="588"/>
      <c r="BO9" s="588"/>
      <c r="BP9" s="588"/>
      <c r="BQ9" s="588">
        <v>15.7</v>
      </c>
      <c r="BR9" s="588"/>
      <c r="BS9" s="588"/>
      <c r="BT9" s="588"/>
      <c r="BU9" s="588"/>
      <c r="BV9" s="588"/>
      <c r="BW9" s="647"/>
      <c r="BX9" s="39"/>
      <c r="BY9" s="43"/>
      <c r="BZ9" s="43"/>
      <c r="CA9" s="632" t="s">
        <v>181</v>
      </c>
      <c r="CB9" s="632"/>
      <c r="CC9" s="632"/>
      <c r="CD9" s="632"/>
      <c r="CE9" s="632"/>
      <c r="CF9" s="632"/>
      <c r="CG9" s="632"/>
      <c r="CH9" s="632"/>
      <c r="CI9" s="632"/>
      <c r="CJ9" s="632"/>
      <c r="CK9" s="632"/>
      <c r="CL9" s="38"/>
      <c r="CM9" s="38"/>
      <c r="CN9" s="24"/>
      <c r="CO9" s="728" t="s">
        <v>778</v>
      </c>
      <c r="CP9" s="632"/>
      <c r="CQ9" s="632"/>
      <c r="CR9" s="632"/>
      <c r="CS9" s="632"/>
      <c r="CT9" s="632"/>
      <c r="CU9" s="632"/>
      <c r="CV9" s="632"/>
      <c r="CW9" s="632"/>
      <c r="CX9" s="632"/>
      <c r="CY9" s="728" t="s">
        <v>395</v>
      </c>
      <c r="CZ9" s="632"/>
      <c r="DA9" s="632"/>
      <c r="DB9" s="632"/>
      <c r="DC9" s="632"/>
      <c r="DD9" s="632"/>
      <c r="DE9" s="632"/>
      <c r="DF9" s="632"/>
      <c r="DG9" s="632"/>
      <c r="DH9" s="809"/>
      <c r="DI9" s="4"/>
    </row>
    <row r="10" spans="2:113" ht="13.5" customHeight="1">
      <c r="B10" s="65"/>
      <c r="C10" s="54"/>
      <c r="D10" s="806"/>
      <c r="E10" s="806"/>
      <c r="F10" s="806"/>
      <c r="G10" s="806"/>
      <c r="H10" s="806"/>
      <c r="I10" s="806"/>
      <c r="J10" s="806"/>
      <c r="K10" s="36"/>
      <c r="L10" s="53"/>
      <c r="M10" s="55"/>
      <c r="N10" s="916"/>
      <c r="O10" s="916"/>
      <c r="P10" s="916"/>
      <c r="Q10" s="916"/>
      <c r="R10" s="916"/>
      <c r="S10" s="916"/>
      <c r="T10" s="53"/>
      <c r="U10" s="917"/>
      <c r="V10" s="916"/>
      <c r="W10" s="916"/>
      <c r="X10" s="918"/>
      <c r="Y10" s="855"/>
      <c r="Z10" s="806"/>
      <c r="AA10" s="806"/>
      <c r="AB10" s="806"/>
      <c r="AC10" s="806"/>
      <c r="AD10" s="806"/>
      <c r="AE10" s="806"/>
      <c r="AF10" s="806"/>
      <c r="AG10" s="917"/>
      <c r="AH10" s="916"/>
      <c r="AI10" s="916"/>
      <c r="AJ10" s="918"/>
      <c r="AK10" s="46"/>
      <c r="AL10" s="4"/>
      <c r="AM10" s="4"/>
      <c r="AN10" s="4"/>
      <c r="AO10" s="4"/>
      <c r="AP10" s="4"/>
      <c r="AQ10" s="6"/>
      <c r="AR10" s="6"/>
      <c r="AS10" s="6"/>
      <c r="AT10" s="6"/>
      <c r="AU10" s="6"/>
      <c r="AV10" s="6"/>
      <c r="AW10" s="6"/>
      <c r="AX10" s="6"/>
      <c r="AY10" s="6"/>
      <c r="AZ10" s="6"/>
      <c r="BA10" s="6"/>
      <c r="BB10" s="6"/>
      <c r="BC10" s="6"/>
      <c r="BD10" s="6"/>
      <c r="BE10" s="6"/>
      <c r="BF10" s="660" t="s">
        <v>180</v>
      </c>
      <c r="BG10" s="582"/>
      <c r="BH10" s="582"/>
      <c r="BI10" s="626"/>
      <c r="BJ10" s="584">
        <v>80115</v>
      </c>
      <c r="BK10" s="584"/>
      <c r="BL10" s="584"/>
      <c r="BM10" s="584"/>
      <c r="BN10" s="584"/>
      <c r="BO10" s="584"/>
      <c r="BP10" s="584"/>
      <c r="BQ10" s="584">
        <v>76251</v>
      </c>
      <c r="BR10" s="584"/>
      <c r="BS10" s="584"/>
      <c r="BT10" s="584"/>
      <c r="BU10" s="584"/>
      <c r="BV10" s="584"/>
      <c r="BW10" s="584"/>
      <c r="BX10" s="22"/>
      <c r="BY10" s="30"/>
      <c r="BZ10" s="30"/>
      <c r="CA10" s="662"/>
      <c r="CB10" s="662"/>
      <c r="CC10" s="662"/>
      <c r="CD10" s="662"/>
      <c r="CE10" s="662"/>
      <c r="CF10" s="662"/>
      <c r="CG10" s="662"/>
      <c r="CH10" s="662"/>
      <c r="CI10" s="662"/>
      <c r="CJ10" s="662"/>
      <c r="CK10" s="662"/>
      <c r="CL10" s="30"/>
      <c r="CM10" s="30"/>
      <c r="CN10" s="21"/>
      <c r="CO10" s="697"/>
      <c r="CP10" s="662"/>
      <c r="CQ10" s="662"/>
      <c r="CR10" s="662"/>
      <c r="CS10" s="662"/>
      <c r="CT10" s="662"/>
      <c r="CU10" s="662"/>
      <c r="CV10" s="662"/>
      <c r="CW10" s="662"/>
      <c r="CX10" s="662"/>
      <c r="CY10" s="697"/>
      <c r="CZ10" s="662"/>
      <c r="DA10" s="662"/>
      <c r="DB10" s="662"/>
      <c r="DC10" s="662"/>
      <c r="DD10" s="662"/>
      <c r="DE10" s="662"/>
      <c r="DF10" s="662"/>
      <c r="DG10" s="662"/>
      <c r="DH10" s="810"/>
      <c r="DI10" s="4"/>
    </row>
    <row r="11" spans="2:113" ht="13.5" customHeight="1">
      <c r="B11" s="849" t="s">
        <v>179</v>
      </c>
      <c r="C11" s="773"/>
      <c r="D11" s="773"/>
      <c r="E11" s="773"/>
      <c r="F11" s="773"/>
      <c r="G11" s="773"/>
      <c r="H11" s="773"/>
      <c r="I11" s="773"/>
      <c r="J11" s="773"/>
      <c r="K11" s="773"/>
      <c r="L11" s="774"/>
      <c r="M11" s="583">
        <v>45747560</v>
      </c>
      <c r="N11" s="584"/>
      <c r="O11" s="584"/>
      <c r="P11" s="584"/>
      <c r="Q11" s="584"/>
      <c r="R11" s="584"/>
      <c r="S11" s="584"/>
      <c r="T11" s="584"/>
      <c r="U11" s="588">
        <v>50</v>
      </c>
      <c r="V11" s="588"/>
      <c r="W11" s="588"/>
      <c r="X11" s="588"/>
      <c r="Y11" s="790">
        <v>42453636</v>
      </c>
      <c r="Z11" s="790"/>
      <c r="AA11" s="790"/>
      <c r="AB11" s="790"/>
      <c r="AC11" s="790"/>
      <c r="AD11" s="790"/>
      <c r="AE11" s="790"/>
      <c r="AF11" s="790"/>
      <c r="AG11" s="791">
        <v>86.9</v>
      </c>
      <c r="AH11" s="791"/>
      <c r="AI11" s="791"/>
      <c r="AJ11" s="792"/>
      <c r="AK11" s="46"/>
      <c r="AL11" s="4"/>
      <c r="AM11" s="4"/>
      <c r="AN11" s="4"/>
      <c r="AO11" s="4"/>
      <c r="AP11" s="4"/>
      <c r="AQ11" s="6"/>
      <c r="AR11" s="6"/>
      <c r="AS11" s="6"/>
      <c r="AT11" s="6"/>
      <c r="AU11" s="6"/>
      <c r="AV11" s="6"/>
      <c r="AW11" s="6"/>
      <c r="AX11" s="6"/>
      <c r="AY11" s="6"/>
      <c r="AZ11" s="6"/>
      <c r="BA11" s="6"/>
      <c r="BB11" s="6"/>
      <c r="BC11" s="6"/>
      <c r="BD11" s="6"/>
      <c r="BE11" s="6"/>
      <c r="BF11" s="855"/>
      <c r="BG11" s="806"/>
      <c r="BH11" s="806"/>
      <c r="BI11" s="856"/>
      <c r="BJ11" s="922">
        <v>83.7</v>
      </c>
      <c r="BK11" s="922"/>
      <c r="BL11" s="922"/>
      <c r="BM11" s="922"/>
      <c r="BN11" s="922"/>
      <c r="BO11" s="922"/>
      <c r="BP11" s="922"/>
      <c r="BQ11" s="922">
        <v>83.6</v>
      </c>
      <c r="BR11" s="922"/>
      <c r="BS11" s="922"/>
      <c r="BT11" s="922"/>
      <c r="BU11" s="922"/>
      <c r="BV11" s="922"/>
      <c r="BW11" s="925"/>
      <c r="BX11" s="719"/>
      <c r="BY11" s="926"/>
      <c r="BZ11" s="728" t="s">
        <v>396</v>
      </c>
      <c r="CA11" s="793"/>
      <c r="CB11" s="793"/>
      <c r="CC11" s="793"/>
      <c r="CD11" s="793"/>
      <c r="CE11" s="793"/>
      <c r="CF11" s="793"/>
      <c r="CG11" s="793"/>
      <c r="CH11" s="793"/>
      <c r="CI11" s="793"/>
      <c r="CJ11" s="793"/>
      <c r="CK11" s="793"/>
      <c r="CL11" s="793"/>
      <c r="CM11" s="793"/>
      <c r="CN11" s="794"/>
      <c r="CO11" s="749">
        <v>91407686</v>
      </c>
      <c r="CP11" s="750"/>
      <c r="CQ11" s="750"/>
      <c r="CR11" s="750"/>
      <c r="CS11" s="750"/>
      <c r="CT11" s="750"/>
      <c r="CU11" s="750"/>
      <c r="CV11" s="750"/>
      <c r="CW11" s="750"/>
      <c r="CX11" s="750"/>
      <c r="CY11" s="750">
        <v>89753737</v>
      </c>
      <c r="CZ11" s="750"/>
      <c r="DA11" s="750"/>
      <c r="DB11" s="750"/>
      <c r="DC11" s="750"/>
      <c r="DD11" s="750"/>
      <c r="DE11" s="750"/>
      <c r="DF11" s="750"/>
      <c r="DG11" s="750"/>
      <c r="DH11" s="927"/>
      <c r="DI11" s="4"/>
    </row>
    <row r="12" spans="2:113" ht="13.5" customHeight="1">
      <c r="B12" s="659" t="s">
        <v>397</v>
      </c>
      <c r="C12" s="582"/>
      <c r="D12" s="582"/>
      <c r="E12" s="582"/>
      <c r="F12" s="582"/>
      <c r="G12" s="582"/>
      <c r="H12" s="582"/>
      <c r="I12" s="582"/>
      <c r="J12" s="582"/>
      <c r="K12" s="582"/>
      <c r="L12" s="585"/>
      <c r="M12" s="583">
        <v>329364</v>
      </c>
      <c r="N12" s="584"/>
      <c r="O12" s="584"/>
      <c r="P12" s="584"/>
      <c r="Q12" s="584"/>
      <c r="R12" s="584"/>
      <c r="S12" s="584"/>
      <c r="T12" s="584"/>
      <c r="U12" s="588">
        <v>0.4</v>
      </c>
      <c r="V12" s="588"/>
      <c r="W12" s="588"/>
      <c r="X12" s="588"/>
      <c r="Y12" s="584">
        <v>329364</v>
      </c>
      <c r="Z12" s="584"/>
      <c r="AA12" s="584"/>
      <c r="AB12" s="584"/>
      <c r="AC12" s="584"/>
      <c r="AD12" s="584"/>
      <c r="AE12" s="584"/>
      <c r="AF12" s="584"/>
      <c r="AG12" s="588">
        <v>0.7</v>
      </c>
      <c r="AH12" s="588"/>
      <c r="AI12" s="588"/>
      <c r="AJ12" s="647"/>
      <c r="AK12" s="39"/>
      <c r="AL12" s="43"/>
      <c r="AM12" s="43"/>
      <c r="AN12" s="632" t="s">
        <v>178</v>
      </c>
      <c r="AO12" s="632"/>
      <c r="AP12" s="632"/>
      <c r="AQ12" s="632"/>
      <c r="AR12" s="632"/>
      <c r="AS12" s="632"/>
      <c r="AT12" s="632"/>
      <c r="AU12" s="632"/>
      <c r="AV12" s="632"/>
      <c r="AW12" s="632"/>
      <c r="AX12" s="632"/>
      <c r="AY12" s="632"/>
      <c r="AZ12" s="632"/>
      <c r="BA12" s="632"/>
      <c r="BB12" s="632"/>
      <c r="BC12" s="38"/>
      <c r="BD12" s="38"/>
      <c r="BE12" s="632" t="s">
        <v>393</v>
      </c>
      <c r="BF12" s="582"/>
      <c r="BG12" s="582"/>
      <c r="BH12" s="582"/>
      <c r="BI12" s="582"/>
      <c r="BJ12" s="632"/>
      <c r="BK12" s="632"/>
      <c r="BL12" s="632"/>
      <c r="BM12" s="632"/>
      <c r="BN12" s="38"/>
      <c r="BO12" s="38"/>
      <c r="BP12" s="38"/>
      <c r="BQ12" s="893" t="s">
        <v>398</v>
      </c>
      <c r="BR12" s="745"/>
      <c r="BS12" s="745"/>
      <c r="BT12" s="745"/>
      <c r="BU12" s="745"/>
      <c r="BV12" s="745"/>
      <c r="BW12" s="746"/>
      <c r="BX12" s="924" t="s">
        <v>399</v>
      </c>
      <c r="BY12" s="896"/>
      <c r="BZ12" s="619" t="s">
        <v>400</v>
      </c>
      <c r="CA12" s="684"/>
      <c r="CB12" s="684"/>
      <c r="CC12" s="684"/>
      <c r="CD12" s="684"/>
      <c r="CE12" s="684"/>
      <c r="CF12" s="684"/>
      <c r="CG12" s="684"/>
      <c r="CH12" s="684"/>
      <c r="CI12" s="684"/>
      <c r="CJ12" s="684"/>
      <c r="CK12" s="684"/>
      <c r="CL12" s="684"/>
      <c r="CM12" s="684"/>
      <c r="CN12" s="685"/>
      <c r="CO12" s="583">
        <v>86930454</v>
      </c>
      <c r="CP12" s="584"/>
      <c r="CQ12" s="584"/>
      <c r="CR12" s="584"/>
      <c r="CS12" s="584"/>
      <c r="CT12" s="584"/>
      <c r="CU12" s="584"/>
      <c r="CV12" s="584"/>
      <c r="CW12" s="584"/>
      <c r="CX12" s="584"/>
      <c r="CY12" s="584">
        <v>85795274</v>
      </c>
      <c r="CZ12" s="584"/>
      <c r="DA12" s="584"/>
      <c r="DB12" s="584"/>
      <c r="DC12" s="584"/>
      <c r="DD12" s="584"/>
      <c r="DE12" s="584"/>
      <c r="DF12" s="584"/>
      <c r="DG12" s="584"/>
      <c r="DH12" s="903"/>
      <c r="DI12" s="4"/>
    </row>
    <row r="13" spans="2:113" ht="13.5" customHeight="1">
      <c r="B13" s="659" t="s">
        <v>401</v>
      </c>
      <c r="C13" s="582"/>
      <c r="D13" s="582"/>
      <c r="E13" s="582"/>
      <c r="F13" s="582"/>
      <c r="G13" s="582"/>
      <c r="H13" s="582"/>
      <c r="I13" s="582"/>
      <c r="J13" s="582"/>
      <c r="K13" s="582"/>
      <c r="L13" s="585"/>
      <c r="M13" s="583">
        <v>82756</v>
      </c>
      <c r="N13" s="584"/>
      <c r="O13" s="584"/>
      <c r="P13" s="584"/>
      <c r="Q13" s="584"/>
      <c r="R13" s="584"/>
      <c r="S13" s="584"/>
      <c r="T13" s="584"/>
      <c r="U13" s="588">
        <v>0.1</v>
      </c>
      <c r="V13" s="588"/>
      <c r="W13" s="588"/>
      <c r="X13" s="588"/>
      <c r="Y13" s="584">
        <v>82756</v>
      </c>
      <c r="Z13" s="584"/>
      <c r="AA13" s="584"/>
      <c r="AB13" s="584"/>
      <c r="AC13" s="584"/>
      <c r="AD13" s="584"/>
      <c r="AE13" s="584"/>
      <c r="AF13" s="584"/>
      <c r="AG13" s="588">
        <v>0.2</v>
      </c>
      <c r="AH13" s="588"/>
      <c r="AI13" s="588"/>
      <c r="AJ13" s="647"/>
      <c r="AK13" s="49"/>
      <c r="AL13" s="6"/>
      <c r="AM13" s="6"/>
      <c r="AN13" s="806"/>
      <c r="AO13" s="806"/>
      <c r="AP13" s="806"/>
      <c r="AQ13" s="806"/>
      <c r="AR13" s="806"/>
      <c r="AS13" s="806"/>
      <c r="AT13" s="806"/>
      <c r="AU13" s="806"/>
      <c r="AV13" s="806"/>
      <c r="AW13" s="806"/>
      <c r="AX13" s="806"/>
      <c r="AY13" s="806"/>
      <c r="AZ13" s="806"/>
      <c r="BA13" s="806"/>
      <c r="BB13" s="806"/>
      <c r="BC13" s="35"/>
      <c r="BD13" s="35"/>
      <c r="BE13" s="582"/>
      <c r="BF13" s="582"/>
      <c r="BG13" s="582"/>
      <c r="BH13" s="582"/>
      <c r="BI13" s="582"/>
      <c r="BJ13" s="582"/>
      <c r="BK13" s="582"/>
      <c r="BL13" s="582"/>
      <c r="BM13" s="582"/>
      <c r="BN13" s="35"/>
      <c r="BO13" s="35"/>
      <c r="BP13" s="35"/>
      <c r="BQ13" s="905"/>
      <c r="BR13" s="906"/>
      <c r="BS13" s="906"/>
      <c r="BT13" s="906"/>
      <c r="BU13" s="906"/>
      <c r="BV13" s="906"/>
      <c r="BW13" s="923"/>
      <c r="BX13" s="924"/>
      <c r="BY13" s="896"/>
      <c r="BZ13" s="619" t="s">
        <v>402</v>
      </c>
      <c r="CA13" s="684"/>
      <c r="CB13" s="684"/>
      <c r="CC13" s="684"/>
      <c r="CD13" s="684"/>
      <c r="CE13" s="684"/>
      <c r="CF13" s="684"/>
      <c r="CG13" s="684"/>
      <c r="CH13" s="684"/>
      <c r="CI13" s="684"/>
      <c r="CJ13" s="684"/>
      <c r="CK13" s="684"/>
      <c r="CL13" s="684"/>
      <c r="CM13" s="684"/>
      <c r="CN13" s="685"/>
      <c r="CO13" s="583">
        <v>4477232</v>
      </c>
      <c r="CP13" s="584"/>
      <c r="CQ13" s="584"/>
      <c r="CR13" s="584"/>
      <c r="CS13" s="584"/>
      <c r="CT13" s="584"/>
      <c r="CU13" s="584"/>
      <c r="CV13" s="584"/>
      <c r="CW13" s="584"/>
      <c r="CX13" s="584"/>
      <c r="CY13" s="584">
        <v>3958463</v>
      </c>
      <c r="CZ13" s="584"/>
      <c r="DA13" s="584"/>
      <c r="DB13" s="584"/>
      <c r="DC13" s="584"/>
      <c r="DD13" s="584"/>
      <c r="DE13" s="584"/>
      <c r="DF13" s="584"/>
      <c r="DG13" s="584"/>
      <c r="DH13" s="903"/>
      <c r="DI13" s="4"/>
    </row>
    <row r="14" spans="2:113" ht="13.5" customHeight="1">
      <c r="B14" s="659" t="s">
        <v>176</v>
      </c>
      <c r="C14" s="582"/>
      <c r="D14" s="582"/>
      <c r="E14" s="582"/>
      <c r="F14" s="582"/>
      <c r="G14" s="582"/>
      <c r="H14" s="582"/>
      <c r="I14" s="582"/>
      <c r="J14" s="582"/>
      <c r="K14" s="582"/>
      <c r="L14" s="585"/>
      <c r="M14" s="583">
        <v>340811</v>
      </c>
      <c r="N14" s="584"/>
      <c r="O14" s="584"/>
      <c r="P14" s="584"/>
      <c r="Q14" s="584"/>
      <c r="R14" s="584"/>
      <c r="S14" s="584"/>
      <c r="T14" s="584"/>
      <c r="U14" s="588">
        <v>0.4</v>
      </c>
      <c r="V14" s="588"/>
      <c r="W14" s="588"/>
      <c r="X14" s="588"/>
      <c r="Y14" s="584">
        <v>340811</v>
      </c>
      <c r="Z14" s="584"/>
      <c r="AA14" s="584"/>
      <c r="AB14" s="584"/>
      <c r="AC14" s="584"/>
      <c r="AD14" s="584"/>
      <c r="AE14" s="584"/>
      <c r="AF14" s="584"/>
      <c r="AG14" s="588">
        <v>0.7</v>
      </c>
      <c r="AH14" s="588"/>
      <c r="AI14" s="588"/>
      <c r="AJ14" s="647"/>
      <c r="AK14" s="26"/>
      <c r="AL14" s="28"/>
      <c r="AM14" s="914" t="s">
        <v>77</v>
      </c>
      <c r="AN14" s="914"/>
      <c r="AO14" s="914"/>
      <c r="AP14" s="914"/>
      <c r="AQ14" s="914"/>
      <c r="AR14" s="914"/>
      <c r="AS14" s="914"/>
      <c r="AT14" s="914"/>
      <c r="AU14" s="64"/>
      <c r="AV14" s="63"/>
      <c r="AW14" s="26"/>
      <c r="AX14" s="788" t="s">
        <v>175</v>
      </c>
      <c r="AY14" s="788"/>
      <c r="AZ14" s="788"/>
      <c r="BA14" s="788"/>
      <c r="BB14" s="788"/>
      <c r="BC14" s="788"/>
      <c r="BD14" s="788"/>
      <c r="BE14" s="25"/>
      <c r="BF14" s="795" t="s">
        <v>73</v>
      </c>
      <c r="BG14" s="788"/>
      <c r="BH14" s="788"/>
      <c r="BI14" s="796"/>
      <c r="BJ14" s="26"/>
      <c r="BK14" s="914" t="s">
        <v>174</v>
      </c>
      <c r="BL14" s="914"/>
      <c r="BM14" s="914"/>
      <c r="BN14" s="914"/>
      <c r="BO14" s="914"/>
      <c r="BP14" s="62"/>
      <c r="BQ14" s="795" t="s">
        <v>173</v>
      </c>
      <c r="BR14" s="788"/>
      <c r="BS14" s="788"/>
      <c r="BT14" s="788"/>
      <c r="BU14" s="789"/>
      <c r="BV14" s="919" t="s">
        <v>403</v>
      </c>
      <c r="BW14" s="920"/>
      <c r="BX14" s="924"/>
      <c r="BY14" s="896"/>
      <c r="BZ14" s="641" t="s">
        <v>404</v>
      </c>
      <c r="CA14" s="694"/>
      <c r="CB14" s="694"/>
      <c r="CC14" s="694"/>
      <c r="CD14" s="694"/>
      <c r="CE14" s="694"/>
      <c r="CF14" s="694"/>
      <c r="CG14" s="694"/>
      <c r="CH14" s="694"/>
      <c r="CI14" s="694"/>
      <c r="CJ14" s="694"/>
      <c r="CK14" s="694"/>
      <c r="CL14" s="694"/>
      <c r="CM14" s="694"/>
      <c r="CN14" s="921"/>
      <c r="CO14" s="583">
        <v>639431</v>
      </c>
      <c r="CP14" s="584"/>
      <c r="CQ14" s="584"/>
      <c r="CR14" s="584"/>
      <c r="CS14" s="584"/>
      <c r="CT14" s="584"/>
      <c r="CU14" s="584"/>
      <c r="CV14" s="584"/>
      <c r="CW14" s="584"/>
      <c r="CX14" s="584"/>
      <c r="CY14" s="584">
        <v>624689</v>
      </c>
      <c r="CZ14" s="584"/>
      <c r="DA14" s="584"/>
      <c r="DB14" s="584"/>
      <c r="DC14" s="584"/>
      <c r="DD14" s="584"/>
      <c r="DE14" s="584"/>
      <c r="DF14" s="584"/>
      <c r="DG14" s="584"/>
      <c r="DH14" s="903"/>
      <c r="DI14" s="4"/>
    </row>
    <row r="15" spans="2:113" ht="13.5" customHeight="1">
      <c r="B15" s="853" t="s">
        <v>172</v>
      </c>
      <c r="C15" s="695"/>
      <c r="D15" s="695"/>
      <c r="E15" s="695"/>
      <c r="F15" s="695"/>
      <c r="G15" s="695"/>
      <c r="H15" s="695"/>
      <c r="I15" s="695"/>
      <c r="J15" s="695"/>
      <c r="K15" s="695"/>
      <c r="L15" s="696"/>
      <c r="M15" s="583">
        <v>341489</v>
      </c>
      <c r="N15" s="584"/>
      <c r="O15" s="584"/>
      <c r="P15" s="584"/>
      <c r="Q15" s="584"/>
      <c r="R15" s="584"/>
      <c r="S15" s="584"/>
      <c r="T15" s="584"/>
      <c r="U15" s="588">
        <v>0.4</v>
      </c>
      <c r="V15" s="588"/>
      <c r="W15" s="588"/>
      <c r="X15" s="588"/>
      <c r="Y15" s="584">
        <v>341489</v>
      </c>
      <c r="Z15" s="584"/>
      <c r="AA15" s="584"/>
      <c r="AB15" s="584"/>
      <c r="AC15" s="584"/>
      <c r="AD15" s="584"/>
      <c r="AE15" s="584"/>
      <c r="AF15" s="584"/>
      <c r="AG15" s="588">
        <v>0.7</v>
      </c>
      <c r="AH15" s="588"/>
      <c r="AI15" s="588"/>
      <c r="AJ15" s="647"/>
      <c r="AK15" s="55"/>
      <c r="AL15" s="54"/>
      <c r="AM15" s="915"/>
      <c r="AN15" s="915"/>
      <c r="AO15" s="915"/>
      <c r="AP15" s="915"/>
      <c r="AQ15" s="915"/>
      <c r="AR15" s="915"/>
      <c r="AS15" s="915"/>
      <c r="AT15" s="915"/>
      <c r="AU15" s="54"/>
      <c r="AV15" s="61"/>
      <c r="AW15" s="55"/>
      <c r="AX15" s="916"/>
      <c r="AY15" s="916"/>
      <c r="AZ15" s="916"/>
      <c r="BA15" s="916"/>
      <c r="BB15" s="916"/>
      <c r="BC15" s="916"/>
      <c r="BD15" s="916"/>
      <c r="BE15" s="61"/>
      <c r="BF15" s="917"/>
      <c r="BG15" s="916"/>
      <c r="BH15" s="916"/>
      <c r="BI15" s="918"/>
      <c r="BJ15" s="55"/>
      <c r="BK15" s="916"/>
      <c r="BL15" s="916"/>
      <c r="BM15" s="916"/>
      <c r="BN15" s="916"/>
      <c r="BO15" s="916"/>
      <c r="BP15" s="61"/>
      <c r="BQ15" s="619" t="s">
        <v>171</v>
      </c>
      <c r="BR15" s="582"/>
      <c r="BS15" s="582"/>
      <c r="BT15" s="582"/>
      <c r="BU15" s="585"/>
      <c r="BV15" s="817" t="s">
        <v>403</v>
      </c>
      <c r="BW15" s="818"/>
      <c r="BX15" s="924"/>
      <c r="BY15" s="896"/>
      <c r="BZ15" s="619" t="s">
        <v>405</v>
      </c>
      <c r="CA15" s="694"/>
      <c r="CB15" s="694"/>
      <c r="CC15" s="694"/>
      <c r="CD15" s="694"/>
      <c r="CE15" s="694"/>
      <c r="CF15" s="694"/>
      <c r="CG15" s="694"/>
      <c r="CH15" s="694"/>
      <c r="CI15" s="694"/>
      <c r="CJ15" s="694"/>
      <c r="CK15" s="694"/>
      <c r="CL15" s="694"/>
      <c r="CM15" s="694"/>
      <c r="CN15" s="921"/>
      <c r="CO15" s="583">
        <v>3837801</v>
      </c>
      <c r="CP15" s="584"/>
      <c r="CQ15" s="584"/>
      <c r="CR15" s="584"/>
      <c r="CS15" s="584"/>
      <c r="CT15" s="584"/>
      <c r="CU15" s="584"/>
      <c r="CV15" s="584"/>
      <c r="CW15" s="584"/>
      <c r="CX15" s="584"/>
      <c r="CY15" s="584">
        <v>3333774</v>
      </c>
      <c r="CZ15" s="584"/>
      <c r="DA15" s="584"/>
      <c r="DB15" s="584"/>
      <c r="DC15" s="584"/>
      <c r="DD15" s="584"/>
      <c r="DE15" s="584"/>
      <c r="DF15" s="584"/>
      <c r="DG15" s="584"/>
      <c r="DH15" s="903"/>
      <c r="DI15" s="4"/>
    </row>
    <row r="16" spans="2:113" ht="13.5" customHeight="1">
      <c r="B16" s="853" t="s">
        <v>779</v>
      </c>
      <c r="C16" s="695"/>
      <c r="D16" s="695"/>
      <c r="E16" s="695"/>
      <c r="F16" s="695"/>
      <c r="G16" s="695"/>
      <c r="H16" s="695"/>
      <c r="I16" s="695"/>
      <c r="J16" s="695"/>
      <c r="K16" s="695"/>
      <c r="L16" s="696"/>
      <c r="M16" s="583" t="s">
        <v>368</v>
      </c>
      <c r="N16" s="584"/>
      <c r="O16" s="584"/>
      <c r="P16" s="584"/>
      <c r="Q16" s="584"/>
      <c r="R16" s="584"/>
      <c r="S16" s="584"/>
      <c r="T16" s="584"/>
      <c r="U16" s="588" t="s">
        <v>368</v>
      </c>
      <c r="V16" s="588"/>
      <c r="W16" s="588"/>
      <c r="X16" s="588"/>
      <c r="Y16" s="584" t="s">
        <v>368</v>
      </c>
      <c r="Z16" s="584"/>
      <c r="AA16" s="584"/>
      <c r="AB16" s="584"/>
      <c r="AC16" s="584"/>
      <c r="AD16" s="584"/>
      <c r="AE16" s="584"/>
      <c r="AF16" s="584"/>
      <c r="AG16" s="588" t="s">
        <v>368</v>
      </c>
      <c r="AH16" s="588"/>
      <c r="AI16" s="588"/>
      <c r="AJ16" s="647"/>
      <c r="AK16" s="619" t="s">
        <v>169</v>
      </c>
      <c r="AL16" s="582"/>
      <c r="AM16" s="582"/>
      <c r="AN16" s="582"/>
      <c r="AO16" s="582"/>
      <c r="AP16" s="582"/>
      <c r="AQ16" s="582"/>
      <c r="AR16" s="582"/>
      <c r="AS16" s="582"/>
      <c r="AT16" s="582"/>
      <c r="AU16" s="582"/>
      <c r="AV16" s="585"/>
      <c r="AW16" s="583">
        <v>42453637</v>
      </c>
      <c r="AX16" s="584"/>
      <c r="AY16" s="584"/>
      <c r="AZ16" s="584"/>
      <c r="BA16" s="584"/>
      <c r="BB16" s="584"/>
      <c r="BC16" s="584"/>
      <c r="BD16" s="584"/>
      <c r="BE16" s="584"/>
      <c r="BF16" s="588">
        <v>92.8</v>
      </c>
      <c r="BG16" s="588"/>
      <c r="BH16" s="588"/>
      <c r="BI16" s="588"/>
      <c r="BJ16" s="584">
        <v>678198</v>
      </c>
      <c r="BK16" s="821"/>
      <c r="BL16" s="821"/>
      <c r="BM16" s="821"/>
      <c r="BN16" s="821"/>
      <c r="BO16" s="821"/>
      <c r="BP16" s="822"/>
      <c r="BQ16" s="619" t="s">
        <v>168</v>
      </c>
      <c r="BR16" s="582"/>
      <c r="BS16" s="582"/>
      <c r="BT16" s="582"/>
      <c r="BU16" s="585"/>
      <c r="BV16" s="817" t="s">
        <v>403</v>
      </c>
      <c r="BW16" s="818"/>
      <c r="BX16" s="924"/>
      <c r="BY16" s="896"/>
      <c r="BZ16" s="619" t="s">
        <v>406</v>
      </c>
      <c r="CA16" s="684"/>
      <c r="CB16" s="684"/>
      <c r="CC16" s="684"/>
      <c r="CD16" s="684"/>
      <c r="CE16" s="684"/>
      <c r="CF16" s="684"/>
      <c r="CG16" s="684"/>
      <c r="CH16" s="684"/>
      <c r="CI16" s="684"/>
      <c r="CJ16" s="684"/>
      <c r="CK16" s="684"/>
      <c r="CL16" s="684"/>
      <c r="CM16" s="684"/>
      <c r="CN16" s="685"/>
      <c r="CO16" s="583">
        <v>504027</v>
      </c>
      <c r="CP16" s="584"/>
      <c r="CQ16" s="584"/>
      <c r="CR16" s="584"/>
      <c r="CS16" s="584"/>
      <c r="CT16" s="584"/>
      <c r="CU16" s="584"/>
      <c r="CV16" s="584"/>
      <c r="CW16" s="584"/>
      <c r="CX16" s="584"/>
      <c r="CY16" s="584">
        <v>-2030486</v>
      </c>
      <c r="CZ16" s="584"/>
      <c r="DA16" s="584"/>
      <c r="DB16" s="584"/>
      <c r="DC16" s="584"/>
      <c r="DD16" s="584"/>
      <c r="DE16" s="584"/>
      <c r="DF16" s="584"/>
      <c r="DG16" s="584"/>
      <c r="DH16" s="903"/>
      <c r="DI16" s="4"/>
    </row>
    <row r="17" spans="2:113" ht="13.5" customHeight="1">
      <c r="B17" s="853" t="s">
        <v>780</v>
      </c>
      <c r="C17" s="695"/>
      <c r="D17" s="695"/>
      <c r="E17" s="695"/>
      <c r="F17" s="695"/>
      <c r="G17" s="695"/>
      <c r="H17" s="695"/>
      <c r="I17" s="695"/>
      <c r="J17" s="695"/>
      <c r="K17" s="695"/>
      <c r="L17" s="696"/>
      <c r="M17" s="583" t="s">
        <v>368</v>
      </c>
      <c r="N17" s="584"/>
      <c r="O17" s="584"/>
      <c r="P17" s="584"/>
      <c r="Q17" s="584"/>
      <c r="R17" s="584"/>
      <c r="S17" s="584"/>
      <c r="T17" s="584"/>
      <c r="U17" s="588" t="s">
        <v>368</v>
      </c>
      <c r="V17" s="588"/>
      <c r="W17" s="588"/>
      <c r="X17" s="588"/>
      <c r="Y17" s="584" t="s">
        <v>368</v>
      </c>
      <c r="Z17" s="584"/>
      <c r="AA17" s="584"/>
      <c r="AB17" s="584"/>
      <c r="AC17" s="584"/>
      <c r="AD17" s="584"/>
      <c r="AE17" s="584"/>
      <c r="AF17" s="584"/>
      <c r="AG17" s="588" t="s">
        <v>368</v>
      </c>
      <c r="AH17" s="588"/>
      <c r="AI17" s="588"/>
      <c r="AJ17" s="647"/>
      <c r="AK17" s="49"/>
      <c r="AL17" s="582" t="s">
        <v>166</v>
      </c>
      <c r="AM17" s="582"/>
      <c r="AN17" s="582"/>
      <c r="AO17" s="582"/>
      <c r="AP17" s="582"/>
      <c r="AQ17" s="582"/>
      <c r="AR17" s="582"/>
      <c r="AS17" s="582"/>
      <c r="AT17" s="582"/>
      <c r="AU17" s="582"/>
      <c r="AV17" s="585"/>
      <c r="AW17" s="583">
        <v>42453637</v>
      </c>
      <c r="AX17" s="584"/>
      <c r="AY17" s="584"/>
      <c r="AZ17" s="584"/>
      <c r="BA17" s="584"/>
      <c r="BB17" s="584"/>
      <c r="BC17" s="584"/>
      <c r="BD17" s="584"/>
      <c r="BE17" s="584"/>
      <c r="BF17" s="588">
        <v>92.8</v>
      </c>
      <c r="BG17" s="588"/>
      <c r="BH17" s="588"/>
      <c r="BI17" s="588"/>
      <c r="BJ17" s="584">
        <v>678198</v>
      </c>
      <c r="BK17" s="821"/>
      <c r="BL17" s="821"/>
      <c r="BM17" s="821"/>
      <c r="BN17" s="821"/>
      <c r="BO17" s="821"/>
      <c r="BP17" s="822"/>
      <c r="BQ17" s="619" t="s">
        <v>165</v>
      </c>
      <c r="BR17" s="582"/>
      <c r="BS17" s="582"/>
      <c r="BT17" s="582"/>
      <c r="BU17" s="585"/>
      <c r="BV17" s="817" t="s">
        <v>403</v>
      </c>
      <c r="BW17" s="818"/>
      <c r="BX17" s="924"/>
      <c r="BY17" s="896"/>
      <c r="BZ17" s="619" t="s">
        <v>39</v>
      </c>
      <c r="CA17" s="684"/>
      <c r="CB17" s="684"/>
      <c r="CC17" s="684"/>
      <c r="CD17" s="684"/>
      <c r="CE17" s="684"/>
      <c r="CF17" s="684"/>
      <c r="CG17" s="684"/>
      <c r="CH17" s="684"/>
      <c r="CI17" s="684"/>
      <c r="CJ17" s="684"/>
      <c r="CK17" s="684"/>
      <c r="CL17" s="684"/>
      <c r="CM17" s="684"/>
      <c r="CN17" s="685"/>
      <c r="CO17" s="583">
        <v>1037738</v>
      </c>
      <c r="CP17" s="584"/>
      <c r="CQ17" s="584"/>
      <c r="CR17" s="584"/>
      <c r="CS17" s="584"/>
      <c r="CT17" s="584"/>
      <c r="CU17" s="584"/>
      <c r="CV17" s="584"/>
      <c r="CW17" s="584"/>
      <c r="CX17" s="584"/>
      <c r="CY17" s="584">
        <v>477505</v>
      </c>
      <c r="CZ17" s="584"/>
      <c r="DA17" s="584"/>
      <c r="DB17" s="584"/>
      <c r="DC17" s="584"/>
      <c r="DD17" s="584"/>
      <c r="DE17" s="584"/>
      <c r="DF17" s="584"/>
      <c r="DG17" s="584"/>
      <c r="DH17" s="903"/>
      <c r="DI17" s="4"/>
    </row>
    <row r="18" spans="2:113" ht="13.5" customHeight="1">
      <c r="B18" s="853" t="s">
        <v>170</v>
      </c>
      <c r="C18" s="695"/>
      <c r="D18" s="695"/>
      <c r="E18" s="695"/>
      <c r="F18" s="695"/>
      <c r="G18" s="695"/>
      <c r="H18" s="695"/>
      <c r="I18" s="695"/>
      <c r="J18" s="695"/>
      <c r="K18" s="695"/>
      <c r="L18" s="696"/>
      <c r="M18" s="583">
        <v>4651398</v>
      </c>
      <c r="N18" s="584"/>
      <c r="O18" s="584"/>
      <c r="P18" s="584"/>
      <c r="Q18" s="584"/>
      <c r="R18" s="584"/>
      <c r="S18" s="584"/>
      <c r="T18" s="584"/>
      <c r="U18" s="588">
        <v>5.0999999999999996</v>
      </c>
      <c r="V18" s="588"/>
      <c r="W18" s="588"/>
      <c r="X18" s="588"/>
      <c r="Y18" s="584">
        <v>4651398</v>
      </c>
      <c r="Z18" s="584"/>
      <c r="AA18" s="584"/>
      <c r="AB18" s="584"/>
      <c r="AC18" s="584"/>
      <c r="AD18" s="584"/>
      <c r="AE18" s="584"/>
      <c r="AF18" s="584"/>
      <c r="AG18" s="588">
        <v>9.5</v>
      </c>
      <c r="AH18" s="588"/>
      <c r="AI18" s="588"/>
      <c r="AJ18" s="647"/>
      <c r="AK18" s="49"/>
      <c r="AL18" s="6"/>
      <c r="AM18" s="908" t="s">
        <v>7</v>
      </c>
      <c r="AN18" s="908"/>
      <c r="AO18" s="908"/>
      <c r="AP18" s="908"/>
      <c r="AQ18" s="908"/>
      <c r="AR18" s="908"/>
      <c r="AS18" s="908"/>
      <c r="AT18" s="908"/>
      <c r="AU18" s="908"/>
      <c r="AV18" s="909"/>
      <c r="AW18" s="583">
        <v>24542399</v>
      </c>
      <c r="AX18" s="584"/>
      <c r="AY18" s="584"/>
      <c r="AZ18" s="584"/>
      <c r="BA18" s="584"/>
      <c r="BB18" s="584"/>
      <c r="BC18" s="584"/>
      <c r="BD18" s="584"/>
      <c r="BE18" s="584"/>
      <c r="BF18" s="588">
        <v>53.6</v>
      </c>
      <c r="BG18" s="588"/>
      <c r="BH18" s="588"/>
      <c r="BI18" s="588"/>
      <c r="BJ18" s="584">
        <v>678198</v>
      </c>
      <c r="BK18" s="821"/>
      <c r="BL18" s="821"/>
      <c r="BM18" s="821"/>
      <c r="BN18" s="821"/>
      <c r="BO18" s="821"/>
      <c r="BP18" s="822"/>
      <c r="BQ18" s="619" t="s">
        <v>163</v>
      </c>
      <c r="BR18" s="582"/>
      <c r="BS18" s="582"/>
      <c r="BT18" s="582"/>
      <c r="BU18" s="585"/>
      <c r="BV18" s="817" t="s">
        <v>403</v>
      </c>
      <c r="BW18" s="818"/>
      <c r="BX18" s="924"/>
      <c r="BY18" s="896"/>
      <c r="BZ18" s="619" t="s">
        <v>407</v>
      </c>
      <c r="CA18" s="684"/>
      <c r="CB18" s="684"/>
      <c r="CC18" s="684"/>
      <c r="CD18" s="684"/>
      <c r="CE18" s="684"/>
      <c r="CF18" s="684"/>
      <c r="CG18" s="684"/>
      <c r="CH18" s="684"/>
      <c r="CI18" s="684"/>
      <c r="CJ18" s="684"/>
      <c r="CK18" s="684"/>
      <c r="CL18" s="684"/>
      <c r="CM18" s="684"/>
      <c r="CN18" s="685"/>
      <c r="CO18" s="583" t="s">
        <v>368</v>
      </c>
      <c r="CP18" s="584"/>
      <c r="CQ18" s="584"/>
      <c r="CR18" s="584"/>
      <c r="CS18" s="584"/>
      <c r="CT18" s="584"/>
      <c r="CU18" s="584"/>
      <c r="CV18" s="584"/>
      <c r="CW18" s="584"/>
      <c r="CX18" s="584"/>
      <c r="CY18" s="584" t="s">
        <v>368</v>
      </c>
      <c r="CZ18" s="584"/>
      <c r="DA18" s="584"/>
      <c r="DB18" s="584"/>
      <c r="DC18" s="584"/>
      <c r="DD18" s="584"/>
      <c r="DE18" s="584"/>
      <c r="DF18" s="584"/>
      <c r="DG18" s="584"/>
      <c r="DH18" s="903"/>
      <c r="DI18" s="4"/>
    </row>
    <row r="19" spans="2:113" ht="13.5" customHeight="1">
      <c r="B19" s="853" t="s">
        <v>167</v>
      </c>
      <c r="C19" s="695"/>
      <c r="D19" s="695"/>
      <c r="E19" s="695"/>
      <c r="F19" s="695"/>
      <c r="G19" s="695"/>
      <c r="H19" s="695"/>
      <c r="I19" s="695"/>
      <c r="J19" s="695"/>
      <c r="K19" s="695"/>
      <c r="L19" s="696"/>
      <c r="M19" s="583">
        <v>10171</v>
      </c>
      <c r="N19" s="584"/>
      <c r="O19" s="584"/>
      <c r="P19" s="584"/>
      <c r="Q19" s="584"/>
      <c r="R19" s="584"/>
      <c r="S19" s="584"/>
      <c r="T19" s="584"/>
      <c r="U19" s="588">
        <v>0</v>
      </c>
      <c r="V19" s="588"/>
      <c r="W19" s="588"/>
      <c r="X19" s="588"/>
      <c r="Y19" s="584">
        <v>10171</v>
      </c>
      <c r="Z19" s="584"/>
      <c r="AA19" s="584"/>
      <c r="AB19" s="584"/>
      <c r="AC19" s="584"/>
      <c r="AD19" s="584"/>
      <c r="AE19" s="584"/>
      <c r="AF19" s="584"/>
      <c r="AG19" s="588">
        <v>0</v>
      </c>
      <c r="AH19" s="588"/>
      <c r="AI19" s="588"/>
      <c r="AJ19" s="647"/>
      <c r="AK19" s="911" t="s">
        <v>116</v>
      </c>
      <c r="AL19" s="60"/>
      <c r="AM19" s="59"/>
      <c r="AN19" s="894" t="s">
        <v>161</v>
      </c>
      <c r="AO19" s="894"/>
      <c r="AP19" s="894"/>
      <c r="AQ19" s="894"/>
      <c r="AR19" s="894"/>
      <c r="AS19" s="894"/>
      <c r="AT19" s="894"/>
      <c r="AU19" s="894"/>
      <c r="AV19" s="895"/>
      <c r="AW19" s="741">
        <v>427635</v>
      </c>
      <c r="AX19" s="742"/>
      <c r="AY19" s="742"/>
      <c r="AZ19" s="742"/>
      <c r="BA19" s="742"/>
      <c r="BB19" s="742"/>
      <c r="BC19" s="742"/>
      <c r="BD19" s="742"/>
      <c r="BE19" s="742"/>
      <c r="BF19" s="743">
        <v>0.9</v>
      </c>
      <c r="BG19" s="743"/>
      <c r="BH19" s="743"/>
      <c r="BI19" s="743"/>
      <c r="BJ19" s="742" t="s">
        <v>368</v>
      </c>
      <c r="BK19" s="831"/>
      <c r="BL19" s="831"/>
      <c r="BM19" s="831"/>
      <c r="BN19" s="831"/>
      <c r="BO19" s="831"/>
      <c r="BP19" s="832"/>
      <c r="BQ19" s="619" t="s">
        <v>160</v>
      </c>
      <c r="BR19" s="582"/>
      <c r="BS19" s="582"/>
      <c r="BT19" s="582"/>
      <c r="BU19" s="585"/>
      <c r="BV19" s="817" t="s">
        <v>403</v>
      </c>
      <c r="BW19" s="818"/>
      <c r="BX19" s="924"/>
      <c r="BY19" s="896"/>
      <c r="BZ19" s="619" t="s">
        <v>408</v>
      </c>
      <c r="CA19" s="684"/>
      <c r="CB19" s="684"/>
      <c r="CC19" s="684"/>
      <c r="CD19" s="684"/>
      <c r="CE19" s="684"/>
      <c r="CF19" s="684"/>
      <c r="CG19" s="684"/>
      <c r="CH19" s="684"/>
      <c r="CI19" s="684"/>
      <c r="CJ19" s="684"/>
      <c r="CK19" s="684"/>
      <c r="CL19" s="684"/>
      <c r="CM19" s="684"/>
      <c r="CN19" s="685"/>
      <c r="CO19" s="583">
        <v>470000</v>
      </c>
      <c r="CP19" s="584"/>
      <c r="CQ19" s="584"/>
      <c r="CR19" s="584"/>
      <c r="CS19" s="584"/>
      <c r="CT19" s="584"/>
      <c r="CU19" s="584"/>
      <c r="CV19" s="584"/>
      <c r="CW19" s="584"/>
      <c r="CX19" s="584"/>
      <c r="CY19" s="584">
        <v>630000</v>
      </c>
      <c r="CZ19" s="584"/>
      <c r="DA19" s="584"/>
      <c r="DB19" s="584"/>
      <c r="DC19" s="584"/>
      <c r="DD19" s="584"/>
      <c r="DE19" s="584"/>
      <c r="DF19" s="584"/>
      <c r="DG19" s="584"/>
      <c r="DH19" s="903"/>
      <c r="DI19" s="4"/>
    </row>
    <row r="20" spans="2:113" ht="13.5" customHeight="1">
      <c r="B20" s="853" t="s">
        <v>164</v>
      </c>
      <c r="C20" s="695"/>
      <c r="D20" s="695"/>
      <c r="E20" s="695"/>
      <c r="F20" s="695"/>
      <c r="G20" s="695"/>
      <c r="H20" s="695"/>
      <c r="I20" s="695"/>
      <c r="J20" s="695"/>
      <c r="K20" s="695"/>
      <c r="L20" s="696"/>
      <c r="M20" s="583" t="s">
        <v>368</v>
      </c>
      <c r="N20" s="584"/>
      <c r="O20" s="584"/>
      <c r="P20" s="584"/>
      <c r="Q20" s="584"/>
      <c r="R20" s="584"/>
      <c r="S20" s="584"/>
      <c r="T20" s="584"/>
      <c r="U20" s="588" t="s">
        <v>368</v>
      </c>
      <c r="V20" s="588"/>
      <c r="W20" s="588"/>
      <c r="X20" s="588"/>
      <c r="Y20" s="584" t="s">
        <v>368</v>
      </c>
      <c r="Z20" s="584"/>
      <c r="AA20" s="584"/>
      <c r="AB20" s="584"/>
      <c r="AC20" s="584"/>
      <c r="AD20" s="584"/>
      <c r="AE20" s="584"/>
      <c r="AF20" s="584"/>
      <c r="AG20" s="588" t="s">
        <v>368</v>
      </c>
      <c r="AH20" s="588"/>
      <c r="AI20" s="588"/>
      <c r="AJ20" s="647"/>
      <c r="AK20" s="912"/>
      <c r="AL20" s="58"/>
      <c r="AM20" s="6"/>
      <c r="AN20" s="582" t="s">
        <v>158</v>
      </c>
      <c r="AO20" s="582"/>
      <c r="AP20" s="582"/>
      <c r="AQ20" s="582"/>
      <c r="AR20" s="582"/>
      <c r="AS20" s="582"/>
      <c r="AT20" s="582"/>
      <c r="AU20" s="582"/>
      <c r="AV20" s="585"/>
      <c r="AW20" s="583">
        <v>19615625</v>
      </c>
      <c r="AX20" s="584"/>
      <c r="AY20" s="584"/>
      <c r="AZ20" s="584"/>
      <c r="BA20" s="584"/>
      <c r="BB20" s="584"/>
      <c r="BC20" s="584"/>
      <c r="BD20" s="584"/>
      <c r="BE20" s="584"/>
      <c r="BF20" s="588">
        <v>42.9</v>
      </c>
      <c r="BG20" s="588"/>
      <c r="BH20" s="588"/>
      <c r="BI20" s="588"/>
      <c r="BJ20" s="584" t="s">
        <v>368</v>
      </c>
      <c r="BK20" s="821"/>
      <c r="BL20" s="821"/>
      <c r="BM20" s="821"/>
      <c r="BN20" s="821"/>
      <c r="BO20" s="821"/>
      <c r="BP20" s="822"/>
      <c r="BQ20" s="619" t="s">
        <v>157</v>
      </c>
      <c r="BR20" s="582"/>
      <c r="BS20" s="582"/>
      <c r="BT20" s="582"/>
      <c r="BU20" s="585"/>
      <c r="BV20" s="817" t="s">
        <v>403</v>
      </c>
      <c r="BW20" s="818"/>
      <c r="BX20" s="897"/>
      <c r="BY20" s="898"/>
      <c r="BZ20" s="697" t="s">
        <v>410</v>
      </c>
      <c r="CA20" s="901"/>
      <c r="CB20" s="901"/>
      <c r="CC20" s="901"/>
      <c r="CD20" s="901"/>
      <c r="CE20" s="901"/>
      <c r="CF20" s="901"/>
      <c r="CG20" s="901"/>
      <c r="CH20" s="901"/>
      <c r="CI20" s="901"/>
      <c r="CJ20" s="901"/>
      <c r="CK20" s="901"/>
      <c r="CL20" s="901"/>
      <c r="CM20" s="901"/>
      <c r="CN20" s="902"/>
      <c r="CO20" s="583">
        <v>1071765</v>
      </c>
      <c r="CP20" s="584"/>
      <c r="CQ20" s="584"/>
      <c r="CR20" s="584"/>
      <c r="CS20" s="584"/>
      <c r="CT20" s="584"/>
      <c r="CU20" s="584"/>
      <c r="CV20" s="584"/>
      <c r="CW20" s="584"/>
      <c r="CX20" s="584"/>
      <c r="CY20" s="584">
        <v>-2182981</v>
      </c>
      <c r="CZ20" s="584"/>
      <c r="DA20" s="584"/>
      <c r="DB20" s="584"/>
      <c r="DC20" s="584"/>
      <c r="DD20" s="584"/>
      <c r="DE20" s="584"/>
      <c r="DF20" s="584"/>
      <c r="DG20" s="584"/>
      <c r="DH20" s="903"/>
      <c r="DI20" s="4"/>
    </row>
    <row r="21" spans="2:113" ht="13.5" customHeight="1">
      <c r="B21" s="853" t="s">
        <v>162</v>
      </c>
      <c r="C21" s="695"/>
      <c r="D21" s="695"/>
      <c r="E21" s="695"/>
      <c r="F21" s="695"/>
      <c r="G21" s="695"/>
      <c r="H21" s="695"/>
      <c r="I21" s="695"/>
      <c r="J21" s="695"/>
      <c r="K21" s="695"/>
      <c r="L21" s="696"/>
      <c r="M21" s="583">
        <v>187924</v>
      </c>
      <c r="N21" s="584"/>
      <c r="O21" s="584"/>
      <c r="P21" s="584"/>
      <c r="Q21" s="584"/>
      <c r="R21" s="584"/>
      <c r="S21" s="584"/>
      <c r="T21" s="584"/>
      <c r="U21" s="588">
        <v>0.2</v>
      </c>
      <c r="V21" s="588"/>
      <c r="W21" s="588"/>
      <c r="X21" s="588"/>
      <c r="Y21" s="584">
        <v>187924</v>
      </c>
      <c r="Z21" s="584"/>
      <c r="AA21" s="584"/>
      <c r="AB21" s="584"/>
      <c r="AC21" s="584"/>
      <c r="AD21" s="584"/>
      <c r="AE21" s="584"/>
      <c r="AF21" s="584"/>
      <c r="AG21" s="588">
        <v>0.4</v>
      </c>
      <c r="AH21" s="588"/>
      <c r="AI21" s="588"/>
      <c r="AJ21" s="647"/>
      <c r="AK21" s="912"/>
      <c r="AL21" s="58"/>
      <c r="AM21" s="6"/>
      <c r="AN21" s="582" t="s">
        <v>155</v>
      </c>
      <c r="AO21" s="582"/>
      <c r="AP21" s="582"/>
      <c r="AQ21" s="582"/>
      <c r="AR21" s="582"/>
      <c r="AS21" s="582"/>
      <c r="AT21" s="582"/>
      <c r="AU21" s="582"/>
      <c r="AV21" s="585"/>
      <c r="AW21" s="583">
        <v>619434</v>
      </c>
      <c r="AX21" s="584"/>
      <c r="AY21" s="584"/>
      <c r="AZ21" s="584"/>
      <c r="BA21" s="584"/>
      <c r="BB21" s="584"/>
      <c r="BC21" s="584"/>
      <c r="BD21" s="584"/>
      <c r="BE21" s="584"/>
      <c r="BF21" s="588">
        <v>1.4</v>
      </c>
      <c r="BG21" s="588"/>
      <c r="BH21" s="588"/>
      <c r="BI21" s="588"/>
      <c r="BJ21" s="584" t="s">
        <v>368</v>
      </c>
      <c r="BK21" s="821"/>
      <c r="BL21" s="821"/>
      <c r="BM21" s="821"/>
      <c r="BN21" s="821"/>
      <c r="BO21" s="821"/>
      <c r="BP21" s="822"/>
      <c r="BQ21" s="619" t="s">
        <v>154</v>
      </c>
      <c r="BR21" s="582"/>
      <c r="BS21" s="582"/>
      <c r="BT21" s="582"/>
      <c r="BU21" s="585"/>
      <c r="BV21" s="817" t="s">
        <v>403</v>
      </c>
      <c r="BW21" s="818"/>
      <c r="BX21" s="26"/>
      <c r="BY21" s="28"/>
      <c r="BZ21" s="28"/>
      <c r="CA21" s="788" t="s">
        <v>153</v>
      </c>
      <c r="CB21" s="788"/>
      <c r="CC21" s="788"/>
      <c r="CD21" s="788"/>
      <c r="CE21" s="788"/>
      <c r="CF21" s="788"/>
      <c r="CG21" s="788"/>
      <c r="CH21" s="788"/>
      <c r="CI21" s="788"/>
      <c r="CJ21" s="788"/>
      <c r="CK21" s="788"/>
      <c r="CL21" s="27"/>
      <c r="CM21" s="27"/>
      <c r="CN21" s="25"/>
      <c r="CO21" s="910" t="s">
        <v>152</v>
      </c>
      <c r="CP21" s="632"/>
      <c r="CQ21" s="632"/>
      <c r="CR21" s="632"/>
      <c r="CS21" s="632"/>
      <c r="CT21" s="893" t="s">
        <v>411</v>
      </c>
      <c r="CU21" s="788"/>
      <c r="CV21" s="788"/>
      <c r="CW21" s="788"/>
      <c r="CX21" s="788"/>
      <c r="CY21" s="796"/>
      <c r="CZ21" s="893" t="s">
        <v>412</v>
      </c>
      <c r="DA21" s="745"/>
      <c r="DB21" s="745"/>
      <c r="DC21" s="745"/>
      <c r="DD21" s="745"/>
      <c r="DE21" s="745"/>
      <c r="DF21" s="745"/>
      <c r="DG21" s="745"/>
      <c r="DH21" s="904"/>
      <c r="DI21" s="4"/>
    </row>
    <row r="22" spans="2:113" ht="13.5" customHeight="1">
      <c r="B22" s="659" t="s">
        <v>159</v>
      </c>
      <c r="C22" s="582"/>
      <c r="D22" s="582"/>
      <c r="E22" s="582"/>
      <c r="F22" s="582"/>
      <c r="G22" s="582"/>
      <c r="H22" s="582"/>
      <c r="I22" s="582"/>
      <c r="J22" s="582"/>
      <c r="K22" s="582"/>
      <c r="L22" s="585"/>
      <c r="M22" s="583" t="s">
        <v>368</v>
      </c>
      <c r="N22" s="584"/>
      <c r="O22" s="584"/>
      <c r="P22" s="584"/>
      <c r="Q22" s="584"/>
      <c r="R22" s="584"/>
      <c r="S22" s="584"/>
      <c r="T22" s="584"/>
      <c r="U22" s="588" t="s">
        <v>368</v>
      </c>
      <c r="V22" s="588"/>
      <c r="W22" s="588"/>
      <c r="X22" s="588"/>
      <c r="Y22" s="584" t="s">
        <v>368</v>
      </c>
      <c r="Z22" s="584"/>
      <c r="AA22" s="584"/>
      <c r="AB22" s="584"/>
      <c r="AC22" s="584"/>
      <c r="AD22" s="584"/>
      <c r="AE22" s="584"/>
      <c r="AF22" s="584"/>
      <c r="AG22" s="588" t="s">
        <v>368</v>
      </c>
      <c r="AH22" s="588"/>
      <c r="AI22" s="588"/>
      <c r="AJ22" s="647"/>
      <c r="AK22" s="913"/>
      <c r="AL22" s="57"/>
      <c r="AM22" s="56"/>
      <c r="AN22" s="908" t="s">
        <v>150</v>
      </c>
      <c r="AO22" s="908"/>
      <c r="AP22" s="908"/>
      <c r="AQ22" s="908"/>
      <c r="AR22" s="908"/>
      <c r="AS22" s="908"/>
      <c r="AT22" s="908"/>
      <c r="AU22" s="908"/>
      <c r="AV22" s="909"/>
      <c r="AW22" s="733">
        <v>3879705</v>
      </c>
      <c r="AX22" s="734"/>
      <c r="AY22" s="734"/>
      <c r="AZ22" s="734"/>
      <c r="BA22" s="734"/>
      <c r="BB22" s="734"/>
      <c r="BC22" s="734"/>
      <c r="BD22" s="734"/>
      <c r="BE22" s="734"/>
      <c r="BF22" s="735">
        <v>8.5</v>
      </c>
      <c r="BG22" s="735"/>
      <c r="BH22" s="735"/>
      <c r="BI22" s="735"/>
      <c r="BJ22" s="734">
        <v>678198</v>
      </c>
      <c r="BK22" s="833"/>
      <c r="BL22" s="833"/>
      <c r="BM22" s="833"/>
      <c r="BN22" s="833"/>
      <c r="BO22" s="833"/>
      <c r="BP22" s="834"/>
      <c r="BQ22" s="619" t="s">
        <v>149</v>
      </c>
      <c r="BR22" s="582"/>
      <c r="BS22" s="582"/>
      <c r="BT22" s="582"/>
      <c r="BU22" s="585"/>
      <c r="BV22" s="817" t="s">
        <v>403</v>
      </c>
      <c r="BW22" s="818"/>
      <c r="BX22" s="55"/>
      <c r="BY22" s="54"/>
      <c r="BZ22" s="36"/>
      <c r="CA22" s="806"/>
      <c r="CB22" s="806"/>
      <c r="CC22" s="806"/>
      <c r="CD22" s="806"/>
      <c r="CE22" s="806"/>
      <c r="CF22" s="806"/>
      <c r="CG22" s="806"/>
      <c r="CH22" s="806"/>
      <c r="CI22" s="806"/>
      <c r="CJ22" s="806"/>
      <c r="CK22" s="806"/>
      <c r="CL22" s="36"/>
      <c r="CM22" s="36"/>
      <c r="CN22" s="53"/>
      <c r="CO22" s="661"/>
      <c r="CP22" s="662"/>
      <c r="CQ22" s="662"/>
      <c r="CR22" s="662"/>
      <c r="CS22" s="662"/>
      <c r="CT22" s="855"/>
      <c r="CU22" s="806"/>
      <c r="CV22" s="806"/>
      <c r="CW22" s="806"/>
      <c r="CX22" s="806"/>
      <c r="CY22" s="856"/>
      <c r="CZ22" s="905"/>
      <c r="DA22" s="906"/>
      <c r="DB22" s="906"/>
      <c r="DC22" s="906"/>
      <c r="DD22" s="906"/>
      <c r="DE22" s="906"/>
      <c r="DF22" s="906"/>
      <c r="DG22" s="906"/>
      <c r="DH22" s="907"/>
      <c r="DI22" s="4"/>
    </row>
    <row r="23" spans="2:113" ht="13.5" customHeight="1">
      <c r="B23" s="659" t="s">
        <v>156</v>
      </c>
      <c r="C23" s="582"/>
      <c r="D23" s="582"/>
      <c r="E23" s="582"/>
      <c r="F23" s="582"/>
      <c r="G23" s="582"/>
      <c r="H23" s="582"/>
      <c r="I23" s="582"/>
      <c r="J23" s="582"/>
      <c r="K23" s="582"/>
      <c r="L23" s="585"/>
      <c r="M23" s="583">
        <v>169941</v>
      </c>
      <c r="N23" s="584"/>
      <c r="O23" s="584"/>
      <c r="P23" s="584"/>
      <c r="Q23" s="584"/>
      <c r="R23" s="584"/>
      <c r="S23" s="584"/>
      <c r="T23" s="584"/>
      <c r="U23" s="588">
        <v>0.2</v>
      </c>
      <c r="V23" s="588"/>
      <c r="W23" s="588"/>
      <c r="X23" s="588"/>
      <c r="Y23" s="584">
        <v>169941</v>
      </c>
      <c r="Z23" s="584"/>
      <c r="AA23" s="584"/>
      <c r="AB23" s="584"/>
      <c r="AC23" s="584"/>
      <c r="AD23" s="584"/>
      <c r="AE23" s="584"/>
      <c r="AF23" s="584"/>
      <c r="AG23" s="588">
        <v>0.3</v>
      </c>
      <c r="AH23" s="588"/>
      <c r="AI23" s="588"/>
      <c r="AJ23" s="647"/>
      <c r="AK23" s="46"/>
      <c r="AL23" s="4"/>
      <c r="AM23" s="894" t="s">
        <v>147</v>
      </c>
      <c r="AN23" s="894"/>
      <c r="AO23" s="894"/>
      <c r="AP23" s="894"/>
      <c r="AQ23" s="894"/>
      <c r="AR23" s="894"/>
      <c r="AS23" s="894"/>
      <c r="AT23" s="894"/>
      <c r="AU23" s="894"/>
      <c r="AV23" s="895"/>
      <c r="AW23" s="741">
        <v>16562090</v>
      </c>
      <c r="AX23" s="742"/>
      <c r="AY23" s="742"/>
      <c r="AZ23" s="742"/>
      <c r="BA23" s="742"/>
      <c r="BB23" s="742"/>
      <c r="BC23" s="742"/>
      <c r="BD23" s="742"/>
      <c r="BE23" s="742"/>
      <c r="BF23" s="743">
        <v>36.200000000000003</v>
      </c>
      <c r="BG23" s="743"/>
      <c r="BH23" s="743"/>
      <c r="BI23" s="743"/>
      <c r="BJ23" s="742" t="s">
        <v>368</v>
      </c>
      <c r="BK23" s="831"/>
      <c r="BL23" s="831"/>
      <c r="BM23" s="831"/>
      <c r="BN23" s="831"/>
      <c r="BO23" s="831"/>
      <c r="BP23" s="832"/>
      <c r="BQ23" s="835" t="s">
        <v>146</v>
      </c>
      <c r="BR23" s="695"/>
      <c r="BS23" s="695"/>
      <c r="BT23" s="695"/>
      <c r="BU23" s="696"/>
      <c r="BV23" s="817" t="s">
        <v>403</v>
      </c>
      <c r="BW23" s="818"/>
      <c r="BX23" s="720" t="s">
        <v>145</v>
      </c>
      <c r="BY23" s="896"/>
      <c r="BZ23" s="641" t="s">
        <v>144</v>
      </c>
      <c r="CA23" s="642"/>
      <c r="CB23" s="642"/>
      <c r="CC23" s="642"/>
      <c r="CD23" s="642"/>
      <c r="CE23" s="642"/>
      <c r="CF23" s="642"/>
      <c r="CG23" s="642"/>
      <c r="CH23" s="642"/>
      <c r="CI23" s="642"/>
      <c r="CJ23" s="642"/>
      <c r="CK23" s="642"/>
      <c r="CL23" s="642"/>
      <c r="CM23" s="642"/>
      <c r="CN23" s="643"/>
      <c r="CO23" s="899">
        <v>1185</v>
      </c>
      <c r="CP23" s="900"/>
      <c r="CQ23" s="900"/>
      <c r="CR23" s="900"/>
      <c r="CS23" s="900"/>
      <c r="CT23" s="888">
        <f>CO23*CZ23</f>
        <v>3681795</v>
      </c>
      <c r="CU23" s="888"/>
      <c r="CV23" s="888"/>
      <c r="CW23" s="888"/>
      <c r="CX23" s="888"/>
      <c r="CY23" s="888"/>
      <c r="CZ23" s="888">
        <v>3107</v>
      </c>
      <c r="DA23" s="888"/>
      <c r="DB23" s="888"/>
      <c r="DC23" s="888"/>
      <c r="DD23" s="888"/>
      <c r="DE23" s="888"/>
      <c r="DF23" s="888"/>
      <c r="DG23" s="888"/>
      <c r="DH23" s="889"/>
      <c r="DI23" s="4"/>
    </row>
    <row r="24" spans="2:113" ht="13.5" customHeight="1">
      <c r="B24" s="659" t="s">
        <v>151</v>
      </c>
      <c r="C24" s="582"/>
      <c r="D24" s="582"/>
      <c r="E24" s="582"/>
      <c r="F24" s="582"/>
      <c r="G24" s="582"/>
      <c r="H24" s="582"/>
      <c r="I24" s="582"/>
      <c r="J24" s="582"/>
      <c r="K24" s="582"/>
      <c r="L24" s="585"/>
      <c r="M24" s="583">
        <v>55103</v>
      </c>
      <c r="N24" s="584"/>
      <c r="O24" s="584"/>
      <c r="P24" s="584"/>
      <c r="Q24" s="584"/>
      <c r="R24" s="584"/>
      <c r="S24" s="584"/>
      <c r="T24" s="584"/>
      <c r="U24" s="588">
        <v>0.1</v>
      </c>
      <c r="V24" s="588"/>
      <c r="W24" s="588"/>
      <c r="X24" s="588"/>
      <c r="Y24" s="584" t="s">
        <v>368</v>
      </c>
      <c r="Z24" s="584"/>
      <c r="AA24" s="584"/>
      <c r="AB24" s="584"/>
      <c r="AC24" s="584"/>
      <c r="AD24" s="584"/>
      <c r="AE24" s="584"/>
      <c r="AF24" s="584"/>
      <c r="AG24" s="588" t="s">
        <v>368</v>
      </c>
      <c r="AH24" s="588"/>
      <c r="AI24" s="588"/>
      <c r="AJ24" s="647"/>
      <c r="AK24" s="46"/>
      <c r="AL24" s="4"/>
      <c r="AM24" s="4"/>
      <c r="AN24" s="582" t="s">
        <v>142</v>
      </c>
      <c r="AO24" s="582"/>
      <c r="AP24" s="582"/>
      <c r="AQ24" s="582"/>
      <c r="AR24" s="582"/>
      <c r="AS24" s="582"/>
      <c r="AT24" s="582"/>
      <c r="AU24" s="582"/>
      <c r="AV24" s="585"/>
      <c r="AW24" s="583">
        <v>15611048</v>
      </c>
      <c r="AX24" s="584"/>
      <c r="AY24" s="584"/>
      <c r="AZ24" s="584"/>
      <c r="BA24" s="584"/>
      <c r="BB24" s="584"/>
      <c r="BC24" s="584"/>
      <c r="BD24" s="584"/>
      <c r="BE24" s="584"/>
      <c r="BF24" s="588">
        <v>34.1</v>
      </c>
      <c r="BG24" s="588"/>
      <c r="BH24" s="588"/>
      <c r="BI24" s="588"/>
      <c r="BJ24" s="584" t="s">
        <v>368</v>
      </c>
      <c r="BK24" s="821"/>
      <c r="BL24" s="821"/>
      <c r="BM24" s="821"/>
      <c r="BN24" s="821"/>
      <c r="BO24" s="821"/>
      <c r="BP24" s="822"/>
      <c r="BQ24" s="890" t="s">
        <v>141</v>
      </c>
      <c r="BR24" s="891"/>
      <c r="BS24" s="891"/>
      <c r="BT24" s="891"/>
      <c r="BU24" s="892"/>
      <c r="BV24" s="817" t="s">
        <v>409</v>
      </c>
      <c r="BW24" s="818"/>
      <c r="BX24" s="720"/>
      <c r="BY24" s="896"/>
      <c r="BZ24" s="52"/>
      <c r="CA24" s="582" t="s">
        <v>140</v>
      </c>
      <c r="CB24" s="582"/>
      <c r="CC24" s="582"/>
      <c r="CD24" s="582"/>
      <c r="CE24" s="582"/>
      <c r="CF24" s="582"/>
      <c r="CG24" s="582"/>
      <c r="CH24" s="582"/>
      <c r="CI24" s="582"/>
      <c r="CJ24" s="582"/>
      <c r="CK24" s="582"/>
      <c r="CL24" s="582"/>
      <c r="CM24" s="582"/>
      <c r="CN24" s="585"/>
      <c r="CO24" s="583" t="s">
        <v>368</v>
      </c>
      <c r="CP24" s="584"/>
      <c r="CQ24" s="584"/>
      <c r="CR24" s="584"/>
      <c r="CS24" s="584"/>
      <c r="CT24" s="752" t="s">
        <v>368</v>
      </c>
      <c r="CU24" s="752"/>
      <c r="CV24" s="752"/>
      <c r="CW24" s="752"/>
      <c r="CX24" s="752"/>
      <c r="CY24" s="752"/>
      <c r="CZ24" s="752" t="s">
        <v>368</v>
      </c>
      <c r="DA24" s="752"/>
      <c r="DB24" s="752"/>
      <c r="DC24" s="752"/>
      <c r="DD24" s="752"/>
      <c r="DE24" s="752"/>
      <c r="DF24" s="752"/>
      <c r="DG24" s="752"/>
      <c r="DH24" s="754"/>
      <c r="DI24" s="4"/>
    </row>
    <row r="25" spans="2:113" ht="13.5" customHeight="1">
      <c r="B25" s="878" t="s">
        <v>116</v>
      </c>
      <c r="C25" s="885" t="s">
        <v>148</v>
      </c>
      <c r="D25" s="886"/>
      <c r="E25" s="886"/>
      <c r="F25" s="886"/>
      <c r="G25" s="886"/>
      <c r="H25" s="886"/>
      <c r="I25" s="886"/>
      <c r="J25" s="886"/>
      <c r="K25" s="886"/>
      <c r="L25" s="887"/>
      <c r="M25" s="741" t="s">
        <v>368</v>
      </c>
      <c r="N25" s="742"/>
      <c r="O25" s="742"/>
      <c r="P25" s="742"/>
      <c r="Q25" s="742"/>
      <c r="R25" s="742"/>
      <c r="S25" s="742"/>
      <c r="T25" s="742"/>
      <c r="U25" s="743" t="s">
        <v>368</v>
      </c>
      <c r="V25" s="743"/>
      <c r="W25" s="743"/>
      <c r="X25" s="743"/>
      <c r="Y25" s="742" t="s">
        <v>368</v>
      </c>
      <c r="Z25" s="742"/>
      <c r="AA25" s="742"/>
      <c r="AB25" s="742"/>
      <c r="AC25" s="742"/>
      <c r="AD25" s="742"/>
      <c r="AE25" s="742"/>
      <c r="AF25" s="742"/>
      <c r="AG25" s="743" t="s">
        <v>368</v>
      </c>
      <c r="AH25" s="743"/>
      <c r="AI25" s="743"/>
      <c r="AJ25" s="781"/>
      <c r="AK25" s="46"/>
      <c r="AL25" s="4"/>
      <c r="AM25" s="582" t="s">
        <v>138</v>
      </c>
      <c r="AN25" s="582"/>
      <c r="AO25" s="582"/>
      <c r="AP25" s="582"/>
      <c r="AQ25" s="582"/>
      <c r="AR25" s="582"/>
      <c r="AS25" s="582"/>
      <c r="AT25" s="582"/>
      <c r="AU25" s="582"/>
      <c r="AV25" s="585"/>
      <c r="AW25" s="583">
        <v>119357</v>
      </c>
      <c r="AX25" s="584"/>
      <c r="AY25" s="584"/>
      <c r="AZ25" s="584"/>
      <c r="BA25" s="584"/>
      <c r="BB25" s="584"/>
      <c r="BC25" s="584"/>
      <c r="BD25" s="584"/>
      <c r="BE25" s="584"/>
      <c r="BF25" s="588">
        <v>0.3</v>
      </c>
      <c r="BG25" s="588"/>
      <c r="BH25" s="588"/>
      <c r="BI25" s="588"/>
      <c r="BJ25" s="584" t="s">
        <v>368</v>
      </c>
      <c r="BK25" s="821"/>
      <c r="BL25" s="821"/>
      <c r="BM25" s="821"/>
      <c r="BN25" s="821"/>
      <c r="BO25" s="821"/>
      <c r="BP25" s="822"/>
      <c r="BQ25" s="619" t="s">
        <v>137</v>
      </c>
      <c r="BR25" s="582"/>
      <c r="BS25" s="582"/>
      <c r="BT25" s="582"/>
      <c r="BU25" s="585"/>
      <c r="BV25" s="817" t="s">
        <v>409</v>
      </c>
      <c r="BW25" s="818"/>
      <c r="BX25" s="720"/>
      <c r="BY25" s="896"/>
      <c r="BZ25" s="51"/>
      <c r="CA25" s="582" t="s">
        <v>136</v>
      </c>
      <c r="CB25" s="582"/>
      <c r="CC25" s="582"/>
      <c r="CD25" s="582"/>
      <c r="CE25" s="582"/>
      <c r="CF25" s="582"/>
      <c r="CG25" s="582"/>
      <c r="CH25" s="582"/>
      <c r="CI25" s="582"/>
      <c r="CJ25" s="582"/>
      <c r="CK25" s="582"/>
      <c r="CL25" s="582"/>
      <c r="CM25" s="582"/>
      <c r="CN25" s="585"/>
      <c r="CO25" s="583">
        <v>93</v>
      </c>
      <c r="CP25" s="584"/>
      <c r="CQ25" s="584"/>
      <c r="CR25" s="584"/>
      <c r="CS25" s="584"/>
      <c r="CT25" s="752">
        <v>317316</v>
      </c>
      <c r="CU25" s="752"/>
      <c r="CV25" s="752"/>
      <c r="CW25" s="752"/>
      <c r="CX25" s="752"/>
      <c r="CY25" s="752"/>
      <c r="CZ25" s="752">
        <v>3412</v>
      </c>
      <c r="DA25" s="752"/>
      <c r="DB25" s="752"/>
      <c r="DC25" s="752"/>
      <c r="DD25" s="752"/>
      <c r="DE25" s="752"/>
      <c r="DF25" s="752"/>
      <c r="DG25" s="752"/>
      <c r="DH25" s="754"/>
      <c r="DI25" s="4"/>
    </row>
    <row r="26" spans="2:113" ht="13.5" customHeight="1">
      <c r="B26" s="879"/>
      <c r="C26" s="881" t="s">
        <v>143</v>
      </c>
      <c r="D26" s="695"/>
      <c r="E26" s="695"/>
      <c r="F26" s="695"/>
      <c r="G26" s="695"/>
      <c r="H26" s="695"/>
      <c r="I26" s="695"/>
      <c r="J26" s="695"/>
      <c r="K26" s="695"/>
      <c r="L26" s="696"/>
      <c r="M26" s="583">
        <v>54851</v>
      </c>
      <c r="N26" s="584"/>
      <c r="O26" s="584"/>
      <c r="P26" s="584"/>
      <c r="Q26" s="584"/>
      <c r="R26" s="584"/>
      <c r="S26" s="584"/>
      <c r="T26" s="584"/>
      <c r="U26" s="588">
        <v>0.1</v>
      </c>
      <c r="V26" s="588"/>
      <c r="W26" s="588"/>
      <c r="X26" s="588"/>
      <c r="Y26" s="584" t="s">
        <v>368</v>
      </c>
      <c r="Z26" s="584"/>
      <c r="AA26" s="584"/>
      <c r="AB26" s="584"/>
      <c r="AC26" s="584"/>
      <c r="AD26" s="584"/>
      <c r="AE26" s="584"/>
      <c r="AF26" s="584"/>
      <c r="AG26" s="588" t="s">
        <v>368</v>
      </c>
      <c r="AH26" s="588"/>
      <c r="AI26" s="588"/>
      <c r="AJ26" s="647"/>
      <c r="AK26" s="46"/>
      <c r="AL26" s="4"/>
      <c r="AM26" s="582" t="s">
        <v>134</v>
      </c>
      <c r="AN26" s="582"/>
      <c r="AO26" s="582"/>
      <c r="AP26" s="582"/>
      <c r="AQ26" s="582"/>
      <c r="AR26" s="582"/>
      <c r="AS26" s="582"/>
      <c r="AT26" s="582"/>
      <c r="AU26" s="582"/>
      <c r="AV26" s="585"/>
      <c r="AW26" s="583">
        <v>1229791</v>
      </c>
      <c r="AX26" s="584"/>
      <c r="AY26" s="584"/>
      <c r="AZ26" s="584"/>
      <c r="BA26" s="584"/>
      <c r="BB26" s="584"/>
      <c r="BC26" s="584"/>
      <c r="BD26" s="584"/>
      <c r="BE26" s="584"/>
      <c r="BF26" s="588">
        <v>2.7</v>
      </c>
      <c r="BG26" s="588"/>
      <c r="BH26" s="588"/>
      <c r="BI26" s="588"/>
      <c r="BJ26" s="584" t="s">
        <v>368</v>
      </c>
      <c r="BK26" s="821"/>
      <c r="BL26" s="821"/>
      <c r="BM26" s="821"/>
      <c r="BN26" s="821"/>
      <c r="BO26" s="821"/>
      <c r="BP26" s="822"/>
      <c r="BQ26" s="619"/>
      <c r="BR26" s="582"/>
      <c r="BS26" s="582"/>
      <c r="BT26" s="582"/>
      <c r="BU26" s="585"/>
      <c r="BV26" s="817"/>
      <c r="BW26" s="818"/>
      <c r="BX26" s="720"/>
      <c r="BY26" s="896"/>
      <c r="BZ26" s="619" t="s">
        <v>133</v>
      </c>
      <c r="CA26" s="582"/>
      <c r="CB26" s="582"/>
      <c r="CC26" s="582"/>
      <c r="CD26" s="582"/>
      <c r="CE26" s="582"/>
      <c r="CF26" s="582"/>
      <c r="CG26" s="582"/>
      <c r="CH26" s="582"/>
      <c r="CI26" s="582"/>
      <c r="CJ26" s="582"/>
      <c r="CK26" s="582"/>
      <c r="CL26" s="582"/>
      <c r="CM26" s="582"/>
      <c r="CN26" s="585"/>
      <c r="CO26" s="583">
        <v>3</v>
      </c>
      <c r="CP26" s="584"/>
      <c r="CQ26" s="584"/>
      <c r="CR26" s="584"/>
      <c r="CS26" s="584"/>
      <c r="CT26" s="752">
        <v>14071</v>
      </c>
      <c r="CU26" s="752"/>
      <c r="CV26" s="752"/>
      <c r="CW26" s="752"/>
      <c r="CX26" s="752"/>
      <c r="CY26" s="752"/>
      <c r="CZ26" s="752">
        <v>4690</v>
      </c>
      <c r="DA26" s="752"/>
      <c r="DB26" s="752"/>
      <c r="DC26" s="752"/>
      <c r="DD26" s="752"/>
      <c r="DE26" s="752"/>
      <c r="DF26" s="752"/>
      <c r="DG26" s="752"/>
      <c r="DH26" s="754"/>
      <c r="DI26" s="4"/>
    </row>
    <row r="27" spans="2:113" ht="13.5" customHeight="1">
      <c r="B27" s="880"/>
      <c r="C27" s="882" t="s">
        <v>139</v>
      </c>
      <c r="D27" s="883"/>
      <c r="E27" s="883"/>
      <c r="F27" s="883"/>
      <c r="G27" s="883"/>
      <c r="H27" s="883"/>
      <c r="I27" s="883"/>
      <c r="J27" s="883"/>
      <c r="K27" s="883"/>
      <c r="L27" s="884"/>
      <c r="M27" s="874">
        <v>252</v>
      </c>
      <c r="N27" s="875"/>
      <c r="O27" s="875"/>
      <c r="P27" s="875"/>
      <c r="Q27" s="875"/>
      <c r="R27" s="875"/>
      <c r="S27" s="875"/>
      <c r="T27" s="875"/>
      <c r="U27" s="876">
        <v>0</v>
      </c>
      <c r="V27" s="876"/>
      <c r="W27" s="876"/>
      <c r="X27" s="876"/>
      <c r="Y27" s="875" t="s">
        <v>368</v>
      </c>
      <c r="Z27" s="875"/>
      <c r="AA27" s="875"/>
      <c r="AB27" s="875"/>
      <c r="AC27" s="875"/>
      <c r="AD27" s="875"/>
      <c r="AE27" s="875"/>
      <c r="AF27" s="875"/>
      <c r="AG27" s="876" t="s">
        <v>368</v>
      </c>
      <c r="AH27" s="876"/>
      <c r="AI27" s="876"/>
      <c r="AJ27" s="877"/>
      <c r="AK27" s="46"/>
      <c r="AL27" s="4"/>
      <c r="AM27" s="582" t="s">
        <v>131</v>
      </c>
      <c r="AN27" s="582"/>
      <c r="AO27" s="582"/>
      <c r="AP27" s="582"/>
      <c r="AQ27" s="582"/>
      <c r="AR27" s="582"/>
      <c r="AS27" s="582"/>
      <c r="AT27" s="582"/>
      <c r="AU27" s="582"/>
      <c r="AV27" s="585"/>
      <c r="AW27" s="583" t="s">
        <v>368</v>
      </c>
      <c r="AX27" s="584"/>
      <c r="AY27" s="584"/>
      <c r="AZ27" s="584"/>
      <c r="BA27" s="584"/>
      <c r="BB27" s="584"/>
      <c r="BC27" s="584"/>
      <c r="BD27" s="584"/>
      <c r="BE27" s="584"/>
      <c r="BF27" s="588" t="s">
        <v>368</v>
      </c>
      <c r="BG27" s="588"/>
      <c r="BH27" s="588"/>
      <c r="BI27" s="588"/>
      <c r="BJ27" s="584" t="s">
        <v>368</v>
      </c>
      <c r="BK27" s="821"/>
      <c r="BL27" s="821"/>
      <c r="BM27" s="821"/>
      <c r="BN27" s="821"/>
      <c r="BO27" s="821"/>
      <c r="BP27" s="822"/>
      <c r="BQ27" s="619"/>
      <c r="BR27" s="582"/>
      <c r="BS27" s="582"/>
      <c r="BT27" s="582"/>
      <c r="BU27" s="585"/>
      <c r="BV27" s="817"/>
      <c r="BW27" s="818"/>
      <c r="BX27" s="720"/>
      <c r="BY27" s="896"/>
      <c r="BZ27" s="619" t="s">
        <v>130</v>
      </c>
      <c r="CA27" s="582"/>
      <c r="CB27" s="582"/>
      <c r="CC27" s="582"/>
      <c r="CD27" s="582"/>
      <c r="CE27" s="582"/>
      <c r="CF27" s="582"/>
      <c r="CG27" s="582"/>
      <c r="CH27" s="582"/>
      <c r="CI27" s="582"/>
      <c r="CJ27" s="582"/>
      <c r="CK27" s="582"/>
      <c r="CL27" s="582"/>
      <c r="CM27" s="582"/>
      <c r="CN27" s="585"/>
      <c r="CO27" s="583" t="s">
        <v>368</v>
      </c>
      <c r="CP27" s="584"/>
      <c r="CQ27" s="584"/>
      <c r="CR27" s="584"/>
      <c r="CS27" s="584"/>
      <c r="CT27" s="752" t="s">
        <v>368</v>
      </c>
      <c r="CU27" s="752"/>
      <c r="CV27" s="752"/>
      <c r="CW27" s="752"/>
      <c r="CX27" s="752"/>
      <c r="CY27" s="752"/>
      <c r="CZ27" s="752" t="s">
        <v>368</v>
      </c>
      <c r="DA27" s="752"/>
      <c r="DB27" s="752"/>
      <c r="DC27" s="752"/>
      <c r="DD27" s="752"/>
      <c r="DE27" s="752"/>
      <c r="DF27" s="752"/>
      <c r="DG27" s="752"/>
      <c r="DH27" s="754"/>
      <c r="DI27" s="4"/>
    </row>
    <row r="28" spans="2:113" ht="13.5" customHeight="1">
      <c r="B28" s="659" t="s">
        <v>135</v>
      </c>
      <c r="C28" s="582"/>
      <c r="D28" s="582"/>
      <c r="E28" s="582"/>
      <c r="F28" s="582"/>
      <c r="G28" s="582"/>
      <c r="H28" s="582"/>
      <c r="I28" s="582"/>
      <c r="J28" s="582"/>
      <c r="K28" s="582"/>
      <c r="L28" s="585"/>
      <c r="M28" s="870">
        <v>51916517</v>
      </c>
      <c r="N28" s="871"/>
      <c r="O28" s="871"/>
      <c r="P28" s="871"/>
      <c r="Q28" s="871"/>
      <c r="R28" s="871"/>
      <c r="S28" s="871"/>
      <c r="T28" s="871"/>
      <c r="U28" s="872">
        <v>56.8</v>
      </c>
      <c r="V28" s="872"/>
      <c r="W28" s="872"/>
      <c r="X28" s="872"/>
      <c r="Y28" s="871">
        <v>48567490</v>
      </c>
      <c r="Z28" s="871"/>
      <c r="AA28" s="871"/>
      <c r="AB28" s="871"/>
      <c r="AC28" s="871"/>
      <c r="AD28" s="871"/>
      <c r="AE28" s="871"/>
      <c r="AF28" s="871"/>
      <c r="AG28" s="872">
        <v>99.4</v>
      </c>
      <c r="AH28" s="872"/>
      <c r="AI28" s="872"/>
      <c r="AJ28" s="873"/>
      <c r="AK28" s="49"/>
      <c r="AL28" s="6"/>
      <c r="AM28" s="695" t="s">
        <v>128</v>
      </c>
      <c r="AN28" s="695"/>
      <c r="AO28" s="695"/>
      <c r="AP28" s="695"/>
      <c r="AQ28" s="695"/>
      <c r="AR28" s="695"/>
      <c r="AS28" s="695"/>
      <c r="AT28" s="695"/>
      <c r="AU28" s="695"/>
      <c r="AV28" s="696"/>
      <c r="AW28" s="583" t="s">
        <v>368</v>
      </c>
      <c r="AX28" s="584"/>
      <c r="AY28" s="584"/>
      <c r="AZ28" s="584"/>
      <c r="BA28" s="584"/>
      <c r="BB28" s="584"/>
      <c r="BC28" s="584"/>
      <c r="BD28" s="584"/>
      <c r="BE28" s="584"/>
      <c r="BF28" s="588" t="s">
        <v>368</v>
      </c>
      <c r="BG28" s="588"/>
      <c r="BH28" s="588"/>
      <c r="BI28" s="588"/>
      <c r="BJ28" s="584" t="s">
        <v>368</v>
      </c>
      <c r="BK28" s="821"/>
      <c r="BL28" s="821"/>
      <c r="BM28" s="821"/>
      <c r="BN28" s="821"/>
      <c r="BO28" s="821"/>
      <c r="BP28" s="822"/>
      <c r="BQ28" s="619"/>
      <c r="BR28" s="582"/>
      <c r="BS28" s="582"/>
      <c r="BT28" s="582"/>
      <c r="BU28" s="585"/>
      <c r="BV28" s="817"/>
      <c r="BW28" s="818"/>
      <c r="BX28" s="897"/>
      <c r="BY28" s="898"/>
      <c r="BZ28" s="697" t="s">
        <v>30</v>
      </c>
      <c r="CA28" s="662"/>
      <c r="CB28" s="662"/>
      <c r="CC28" s="662"/>
      <c r="CD28" s="662"/>
      <c r="CE28" s="662"/>
      <c r="CF28" s="662"/>
      <c r="CG28" s="662"/>
      <c r="CH28" s="662"/>
      <c r="CI28" s="662"/>
      <c r="CJ28" s="662"/>
      <c r="CK28" s="662"/>
      <c r="CL28" s="662"/>
      <c r="CM28" s="662"/>
      <c r="CN28" s="663"/>
      <c r="CO28" s="583">
        <v>1182</v>
      </c>
      <c r="CP28" s="584"/>
      <c r="CQ28" s="584"/>
      <c r="CR28" s="584"/>
      <c r="CS28" s="584"/>
      <c r="CT28" s="752">
        <v>3677224</v>
      </c>
      <c r="CU28" s="752"/>
      <c r="CV28" s="752"/>
      <c r="CW28" s="752"/>
      <c r="CX28" s="752"/>
      <c r="CY28" s="752"/>
      <c r="CZ28" s="752">
        <v>3111</v>
      </c>
      <c r="DA28" s="752"/>
      <c r="DB28" s="752"/>
      <c r="DC28" s="752"/>
      <c r="DD28" s="752"/>
      <c r="DE28" s="752"/>
      <c r="DF28" s="752"/>
      <c r="DG28" s="752"/>
      <c r="DH28" s="754"/>
      <c r="DI28" s="4"/>
    </row>
    <row r="29" spans="2:113" ht="13.5" customHeight="1">
      <c r="B29" s="853" t="s">
        <v>132</v>
      </c>
      <c r="C29" s="695"/>
      <c r="D29" s="695"/>
      <c r="E29" s="695"/>
      <c r="F29" s="695"/>
      <c r="G29" s="695"/>
      <c r="H29" s="695"/>
      <c r="I29" s="695"/>
      <c r="J29" s="695"/>
      <c r="K29" s="695"/>
      <c r="L29" s="696"/>
      <c r="M29" s="583">
        <v>23070</v>
      </c>
      <c r="N29" s="584"/>
      <c r="O29" s="584"/>
      <c r="P29" s="584"/>
      <c r="Q29" s="584"/>
      <c r="R29" s="584"/>
      <c r="S29" s="584"/>
      <c r="T29" s="584"/>
      <c r="U29" s="588">
        <v>0</v>
      </c>
      <c r="V29" s="588"/>
      <c r="W29" s="588"/>
      <c r="X29" s="588"/>
      <c r="Y29" s="584">
        <v>23070</v>
      </c>
      <c r="Z29" s="584"/>
      <c r="AA29" s="584"/>
      <c r="AB29" s="584"/>
      <c r="AC29" s="584"/>
      <c r="AD29" s="584"/>
      <c r="AE29" s="584"/>
      <c r="AF29" s="584"/>
      <c r="AG29" s="588">
        <v>0</v>
      </c>
      <c r="AH29" s="588"/>
      <c r="AI29" s="588"/>
      <c r="AJ29" s="647"/>
      <c r="AK29" s="49"/>
      <c r="AL29" s="582" t="s">
        <v>126</v>
      </c>
      <c r="AM29" s="582"/>
      <c r="AN29" s="582"/>
      <c r="AO29" s="582"/>
      <c r="AP29" s="582"/>
      <c r="AQ29" s="582"/>
      <c r="AR29" s="582"/>
      <c r="AS29" s="582"/>
      <c r="AT29" s="582"/>
      <c r="AU29" s="582"/>
      <c r="AV29" s="585"/>
      <c r="AW29" s="583" t="s">
        <v>368</v>
      </c>
      <c r="AX29" s="584"/>
      <c r="AY29" s="584"/>
      <c r="AZ29" s="584"/>
      <c r="BA29" s="584"/>
      <c r="BB29" s="584"/>
      <c r="BC29" s="584"/>
      <c r="BD29" s="584"/>
      <c r="BE29" s="584"/>
      <c r="BF29" s="588" t="s">
        <v>368</v>
      </c>
      <c r="BG29" s="588"/>
      <c r="BH29" s="588"/>
      <c r="BI29" s="588"/>
      <c r="BJ29" s="584" t="s">
        <v>368</v>
      </c>
      <c r="BK29" s="821"/>
      <c r="BL29" s="821"/>
      <c r="BM29" s="821"/>
      <c r="BN29" s="821"/>
      <c r="BO29" s="821"/>
      <c r="BP29" s="822"/>
      <c r="BQ29" s="861"/>
      <c r="BR29" s="862"/>
      <c r="BS29" s="862"/>
      <c r="BT29" s="862"/>
      <c r="BU29" s="863"/>
      <c r="BV29" s="864"/>
      <c r="BW29" s="816"/>
      <c r="BX29" s="865" t="s">
        <v>413</v>
      </c>
      <c r="BY29" s="866"/>
      <c r="BZ29" s="866"/>
      <c r="CA29" s="866"/>
      <c r="CB29" s="866"/>
      <c r="CC29" s="866"/>
      <c r="CD29" s="866"/>
      <c r="CE29" s="866"/>
      <c r="CF29" s="866"/>
      <c r="CG29" s="866"/>
      <c r="CH29" s="866"/>
      <c r="CI29" s="866"/>
      <c r="CJ29" s="866"/>
      <c r="CK29" s="866"/>
      <c r="CL29" s="866"/>
      <c r="CM29" s="866"/>
      <c r="CN29" s="867"/>
      <c r="CO29" s="868">
        <v>100.9</v>
      </c>
      <c r="CP29" s="784"/>
      <c r="CQ29" s="784"/>
      <c r="CR29" s="784"/>
      <c r="CS29" s="784"/>
      <c r="CT29" s="784"/>
      <c r="CU29" s="784"/>
      <c r="CV29" s="784"/>
      <c r="CW29" s="784"/>
      <c r="CX29" s="784"/>
      <c r="CY29" s="784"/>
      <c r="CZ29" s="784"/>
      <c r="DA29" s="784"/>
      <c r="DB29" s="784"/>
      <c r="DC29" s="784"/>
      <c r="DD29" s="784"/>
      <c r="DE29" s="784"/>
      <c r="DF29" s="784"/>
      <c r="DG29" s="784"/>
      <c r="DH29" s="869"/>
      <c r="DI29" s="4"/>
    </row>
    <row r="30" spans="2:113" ht="13.5" customHeight="1">
      <c r="B30" s="659" t="s">
        <v>129</v>
      </c>
      <c r="C30" s="582"/>
      <c r="D30" s="582"/>
      <c r="E30" s="582"/>
      <c r="F30" s="582"/>
      <c r="G30" s="582"/>
      <c r="H30" s="582"/>
      <c r="I30" s="582"/>
      <c r="J30" s="582"/>
      <c r="K30" s="582"/>
      <c r="L30" s="585"/>
      <c r="M30" s="583">
        <v>1250142</v>
      </c>
      <c r="N30" s="584"/>
      <c r="O30" s="584"/>
      <c r="P30" s="584"/>
      <c r="Q30" s="584"/>
      <c r="R30" s="584"/>
      <c r="S30" s="584"/>
      <c r="T30" s="584"/>
      <c r="U30" s="588">
        <v>1.4</v>
      </c>
      <c r="V30" s="588"/>
      <c r="W30" s="588"/>
      <c r="X30" s="588"/>
      <c r="Y30" s="584" t="s">
        <v>368</v>
      </c>
      <c r="Z30" s="584"/>
      <c r="AA30" s="584"/>
      <c r="AB30" s="584"/>
      <c r="AC30" s="584"/>
      <c r="AD30" s="584"/>
      <c r="AE30" s="584"/>
      <c r="AF30" s="584"/>
      <c r="AG30" s="588" t="s">
        <v>368</v>
      </c>
      <c r="AH30" s="588"/>
      <c r="AI30" s="588"/>
      <c r="AJ30" s="647"/>
      <c r="AK30" s="619" t="s">
        <v>123</v>
      </c>
      <c r="AL30" s="582"/>
      <c r="AM30" s="582"/>
      <c r="AN30" s="582"/>
      <c r="AO30" s="582"/>
      <c r="AP30" s="582"/>
      <c r="AQ30" s="582"/>
      <c r="AR30" s="582"/>
      <c r="AS30" s="582"/>
      <c r="AT30" s="582"/>
      <c r="AU30" s="582"/>
      <c r="AV30" s="585"/>
      <c r="AW30" s="583">
        <v>3293923</v>
      </c>
      <c r="AX30" s="584"/>
      <c r="AY30" s="584"/>
      <c r="AZ30" s="584"/>
      <c r="BA30" s="584"/>
      <c r="BB30" s="584"/>
      <c r="BC30" s="584"/>
      <c r="BD30" s="584"/>
      <c r="BE30" s="584"/>
      <c r="BF30" s="588">
        <v>7.2</v>
      </c>
      <c r="BG30" s="588"/>
      <c r="BH30" s="588"/>
      <c r="BI30" s="588"/>
      <c r="BJ30" s="584" t="s">
        <v>368</v>
      </c>
      <c r="BK30" s="821"/>
      <c r="BL30" s="821"/>
      <c r="BM30" s="821"/>
      <c r="BN30" s="821"/>
      <c r="BO30" s="821"/>
      <c r="BP30" s="822"/>
      <c r="BQ30" s="728" t="s">
        <v>122</v>
      </c>
      <c r="BR30" s="632"/>
      <c r="BS30" s="632"/>
      <c r="BT30" s="632"/>
      <c r="BU30" s="632"/>
      <c r="BV30" s="632"/>
      <c r="BW30" s="632"/>
      <c r="BX30" s="632"/>
      <c r="BY30" s="632"/>
      <c r="BZ30" s="632"/>
      <c r="CA30" s="632"/>
      <c r="CB30" s="632"/>
      <c r="CC30" s="632"/>
      <c r="CD30" s="633"/>
      <c r="CE30" s="801"/>
      <c r="CF30" s="632" t="s">
        <v>121</v>
      </c>
      <c r="CG30" s="632"/>
      <c r="CH30" s="632"/>
      <c r="CI30" s="632"/>
      <c r="CJ30" s="632"/>
      <c r="CK30" s="632"/>
      <c r="CL30" s="632"/>
      <c r="CM30" s="632"/>
      <c r="CN30" s="854"/>
      <c r="CO30" s="795" t="s">
        <v>120</v>
      </c>
      <c r="CP30" s="788"/>
      <c r="CQ30" s="788"/>
      <c r="CR30" s="788"/>
      <c r="CS30" s="796"/>
      <c r="CT30" s="857" t="s">
        <v>119</v>
      </c>
      <c r="CU30" s="844"/>
      <c r="CV30" s="844"/>
      <c r="CW30" s="844"/>
      <c r="CX30" s="844"/>
      <c r="CY30" s="845"/>
      <c r="CZ30" s="638" t="s">
        <v>414</v>
      </c>
      <c r="DA30" s="639"/>
      <c r="DB30" s="639"/>
      <c r="DC30" s="639"/>
      <c r="DD30" s="639"/>
      <c r="DE30" s="639"/>
      <c r="DF30" s="639"/>
      <c r="DG30" s="639"/>
      <c r="DH30" s="859"/>
    </row>
    <row r="31" spans="2:113" ht="13.5" customHeight="1">
      <c r="B31" s="659" t="s">
        <v>127</v>
      </c>
      <c r="C31" s="582"/>
      <c r="D31" s="582"/>
      <c r="E31" s="582"/>
      <c r="F31" s="582"/>
      <c r="G31" s="582"/>
      <c r="H31" s="582"/>
      <c r="I31" s="582"/>
      <c r="J31" s="582"/>
      <c r="K31" s="582"/>
      <c r="L31" s="585"/>
      <c r="M31" s="583">
        <v>1245430</v>
      </c>
      <c r="N31" s="584"/>
      <c r="O31" s="584"/>
      <c r="P31" s="584"/>
      <c r="Q31" s="584"/>
      <c r="R31" s="584"/>
      <c r="S31" s="584"/>
      <c r="T31" s="584"/>
      <c r="U31" s="588">
        <v>1.4</v>
      </c>
      <c r="V31" s="588"/>
      <c r="W31" s="588"/>
      <c r="X31" s="588"/>
      <c r="Y31" s="584">
        <v>257516</v>
      </c>
      <c r="Z31" s="584"/>
      <c r="AA31" s="584"/>
      <c r="AB31" s="584"/>
      <c r="AC31" s="584"/>
      <c r="AD31" s="584"/>
      <c r="AE31" s="584"/>
      <c r="AF31" s="584"/>
      <c r="AG31" s="588">
        <v>0.5</v>
      </c>
      <c r="AH31" s="588"/>
      <c r="AI31" s="588"/>
      <c r="AJ31" s="647"/>
      <c r="AK31" s="49"/>
      <c r="AL31" s="667" t="s">
        <v>118</v>
      </c>
      <c r="AM31" s="667"/>
      <c r="AN31" s="667"/>
      <c r="AO31" s="667"/>
      <c r="AP31" s="667"/>
      <c r="AQ31" s="667"/>
      <c r="AR31" s="667"/>
      <c r="AS31" s="667"/>
      <c r="AT31" s="667"/>
      <c r="AU31" s="667"/>
      <c r="AV31" s="668"/>
      <c r="AW31" s="733">
        <v>3293923</v>
      </c>
      <c r="AX31" s="734"/>
      <c r="AY31" s="734"/>
      <c r="AZ31" s="734"/>
      <c r="BA31" s="734"/>
      <c r="BB31" s="734"/>
      <c r="BC31" s="734"/>
      <c r="BD31" s="734"/>
      <c r="BE31" s="734"/>
      <c r="BF31" s="735">
        <v>7.2</v>
      </c>
      <c r="BG31" s="735"/>
      <c r="BH31" s="735"/>
      <c r="BI31" s="735"/>
      <c r="BJ31" s="734" t="s">
        <v>368</v>
      </c>
      <c r="BK31" s="833"/>
      <c r="BL31" s="833"/>
      <c r="BM31" s="833"/>
      <c r="BN31" s="833"/>
      <c r="BO31" s="833"/>
      <c r="BP31" s="834"/>
      <c r="BQ31" s="697"/>
      <c r="BR31" s="662"/>
      <c r="BS31" s="662"/>
      <c r="BT31" s="662"/>
      <c r="BU31" s="662"/>
      <c r="BV31" s="662"/>
      <c r="BW31" s="662"/>
      <c r="BX31" s="662"/>
      <c r="BY31" s="662"/>
      <c r="BZ31" s="662"/>
      <c r="CA31" s="662"/>
      <c r="CB31" s="662"/>
      <c r="CC31" s="662"/>
      <c r="CD31" s="663"/>
      <c r="CE31" s="823"/>
      <c r="CF31" s="662"/>
      <c r="CG31" s="662"/>
      <c r="CH31" s="662"/>
      <c r="CI31" s="662"/>
      <c r="CJ31" s="662"/>
      <c r="CK31" s="662"/>
      <c r="CL31" s="662"/>
      <c r="CM31" s="662"/>
      <c r="CN31" s="824"/>
      <c r="CO31" s="855"/>
      <c r="CP31" s="806"/>
      <c r="CQ31" s="806"/>
      <c r="CR31" s="806"/>
      <c r="CS31" s="856"/>
      <c r="CT31" s="858"/>
      <c r="CU31" s="674"/>
      <c r="CV31" s="674"/>
      <c r="CW31" s="674"/>
      <c r="CX31" s="674"/>
      <c r="CY31" s="675"/>
      <c r="CZ31" s="644"/>
      <c r="DA31" s="645"/>
      <c r="DB31" s="645"/>
      <c r="DC31" s="645"/>
      <c r="DD31" s="645"/>
      <c r="DE31" s="645"/>
      <c r="DF31" s="645"/>
      <c r="DG31" s="645"/>
      <c r="DH31" s="860"/>
      <c r="DI31" s="4"/>
    </row>
    <row r="32" spans="2:113" ht="13.5" customHeight="1">
      <c r="B32" s="659" t="s">
        <v>124</v>
      </c>
      <c r="C32" s="582"/>
      <c r="D32" s="582"/>
      <c r="E32" s="582"/>
      <c r="F32" s="582"/>
      <c r="G32" s="582"/>
      <c r="H32" s="582"/>
      <c r="I32" s="582"/>
      <c r="J32" s="582"/>
      <c r="K32" s="582"/>
      <c r="L32" s="585"/>
      <c r="M32" s="583">
        <v>655743</v>
      </c>
      <c r="N32" s="584"/>
      <c r="O32" s="584"/>
      <c r="P32" s="584"/>
      <c r="Q32" s="584"/>
      <c r="R32" s="584"/>
      <c r="S32" s="584"/>
      <c r="T32" s="584"/>
      <c r="U32" s="588">
        <v>0.7</v>
      </c>
      <c r="V32" s="588"/>
      <c r="W32" s="588"/>
      <c r="X32" s="588"/>
      <c r="Y32" s="584" t="s">
        <v>368</v>
      </c>
      <c r="Z32" s="584"/>
      <c r="AA32" s="584"/>
      <c r="AB32" s="584"/>
      <c r="AC32" s="584"/>
      <c r="AD32" s="584"/>
      <c r="AE32" s="584"/>
      <c r="AF32" s="584"/>
      <c r="AG32" s="588" t="s">
        <v>368</v>
      </c>
      <c r="AH32" s="588"/>
      <c r="AI32" s="588"/>
      <c r="AJ32" s="647"/>
      <c r="AK32" s="846" t="s">
        <v>116</v>
      </c>
      <c r="AL32" s="50"/>
      <c r="AM32" s="726" t="s">
        <v>115</v>
      </c>
      <c r="AN32" s="726"/>
      <c r="AO32" s="726"/>
      <c r="AP32" s="726"/>
      <c r="AQ32" s="726"/>
      <c r="AR32" s="726"/>
      <c r="AS32" s="726"/>
      <c r="AT32" s="726"/>
      <c r="AU32" s="726"/>
      <c r="AV32" s="727"/>
      <c r="AW32" s="741" t="s">
        <v>368</v>
      </c>
      <c r="AX32" s="742"/>
      <c r="AY32" s="742"/>
      <c r="AZ32" s="742"/>
      <c r="BA32" s="742"/>
      <c r="BB32" s="742"/>
      <c r="BC32" s="742"/>
      <c r="BD32" s="742"/>
      <c r="BE32" s="742"/>
      <c r="BF32" s="743" t="s">
        <v>368</v>
      </c>
      <c r="BG32" s="743"/>
      <c r="BH32" s="743"/>
      <c r="BI32" s="743"/>
      <c r="BJ32" s="742" t="s">
        <v>368</v>
      </c>
      <c r="BK32" s="831"/>
      <c r="BL32" s="831"/>
      <c r="BM32" s="831"/>
      <c r="BN32" s="831"/>
      <c r="BO32" s="831"/>
      <c r="BP32" s="832"/>
      <c r="BQ32" s="843" t="s">
        <v>114</v>
      </c>
      <c r="BR32" s="844"/>
      <c r="BS32" s="844"/>
      <c r="BT32" s="844"/>
      <c r="BU32" s="845"/>
      <c r="BV32" s="839" t="s">
        <v>403</v>
      </c>
      <c r="BW32" s="840"/>
      <c r="BX32" s="728" t="s">
        <v>113</v>
      </c>
      <c r="BY32" s="632"/>
      <c r="BZ32" s="632"/>
      <c r="CA32" s="632"/>
      <c r="CB32" s="633"/>
      <c r="CC32" s="839" t="s">
        <v>403</v>
      </c>
      <c r="CD32" s="840"/>
      <c r="CE32" s="728" t="s">
        <v>112</v>
      </c>
      <c r="CF32" s="632"/>
      <c r="CG32" s="632"/>
      <c r="CH32" s="632"/>
      <c r="CI32" s="632"/>
      <c r="CJ32" s="632"/>
      <c r="CK32" s="632"/>
      <c r="CL32" s="632"/>
      <c r="CM32" s="632"/>
      <c r="CN32" s="633"/>
      <c r="CO32" s="841">
        <v>1</v>
      </c>
      <c r="CP32" s="614"/>
      <c r="CQ32" s="614"/>
      <c r="CR32" s="614"/>
      <c r="CS32" s="614"/>
      <c r="CT32" s="842" t="s">
        <v>502</v>
      </c>
      <c r="CU32" s="842"/>
      <c r="CV32" s="842"/>
      <c r="CW32" s="842"/>
      <c r="CX32" s="842"/>
      <c r="CY32" s="842"/>
      <c r="CZ32" s="750">
        <v>10350</v>
      </c>
      <c r="DA32" s="783"/>
      <c r="DB32" s="783"/>
      <c r="DC32" s="783"/>
      <c r="DD32" s="783"/>
      <c r="DE32" s="783"/>
      <c r="DF32" s="783"/>
      <c r="DG32" s="783"/>
      <c r="DH32" s="786"/>
      <c r="DI32" s="4"/>
    </row>
    <row r="33" spans="2:113" ht="13.5" customHeight="1">
      <c r="B33" s="849" t="s">
        <v>8</v>
      </c>
      <c r="C33" s="773"/>
      <c r="D33" s="773"/>
      <c r="E33" s="773"/>
      <c r="F33" s="773"/>
      <c r="G33" s="773"/>
      <c r="H33" s="773"/>
      <c r="I33" s="773"/>
      <c r="J33" s="773"/>
      <c r="K33" s="773"/>
      <c r="L33" s="774"/>
      <c r="M33" s="583">
        <v>14687596</v>
      </c>
      <c r="N33" s="584"/>
      <c r="O33" s="584"/>
      <c r="P33" s="584"/>
      <c r="Q33" s="584"/>
      <c r="R33" s="584"/>
      <c r="S33" s="584"/>
      <c r="T33" s="584"/>
      <c r="U33" s="588">
        <v>16.100000000000001</v>
      </c>
      <c r="V33" s="588"/>
      <c r="W33" s="588"/>
      <c r="X33" s="588"/>
      <c r="Y33" s="584" t="s">
        <v>368</v>
      </c>
      <c r="Z33" s="584"/>
      <c r="AA33" s="584"/>
      <c r="AB33" s="584"/>
      <c r="AC33" s="584"/>
      <c r="AD33" s="584"/>
      <c r="AE33" s="584"/>
      <c r="AF33" s="584"/>
      <c r="AG33" s="588" t="s">
        <v>368</v>
      </c>
      <c r="AH33" s="588"/>
      <c r="AI33" s="588"/>
      <c r="AJ33" s="647"/>
      <c r="AK33" s="847"/>
      <c r="AL33" s="49"/>
      <c r="AM33" s="773" t="s">
        <v>416</v>
      </c>
      <c r="AN33" s="773"/>
      <c r="AO33" s="773"/>
      <c r="AP33" s="773"/>
      <c r="AQ33" s="773"/>
      <c r="AR33" s="773"/>
      <c r="AS33" s="773"/>
      <c r="AT33" s="773"/>
      <c r="AU33" s="773"/>
      <c r="AV33" s="774"/>
      <c r="AW33" s="583" t="s">
        <v>368</v>
      </c>
      <c r="AX33" s="584"/>
      <c r="AY33" s="584"/>
      <c r="AZ33" s="584"/>
      <c r="BA33" s="584"/>
      <c r="BB33" s="584"/>
      <c r="BC33" s="584"/>
      <c r="BD33" s="584"/>
      <c r="BE33" s="584"/>
      <c r="BF33" s="588" t="s">
        <v>368</v>
      </c>
      <c r="BG33" s="588"/>
      <c r="BH33" s="588"/>
      <c r="BI33" s="588"/>
      <c r="BJ33" s="584" t="s">
        <v>368</v>
      </c>
      <c r="BK33" s="821"/>
      <c r="BL33" s="821"/>
      <c r="BM33" s="821"/>
      <c r="BN33" s="821"/>
      <c r="BO33" s="821"/>
      <c r="BP33" s="822"/>
      <c r="BQ33" s="838" t="s">
        <v>110</v>
      </c>
      <c r="BR33" s="708"/>
      <c r="BS33" s="708"/>
      <c r="BT33" s="708"/>
      <c r="BU33" s="709"/>
      <c r="BV33" s="817" t="s">
        <v>403</v>
      </c>
      <c r="BW33" s="818"/>
      <c r="BX33" s="619" t="s">
        <v>109</v>
      </c>
      <c r="BY33" s="582"/>
      <c r="BZ33" s="582"/>
      <c r="CA33" s="582"/>
      <c r="CB33" s="585"/>
      <c r="CC33" s="817" t="s">
        <v>409</v>
      </c>
      <c r="CD33" s="818"/>
      <c r="CE33" s="619" t="s">
        <v>108</v>
      </c>
      <c r="CF33" s="582"/>
      <c r="CG33" s="582"/>
      <c r="CH33" s="582"/>
      <c r="CI33" s="582"/>
      <c r="CJ33" s="582"/>
      <c r="CK33" s="582"/>
      <c r="CL33" s="582"/>
      <c r="CM33" s="582"/>
      <c r="CN33" s="585"/>
      <c r="CO33" s="819">
        <v>2</v>
      </c>
      <c r="CP33" s="752"/>
      <c r="CQ33" s="752"/>
      <c r="CR33" s="752"/>
      <c r="CS33" s="752"/>
      <c r="CT33" s="820" t="s">
        <v>502</v>
      </c>
      <c r="CU33" s="820"/>
      <c r="CV33" s="820"/>
      <c r="CW33" s="820"/>
      <c r="CX33" s="820"/>
      <c r="CY33" s="820"/>
      <c r="CZ33" s="584">
        <v>8950</v>
      </c>
      <c r="DA33" s="752"/>
      <c r="DB33" s="752"/>
      <c r="DC33" s="752"/>
      <c r="DD33" s="752"/>
      <c r="DE33" s="752"/>
      <c r="DF33" s="752"/>
      <c r="DG33" s="752"/>
      <c r="DH33" s="754"/>
      <c r="DI33" s="4"/>
    </row>
    <row r="34" spans="2:113" ht="13.5" customHeight="1">
      <c r="B34" s="850" t="s">
        <v>117</v>
      </c>
      <c r="C34" s="851"/>
      <c r="D34" s="851"/>
      <c r="E34" s="851"/>
      <c r="F34" s="851"/>
      <c r="G34" s="851"/>
      <c r="H34" s="851"/>
      <c r="I34" s="851"/>
      <c r="J34" s="851"/>
      <c r="K34" s="851"/>
      <c r="L34" s="852"/>
      <c r="M34" s="583" t="s">
        <v>368</v>
      </c>
      <c r="N34" s="584"/>
      <c r="O34" s="584"/>
      <c r="P34" s="584"/>
      <c r="Q34" s="584"/>
      <c r="R34" s="584"/>
      <c r="S34" s="584"/>
      <c r="T34" s="584"/>
      <c r="U34" s="588" t="s">
        <v>368</v>
      </c>
      <c r="V34" s="588"/>
      <c r="W34" s="588"/>
      <c r="X34" s="588"/>
      <c r="Y34" s="584" t="s">
        <v>368</v>
      </c>
      <c r="Z34" s="584"/>
      <c r="AA34" s="584"/>
      <c r="AB34" s="584"/>
      <c r="AC34" s="584"/>
      <c r="AD34" s="584"/>
      <c r="AE34" s="584"/>
      <c r="AF34" s="584"/>
      <c r="AG34" s="588" t="s">
        <v>368</v>
      </c>
      <c r="AH34" s="588"/>
      <c r="AI34" s="588"/>
      <c r="AJ34" s="713"/>
      <c r="AK34" s="847"/>
      <c r="AL34" s="49"/>
      <c r="AM34" s="582" t="s">
        <v>106</v>
      </c>
      <c r="AN34" s="582"/>
      <c r="AO34" s="582"/>
      <c r="AP34" s="582"/>
      <c r="AQ34" s="582"/>
      <c r="AR34" s="582"/>
      <c r="AS34" s="582"/>
      <c r="AT34" s="582"/>
      <c r="AU34" s="582"/>
      <c r="AV34" s="585"/>
      <c r="AW34" s="583">
        <v>3293923</v>
      </c>
      <c r="AX34" s="584"/>
      <c r="AY34" s="584"/>
      <c r="AZ34" s="584"/>
      <c r="BA34" s="584"/>
      <c r="BB34" s="584"/>
      <c r="BC34" s="584"/>
      <c r="BD34" s="584"/>
      <c r="BE34" s="584"/>
      <c r="BF34" s="588">
        <v>7.2</v>
      </c>
      <c r="BG34" s="588"/>
      <c r="BH34" s="588"/>
      <c r="BI34" s="588"/>
      <c r="BJ34" s="584" t="s">
        <v>368</v>
      </c>
      <c r="BK34" s="821"/>
      <c r="BL34" s="821"/>
      <c r="BM34" s="821"/>
      <c r="BN34" s="821"/>
      <c r="BO34" s="821"/>
      <c r="BP34" s="822"/>
      <c r="BQ34" s="619" t="s">
        <v>105</v>
      </c>
      <c r="BR34" s="582"/>
      <c r="BS34" s="582"/>
      <c r="BT34" s="582"/>
      <c r="BU34" s="585"/>
      <c r="BV34" s="817" t="s">
        <v>403</v>
      </c>
      <c r="BW34" s="818"/>
      <c r="BX34" s="619" t="s">
        <v>104</v>
      </c>
      <c r="BY34" s="582"/>
      <c r="BZ34" s="582"/>
      <c r="CA34" s="582"/>
      <c r="CB34" s="585"/>
      <c r="CC34" s="817" t="s">
        <v>403</v>
      </c>
      <c r="CD34" s="818"/>
      <c r="CE34" s="619" t="s">
        <v>103</v>
      </c>
      <c r="CF34" s="582"/>
      <c r="CG34" s="582"/>
      <c r="CH34" s="582"/>
      <c r="CI34" s="582"/>
      <c r="CJ34" s="582"/>
      <c r="CK34" s="582"/>
      <c r="CL34" s="582"/>
      <c r="CM34" s="582"/>
      <c r="CN34" s="585"/>
      <c r="CO34" s="819">
        <v>1</v>
      </c>
      <c r="CP34" s="752"/>
      <c r="CQ34" s="752"/>
      <c r="CR34" s="752"/>
      <c r="CS34" s="752"/>
      <c r="CT34" s="820" t="s">
        <v>503</v>
      </c>
      <c r="CU34" s="820"/>
      <c r="CV34" s="820"/>
      <c r="CW34" s="820"/>
      <c r="CX34" s="820"/>
      <c r="CY34" s="820"/>
      <c r="CZ34" s="584">
        <v>8300</v>
      </c>
      <c r="DA34" s="752"/>
      <c r="DB34" s="752"/>
      <c r="DC34" s="752"/>
      <c r="DD34" s="752"/>
      <c r="DE34" s="752"/>
      <c r="DF34" s="752"/>
      <c r="DG34" s="752"/>
      <c r="DH34" s="754"/>
      <c r="DI34" s="4"/>
    </row>
    <row r="35" spans="2:113" ht="13.5" customHeight="1">
      <c r="B35" s="853" t="s">
        <v>111</v>
      </c>
      <c r="C35" s="695"/>
      <c r="D35" s="695"/>
      <c r="E35" s="695"/>
      <c r="F35" s="695"/>
      <c r="G35" s="695"/>
      <c r="H35" s="695"/>
      <c r="I35" s="695"/>
      <c r="J35" s="695"/>
      <c r="K35" s="695"/>
      <c r="L35" s="696"/>
      <c r="M35" s="583"/>
      <c r="N35" s="584"/>
      <c r="O35" s="584"/>
      <c r="P35" s="584"/>
      <c r="Q35" s="584"/>
      <c r="R35" s="584"/>
      <c r="S35" s="584"/>
      <c r="T35" s="584"/>
      <c r="U35" s="588"/>
      <c r="V35" s="588"/>
      <c r="W35" s="588"/>
      <c r="X35" s="588"/>
      <c r="Y35" s="584"/>
      <c r="Z35" s="584"/>
      <c r="AA35" s="584"/>
      <c r="AB35" s="584"/>
      <c r="AC35" s="584"/>
      <c r="AD35" s="584"/>
      <c r="AE35" s="584"/>
      <c r="AF35" s="584"/>
      <c r="AG35" s="588"/>
      <c r="AH35" s="588"/>
      <c r="AI35" s="588"/>
      <c r="AJ35" s="713"/>
      <c r="AK35" s="848"/>
      <c r="AL35" s="48"/>
      <c r="AM35" s="836" t="s">
        <v>101</v>
      </c>
      <c r="AN35" s="836"/>
      <c r="AO35" s="836"/>
      <c r="AP35" s="836"/>
      <c r="AQ35" s="836"/>
      <c r="AR35" s="836"/>
      <c r="AS35" s="836"/>
      <c r="AT35" s="836"/>
      <c r="AU35" s="836"/>
      <c r="AV35" s="837"/>
      <c r="AW35" s="733" t="s">
        <v>368</v>
      </c>
      <c r="AX35" s="734"/>
      <c r="AY35" s="734"/>
      <c r="AZ35" s="734"/>
      <c r="BA35" s="734"/>
      <c r="BB35" s="734"/>
      <c r="BC35" s="734"/>
      <c r="BD35" s="734"/>
      <c r="BE35" s="734"/>
      <c r="BF35" s="735" t="s">
        <v>368</v>
      </c>
      <c r="BG35" s="735"/>
      <c r="BH35" s="735"/>
      <c r="BI35" s="735"/>
      <c r="BJ35" s="734" t="s">
        <v>368</v>
      </c>
      <c r="BK35" s="833"/>
      <c r="BL35" s="833"/>
      <c r="BM35" s="833"/>
      <c r="BN35" s="833"/>
      <c r="BO35" s="833"/>
      <c r="BP35" s="834"/>
      <c r="BQ35" s="835" t="s">
        <v>100</v>
      </c>
      <c r="BR35" s="695"/>
      <c r="BS35" s="695"/>
      <c r="BT35" s="695"/>
      <c r="BU35" s="696"/>
      <c r="BV35" s="817" t="s">
        <v>403</v>
      </c>
      <c r="BW35" s="818"/>
      <c r="BX35" s="619" t="s">
        <v>99</v>
      </c>
      <c r="BY35" s="582"/>
      <c r="BZ35" s="582"/>
      <c r="CA35" s="582"/>
      <c r="CB35" s="585"/>
      <c r="CC35" s="817" t="s">
        <v>403</v>
      </c>
      <c r="CD35" s="818"/>
      <c r="CE35" s="619" t="s">
        <v>418</v>
      </c>
      <c r="CF35" s="582"/>
      <c r="CG35" s="582"/>
      <c r="CH35" s="582"/>
      <c r="CI35" s="582"/>
      <c r="CJ35" s="582"/>
      <c r="CK35" s="582"/>
      <c r="CL35" s="582"/>
      <c r="CM35" s="582"/>
      <c r="CN35" s="585"/>
      <c r="CO35" s="819">
        <v>1</v>
      </c>
      <c r="CP35" s="752"/>
      <c r="CQ35" s="752"/>
      <c r="CR35" s="752"/>
      <c r="CS35" s="752"/>
      <c r="CT35" s="820" t="s">
        <v>479</v>
      </c>
      <c r="CU35" s="820"/>
      <c r="CV35" s="820"/>
      <c r="CW35" s="820"/>
      <c r="CX35" s="820"/>
      <c r="CY35" s="820"/>
      <c r="CZ35" s="584">
        <v>6400</v>
      </c>
      <c r="DA35" s="752"/>
      <c r="DB35" s="752"/>
      <c r="DC35" s="752"/>
      <c r="DD35" s="752"/>
      <c r="DE35" s="752"/>
      <c r="DF35" s="752"/>
      <c r="DG35" s="752"/>
      <c r="DH35" s="754"/>
      <c r="DI35" s="4"/>
    </row>
    <row r="36" spans="2:113" ht="13.5" customHeight="1">
      <c r="B36" s="659" t="s">
        <v>107</v>
      </c>
      <c r="C36" s="582"/>
      <c r="D36" s="582"/>
      <c r="E36" s="582"/>
      <c r="F36" s="582"/>
      <c r="G36" s="582"/>
      <c r="H36" s="582"/>
      <c r="I36" s="582"/>
      <c r="J36" s="582"/>
      <c r="K36" s="582"/>
      <c r="L36" s="585"/>
      <c r="M36" s="583">
        <v>11472915</v>
      </c>
      <c r="N36" s="584"/>
      <c r="O36" s="584"/>
      <c r="P36" s="584"/>
      <c r="Q36" s="584"/>
      <c r="R36" s="584"/>
      <c r="S36" s="584"/>
      <c r="T36" s="584"/>
      <c r="U36" s="588">
        <v>12.6</v>
      </c>
      <c r="V36" s="588"/>
      <c r="W36" s="588"/>
      <c r="X36" s="588"/>
      <c r="Y36" s="584" t="s">
        <v>368</v>
      </c>
      <c r="Z36" s="584"/>
      <c r="AA36" s="584"/>
      <c r="AB36" s="584"/>
      <c r="AC36" s="584"/>
      <c r="AD36" s="584"/>
      <c r="AE36" s="584"/>
      <c r="AF36" s="584"/>
      <c r="AG36" s="588" t="s">
        <v>368</v>
      </c>
      <c r="AH36" s="588"/>
      <c r="AI36" s="588"/>
      <c r="AJ36" s="713"/>
      <c r="AK36" s="47"/>
      <c r="AL36" s="726" t="s">
        <v>97</v>
      </c>
      <c r="AM36" s="726"/>
      <c r="AN36" s="726"/>
      <c r="AO36" s="726"/>
      <c r="AP36" s="726"/>
      <c r="AQ36" s="726"/>
      <c r="AR36" s="726"/>
      <c r="AS36" s="726"/>
      <c r="AT36" s="726"/>
      <c r="AU36" s="726"/>
      <c r="AV36" s="727"/>
      <c r="AW36" s="741" t="s">
        <v>368</v>
      </c>
      <c r="AX36" s="742"/>
      <c r="AY36" s="742"/>
      <c r="AZ36" s="742"/>
      <c r="BA36" s="742"/>
      <c r="BB36" s="742"/>
      <c r="BC36" s="742"/>
      <c r="BD36" s="742"/>
      <c r="BE36" s="742"/>
      <c r="BF36" s="743" t="s">
        <v>368</v>
      </c>
      <c r="BG36" s="743"/>
      <c r="BH36" s="743"/>
      <c r="BI36" s="743"/>
      <c r="BJ36" s="742" t="s">
        <v>368</v>
      </c>
      <c r="BK36" s="831"/>
      <c r="BL36" s="831"/>
      <c r="BM36" s="831"/>
      <c r="BN36" s="831"/>
      <c r="BO36" s="831"/>
      <c r="BP36" s="832"/>
      <c r="BQ36" s="619" t="s">
        <v>96</v>
      </c>
      <c r="BR36" s="582"/>
      <c r="BS36" s="582"/>
      <c r="BT36" s="582"/>
      <c r="BU36" s="585"/>
      <c r="BV36" s="817" t="s">
        <v>403</v>
      </c>
      <c r="BW36" s="818"/>
      <c r="BX36" s="619" t="s">
        <v>95</v>
      </c>
      <c r="BY36" s="582"/>
      <c r="BZ36" s="582"/>
      <c r="CA36" s="582"/>
      <c r="CB36" s="585"/>
      <c r="CC36" s="817" t="s">
        <v>403</v>
      </c>
      <c r="CD36" s="818"/>
      <c r="CE36" s="619" t="s">
        <v>94</v>
      </c>
      <c r="CF36" s="582"/>
      <c r="CG36" s="582"/>
      <c r="CH36" s="582"/>
      <c r="CI36" s="582"/>
      <c r="CJ36" s="582"/>
      <c r="CK36" s="582"/>
      <c r="CL36" s="582"/>
      <c r="CM36" s="582"/>
      <c r="CN36" s="585"/>
      <c r="CO36" s="819">
        <v>1</v>
      </c>
      <c r="CP36" s="752"/>
      <c r="CQ36" s="752"/>
      <c r="CR36" s="752"/>
      <c r="CS36" s="752"/>
      <c r="CT36" s="820" t="s">
        <v>479</v>
      </c>
      <c r="CU36" s="820"/>
      <c r="CV36" s="820"/>
      <c r="CW36" s="820"/>
      <c r="CX36" s="820"/>
      <c r="CY36" s="820"/>
      <c r="CZ36" s="584">
        <v>5800</v>
      </c>
      <c r="DA36" s="752"/>
      <c r="DB36" s="752"/>
      <c r="DC36" s="752"/>
      <c r="DD36" s="752"/>
      <c r="DE36" s="752"/>
      <c r="DF36" s="752"/>
      <c r="DG36" s="752"/>
      <c r="DH36" s="754"/>
      <c r="DI36" s="4"/>
    </row>
    <row r="37" spans="2:113" ht="13.5" customHeight="1">
      <c r="B37" s="659" t="s">
        <v>102</v>
      </c>
      <c r="C37" s="582"/>
      <c r="D37" s="582"/>
      <c r="E37" s="582"/>
      <c r="F37" s="582"/>
      <c r="G37" s="582"/>
      <c r="H37" s="582"/>
      <c r="I37" s="582"/>
      <c r="J37" s="582"/>
      <c r="K37" s="582"/>
      <c r="L37" s="585"/>
      <c r="M37" s="583">
        <v>131453</v>
      </c>
      <c r="N37" s="584"/>
      <c r="O37" s="584"/>
      <c r="P37" s="584"/>
      <c r="Q37" s="584"/>
      <c r="R37" s="584"/>
      <c r="S37" s="584"/>
      <c r="T37" s="584"/>
      <c r="U37" s="588">
        <v>0.1</v>
      </c>
      <c r="V37" s="588"/>
      <c r="W37" s="588"/>
      <c r="X37" s="588"/>
      <c r="Y37" s="584">
        <v>3716</v>
      </c>
      <c r="Z37" s="584"/>
      <c r="AA37" s="584"/>
      <c r="AB37" s="584"/>
      <c r="AC37" s="584"/>
      <c r="AD37" s="584"/>
      <c r="AE37" s="584"/>
      <c r="AF37" s="584"/>
      <c r="AG37" s="588">
        <v>0</v>
      </c>
      <c r="AH37" s="588"/>
      <c r="AI37" s="588"/>
      <c r="AJ37" s="713"/>
      <c r="AK37" s="619" t="s">
        <v>92</v>
      </c>
      <c r="AL37" s="582"/>
      <c r="AM37" s="582"/>
      <c r="AN37" s="582"/>
      <c r="AO37" s="582"/>
      <c r="AP37" s="582"/>
      <c r="AQ37" s="582"/>
      <c r="AR37" s="582"/>
      <c r="AS37" s="582"/>
      <c r="AT37" s="582"/>
      <c r="AU37" s="582"/>
      <c r="AV37" s="585"/>
      <c r="AW37" s="583" t="s">
        <v>368</v>
      </c>
      <c r="AX37" s="584"/>
      <c r="AY37" s="584"/>
      <c r="AZ37" s="584"/>
      <c r="BA37" s="584"/>
      <c r="BB37" s="584"/>
      <c r="BC37" s="584"/>
      <c r="BD37" s="584"/>
      <c r="BE37" s="584"/>
      <c r="BF37" s="588" t="s">
        <v>368</v>
      </c>
      <c r="BG37" s="588"/>
      <c r="BH37" s="588"/>
      <c r="BI37" s="588"/>
      <c r="BJ37" s="584" t="s">
        <v>368</v>
      </c>
      <c r="BK37" s="821"/>
      <c r="BL37" s="821"/>
      <c r="BM37" s="821"/>
      <c r="BN37" s="821"/>
      <c r="BO37" s="821"/>
      <c r="BP37" s="822"/>
      <c r="BQ37" s="619" t="s">
        <v>91</v>
      </c>
      <c r="BR37" s="582"/>
      <c r="BS37" s="582"/>
      <c r="BT37" s="582"/>
      <c r="BU37" s="585"/>
      <c r="BV37" s="817" t="s">
        <v>403</v>
      </c>
      <c r="BW37" s="818"/>
      <c r="BX37" s="619" t="s">
        <v>90</v>
      </c>
      <c r="BY37" s="582"/>
      <c r="BZ37" s="582"/>
      <c r="CA37" s="582"/>
      <c r="CB37" s="585"/>
      <c r="CC37" s="817" t="s">
        <v>403</v>
      </c>
      <c r="CD37" s="818"/>
      <c r="CE37" s="619" t="s">
        <v>89</v>
      </c>
      <c r="CF37" s="582"/>
      <c r="CG37" s="582"/>
      <c r="CH37" s="582"/>
      <c r="CI37" s="582"/>
      <c r="CJ37" s="582"/>
      <c r="CK37" s="582"/>
      <c r="CL37" s="582"/>
      <c r="CM37" s="582"/>
      <c r="CN37" s="585"/>
      <c r="CO37" s="819">
        <v>26</v>
      </c>
      <c r="CP37" s="752"/>
      <c r="CQ37" s="752"/>
      <c r="CR37" s="752"/>
      <c r="CS37" s="752"/>
      <c r="CT37" s="820" t="s">
        <v>479</v>
      </c>
      <c r="CU37" s="820"/>
      <c r="CV37" s="820"/>
      <c r="CW37" s="820"/>
      <c r="CX37" s="820"/>
      <c r="CY37" s="820"/>
      <c r="CZ37" s="584">
        <v>5500</v>
      </c>
      <c r="DA37" s="752"/>
      <c r="DB37" s="752"/>
      <c r="DC37" s="752"/>
      <c r="DD37" s="752"/>
      <c r="DE37" s="752"/>
      <c r="DF37" s="752"/>
      <c r="DG37" s="752"/>
      <c r="DH37" s="754"/>
      <c r="DI37" s="4"/>
    </row>
    <row r="38" spans="2:113" ht="13.5" customHeight="1">
      <c r="B38" s="659" t="s">
        <v>98</v>
      </c>
      <c r="C38" s="582"/>
      <c r="D38" s="582"/>
      <c r="E38" s="582"/>
      <c r="F38" s="582"/>
      <c r="G38" s="582"/>
      <c r="H38" s="582"/>
      <c r="I38" s="582"/>
      <c r="J38" s="582"/>
      <c r="K38" s="582"/>
      <c r="L38" s="585"/>
      <c r="M38" s="583">
        <v>355842</v>
      </c>
      <c r="N38" s="584"/>
      <c r="O38" s="584"/>
      <c r="P38" s="584"/>
      <c r="Q38" s="584"/>
      <c r="R38" s="584"/>
      <c r="S38" s="584"/>
      <c r="T38" s="584"/>
      <c r="U38" s="588">
        <v>0.4</v>
      </c>
      <c r="V38" s="588"/>
      <c r="W38" s="588"/>
      <c r="X38" s="588"/>
      <c r="Y38" s="584" t="s">
        <v>368</v>
      </c>
      <c r="Z38" s="584"/>
      <c r="AA38" s="584"/>
      <c r="AB38" s="584"/>
      <c r="AC38" s="584"/>
      <c r="AD38" s="584"/>
      <c r="AE38" s="584"/>
      <c r="AF38" s="584"/>
      <c r="AG38" s="588" t="s">
        <v>368</v>
      </c>
      <c r="AH38" s="588"/>
      <c r="AI38" s="588"/>
      <c r="AJ38" s="713"/>
      <c r="AK38" s="697" t="s">
        <v>87</v>
      </c>
      <c r="AL38" s="662"/>
      <c r="AM38" s="662"/>
      <c r="AN38" s="662"/>
      <c r="AO38" s="662"/>
      <c r="AP38" s="662"/>
      <c r="AQ38" s="662"/>
      <c r="AR38" s="662"/>
      <c r="AS38" s="662"/>
      <c r="AT38" s="662"/>
      <c r="AU38" s="662"/>
      <c r="AV38" s="663"/>
      <c r="AW38" s="830">
        <v>45747560</v>
      </c>
      <c r="AX38" s="812"/>
      <c r="AY38" s="812"/>
      <c r="AZ38" s="812"/>
      <c r="BA38" s="812"/>
      <c r="BB38" s="812"/>
      <c r="BC38" s="812"/>
      <c r="BD38" s="812"/>
      <c r="BE38" s="812"/>
      <c r="BF38" s="811">
        <v>100</v>
      </c>
      <c r="BG38" s="811"/>
      <c r="BH38" s="811"/>
      <c r="BI38" s="811"/>
      <c r="BJ38" s="812">
        <v>678198</v>
      </c>
      <c r="BK38" s="813"/>
      <c r="BL38" s="813"/>
      <c r="BM38" s="813"/>
      <c r="BN38" s="813"/>
      <c r="BO38" s="813"/>
      <c r="BP38" s="814"/>
      <c r="BQ38" s="697" t="s">
        <v>86</v>
      </c>
      <c r="BR38" s="662"/>
      <c r="BS38" s="662"/>
      <c r="BT38" s="662"/>
      <c r="BU38" s="663"/>
      <c r="BV38" s="815" t="s">
        <v>403</v>
      </c>
      <c r="BW38" s="816"/>
      <c r="BX38" s="697" t="s">
        <v>85</v>
      </c>
      <c r="BY38" s="662"/>
      <c r="BZ38" s="662"/>
      <c r="CA38" s="662"/>
      <c r="CB38" s="663"/>
      <c r="CC38" s="815" t="s">
        <v>409</v>
      </c>
      <c r="CD38" s="816"/>
      <c r="CE38" s="823"/>
      <c r="CF38" s="824"/>
      <c r="CG38" s="824"/>
      <c r="CH38" s="824"/>
      <c r="CI38" s="824"/>
      <c r="CJ38" s="824"/>
      <c r="CK38" s="824"/>
      <c r="CL38" s="824"/>
      <c r="CM38" s="824"/>
      <c r="CN38" s="825"/>
      <c r="CO38" s="826"/>
      <c r="CP38" s="827"/>
      <c r="CQ38" s="827"/>
      <c r="CR38" s="827"/>
      <c r="CS38" s="827"/>
      <c r="CT38" s="828"/>
      <c r="CU38" s="828"/>
      <c r="CV38" s="828"/>
      <c r="CW38" s="828"/>
      <c r="CX38" s="828"/>
      <c r="CY38" s="828"/>
      <c r="CZ38" s="827"/>
      <c r="DA38" s="827"/>
      <c r="DB38" s="827"/>
      <c r="DC38" s="827"/>
      <c r="DD38" s="827"/>
      <c r="DE38" s="827"/>
      <c r="DF38" s="827"/>
      <c r="DG38" s="827"/>
      <c r="DH38" s="829"/>
      <c r="DI38" s="4"/>
    </row>
    <row r="39" spans="2:113" ht="13.5" customHeight="1">
      <c r="B39" s="659" t="s">
        <v>93</v>
      </c>
      <c r="C39" s="582"/>
      <c r="D39" s="582"/>
      <c r="E39" s="582"/>
      <c r="F39" s="582"/>
      <c r="G39" s="582"/>
      <c r="H39" s="582"/>
      <c r="I39" s="582"/>
      <c r="J39" s="582"/>
      <c r="K39" s="582"/>
      <c r="L39" s="585"/>
      <c r="M39" s="583">
        <v>2040613</v>
      </c>
      <c r="N39" s="584"/>
      <c r="O39" s="584"/>
      <c r="P39" s="584"/>
      <c r="Q39" s="584"/>
      <c r="R39" s="584"/>
      <c r="S39" s="584"/>
      <c r="T39" s="584"/>
      <c r="U39" s="588">
        <v>2.2000000000000002</v>
      </c>
      <c r="V39" s="588"/>
      <c r="W39" s="588"/>
      <c r="X39" s="588"/>
      <c r="Y39" s="584" t="s">
        <v>368</v>
      </c>
      <c r="Z39" s="584"/>
      <c r="AA39" s="584"/>
      <c r="AB39" s="584"/>
      <c r="AC39" s="584"/>
      <c r="AD39" s="584"/>
      <c r="AE39" s="584"/>
      <c r="AF39" s="584"/>
      <c r="AG39" s="588" t="s">
        <v>368</v>
      </c>
      <c r="AH39" s="588"/>
      <c r="AI39" s="588"/>
      <c r="AJ39" s="71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59" t="s">
        <v>88</v>
      </c>
      <c r="C40" s="582"/>
      <c r="D40" s="582"/>
      <c r="E40" s="582"/>
      <c r="F40" s="582"/>
      <c r="G40" s="582"/>
      <c r="H40" s="582"/>
      <c r="I40" s="582"/>
      <c r="J40" s="582"/>
      <c r="K40" s="582"/>
      <c r="L40" s="585"/>
      <c r="M40" s="583">
        <v>3958463</v>
      </c>
      <c r="N40" s="584"/>
      <c r="O40" s="584"/>
      <c r="P40" s="584"/>
      <c r="Q40" s="584"/>
      <c r="R40" s="584"/>
      <c r="S40" s="584"/>
      <c r="T40" s="584"/>
      <c r="U40" s="588">
        <v>4.3</v>
      </c>
      <c r="V40" s="588"/>
      <c r="W40" s="588"/>
      <c r="X40" s="588"/>
      <c r="Y40" s="584" t="s">
        <v>368</v>
      </c>
      <c r="Z40" s="584"/>
      <c r="AA40" s="584"/>
      <c r="AB40" s="584"/>
      <c r="AC40" s="584"/>
      <c r="AD40" s="584"/>
      <c r="AE40" s="584"/>
      <c r="AF40" s="584"/>
      <c r="AG40" s="588" t="s">
        <v>368</v>
      </c>
      <c r="AH40" s="588"/>
      <c r="AI40" s="588"/>
      <c r="AJ40" s="71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59" t="s">
        <v>84</v>
      </c>
      <c r="C41" s="582"/>
      <c r="D41" s="582"/>
      <c r="E41" s="582"/>
      <c r="F41" s="582"/>
      <c r="G41" s="582"/>
      <c r="H41" s="582"/>
      <c r="I41" s="582"/>
      <c r="J41" s="582"/>
      <c r="K41" s="582"/>
      <c r="L41" s="585"/>
      <c r="M41" s="583">
        <v>446902</v>
      </c>
      <c r="N41" s="584"/>
      <c r="O41" s="584"/>
      <c r="P41" s="584"/>
      <c r="Q41" s="584"/>
      <c r="R41" s="584"/>
      <c r="S41" s="584"/>
      <c r="T41" s="584"/>
      <c r="U41" s="588">
        <v>0.5</v>
      </c>
      <c r="V41" s="588"/>
      <c r="W41" s="588"/>
      <c r="X41" s="588"/>
      <c r="Y41" s="584">
        <v>9954</v>
      </c>
      <c r="Z41" s="584"/>
      <c r="AA41" s="584"/>
      <c r="AB41" s="584"/>
      <c r="AC41" s="584"/>
      <c r="AD41" s="584"/>
      <c r="AE41" s="584"/>
      <c r="AF41" s="584"/>
      <c r="AG41" s="588">
        <v>0</v>
      </c>
      <c r="AH41" s="588"/>
      <c r="AI41" s="588"/>
      <c r="AJ41" s="71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59" t="s">
        <v>83</v>
      </c>
      <c r="C42" s="582"/>
      <c r="D42" s="582"/>
      <c r="E42" s="582"/>
      <c r="F42" s="582"/>
      <c r="G42" s="582"/>
      <c r="H42" s="582"/>
      <c r="I42" s="582"/>
      <c r="J42" s="582"/>
      <c r="K42" s="582"/>
      <c r="L42" s="585"/>
      <c r="M42" s="583">
        <v>3223000</v>
      </c>
      <c r="N42" s="584"/>
      <c r="O42" s="584"/>
      <c r="P42" s="584"/>
      <c r="Q42" s="584"/>
      <c r="R42" s="584"/>
      <c r="S42" s="584"/>
      <c r="T42" s="584"/>
      <c r="U42" s="588">
        <v>3.5</v>
      </c>
      <c r="V42" s="588"/>
      <c r="W42" s="588"/>
      <c r="X42" s="588"/>
      <c r="Y42" s="584" t="s">
        <v>368</v>
      </c>
      <c r="Z42" s="584"/>
      <c r="AA42" s="584"/>
      <c r="AB42" s="584"/>
      <c r="AC42" s="584"/>
      <c r="AD42" s="584"/>
      <c r="AE42" s="584"/>
      <c r="AF42" s="584"/>
      <c r="AG42" s="588" t="s">
        <v>368</v>
      </c>
      <c r="AH42" s="588"/>
      <c r="AI42" s="588"/>
      <c r="AJ42" s="71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695" t="s">
        <v>82</v>
      </c>
      <c r="D43" s="695"/>
      <c r="E43" s="695"/>
      <c r="F43" s="695"/>
      <c r="G43" s="695"/>
      <c r="H43" s="695"/>
      <c r="I43" s="695"/>
      <c r="J43" s="695"/>
      <c r="K43" s="695"/>
      <c r="L43" s="696"/>
      <c r="M43" s="583" t="s">
        <v>368</v>
      </c>
      <c r="N43" s="584"/>
      <c r="O43" s="584"/>
      <c r="P43" s="584"/>
      <c r="Q43" s="584"/>
      <c r="R43" s="584"/>
      <c r="S43" s="584"/>
      <c r="T43" s="584"/>
      <c r="U43" s="588" t="s">
        <v>368</v>
      </c>
      <c r="V43" s="588"/>
      <c r="W43" s="588"/>
      <c r="X43" s="588"/>
      <c r="Y43" s="584" t="s">
        <v>368</v>
      </c>
      <c r="Z43" s="584"/>
      <c r="AA43" s="584"/>
      <c r="AB43" s="584"/>
      <c r="AC43" s="584"/>
      <c r="AD43" s="584"/>
      <c r="AE43" s="584"/>
      <c r="AF43" s="584"/>
      <c r="AG43" s="588" t="s">
        <v>368</v>
      </c>
      <c r="AH43" s="588"/>
      <c r="AI43" s="588"/>
      <c r="AJ43" s="713"/>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695" t="s">
        <v>81</v>
      </c>
      <c r="D44" s="695"/>
      <c r="E44" s="695"/>
      <c r="F44" s="695"/>
      <c r="G44" s="695"/>
      <c r="H44" s="695"/>
      <c r="I44" s="695"/>
      <c r="J44" s="695"/>
      <c r="K44" s="695"/>
      <c r="L44" s="696"/>
      <c r="M44" s="583" t="s">
        <v>368</v>
      </c>
      <c r="N44" s="584"/>
      <c r="O44" s="584"/>
      <c r="P44" s="584"/>
      <c r="Q44" s="584"/>
      <c r="R44" s="584"/>
      <c r="S44" s="584"/>
      <c r="T44" s="584"/>
      <c r="U44" s="588" t="s">
        <v>368</v>
      </c>
      <c r="V44" s="588"/>
      <c r="W44" s="588"/>
      <c r="X44" s="588"/>
      <c r="Y44" s="584" t="s">
        <v>368</v>
      </c>
      <c r="Z44" s="584"/>
      <c r="AA44" s="584"/>
      <c r="AB44" s="584"/>
      <c r="AC44" s="584"/>
      <c r="AD44" s="584"/>
      <c r="AE44" s="584"/>
      <c r="AF44" s="584"/>
      <c r="AG44" s="588" t="s">
        <v>368</v>
      </c>
      <c r="AH44" s="588"/>
      <c r="AI44" s="588"/>
      <c r="AJ44" s="713"/>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4" t="s">
        <v>80</v>
      </c>
      <c r="C45" s="662"/>
      <c r="D45" s="662"/>
      <c r="E45" s="662"/>
      <c r="F45" s="662"/>
      <c r="G45" s="662"/>
      <c r="H45" s="662"/>
      <c r="I45" s="662"/>
      <c r="J45" s="662"/>
      <c r="K45" s="662"/>
      <c r="L45" s="663"/>
      <c r="M45" s="583">
        <v>91407686</v>
      </c>
      <c r="N45" s="584"/>
      <c r="O45" s="584"/>
      <c r="P45" s="584"/>
      <c r="Q45" s="584"/>
      <c r="R45" s="584"/>
      <c r="S45" s="584"/>
      <c r="T45" s="584"/>
      <c r="U45" s="588">
        <v>100</v>
      </c>
      <c r="V45" s="588"/>
      <c r="W45" s="588"/>
      <c r="X45" s="588"/>
      <c r="Y45" s="584">
        <v>48861746</v>
      </c>
      <c r="Z45" s="584"/>
      <c r="AA45" s="584"/>
      <c r="AB45" s="584"/>
      <c r="AC45" s="584"/>
      <c r="AD45" s="584"/>
      <c r="AE45" s="584"/>
      <c r="AF45" s="584"/>
      <c r="AG45" s="588">
        <v>100</v>
      </c>
      <c r="AH45" s="588"/>
      <c r="AI45" s="588"/>
      <c r="AJ45" s="713"/>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32" t="s">
        <v>79</v>
      </c>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41"/>
      <c r="AD46" s="41"/>
      <c r="AE46" s="41"/>
      <c r="AF46" s="41"/>
      <c r="AG46" s="43"/>
      <c r="AH46" s="632" t="s">
        <v>419</v>
      </c>
      <c r="AI46" s="632"/>
      <c r="AJ46" s="632"/>
      <c r="AK46" s="632"/>
      <c r="AL46" s="632"/>
      <c r="AM46" s="632"/>
      <c r="AN46" s="632"/>
      <c r="AO46" s="632"/>
      <c r="AP46" s="632"/>
      <c r="AQ46" s="38"/>
      <c r="AR46" s="38"/>
      <c r="AS46" s="38"/>
      <c r="AT46" s="41"/>
      <c r="AU46" s="41"/>
      <c r="AV46" s="40"/>
      <c r="AW46" s="42"/>
      <c r="AX46" s="41"/>
      <c r="AY46" s="41"/>
      <c r="AZ46" s="632" t="s">
        <v>78</v>
      </c>
      <c r="BA46" s="632"/>
      <c r="BB46" s="632"/>
      <c r="BC46" s="632"/>
      <c r="BD46" s="632"/>
      <c r="BE46" s="632"/>
      <c r="BF46" s="632"/>
      <c r="BG46" s="632"/>
      <c r="BH46" s="632"/>
      <c r="BI46" s="632"/>
      <c r="BJ46" s="632"/>
      <c r="BK46" s="632"/>
      <c r="BL46" s="632"/>
      <c r="BM46" s="632"/>
      <c r="BN46" s="632"/>
      <c r="BO46" s="632"/>
      <c r="BP46" s="632"/>
      <c r="BQ46" s="632"/>
      <c r="BR46" s="632"/>
      <c r="BS46" s="632"/>
      <c r="BT46" s="41"/>
      <c r="BU46" s="41"/>
      <c r="BV46" s="632" t="s">
        <v>419</v>
      </c>
      <c r="BW46" s="632"/>
      <c r="BX46" s="632"/>
      <c r="BY46" s="632"/>
      <c r="BZ46" s="632"/>
      <c r="CA46" s="632"/>
      <c r="CB46" s="632"/>
      <c r="CC46" s="632"/>
      <c r="CD46" s="41"/>
      <c r="CE46" s="40"/>
      <c r="CF46" s="39"/>
      <c r="CG46" s="283"/>
      <c r="CH46" s="807" t="s">
        <v>77</v>
      </c>
      <c r="CI46" s="807"/>
      <c r="CJ46" s="807"/>
      <c r="CK46" s="807"/>
      <c r="CL46" s="807"/>
      <c r="CM46" s="807"/>
      <c r="CN46" s="807"/>
      <c r="CO46" s="807"/>
      <c r="CP46" s="807"/>
      <c r="CQ46" s="38"/>
      <c r="CR46" s="24"/>
      <c r="CS46" s="728" t="s">
        <v>778</v>
      </c>
      <c r="CT46" s="632"/>
      <c r="CU46" s="632"/>
      <c r="CV46" s="632"/>
      <c r="CW46" s="632"/>
      <c r="CX46" s="632"/>
      <c r="CY46" s="632"/>
      <c r="CZ46" s="633"/>
      <c r="DA46" s="728" t="s">
        <v>395</v>
      </c>
      <c r="DB46" s="632"/>
      <c r="DC46" s="632"/>
      <c r="DD46" s="632"/>
      <c r="DE46" s="632"/>
      <c r="DF46" s="632"/>
      <c r="DG46" s="632"/>
      <c r="DH46" s="809"/>
      <c r="DI46" s="4"/>
    </row>
    <row r="47" spans="2:113" ht="13.5" customHeight="1">
      <c r="B47" s="37"/>
      <c r="C47" s="32"/>
      <c r="D47" s="32"/>
      <c r="E47" s="662"/>
      <c r="F47" s="662"/>
      <c r="G47" s="662"/>
      <c r="H47" s="662"/>
      <c r="I47" s="662"/>
      <c r="J47" s="662"/>
      <c r="K47" s="662"/>
      <c r="L47" s="662"/>
      <c r="M47" s="662"/>
      <c r="N47" s="662"/>
      <c r="O47" s="662"/>
      <c r="P47" s="662"/>
      <c r="Q47" s="662"/>
      <c r="R47" s="662"/>
      <c r="S47" s="662"/>
      <c r="T47" s="662"/>
      <c r="U47" s="662"/>
      <c r="V47" s="662"/>
      <c r="W47" s="662"/>
      <c r="X47" s="662"/>
      <c r="Y47" s="582"/>
      <c r="Z47" s="582"/>
      <c r="AA47" s="582"/>
      <c r="AB47" s="582"/>
      <c r="AC47" s="4"/>
      <c r="AD47" s="4"/>
      <c r="AE47" s="4"/>
      <c r="AF47" s="4"/>
      <c r="AG47" s="6"/>
      <c r="AH47" s="806"/>
      <c r="AI47" s="806"/>
      <c r="AJ47" s="806"/>
      <c r="AK47" s="806"/>
      <c r="AL47" s="806"/>
      <c r="AM47" s="806"/>
      <c r="AN47" s="806"/>
      <c r="AO47" s="806"/>
      <c r="AP47" s="806"/>
      <c r="AQ47" s="35"/>
      <c r="AR47" s="35"/>
      <c r="AS47" s="35"/>
      <c r="AT47" s="4"/>
      <c r="AU47" s="4"/>
      <c r="AV47" s="34"/>
      <c r="AW47" s="33"/>
      <c r="AX47" s="32"/>
      <c r="AY47" s="32"/>
      <c r="AZ47" s="662"/>
      <c r="BA47" s="662"/>
      <c r="BB47" s="662"/>
      <c r="BC47" s="662"/>
      <c r="BD47" s="662"/>
      <c r="BE47" s="662"/>
      <c r="BF47" s="662"/>
      <c r="BG47" s="662"/>
      <c r="BH47" s="662"/>
      <c r="BI47" s="662"/>
      <c r="BJ47" s="662"/>
      <c r="BK47" s="662"/>
      <c r="BL47" s="662"/>
      <c r="BM47" s="662"/>
      <c r="BN47" s="662"/>
      <c r="BO47" s="662"/>
      <c r="BP47" s="662"/>
      <c r="BQ47" s="662"/>
      <c r="BR47" s="662"/>
      <c r="BS47" s="662"/>
      <c r="BT47" s="32"/>
      <c r="BU47" s="32"/>
      <c r="BV47" s="662"/>
      <c r="BW47" s="662"/>
      <c r="BX47" s="662"/>
      <c r="BY47" s="662"/>
      <c r="BZ47" s="662"/>
      <c r="CA47" s="662"/>
      <c r="CB47" s="662"/>
      <c r="CC47" s="662"/>
      <c r="CD47" s="32"/>
      <c r="CE47" s="31"/>
      <c r="CF47" s="20"/>
      <c r="CG47" s="284"/>
      <c r="CH47" s="808"/>
      <c r="CI47" s="808"/>
      <c r="CJ47" s="808"/>
      <c r="CK47" s="808"/>
      <c r="CL47" s="808"/>
      <c r="CM47" s="808"/>
      <c r="CN47" s="808"/>
      <c r="CO47" s="808"/>
      <c r="CP47" s="808"/>
      <c r="CQ47" s="30"/>
      <c r="CR47" s="21"/>
      <c r="CS47" s="697"/>
      <c r="CT47" s="662"/>
      <c r="CU47" s="662"/>
      <c r="CV47" s="662"/>
      <c r="CW47" s="662"/>
      <c r="CX47" s="662"/>
      <c r="CY47" s="662"/>
      <c r="CZ47" s="663"/>
      <c r="DA47" s="697"/>
      <c r="DB47" s="662"/>
      <c r="DC47" s="662"/>
      <c r="DD47" s="662"/>
      <c r="DE47" s="662"/>
      <c r="DF47" s="662"/>
      <c r="DG47" s="662"/>
      <c r="DH47" s="810"/>
      <c r="DI47" s="4"/>
    </row>
    <row r="48" spans="2:113" ht="13.5" customHeight="1">
      <c r="B48" s="29"/>
      <c r="C48" s="28"/>
      <c r="D48" s="788" t="s">
        <v>77</v>
      </c>
      <c r="E48" s="788"/>
      <c r="F48" s="788"/>
      <c r="G48" s="788"/>
      <c r="H48" s="788"/>
      <c r="I48" s="788"/>
      <c r="J48" s="788"/>
      <c r="K48" s="27"/>
      <c r="L48" s="25"/>
      <c r="M48" s="26"/>
      <c r="N48" s="788" t="s">
        <v>76</v>
      </c>
      <c r="O48" s="788"/>
      <c r="P48" s="788"/>
      <c r="Q48" s="788"/>
      <c r="R48" s="788"/>
      <c r="S48" s="788"/>
      <c r="T48" s="25"/>
      <c r="U48" s="795" t="s">
        <v>73</v>
      </c>
      <c r="V48" s="788"/>
      <c r="W48" s="788"/>
      <c r="X48" s="796"/>
      <c r="Y48" s="797" t="s">
        <v>70</v>
      </c>
      <c r="Z48" s="797"/>
      <c r="AA48" s="797"/>
      <c r="AB48" s="797"/>
      <c r="AC48" s="797"/>
      <c r="AD48" s="797"/>
      <c r="AE48" s="797"/>
      <c r="AF48" s="797"/>
      <c r="AG48" s="798" t="s">
        <v>420</v>
      </c>
      <c r="AH48" s="799"/>
      <c r="AI48" s="799"/>
      <c r="AJ48" s="799"/>
      <c r="AK48" s="799"/>
      <c r="AL48" s="799"/>
      <c r="AM48" s="799"/>
      <c r="AN48" s="799"/>
      <c r="AO48" s="799"/>
      <c r="AP48" s="800"/>
      <c r="AQ48" s="797" t="s">
        <v>75</v>
      </c>
      <c r="AR48" s="797"/>
      <c r="AS48" s="797"/>
      <c r="AT48" s="797"/>
      <c r="AU48" s="797"/>
      <c r="AV48" s="797"/>
      <c r="AW48" s="6"/>
      <c r="AX48" s="632" t="s">
        <v>74</v>
      </c>
      <c r="AY48" s="632"/>
      <c r="AZ48" s="632"/>
      <c r="BA48" s="632"/>
      <c r="BB48" s="632"/>
      <c r="BC48" s="632"/>
      <c r="BD48" s="632"/>
      <c r="BE48" s="24"/>
      <c r="BF48" s="6"/>
      <c r="BG48" s="632" t="s">
        <v>421</v>
      </c>
      <c r="BH48" s="632"/>
      <c r="BI48" s="632"/>
      <c r="BJ48" s="632"/>
      <c r="BK48" s="632"/>
      <c r="BL48" s="24"/>
      <c r="BM48" s="632" t="s">
        <v>73</v>
      </c>
      <c r="BN48" s="632"/>
      <c r="BO48" s="632"/>
      <c r="BP48" s="632"/>
      <c r="BQ48" s="801"/>
      <c r="BR48" s="802"/>
      <c r="BS48" s="632" t="s">
        <v>422</v>
      </c>
      <c r="BT48" s="632"/>
      <c r="BU48" s="632"/>
      <c r="BV48" s="632"/>
      <c r="BW48" s="632"/>
      <c r="BX48" s="803"/>
      <c r="BY48" s="804"/>
      <c r="BZ48" s="6"/>
      <c r="CA48" s="805" t="s">
        <v>423</v>
      </c>
      <c r="CB48" s="805"/>
      <c r="CC48" s="805"/>
      <c r="CD48" s="805"/>
      <c r="CE48" s="23"/>
      <c r="CF48" s="728" t="s">
        <v>72</v>
      </c>
      <c r="CG48" s="793"/>
      <c r="CH48" s="793"/>
      <c r="CI48" s="793"/>
      <c r="CJ48" s="793"/>
      <c r="CK48" s="793"/>
      <c r="CL48" s="793"/>
      <c r="CM48" s="793"/>
      <c r="CN48" s="793"/>
      <c r="CO48" s="793"/>
      <c r="CP48" s="793"/>
      <c r="CQ48" s="793"/>
      <c r="CR48" s="794"/>
      <c r="CS48" s="749">
        <v>36225541</v>
      </c>
      <c r="CT48" s="783"/>
      <c r="CU48" s="783"/>
      <c r="CV48" s="783"/>
      <c r="CW48" s="783"/>
      <c r="CX48" s="783"/>
      <c r="CY48" s="783"/>
      <c r="CZ48" s="785"/>
      <c r="DA48" s="749">
        <v>37786767</v>
      </c>
      <c r="DB48" s="783"/>
      <c r="DC48" s="783"/>
      <c r="DD48" s="783"/>
      <c r="DE48" s="783"/>
      <c r="DF48" s="783"/>
      <c r="DG48" s="783"/>
      <c r="DH48" s="786"/>
      <c r="DI48" s="4"/>
    </row>
    <row r="49" spans="2:113" ht="13.5" customHeight="1">
      <c r="B49" s="787" t="s">
        <v>71</v>
      </c>
      <c r="C49" s="788"/>
      <c r="D49" s="788"/>
      <c r="E49" s="788"/>
      <c r="F49" s="788"/>
      <c r="G49" s="788"/>
      <c r="H49" s="788"/>
      <c r="I49" s="788"/>
      <c r="J49" s="788"/>
      <c r="K49" s="788"/>
      <c r="L49" s="789"/>
      <c r="M49" s="613">
        <v>11739892</v>
      </c>
      <c r="N49" s="790"/>
      <c r="O49" s="790"/>
      <c r="P49" s="790"/>
      <c r="Q49" s="790"/>
      <c r="R49" s="790"/>
      <c r="S49" s="790"/>
      <c r="T49" s="790"/>
      <c r="U49" s="791">
        <v>13.5</v>
      </c>
      <c r="V49" s="791"/>
      <c r="W49" s="791"/>
      <c r="X49" s="791"/>
      <c r="Y49" s="790">
        <v>10974781</v>
      </c>
      <c r="Z49" s="790"/>
      <c r="AA49" s="790"/>
      <c r="AB49" s="790"/>
      <c r="AC49" s="790"/>
      <c r="AD49" s="790"/>
      <c r="AE49" s="790"/>
      <c r="AF49" s="790"/>
      <c r="AG49" s="790">
        <v>10804841</v>
      </c>
      <c r="AH49" s="790"/>
      <c r="AI49" s="790"/>
      <c r="AJ49" s="790"/>
      <c r="AK49" s="790"/>
      <c r="AL49" s="790"/>
      <c r="AM49" s="790"/>
      <c r="AN49" s="790"/>
      <c r="AO49" s="790"/>
      <c r="AP49" s="790"/>
      <c r="AQ49" s="791">
        <v>22.1</v>
      </c>
      <c r="AR49" s="791"/>
      <c r="AS49" s="791"/>
      <c r="AT49" s="791"/>
      <c r="AU49" s="791"/>
      <c r="AV49" s="792"/>
      <c r="AW49" s="22"/>
      <c r="AX49" s="662"/>
      <c r="AY49" s="662"/>
      <c r="AZ49" s="662"/>
      <c r="BA49" s="662"/>
      <c r="BB49" s="662"/>
      <c r="BC49" s="662"/>
      <c r="BD49" s="662"/>
      <c r="BE49" s="21"/>
      <c r="BF49" s="22"/>
      <c r="BG49" s="662"/>
      <c r="BH49" s="662"/>
      <c r="BI49" s="662"/>
      <c r="BJ49" s="662"/>
      <c r="BK49" s="662"/>
      <c r="BL49" s="21"/>
      <c r="BM49" s="662"/>
      <c r="BN49" s="662"/>
      <c r="BO49" s="662"/>
      <c r="BP49" s="662"/>
      <c r="BQ49" s="20"/>
      <c r="BR49" s="662" t="s">
        <v>27</v>
      </c>
      <c r="BS49" s="662"/>
      <c r="BT49" s="662"/>
      <c r="BU49" s="662"/>
      <c r="BV49" s="662"/>
      <c r="BW49" s="662"/>
      <c r="BX49" s="662"/>
      <c r="BY49" s="19"/>
      <c r="BZ49" s="673" t="s">
        <v>70</v>
      </c>
      <c r="CA49" s="674"/>
      <c r="CB49" s="674"/>
      <c r="CC49" s="674"/>
      <c r="CD49" s="674"/>
      <c r="CE49" s="675"/>
      <c r="CF49" s="619" t="s">
        <v>69</v>
      </c>
      <c r="CG49" s="684"/>
      <c r="CH49" s="684"/>
      <c r="CI49" s="684"/>
      <c r="CJ49" s="684"/>
      <c r="CK49" s="684"/>
      <c r="CL49" s="684"/>
      <c r="CM49" s="684"/>
      <c r="CN49" s="684"/>
      <c r="CO49" s="684"/>
      <c r="CP49" s="684"/>
      <c r="CQ49" s="684"/>
      <c r="CR49" s="685"/>
      <c r="CS49" s="583">
        <v>30101552</v>
      </c>
      <c r="CT49" s="752"/>
      <c r="CU49" s="752"/>
      <c r="CV49" s="752"/>
      <c r="CW49" s="752"/>
      <c r="CX49" s="752"/>
      <c r="CY49" s="752"/>
      <c r="CZ49" s="753"/>
      <c r="DA49" s="583">
        <v>29674699</v>
      </c>
      <c r="DB49" s="752"/>
      <c r="DC49" s="752"/>
      <c r="DD49" s="752"/>
      <c r="DE49" s="752"/>
      <c r="DF49" s="752"/>
      <c r="DG49" s="752"/>
      <c r="DH49" s="754"/>
      <c r="DI49" s="4"/>
    </row>
    <row r="50" spans="2:113" ht="13.5" customHeight="1">
      <c r="B50" s="17"/>
      <c r="C50" s="582" t="s">
        <v>68</v>
      </c>
      <c r="D50" s="582"/>
      <c r="E50" s="582"/>
      <c r="F50" s="582"/>
      <c r="G50" s="582"/>
      <c r="H50" s="582"/>
      <c r="I50" s="582"/>
      <c r="J50" s="582"/>
      <c r="K50" s="582"/>
      <c r="L50" s="585"/>
      <c r="M50" s="583">
        <v>7537892</v>
      </c>
      <c r="N50" s="584"/>
      <c r="O50" s="584"/>
      <c r="P50" s="584"/>
      <c r="Q50" s="584"/>
      <c r="R50" s="584"/>
      <c r="S50" s="584"/>
      <c r="T50" s="584"/>
      <c r="U50" s="588">
        <v>8.6999999999999993</v>
      </c>
      <c r="V50" s="588"/>
      <c r="W50" s="588"/>
      <c r="X50" s="588"/>
      <c r="Y50" s="584">
        <v>6941978</v>
      </c>
      <c r="Z50" s="584"/>
      <c r="AA50" s="584"/>
      <c r="AB50" s="584"/>
      <c r="AC50" s="584"/>
      <c r="AD50" s="584"/>
      <c r="AE50" s="584"/>
      <c r="AF50" s="584"/>
      <c r="AG50" s="584" t="s">
        <v>368</v>
      </c>
      <c r="AH50" s="584"/>
      <c r="AI50" s="584"/>
      <c r="AJ50" s="584"/>
      <c r="AK50" s="584"/>
      <c r="AL50" s="584"/>
      <c r="AM50" s="584"/>
      <c r="AN50" s="584"/>
      <c r="AO50" s="584"/>
      <c r="AP50" s="584"/>
      <c r="AQ50" s="588" t="s">
        <v>368</v>
      </c>
      <c r="AR50" s="588"/>
      <c r="AS50" s="588"/>
      <c r="AT50" s="588"/>
      <c r="AU50" s="588"/>
      <c r="AV50" s="647"/>
      <c r="AW50" s="728" t="s">
        <v>67</v>
      </c>
      <c r="AX50" s="632"/>
      <c r="AY50" s="632"/>
      <c r="AZ50" s="632"/>
      <c r="BA50" s="632"/>
      <c r="BB50" s="632"/>
      <c r="BC50" s="632"/>
      <c r="BD50" s="632"/>
      <c r="BE50" s="633"/>
      <c r="BF50" s="782">
        <v>490719</v>
      </c>
      <c r="BG50" s="783"/>
      <c r="BH50" s="783"/>
      <c r="BI50" s="783"/>
      <c r="BJ50" s="783"/>
      <c r="BK50" s="783"/>
      <c r="BL50" s="783"/>
      <c r="BM50" s="784">
        <v>0.6</v>
      </c>
      <c r="BN50" s="784"/>
      <c r="BO50" s="784"/>
      <c r="BP50" s="784"/>
      <c r="BQ50" s="783" t="s">
        <v>368</v>
      </c>
      <c r="BR50" s="783"/>
      <c r="BS50" s="783"/>
      <c r="BT50" s="783"/>
      <c r="BU50" s="783"/>
      <c r="BV50" s="783"/>
      <c r="BW50" s="783"/>
      <c r="BX50" s="783"/>
      <c r="BY50" s="783"/>
      <c r="BZ50" s="783">
        <v>490719</v>
      </c>
      <c r="CA50" s="783"/>
      <c r="CB50" s="783"/>
      <c r="CC50" s="783"/>
      <c r="CD50" s="783"/>
      <c r="CE50" s="785"/>
      <c r="CF50" s="619" t="s">
        <v>66</v>
      </c>
      <c r="CG50" s="684"/>
      <c r="CH50" s="684"/>
      <c r="CI50" s="684"/>
      <c r="CJ50" s="684"/>
      <c r="CK50" s="684"/>
      <c r="CL50" s="684"/>
      <c r="CM50" s="684"/>
      <c r="CN50" s="684"/>
      <c r="CO50" s="684"/>
      <c r="CP50" s="684"/>
      <c r="CQ50" s="684"/>
      <c r="CR50" s="685"/>
      <c r="CS50" s="583">
        <v>47022775</v>
      </c>
      <c r="CT50" s="752"/>
      <c r="CU50" s="752"/>
      <c r="CV50" s="752"/>
      <c r="CW50" s="752"/>
      <c r="CX50" s="752"/>
      <c r="CY50" s="752"/>
      <c r="CZ50" s="753"/>
      <c r="DA50" s="583">
        <v>49122189</v>
      </c>
      <c r="DB50" s="752"/>
      <c r="DC50" s="752"/>
      <c r="DD50" s="752"/>
      <c r="DE50" s="752"/>
      <c r="DF50" s="752"/>
      <c r="DG50" s="752"/>
      <c r="DH50" s="754"/>
      <c r="DI50" s="4"/>
    </row>
    <row r="51" spans="2:113" ht="13.5" customHeight="1">
      <c r="B51" s="659" t="s">
        <v>65</v>
      </c>
      <c r="C51" s="582"/>
      <c r="D51" s="582"/>
      <c r="E51" s="582"/>
      <c r="F51" s="582"/>
      <c r="G51" s="582"/>
      <c r="H51" s="582"/>
      <c r="I51" s="582"/>
      <c r="J51" s="582"/>
      <c r="K51" s="582"/>
      <c r="L51" s="585"/>
      <c r="M51" s="583">
        <v>23173170</v>
      </c>
      <c r="N51" s="584"/>
      <c r="O51" s="584"/>
      <c r="P51" s="584"/>
      <c r="Q51" s="584"/>
      <c r="R51" s="584"/>
      <c r="S51" s="584"/>
      <c r="T51" s="584"/>
      <c r="U51" s="588">
        <v>26.7</v>
      </c>
      <c r="V51" s="588"/>
      <c r="W51" s="588"/>
      <c r="X51" s="588"/>
      <c r="Y51" s="584">
        <v>5792126</v>
      </c>
      <c r="Z51" s="584"/>
      <c r="AA51" s="584"/>
      <c r="AB51" s="584"/>
      <c r="AC51" s="584"/>
      <c r="AD51" s="584"/>
      <c r="AE51" s="584"/>
      <c r="AF51" s="584"/>
      <c r="AG51" s="584">
        <v>5791286</v>
      </c>
      <c r="AH51" s="584"/>
      <c r="AI51" s="584"/>
      <c r="AJ51" s="584"/>
      <c r="AK51" s="584"/>
      <c r="AL51" s="584"/>
      <c r="AM51" s="584"/>
      <c r="AN51" s="584"/>
      <c r="AO51" s="584"/>
      <c r="AP51" s="584"/>
      <c r="AQ51" s="588">
        <v>11.9</v>
      </c>
      <c r="AR51" s="588"/>
      <c r="AS51" s="588"/>
      <c r="AT51" s="588"/>
      <c r="AU51" s="588"/>
      <c r="AV51" s="647"/>
      <c r="AW51" s="619" t="s">
        <v>64</v>
      </c>
      <c r="AX51" s="582"/>
      <c r="AY51" s="582"/>
      <c r="AZ51" s="582"/>
      <c r="BA51" s="582"/>
      <c r="BB51" s="582"/>
      <c r="BC51" s="582"/>
      <c r="BD51" s="582"/>
      <c r="BE51" s="585"/>
      <c r="BF51" s="583">
        <v>10185902</v>
      </c>
      <c r="BG51" s="584"/>
      <c r="BH51" s="584"/>
      <c r="BI51" s="584"/>
      <c r="BJ51" s="584"/>
      <c r="BK51" s="584"/>
      <c r="BL51" s="584"/>
      <c r="BM51" s="588">
        <v>11.7</v>
      </c>
      <c r="BN51" s="588"/>
      <c r="BO51" s="588"/>
      <c r="BP51" s="588"/>
      <c r="BQ51" s="584">
        <v>378242</v>
      </c>
      <c r="BR51" s="584"/>
      <c r="BS51" s="584"/>
      <c r="BT51" s="584"/>
      <c r="BU51" s="584"/>
      <c r="BV51" s="584"/>
      <c r="BW51" s="584"/>
      <c r="BX51" s="584"/>
      <c r="BY51" s="584"/>
      <c r="BZ51" s="584">
        <v>9074573</v>
      </c>
      <c r="CA51" s="584"/>
      <c r="CB51" s="584"/>
      <c r="CC51" s="584"/>
      <c r="CD51" s="584"/>
      <c r="CE51" s="584"/>
      <c r="CF51" s="619" t="s">
        <v>63</v>
      </c>
      <c r="CG51" s="684"/>
      <c r="CH51" s="684"/>
      <c r="CI51" s="684"/>
      <c r="CJ51" s="684"/>
      <c r="CK51" s="684"/>
      <c r="CL51" s="684"/>
      <c r="CM51" s="684"/>
      <c r="CN51" s="684"/>
      <c r="CO51" s="684"/>
      <c r="CP51" s="684"/>
      <c r="CQ51" s="684"/>
      <c r="CR51" s="685"/>
      <c r="CS51" s="583">
        <v>47022775</v>
      </c>
      <c r="CT51" s="752"/>
      <c r="CU51" s="752"/>
      <c r="CV51" s="752"/>
      <c r="CW51" s="752"/>
      <c r="CX51" s="752"/>
      <c r="CY51" s="752"/>
      <c r="CZ51" s="753"/>
      <c r="DA51" s="583">
        <v>49122189</v>
      </c>
      <c r="DB51" s="752"/>
      <c r="DC51" s="752"/>
      <c r="DD51" s="752"/>
      <c r="DE51" s="752"/>
      <c r="DF51" s="752"/>
      <c r="DG51" s="752"/>
      <c r="DH51" s="754"/>
      <c r="DI51" s="4"/>
    </row>
    <row r="52" spans="2:113" ht="13.5" customHeight="1">
      <c r="B52" s="659" t="s">
        <v>40</v>
      </c>
      <c r="C52" s="582"/>
      <c r="D52" s="582"/>
      <c r="E52" s="582"/>
      <c r="F52" s="582"/>
      <c r="G52" s="582"/>
      <c r="H52" s="582"/>
      <c r="I52" s="582"/>
      <c r="J52" s="582"/>
      <c r="K52" s="582"/>
      <c r="L52" s="585"/>
      <c r="M52" s="583">
        <v>3643529</v>
      </c>
      <c r="N52" s="584"/>
      <c r="O52" s="584"/>
      <c r="P52" s="584"/>
      <c r="Q52" s="584"/>
      <c r="R52" s="584"/>
      <c r="S52" s="584"/>
      <c r="T52" s="584"/>
      <c r="U52" s="588">
        <v>4.2</v>
      </c>
      <c r="V52" s="588"/>
      <c r="W52" s="588"/>
      <c r="X52" s="588"/>
      <c r="Y52" s="584">
        <v>3632529</v>
      </c>
      <c r="Z52" s="584"/>
      <c r="AA52" s="584"/>
      <c r="AB52" s="584"/>
      <c r="AC52" s="584"/>
      <c r="AD52" s="584"/>
      <c r="AE52" s="584"/>
      <c r="AF52" s="584"/>
      <c r="AG52" s="734">
        <v>3632529</v>
      </c>
      <c r="AH52" s="734"/>
      <c r="AI52" s="734"/>
      <c r="AJ52" s="734"/>
      <c r="AK52" s="734"/>
      <c r="AL52" s="734"/>
      <c r="AM52" s="734"/>
      <c r="AN52" s="734"/>
      <c r="AO52" s="734"/>
      <c r="AP52" s="734"/>
      <c r="AQ52" s="588">
        <v>7.4</v>
      </c>
      <c r="AR52" s="588"/>
      <c r="AS52" s="588"/>
      <c r="AT52" s="588"/>
      <c r="AU52" s="588"/>
      <c r="AV52" s="647"/>
      <c r="AW52" s="619" t="s">
        <v>62</v>
      </c>
      <c r="AX52" s="582"/>
      <c r="AY52" s="582"/>
      <c r="AZ52" s="582"/>
      <c r="BA52" s="582"/>
      <c r="BB52" s="582"/>
      <c r="BC52" s="582"/>
      <c r="BD52" s="582"/>
      <c r="BE52" s="585"/>
      <c r="BF52" s="583">
        <v>43793262</v>
      </c>
      <c r="BG52" s="584"/>
      <c r="BH52" s="584"/>
      <c r="BI52" s="584"/>
      <c r="BJ52" s="584"/>
      <c r="BK52" s="584"/>
      <c r="BL52" s="584"/>
      <c r="BM52" s="588">
        <v>50.4</v>
      </c>
      <c r="BN52" s="588"/>
      <c r="BO52" s="588"/>
      <c r="BP52" s="588"/>
      <c r="BQ52" s="584">
        <v>2490640</v>
      </c>
      <c r="BR52" s="584"/>
      <c r="BS52" s="584"/>
      <c r="BT52" s="584"/>
      <c r="BU52" s="584"/>
      <c r="BV52" s="584"/>
      <c r="BW52" s="584"/>
      <c r="BX52" s="584"/>
      <c r="BY52" s="584"/>
      <c r="BZ52" s="584">
        <v>20543565</v>
      </c>
      <c r="CA52" s="584"/>
      <c r="CB52" s="584"/>
      <c r="CC52" s="584"/>
      <c r="CD52" s="584"/>
      <c r="CE52" s="584"/>
      <c r="CF52" s="619" t="s">
        <v>61</v>
      </c>
      <c r="CG52" s="684"/>
      <c r="CH52" s="684"/>
      <c r="CI52" s="684"/>
      <c r="CJ52" s="684"/>
      <c r="CK52" s="684"/>
      <c r="CL52" s="684"/>
      <c r="CM52" s="684"/>
      <c r="CN52" s="684"/>
      <c r="CO52" s="684"/>
      <c r="CP52" s="684"/>
      <c r="CQ52" s="684"/>
      <c r="CR52" s="685"/>
      <c r="CS52" s="769">
        <v>1.25</v>
      </c>
      <c r="CT52" s="770"/>
      <c r="CU52" s="770"/>
      <c r="CV52" s="770"/>
      <c r="CW52" s="770"/>
      <c r="CX52" s="770"/>
      <c r="CY52" s="770"/>
      <c r="CZ52" s="771"/>
      <c r="DA52" s="769">
        <v>1.25</v>
      </c>
      <c r="DB52" s="770"/>
      <c r="DC52" s="770"/>
      <c r="DD52" s="770"/>
      <c r="DE52" s="770"/>
      <c r="DF52" s="770"/>
      <c r="DG52" s="770"/>
      <c r="DH52" s="775"/>
      <c r="DI52" s="4"/>
    </row>
    <row r="53" spans="2:113" ht="13.5" customHeight="1">
      <c r="B53" s="686" t="s">
        <v>116</v>
      </c>
      <c r="C53" s="688" t="s">
        <v>424</v>
      </c>
      <c r="D53" s="689"/>
      <c r="E53" s="689"/>
      <c r="F53" s="689"/>
      <c r="G53" s="689"/>
      <c r="H53" s="689"/>
      <c r="I53" s="690" t="s">
        <v>12</v>
      </c>
      <c r="J53" s="692" t="s">
        <v>60</v>
      </c>
      <c r="K53" s="692"/>
      <c r="L53" s="693"/>
      <c r="M53" s="741">
        <v>3308936</v>
      </c>
      <c r="N53" s="742"/>
      <c r="O53" s="742"/>
      <c r="P53" s="742"/>
      <c r="Q53" s="742"/>
      <c r="R53" s="742"/>
      <c r="S53" s="742"/>
      <c r="T53" s="742"/>
      <c r="U53" s="743">
        <v>3.8</v>
      </c>
      <c r="V53" s="743"/>
      <c r="W53" s="743"/>
      <c r="X53" s="743"/>
      <c r="Y53" s="742">
        <v>3297936</v>
      </c>
      <c r="Z53" s="742"/>
      <c r="AA53" s="742"/>
      <c r="AB53" s="742"/>
      <c r="AC53" s="742"/>
      <c r="AD53" s="742"/>
      <c r="AE53" s="742"/>
      <c r="AF53" s="742"/>
      <c r="AG53" s="742">
        <v>3297936</v>
      </c>
      <c r="AH53" s="742"/>
      <c r="AI53" s="742"/>
      <c r="AJ53" s="742"/>
      <c r="AK53" s="742"/>
      <c r="AL53" s="742"/>
      <c r="AM53" s="742"/>
      <c r="AN53" s="742"/>
      <c r="AO53" s="742"/>
      <c r="AP53" s="742"/>
      <c r="AQ53" s="743">
        <v>6.7</v>
      </c>
      <c r="AR53" s="743"/>
      <c r="AS53" s="743"/>
      <c r="AT53" s="743"/>
      <c r="AU53" s="743"/>
      <c r="AV53" s="781"/>
      <c r="AW53" s="619" t="s">
        <v>59</v>
      </c>
      <c r="AX53" s="582"/>
      <c r="AY53" s="582"/>
      <c r="AZ53" s="582"/>
      <c r="BA53" s="582"/>
      <c r="BB53" s="582"/>
      <c r="BC53" s="582"/>
      <c r="BD53" s="582"/>
      <c r="BE53" s="585"/>
      <c r="BF53" s="583">
        <v>5507126</v>
      </c>
      <c r="BG53" s="584"/>
      <c r="BH53" s="584"/>
      <c r="BI53" s="584"/>
      <c r="BJ53" s="584"/>
      <c r="BK53" s="584"/>
      <c r="BL53" s="584"/>
      <c r="BM53" s="588">
        <v>6.3</v>
      </c>
      <c r="BN53" s="588"/>
      <c r="BO53" s="588"/>
      <c r="BP53" s="588"/>
      <c r="BQ53" s="584">
        <v>402558</v>
      </c>
      <c r="BR53" s="584"/>
      <c r="BS53" s="584"/>
      <c r="BT53" s="584"/>
      <c r="BU53" s="584"/>
      <c r="BV53" s="584"/>
      <c r="BW53" s="584"/>
      <c r="BX53" s="584"/>
      <c r="BY53" s="584"/>
      <c r="BZ53" s="584">
        <v>4086607</v>
      </c>
      <c r="CA53" s="584"/>
      <c r="CB53" s="584"/>
      <c r="CC53" s="584"/>
      <c r="CD53" s="584"/>
      <c r="CE53" s="584"/>
      <c r="CF53" s="619" t="s">
        <v>58</v>
      </c>
      <c r="CG53" s="694"/>
      <c r="CH53" s="694"/>
      <c r="CI53" s="694"/>
      <c r="CJ53" s="694"/>
      <c r="CK53" s="694"/>
      <c r="CL53" s="694"/>
      <c r="CM53" s="694"/>
      <c r="CN53" s="694"/>
      <c r="CO53" s="694"/>
      <c r="CP53" s="694"/>
      <c r="CQ53" s="708" t="s">
        <v>3</v>
      </c>
      <c r="CR53" s="709"/>
      <c r="CS53" s="586">
        <v>8.1999999999999993</v>
      </c>
      <c r="CT53" s="635"/>
      <c r="CU53" s="635"/>
      <c r="CV53" s="635"/>
      <c r="CW53" s="635"/>
      <c r="CX53" s="635"/>
      <c r="CY53" s="635"/>
      <c r="CZ53" s="765"/>
      <c r="DA53" s="586">
        <v>6.8</v>
      </c>
      <c r="DB53" s="635"/>
      <c r="DC53" s="635"/>
      <c r="DD53" s="635"/>
      <c r="DE53" s="635"/>
      <c r="DF53" s="635"/>
      <c r="DG53" s="635"/>
      <c r="DH53" s="760"/>
      <c r="DI53" s="4"/>
    </row>
    <row r="54" spans="2:113" ht="13.5" customHeight="1">
      <c r="B54" s="616"/>
      <c r="C54" s="641"/>
      <c r="D54" s="642"/>
      <c r="E54" s="642"/>
      <c r="F54" s="642"/>
      <c r="G54" s="642"/>
      <c r="H54" s="642"/>
      <c r="I54" s="691"/>
      <c r="J54" s="695" t="s">
        <v>57</v>
      </c>
      <c r="K54" s="695"/>
      <c r="L54" s="696"/>
      <c r="M54" s="583">
        <v>334589</v>
      </c>
      <c r="N54" s="584"/>
      <c r="O54" s="584"/>
      <c r="P54" s="584"/>
      <c r="Q54" s="584"/>
      <c r="R54" s="584"/>
      <c r="S54" s="584"/>
      <c r="T54" s="584"/>
      <c r="U54" s="588">
        <v>0.4</v>
      </c>
      <c r="V54" s="588"/>
      <c r="W54" s="588"/>
      <c r="X54" s="588"/>
      <c r="Y54" s="584">
        <v>334589</v>
      </c>
      <c r="Z54" s="584"/>
      <c r="AA54" s="584"/>
      <c r="AB54" s="584"/>
      <c r="AC54" s="584"/>
      <c r="AD54" s="584"/>
      <c r="AE54" s="584"/>
      <c r="AF54" s="584"/>
      <c r="AG54" s="584">
        <v>334589</v>
      </c>
      <c r="AH54" s="584"/>
      <c r="AI54" s="584"/>
      <c r="AJ54" s="584"/>
      <c r="AK54" s="584"/>
      <c r="AL54" s="584"/>
      <c r="AM54" s="584"/>
      <c r="AN54" s="584"/>
      <c r="AO54" s="584"/>
      <c r="AP54" s="584"/>
      <c r="AQ54" s="588">
        <v>0.7</v>
      </c>
      <c r="AR54" s="588"/>
      <c r="AS54" s="588"/>
      <c r="AT54" s="588"/>
      <c r="AU54" s="588"/>
      <c r="AV54" s="647"/>
      <c r="AW54" s="619" t="s">
        <v>56</v>
      </c>
      <c r="AX54" s="582"/>
      <c r="AY54" s="582"/>
      <c r="AZ54" s="582"/>
      <c r="BA54" s="582"/>
      <c r="BB54" s="582"/>
      <c r="BC54" s="582"/>
      <c r="BD54" s="582"/>
      <c r="BE54" s="585"/>
      <c r="BF54" s="583">
        <v>279629</v>
      </c>
      <c r="BG54" s="584"/>
      <c r="BH54" s="584"/>
      <c r="BI54" s="584"/>
      <c r="BJ54" s="584"/>
      <c r="BK54" s="584"/>
      <c r="BL54" s="584"/>
      <c r="BM54" s="588">
        <v>0.3</v>
      </c>
      <c r="BN54" s="588"/>
      <c r="BO54" s="588"/>
      <c r="BP54" s="588"/>
      <c r="BQ54" s="584" t="s">
        <v>368</v>
      </c>
      <c r="BR54" s="584"/>
      <c r="BS54" s="584"/>
      <c r="BT54" s="584"/>
      <c r="BU54" s="584"/>
      <c r="BV54" s="584"/>
      <c r="BW54" s="584"/>
      <c r="BX54" s="584"/>
      <c r="BY54" s="584"/>
      <c r="BZ54" s="584">
        <v>246900</v>
      </c>
      <c r="CA54" s="584"/>
      <c r="CB54" s="584"/>
      <c r="CC54" s="584"/>
      <c r="CD54" s="584"/>
      <c r="CE54" s="584"/>
      <c r="CF54" s="697" t="s">
        <v>55</v>
      </c>
      <c r="CG54" s="698"/>
      <c r="CH54" s="698"/>
      <c r="CI54" s="698"/>
      <c r="CJ54" s="698"/>
      <c r="CK54" s="698"/>
      <c r="CL54" s="698"/>
      <c r="CM54" s="698"/>
      <c r="CN54" s="698"/>
      <c r="CO54" s="698"/>
      <c r="CP54" s="698"/>
      <c r="CQ54" s="710" t="s">
        <v>3</v>
      </c>
      <c r="CR54" s="711"/>
      <c r="CS54" s="586">
        <v>6.3</v>
      </c>
      <c r="CT54" s="635"/>
      <c r="CU54" s="635"/>
      <c r="CV54" s="635"/>
      <c r="CW54" s="635"/>
      <c r="CX54" s="635"/>
      <c r="CY54" s="635"/>
      <c r="CZ54" s="765"/>
      <c r="DA54" s="586">
        <v>6.2</v>
      </c>
      <c r="DB54" s="635"/>
      <c r="DC54" s="635"/>
      <c r="DD54" s="635"/>
      <c r="DE54" s="635"/>
      <c r="DF54" s="635"/>
      <c r="DG54" s="635"/>
      <c r="DH54" s="760"/>
      <c r="DI54" s="4"/>
    </row>
    <row r="55" spans="2:113" ht="13.5" customHeight="1">
      <c r="B55" s="687"/>
      <c r="C55" s="699" t="s">
        <v>425</v>
      </c>
      <c r="D55" s="700"/>
      <c r="E55" s="700"/>
      <c r="F55" s="700"/>
      <c r="G55" s="700"/>
      <c r="H55" s="700"/>
      <c r="I55" s="700"/>
      <c r="J55" s="700"/>
      <c r="K55" s="700"/>
      <c r="L55" s="701"/>
      <c r="M55" s="733">
        <v>4</v>
      </c>
      <c r="N55" s="734"/>
      <c r="O55" s="734"/>
      <c r="P55" s="734"/>
      <c r="Q55" s="734"/>
      <c r="R55" s="734"/>
      <c r="S55" s="734"/>
      <c r="T55" s="734"/>
      <c r="U55" s="735">
        <v>0</v>
      </c>
      <c r="V55" s="735"/>
      <c r="W55" s="735"/>
      <c r="X55" s="735"/>
      <c r="Y55" s="734">
        <v>4</v>
      </c>
      <c r="Z55" s="734"/>
      <c r="AA55" s="734"/>
      <c r="AB55" s="734"/>
      <c r="AC55" s="734"/>
      <c r="AD55" s="734"/>
      <c r="AE55" s="734"/>
      <c r="AF55" s="734"/>
      <c r="AG55" s="734">
        <v>4</v>
      </c>
      <c r="AH55" s="734"/>
      <c r="AI55" s="734"/>
      <c r="AJ55" s="734"/>
      <c r="AK55" s="734"/>
      <c r="AL55" s="734"/>
      <c r="AM55" s="734"/>
      <c r="AN55" s="734"/>
      <c r="AO55" s="734"/>
      <c r="AP55" s="734"/>
      <c r="AQ55" s="735">
        <v>0</v>
      </c>
      <c r="AR55" s="735"/>
      <c r="AS55" s="735"/>
      <c r="AT55" s="735"/>
      <c r="AU55" s="735"/>
      <c r="AV55" s="778"/>
      <c r="AW55" s="619" t="s">
        <v>54</v>
      </c>
      <c r="AX55" s="582"/>
      <c r="AY55" s="582"/>
      <c r="AZ55" s="582"/>
      <c r="BA55" s="582"/>
      <c r="BB55" s="582"/>
      <c r="BC55" s="582"/>
      <c r="BD55" s="582"/>
      <c r="BE55" s="585"/>
      <c r="BF55" s="583">
        <v>138982</v>
      </c>
      <c r="BG55" s="584"/>
      <c r="BH55" s="584"/>
      <c r="BI55" s="584"/>
      <c r="BJ55" s="584"/>
      <c r="BK55" s="584"/>
      <c r="BL55" s="584"/>
      <c r="BM55" s="588">
        <v>0.2</v>
      </c>
      <c r="BN55" s="588"/>
      <c r="BO55" s="588"/>
      <c r="BP55" s="588"/>
      <c r="BQ55" s="584" t="s">
        <v>368</v>
      </c>
      <c r="BR55" s="584"/>
      <c r="BS55" s="584"/>
      <c r="BT55" s="584"/>
      <c r="BU55" s="584"/>
      <c r="BV55" s="584"/>
      <c r="BW55" s="584"/>
      <c r="BX55" s="584"/>
      <c r="BY55" s="584"/>
      <c r="BZ55" s="584">
        <v>93370</v>
      </c>
      <c r="CA55" s="584"/>
      <c r="CB55" s="584"/>
      <c r="CC55" s="584"/>
      <c r="CD55" s="584"/>
      <c r="CE55" s="584"/>
      <c r="CF55" s="702" t="s">
        <v>426</v>
      </c>
      <c r="CG55" s="703"/>
      <c r="CH55" s="728" t="s">
        <v>53</v>
      </c>
      <c r="CI55" s="777"/>
      <c r="CJ55" s="777"/>
      <c r="CK55" s="777"/>
      <c r="CL55" s="777"/>
      <c r="CM55" s="777"/>
      <c r="CN55" s="777"/>
      <c r="CO55" s="777"/>
      <c r="CP55" s="777"/>
      <c r="CQ55" s="779" t="s">
        <v>3</v>
      </c>
      <c r="CR55" s="780"/>
      <c r="CS55" s="766" t="s">
        <v>368</v>
      </c>
      <c r="CT55" s="767"/>
      <c r="CU55" s="767"/>
      <c r="CV55" s="767"/>
      <c r="CW55" s="767"/>
      <c r="CX55" s="767"/>
      <c r="CY55" s="767"/>
      <c r="CZ55" s="768"/>
      <c r="DA55" s="766" t="s">
        <v>368</v>
      </c>
      <c r="DB55" s="767"/>
      <c r="DC55" s="767"/>
      <c r="DD55" s="767"/>
      <c r="DE55" s="767"/>
      <c r="DF55" s="767"/>
      <c r="DG55" s="767"/>
      <c r="DH55" s="776"/>
      <c r="DI55" s="4"/>
    </row>
    <row r="56" spans="2:113" ht="13.5" customHeight="1">
      <c r="B56" s="659" t="s">
        <v>52</v>
      </c>
      <c r="C56" s="582"/>
      <c r="D56" s="582"/>
      <c r="E56" s="582"/>
      <c r="F56" s="582"/>
      <c r="G56" s="582"/>
      <c r="H56" s="582"/>
      <c r="I56" s="582"/>
      <c r="J56" s="582"/>
      <c r="K56" s="582"/>
      <c r="L56" s="585"/>
      <c r="M56" s="583">
        <v>38556591</v>
      </c>
      <c r="N56" s="584"/>
      <c r="O56" s="584"/>
      <c r="P56" s="584"/>
      <c r="Q56" s="584"/>
      <c r="R56" s="584"/>
      <c r="S56" s="584"/>
      <c r="T56" s="584"/>
      <c r="U56" s="588">
        <v>44.4</v>
      </c>
      <c r="V56" s="588"/>
      <c r="W56" s="588"/>
      <c r="X56" s="588"/>
      <c r="Y56" s="584">
        <v>20399436</v>
      </c>
      <c r="Z56" s="584"/>
      <c r="AA56" s="584"/>
      <c r="AB56" s="584"/>
      <c r="AC56" s="584"/>
      <c r="AD56" s="584"/>
      <c r="AE56" s="584"/>
      <c r="AF56" s="584"/>
      <c r="AG56" s="742">
        <v>20228656</v>
      </c>
      <c r="AH56" s="742"/>
      <c r="AI56" s="742"/>
      <c r="AJ56" s="742"/>
      <c r="AK56" s="742"/>
      <c r="AL56" s="742"/>
      <c r="AM56" s="742"/>
      <c r="AN56" s="742"/>
      <c r="AO56" s="742"/>
      <c r="AP56" s="742"/>
      <c r="AQ56" s="588">
        <v>41.4</v>
      </c>
      <c r="AR56" s="588"/>
      <c r="AS56" s="588"/>
      <c r="AT56" s="588"/>
      <c r="AU56" s="588"/>
      <c r="AV56" s="647"/>
      <c r="AW56" s="772" t="s">
        <v>427</v>
      </c>
      <c r="AX56" s="773"/>
      <c r="AY56" s="773"/>
      <c r="AZ56" s="773"/>
      <c r="BA56" s="773"/>
      <c r="BB56" s="773"/>
      <c r="BC56" s="773"/>
      <c r="BD56" s="773"/>
      <c r="BE56" s="774"/>
      <c r="BF56" s="583">
        <v>331774</v>
      </c>
      <c r="BG56" s="584"/>
      <c r="BH56" s="584"/>
      <c r="BI56" s="584"/>
      <c r="BJ56" s="584"/>
      <c r="BK56" s="584"/>
      <c r="BL56" s="584"/>
      <c r="BM56" s="588">
        <v>0.4</v>
      </c>
      <c r="BN56" s="588"/>
      <c r="BO56" s="588"/>
      <c r="BP56" s="588"/>
      <c r="BQ56" s="584" t="s">
        <v>368</v>
      </c>
      <c r="BR56" s="584"/>
      <c r="BS56" s="584"/>
      <c r="BT56" s="584"/>
      <c r="BU56" s="584"/>
      <c r="BV56" s="584"/>
      <c r="BW56" s="584"/>
      <c r="BX56" s="584"/>
      <c r="BY56" s="584"/>
      <c r="BZ56" s="584">
        <v>301804</v>
      </c>
      <c r="CA56" s="584"/>
      <c r="CB56" s="584"/>
      <c r="CC56" s="584"/>
      <c r="CD56" s="584"/>
      <c r="CE56" s="584"/>
      <c r="CF56" s="704"/>
      <c r="CG56" s="705"/>
      <c r="CH56" s="619" t="s">
        <v>51</v>
      </c>
      <c r="CI56" s="694"/>
      <c r="CJ56" s="694"/>
      <c r="CK56" s="694"/>
      <c r="CL56" s="694"/>
      <c r="CM56" s="694"/>
      <c r="CN56" s="694"/>
      <c r="CO56" s="694"/>
      <c r="CP56" s="694"/>
      <c r="CQ56" s="708" t="s">
        <v>3</v>
      </c>
      <c r="CR56" s="709"/>
      <c r="CS56" s="769" t="s">
        <v>368</v>
      </c>
      <c r="CT56" s="770"/>
      <c r="CU56" s="770"/>
      <c r="CV56" s="770"/>
      <c r="CW56" s="770"/>
      <c r="CX56" s="770"/>
      <c r="CY56" s="770"/>
      <c r="CZ56" s="771"/>
      <c r="DA56" s="769" t="s">
        <v>368</v>
      </c>
      <c r="DB56" s="770"/>
      <c r="DC56" s="770"/>
      <c r="DD56" s="770"/>
      <c r="DE56" s="770"/>
      <c r="DF56" s="770"/>
      <c r="DG56" s="770"/>
      <c r="DH56" s="775"/>
      <c r="DI56" s="4"/>
    </row>
    <row r="57" spans="2:113" ht="13.5" customHeight="1">
      <c r="B57" s="659" t="s">
        <v>50</v>
      </c>
      <c r="C57" s="582"/>
      <c r="D57" s="582"/>
      <c r="E57" s="582"/>
      <c r="F57" s="582"/>
      <c r="G57" s="582"/>
      <c r="H57" s="582"/>
      <c r="I57" s="582"/>
      <c r="J57" s="582"/>
      <c r="K57" s="582"/>
      <c r="L57" s="585"/>
      <c r="M57" s="583">
        <v>15190877</v>
      </c>
      <c r="N57" s="584"/>
      <c r="O57" s="584"/>
      <c r="P57" s="584"/>
      <c r="Q57" s="584"/>
      <c r="R57" s="584"/>
      <c r="S57" s="584"/>
      <c r="T57" s="584"/>
      <c r="U57" s="588">
        <v>17.5</v>
      </c>
      <c r="V57" s="588"/>
      <c r="W57" s="588"/>
      <c r="X57" s="588"/>
      <c r="Y57" s="584">
        <v>12058764</v>
      </c>
      <c r="Z57" s="584"/>
      <c r="AA57" s="584"/>
      <c r="AB57" s="584"/>
      <c r="AC57" s="584"/>
      <c r="AD57" s="584"/>
      <c r="AE57" s="584"/>
      <c r="AF57" s="584"/>
      <c r="AG57" s="584">
        <v>10771293</v>
      </c>
      <c r="AH57" s="584"/>
      <c r="AI57" s="584"/>
      <c r="AJ57" s="584"/>
      <c r="AK57" s="584"/>
      <c r="AL57" s="584"/>
      <c r="AM57" s="584"/>
      <c r="AN57" s="584"/>
      <c r="AO57" s="584"/>
      <c r="AP57" s="584"/>
      <c r="AQ57" s="588">
        <v>22</v>
      </c>
      <c r="AR57" s="588"/>
      <c r="AS57" s="588"/>
      <c r="AT57" s="588"/>
      <c r="AU57" s="588"/>
      <c r="AV57" s="647"/>
      <c r="AW57" s="619" t="s">
        <v>49</v>
      </c>
      <c r="AX57" s="582"/>
      <c r="AY57" s="582"/>
      <c r="AZ57" s="582"/>
      <c r="BA57" s="582"/>
      <c r="BB57" s="582"/>
      <c r="BC57" s="582"/>
      <c r="BD57" s="582"/>
      <c r="BE57" s="585"/>
      <c r="BF57" s="583">
        <v>9794244</v>
      </c>
      <c r="BG57" s="584"/>
      <c r="BH57" s="584"/>
      <c r="BI57" s="584"/>
      <c r="BJ57" s="584"/>
      <c r="BK57" s="584"/>
      <c r="BL57" s="584"/>
      <c r="BM57" s="588">
        <v>11.3</v>
      </c>
      <c r="BN57" s="588"/>
      <c r="BO57" s="588"/>
      <c r="BP57" s="588"/>
      <c r="BQ57" s="584">
        <v>4933340</v>
      </c>
      <c r="BR57" s="584"/>
      <c r="BS57" s="584"/>
      <c r="BT57" s="584"/>
      <c r="BU57" s="584"/>
      <c r="BV57" s="584"/>
      <c r="BW57" s="584"/>
      <c r="BX57" s="584"/>
      <c r="BY57" s="584"/>
      <c r="BZ57" s="584">
        <v>4804742</v>
      </c>
      <c r="CA57" s="584"/>
      <c r="CB57" s="584"/>
      <c r="CC57" s="584"/>
      <c r="CD57" s="584"/>
      <c r="CE57" s="584"/>
      <c r="CF57" s="704"/>
      <c r="CG57" s="705"/>
      <c r="CH57" s="619" t="s">
        <v>48</v>
      </c>
      <c r="CI57" s="694"/>
      <c r="CJ57" s="694"/>
      <c r="CK57" s="694"/>
      <c r="CL57" s="694"/>
      <c r="CM57" s="694"/>
      <c r="CN57" s="694"/>
      <c r="CO57" s="694"/>
      <c r="CP57" s="694"/>
      <c r="CQ57" s="708" t="s">
        <v>3</v>
      </c>
      <c r="CR57" s="709"/>
      <c r="CS57" s="586">
        <v>0.7</v>
      </c>
      <c r="CT57" s="635"/>
      <c r="CU57" s="635"/>
      <c r="CV57" s="635"/>
      <c r="CW57" s="635"/>
      <c r="CX57" s="635"/>
      <c r="CY57" s="635"/>
      <c r="CZ57" s="765"/>
      <c r="DA57" s="586">
        <v>1.3</v>
      </c>
      <c r="DB57" s="635"/>
      <c r="DC57" s="635"/>
      <c r="DD57" s="635"/>
      <c r="DE57" s="635"/>
      <c r="DF57" s="635"/>
      <c r="DG57" s="635"/>
      <c r="DH57" s="760"/>
    </row>
    <row r="58" spans="2:113" ht="13.5" customHeight="1">
      <c r="B58" s="659" t="s">
        <v>47</v>
      </c>
      <c r="C58" s="582"/>
      <c r="D58" s="582"/>
      <c r="E58" s="582"/>
      <c r="F58" s="582"/>
      <c r="G58" s="582"/>
      <c r="H58" s="582"/>
      <c r="I58" s="582"/>
      <c r="J58" s="582"/>
      <c r="K58" s="582"/>
      <c r="L58" s="585"/>
      <c r="M58" s="583">
        <v>778091</v>
      </c>
      <c r="N58" s="584"/>
      <c r="O58" s="584"/>
      <c r="P58" s="584"/>
      <c r="Q58" s="584"/>
      <c r="R58" s="584"/>
      <c r="S58" s="584"/>
      <c r="T58" s="584"/>
      <c r="U58" s="588">
        <v>0.9</v>
      </c>
      <c r="V58" s="588"/>
      <c r="W58" s="588"/>
      <c r="X58" s="588"/>
      <c r="Y58" s="584">
        <v>704597</v>
      </c>
      <c r="Z58" s="584"/>
      <c r="AA58" s="584"/>
      <c r="AB58" s="584"/>
      <c r="AC58" s="584"/>
      <c r="AD58" s="584"/>
      <c r="AE58" s="584"/>
      <c r="AF58" s="584"/>
      <c r="AG58" s="584">
        <v>698251</v>
      </c>
      <c r="AH58" s="584"/>
      <c r="AI58" s="584"/>
      <c r="AJ58" s="584"/>
      <c r="AK58" s="584"/>
      <c r="AL58" s="584"/>
      <c r="AM58" s="584"/>
      <c r="AN58" s="584"/>
      <c r="AO58" s="584"/>
      <c r="AP58" s="584"/>
      <c r="AQ58" s="588">
        <v>1.4</v>
      </c>
      <c r="AR58" s="588"/>
      <c r="AS58" s="588"/>
      <c r="AT58" s="588"/>
      <c r="AU58" s="588"/>
      <c r="AV58" s="647"/>
      <c r="AW58" s="619" t="s">
        <v>46</v>
      </c>
      <c r="AX58" s="582"/>
      <c r="AY58" s="582"/>
      <c r="AZ58" s="582"/>
      <c r="BA58" s="582"/>
      <c r="BB58" s="582"/>
      <c r="BC58" s="582"/>
      <c r="BD58" s="582"/>
      <c r="BE58" s="585"/>
      <c r="BF58" s="583">
        <v>2733978</v>
      </c>
      <c r="BG58" s="584"/>
      <c r="BH58" s="584"/>
      <c r="BI58" s="584"/>
      <c r="BJ58" s="584"/>
      <c r="BK58" s="584"/>
      <c r="BL58" s="584"/>
      <c r="BM58" s="588">
        <v>3.1</v>
      </c>
      <c r="BN58" s="588"/>
      <c r="BO58" s="588"/>
      <c r="BP58" s="588"/>
      <c r="BQ58" s="584">
        <v>85298</v>
      </c>
      <c r="BR58" s="584"/>
      <c r="BS58" s="584"/>
      <c r="BT58" s="584"/>
      <c r="BU58" s="584"/>
      <c r="BV58" s="584"/>
      <c r="BW58" s="584"/>
      <c r="BX58" s="584"/>
      <c r="BY58" s="584"/>
      <c r="BZ58" s="584">
        <v>2591469</v>
      </c>
      <c r="CA58" s="584"/>
      <c r="CB58" s="584"/>
      <c r="CC58" s="584"/>
      <c r="CD58" s="584"/>
      <c r="CE58" s="584"/>
      <c r="CF58" s="706"/>
      <c r="CG58" s="707"/>
      <c r="CH58" s="697" t="s">
        <v>45</v>
      </c>
      <c r="CI58" s="698"/>
      <c r="CJ58" s="698"/>
      <c r="CK58" s="698"/>
      <c r="CL58" s="698"/>
      <c r="CM58" s="698"/>
      <c r="CN58" s="698"/>
      <c r="CO58" s="698"/>
      <c r="CP58" s="698"/>
      <c r="CQ58" s="710" t="s">
        <v>3</v>
      </c>
      <c r="CR58" s="711"/>
      <c r="CS58" s="761">
        <v>0.7</v>
      </c>
      <c r="CT58" s="762"/>
      <c r="CU58" s="762"/>
      <c r="CV58" s="762"/>
      <c r="CW58" s="762"/>
      <c r="CX58" s="762"/>
      <c r="CY58" s="762"/>
      <c r="CZ58" s="763"/>
      <c r="DA58" s="761" t="s">
        <v>368</v>
      </c>
      <c r="DB58" s="762"/>
      <c r="DC58" s="762"/>
      <c r="DD58" s="762"/>
      <c r="DE58" s="762"/>
      <c r="DF58" s="762"/>
      <c r="DG58" s="762"/>
      <c r="DH58" s="764"/>
      <c r="DI58" s="4"/>
    </row>
    <row r="59" spans="2:113" ht="13.5" customHeight="1">
      <c r="B59" s="659" t="s">
        <v>44</v>
      </c>
      <c r="C59" s="582"/>
      <c r="D59" s="582"/>
      <c r="E59" s="582"/>
      <c r="F59" s="582"/>
      <c r="G59" s="582"/>
      <c r="H59" s="582"/>
      <c r="I59" s="582"/>
      <c r="J59" s="582"/>
      <c r="K59" s="582"/>
      <c r="L59" s="585"/>
      <c r="M59" s="583">
        <v>10066369</v>
      </c>
      <c r="N59" s="584"/>
      <c r="O59" s="584"/>
      <c r="P59" s="584"/>
      <c r="Q59" s="584"/>
      <c r="R59" s="584"/>
      <c r="S59" s="584"/>
      <c r="T59" s="584"/>
      <c r="U59" s="588">
        <v>11.6</v>
      </c>
      <c r="V59" s="588"/>
      <c r="W59" s="588"/>
      <c r="X59" s="588"/>
      <c r="Y59" s="584">
        <v>8153159</v>
      </c>
      <c r="Z59" s="584"/>
      <c r="AA59" s="584"/>
      <c r="AB59" s="584"/>
      <c r="AC59" s="584"/>
      <c r="AD59" s="584"/>
      <c r="AE59" s="584"/>
      <c r="AF59" s="584"/>
      <c r="AG59" s="584">
        <v>7512149</v>
      </c>
      <c r="AH59" s="584"/>
      <c r="AI59" s="584"/>
      <c r="AJ59" s="584"/>
      <c r="AK59" s="584"/>
      <c r="AL59" s="584"/>
      <c r="AM59" s="584"/>
      <c r="AN59" s="584"/>
      <c r="AO59" s="584"/>
      <c r="AP59" s="584"/>
      <c r="AQ59" s="588">
        <v>15.4</v>
      </c>
      <c r="AR59" s="588"/>
      <c r="AS59" s="588"/>
      <c r="AT59" s="588"/>
      <c r="AU59" s="588"/>
      <c r="AV59" s="647"/>
      <c r="AW59" s="619" t="s">
        <v>428</v>
      </c>
      <c r="AX59" s="582"/>
      <c r="AY59" s="582"/>
      <c r="AZ59" s="582"/>
      <c r="BA59" s="582"/>
      <c r="BB59" s="582"/>
      <c r="BC59" s="582"/>
      <c r="BD59" s="582"/>
      <c r="BE59" s="585"/>
      <c r="BF59" s="583">
        <v>10031309</v>
      </c>
      <c r="BG59" s="584"/>
      <c r="BH59" s="584"/>
      <c r="BI59" s="584"/>
      <c r="BJ59" s="584"/>
      <c r="BK59" s="584"/>
      <c r="BL59" s="584"/>
      <c r="BM59" s="588">
        <v>11.5</v>
      </c>
      <c r="BN59" s="588"/>
      <c r="BO59" s="588"/>
      <c r="BP59" s="588"/>
      <c r="BQ59" s="584">
        <v>2941073</v>
      </c>
      <c r="BR59" s="584"/>
      <c r="BS59" s="584"/>
      <c r="BT59" s="584"/>
      <c r="BU59" s="584"/>
      <c r="BV59" s="584"/>
      <c r="BW59" s="584"/>
      <c r="BX59" s="584"/>
      <c r="BY59" s="584"/>
      <c r="BZ59" s="584">
        <v>7164971</v>
      </c>
      <c r="CA59" s="584"/>
      <c r="CB59" s="584"/>
      <c r="CC59" s="584"/>
      <c r="CD59" s="584"/>
      <c r="CE59" s="584"/>
      <c r="CF59" s="638" t="s">
        <v>429</v>
      </c>
      <c r="CG59" s="639"/>
      <c r="CH59" s="639"/>
      <c r="CI59" s="639"/>
      <c r="CJ59" s="640"/>
      <c r="CK59" s="632" t="s">
        <v>430</v>
      </c>
      <c r="CL59" s="632"/>
      <c r="CM59" s="632"/>
      <c r="CN59" s="632"/>
      <c r="CO59" s="632"/>
      <c r="CP59" s="632"/>
      <c r="CQ59" s="632"/>
      <c r="CR59" s="633"/>
      <c r="CS59" s="583">
        <v>5700789</v>
      </c>
      <c r="CT59" s="752"/>
      <c r="CU59" s="752"/>
      <c r="CV59" s="752"/>
      <c r="CW59" s="752"/>
      <c r="CX59" s="752"/>
      <c r="CY59" s="752"/>
      <c r="CZ59" s="753"/>
      <c r="DA59" s="583">
        <v>5133051</v>
      </c>
      <c r="DB59" s="752"/>
      <c r="DC59" s="752"/>
      <c r="DD59" s="752"/>
      <c r="DE59" s="752"/>
      <c r="DF59" s="752"/>
      <c r="DG59" s="752"/>
      <c r="DH59" s="754"/>
      <c r="DI59" s="4"/>
    </row>
    <row r="60" spans="2:113" ht="13.5" customHeight="1">
      <c r="B60" s="17"/>
      <c r="C60" s="582" t="s">
        <v>43</v>
      </c>
      <c r="D60" s="582"/>
      <c r="E60" s="582"/>
      <c r="F60" s="582"/>
      <c r="G60" s="582"/>
      <c r="H60" s="582"/>
      <c r="I60" s="582"/>
      <c r="J60" s="582"/>
      <c r="K60" s="582"/>
      <c r="L60" s="585"/>
      <c r="M60" s="583">
        <v>839141</v>
      </c>
      <c r="N60" s="584"/>
      <c r="O60" s="584"/>
      <c r="P60" s="584"/>
      <c r="Q60" s="584"/>
      <c r="R60" s="584"/>
      <c r="S60" s="584"/>
      <c r="T60" s="584"/>
      <c r="U60" s="588">
        <v>1</v>
      </c>
      <c r="V60" s="588"/>
      <c r="W60" s="588"/>
      <c r="X60" s="588"/>
      <c r="Y60" s="584">
        <v>799130</v>
      </c>
      <c r="Z60" s="584"/>
      <c r="AA60" s="584"/>
      <c r="AB60" s="584"/>
      <c r="AC60" s="584"/>
      <c r="AD60" s="584"/>
      <c r="AE60" s="584"/>
      <c r="AF60" s="584"/>
      <c r="AG60" s="584">
        <v>751853</v>
      </c>
      <c r="AH60" s="584"/>
      <c r="AI60" s="584"/>
      <c r="AJ60" s="584"/>
      <c r="AK60" s="584"/>
      <c r="AL60" s="584"/>
      <c r="AM60" s="584"/>
      <c r="AN60" s="584"/>
      <c r="AO60" s="584"/>
      <c r="AP60" s="584"/>
      <c r="AQ60" s="588">
        <v>1.5</v>
      </c>
      <c r="AR60" s="588"/>
      <c r="AS60" s="588"/>
      <c r="AT60" s="588"/>
      <c r="AU60" s="588"/>
      <c r="AV60" s="647"/>
      <c r="AW60" s="619" t="s">
        <v>42</v>
      </c>
      <c r="AX60" s="582"/>
      <c r="AY60" s="582"/>
      <c r="AZ60" s="582"/>
      <c r="BA60" s="582"/>
      <c r="BB60" s="582"/>
      <c r="BC60" s="582"/>
      <c r="BD60" s="582"/>
      <c r="BE60" s="585"/>
      <c r="BF60" s="583" t="s">
        <v>368</v>
      </c>
      <c r="BG60" s="584"/>
      <c r="BH60" s="584"/>
      <c r="BI60" s="584"/>
      <c r="BJ60" s="584"/>
      <c r="BK60" s="584"/>
      <c r="BL60" s="584"/>
      <c r="BM60" s="588" t="s">
        <v>368</v>
      </c>
      <c r="BN60" s="588"/>
      <c r="BO60" s="588"/>
      <c r="BP60" s="588"/>
      <c r="BQ60" s="584" t="s">
        <v>368</v>
      </c>
      <c r="BR60" s="584"/>
      <c r="BS60" s="584"/>
      <c r="BT60" s="584"/>
      <c r="BU60" s="584"/>
      <c r="BV60" s="584"/>
      <c r="BW60" s="584"/>
      <c r="BX60" s="584"/>
      <c r="BY60" s="584"/>
      <c r="BZ60" s="584" t="s">
        <v>368</v>
      </c>
      <c r="CA60" s="584"/>
      <c r="CB60" s="584"/>
      <c r="CC60" s="584"/>
      <c r="CD60" s="584"/>
      <c r="CE60" s="584"/>
      <c r="CF60" s="641"/>
      <c r="CG60" s="642"/>
      <c r="CH60" s="642"/>
      <c r="CI60" s="642"/>
      <c r="CJ60" s="643"/>
      <c r="CK60" s="582" t="s">
        <v>431</v>
      </c>
      <c r="CL60" s="582"/>
      <c r="CM60" s="582"/>
      <c r="CN60" s="582"/>
      <c r="CO60" s="582"/>
      <c r="CP60" s="582"/>
      <c r="CQ60" s="582"/>
      <c r="CR60" s="585"/>
      <c r="CS60" s="583">
        <v>43486</v>
      </c>
      <c r="CT60" s="752"/>
      <c r="CU60" s="752"/>
      <c r="CV60" s="752"/>
      <c r="CW60" s="752"/>
      <c r="CX60" s="752"/>
      <c r="CY60" s="752"/>
      <c r="CZ60" s="753"/>
      <c r="DA60" s="583">
        <v>43481</v>
      </c>
      <c r="DB60" s="752"/>
      <c r="DC60" s="752"/>
      <c r="DD60" s="752"/>
      <c r="DE60" s="752"/>
      <c r="DF60" s="752"/>
      <c r="DG60" s="752"/>
      <c r="DH60" s="754"/>
      <c r="DI60" s="4"/>
    </row>
    <row r="61" spans="2:113" ht="13.5" customHeight="1">
      <c r="B61" s="659" t="s">
        <v>41</v>
      </c>
      <c r="C61" s="582"/>
      <c r="D61" s="582"/>
      <c r="E61" s="582"/>
      <c r="F61" s="582"/>
      <c r="G61" s="582"/>
      <c r="H61" s="582"/>
      <c r="I61" s="582"/>
      <c r="J61" s="582"/>
      <c r="K61" s="582"/>
      <c r="L61" s="585"/>
      <c r="M61" s="583">
        <v>8255907</v>
      </c>
      <c r="N61" s="584"/>
      <c r="O61" s="584"/>
      <c r="P61" s="584"/>
      <c r="Q61" s="584"/>
      <c r="R61" s="584"/>
      <c r="S61" s="584"/>
      <c r="T61" s="584"/>
      <c r="U61" s="588">
        <v>9.5</v>
      </c>
      <c r="V61" s="588"/>
      <c r="W61" s="588"/>
      <c r="X61" s="588"/>
      <c r="Y61" s="584">
        <v>7443547</v>
      </c>
      <c r="Z61" s="584"/>
      <c r="AA61" s="584"/>
      <c r="AB61" s="584"/>
      <c r="AC61" s="584"/>
      <c r="AD61" s="584"/>
      <c r="AE61" s="584"/>
      <c r="AF61" s="584"/>
      <c r="AG61" s="584">
        <v>5174394</v>
      </c>
      <c r="AH61" s="584"/>
      <c r="AI61" s="584"/>
      <c r="AJ61" s="584"/>
      <c r="AK61" s="584"/>
      <c r="AL61" s="584"/>
      <c r="AM61" s="584"/>
      <c r="AN61" s="584"/>
      <c r="AO61" s="584"/>
      <c r="AP61" s="584"/>
      <c r="AQ61" s="588">
        <v>10.6</v>
      </c>
      <c r="AR61" s="588"/>
      <c r="AS61" s="588"/>
      <c r="AT61" s="588"/>
      <c r="AU61" s="588"/>
      <c r="AV61" s="647"/>
      <c r="AW61" s="619" t="s">
        <v>40</v>
      </c>
      <c r="AX61" s="582"/>
      <c r="AY61" s="582"/>
      <c r="AZ61" s="582"/>
      <c r="BA61" s="582"/>
      <c r="BB61" s="582"/>
      <c r="BC61" s="582"/>
      <c r="BD61" s="582"/>
      <c r="BE61" s="585"/>
      <c r="BF61" s="583">
        <v>3643529</v>
      </c>
      <c r="BG61" s="584"/>
      <c r="BH61" s="584"/>
      <c r="BI61" s="584"/>
      <c r="BJ61" s="584"/>
      <c r="BK61" s="584"/>
      <c r="BL61" s="584"/>
      <c r="BM61" s="588">
        <v>4.2</v>
      </c>
      <c r="BN61" s="588"/>
      <c r="BO61" s="588"/>
      <c r="BP61" s="588"/>
      <c r="BQ61" s="584" t="s">
        <v>368</v>
      </c>
      <c r="BR61" s="584"/>
      <c r="BS61" s="584"/>
      <c r="BT61" s="584"/>
      <c r="BU61" s="584"/>
      <c r="BV61" s="584"/>
      <c r="BW61" s="584"/>
      <c r="BX61" s="584"/>
      <c r="BY61" s="584"/>
      <c r="BZ61" s="584">
        <v>3632529</v>
      </c>
      <c r="CA61" s="584"/>
      <c r="CB61" s="584"/>
      <c r="CC61" s="584"/>
      <c r="CD61" s="584"/>
      <c r="CE61" s="584"/>
      <c r="CF61" s="644"/>
      <c r="CG61" s="645"/>
      <c r="CH61" s="645"/>
      <c r="CI61" s="645"/>
      <c r="CJ61" s="646"/>
      <c r="CK61" s="662" t="s">
        <v>432</v>
      </c>
      <c r="CL61" s="662"/>
      <c r="CM61" s="662"/>
      <c r="CN61" s="662"/>
      <c r="CO61" s="662"/>
      <c r="CP61" s="662"/>
      <c r="CQ61" s="662"/>
      <c r="CR61" s="663"/>
      <c r="CS61" s="583">
        <v>11658361</v>
      </c>
      <c r="CT61" s="752"/>
      <c r="CU61" s="752"/>
      <c r="CV61" s="752"/>
      <c r="CW61" s="752"/>
      <c r="CX61" s="752"/>
      <c r="CY61" s="752"/>
      <c r="CZ61" s="753"/>
      <c r="DA61" s="583">
        <v>11147609</v>
      </c>
      <c r="DB61" s="752"/>
      <c r="DC61" s="752"/>
      <c r="DD61" s="752"/>
      <c r="DE61" s="752"/>
      <c r="DF61" s="752"/>
      <c r="DG61" s="752"/>
      <c r="DH61" s="754"/>
      <c r="DI61" s="4"/>
    </row>
    <row r="62" spans="2:113" ht="13.5" customHeight="1">
      <c r="B62" s="659" t="s">
        <v>39</v>
      </c>
      <c r="C62" s="582"/>
      <c r="D62" s="582"/>
      <c r="E62" s="582"/>
      <c r="F62" s="582"/>
      <c r="G62" s="582"/>
      <c r="H62" s="582"/>
      <c r="I62" s="582"/>
      <c r="J62" s="582"/>
      <c r="K62" s="582"/>
      <c r="L62" s="585"/>
      <c r="M62" s="583">
        <v>2845462</v>
      </c>
      <c r="N62" s="584"/>
      <c r="O62" s="584"/>
      <c r="P62" s="584"/>
      <c r="Q62" s="584"/>
      <c r="R62" s="584"/>
      <c r="S62" s="584"/>
      <c r="T62" s="584"/>
      <c r="U62" s="588">
        <v>3.3</v>
      </c>
      <c r="V62" s="588"/>
      <c r="W62" s="588"/>
      <c r="X62" s="588"/>
      <c r="Y62" s="584">
        <v>2669024</v>
      </c>
      <c r="Z62" s="584"/>
      <c r="AA62" s="584"/>
      <c r="AB62" s="584"/>
      <c r="AC62" s="584"/>
      <c r="AD62" s="584"/>
      <c r="AE62" s="584"/>
      <c r="AF62" s="584"/>
      <c r="AG62" s="584" t="s">
        <v>368</v>
      </c>
      <c r="AH62" s="584"/>
      <c r="AI62" s="584"/>
      <c r="AJ62" s="584"/>
      <c r="AK62" s="584"/>
      <c r="AL62" s="584"/>
      <c r="AM62" s="584"/>
      <c r="AN62" s="584"/>
      <c r="AO62" s="584"/>
      <c r="AP62" s="584"/>
      <c r="AQ62" s="588" t="s">
        <v>368</v>
      </c>
      <c r="AR62" s="588"/>
      <c r="AS62" s="588"/>
      <c r="AT62" s="588"/>
      <c r="AU62" s="588"/>
      <c r="AV62" s="647"/>
      <c r="AW62" s="619" t="s">
        <v>433</v>
      </c>
      <c r="AX62" s="582"/>
      <c r="AY62" s="582"/>
      <c r="AZ62" s="582"/>
      <c r="BA62" s="582"/>
      <c r="BB62" s="582"/>
      <c r="BC62" s="582"/>
      <c r="BD62" s="582"/>
      <c r="BE62" s="585"/>
      <c r="BF62" s="583" t="s">
        <v>368</v>
      </c>
      <c r="BG62" s="584"/>
      <c r="BH62" s="584"/>
      <c r="BI62" s="584"/>
      <c r="BJ62" s="584"/>
      <c r="BK62" s="584"/>
      <c r="BL62" s="584"/>
      <c r="BM62" s="588" t="s">
        <v>368</v>
      </c>
      <c r="BN62" s="588"/>
      <c r="BO62" s="588"/>
      <c r="BP62" s="588"/>
      <c r="BQ62" s="584" t="s">
        <v>368</v>
      </c>
      <c r="BR62" s="584"/>
      <c r="BS62" s="584"/>
      <c r="BT62" s="584"/>
      <c r="BU62" s="584"/>
      <c r="BV62" s="584"/>
      <c r="BW62" s="584"/>
      <c r="BX62" s="584"/>
      <c r="BY62" s="584"/>
      <c r="BZ62" s="584" t="s">
        <v>368</v>
      </c>
      <c r="CA62" s="584"/>
      <c r="CB62" s="584"/>
      <c r="CC62" s="584"/>
      <c r="CD62" s="584"/>
      <c r="CE62" s="584"/>
      <c r="CF62" s="648" t="s">
        <v>38</v>
      </c>
      <c r="CG62" s="649"/>
      <c r="CH62" s="649"/>
      <c r="CI62" s="649"/>
      <c r="CJ62" s="649"/>
      <c r="CK62" s="649"/>
      <c r="CL62" s="649"/>
      <c r="CM62" s="649"/>
      <c r="CN62" s="649"/>
      <c r="CO62" s="649"/>
      <c r="CP62" s="649"/>
      <c r="CQ62" s="649"/>
      <c r="CR62" s="649"/>
      <c r="CS62" s="755">
        <v>39235812</v>
      </c>
      <c r="CT62" s="756"/>
      <c r="CU62" s="756"/>
      <c r="CV62" s="756"/>
      <c r="CW62" s="756"/>
      <c r="CX62" s="756"/>
      <c r="CY62" s="756"/>
      <c r="CZ62" s="757"/>
      <c r="DA62" s="758">
        <v>39321748</v>
      </c>
      <c r="DB62" s="756"/>
      <c r="DC62" s="756"/>
      <c r="DD62" s="756"/>
      <c r="DE62" s="756"/>
      <c r="DF62" s="756"/>
      <c r="DG62" s="756"/>
      <c r="DH62" s="759"/>
      <c r="DI62" s="4"/>
    </row>
    <row r="63" spans="2:113" ht="13.5" customHeight="1">
      <c r="B63" s="659" t="s">
        <v>37</v>
      </c>
      <c r="C63" s="582"/>
      <c r="D63" s="582"/>
      <c r="E63" s="582"/>
      <c r="F63" s="582"/>
      <c r="G63" s="582"/>
      <c r="H63" s="582"/>
      <c r="I63" s="582"/>
      <c r="J63" s="582"/>
      <c r="K63" s="582"/>
      <c r="L63" s="585"/>
      <c r="M63" s="583">
        <v>6006</v>
      </c>
      <c r="N63" s="584"/>
      <c r="O63" s="584"/>
      <c r="P63" s="584"/>
      <c r="Q63" s="584"/>
      <c r="R63" s="584"/>
      <c r="S63" s="584"/>
      <c r="T63" s="584"/>
      <c r="U63" s="588">
        <v>0</v>
      </c>
      <c r="V63" s="588"/>
      <c r="W63" s="588"/>
      <c r="X63" s="588"/>
      <c r="Y63" s="584">
        <v>212</v>
      </c>
      <c r="Z63" s="584"/>
      <c r="AA63" s="584"/>
      <c r="AB63" s="584"/>
      <c r="AC63" s="584"/>
      <c r="AD63" s="584"/>
      <c r="AE63" s="584"/>
      <c r="AF63" s="584"/>
      <c r="AG63" s="584" t="s">
        <v>368</v>
      </c>
      <c r="AH63" s="584"/>
      <c r="AI63" s="584"/>
      <c r="AJ63" s="584"/>
      <c r="AK63" s="584"/>
      <c r="AL63" s="584"/>
      <c r="AM63" s="584"/>
      <c r="AN63" s="584"/>
      <c r="AO63" s="584"/>
      <c r="AP63" s="584"/>
      <c r="AQ63" s="588" t="s">
        <v>368</v>
      </c>
      <c r="AR63" s="588"/>
      <c r="AS63" s="588"/>
      <c r="AT63" s="588"/>
      <c r="AU63" s="588"/>
      <c r="AV63" s="647"/>
      <c r="AW63" s="619" t="s">
        <v>35</v>
      </c>
      <c r="AX63" s="582"/>
      <c r="AY63" s="582"/>
      <c r="AZ63" s="582"/>
      <c r="BA63" s="582"/>
      <c r="BB63" s="582"/>
      <c r="BC63" s="582"/>
      <c r="BD63" s="582"/>
      <c r="BE63" s="585"/>
      <c r="BF63" s="583" t="s">
        <v>368</v>
      </c>
      <c r="BG63" s="584"/>
      <c r="BH63" s="584"/>
      <c r="BI63" s="584"/>
      <c r="BJ63" s="584"/>
      <c r="BK63" s="584"/>
      <c r="BL63" s="584"/>
      <c r="BM63" s="588" t="s">
        <v>368</v>
      </c>
      <c r="BN63" s="588"/>
      <c r="BO63" s="588"/>
      <c r="BP63" s="588"/>
      <c r="BQ63" s="584" t="s">
        <v>368</v>
      </c>
      <c r="BR63" s="584"/>
      <c r="BS63" s="584"/>
      <c r="BT63" s="584"/>
      <c r="BU63" s="584"/>
      <c r="BV63" s="584"/>
      <c r="BW63" s="584"/>
      <c r="BX63" s="584"/>
      <c r="BY63" s="584"/>
      <c r="BZ63" s="584" t="s">
        <v>368</v>
      </c>
      <c r="CA63" s="584"/>
      <c r="CB63" s="584"/>
      <c r="CC63" s="584"/>
      <c r="CD63" s="584"/>
      <c r="CE63" s="584"/>
      <c r="CF63" s="650" t="s">
        <v>434</v>
      </c>
      <c r="CG63" s="651"/>
      <c r="CH63" s="651"/>
      <c r="CI63" s="651"/>
      <c r="CJ63" s="652"/>
      <c r="CK63" s="619" t="s">
        <v>36</v>
      </c>
      <c r="CL63" s="582"/>
      <c r="CM63" s="582"/>
      <c r="CN63" s="582"/>
      <c r="CO63" s="582"/>
      <c r="CP63" s="582"/>
      <c r="CQ63" s="582"/>
      <c r="CR63" s="585"/>
      <c r="CS63" s="583">
        <v>3866136</v>
      </c>
      <c r="CT63" s="752"/>
      <c r="CU63" s="752"/>
      <c r="CV63" s="752"/>
      <c r="CW63" s="752"/>
      <c r="CX63" s="752"/>
      <c r="CY63" s="752"/>
      <c r="CZ63" s="753"/>
      <c r="DA63" s="583">
        <v>1732113</v>
      </c>
      <c r="DB63" s="752"/>
      <c r="DC63" s="752"/>
      <c r="DD63" s="752"/>
      <c r="DE63" s="752"/>
      <c r="DF63" s="752"/>
      <c r="DG63" s="752"/>
      <c r="DH63" s="754"/>
      <c r="DI63" s="4"/>
    </row>
    <row r="64" spans="2:113" ht="13.5" customHeight="1">
      <c r="B64" s="659" t="s">
        <v>35</v>
      </c>
      <c r="C64" s="582"/>
      <c r="D64" s="582"/>
      <c r="E64" s="582"/>
      <c r="F64" s="582"/>
      <c r="G64" s="582"/>
      <c r="H64" s="582"/>
      <c r="I64" s="582"/>
      <c r="J64" s="582"/>
      <c r="K64" s="582"/>
      <c r="L64" s="585"/>
      <c r="M64" s="583" t="s">
        <v>368</v>
      </c>
      <c r="N64" s="584"/>
      <c r="O64" s="584"/>
      <c r="P64" s="584"/>
      <c r="Q64" s="584"/>
      <c r="R64" s="584"/>
      <c r="S64" s="584"/>
      <c r="T64" s="584"/>
      <c r="U64" s="588" t="s">
        <v>368</v>
      </c>
      <c r="V64" s="588"/>
      <c r="W64" s="588"/>
      <c r="X64" s="588"/>
      <c r="Y64" s="584" t="s">
        <v>368</v>
      </c>
      <c r="Z64" s="584"/>
      <c r="AA64" s="584"/>
      <c r="AB64" s="584"/>
      <c r="AC64" s="584"/>
      <c r="AD64" s="584"/>
      <c r="AE64" s="584"/>
      <c r="AF64" s="584"/>
      <c r="AW64" s="660" t="s">
        <v>6</v>
      </c>
      <c r="AX64" s="582"/>
      <c r="AY64" s="582"/>
      <c r="AZ64" s="582"/>
      <c r="BA64" s="582"/>
      <c r="BB64" s="582"/>
      <c r="BC64" s="582"/>
      <c r="BD64" s="582"/>
      <c r="BE64" s="585"/>
      <c r="BF64" s="583">
        <v>86930454</v>
      </c>
      <c r="BG64" s="584"/>
      <c r="BH64" s="584"/>
      <c r="BI64" s="584"/>
      <c r="BJ64" s="584"/>
      <c r="BK64" s="584"/>
      <c r="BL64" s="584"/>
      <c r="BM64" s="588">
        <v>100</v>
      </c>
      <c r="BN64" s="588"/>
      <c r="BO64" s="588"/>
      <c r="BP64" s="588"/>
      <c r="BQ64" s="584">
        <v>11231151</v>
      </c>
      <c r="BR64" s="584"/>
      <c r="BS64" s="584"/>
      <c r="BT64" s="584"/>
      <c r="BU64" s="584"/>
      <c r="BV64" s="584"/>
      <c r="BW64" s="584"/>
      <c r="BX64" s="584"/>
      <c r="BY64" s="584"/>
      <c r="BZ64" s="584">
        <v>53031249</v>
      </c>
      <c r="CA64" s="584"/>
      <c r="CB64" s="584"/>
      <c r="CC64" s="584"/>
      <c r="CD64" s="584"/>
      <c r="CE64" s="584"/>
      <c r="CF64" s="653"/>
      <c r="CG64" s="654"/>
      <c r="CH64" s="654"/>
      <c r="CI64" s="654"/>
      <c r="CJ64" s="655"/>
      <c r="CK64" s="619" t="s">
        <v>34</v>
      </c>
      <c r="CL64" s="582"/>
      <c r="CM64" s="582"/>
      <c r="CN64" s="582"/>
      <c r="CO64" s="582"/>
      <c r="CP64" s="582"/>
      <c r="CQ64" s="582"/>
      <c r="CR64" s="585"/>
      <c r="CS64" s="583" t="s">
        <v>368</v>
      </c>
      <c r="CT64" s="752"/>
      <c r="CU64" s="752"/>
      <c r="CV64" s="752"/>
      <c r="CW64" s="752"/>
      <c r="CX64" s="752"/>
      <c r="CY64" s="752"/>
      <c r="CZ64" s="753"/>
      <c r="DA64" s="583" t="s">
        <v>368</v>
      </c>
      <c r="DB64" s="752"/>
      <c r="DC64" s="752"/>
      <c r="DD64" s="752"/>
      <c r="DE64" s="752"/>
      <c r="DF64" s="752"/>
      <c r="DG64" s="752"/>
      <c r="DH64" s="754"/>
      <c r="DI64" s="4"/>
    </row>
    <row r="65" spans="2:113" ht="13.5" customHeight="1">
      <c r="B65" s="659" t="s">
        <v>33</v>
      </c>
      <c r="C65" s="582"/>
      <c r="D65" s="582"/>
      <c r="E65" s="582"/>
      <c r="F65" s="582"/>
      <c r="G65" s="582"/>
      <c r="H65" s="582"/>
      <c r="I65" s="582"/>
      <c r="J65" s="582"/>
      <c r="K65" s="582"/>
      <c r="L65" s="585"/>
      <c r="M65" s="583">
        <v>11231151</v>
      </c>
      <c r="N65" s="584"/>
      <c r="O65" s="584"/>
      <c r="P65" s="584"/>
      <c r="Q65" s="584"/>
      <c r="R65" s="584"/>
      <c r="S65" s="584"/>
      <c r="T65" s="584"/>
      <c r="U65" s="588">
        <v>12.9</v>
      </c>
      <c r="V65" s="588"/>
      <c r="W65" s="588"/>
      <c r="X65" s="588"/>
      <c r="Y65" s="584">
        <v>1602510</v>
      </c>
      <c r="Z65" s="584"/>
      <c r="AA65" s="584"/>
      <c r="AB65" s="584"/>
      <c r="AC65" s="584"/>
      <c r="AD65" s="584"/>
      <c r="AE65" s="584"/>
      <c r="AF65" s="584"/>
      <c r="AG65" s="18"/>
      <c r="AH65" s="745" t="s">
        <v>435</v>
      </c>
      <c r="AI65" s="745"/>
      <c r="AJ65" s="745"/>
      <c r="AK65" s="745"/>
      <c r="AL65" s="745"/>
      <c r="AM65" s="745"/>
      <c r="AN65" s="745"/>
      <c r="AO65" s="745"/>
      <c r="AP65" s="745"/>
      <c r="AQ65" s="745"/>
      <c r="AR65" s="745"/>
      <c r="AS65" s="745"/>
      <c r="AT65" s="745"/>
      <c r="AU65" s="745"/>
      <c r="AV65" s="746"/>
      <c r="AW65" s="661"/>
      <c r="AX65" s="662"/>
      <c r="AY65" s="662"/>
      <c r="AZ65" s="662"/>
      <c r="BA65" s="662"/>
      <c r="BB65" s="662"/>
      <c r="BC65" s="662"/>
      <c r="BD65" s="662"/>
      <c r="BE65" s="663"/>
      <c r="BF65" s="664"/>
      <c r="BG65" s="665"/>
      <c r="BH65" s="665"/>
      <c r="BI65" s="665"/>
      <c r="BJ65" s="665"/>
      <c r="BK65" s="665"/>
      <c r="BL65" s="665"/>
      <c r="BM65" s="666"/>
      <c r="BN65" s="666"/>
      <c r="BO65" s="666"/>
      <c r="BP65" s="666"/>
      <c r="BQ65" s="665"/>
      <c r="BR65" s="665"/>
      <c r="BS65" s="665"/>
      <c r="BT65" s="665"/>
      <c r="BU65" s="665"/>
      <c r="BV65" s="665"/>
      <c r="BW65" s="665"/>
      <c r="BX65" s="665"/>
      <c r="BY65" s="665"/>
      <c r="BZ65" s="665"/>
      <c r="CA65" s="665"/>
      <c r="CB65" s="665"/>
      <c r="CC65" s="665"/>
      <c r="CD65" s="665"/>
      <c r="CE65" s="665"/>
      <c r="CF65" s="653"/>
      <c r="CG65" s="654"/>
      <c r="CH65" s="654"/>
      <c r="CI65" s="654"/>
      <c r="CJ65" s="655"/>
      <c r="CK65" s="619" t="s">
        <v>32</v>
      </c>
      <c r="CL65" s="582"/>
      <c r="CM65" s="582"/>
      <c r="CN65" s="582"/>
      <c r="CO65" s="582"/>
      <c r="CP65" s="582"/>
      <c r="CQ65" s="582"/>
      <c r="CR65" s="585"/>
      <c r="CS65" s="583">
        <v>537990</v>
      </c>
      <c r="CT65" s="752"/>
      <c r="CU65" s="752"/>
      <c r="CV65" s="752"/>
      <c r="CW65" s="752"/>
      <c r="CX65" s="752"/>
      <c r="CY65" s="752"/>
      <c r="CZ65" s="753"/>
      <c r="DA65" s="583">
        <v>600778</v>
      </c>
      <c r="DB65" s="752"/>
      <c r="DC65" s="752"/>
      <c r="DD65" s="752"/>
      <c r="DE65" s="752"/>
      <c r="DF65" s="752"/>
      <c r="DG65" s="752"/>
      <c r="DH65" s="754"/>
      <c r="DI65" s="4"/>
    </row>
    <row r="66" spans="2:113" ht="13.5" customHeight="1">
      <c r="B66" s="17"/>
      <c r="C66" s="667" t="s">
        <v>31</v>
      </c>
      <c r="D66" s="667"/>
      <c r="E66" s="667"/>
      <c r="F66" s="667"/>
      <c r="G66" s="667"/>
      <c r="H66" s="667"/>
      <c r="I66" s="667"/>
      <c r="J66" s="667"/>
      <c r="K66" s="667"/>
      <c r="L66" s="668"/>
      <c r="M66" s="583">
        <v>394691</v>
      </c>
      <c r="N66" s="584"/>
      <c r="O66" s="584"/>
      <c r="P66" s="584"/>
      <c r="Q66" s="584"/>
      <c r="R66" s="584"/>
      <c r="S66" s="584"/>
      <c r="T66" s="584"/>
      <c r="U66" s="588">
        <v>0.5</v>
      </c>
      <c r="V66" s="588"/>
      <c r="W66" s="588"/>
      <c r="X66" s="588"/>
      <c r="Y66" s="584">
        <v>394691</v>
      </c>
      <c r="Z66" s="584"/>
      <c r="AA66" s="584"/>
      <c r="AB66" s="584"/>
      <c r="AC66" s="584"/>
      <c r="AD66" s="584"/>
      <c r="AE66" s="584"/>
      <c r="AF66" s="584"/>
      <c r="AG66" s="11"/>
      <c r="AH66" s="676">
        <v>44384743</v>
      </c>
      <c r="AI66" s="676"/>
      <c r="AJ66" s="676"/>
      <c r="AK66" s="676"/>
      <c r="AL66" s="676"/>
      <c r="AM66" s="676"/>
      <c r="AN66" s="676"/>
      <c r="AO66" s="676"/>
      <c r="AP66" s="676"/>
      <c r="AQ66" s="676"/>
      <c r="AR66" s="676"/>
      <c r="AS66" s="676"/>
      <c r="AT66" s="677" t="s">
        <v>5</v>
      </c>
      <c r="AU66" s="677"/>
      <c r="AV66" s="14"/>
      <c r="AW66" s="678" t="s">
        <v>436</v>
      </c>
      <c r="AX66" s="679"/>
      <c r="AY66" s="728" t="s">
        <v>30</v>
      </c>
      <c r="AZ66" s="747"/>
      <c r="BA66" s="747"/>
      <c r="BB66" s="747"/>
      <c r="BC66" s="747"/>
      <c r="BD66" s="747"/>
      <c r="BE66" s="748"/>
      <c r="BF66" s="749">
        <v>8255907</v>
      </c>
      <c r="BG66" s="750"/>
      <c r="BH66" s="750"/>
      <c r="BI66" s="750"/>
      <c r="BJ66" s="750"/>
      <c r="BK66" s="751"/>
      <c r="BL66" s="719" t="s">
        <v>437</v>
      </c>
      <c r="BM66" s="722" t="s">
        <v>438</v>
      </c>
      <c r="BN66" s="728" t="s">
        <v>29</v>
      </c>
      <c r="BO66" s="632"/>
      <c r="BP66" s="632"/>
      <c r="BQ66" s="632"/>
      <c r="BR66" s="632"/>
      <c r="BS66" s="632"/>
      <c r="BT66" s="632"/>
      <c r="BU66" s="632"/>
      <c r="BV66" s="632"/>
      <c r="BW66" s="632"/>
      <c r="BX66" s="632"/>
      <c r="BY66" s="633"/>
      <c r="BZ66" s="749">
        <v>50898</v>
      </c>
      <c r="CA66" s="750"/>
      <c r="CB66" s="750"/>
      <c r="CC66" s="750"/>
      <c r="CD66" s="750"/>
      <c r="CE66" s="750"/>
      <c r="CF66" s="656"/>
      <c r="CG66" s="657"/>
      <c r="CH66" s="657"/>
      <c r="CI66" s="657"/>
      <c r="CJ66" s="658"/>
      <c r="CK66" s="697" t="s">
        <v>28</v>
      </c>
      <c r="CL66" s="662"/>
      <c r="CM66" s="662"/>
      <c r="CN66" s="662"/>
      <c r="CO66" s="662"/>
      <c r="CP66" s="662"/>
      <c r="CQ66" s="662"/>
      <c r="CR66" s="663"/>
      <c r="CS66" s="583" t="s">
        <v>368</v>
      </c>
      <c r="CT66" s="752"/>
      <c r="CU66" s="752"/>
      <c r="CV66" s="752"/>
      <c r="CW66" s="752"/>
      <c r="CX66" s="752"/>
      <c r="CY66" s="752"/>
      <c r="CZ66" s="753"/>
      <c r="DA66" s="583" t="s">
        <v>368</v>
      </c>
      <c r="DB66" s="752"/>
      <c r="DC66" s="752"/>
      <c r="DD66" s="752"/>
      <c r="DE66" s="752"/>
      <c r="DF66" s="752"/>
      <c r="DG66" s="752"/>
      <c r="DH66" s="754"/>
      <c r="DI66" s="4"/>
    </row>
    <row r="67" spans="2:113" ht="13.5" customHeight="1">
      <c r="B67" s="187"/>
      <c r="C67" s="725" t="s">
        <v>27</v>
      </c>
      <c r="D67" s="726"/>
      <c r="E67" s="726"/>
      <c r="F67" s="726"/>
      <c r="G67" s="726"/>
      <c r="H67" s="726"/>
      <c r="I67" s="726"/>
      <c r="J67" s="726"/>
      <c r="K67" s="726"/>
      <c r="L67" s="727"/>
      <c r="M67" s="741">
        <v>11231151</v>
      </c>
      <c r="N67" s="742"/>
      <c r="O67" s="742"/>
      <c r="P67" s="742"/>
      <c r="Q67" s="742"/>
      <c r="R67" s="742"/>
      <c r="S67" s="742"/>
      <c r="T67" s="742"/>
      <c r="U67" s="743">
        <v>12.9</v>
      </c>
      <c r="V67" s="743"/>
      <c r="W67" s="743"/>
      <c r="X67" s="743"/>
      <c r="Y67" s="742">
        <v>1602510</v>
      </c>
      <c r="Z67" s="742"/>
      <c r="AA67" s="742"/>
      <c r="AB67" s="742"/>
      <c r="AC67" s="742"/>
      <c r="AD67" s="742"/>
      <c r="AE67" s="742"/>
      <c r="AF67" s="744"/>
      <c r="AG67" s="11"/>
      <c r="AH67" s="582" t="s">
        <v>26</v>
      </c>
      <c r="AI67" s="582"/>
      <c r="AJ67" s="582"/>
      <c r="AK67" s="582"/>
      <c r="AL67" s="582"/>
      <c r="AM67" s="582"/>
      <c r="AN67" s="582"/>
      <c r="AO67" s="582"/>
      <c r="AP67" s="582"/>
      <c r="AQ67" s="582"/>
      <c r="AR67" s="582"/>
      <c r="AS67" s="582"/>
      <c r="AT67" s="582"/>
      <c r="AU67" s="582"/>
      <c r="AV67" s="626"/>
      <c r="AW67" s="680"/>
      <c r="AX67" s="681"/>
      <c r="AY67" s="669" t="s">
        <v>439</v>
      </c>
      <c r="AZ67" s="670"/>
      <c r="BA67" s="670"/>
      <c r="BB67" s="670"/>
      <c r="BC67" s="670"/>
      <c r="BD67" s="670"/>
      <c r="BE67" s="671"/>
      <c r="BF67" s="583">
        <v>701974</v>
      </c>
      <c r="BG67" s="584"/>
      <c r="BH67" s="584"/>
      <c r="BI67" s="584"/>
      <c r="BJ67" s="584"/>
      <c r="BK67" s="672"/>
      <c r="BL67" s="720"/>
      <c r="BM67" s="723"/>
      <c r="BN67" s="619" t="s">
        <v>25</v>
      </c>
      <c r="BO67" s="582"/>
      <c r="BP67" s="582"/>
      <c r="BQ67" s="582"/>
      <c r="BR67" s="582"/>
      <c r="BS67" s="582"/>
      <c r="BT67" s="582"/>
      <c r="BU67" s="582"/>
      <c r="BV67" s="582"/>
      <c r="BW67" s="582"/>
      <c r="BX67" s="582"/>
      <c r="BY67" s="585"/>
      <c r="BZ67" s="583">
        <v>-1806889</v>
      </c>
      <c r="CA67" s="584"/>
      <c r="CB67" s="584"/>
      <c r="CC67" s="584"/>
      <c r="CD67" s="584"/>
      <c r="CE67" s="584"/>
      <c r="CF67" s="728" t="s">
        <v>24</v>
      </c>
      <c r="CG67" s="729"/>
      <c r="CH67" s="729"/>
      <c r="CI67" s="729"/>
      <c r="CJ67" s="729"/>
      <c r="CK67" s="729"/>
      <c r="CL67" s="729"/>
      <c r="CM67" s="729"/>
      <c r="CN67" s="729"/>
      <c r="CO67" s="729"/>
      <c r="CP67" s="729"/>
      <c r="CQ67" s="729"/>
      <c r="CR67" s="729"/>
      <c r="CS67" s="730">
        <v>27000</v>
      </c>
      <c r="CT67" s="614"/>
      <c r="CU67" s="614"/>
      <c r="CV67" s="614"/>
      <c r="CW67" s="614"/>
      <c r="CX67" s="614"/>
      <c r="CY67" s="614"/>
      <c r="CZ67" s="731"/>
      <c r="DA67" s="613">
        <v>20000</v>
      </c>
      <c r="DB67" s="614"/>
      <c r="DC67" s="614"/>
      <c r="DD67" s="614"/>
      <c r="DE67" s="614"/>
      <c r="DF67" s="614"/>
      <c r="DG67" s="614"/>
      <c r="DH67" s="615"/>
      <c r="DI67" s="4"/>
    </row>
    <row r="68" spans="2:113" ht="13.5" customHeight="1">
      <c r="B68" s="616" t="s">
        <v>23</v>
      </c>
      <c r="C68" s="13"/>
      <c r="D68" s="582" t="s">
        <v>22</v>
      </c>
      <c r="E68" s="582"/>
      <c r="F68" s="582"/>
      <c r="G68" s="582"/>
      <c r="H68" s="582"/>
      <c r="I68" s="582"/>
      <c r="J68" s="582"/>
      <c r="K68" s="582"/>
      <c r="L68" s="585"/>
      <c r="M68" s="583">
        <v>4346990</v>
      </c>
      <c r="N68" s="584"/>
      <c r="O68" s="584"/>
      <c r="P68" s="584"/>
      <c r="Q68" s="584"/>
      <c r="R68" s="584"/>
      <c r="S68" s="584"/>
      <c r="T68" s="584"/>
      <c r="U68" s="588">
        <v>5</v>
      </c>
      <c r="V68" s="588"/>
      <c r="W68" s="588"/>
      <c r="X68" s="588"/>
      <c r="Y68" s="584">
        <v>276275</v>
      </c>
      <c r="Z68" s="584"/>
      <c r="AA68" s="584"/>
      <c r="AB68" s="584"/>
      <c r="AC68" s="584"/>
      <c r="AD68" s="584"/>
      <c r="AE68" s="584"/>
      <c r="AF68" s="672"/>
      <c r="AG68" s="11"/>
      <c r="AH68" s="4"/>
      <c r="AI68" s="4"/>
      <c r="AJ68" s="4"/>
      <c r="AK68" s="617">
        <v>90.8</v>
      </c>
      <c r="AL68" s="617"/>
      <c r="AM68" s="617"/>
      <c r="AN68" s="282" t="s">
        <v>21</v>
      </c>
      <c r="AO68" s="16"/>
      <c r="AP68" s="16"/>
      <c r="AQ68" s="15" t="s">
        <v>440</v>
      </c>
      <c r="AR68" s="618">
        <v>90.8</v>
      </c>
      <c r="AS68" s="618"/>
      <c r="AT68" s="618"/>
      <c r="AU68" s="282" t="s">
        <v>21</v>
      </c>
      <c r="AV68" s="14" t="s">
        <v>441</v>
      </c>
      <c r="AW68" s="680"/>
      <c r="AX68" s="681"/>
      <c r="AY68" s="669" t="s">
        <v>444</v>
      </c>
      <c r="AZ68" s="670"/>
      <c r="BA68" s="670"/>
      <c r="BB68" s="670"/>
      <c r="BC68" s="670"/>
      <c r="BD68" s="670"/>
      <c r="BE68" s="671"/>
      <c r="BF68" s="583">
        <v>346091</v>
      </c>
      <c r="BG68" s="584"/>
      <c r="BH68" s="584"/>
      <c r="BI68" s="584"/>
      <c r="BJ68" s="584"/>
      <c r="BK68" s="672"/>
      <c r="BL68" s="720"/>
      <c r="BM68" s="723"/>
      <c r="BN68" s="619" t="s">
        <v>20</v>
      </c>
      <c r="BO68" s="582"/>
      <c r="BP68" s="582"/>
      <c r="BQ68" s="582"/>
      <c r="BR68" s="582"/>
      <c r="BS68" s="582"/>
      <c r="BT68" s="582"/>
      <c r="BU68" s="582"/>
      <c r="BV68" s="582"/>
      <c r="BW68" s="582"/>
      <c r="BX68" s="582"/>
      <c r="BY68" s="585"/>
      <c r="BZ68" s="583">
        <v>32931</v>
      </c>
      <c r="CA68" s="584"/>
      <c r="CB68" s="584"/>
      <c r="CC68" s="584"/>
      <c r="CD68" s="584"/>
      <c r="CE68" s="584"/>
      <c r="CF68" s="619" t="s">
        <v>19</v>
      </c>
      <c r="CG68" s="620"/>
      <c r="CH68" s="620"/>
      <c r="CI68" s="620"/>
      <c r="CJ68" s="620"/>
      <c r="CK68" s="620"/>
      <c r="CL68" s="620"/>
      <c r="CM68" s="620"/>
      <c r="CN68" s="620"/>
      <c r="CO68" s="620"/>
      <c r="CP68" s="620"/>
      <c r="CQ68" s="620"/>
      <c r="CR68" s="620"/>
      <c r="CS68" s="621">
        <v>3335890</v>
      </c>
      <c r="CT68" s="622"/>
      <c r="CU68" s="622"/>
      <c r="CV68" s="622"/>
      <c r="CW68" s="622"/>
      <c r="CX68" s="622"/>
      <c r="CY68" s="622"/>
      <c r="CZ68" s="623"/>
      <c r="DA68" s="624">
        <v>3332608</v>
      </c>
      <c r="DB68" s="622"/>
      <c r="DC68" s="622"/>
      <c r="DD68" s="622"/>
      <c r="DE68" s="622"/>
      <c r="DF68" s="622"/>
      <c r="DG68" s="622"/>
      <c r="DH68" s="625"/>
      <c r="DI68" s="4"/>
    </row>
    <row r="69" spans="2:113" ht="13.5" customHeight="1">
      <c r="B69" s="616"/>
      <c r="C69" s="13"/>
      <c r="D69" s="582" t="s">
        <v>18</v>
      </c>
      <c r="E69" s="582"/>
      <c r="F69" s="582"/>
      <c r="G69" s="582"/>
      <c r="H69" s="582"/>
      <c r="I69" s="582"/>
      <c r="J69" s="582"/>
      <c r="K69" s="582"/>
      <c r="L69" s="585"/>
      <c r="M69" s="583">
        <v>6884161</v>
      </c>
      <c r="N69" s="584"/>
      <c r="O69" s="584"/>
      <c r="P69" s="584"/>
      <c r="Q69" s="584"/>
      <c r="R69" s="584"/>
      <c r="S69" s="584"/>
      <c r="T69" s="584"/>
      <c r="U69" s="588">
        <v>7.9</v>
      </c>
      <c r="V69" s="588"/>
      <c r="W69" s="588"/>
      <c r="X69" s="588"/>
      <c r="Y69" s="584">
        <v>1326235</v>
      </c>
      <c r="Z69" s="584"/>
      <c r="AA69" s="584"/>
      <c r="AB69" s="584"/>
      <c r="AC69" s="584"/>
      <c r="AD69" s="584"/>
      <c r="AE69" s="584"/>
      <c r="AF69" s="672"/>
      <c r="AG69" s="11"/>
      <c r="AH69" s="6"/>
      <c r="AI69" s="12"/>
      <c r="AJ69" s="12"/>
      <c r="AK69" s="12"/>
      <c r="AL69" s="582" t="s">
        <v>443</v>
      </c>
      <c r="AM69" s="582"/>
      <c r="AN69" s="582"/>
      <c r="AO69" s="582"/>
      <c r="AP69" s="582"/>
      <c r="AQ69" s="582"/>
      <c r="AR69" s="582"/>
      <c r="AS69" s="582"/>
      <c r="AT69" s="582"/>
      <c r="AU69" s="582"/>
      <c r="AV69" s="626"/>
      <c r="AW69" s="680"/>
      <c r="AX69" s="681"/>
      <c r="AY69" s="669" t="s">
        <v>446</v>
      </c>
      <c r="AZ69" s="670"/>
      <c r="BA69" s="670"/>
      <c r="BB69" s="670"/>
      <c r="BC69" s="670"/>
      <c r="BD69" s="670"/>
      <c r="BE69" s="671"/>
      <c r="BF69" s="583" t="s">
        <v>368</v>
      </c>
      <c r="BG69" s="584"/>
      <c r="BH69" s="584"/>
      <c r="BI69" s="584"/>
      <c r="BJ69" s="584"/>
      <c r="BK69" s="672"/>
      <c r="BL69" s="720"/>
      <c r="BM69" s="723"/>
      <c r="BN69" s="619" t="s">
        <v>17</v>
      </c>
      <c r="BO69" s="582"/>
      <c r="BP69" s="582"/>
      <c r="BQ69" s="582"/>
      <c r="BR69" s="582"/>
      <c r="BS69" s="582"/>
      <c r="BT69" s="582"/>
      <c r="BU69" s="582"/>
      <c r="BV69" s="582"/>
      <c r="BW69" s="582"/>
      <c r="BX69" s="582"/>
      <c r="BY69" s="585"/>
      <c r="BZ69" s="583">
        <v>48495</v>
      </c>
      <c r="CA69" s="584"/>
      <c r="CB69" s="584"/>
      <c r="CC69" s="584"/>
      <c r="CD69" s="584"/>
      <c r="CE69" s="584"/>
      <c r="CF69" s="627" t="s">
        <v>16</v>
      </c>
      <c r="CG69" s="628"/>
      <c r="CH69" s="628" t="s">
        <v>15</v>
      </c>
      <c r="CI69" s="628"/>
      <c r="CJ69" s="631"/>
      <c r="CK69" s="632" t="s">
        <v>14</v>
      </c>
      <c r="CL69" s="632"/>
      <c r="CM69" s="632"/>
      <c r="CN69" s="632"/>
      <c r="CO69" s="632"/>
      <c r="CP69" s="632"/>
      <c r="CQ69" s="632"/>
      <c r="CR69" s="633"/>
      <c r="CS69" s="634">
        <v>99.3</v>
      </c>
      <c r="CT69" s="635"/>
      <c r="CU69" s="635"/>
      <c r="CV69" s="635"/>
      <c r="CW69" s="635">
        <v>98.3</v>
      </c>
      <c r="CX69" s="587"/>
      <c r="CY69" s="587"/>
      <c r="CZ69" s="589"/>
      <c r="DA69" s="634">
        <v>99</v>
      </c>
      <c r="DB69" s="587"/>
      <c r="DC69" s="587"/>
      <c r="DD69" s="587"/>
      <c r="DE69" s="635">
        <v>97.8</v>
      </c>
      <c r="DF69" s="587"/>
      <c r="DG69" s="587"/>
      <c r="DH69" s="590"/>
      <c r="DI69" s="4"/>
    </row>
    <row r="70" spans="2:113" ht="13.5" customHeight="1">
      <c r="B70" s="616"/>
      <c r="C70" s="619" t="s">
        <v>13</v>
      </c>
      <c r="D70" s="582"/>
      <c r="E70" s="582"/>
      <c r="F70" s="582"/>
      <c r="G70" s="582"/>
      <c r="H70" s="582"/>
      <c r="I70" s="582"/>
      <c r="J70" s="582"/>
      <c r="K70" s="582"/>
      <c r="L70" s="585"/>
      <c r="M70" s="583" t="s">
        <v>368</v>
      </c>
      <c r="N70" s="584"/>
      <c r="O70" s="584"/>
      <c r="P70" s="584"/>
      <c r="Q70" s="584"/>
      <c r="R70" s="584"/>
      <c r="S70" s="584"/>
      <c r="T70" s="584"/>
      <c r="U70" s="588" t="s">
        <v>368</v>
      </c>
      <c r="V70" s="588"/>
      <c r="W70" s="588"/>
      <c r="X70" s="588"/>
      <c r="Y70" s="584" t="s">
        <v>368</v>
      </c>
      <c r="Z70" s="584"/>
      <c r="AA70" s="584"/>
      <c r="AB70" s="584"/>
      <c r="AC70" s="584"/>
      <c r="AD70" s="584"/>
      <c r="AE70" s="584"/>
      <c r="AF70" s="672"/>
      <c r="AG70" s="11"/>
      <c r="AH70" s="6"/>
      <c r="AI70" s="12"/>
      <c r="AJ70" s="12"/>
      <c r="AK70" s="12"/>
      <c r="AL70" s="582" t="s">
        <v>445</v>
      </c>
      <c r="AM70" s="582"/>
      <c r="AN70" s="582"/>
      <c r="AO70" s="582"/>
      <c r="AP70" s="582"/>
      <c r="AQ70" s="582"/>
      <c r="AR70" s="582"/>
      <c r="AS70" s="582"/>
      <c r="AT70" s="582"/>
      <c r="AU70" s="582"/>
      <c r="AV70" s="626"/>
      <c r="AW70" s="680"/>
      <c r="AX70" s="681"/>
      <c r="AY70" s="669" t="s">
        <v>463</v>
      </c>
      <c r="AZ70" s="670"/>
      <c r="BA70" s="670"/>
      <c r="BB70" s="670"/>
      <c r="BC70" s="670"/>
      <c r="BD70" s="670"/>
      <c r="BE70" s="671"/>
      <c r="BF70" s="583" t="s">
        <v>368</v>
      </c>
      <c r="BG70" s="584"/>
      <c r="BH70" s="584"/>
      <c r="BI70" s="584"/>
      <c r="BJ70" s="584"/>
      <c r="BK70" s="672"/>
      <c r="BL70" s="720"/>
      <c r="BM70" s="723"/>
      <c r="BN70" s="737" t="s">
        <v>447</v>
      </c>
      <c r="BO70" s="737"/>
      <c r="BP70" s="737"/>
      <c r="BQ70" s="737"/>
      <c r="BR70" s="739" t="s">
        <v>12</v>
      </c>
      <c r="BS70" s="582" t="s">
        <v>11</v>
      </c>
      <c r="BT70" s="582"/>
      <c r="BU70" s="582"/>
      <c r="BV70" s="582"/>
      <c r="BW70" s="582"/>
      <c r="BX70" s="582"/>
      <c r="BY70" s="582"/>
      <c r="BZ70" s="583">
        <v>93</v>
      </c>
      <c r="CA70" s="584"/>
      <c r="CB70" s="584"/>
      <c r="CC70" s="584"/>
      <c r="CD70" s="584"/>
      <c r="CE70" s="584"/>
      <c r="CF70" s="629"/>
      <c r="CG70" s="630"/>
      <c r="CH70" s="637" t="s">
        <v>448</v>
      </c>
      <c r="CI70" s="637" t="s">
        <v>449</v>
      </c>
      <c r="CJ70" s="732" t="s">
        <v>450</v>
      </c>
      <c r="CK70" s="582"/>
      <c r="CL70" s="582"/>
      <c r="CM70" s="582"/>
      <c r="CN70" s="582"/>
      <c r="CO70" s="582"/>
      <c r="CP70" s="582"/>
      <c r="CQ70" s="582"/>
      <c r="CR70" s="585"/>
      <c r="CS70" s="634"/>
      <c r="CT70" s="635"/>
      <c r="CU70" s="635"/>
      <c r="CV70" s="635"/>
      <c r="CW70" s="587"/>
      <c r="CX70" s="587"/>
      <c r="CY70" s="587"/>
      <c r="CZ70" s="589"/>
      <c r="DA70" s="636"/>
      <c r="DB70" s="587"/>
      <c r="DC70" s="587"/>
      <c r="DD70" s="587"/>
      <c r="DE70" s="587"/>
      <c r="DF70" s="587"/>
      <c r="DG70" s="587"/>
      <c r="DH70" s="590"/>
      <c r="DI70" s="4"/>
    </row>
    <row r="71" spans="2:113" ht="13.5" customHeight="1">
      <c r="B71" s="188"/>
      <c r="C71" s="712" t="s">
        <v>10</v>
      </c>
      <c r="D71" s="667"/>
      <c r="E71" s="667"/>
      <c r="F71" s="667"/>
      <c r="G71" s="667"/>
      <c r="H71" s="667"/>
      <c r="I71" s="667"/>
      <c r="J71" s="667"/>
      <c r="K71" s="667"/>
      <c r="L71" s="668"/>
      <c r="M71" s="733" t="s">
        <v>368</v>
      </c>
      <c r="N71" s="734"/>
      <c r="O71" s="734"/>
      <c r="P71" s="734"/>
      <c r="Q71" s="734"/>
      <c r="R71" s="734"/>
      <c r="S71" s="734"/>
      <c r="T71" s="734"/>
      <c r="U71" s="735" t="s">
        <v>368</v>
      </c>
      <c r="V71" s="735"/>
      <c r="W71" s="735"/>
      <c r="X71" s="735"/>
      <c r="Y71" s="734" t="s">
        <v>368</v>
      </c>
      <c r="Z71" s="734"/>
      <c r="AA71" s="734"/>
      <c r="AB71" s="734"/>
      <c r="AC71" s="734"/>
      <c r="AD71" s="734"/>
      <c r="AE71" s="734"/>
      <c r="AF71" s="736"/>
      <c r="AG71" s="11"/>
      <c r="AH71" s="582" t="s">
        <v>9</v>
      </c>
      <c r="AI71" s="582"/>
      <c r="AJ71" s="582"/>
      <c r="AK71" s="582"/>
      <c r="AL71" s="582"/>
      <c r="AM71" s="582"/>
      <c r="AN71" s="582"/>
      <c r="AO71" s="582"/>
      <c r="AP71" s="582"/>
      <c r="AQ71" s="582"/>
      <c r="AR71" s="582"/>
      <c r="AS71" s="582"/>
      <c r="AT71" s="582"/>
      <c r="AU71" s="582"/>
      <c r="AV71" s="626"/>
      <c r="AW71" s="680"/>
      <c r="AX71" s="681"/>
      <c r="AY71" s="669" t="s">
        <v>451</v>
      </c>
      <c r="AZ71" s="670"/>
      <c r="BA71" s="670"/>
      <c r="BB71" s="670"/>
      <c r="BC71" s="670"/>
      <c r="BD71" s="670"/>
      <c r="BE71" s="671"/>
      <c r="BF71" s="583">
        <v>2797966</v>
      </c>
      <c r="BG71" s="584"/>
      <c r="BH71" s="584"/>
      <c r="BI71" s="584"/>
      <c r="BJ71" s="584"/>
      <c r="BK71" s="672"/>
      <c r="BL71" s="720"/>
      <c r="BM71" s="723"/>
      <c r="BN71" s="737"/>
      <c r="BO71" s="737"/>
      <c r="BP71" s="737"/>
      <c r="BQ71" s="737"/>
      <c r="BR71" s="739"/>
      <c r="BS71" s="582" t="s">
        <v>8</v>
      </c>
      <c r="BT71" s="582"/>
      <c r="BU71" s="582"/>
      <c r="BV71" s="582"/>
      <c r="BW71" s="582"/>
      <c r="BX71" s="582"/>
      <c r="BY71" s="582"/>
      <c r="BZ71" s="583">
        <v>97</v>
      </c>
      <c r="CA71" s="584"/>
      <c r="CB71" s="584"/>
      <c r="CC71" s="584"/>
      <c r="CD71" s="584"/>
      <c r="CE71" s="584"/>
      <c r="CF71" s="629"/>
      <c r="CG71" s="630"/>
      <c r="CH71" s="637"/>
      <c r="CI71" s="637"/>
      <c r="CJ71" s="732"/>
      <c r="CK71" s="582" t="s">
        <v>7</v>
      </c>
      <c r="CL71" s="582"/>
      <c r="CM71" s="582"/>
      <c r="CN71" s="582"/>
      <c r="CO71" s="582"/>
      <c r="CP71" s="582"/>
      <c r="CQ71" s="582"/>
      <c r="CR71" s="585"/>
      <c r="CS71" s="586">
        <v>99.1</v>
      </c>
      <c r="CT71" s="587"/>
      <c r="CU71" s="587"/>
      <c r="CV71" s="587"/>
      <c r="CW71" s="588">
        <v>98.1</v>
      </c>
      <c r="CX71" s="587"/>
      <c r="CY71" s="587"/>
      <c r="CZ71" s="589"/>
      <c r="DA71" s="586">
        <v>98.9</v>
      </c>
      <c r="DB71" s="587"/>
      <c r="DC71" s="587"/>
      <c r="DD71" s="587"/>
      <c r="DE71" s="588">
        <v>97.5</v>
      </c>
      <c r="DF71" s="587"/>
      <c r="DG71" s="587"/>
      <c r="DH71" s="590"/>
      <c r="DI71" s="4"/>
    </row>
    <row r="72" spans="2:113" ht="13.5" customHeight="1" thickBot="1">
      <c r="B72" s="591" t="s">
        <v>6</v>
      </c>
      <c r="C72" s="592"/>
      <c r="D72" s="592"/>
      <c r="E72" s="592"/>
      <c r="F72" s="592"/>
      <c r="G72" s="592"/>
      <c r="H72" s="592"/>
      <c r="I72" s="592"/>
      <c r="J72" s="592"/>
      <c r="K72" s="592"/>
      <c r="L72" s="593"/>
      <c r="M72" s="594">
        <v>86930454</v>
      </c>
      <c r="N72" s="595"/>
      <c r="O72" s="595"/>
      <c r="P72" s="595"/>
      <c r="Q72" s="595"/>
      <c r="R72" s="595"/>
      <c r="S72" s="595"/>
      <c r="T72" s="595"/>
      <c r="U72" s="596">
        <v>100</v>
      </c>
      <c r="V72" s="596"/>
      <c r="W72" s="596"/>
      <c r="X72" s="596"/>
      <c r="Y72" s="595">
        <v>53031249</v>
      </c>
      <c r="Z72" s="595"/>
      <c r="AA72" s="595"/>
      <c r="AB72" s="595"/>
      <c r="AC72" s="595"/>
      <c r="AD72" s="595"/>
      <c r="AE72" s="595"/>
      <c r="AF72" s="597"/>
      <c r="AG72" s="10"/>
      <c r="AH72" s="598">
        <v>57365338</v>
      </c>
      <c r="AI72" s="598"/>
      <c r="AJ72" s="598"/>
      <c r="AK72" s="598"/>
      <c r="AL72" s="598"/>
      <c r="AM72" s="598"/>
      <c r="AN72" s="598"/>
      <c r="AO72" s="598"/>
      <c r="AP72" s="598"/>
      <c r="AQ72" s="598"/>
      <c r="AR72" s="598"/>
      <c r="AS72" s="598"/>
      <c r="AT72" s="592" t="s">
        <v>5</v>
      </c>
      <c r="AU72" s="592"/>
      <c r="AV72" s="9"/>
      <c r="AW72" s="682"/>
      <c r="AX72" s="683"/>
      <c r="AY72" s="599" t="s">
        <v>85</v>
      </c>
      <c r="AZ72" s="600"/>
      <c r="BA72" s="600"/>
      <c r="BB72" s="600"/>
      <c r="BC72" s="600"/>
      <c r="BD72" s="600"/>
      <c r="BE72" s="601"/>
      <c r="BF72" s="602">
        <v>4409876</v>
      </c>
      <c r="BG72" s="603"/>
      <c r="BH72" s="603"/>
      <c r="BI72" s="603"/>
      <c r="BJ72" s="603"/>
      <c r="BK72" s="604"/>
      <c r="BL72" s="721"/>
      <c r="BM72" s="724"/>
      <c r="BN72" s="738"/>
      <c r="BO72" s="738"/>
      <c r="BP72" s="738"/>
      <c r="BQ72" s="738"/>
      <c r="BR72" s="740"/>
      <c r="BS72" s="592" t="s">
        <v>4</v>
      </c>
      <c r="BT72" s="592"/>
      <c r="BU72" s="592"/>
      <c r="BV72" s="592"/>
      <c r="BW72" s="592"/>
      <c r="BX72" s="592"/>
      <c r="BY72" s="592"/>
      <c r="BZ72" s="602">
        <v>272</v>
      </c>
      <c r="CA72" s="603"/>
      <c r="CB72" s="603"/>
      <c r="CC72" s="603"/>
      <c r="CD72" s="603"/>
      <c r="CE72" s="604"/>
      <c r="CF72" s="605" t="s">
        <v>3</v>
      </c>
      <c r="CG72" s="606"/>
      <c r="CH72" s="607" t="s">
        <v>2</v>
      </c>
      <c r="CI72" s="607"/>
      <c r="CJ72" s="608"/>
      <c r="CK72" s="592" t="s">
        <v>1</v>
      </c>
      <c r="CL72" s="592"/>
      <c r="CM72" s="592"/>
      <c r="CN72" s="592"/>
      <c r="CO72" s="592"/>
      <c r="CP72" s="592"/>
      <c r="CQ72" s="592"/>
      <c r="CR72" s="593"/>
      <c r="CS72" s="609">
        <v>99.5</v>
      </c>
      <c r="CT72" s="610"/>
      <c r="CU72" s="610"/>
      <c r="CV72" s="610"/>
      <c r="CW72" s="611">
        <v>98.4</v>
      </c>
      <c r="CX72" s="610"/>
      <c r="CY72" s="610"/>
      <c r="CZ72" s="612"/>
      <c r="DA72" s="609">
        <v>99</v>
      </c>
      <c r="DB72" s="610"/>
      <c r="DC72" s="610"/>
      <c r="DD72" s="610"/>
      <c r="DE72" s="611">
        <v>98.1</v>
      </c>
      <c r="DF72" s="610"/>
      <c r="DG72" s="610"/>
      <c r="DH72" s="718"/>
      <c r="DI72" s="4"/>
    </row>
    <row r="73" spans="2:113" ht="13.5" customHeight="1">
      <c r="B73" s="715" t="s">
        <v>0</v>
      </c>
      <c r="C73" s="715"/>
      <c r="D73" s="715"/>
      <c r="E73" s="715"/>
      <c r="F73" s="715"/>
      <c r="G73" s="715"/>
      <c r="H73" s="715"/>
      <c r="I73" s="715"/>
      <c r="J73" s="715"/>
      <c r="K73" s="715"/>
      <c r="L73" s="715"/>
      <c r="M73" s="715"/>
      <c r="N73" s="715"/>
      <c r="O73" s="715"/>
      <c r="P73" s="715"/>
      <c r="Q73" s="715"/>
      <c r="R73" s="715"/>
      <c r="S73" s="715"/>
      <c r="T73" s="715"/>
      <c r="U73" s="715"/>
      <c r="V73" s="715"/>
      <c r="W73" s="715"/>
      <c r="X73" s="715"/>
      <c r="Y73" s="715"/>
      <c r="Z73" s="715"/>
      <c r="AA73" s="715"/>
      <c r="AB73" s="715"/>
      <c r="AC73" s="715"/>
      <c r="AD73" s="715"/>
      <c r="AE73" s="715"/>
      <c r="AF73" s="715"/>
      <c r="AG73" s="715"/>
      <c r="AH73" s="715"/>
      <c r="AI73" s="715"/>
      <c r="AJ73" s="715"/>
      <c r="AK73" s="715"/>
      <c r="AL73" s="715"/>
      <c r="AM73" s="715"/>
      <c r="AN73" s="715"/>
      <c r="AO73" s="715"/>
      <c r="AP73" s="715"/>
      <c r="AQ73" s="715"/>
      <c r="AR73" s="715"/>
      <c r="AS73" s="715"/>
      <c r="AT73" s="715"/>
      <c r="AU73" s="715"/>
      <c r="AV73" s="715"/>
      <c r="AW73" s="715"/>
      <c r="AX73" s="715"/>
      <c r="AY73" s="715"/>
      <c r="AZ73" s="715"/>
      <c r="BA73" s="715"/>
      <c r="BB73" s="715"/>
      <c r="BC73" s="715"/>
      <c r="BD73" s="715"/>
      <c r="BE73" s="715"/>
      <c r="BF73" s="715"/>
      <c r="BG73" s="715"/>
      <c r="BH73" s="715"/>
      <c r="BI73" s="715"/>
      <c r="BJ73" s="715"/>
      <c r="BK73" s="715"/>
      <c r="BL73" s="715"/>
      <c r="BM73" s="715"/>
      <c r="BN73" s="715"/>
      <c r="BO73" s="715"/>
      <c r="BP73" s="715"/>
      <c r="BQ73" s="715"/>
      <c r="BR73" s="715"/>
      <c r="BS73" s="715"/>
      <c r="BT73" s="715"/>
      <c r="BU73" s="715"/>
      <c r="BV73" s="715"/>
      <c r="BW73" s="715"/>
      <c r="BX73" s="715"/>
      <c r="BY73" s="715"/>
      <c r="BZ73" s="715"/>
      <c r="CA73" s="715"/>
      <c r="CB73" s="715"/>
      <c r="CC73" s="715"/>
      <c r="CD73" s="715"/>
      <c r="CE73" s="715"/>
      <c r="CF73" s="715"/>
      <c r="CG73" s="715"/>
      <c r="CH73" s="715"/>
      <c r="CI73" s="715"/>
      <c r="CJ73" s="715"/>
      <c r="CK73" s="715"/>
      <c r="CL73" s="715"/>
      <c r="CN73" s="8"/>
      <c r="CO73" s="285"/>
      <c r="CP73" s="285"/>
      <c r="CQ73" s="285"/>
      <c r="CR73" s="285"/>
      <c r="CS73" s="285"/>
      <c r="CT73" s="282"/>
      <c r="CU73" s="282"/>
      <c r="CV73" s="282"/>
      <c r="CW73" s="282"/>
      <c r="CX73" s="282"/>
      <c r="CY73" s="282"/>
      <c r="CZ73" s="282"/>
      <c r="DA73" s="282"/>
      <c r="DB73" s="282"/>
      <c r="DC73" s="282"/>
      <c r="DD73" s="282"/>
      <c r="DE73" s="282"/>
      <c r="DF73" s="282"/>
      <c r="DG73" s="282"/>
      <c r="DH73" s="282"/>
    </row>
    <row r="74" spans="2:113" ht="13.5" customHeight="1">
      <c r="B74" s="716" t="s">
        <v>452</v>
      </c>
      <c r="C74" s="716"/>
      <c r="D74" s="716"/>
      <c r="E74" s="716"/>
      <c r="F74" s="716"/>
      <c r="G74" s="716"/>
      <c r="H74" s="716"/>
      <c r="I74" s="716"/>
      <c r="J74" s="716"/>
      <c r="K74" s="716"/>
      <c r="L74" s="716"/>
      <c r="M74" s="716"/>
      <c r="N74" s="716"/>
      <c r="O74" s="716"/>
      <c r="P74" s="716"/>
      <c r="Q74" s="716"/>
      <c r="R74" s="716"/>
      <c r="S74" s="716"/>
      <c r="T74" s="716"/>
      <c r="U74" s="716"/>
      <c r="V74" s="716"/>
      <c r="W74" s="716"/>
      <c r="X74" s="716"/>
      <c r="Y74" s="716"/>
      <c r="Z74" s="716"/>
      <c r="AA74" s="716"/>
      <c r="AB74" s="716"/>
      <c r="AC74" s="716"/>
      <c r="AD74" s="716"/>
      <c r="AE74" s="716"/>
      <c r="AF74" s="716"/>
      <c r="AG74" s="716"/>
      <c r="AH74" s="716"/>
      <c r="AI74" s="716"/>
      <c r="AJ74" s="716"/>
      <c r="AK74" s="716"/>
      <c r="AL74" s="716"/>
      <c r="AM74" s="716"/>
      <c r="AN74" s="716"/>
      <c r="AO74" s="716"/>
      <c r="AP74" s="716"/>
      <c r="AQ74" s="716"/>
      <c r="AR74" s="716"/>
      <c r="AS74" s="716"/>
      <c r="AT74" s="716"/>
      <c r="AU74" s="716"/>
      <c r="AV74" s="716"/>
      <c r="AW74" s="716"/>
      <c r="AX74" s="716"/>
      <c r="AY74" s="716"/>
      <c r="AZ74" s="716"/>
      <c r="BA74" s="716"/>
      <c r="BB74" s="716"/>
      <c r="BC74" s="716"/>
      <c r="BD74" s="716"/>
      <c r="BE74" s="716"/>
      <c r="BF74" s="716"/>
      <c r="BG74" s="716"/>
      <c r="BH74" s="716"/>
      <c r="BI74" s="716"/>
      <c r="BJ74" s="716"/>
      <c r="BK74" s="716"/>
      <c r="BL74" s="716"/>
      <c r="BM74" s="716"/>
      <c r="BN74" s="716"/>
      <c r="BO74" s="716"/>
      <c r="BP74" s="716"/>
      <c r="BQ74" s="716"/>
      <c r="BR74" s="716"/>
      <c r="BS74" s="716"/>
      <c r="BT74" s="716"/>
      <c r="BU74" s="716"/>
      <c r="BV74" s="716"/>
      <c r="BW74" s="716"/>
      <c r="BX74" s="716"/>
      <c r="BY74" s="716"/>
      <c r="BZ74" s="716"/>
      <c r="CA74" s="716"/>
      <c r="CB74" s="716"/>
      <c r="CC74" s="716"/>
      <c r="CD74" s="716"/>
      <c r="CE74" s="716"/>
      <c r="CF74" s="716"/>
      <c r="CG74" s="716"/>
      <c r="CH74" s="716"/>
      <c r="CI74" s="716"/>
      <c r="CJ74" s="716"/>
      <c r="CK74" s="716"/>
      <c r="CL74" s="716"/>
      <c r="CN74" s="7"/>
      <c r="CO74" s="7"/>
      <c r="CP74" s="7"/>
      <c r="CQ74" s="7"/>
      <c r="CR74" s="7"/>
      <c r="CS74" s="7"/>
      <c r="CT74" s="7"/>
      <c r="CU74" s="7"/>
      <c r="CV74" s="7"/>
      <c r="CW74" s="6"/>
      <c r="CZ74" s="6"/>
      <c r="DA74" s="6"/>
      <c r="DB74" s="4"/>
      <c r="DC74" s="4"/>
      <c r="DD74" s="4"/>
      <c r="DE74" s="580" t="s">
        <v>504</v>
      </c>
      <c r="DF74" s="580"/>
      <c r="DG74" s="580"/>
      <c r="DH74" s="580"/>
    </row>
    <row r="75" spans="2:113" ht="13.5" customHeight="1">
      <c r="B75" s="717" t="s">
        <v>454</v>
      </c>
      <c r="C75" s="717"/>
      <c r="D75" s="717"/>
      <c r="E75" s="717"/>
      <c r="F75" s="717"/>
      <c r="G75" s="717"/>
      <c r="H75" s="717"/>
      <c r="I75" s="717"/>
      <c r="J75" s="717"/>
      <c r="K75" s="717"/>
      <c r="L75" s="717"/>
      <c r="M75" s="717"/>
      <c r="N75" s="717"/>
      <c r="O75" s="717"/>
      <c r="P75" s="717"/>
      <c r="Q75" s="717"/>
      <c r="R75" s="717"/>
      <c r="S75" s="717"/>
      <c r="T75" s="717"/>
      <c r="U75" s="717"/>
      <c r="V75" s="717"/>
      <c r="W75" s="717"/>
      <c r="X75" s="717"/>
      <c r="Y75" s="717"/>
      <c r="Z75" s="717"/>
      <c r="AA75" s="717"/>
      <c r="AB75" s="717"/>
      <c r="AC75" s="717"/>
      <c r="AD75" s="717"/>
      <c r="AE75" s="717"/>
      <c r="AF75" s="717"/>
      <c r="AG75" s="717"/>
      <c r="AH75" s="717"/>
      <c r="AI75" s="717"/>
      <c r="AJ75" s="717"/>
      <c r="AK75" s="717"/>
      <c r="AL75" s="717"/>
      <c r="AM75" s="717"/>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7"/>
      <c r="BJ75" s="717"/>
      <c r="BK75" s="717"/>
      <c r="BL75" s="717"/>
      <c r="BM75" s="717"/>
      <c r="BN75" s="717"/>
      <c r="BO75" s="717"/>
      <c r="BP75" s="717"/>
      <c r="BQ75" s="717"/>
      <c r="BR75" s="717"/>
      <c r="BS75" s="717"/>
      <c r="BT75" s="717"/>
      <c r="BU75" s="717"/>
      <c r="BV75" s="717"/>
      <c r="BW75" s="717"/>
      <c r="BX75" s="717"/>
      <c r="BY75" s="717"/>
      <c r="BZ75" s="717"/>
      <c r="CA75" s="717"/>
      <c r="CB75" s="717"/>
      <c r="CC75" s="717"/>
      <c r="CD75" s="717"/>
      <c r="CE75" s="717"/>
      <c r="CF75" s="717"/>
      <c r="CG75" s="717"/>
      <c r="CH75" s="717"/>
      <c r="CI75" s="717"/>
      <c r="CJ75" s="717"/>
      <c r="CK75" s="717"/>
      <c r="CL75" s="717"/>
      <c r="CN75" s="3"/>
      <c r="CO75" s="3"/>
      <c r="CP75" s="3"/>
      <c r="CQ75" s="3"/>
      <c r="CR75" s="3"/>
      <c r="CS75" s="3"/>
      <c r="CT75" s="3"/>
      <c r="CU75" s="3"/>
      <c r="CV75" s="3"/>
      <c r="CW75" s="5"/>
      <c r="CZ75" s="4"/>
      <c r="DA75" s="4"/>
      <c r="DB75" s="4"/>
      <c r="DC75" s="4"/>
      <c r="DD75" s="4"/>
    </row>
    <row r="76" spans="2:113" ht="13.5" customHeight="1">
      <c r="B76" s="716" t="s">
        <v>781</v>
      </c>
      <c r="C76" s="716"/>
      <c r="D76" s="716"/>
      <c r="E76" s="716"/>
      <c r="F76" s="716"/>
      <c r="G76" s="716"/>
      <c r="H76" s="716"/>
      <c r="I76" s="716"/>
      <c r="J76" s="716"/>
      <c r="K76" s="716"/>
      <c r="L76" s="716"/>
      <c r="M76" s="716"/>
      <c r="N76" s="716"/>
      <c r="O76" s="716"/>
      <c r="P76" s="716"/>
      <c r="Q76" s="716"/>
      <c r="R76" s="716"/>
      <c r="S76" s="716"/>
      <c r="T76" s="716"/>
      <c r="U76" s="716"/>
      <c r="V76" s="716"/>
      <c r="W76" s="716"/>
      <c r="X76" s="716"/>
      <c r="Y76" s="716"/>
      <c r="Z76" s="716"/>
      <c r="AA76" s="716"/>
      <c r="AB76" s="716"/>
      <c r="AC76" s="716"/>
      <c r="AD76" s="716"/>
      <c r="AE76" s="716"/>
      <c r="AF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N76" s="3"/>
      <c r="CO76" s="3"/>
      <c r="CP76" s="3"/>
      <c r="CQ76" s="3"/>
      <c r="CR76" s="3"/>
      <c r="CS76" s="3"/>
      <c r="CT76" s="3"/>
      <c r="CU76" s="3"/>
      <c r="CV76" s="3"/>
    </row>
    <row r="77" spans="2:113" ht="13.5" customHeight="1">
      <c r="B77" s="581" t="s">
        <v>455</v>
      </c>
      <c r="C77" s="581"/>
      <c r="D77" s="581"/>
      <c r="E77" s="581"/>
      <c r="F77" s="581"/>
      <c r="G77" s="581"/>
      <c r="H77" s="581"/>
      <c r="I77" s="581"/>
      <c r="J77" s="581"/>
      <c r="K77" s="581"/>
      <c r="L77" s="581"/>
      <c r="M77" s="581"/>
      <c r="N77" s="581"/>
      <c r="O77" s="581"/>
      <c r="P77" s="581"/>
      <c r="Q77" s="581"/>
      <c r="R77" s="581"/>
      <c r="S77" s="581"/>
      <c r="T77" s="581"/>
      <c r="U77" s="581"/>
      <c r="V77" s="581"/>
      <c r="W77" s="581"/>
      <c r="X77" s="581"/>
      <c r="Y77" s="581"/>
      <c r="Z77" s="581"/>
      <c r="AA77" s="581"/>
      <c r="AB77" s="581"/>
      <c r="AC77" s="581"/>
      <c r="AD77" s="581"/>
      <c r="AE77" s="581"/>
      <c r="AF77" s="581"/>
      <c r="AG77" s="581"/>
      <c r="AH77" s="581"/>
      <c r="AI77" s="581"/>
      <c r="AJ77" s="581"/>
      <c r="AK77" s="581"/>
      <c r="AL77" s="581"/>
      <c r="AM77" s="581"/>
      <c r="AN77" s="581"/>
      <c r="AO77" s="581"/>
      <c r="AP77" s="581"/>
      <c r="AQ77" s="581"/>
      <c r="AR77" s="581"/>
      <c r="AS77" s="581"/>
      <c r="AT77" s="581"/>
      <c r="AU77" s="581"/>
      <c r="AV77" s="581"/>
      <c r="AW77" s="581"/>
      <c r="AX77" s="581"/>
      <c r="AY77" s="581"/>
      <c r="AZ77" s="581"/>
      <c r="BA77" s="581"/>
      <c r="BB77" s="581"/>
      <c r="BC77" s="581"/>
      <c r="BD77" s="581"/>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581"/>
      <c r="CG77" s="581"/>
      <c r="CH77" s="581"/>
      <c r="CI77" s="581"/>
      <c r="CJ77" s="581"/>
      <c r="CK77" s="581"/>
      <c r="CL77" s="581"/>
      <c r="CN77" s="3"/>
      <c r="CO77" s="3"/>
      <c r="CP77" s="3"/>
      <c r="CQ77" s="3"/>
      <c r="CR77" s="3"/>
      <c r="CS77" s="3"/>
      <c r="CT77" s="3"/>
      <c r="CU77" s="3"/>
      <c r="CV77" s="3"/>
    </row>
    <row r="78" spans="2:113" ht="13.5" customHeight="1">
      <c r="B78" s="581" t="s">
        <v>456</v>
      </c>
      <c r="C78" s="581"/>
      <c r="D78" s="581"/>
      <c r="E78" s="581"/>
      <c r="F78" s="581"/>
      <c r="G78" s="581"/>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1"/>
      <c r="AY78" s="581"/>
      <c r="AZ78" s="581"/>
      <c r="BA78" s="581"/>
      <c r="BB78" s="581"/>
      <c r="BC78" s="581"/>
      <c r="BD78" s="581"/>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N78" s="2"/>
      <c r="CO78" s="2"/>
      <c r="CP78" s="2"/>
      <c r="CQ78" s="2"/>
      <c r="CR78" s="2"/>
      <c r="CS78" s="2"/>
      <c r="CT78" s="2"/>
      <c r="CU78" s="2"/>
      <c r="CV78" s="2"/>
    </row>
    <row r="79" spans="2:113" ht="13.5" customHeight="1">
      <c r="B79" s="581" t="s">
        <v>782</v>
      </c>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81"/>
      <c r="AL79" s="581"/>
      <c r="AM79" s="581"/>
      <c r="AN79" s="581"/>
      <c r="AO79" s="581"/>
      <c r="AP79" s="581"/>
      <c r="AQ79" s="581"/>
      <c r="AR79" s="581"/>
      <c r="AS79" s="581"/>
      <c r="AT79" s="581"/>
      <c r="AU79" s="581"/>
      <c r="AV79" s="581"/>
      <c r="AW79" s="581"/>
      <c r="AX79" s="581"/>
      <c r="AY79" s="581"/>
      <c r="AZ79" s="581"/>
      <c r="BA79" s="581"/>
      <c r="BB79" s="581"/>
      <c r="BC79" s="581"/>
      <c r="BD79" s="581"/>
      <c r="BE79" s="581"/>
      <c r="BF79" s="581"/>
      <c r="BG79" s="581"/>
      <c r="BH79" s="581"/>
      <c r="BI79" s="581"/>
      <c r="BJ79" s="581"/>
      <c r="BK79" s="581"/>
      <c r="BL79" s="581"/>
      <c r="BM79" s="581"/>
      <c r="BN79" s="581"/>
      <c r="BO79" s="581"/>
      <c r="BP79" s="581"/>
      <c r="BQ79" s="581"/>
      <c r="BR79" s="581"/>
      <c r="BS79" s="581"/>
      <c r="BT79" s="581"/>
      <c r="BU79" s="581"/>
      <c r="BV79" s="581"/>
      <c r="BW79" s="581"/>
      <c r="BX79" s="581"/>
      <c r="BY79" s="581"/>
      <c r="BZ79" s="581"/>
      <c r="CA79" s="581"/>
      <c r="CB79" s="581"/>
      <c r="CC79" s="581"/>
      <c r="CD79" s="581"/>
      <c r="CE79" s="581"/>
      <c r="CF79" s="581"/>
      <c r="CG79" s="581"/>
      <c r="CH79" s="581"/>
      <c r="CI79" s="581"/>
      <c r="CJ79" s="581"/>
      <c r="CK79" s="581"/>
      <c r="CL79" s="581"/>
      <c r="CM79" s="2"/>
      <c r="CN79" s="2"/>
      <c r="CO79" s="2"/>
      <c r="CP79" s="2"/>
      <c r="CQ79" s="2"/>
      <c r="CR79" s="2"/>
      <c r="CS79" s="2"/>
      <c r="CT79" s="2"/>
      <c r="CU79" s="2"/>
      <c r="CV79" s="2"/>
    </row>
  </sheetData>
  <mergeCells count="906">
    <mergeCell ref="B79:CL79"/>
    <mergeCell ref="CF72:CG72"/>
    <mergeCell ref="CH72:CJ72"/>
    <mergeCell ref="CK72:CR72"/>
    <mergeCell ref="CS72:CV72"/>
    <mergeCell ref="CW72:CZ72"/>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L1" zoomScale="80" zoomScaleNormal="80" workbookViewId="0">
      <selection activeCell="CO23" sqref="CO23:DH23"/>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64" t="s">
        <v>776</v>
      </c>
      <c r="E2" s="964"/>
      <c r="F2" s="964"/>
      <c r="G2" s="964"/>
      <c r="H2" s="964"/>
      <c r="I2" s="964"/>
      <c r="J2" s="964"/>
      <c r="K2" s="964"/>
      <c r="L2" s="964"/>
      <c r="M2" s="964"/>
      <c r="N2" s="964"/>
      <c r="O2" s="964"/>
      <c r="P2" s="964"/>
      <c r="Q2" s="964"/>
      <c r="R2" s="280"/>
      <c r="S2" s="74"/>
      <c r="T2" s="74"/>
      <c r="U2" s="965" t="s">
        <v>200</v>
      </c>
      <c r="V2" s="966"/>
      <c r="W2" s="949" t="s">
        <v>384</v>
      </c>
      <c r="X2" s="947"/>
      <c r="Y2" s="947"/>
      <c r="Z2" s="947"/>
      <c r="AA2" s="947"/>
      <c r="AB2" s="947"/>
      <c r="AC2" s="969">
        <v>432349</v>
      </c>
      <c r="AD2" s="970"/>
      <c r="AE2" s="970"/>
      <c r="AF2" s="970"/>
      <c r="AG2" s="970"/>
      <c r="AH2" s="970"/>
      <c r="AI2" s="944" t="s">
        <v>187</v>
      </c>
      <c r="AJ2" s="944"/>
      <c r="AK2" s="79"/>
      <c r="AL2" s="971" t="s">
        <v>77</v>
      </c>
      <c r="AM2" s="971"/>
      <c r="AN2" s="971"/>
      <c r="AO2" s="78"/>
      <c r="AP2" s="949" t="s">
        <v>199</v>
      </c>
      <c r="AQ2" s="947"/>
      <c r="AR2" s="947"/>
      <c r="AS2" s="947"/>
      <c r="AT2" s="947"/>
      <c r="AU2" s="947"/>
      <c r="AV2" s="947"/>
      <c r="AW2" s="948"/>
      <c r="AX2" s="77"/>
      <c r="AY2" s="947" t="s">
        <v>198</v>
      </c>
      <c r="AZ2" s="947"/>
      <c r="BA2" s="947"/>
      <c r="BB2" s="947"/>
      <c r="BC2" s="947"/>
      <c r="BD2" s="947"/>
      <c r="BE2" s="76"/>
      <c r="BF2" s="961"/>
      <c r="BG2" s="963"/>
      <c r="BH2" s="947" t="s">
        <v>197</v>
      </c>
      <c r="BI2" s="947"/>
      <c r="BJ2" s="947"/>
      <c r="BK2" s="947"/>
      <c r="BL2" s="947"/>
      <c r="BM2" s="947"/>
      <c r="BN2" s="947"/>
      <c r="BO2" s="947"/>
      <c r="BP2" s="947"/>
      <c r="BQ2" s="947"/>
      <c r="BR2" s="947"/>
      <c r="BS2" s="947"/>
      <c r="BT2" s="947"/>
      <c r="BU2" s="944"/>
      <c r="BV2" s="944"/>
      <c r="BW2" s="945"/>
      <c r="BX2" s="75"/>
      <c r="BY2" s="74"/>
      <c r="BZ2" s="947" t="s">
        <v>196</v>
      </c>
      <c r="CA2" s="947"/>
      <c r="CB2" s="947"/>
      <c r="CC2" s="947"/>
      <c r="CD2" s="947"/>
      <c r="CE2" s="947"/>
      <c r="CF2" s="947"/>
      <c r="CG2" s="73"/>
      <c r="CH2" s="73"/>
      <c r="CI2" s="73"/>
      <c r="CJ2" s="73"/>
      <c r="CK2" s="947" t="s">
        <v>195</v>
      </c>
      <c r="CL2" s="947"/>
      <c r="CM2" s="947"/>
      <c r="CN2" s="947"/>
      <c r="CO2" s="947"/>
      <c r="CP2" s="947"/>
      <c r="CQ2" s="948"/>
      <c r="CR2" s="949" t="s">
        <v>194</v>
      </c>
      <c r="CS2" s="947"/>
      <c r="CT2" s="947"/>
      <c r="CU2" s="947"/>
      <c r="CV2" s="947"/>
      <c r="CW2" s="947"/>
      <c r="CX2" s="947"/>
      <c r="CY2" s="947"/>
      <c r="CZ2" s="947"/>
      <c r="DA2" s="948"/>
      <c r="DB2" s="950" t="s">
        <v>457</v>
      </c>
      <c r="DC2" s="944"/>
      <c r="DD2" s="944"/>
      <c r="DE2" s="944"/>
      <c r="DF2" s="944"/>
      <c r="DG2" s="944"/>
      <c r="DH2" s="951"/>
      <c r="DI2" s="4"/>
    </row>
    <row r="3" spans="2:113" ht="13.5" customHeight="1">
      <c r="B3" s="17"/>
      <c r="C3" s="6"/>
      <c r="D3" s="937"/>
      <c r="E3" s="937"/>
      <c r="F3" s="937"/>
      <c r="G3" s="937"/>
      <c r="H3" s="937"/>
      <c r="I3" s="937"/>
      <c r="J3" s="937"/>
      <c r="K3" s="937"/>
      <c r="L3" s="937"/>
      <c r="M3" s="937"/>
      <c r="N3" s="937"/>
      <c r="O3" s="937"/>
      <c r="P3" s="937"/>
      <c r="Q3" s="937"/>
      <c r="R3" s="281"/>
      <c r="S3" s="6"/>
      <c r="T3" s="6"/>
      <c r="U3" s="967"/>
      <c r="V3" s="968"/>
      <c r="W3" s="619" t="s">
        <v>386</v>
      </c>
      <c r="X3" s="582"/>
      <c r="Y3" s="582"/>
      <c r="Z3" s="582"/>
      <c r="AA3" s="582"/>
      <c r="AB3" s="582"/>
      <c r="AC3" s="583">
        <v>427016</v>
      </c>
      <c r="AD3" s="584"/>
      <c r="AE3" s="584"/>
      <c r="AF3" s="584"/>
      <c r="AG3" s="584"/>
      <c r="AH3" s="584"/>
      <c r="AI3" s="941" t="s">
        <v>187</v>
      </c>
      <c r="AJ3" s="941"/>
      <c r="AK3" s="72"/>
      <c r="AL3" s="972"/>
      <c r="AM3" s="972"/>
      <c r="AN3" s="972"/>
      <c r="AO3" s="71"/>
      <c r="AP3" s="697"/>
      <c r="AQ3" s="662"/>
      <c r="AR3" s="662"/>
      <c r="AS3" s="662"/>
      <c r="AT3" s="662"/>
      <c r="AU3" s="662"/>
      <c r="AV3" s="662"/>
      <c r="AW3" s="663"/>
      <c r="AX3" s="20"/>
      <c r="AY3" s="662"/>
      <c r="AZ3" s="662"/>
      <c r="BA3" s="662"/>
      <c r="BB3" s="662"/>
      <c r="BC3" s="662"/>
      <c r="BD3" s="662"/>
      <c r="BE3" s="21"/>
      <c r="BF3" s="962"/>
      <c r="BG3" s="824"/>
      <c r="BH3" s="662"/>
      <c r="BI3" s="662"/>
      <c r="BJ3" s="662"/>
      <c r="BK3" s="662"/>
      <c r="BL3" s="662"/>
      <c r="BM3" s="662"/>
      <c r="BN3" s="662"/>
      <c r="BO3" s="662"/>
      <c r="BP3" s="662"/>
      <c r="BQ3" s="662"/>
      <c r="BR3" s="662"/>
      <c r="BS3" s="662"/>
      <c r="BT3" s="662"/>
      <c r="BU3" s="936"/>
      <c r="BV3" s="936"/>
      <c r="BW3" s="946"/>
      <c r="BX3" s="46"/>
      <c r="BY3" s="4"/>
      <c r="BZ3" s="582"/>
      <c r="CA3" s="582"/>
      <c r="CB3" s="582"/>
      <c r="CC3" s="582"/>
      <c r="CD3" s="582"/>
      <c r="CE3" s="582"/>
      <c r="CF3" s="582"/>
      <c r="CG3" s="35"/>
      <c r="CH3" s="35"/>
      <c r="CI3" s="6"/>
      <c r="CJ3" s="6"/>
      <c r="CK3" s="582"/>
      <c r="CL3" s="582"/>
      <c r="CM3" s="582"/>
      <c r="CN3" s="582"/>
      <c r="CO3" s="582"/>
      <c r="CP3" s="582"/>
      <c r="CQ3" s="585"/>
      <c r="CR3" s="619"/>
      <c r="CS3" s="582"/>
      <c r="CT3" s="582"/>
      <c r="CU3" s="582"/>
      <c r="CV3" s="582"/>
      <c r="CW3" s="582"/>
      <c r="CX3" s="582"/>
      <c r="CY3" s="582"/>
      <c r="CZ3" s="582"/>
      <c r="DA3" s="585"/>
      <c r="DB3" s="817"/>
      <c r="DC3" s="941"/>
      <c r="DD3" s="941"/>
      <c r="DE3" s="941"/>
      <c r="DF3" s="941"/>
      <c r="DG3" s="941"/>
      <c r="DH3" s="952"/>
      <c r="DI3" s="4"/>
    </row>
    <row r="4" spans="2:113" ht="13.5" customHeight="1">
      <c r="B4" s="17"/>
      <c r="C4" s="6"/>
      <c r="D4" s="937"/>
      <c r="E4" s="937"/>
      <c r="F4" s="937"/>
      <c r="G4" s="937"/>
      <c r="H4" s="937"/>
      <c r="I4" s="937"/>
      <c r="J4" s="937"/>
      <c r="K4" s="937"/>
      <c r="L4" s="937"/>
      <c r="M4" s="937"/>
      <c r="N4" s="937"/>
      <c r="O4" s="937"/>
      <c r="P4" s="937"/>
      <c r="Q4" s="937"/>
      <c r="R4" s="281"/>
      <c r="S4" s="6"/>
      <c r="T4" s="6"/>
      <c r="U4" s="967"/>
      <c r="V4" s="968"/>
      <c r="W4" s="619" t="s">
        <v>193</v>
      </c>
      <c r="X4" s="582"/>
      <c r="Y4" s="582"/>
      <c r="Z4" s="582"/>
      <c r="AA4" s="582"/>
      <c r="AB4" s="582"/>
      <c r="AC4" s="973" t="s">
        <v>477</v>
      </c>
      <c r="AD4" s="820"/>
      <c r="AE4" s="820"/>
      <c r="AF4" s="820"/>
      <c r="AG4" s="820"/>
      <c r="AH4" s="820"/>
      <c r="AI4" s="941" t="s">
        <v>21</v>
      </c>
      <c r="AJ4" s="941"/>
      <c r="AK4" s="728" t="s">
        <v>777</v>
      </c>
      <c r="AL4" s="632"/>
      <c r="AM4" s="632"/>
      <c r="AN4" s="632"/>
      <c r="AO4" s="633"/>
      <c r="AP4" s="749">
        <v>428742</v>
      </c>
      <c r="AQ4" s="750"/>
      <c r="AR4" s="750"/>
      <c r="AS4" s="750"/>
      <c r="AT4" s="750"/>
      <c r="AU4" s="750"/>
      <c r="AV4" s="805" t="s">
        <v>187</v>
      </c>
      <c r="AW4" s="805"/>
      <c r="AX4" s="750">
        <v>422890</v>
      </c>
      <c r="AY4" s="750"/>
      <c r="AZ4" s="750"/>
      <c r="BA4" s="750"/>
      <c r="BB4" s="750"/>
      <c r="BC4" s="750"/>
      <c r="BD4" s="805" t="s">
        <v>187</v>
      </c>
      <c r="BE4" s="840"/>
      <c r="BF4" s="6"/>
      <c r="BG4" s="632" t="s">
        <v>77</v>
      </c>
      <c r="BH4" s="632"/>
      <c r="BI4" s="24"/>
      <c r="BJ4" s="801"/>
      <c r="BK4" s="632" t="s">
        <v>384</v>
      </c>
      <c r="BL4" s="632"/>
      <c r="BM4" s="632"/>
      <c r="BN4" s="632"/>
      <c r="BO4" s="632"/>
      <c r="BP4" s="840"/>
      <c r="BQ4" s="801"/>
      <c r="BR4" s="632" t="s">
        <v>386</v>
      </c>
      <c r="BS4" s="632"/>
      <c r="BT4" s="632"/>
      <c r="BU4" s="632"/>
      <c r="BV4" s="632"/>
      <c r="BW4" s="840"/>
      <c r="BX4" s="46"/>
      <c r="BY4" s="4"/>
      <c r="BZ4" s="69"/>
      <c r="CA4" s="69"/>
      <c r="CB4" s="69"/>
      <c r="CC4" s="69"/>
      <c r="CD4" s="69"/>
      <c r="CE4" s="69"/>
      <c r="CF4" s="69"/>
      <c r="CG4" s="6"/>
      <c r="CH4" s="6"/>
      <c r="CI4" s="6"/>
      <c r="CJ4" s="35"/>
      <c r="CK4" s="69"/>
      <c r="CL4" s="69"/>
      <c r="CM4" s="69"/>
      <c r="CN4" s="69"/>
      <c r="CO4" s="69"/>
      <c r="CP4" s="69"/>
      <c r="CQ4" s="68"/>
      <c r="CR4" s="619"/>
      <c r="CS4" s="582"/>
      <c r="CT4" s="582"/>
      <c r="CU4" s="582"/>
      <c r="CV4" s="582"/>
      <c r="CW4" s="582"/>
      <c r="CX4" s="582"/>
      <c r="CY4" s="582"/>
      <c r="CZ4" s="582"/>
      <c r="DA4" s="585"/>
      <c r="DB4" s="817"/>
      <c r="DC4" s="941"/>
      <c r="DD4" s="941"/>
      <c r="DE4" s="941"/>
      <c r="DF4" s="941"/>
      <c r="DG4" s="941"/>
      <c r="DH4" s="952"/>
      <c r="DI4" s="4"/>
    </row>
    <row r="5" spans="2:113" ht="13.5" customHeight="1">
      <c r="B5" s="17"/>
      <c r="C5" s="6"/>
      <c r="D5" s="937" t="s">
        <v>192</v>
      </c>
      <c r="E5" s="937"/>
      <c r="F5" s="937"/>
      <c r="G5" s="937"/>
      <c r="H5" s="937"/>
      <c r="I5" s="937"/>
      <c r="J5" s="937"/>
      <c r="K5" s="937"/>
      <c r="L5" s="937"/>
      <c r="M5" s="937"/>
      <c r="N5" s="937"/>
      <c r="O5" s="937"/>
      <c r="P5" s="937"/>
      <c r="Q5" s="937"/>
      <c r="R5" s="281"/>
      <c r="S5" s="6"/>
      <c r="T5" s="6"/>
      <c r="U5" s="728" t="s">
        <v>191</v>
      </c>
      <c r="V5" s="632"/>
      <c r="W5" s="632"/>
      <c r="X5" s="632"/>
      <c r="Y5" s="632"/>
      <c r="Z5" s="632"/>
      <c r="AA5" s="632"/>
      <c r="AB5" s="632"/>
      <c r="AC5" s="939">
        <v>71.55</v>
      </c>
      <c r="AD5" s="940"/>
      <c r="AE5" s="940"/>
      <c r="AF5" s="940"/>
      <c r="AG5" s="940"/>
      <c r="AH5" s="940"/>
      <c r="AI5" s="805" t="s">
        <v>190</v>
      </c>
      <c r="AJ5" s="805"/>
      <c r="AK5" s="619" t="s">
        <v>388</v>
      </c>
      <c r="AL5" s="582"/>
      <c r="AM5" s="582"/>
      <c r="AN5" s="582"/>
      <c r="AO5" s="585"/>
      <c r="AP5" s="583">
        <v>428572</v>
      </c>
      <c r="AQ5" s="584"/>
      <c r="AR5" s="584"/>
      <c r="AS5" s="584"/>
      <c r="AT5" s="584"/>
      <c r="AU5" s="584"/>
      <c r="AV5" s="941" t="s">
        <v>187</v>
      </c>
      <c r="AW5" s="941"/>
      <c r="AX5" s="584">
        <v>423067</v>
      </c>
      <c r="AY5" s="584"/>
      <c r="AZ5" s="584"/>
      <c r="BA5" s="584"/>
      <c r="BB5" s="584"/>
      <c r="BC5" s="584"/>
      <c r="BD5" s="941" t="s">
        <v>187</v>
      </c>
      <c r="BE5" s="818"/>
      <c r="BF5" s="11"/>
      <c r="BG5" s="582"/>
      <c r="BH5" s="582"/>
      <c r="BI5" s="70"/>
      <c r="BJ5" s="823"/>
      <c r="BK5" s="662"/>
      <c r="BL5" s="662"/>
      <c r="BM5" s="662"/>
      <c r="BN5" s="662"/>
      <c r="BO5" s="662"/>
      <c r="BP5" s="816"/>
      <c r="BQ5" s="823"/>
      <c r="BR5" s="662"/>
      <c r="BS5" s="662"/>
      <c r="BT5" s="662"/>
      <c r="BU5" s="662"/>
      <c r="BV5" s="662"/>
      <c r="BW5" s="816"/>
      <c r="BX5" s="46"/>
      <c r="BY5" s="4"/>
      <c r="BZ5" s="959" t="s">
        <v>389</v>
      </c>
      <c r="CA5" s="959"/>
      <c r="CB5" s="959"/>
      <c r="CC5" s="959"/>
      <c r="CD5" s="959"/>
      <c r="CE5" s="959"/>
      <c r="CF5" s="959"/>
      <c r="CG5" s="35"/>
      <c r="CH5" s="35"/>
      <c r="CI5" s="35"/>
      <c r="CJ5" s="35"/>
      <c r="CK5" s="959" t="s">
        <v>505</v>
      </c>
      <c r="CL5" s="959"/>
      <c r="CM5" s="959"/>
      <c r="CN5" s="959"/>
      <c r="CO5" s="959"/>
      <c r="CP5" s="959"/>
      <c r="CQ5" s="960"/>
      <c r="CR5" s="619" t="s">
        <v>189</v>
      </c>
      <c r="CS5" s="582"/>
      <c r="CT5" s="582"/>
      <c r="CU5" s="582"/>
      <c r="CV5" s="582"/>
      <c r="CW5" s="582"/>
      <c r="CX5" s="582"/>
      <c r="CY5" s="582"/>
      <c r="CZ5" s="582"/>
      <c r="DA5" s="585"/>
      <c r="DB5" s="953">
        <v>43472</v>
      </c>
      <c r="DC5" s="954"/>
      <c r="DD5" s="954"/>
      <c r="DE5" s="954"/>
      <c r="DF5" s="954"/>
      <c r="DG5" s="954"/>
      <c r="DH5" s="955"/>
      <c r="DI5" s="4"/>
    </row>
    <row r="6" spans="2:113" ht="13.5" customHeight="1">
      <c r="B6" s="17"/>
      <c r="C6" s="6"/>
      <c r="D6" s="938"/>
      <c r="E6" s="938"/>
      <c r="F6" s="938"/>
      <c r="G6" s="938"/>
      <c r="H6" s="938"/>
      <c r="I6" s="938"/>
      <c r="J6" s="938"/>
      <c r="K6" s="938"/>
      <c r="L6" s="938"/>
      <c r="M6" s="938"/>
      <c r="N6" s="938"/>
      <c r="O6" s="938"/>
      <c r="P6" s="938"/>
      <c r="Q6" s="938"/>
      <c r="R6" s="281"/>
      <c r="S6" s="6"/>
      <c r="T6" s="6"/>
      <c r="U6" s="619" t="s">
        <v>188</v>
      </c>
      <c r="V6" s="582"/>
      <c r="W6" s="582"/>
      <c r="X6" s="582"/>
      <c r="Y6" s="582"/>
      <c r="Z6" s="582"/>
      <c r="AA6" s="582"/>
      <c r="AB6" s="582"/>
      <c r="AC6" s="583">
        <v>6043</v>
      </c>
      <c r="AD6" s="584"/>
      <c r="AE6" s="584"/>
      <c r="AF6" s="584"/>
      <c r="AG6" s="584"/>
      <c r="AH6" s="584"/>
      <c r="AI6" s="941" t="s">
        <v>187</v>
      </c>
      <c r="AJ6" s="941"/>
      <c r="AK6" s="697" t="s">
        <v>186</v>
      </c>
      <c r="AL6" s="662"/>
      <c r="AM6" s="662"/>
      <c r="AN6" s="662"/>
      <c r="AO6" s="663"/>
      <c r="AP6" s="934" t="s">
        <v>785</v>
      </c>
      <c r="AQ6" s="935"/>
      <c r="AR6" s="935"/>
      <c r="AS6" s="935"/>
      <c r="AT6" s="935"/>
      <c r="AU6" s="935"/>
      <c r="AV6" s="936" t="s">
        <v>21</v>
      </c>
      <c r="AW6" s="936"/>
      <c r="AX6" s="935" t="s">
        <v>560</v>
      </c>
      <c r="AY6" s="935"/>
      <c r="AZ6" s="935"/>
      <c r="BA6" s="935"/>
      <c r="BB6" s="935"/>
      <c r="BC6" s="935"/>
      <c r="BD6" s="936" t="s">
        <v>21</v>
      </c>
      <c r="BE6" s="936"/>
      <c r="BF6" s="795" t="s">
        <v>185</v>
      </c>
      <c r="BG6" s="788"/>
      <c r="BH6" s="788"/>
      <c r="BI6" s="796"/>
      <c r="BJ6" s="584">
        <v>1301</v>
      </c>
      <c r="BK6" s="584"/>
      <c r="BL6" s="584"/>
      <c r="BM6" s="584"/>
      <c r="BN6" s="584"/>
      <c r="BO6" s="584"/>
      <c r="BP6" s="584"/>
      <c r="BQ6" s="584">
        <v>1331</v>
      </c>
      <c r="BR6" s="584"/>
      <c r="BS6" s="584"/>
      <c r="BT6" s="584"/>
      <c r="BU6" s="584"/>
      <c r="BV6" s="584"/>
      <c r="BW6" s="672"/>
      <c r="BX6" s="46"/>
      <c r="BY6" s="4"/>
      <c r="BZ6" s="69"/>
      <c r="CA6" s="69"/>
      <c r="CB6" s="69"/>
      <c r="CC6" s="69"/>
      <c r="CD6" s="69"/>
      <c r="CE6" s="69"/>
      <c r="CF6" s="69"/>
      <c r="CG6" s="6"/>
      <c r="CH6" s="6"/>
      <c r="CI6" s="6"/>
      <c r="CJ6" s="6"/>
      <c r="CK6" s="69"/>
      <c r="CL6" s="69"/>
      <c r="CM6" s="69"/>
      <c r="CN6" s="69"/>
      <c r="CO6" s="69"/>
      <c r="CP6" s="69"/>
      <c r="CQ6" s="68"/>
      <c r="CR6" s="619"/>
      <c r="CS6" s="582"/>
      <c r="CT6" s="582"/>
      <c r="CU6" s="582"/>
      <c r="CV6" s="582"/>
      <c r="CW6" s="582"/>
      <c r="CX6" s="582"/>
      <c r="CY6" s="582"/>
      <c r="CZ6" s="582"/>
      <c r="DA6" s="585"/>
      <c r="DB6" s="953"/>
      <c r="DC6" s="954"/>
      <c r="DD6" s="954"/>
      <c r="DE6" s="954"/>
      <c r="DF6" s="954"/>
      <c r="DG6" s="954"/>
      <c r="DH6" s="955"/>
      <c r="DI6" s="4"/>
    </row>
    <row r="7" spans="2:113" ht="13.5" customHeight="1">
      <c r="B7" s="932"/>
      <c r="C7" s="930"/>
      <c r="D7" s="930"/>
      <c r="E7" s="930"/>
      <c r="F7" s="788" t="s">
        <v>184</v>
      </c>
      <c r="G7" s="788"/>
      <c r="H7" s="788"/>
      <c r="I7" s="788"/>
      <c r="J7" s="788"/>
      <c r="K7" s="788"/>
      <c r="L7" s="788"/>
      <c r="M7" s="788"/>
      <c r="N7" s="788"/>
      <c r="O7" s="788"/>
      <c r="P7" s="788"/>
      <c r="Q7" s="788"/>
      <c r="R7" s="788"/>
      <c r="S7" s="788"/>
      <c r="T7" s="928"/>
      <c r="U7" s="928"/>
      <c r="V7" s="928"/>
      <c r="W7" s="930"/>
      <c r="X7" s="788" t="s">
        <v>393</v>
      </c>
      <c r="Y7" s="788"/>
      <c r="Z7" s="788"/>
      <c r="AA7" s="788"/>
      <c r="AB7" s="788"/>
      <c r="AC7" s="788"/>
      <c r="AD7" s="788"/>
      <c r="AE7" s="788"/>
      <c r="AF7" s="788"/>
      <c r="AG7" s="928"/>
      <c r="AH7" s="928"/>
      <c r="AI7" s="805"/>
      <c r="AJ7" s="942"/>
      <c r="AK7" s="35"/>
      <c r="AL7" s="35"/>
      <c r="AM7" s="35"/>
      <c r="AN7" s="35"/>
      <c r="AO7" s="35"/>
      <c r="AP7" s="35"/>
      <c r="AQ7" s="35"/>
      <c r="AR7" s="35"/>
      <c r="AS7" s="35"/>
      <c r="AT7" s="35"/>
      <c r="AU7" s="35"/>
      <c r="AV7" s="35"/>
      <c r="AW7" s="35"/>
      <c r="AX7" s="35"/>
      <c r="AY7" s="35"/>
      <c r="AZ7" s="35"/>
      <c r="BA7" s="35"/>
      <c r="BB7" s="35"/>
      <c r="BC7" s="35"/>
      <c r="BD7" s="35"/>
      <c r="BE7" s="35"/>
      <c r="BF7" s="660"/>
      <c r="BG7" s="582"/>
      <c r="BH7" s="582"/>
      <c r="BI7" s="626"/>
      <c r="BJ7" s="588">
        <v>0.8</v>
      </c>
      <c r="BK7" s="588"/>
      <c r="BL7" s="588"/>
      <c r="BM7" s="588"/>
      <c r="BN7" s="588"/>
      <c r="BO7" s="588"/>
      <c r="BP7" s="588"/>
      <c r="BQ7" s="588">
        <v>0.8</v>
      </c>
      <c r="BR7" s="588"/>
      <c r="BS7" s="588"/>
      <c r="BT7" s="588"/>
      <c r="BU7" s="588"/>
      <c r="BV7" s="588"/>
      <c r="BW7" s="647"/>
      <c r="BX7" s="46"/>
      <c r="BY7" s="4"/>
      <c r="BZ7" s="959" t="s">
        <v>394</v>
      </c>
      <c r="CA7" s="959"/>
      <c r="CB7" s="959"/>
      <c r="CC7" s="959"/>
      <c r="CD7" s="959"/>
      <c r="CE7" s="959"/>
      <c r="CF7" s="959"/>
      <c r="CG7" s="35"/>
      <c r="CH7" s="35"/>
      <c r="CI7" s="35"/>
      <c r="CJ7" s="35"/>
      <c r="CK7" s="959" t="s">
        <v>209</v>
      </c>
      <c r="CL7" s="959"/>
      <c r="CM7" s="959"/>
      <c r="CN7" s="959"/>
      <c r="CO7" s="959"/>
      <c r="CP7" s="959"/>
      <c r="CQ7" s="960"/>
      <c r="CR7" s="619"/>
      <c r="CS7" s="582"/>
      <c r="CT7" s="582"/>
      <c r="CU7" s="582"/>
      <c r="CV7" s="582"/>
      <c r="CW7" s="582"/>
      <c r="CX7" s="582"/>
      <c r="CY7" s="582"/>
      <c r="CZ7" s="582"/>
      <c r="DA7" s="585"/>
      <c r="DB7" s="953"/>
      <c r="DC7" s="954"/>
      <c r="DD7" s="954"/>
      <c r="DE7" s="954"/>
      <c r="DF7" s="954"/>
      <c r="DG7" s="954"/>
      <c r="DH7" s="955"/>
      <c r="DI7" s="4"/>
    </row>
    <row r="8" spans="2:113" ht="13.5" customHeight="1">
      <c r="B8" s="933"/>
      <c r="C8" s="931"/>
      <c r="D8" s="931"/>
      <c r="E8" s="931"/>
      <c r="F8" s="806"/>
      <c r="G8" s="806"/>
      <c r="H8" s="806"/>
      <c r="I8" s="806"/>
      <c r="J8" s="806"/>
      <c r="K8" s="806"/>
      <c r="L8" s="806"/>
      <c r="M8" s="806"/>
      <c r="N8" s="806"/>
      <c r="O8" s="806"/>
      <c r="P8" s="806"/>
      <c r="Q8" s="806"/>
      <c r="R8" s="806"/>
      <c r="S8" s="806"/>
      <c r="T8" s="929"/>
      <c r="U8" s="929"/>
      <c r="V8" s="929"/>
      <c r="W8" s="931"/>
      <c r="X8" s="806"/>
      <c r="Y8" s="806"/>
      <c r="Z8" s="806"/>
      <c r="AA8" s="806"/>
      <c r="AB8" s="806"/>
      <c r="AC8" s="806"/>
      <c r="AD8" s="806"/>
      <c r="AE8" s="806"/>
      <c r="AF8" s="806"/>
      <c r="AG8" s="929"/>
      <c r="AH8" s="929"/>
      <c r="AI8" s="929"/>
      <c r="AJ8" s="943"/>
      <c r="AK8" s="35"/>
      <c r="AL8" s="35"/>
      <c r="AM8" s="35"/>
      <c r="AN8" s="35"/>
      <c r="AO8" s="35"/>
      <c r="AP8" s="35"/>
      <c r="AQ8" s="35"/>
      <c r="AR8" s="35"/>
      <c r="AS8" s="35"/>
      <c r="AT8" s="35"/>
      <c r="AU8" s="35"/>
      <c r="AV8" s="35"/>
      <c r="AW8" s="35"/>
      <c r="AX8" s="35"/>
      <c r="AY8" s="35"/>
      <c r="AZ8" s="35"/>
      <c r="BA8" s="35"/>
      <c r="BB8" s="35"/>
      <c r="BC8" s="35"/>
      <c r="BD8" s="35"/>
      <c r="BE8" s="35"/>
      <c r="BF8" s="660" t="s">
        <v>183</v>
      </c>
      <c r="BG8" s="582"/>
      <c r="BH8" s="582"/>
      <c r="BI8" s="626"/>
      <c r="BJ8" s="584">
        <v>30831</v>
      </c>
      <c r="BK8" s="584"/>
      <c r="BL8" s="584"/>
      <c r="BM8" s="584"/>
      <c r="BN8" s="584"/>
      <c r="BO8" s="584"/>
      <c r="BP8" s="584"/>
      <c r="BQ8" s="584">
        <v>31698</v>
      </c>
      <c r="BR8" s="584"/>
      <c r="BS8" s="584"/>
      <c r="BT8" s="584"/>
      <c r="BU8" s="584"/>
      <c r="BV8" s="584"/>
      <c r="BW8" s="672"/>
      <c r="BX8" s="33"/>
      <c r="BY8" s="32"/>
      <c r="BZ8" s="67"/>
      <c r="CA8" s="67"/>
      <c r="CB8" s="67"/>
      <c r="CC8" s="67"/>
      <c r="CD8" s="67"/>
      <c r="CE8" s="67"/>
      <c r="CF8" s="67"/>
      <c r="CG8" s="30"/>
      <c r="CH8" s="30"/>
      <c r="CI8" s="30"/>
      <c r="CJ8" s="30"/>
      <c r="CK8" s="67"/>
      <c r="CL8" s="67"/>
      <c r="CM8" s="67"/>
      <c r="CN8" s="67"/>
      <c r="CO8" s="67"/>
      <c r="CP8" s="67"/>
      <c r="CQ8" s="66"/>
      <c r="CR8" s="697"/>
      <c r="CS8" s="662"/>
      <c r="CT8" s="662"/>
      <c r="CU8" s="662"/>
      <c r="CV8" s="662"/>
      <c r="CW8" s="662"/>
      <c r="CX8" s="662"/>
      <c r="CY8" s="662"/>
      <c r="CZ8" s="662"/>
      <c r="DA8" s="663"/>
      <c r="DB8" s="956"/>
      <c r="DC8" s="957"/>
      <c r="DD8" s="957"/>
      <c r="DE8" s="957"/>
      <c r="DF8" s="957"/>
      <c r="DG8" s="957"/>
      <c r="DH8" s="958"/>
      <c r="DI8" s="4"/>
    </row>
    <row r="9" spans="2:113" ht="13.5" customHeight="1">
      <c r="B9" s="29"/>
      <c r="C9" s="28"/>
      <c r="D9" s="788" t="s">
        <v>77</v>
      </c>
      <c r="E9" s="788"/>
      <c r="F9" s="788"/>
      <c r="G9" s="788"/>
      <c r="H9" s="788"/>
      <c r="I9" s="788"/>
      <c r="J9" s="788"/>
      <c r="K9" s="27"/>
      <c r="L9" s="25"/>
      <c r="M9" s="26"/>
      <c r="N9" s="788" t="s">
        <v>76</v>
      </c>
      <c r="O9" s="788"/>
      <c r="P9" s="788"/>
      <c r="Q9" s="788"/>
      <c r="R9" s="788"/>
      <c r="S9" s="788"/>
      <c r="T9" s="25"/>
      <c r="U9" s="795" t="s">
        <v>73</v>
      </c>
      <c r="V9" s="788"/>
      <c r="W9" s="788"/>
      <c r="X9" s="796"/>
      <c r="Y9" s="795" t="s">
        <v>182</v>
      </c>
      <c r="Z9" s="788"/>
      <c r="AA9" s="788"/>
      <c r="AB9" s="788"/>
      <c r="AC9" s="788"/>
      <c r="AD9" s="788"/>
      <c r="AE9" s="788"/>
      <c r="AF9" s="788"/>
      <c r="AG9" s="795" t="s">
        <v>73</v>
      </c>
      <c r="AH9" s="788"/>
      <c r="AI9" s="788"/>
      <c r="AJ9" s="796"/>
      <c r="AK9" s="46"/>
      <c r="AL9" s="4"/>
      <c r="AM9" s="4"/>
      <c r="AN9" s="4"/>
      <c r="AO9" s="4"/>
      <c r="AP9" s="4"/>
      <c r="AQ9" s="4"/>
      <c r="AR9" s="4"/>
      <c r="AS9" s="4"/>
      <c r="AT9" s="4"/>
      <c r="AU9" s="4"/>
      <c r="AV9" s="4"/>
      <c r="AW9" s="4"/>
      <c r="AX9" s="4"/>
      <c r="AY9" s="4"/>
      <c r="AZ9" s="4"/>
      <c r="BA9" s="4"/>
      <c r="BB9" s="4"/>
      <c r="BC9" s="4"/>
      <c r="BD9" s="4"/>
      <c r="BE9" s="4"/>
      <c r="BF9" s="660"/>
      <c r="BG9" s="582"/>
      <c r="BH9" s="582"/>
      <c r="BI9" s="626"/>
      <c r="BJ9" s="588">
        <v>19</v>
      </c>
      <c r="BK9" s="588"/>
      <c r="BL9" s="588"/>
      <c r="BM9" s="588"/>
      <c r="BN9" s="588"/>
      <c r="BO9" s="588"/>
      <c r="BP9" s="588"/>
      <c r="BQ9" s="588">
        <v>19.2</v>
      </c>
      <c r="BR9" s="588"/>
      <c r="BS9" s="588"/>
      <c r="BT9" s="588"/>
      <c r="BU9" s="588"/>
      <c r="BV9" s="588"/>
      <c r="BW9" s="647"/>
      <c r="BX9" s="39"/>
      <c r="BY9" s="43"/>
      <c r="BZ9" s="43"/>
      <c r="CA9" s="632" t="s">
        <v>181</v>
      </c>
      <c r="CB9" s="632"/>
      <c r="CC9" s="632"/>
      <c r="CD9" s="632"/>
      <c r="CE9" s="632"/>
      <c r="CF9" s="632"/>
      <c r="CG9" s="632"/>
      <c r="CH9" s="632"/>
      <c r="CI9" s="632"/>
      <c r="CJ9" s="632"/>
      <c r="CK9" s="632"/>
      <c r="CL9" s="38"/>
      <c r="CM9" s="38"/>
      <c r="CN9" s="24"/>
      <c r="CO9" s="728" t="s">
        <v>778</v>
      </c>
      <c r="CP9" s="632"/>
      <c r="CQ9" s="632"/>
      <c r="CR9" s="632"/>
      <c r="CS9" s="632"/>
      <c r="CT9" s="632"/>
      <c r="CU9" s="632"/>
      <c r="CV9" s="632"/>
      <c r="CW9" s="632"/>
      <c r="CX9" s="632"/>
      <c r="CY9" s="728" t="s">
        <v>395</v>
      </c>
      <c r="CZ9" s="632"/>
      <c r="DA9" s="632"/>
      <c r="DB9" s="632"/>
      <c r="DC9" s="632"/>
      <c r="DD9" s="632"/>
      <c r="DE9" s="632"/>
      <c r="DF9" s="632"/>
      <c r="DG9" s="632"/>
      <c r="DH9" s="809"/>
      <c r="DI9" s="4"/>
    </row>
    <row r="10" spans="2:113" ht="13.5" customHeight="1">
      <c r="B10" s="65"/>
      <c r="C10" s="54"/>
      <c r="D10" s="806"/>
      <c r="E10" s="806"/>
      <c r="F10" s="806"/>
      <c r="G10" s="806"/>
      <c r="H10" s="806"/>
      <c r="I10" s="806"/>
      <c r="J10" s="806"/>
      <c r="K10" s="36"/>
      <c r="L10" s="53"/>
      <c r="M10" s="55"/>
      <c r="N10" s="916"/>
      <c r="O10" s="916"/>
      <c r="P10" s="916"/>
      <c r="Q10" s="916"/>
      <c r="R10" s="916"/>
      <c r="S10" s="916"/>
      <c r="T10" s="53"/>
      <c r="U10" s="917"/>
      <c r="V10" s="916"/>
      <c r="W10" s="916"/>
      <c r="X10" s="918"/>
      <c r="Y10" s="855"/>
      <c r="Z10" s="806"/>
      <c r="AA10" s="806"/>
      <c r="AB10" s="806"/>
      <c r="AC10" s="806"/>
      <c r="AD10" s="806"/>
      <c r="AE10" s="806"/>
      <c r="AF10" s="806"/>
      <c r="AG10" s="917"/>
      <c r="AH10" s="916"/>
      <c r="AI10" s="916"/>
      <c r="AJ10" s="918"/>
      <c r="AK10" s="46"/>
      <c r="AL10" s="4"/>
      <c r="AM10" s="4"/>
      <c r="AN10" s="4"/>
      <c r="AO10" s="4"/>
      <c r="AP10" s="4"/>
      <c r="AQ10" s="6"/>
      <c r="AR10" s="6"/>
      <c r="AS10" s="6"/>
      <c r="AT10" s="6"/>
      <c r="AU10" s="6"/>
      <c r="AV10" s="6"/>
      <c r="AW10" s="6"/>
      <c r="AX10" s="6"/>
      <c r="AY10" s="6"/>
      <c r="AZ10" s="6"/>
      <c r="BA10" s="6"/>
      <c r="BB10" s="6"/>
      <c r="BC10" s="6"/>
      <c r="BD10" s="6"/>
      <c r="BE10" s="6"/>
      <c r="BF10" s="660" t="s">
        <v>180</v>
      </c>
      <c r="BG10" s="582"/>
      <c r="BH10" s="582"/>
      <c r="BI10" s="626"/>
      <c r="BJ10" s="584">
        <v>129828</v>
      </c>
      <c r="BK10" s="584"/>
      <c r="BL10" s="584"/>
      <c r="BM10" s="584"/>
      <c r="BN10" s="584"/>
      <c r="BO10" s="584"/>
      <c r="BP10" s="584"/>
      <c r="BQ10" s="584">
        <v>132201</v>
      </c>
      <c r="BR10" s="584"/>
      <c r="BS10" s="584"/>
      <c r="BT10" s="584"/>
      <c r="BU10" s="584"/>
      <c r="BV10" s="584"/>
      <c r="BW10" s="584"/>
      <c r="BX10" s="22"/>
      <c r="BY10" s="30"/>
      <c r="BZ10" s="30"/>
      <c r="CA10" s="662"/>
      <c r="CB10" s="662"/>
      <c r="CC10" s="662"/>
      <c r="CD10" s="662"/>
      <c r="CE10" s="662"/>
      <c r="CF10" s="662"/>
      <c r="CG10" s="662"/>
      <c r="CH10" s="662"/>
      <c r="CI10" s="662"/>
      <c r="CJ10" s="662"/>
      <c r="CK10" s="662"/>
      <c r="CL10" s="30"/>
      <c r="CM10" s="30"/>
      <c r="CN10" s="21"/>
      <c r="CO10" s="697"/>
      <c r="CP10" s="662"/>
      <c r="CQ10" s="662"/>
      <c r="CR10" s="662"/>
      <c r="CS10" s="662"/>
      <c r="CT10" s="662"/>
      <c r="CU10" s="662"/>
      <c r="CV10" s="662"/>
      <c r="CW10" s="662"/>
      <c r="CX10" s="662"/>
      <c r="CY10" s="697"/>
      <c r="CZ10" s="662"/>
      <c r="DA10" s="662"/>
      <c r="DB10" s="662"/>
      <c r="DC10" s="662"/>
      <c r="DD10" s="662"/>
      <c r="DE10" s="662"/>
      <c r="DF10" s="662"/>
      <c r="DG10" s="662"/>
      <c r="DH10" s="810"/>
      <c r="DI10" s="4"/>
    </row>
    <row r="11" spans="2:113" ht="13.5" customHeight="1">
      <c r="B11" s="849" t="s">
        <v>179</v>
      </c>
      <c r="C11" s="773"/>
      <c r="D11" s="773"/>
      <c r="E11" s="773"/>
      <c r="F11" s="773"/>
      <c r="G11" s="773"/>
      <c r="H11" s="773"/>
      <c r="I11" s="773"/>
      <c r="J11" s="773"/>
      <c r="K11" s="773"/>
      <c r="L11" s="774"/>
      <c r="M11" s="583">
        <v>68604671</v>
      </c>
      <c r="N11" s="584"/>
      <c r="O11" s="584"/>
      <c r="P11" s="584"/>
      <c r="Q11" s="584"/>
      <c r="R11" s="584"/>
      <c r="S11" s="584"/>
      <c r="T11" s="584"/>
      <c r="U11" s="588">
        <v>44.8</v>
      </c>
      <c r="V11" s="588"/>
      <c r="W11" s="588"/>
      <c r="X11" s="588"/>
      <c r="Y11" s="790">
        <v>63769039</v>
      </c>
      <c r="Z11" s="790"/>
      <c r="AA11" s="790"/>
      <c r="AB11" s="790"/>
      <c r="AC11" s="790"/>
      <c r="AD11" s="790"/>
      <c r="AE11" s="790"/>
      <c r="AF11" s="790"/>
      <c r="AG11" s="791">
        <v>82.8</v>
      </c>
      <c r="AH11" s="791"/>
      <c r="AI11" s="791"/>
      <c r="AJ11" s="792"/>
      <c r="AK11" s="46"/>
      <c r="AL11" s="4"/>
      <c r="AM11" s="4"/>
      <c r="AN11" s="4"/>
      <c r="AO11" s="4"/>
      <c r="AP11" s="4"/>
      <c r="AQ11" s="6"/>
      <c r="AR11" s="6"/>
      <c r="AS11" s="6"/>
      <c r="AT11" s="6"/>
      <c r="AU11" s="6"/>
      <c r="AV11" s="6"/>
      <c r="AW11" s="6"/>
      <c r="AX11" s="6"/>
      <c r="AY11" s="6"/>
      <c r="AZ11" s="6"/>
      <c r="BA11" s="6"/>
      <c r="BB11" s="6"/>
      <c r="BC11" s="6"/>
      <c r="BD11" s="6"/>
      <c r="BE11" s="6"/>
      <c r="BF11" s="855"/>
      <c r="BG11" s="806"/>
      <c r="BH11" s="806"/>
      <c r="BI11" s="856"/>
      <c r="BJ11" s="922">
        <v>80.2</v>
      </c>
      <c r="BK11" s="922"/>
      <c r="BL11" s="922"/>
      <c r="BM11" s="922"/>
      <c r="BN11" s="922"/>
      <c r="BO11" s="922"/>
      <c r="BP11" s="922"/>
      <c r="BQ11" s="922">
        <v>80</v>
      </c>
      <c r="BR11" s="922"/>
      <c r="BS11" s="922"/>
      <c r="BT11" s="922"/>
      <c r="BU11" s="922"/>
      <c r="BV11" s="922"/>
      <c r="BW11" s="925"/>
      <c r="BX11" s="719"/>
      <c r="BY11" s="926"/>
      <c r="BZ11" s="728" t="s">
        <v>396</v>
      </c>
      <c r="CA11" s="793"/>
      <c r="CB11" s="793"/>
      <c r="CC11" s="793"/>
      <c r="CD11" s="793"/>
      <c r="CE11" s="793"/>
      <c r="CF11" s="793"/>
      <c r="CG11" s="793"/>
      <c r="CH11" s="793"/>
      <c r="CI11" s="793"/>
      <c r="CJ11" s="793"/>
      <c r="CK11" s="793"/>
      <c r="CL11" s="793"/>
      <c r="CM11" s="793"/>
      <c r="CN11" s="794"/>
      <c r="CO11" s="749">
        <v>153012414</v>
      </c>
      <c r="CP11" s="750"/>
      <c r="CQ11" s="750"/>
      <c r="CR11" s="750"/>
      <c r="CS11" s="750"/>
      <c r="CT11" s="750"/>
      <c r="CU11" s="750"/>
      <c r="CV11" s="750"/>
      <c r="CW11" s="750"/>
      <c r="CX11" s="750"/>
      <c r="CY11" s="750">
        <v>144519334</v>
      </c>
      <c r="CZ11" s="750"/>
      <c r="DA11" s="750"/>
      <c r="DB11" s="750"/>
      <c r="DC11" s="750"/>
      <c r="DD11" s="750"/>
      <c r="DE11" s="750"/>
      <c r="DF11" s="750"/>
      <c r="DG11" s="750"/>
      <c r="DH11" s="927"/>
      <c r="DI11" s="4"/>
    </row>
    <row r="12" spans="2:113" ht="13.5" customHeight="1">
      <c r="B12" s="659" t="s">
        <v>397</v>
      </c>
      <c r="C12" s="582"/>
      <c r="D12" s="582"/>
      <c r="E12" s="582"/>
      <c r="F12" s="582"/>
      <c r="G12" s="582"/>
      <c r="H12" s="582"/>
      <c r="I12" s="582"/>
      <c r="J12" s="582"/>
      <c r="K12" s="582"/>
      <c r="L12" s="585"/>
      <c r="M12" s="583">
        <v>713317</v>
      </c>
      <c r="N12" s="584"/>
      <c r="O12" s="584"/>
      <c r="P12" s="584"/>
      <c r="Q12" s="584"/>
      <c r="R12" s="584"/>
      <c r="S12" s="584"/>
      <c r="T12" s="584"/>
      <c r="U12" s="588">
        <v>0.5</v>
      </c>
      <c r="V12" s="588"/>
      <c r="W12" s="588"/>
      <c r="X12" s="588"/>
      <c r="Y12" s="584">
        <v>713317</v>
      </c>
      <c r="Z12" s="584"/>
      <c r="AA12" s="584"/>
      <c r="AB12" s="584"/>
      <c r="AC12" s="584"/>
      <c r="AD12" s="584"/>
      <c r="AE12" s="584"/>
      <c r="AF12" s="584"/>
      <c r="AG12" s="588">
        <v>0.9</v>
      </c>
      <c r="AH12" s="588"/>
      <c r="AI12" s="588"/>
      <c r="AJ12" s="647"/>
      <c r="AK12" s="39"/>
      <c r="AL12" s="43"/>
      <c r="AM12" s="43"/>
      <c r="AN12" s="632" t="s">
        <v>178</v>
      </c>
      <c r="AO12" s="632"/>
      <c r="AP12" s="632"/>
      <c r="AQ12" s="632"/>
      <c r="AR12" s="632"/>
      <c r="AS12" s="632"/>
      <c r="AT12" s="632"/>
      <c r="AU12" s="632"/>
      <c r="AV12" s="632"/>
      <c r="AW12" s="632"/>
      <c r="AX12" s="632"/>
      <c r="AY12" s="632"/>
      <c r="AZ12" s="632"/>
      <c r="BA12" s="632"/>
      <c r="BB12" s="632"/>
      <c r="BC12" s="38"/>
      <c r="BD12" s="38"/>
      <c r="BE12" s="632" t="s">
        <v>393</v>
      </c>
      <c r="BF12" s="582"/>
      <c r="BG12" s="582"/>
      <c r="BH12" s="582"/>
      <c r="BI12" s="582"/>
      <c r="BJ12" s="632"/>
      <c r="BK12" s="632"/>
      <c r="BL12" s="632"/>
      <c r="BM12" s="632"/>
      <c r="BN12" s="38"/>
      <c r="BO12" s="38"/>
      <c r="BP12" s="38"/>
      <c r="BQ12" s="893" t="s">
        <v>398</v>
      </c>
      <c r="BR12" s="745"/>
      <c r="BS12" s="745"/>
      <c r="BT12" s="745"/>
      <c r="BU12" s="745"/>
      <c r="BV12" s="745"/>
      <c r="BW12" s="746"/>
      <c r="BX12" s="924" t="s">
        <v>399</v>
      </c>
      <c r="BY12" s="896"/>
      <c r="BZ12" s="619" t="s">
        <v>400</v>
      </c>
      <c r="CA12" s="684"/>
      <c r="CB12" s="684"/>
      <c r="CC12" s="684"/>
      <c r="CD12" s="684"/>
      <c r="CE12" s="684"/>
      <c r="CF12" s="684"/>
      <c r="CG12" s="684"/>
      <c r="CH12" s="684"/>
      <c r="CI12" s="684"/>
      <c r="CJ12" s="684"/>
      <c r="CK12" s="684"/>
      <c r="CL12" s="684"/>
      <c r="CM12" s="684"/>
      <c r="CN12" s="685"/>
      <c r="CO12" s="583">
        <v>148140403</v>
      </c>
      <c r="CP12" s="584"/>
      <c r="CQ12" s="584"/>
      <c r="CR12" s="584"/>
      <c r="CS12" s="584"/>
      <c r="CT12" s="584"/>
      <c r="CU12" s="584"/>
      <c r="CV12" s="584"/>
      <c r="CW12" s="584"/>
      <c r="CX12" s="584"/>
      <c r="CY12" s="584">
        <v>139899675</v>
      </c>
      <c r="CZ12" s="584"/>
      <c r="DA12" s="584"/>
      <c r="DB12" s="584"/>
      <c r="DC12" s="584"/>
      <c r="DD12" s="584"/>
      <c r="DE12" s="584"/>
      <c r="DF12" s="584"/>
      <c r="DG12" s="584"/>
      <c r="DH12" s="903"/>
      <c r="DI12" s="4"/>
    </row>
    <row r="13" spans="2:113" ht="13.5" customHeight="1">
      <c r="B13" s="659" t="s">
        <v>401</v>
      </c>
      <c r="C13" s="582"/>
      <c r="D13" s="582"/>
      <c r="E13" s="582"/>
      <c r="F13" s="582"/>
      <c r="G13" s="582"/>
      <c r="H13" s="582"/>
      <c r="I13" s="582"/>
      <c r="J13" s="582"/>
      <c r="K13" s="582"/>
      <c r="L13" s="585"/>
      <c r="M13" s="583">
        <v>132346</v>
      </c>
      <c r="N13" s="584"/>
      <c r="O13" s="584"/>
      <c r="P13" s="584"/>
      <c r="Q13" s="584"/>
      <c r="R13" s="584"/>
      <c r="S13" s="584"/>
      <c r="T13" s="584"/>
      <c r="U13" s="588">
        <v>0.1</v>
      </c>
      <c r="V13" s="588"/>
      <c r="W13" s="588"/>
      <c r="X13" s="588"/>
      <c r="Y13" s="584">
        <v>132346</v>
      </c>
      <c r="Z13" s="584"/>
      <c r="AA13" s="584"/>
      <c r="AB13" s="584"/>
      <c r="AC13" s="584"/>
      <c r="AD13" s="584"/>
      <c r="AE13" s="584"/>
      <c r="AF13" s="584"/>
      <c r="AG13" s="588">
        <v>0.2</v>
      </c>
      <c r="AH13" s="588"/>
      <c r="AI13" s="588"/>
      <c r="AJ13" s="647"/>
      <c r="AK13" s="49"/>
      <c r="AL13" s="6"/>
      <c r="AM13" s="6"/>
      <c r="AN13" s="806"/>
      <c r="AO13" s="806"/>
      <c r="AP13" s="806"/>
      <c r="AQ13" s="806"/>
      <c r="AR13" s="806"/>
      <c r="AS13" s="806"/>
      <c r="AT13" s="806"/>
      <c r="AU13" s="806"/>
      <c r="AV13" s="806"/>
      <c r="AW13" s="806"/>
      <c r="AX13" s="806"/>
      <c r="AY13" s="806"/>
      <c r="AZ13" s="806"/>
      <c r="BA13" s="806"/>
      <c r="BB13" s="806"/>
      <c r="BC13" s="35"/>
      <c r="BD13" s="35"/>
      <c r="BE13" s="582"/>
      <c r="BF13" s="582"/>
      <c r="BG13" s="582"/>
      <c r="BH13" s="582"/>
      <c r="BI13" s="582"/>
      <c r="BJ13" s="582"/>
      <c r="BK13" s="582"/>
      <c r="BL13" s="582"/>
      <c r="BM13" s="582"/>
      <c r="BN13" s="35"/>
      <c r="BO13" s="35"/>
      <c r="BP13" s="35"/>
      <c r="BQ13" s="905"/>
      <c r="BR13" s="906"/>
      <c r="BS13" s="906"/>
      <c r="BT13" s="906"/>
      <c r="BU13" s="906"/>
      <c r="BV13" s="906"/>
      <c r="BW13" s="923"/>
      <c r="BX13" s="924"/>
      <c r="BY13" s="896"/>
      <c r="BZ13" s="619" t="s">
        <v>402</v>
      </c>
      <c r="CA13" s="684"/>
      <c r="CB13" s="684"/>
      <c r="CC13" s="684"/>
      <c r="CD13" s="684"/>
      <c r="CE13" s="684"/>
      <c r="CF13" s="684"/>
      <c r="CG13" s="684"/>
      <c r="CH13" s="684"/>
      <c r="CI13" s="684"/>
      <c r="CJ13" s="684"/>
      <c r="CK13" s="684"/>
      <c r="CL13" s="684"/>
      <c r="CM13" s="684"/>
      <c r="CN13" s="685"/>
      <c r="CO13" s="583">
        <v>4872011</v>
      </c>
      <c r="CP13" s="584"/>
      <c r="CQ13" s="584"/>
      <c r="CR13" s="584"/>
      <c r="CS13" s="584"/>
      <c r="CT13" s="584"/>
      <c r="CU13" s="584"/>
      <c r="CV13" s="584"/>
      <c r="CW13" s="584"/>
      <c r="CX13" s="584"/>
      <c r="CY13" s="584">
        <v>4619659</v>
      </c>
      <c r="CZ13" s="584"/>
      <c r="DA13" s="584"/>
      <c r="DB13" s="584"/>
      <c r="DC13" s="584"/>
      <c r="DD13" s="584"/>
      <c r="DE13" s="584"/>
      <c r="DF13" s="584"/>
      <c r="DG13" s="584"/>
      <c r="DH13" s="903"/>
      <c r="DI13" s="4"/>
    </row>
    <row r="14" spans="2:113" ht="13.5" customHeight="1">
      <c r="B14" s="659" t="s">
        <v>176</v>
      </c>
      <c r="C14" s="582"/>
      <c r="D14" s="582"/>
      <c r="E14" s="582"/>
      <c r="F14" s="582"/>
      <c r="G14" s="582"/>
      <c r="H14" s="582"/>
      <c r="I14" s="582"/>
      <c r="J14" s="582"/>
      <c r="K14" s="582"/>
      <c r="L14" s="585"/>
      <c r="M14" s="583">
        <v>544413</v>
      </c>
      <c r="N14" s="584"/>
      <c r="O14" s="584"/>
      <c r="P14" s="584"/>
      <c r="Q14" s="584"/>
      <c r="R14" s="584"/>
      <c r="S14" s="584"/>
      <c r="T14" s="584"/>
      <c r="U14" s="588">
        <v>0.4</v>
      </c>
      <c r="V14" s="588"/>
      <c r="W14" s="588"/>
      <c r="X14" s="588"/>
      <c r="Y14" s="584">
        <v>544413</v>
      </c>
      <c r="Z14" s="584"/>
      <c r="AA14" s="584"/>
      <c r="AB14" s="584"/>
      <c r="AC14" s="584"/>
      <c r="AD14" s="584"/>
      <c r="AE14" s="584"/>
      <c r="AF14" s="584"/>
      <c r="AG14" s="588">
        <v>0.7</v>
      </c>
      <c r="AH14" s="588"/>
      <c r="AI14" s="588"/>
      <c r="AJ14" s="647"/>
      <c r="AK14" s="26"/>
      <c r="AL14" s="28"/>
      <c r="AM14" s="914" t="s">
        <v>77</v>
      </c>
      <c r="AN14" s="914"/>
      <c r="AO14" s="914"/>
      <c r="AP14" s="914"/>
      <c r="AQ14" s="914"/>
      <c r="AR14" s="914"/>
      <c r="AS14" s="914"/>
      <c r="AT14" s="914"/>
      <c r="AU14" s="64"/>
      <c r="AV14" s="63"/>
      <c r="AW14" s="26"/>
      <c r="AX14" s="788" t="s">
        <v>175</v>
      </c>
      <c r="AY14" s="788"/>
      <c r="AZ14" s="788"/>
      <c r="BA14" s="788"/>
      <c r="BB14" s="788"/>
      <c r="BC14" s="788"/>
      <c r="BD14" s="788"/>
      <c r="BE14" s="25"/>
      <c r="BF14" s="795" t="s">
        <v>73</v>
      </c>
      <c r="BG14" s="788"/>
      <c r="BH14" s="788"/>
      <c r="BI14" s="796"/>
      <c r="BJ14" s="26"/>
      <c r="BK14" s="914" t="s">
        <v>174</v>
      </c>
      <c r="BL14" s="914"/>
      <c r="BM14" s="914"/>
      <c r="BN14" s="914"/>
      <c r="BO14" s="914"/>
      <c r="BP14" s="62"/>
      <c r="BQ14" s="795" t="s">
        <v>173</v>
      </c>
      <c r="BR14" s="788"/>
      <c r="BS14" s="788"/>
      <c r="BT14" s="788"/>
      <c r="BU14" s="789"/>
      <c r="BV14" s="919" t="s">
        <v>403</v>
      </c>
      <c r="BW14" s="920"/>
      <c r="BX14" s="924"/>
      <c r="BY14" s="896"/>
      <c r="BZ14" s="641" t="s">
        <v>404</v>
      </c>
      <c r="CA14" s="694"/>
      <c r="CB14" s="694"/>
      <c r="CC14" s="694"/>
      <c r="CD14" s="694"/>
      <c r="CE14" s="694"/>
      <c r="CF14" s="694"/>
      <c r="CG14" s="694"/>
      <c r="CH14" s="694"/>
      <c r="CI14" s="694"/>
      <c r="CJ14" s="694"/>
      <c r="CK14" s="694"/>
      <c r="CL14" s="694"/>
      <c r="CM14" s="694"/>
      <c r="CN14" s="921"/>
      <c r="CO14" s="583">
        <v>262277</v>
      </c>
      <c r="CP14" s="584"/>
      <c r="CQ14" s="584"/>
      <c r="CR14" s="584"/>
      <c r="CS14" s="584"/>
      <c r="CT14" s="584"/>
      <c r="CU14" s="584"/>
      <c r="CV14" s="584"/>
      <c r="CW14" s="584"/>
      <c r="CX14" s="584"/>
      <c r="CY14" s="584">
        <v>260323</v>
      </c>
      <c r="CZ14" s="584"/>
      <c r="DA14" s="584"/>
      <c r="DB14" s="584"/>
      <c r="DC14" s="584"/>
      <c r="DD14" s="584"/>
      <c r="DE14" s="584"/>
      <c r="DF14" s="584"/>
      <c r="DG14" s="584"/>
      <c r="DH14" s="903"/>
      <c r="DI14" s="4"/>
    </row>
    <row r="15" spans="2:113" ht="13.5" customHeight="1">
      <c r="B15" s="853" t="s">
        <v>172</v>
      </c>
      <c r="C15" s="695"/>
      <c r="D15" s="695"/>
      <c r="E15" s="695"/>
      <c r="F15" s="695"/>
      <c r="G15" s="695"/>
      <c r="H15" s="695"/>
      <c r="I15" s="695"/>
      <c r="J15" s="695"/>
      <c r="K15" s="695"/>
      <c r="L15" s="696"/>
      <c r="M15" s="583">
        <v>544266</v>
      </c>
      <c r="N15" s="584"/>
      <c r="O15" s="584"/>
      <c r="P15" s="584"/>
      <c r="Q15" s="584"/>
      <c r="R15" s="584"/>
      <c r="S15" s="584"/>
      <c r="T15" s="584"/>
      <c r="U15" s="588">
        <v>0.4</v>
      </c>
      <c r="V15" s="588"/>
      <c r="W15" s="588"/>
      <c r="X15" s="588"/>
      <c r="Y15" s="584">
        <v>544266</v>
      </c>
      <c r="Z15" s="584"/>
      <c r="AA15" s="584"/>
      <c r="AB15" s="584"/>
      <c r="AC15" s="584"/>
      <c r="AD15" s="584"/>
      <c r="AE15" s="584"/>
      <c r="AF15" s="584"/>
      <c r="AG15" s="588">
        <v>0.7</v>
      </c>
      <c r="AH15" s="588"/>
      <c r="AI15" s="588"/>
      <c r="AJ15" s="647"/>
      <c r="AK15" s="55"/>
      <c r="AL15" s="54"/>
      <c r="AM15" s="915"/>
      <c r="AN15" s="915"/>
      <c r="AO15" s="915"/>
      <c r="AP15" s="915"/>
      <c r="AQ15" s="915"/>
      <c r="AR15" s="915"/>
      <c r="AS15" s="915"/>
      <c r="AT15" s="915"/>
      <c r="AU15" s="54"/>
      <c r="AV15" s="61"/>
      <c r="AW15" s="55"/>
      <c r="AX15" s="916"/>
      <c r="AY15" s="916"/>
      <c r="AZ15" s="916"/>
      <c r="BA15" s="916"/>
      <c r="BB15" s="916"/>
      <c r="BC15" s="916"/>
      <c r="BD15" s="916"/>
      <c r="BE15" s="61"/>
      <c r="BF15" s="917"/>
      <c r="BG15" s="916"/>
      <c r="BH15" s="916"/>
      <c r="BI15" s="918"/>
      <c r="BJ15" s="55"/>
      <c r="BK15" s="916"/>
      <c r="BL15" s="916"/>
      <c r="BM15" s="916"/>
      <c r="BN15" s="916"/>
      <c r="BO15" s="916"/>
      <c r="BP15" s="61"/>
      <c r="BQ15" s="619" t="s">
        <v>171</v>
      </c>
      <c r="BR15" s="582"/>
      <c r="BS15" s="582"/>
      <c r="BT15" s="582"/>
      <c r="BU15" s="585"/>
      <c r="BV15" s="817" t="s">
        <v>403</v>
      </c>
      <c r="BW15" s="818"/>
      <c r="BX15" s="924"/>
      <c r="BY15" s="896"/>
      <c r="BZ15" s="619" t="s">
        <v>405</v>
      </c>
      <c r="CA15" s="694"/>
      <c r="CB15" s="694"/>
      <c r="CC15" s="694"/>
      <c r="CD15" s="694"/>
      <c r="CE15" s="694"/>
      <c r="CF15" s="694"/>
      <c r="CG15" s="694"/>
      <c r="CH15" s="694"/>
      <c r="CI15" s="694"/>
      <c r="CJ15" s="694"/>
      <c r="CK15" s="694"/>
      <c r="CL15" s="694"/>
      <c r="CM15" s="694"/>
      <c r="CN15" s="921"/>
      <c r="CO15" s="583">
        <v>4609734</v>
      </c>
      <c r="CP15" s="584"/>
      <c r="CQ15" s="584"/>
      <c r="CR15" s="584"/>
      <c r="CS15" s="584"/>
      <c r="CT15" s="584"/>
      <c r="CU15" s="584"/>
      <c r="CV15" s="584"/>
      <c r="CW15" s="584"/>
      <c r="CX15" s="584"/>
      <c r="CY15" s="584">
        <v>4359336</v>
      </c>
      <c r="CZ15" s="584"/>
      <c r="DA15" s="584"/>
      <c r="DB15" s="584"/>
      <c r="DC15" s="584"/>
      <c r="DD15" s="584"/>
      <c r="DE15" s="584"/>
      <c r="DF15" s="584"/>
      <c r="DG15" s="584"/>
      <c r="DH15" s="903"/>
      <c r="DI15" s="4"/>
    </row>
    <row r="16" spans="2:113" ht="13.5" customHeight="1">
      <c r="B16" s="853" t="s">
        <v>779</v>
      </c>
      <c r="C16" s="695"/>
      <c r="D16" s="695"/>
      <c r="E16" s="695"/>
      <c r="F16" s="695"/>
      <c r="G16" s="695"/>
      <c r="H16" s="695"/>
      <c r="I16" s="695"/>
      <c r="J16" s="695"/>
      <c r="K16" s="695"/>
      <c r="L16" s="696"/>
      <c r="M16" s="583" t="s">
        <v>368</v>
      </c>
      <c r="N16" s="584"/>
      <c r="O16" s="584"/>
      <c r="P16" s="584"/>
      <c r="Q16" s="584"/>
      <c r="R16" s="584"/>
      <c r="S16" s="584"/>
      <c r="T16" s="584"/>
      <c r="U16" s="588" t="s">
        <v>368</v>
      </c>
      <c r="V16" s="588"/>
      <c r="W16" s="588"/>
      <c r="X16" s="588"/>
      <c r="Y16" s="584" t="s">
        <v>368</v>
      </c>
      <c r="Z16" s="584"/>
      <c r="AA16" s="584"/>
      <c r="AB16" s="584"/>
      <c r="AC16" s="584"/>
      <c r="AD16" s="584"/>
      <c r="AE16" s="584"/>
      <c r="AF16" s="584"/>
      <c r="AG16" s="588" t="s">
        <v>368</v>
      </c>
      <c r="AH16" s="588"/>
      <c r="AI16" s="588"/>
      <c r="AJ16" s="647"/>
      <c r="AK16" s="619" t="s">
        <v>169</v>
      </c>
      <c r="AL16" s="582"/>
      <c r="AM16" s="582"/>
      <c r="AN16" s="582"/>
      <c r="AO16" s="582"/>
      <c r="AP16" s="582"/>
      <c r="AQ16" s="582"/>
      <c r="AR16" s="582"/>
      <c r="AS16" s="582"/>
      <c r="AT16" s="582"/>
      <c r="AU16" s="582"/>
      <c r="AV16" s="585"/>
      <c r="AW16" s="583">
        <v>62926171</v>
      </c>
      <c r="AX16" s="584"/>
      <c r="AY16" s="584"/>
      <c r="AZ16" s="584"/>
      <c r="BA16" s="584"/>
      <c r="BB16" s="584"/>
      <c r="BC16" s="584"/>
      <c r="BD16" s="584"/>
      <c r="BE16" s="584"/>
      <c r="BF16" s="588">
        <v>91.7</v>
      </c>
      <c r="BG16" s="588"/>
      <c r="BH16" s="588"/>
      <c r="BI16" s="588"/>
      <c r="BJ16" s="584">
        <v>318593</v>
      </c>
      <c r="BK16" s="821"/>
      <c r="BL16" s="821"/>
      <c r="BM16" s="821"/>
      <c r="BN16" s="821"/>
      <c r="BO16" s="821"/>
      <c r="BP16" s="822"/>
      <c r="BQ16" s="619" t="s">
        <v>168</v>
      </c>
      <c r="BR16" s="582"/>
      <c r="BS16" s="582"/>
      <c r="BT16" s="582"/>
      <c r="BU16" s="585"/>
      <c r="BV16" s="817" t="s">
        <v>403</v>
      </c>
      <c r="BW16" s="818"/>
      <c r="BX16" s="924"/>
      <c r="BY16" s="896"/>
      <c r="BZ16" s="619" t="s">
        <v>406</v>
      </c>
      <c r="CA16" s="684"/>
      <c r="CB16" s="684"/>
      <c r="CC16" s="684"/>
      <c r="CD16" s="684"/>
      <c r="CE16" s="684"/>
      <c r="CF16" s="684"/>
      <c r="CG16" s="684"/>
      <c r="CH16" s="684"/>
      <c r="CI16" s="684"/>
      <c r="CJ16" s="684"/>
      <c r="CK16" s="684"/>
      <c r="CL16" s="684"/>
      <c r="CM16" s="684"/>
      <c r="CN16" s="685"/>
      <c r="CO16" s="583">
        <v>250398</v>
      </c>
      <c r="CP16" s="584"/>
      <c r="CQ16" s="584"/>
      <c r="CR16" s="584"/>
      <c r="CS16" s="584"/>
      <c r="CT16" s="584"/>
      <c r="CU16" s="584"/>
      <c r="CV16" s="584"/>
      <c r="CW16" s="584"/>
      <c r="CX16" s="584"/>
      <c r="CY16" s="584">
        <v>-221980</v>
      </c>
      <c r="CZ16" s="584"/>
      <c r="DA16" s="584"/>
      <c r="DB16" s="584"/>
      <c r="DC16" s="584"/>
      <c r="DD16" s="584"/>
      <c r="DE16" s="584"/>
      <c r="DF16" s="584"/>
      <c r="DG16" s="584"/>
      <c r="DH16" s="903"/>
      <c r="DI16" s="4"/>
    </row>
    <row r="17" spans="2:113" ht="13.5" customHeight="1">
      <c r="B17" s="853" t="s">
        <v>780</v>
      </c>
      <c r="C17" s="695"/>
      <c r="D17" s="695"/>
      <c r="E17" s="695"/>
      <c r="F17" s="695"/>
      <c r="G17" s="695"/>
      <c r="H17" s="695"/>
      <c r="I17" s="695"/>
      <c r="J17" s="695"/>
      <c r="K17" s="695"/>
      <c r="L17" s="696"/>
      <c r="M17" s="583" t="s">
        <v>368</v>
      </c>
      <c r="N17" s="584"/>
      <c r="O17" s="584"/>
      <c r="P17" s="584"/>
      <c r="Q17" s="584"/>
      <c r="R17" s="584"/>
      <c r="S17" s="584"/>
      <c r="T17" s="584"/>
      <c r="U17" s="588" t="s">
        <v>368</v>
      </c>
      <c r="V17" s="588"/>
      <c r="W17" s="588"/>
      <c r="X17" s="588"/>
      <c r="Y17" s="584" t="s">
        <v>368</v>
      </c>
      <c r="Z17" s="584"/>
      <c r="AA17" s="584"/>
      <c r="AB17" s="584"/>
      <c r="AC17" s="584"/>
      <c r="AD17" s="584"/>
      <c r="AE17" s="584"/>
      <c r="AF17" s="584"/>
      <c r="AG17" s="588" t="s">
        <v>368</v>
      </c>
      <c r="AH17" s="588"/>
      <c r="AI17" s="588"/>
      <c r="AJ17" s="647"/>
      <c r="AK17" s="49"/>
      <c r="AL17" s="582" t="s">
        <v>166</v>
      </c>
      <c r="AM17" s="582"/>
      <c r="AN17" s="582"/>
      <c r="AO17" s="582"/>
      <c r="AP17" s="582"/>
      <c r="AQ17" s="582"/>
      <c r="AR17" s="582"/>
      <c r="AS17" s="582"/>
      <c r="AT17" s="582"/>
      <c r="AU17" s="582"/>
      <c r="AV17" s="585"/>
      <c r="AW17" s="583">
        <v>62926171</v>
      </c>
      <c r="AX17" s="584"/>
      <c r="AY17" s="584"/>
      <c r="AZ17" s="584"/>
      <c r="BA17" s="584"/>
      <c r="BB17" s="584"/>
      <c r="BC17" s="584"/>
      <c r="BD17" s="584"/>
      <c r="BE17" s="584"/>
      <c r="BF17" s="588">
        <v>91.7</v>
      </c>
      <c r="BG17" s="588"/>
      <c r="BH17" s="588"/>
      <c r="BI17" s="588"/>
      <c r="BJ17" s="584">
        <v>318593</v>
      </c>
      <c r="BK17" s="821"/>
      <c r="BL17" s="821"/>
      <c r="BM17" s="821"/>
      <c r="BN17" s="821"/>
      <c r="BO17" s="821"/>
      <c r="BP17" s="822"/>
      <c r="BQ17" s="619" t="s">
        <v>165</v>
      </c>
      <c r="BR17" s="582"/>
      <c r="BS17" s="582"/>
      <c r="BT17" s="582"/>
      <c r="BU17" s="585"/>
      <c r="BV17" s="817" t="s">
        <v>403</v>
      </c>
      <c r="BW17" s="818"/>
      <c r="BX17" s="924"/>
      <c r="BY17" s="896"/>
      <c r="BZ17" s="619" t="s">
        <v>39</v>
      </c>
      <c r="CA17" s="684"/>
      <c r="CB17" s="684"/>
      <c r="CC17" s="684"/>
      <c r="CD17" s="684"/>
      <c r="CE17" s="684"/>
      <c r="CF17" s="684"/>
      <c r="CG17" s="684"/>
      <c r="CH17" s="684"/>
      <c r="CI17" s="684"/>
      <c r="CJ17" s="684"/>
      <c r="CK17" s="684"/>
      <c r="CL17" s="684"/>
      <c r="CM17" s="684"/>
      <c r="CN17" s="685"/>
      <c r="CO17" s="583">
        <v>5624222</v>
      </c>
      <c r="CP17" s="584"/>
      <c r="CQ17" s="584"/>
      <c r="CR17" s="584"/>
      <c r="CS17" s="584"/>
      <c r="CT17" s="584"/>
      <c r="CU17" s="584"/>
      <c r="CV17" s="584"/>
      <c r="CW17" s="584"/>
      <c r="CX17" s="584"/>
      <c r="CY17" s="584">
        <v>3766329</v>
      </c>
      <c r="CZ17" s="584"/>
      <c r="DA17" s="584"/>
      <c r="DB17" s="584"/>
      <c r="DC17" s="584"/>
      <c r="DD17" s="584"/>
      <c r="DE17" s="584"/>
      <c r="DF17" s="584"/>
      <c r="DG17" s="584"/>
      <c r="DH17" s="903"/>
      <c r="DI17" s="4"/>
    </row>
    <row r="18" spans="2:113" ht="13.5" customHeight="1">
      <c r="B18" s="853" t="s">
        <v>170</v>
      </c>
      <c r="C18" s="695"/>
      <c r="D18" s="695"/>
      <c r="E18" s="695"/>
      <c r="F18" s="695"/>
      <c r="G18" s="695"/>
      <c r="H18" s="695"/>
      <c r="I18" s="695"/>
      <c r="J18" s="695"/>
      <c r="K18" s="695"/>
      <c r="L18" s="696"/>
      <c r="M18" s="583">
        <v>8725982</v>
      </c>
      <c r="N18" s="584"/>
      <c r="O18" s="584"/>
      <c r="P18" s="584"/>
      <c r="Q18" s="584"/>
      <c r="R18" s="584"/>
      <c r="S18" s="584"/>
      <c r="T18" s="584"/>
      <c r="U18" s="588">
        <v>5.7</v>
      </c>
      <c r="V18" s="588"/>
      <c r="W18" s="588"/>
      <c r="X18" s="588"/>
      <c r="Y18" s="584">
        <v>8725982</v>
      </c>
      <c r="Z18" s="584"/>
      <c r="AA18" s="584"/>
      <c r="AB18" s="584"/>
      <c r="AC18" s="584"/>
      <c r="AD18" s="584"/>
      <c r="AE18" s="584"/>
      <c r="AF18" s="584"/>
      <c r="AG18" s="588">
        <v>11.3</v>
      </c>
      <c r="AH18" s="588"/>
      <c r="AI18" s="588"/>
      <c r="AJ18" s="647"/>
      <c r="AK18" s="49"/>
      <c r="AL18" s="6"/>
      <c r="AM18" s="908" t="s">
        <v>7</v>
      </c>
      <c r="AN18" s="908"/>
      <c r="AO18" s="908"/>
      <c r="AP18" s="908"/>
      <c r="AQ18" s="908"/>
      <c r="AR18" s="908"/>
      <c r="AS18" s="908"/>
      <c r="AT18" s="908"/>
      <c r="AU18" s="908"/>
      <c r="AV18" s="909"/>
      <c r="AW18" s="583">
        <v>34369802</v>
      </c>
      <c r="AX18" s="584"/>
      <c r="AY18" s="584"/>
      <c r="AZ18" s="584"/>
      <c r="BA18" s="584"/>
      <c r="BB18" s="584"/>
      <c r="BC18" s="584"/>
      <c r="BD18" s="584"/>
      <c r="BE18" s="584"/>
      <c r="BF18" s="588">
        <v>50.1</v>
      </c>
      <c r="BG18" s="588"/>
      <c r="BH18" s="588"/>
      <c r="BI18" s="588"/>
      <c r="BJ18" s="584">
        <v>318593</v>
      </c>
      <c r="BK18" s="821"/>
      <c r="BL18" s="821"/>
      <c r="BM18" s="821"/>
      <c r="BN18" s="821"/>
      <c r="BO18" s="821"/>
      <c r="BP18" s="822"/>
      <c r="BQ18" s="619" t="s">
        <v>163</v>
      </c>
      <c r="BR18" s="582"/>
      <c r="BS18" s="582"/>
      <c r="BT18" s="582"/>
      <c r="BU18" s="585"/>
      <c r="BV18" s="817" t="s">
        <v>403</v>
      </c>
      <c r="BW18" s="818"/>
      <c r="BX18" s="924"/>
      <c r="BY18" s="896"/>
      <c r="BZ18" s="619" t="s">
        <v>407</v>
      </c>
      <c r="CA18" s="684"/>
      <c r="CB18" s="684"/>
      <c r="CC18" s="684"/>
      <c r="CD18" s="684"/>
      <c r="CE18" s="684"/>
      <c r="CF18" s="684"/>
      <c r="CG18" s="684"/>
      <c r="CH18" s="684"/>
      <c r="CI18" s="684"/>
      <c r="CJ18" s="684"/>
      <c r="CK18" s="684"/>
      <c r="CL18" s="684"/>
      <c r="CM18" s="684"/>
      <c r="CN18" s="685"/>
      <c r="CO18" s="583" t="s">
        <v>368</v>
      </c>
      <c r="CP18" s="584"/>
      <c r="CQ18" s="584"/>
      <c r="CR18" s="584"/>
      <c r="CS18" s="584"/>
      <c r="CT18" s="584"/>
      <c r="CU18" s="584"/>
      <c r="CV18" s="584"/>
      <c r="CW18" s="584"/>
      <c r="CX18" s="584"/>
      <c r="CY18" s="584" t="s">
        <v>368</v>
      </c>
      <c r="CZ18" s="584"/>
      <c r="DA18" s="584"/>
      <c r="DB18" s="584"/>
      <c r="DC18" s="584"/>
      <c r="DD18" s="584"/>
      <c r="DE18" s="584"/>
      <c r="DF18" s="584"/>
      <c r="DG18" s="584"/>
      <c r="DH18" s="903"/>
      <c r="DI18" s="4"/>
    </row>
    <row r="19" spans="2:113" ht="13.5" customHeight="1">
      <c r="B19" s="853" t="s">
        <v>167</v>
      </c>
      <c r="C19" s="695"/>
      <c r="D19" s="695"/>
      <c r="E19" s="695"/>
      <c r="F19" s="695"/>
      <c r="G19" s="695"/>
      <c r="H19" s="695"/>
      <c r="I19" s="695"/>
      <c r="J19" s="695"/>
      <c r="K19" s="695"/>
      <c r="L19" s="696"/>
      <c r="M19" s="583">
        <v>40864</v>
      </c>
      <c r="N19" s="584"/>
      <c r="O19" s="584"/>
      <c r="P19" s="584"/>
      <c r="Q19" s="584"/>
      <c r="R19" s="584"/>
      <c r="S19" s="584"/>
      <c r="T19" s="584"/>
      <c r="U19" s="588">
        <v>0</v>
      </c>
      <c r="V19" s="588"/>
      <c r="W19" s="588"/>
      <c r="X19" s="588"/>
      <c r="Y19" s="584">
        <v>40864</v>
      </c>
      <c r="Z19" s="584"/>
      <c r="AA19" s="584"/>
      <c r="AB19" s="584"/>
      <c r="AC19" s="584"/>
      <c r="AD19" s="584"/>
      <c r="AE19" s="584"/>
      <c r="AF19" s="584"/>
      <c r="AG19" s="588">
        <v>0.1</v>
      </c>
      <c r="AH19" s="588"/>
      <c r="AI19" s="588"/>
      <c r="AJ19" s="647"/>
      <c r="AK19" s="911" t="s">
        <v>116</v>
      </c>
      <c r="AL19" s="60"/>
      <c r="AM19" s="59"/>
      <c r="AN19" s="894" t="s">
        <v>161</v>
      </c>
      <c r="AO19" s="894"/>
      <c r="AP19" s="894"/>
      <c r="AQ19" s="894"/>
      <c r="AR19" s="894"/>
      <c r="AS19" s="894"/>
      <c r="AT19" s="894"/>
      <c r="AU19" s="894"/>
      <c r="AV19" s="895"/>
      <c r="AW19" s="741">
        <v>724409</v>
      </c>
      <c r="AX19" s="742"/>
      <c r="AY19" s="742"/>
      <c r="AZ19" s="742"/>
      <c r="BA19" s="742"/>
      <c r="BB19" s="742"/>
      <c r="BC19" s="742"/>
      <c r="BD19" s="742"/>
      <c r="BE19" s="742"/>
      <c r="BF19" s="743">
        <v>1.1000000000000001</v>
      </c>
      <c r="BG19" s="743"/>
      <c r="BH19" s="743"/>
      <c r="BI19" s="743"/>
      <c r="BJ19" s="742" t="s">
        <v>368</v>
      </c>
      <c r="BK19" s="831"/>
      <c r="BL19" s="831"/>
      <c r="BM19" s="831"/>
      <c r="BN19" s="831"/>
      <c r="BO19" s="831"/>
      <c r="BP19" s="832"/>
      <c r="BQ19" s="619" t="s">
        <v>160</v>
      </c>
      <c r="BR19" s="582"/>
      <c r="BS19" s="582"/>
      <c r="BT19" s="582"/>
      <c r="BU19" s="585"/>
      <c r="BV19" s="817" t="s">
        <v>403</v>
      </c>
      <c r="BW19" s="818"/>
      <c r="BX19" s="924"/>
      <c r="BY19" s="896"/>
      <c r="BZ19" s="619" t="s">
        <v>408</v>
      </c>
      <c r="CA19" s="684"/>
      <c r="CB19" s="684"/>
      <c r="CC19" s="684"/>
      <c r="CD19" s="684"/>
      <c r="CE19" s="684"/>
      <c r="CF19" s="684"/>
      <c r="CG19" s="684"/>
      <c r="CH19" s="684"/>
      <c r="CI19" s="684"/>
      <c r="CJ19" s="684"/>
      <c r="CK19" s="684"/>
      <c r="CL19" s="684"/>
      <c r="CM19" s="684"/>
      <c r="CN19" s="685"/>
      <c r="CO19" s="583">
        <v>3454270</v>
      </c>
      <c r="CP19" s="584"/>
      <c r="CQ19" s="584"/>
      <c r="CR19" s="584"/>
      <c r="CS19" s="584"/>
      <c r="CT19" s="584"/>
      <c r="CU19" s="584"/>
      <c r="CV19" s="584"/>
      <c r="CW19" s="584"/>
      <c r="CX19" s="584"/>
      <c r="CY19" s="584">
        <v>2957238</v>
      </c>
      <c r="CZ19" s="584"/>
      <c r="DA19" s="584"/>
      <c r="DB19" s="584"/>
      <c r="DC19" s="584"/>
      <c r="DD19" s="584"/>
      <c r="DE19" s="584"/>
      <c r="DF19" s="584"/>
      <c r="DG19" s="584"/>
      <c r="DH19" s="903"/>
      <c r="DI19" s="4"/>
    </row>
    <row r="20" spans="2:113" ht="13.5" customHeight="1">
      <c r="B20" s="853" t="s">
        <v>164</v>
      </c>
      <c r="C20" s="695"/>
      <c r="D20" s="695"/>
      <c r="E20" s="695"/>
      <c r="F20" s="695"/>
      <c r="G20" s="695"/>
      <c r="H20" s="695"/>
      <c r="I20" s="695"/>
      <c r="J20" s="695"/>
      <c r="K20" s="695"/>
      <c r="L20" s="696"/>
      <c r="M20" s="583" t="s">
        <v>368</v>
      </c>
      <c r="N20" s="584"/>
      <c r="O20" s="584"/>
      <c r="P20" s="584"/>
      <c r="Q20" s="584"/>
      <c r="R20" s="584"/>
      <c r="S20" s="584"/>
      <c r="T20" s="584"/>
      <c r="U20" s="588" t="s">
        <v>368</v>
      </c>
      <c r="V20" s="588"/>
      <c r="W20" s="588"/>
      <c r="X20" s="588"/>
      <c r="Y20" s="584" t="s">
        <v>368</v>
      </c>
      <c r="Z20" s="584"/>
      <c r="AA20" s="584"/>
      <c r="AB20" s="584"/>
      <c r="AC20" s="584"/>
      <c r="AD20" s="584"/>
      <c r="AE20" s="584"/>
      <c r="AF20" s="584"/>
      <c r="AG20" s="588" t="s">
        <v>368</v>
      </c>
      <c r="AH20" s="588"/>
      <c r="AI20" s="588"/>
      <c r="AJ20" s="647"/>
      <c r="AK20" s="912"/>
      <c r="AL20" s="58"/>
      <c r="AM20" s="6"/>
      <c r="AN20" s="582" t="s">
        <v>158</v>
      </c>
      <c r="AO20" s="582"/>
      <c r="AP20" s="582"/>
      <c r="AQ20" s="582"/>
      <c r="AR20" s="582"/>
      <c r="AS20" s="582"/>
      <c r="AT20" s="582"/>
      <c r="AU20" s="582"/>
      <c r="AV20" s="585"/>
      <c r="AW20" s="583">
        <v>30045745</v>
      </c>
      <c r="AX20" s="584"/>
      <c r="AY20" s="584"/>
      <c r="AZ20" s="584"/>
      <c r="BA20" s="584"/>
      <c r="BB20" s="584"/>
      <c r="BC20" s="584"/>
      <c r="BD20" s="584"/>
      <c r="BE20" s="584"/>
      <c r="BF20" s="588">
        <v>43.8</v>
      </c>
      <c r="BG20" s="588"/>
      <c r="BH20" s="588"/>
      <c r="BI20" s="588"/>
      <c r="BJ20" s="584" t="s">
        <v>368</v>
      </c>
      <c r="BK20" s="821"/>
      <c r="BL20" s="821"/>
      <c r="BM20" s="821"/>
      <c r="BN20" s="821"/>
      <c r="BO20" s="821"/>
      <c r="BP20" s="822"/>
      <c r="BQ20" s="619" t="s">
        <v>157</v>
      </c>
      <c r="BR20" s="582"/>
      <c r="BS20" s="582"/>
      <c r="BT20" s="582"/>
      <c r="BU20" s="585"/>
      <c r="BV20" s="817" t="s">
        <v>403</v>
      </c>
      <c r="BW20" s="818"/>
      <c r="BX20" s="897"/>
      <c r="BY20" s="898"/>
      <c r="BZ20" s="697" t="s">
        <v>410</v>
      </c>
      <c r="CA20" s="901"/>
      <c r="CB20" s="901"/>
      <c r="CC20" s="901"/>
      <c r="CD20" s="901"/>
      <c r="CE20" s="901"/>
      <c r="CF20" s="901"/>
      <c r="CG20" s="901"/>
      <c r="CH20" s="901"/>
      <c r="CI20" s="901"/>
      <c r="CJ20" s="901"/>
      <c r="CK20" s="901"/>
      <c r="CL20" s="901"/>
      <c r="CM20" s="901"/>
      <c r="CN20" s="902"/>
      <c r="CO20" s="583">
        <v>2420350</v>
      </c>
      <c r="CP20" s="584"/>
      <c r="CQ20" s="584"/>
      <c r="CR20" s="584"/>
      <c r="CS20" s="584"/>
      <c r="CT20" s="584"/>
      <c r="CU20" s="584"/>
      <c r="CV20" s="584"/>
      <c r="CW20" s="584"/>
      <c r="CX20" s="584"/>
      <c r="CY20" s="584">
        <v>587111</v>
      </c>
      <c r="CZ20" s="584"/>
      <c r="DA20" s="584"/>
      <c r="DB20" s="584"/>
      <c r="DC20" s="584"/>
      <c r="DD20" s="584"/>
      <c r="DE20" s="584"/>
      <c r="DF20" s="584"/>
      <c r="DG20" s="584"/>
      <c r="DH20" s="903"/>
      <c r="DI20" s="4"/>
    </row>
    <row r="21" spans="2:113" ht="13.5" customHeight="1">
      <c r="B21" s="853" t="s">
        <v>162</v>
      </c>
      <c r="C21" s="695"/>
      <c r="D21" s="695"/>
      <c r="E21" s="695"/>
      <c r="F21" s="695"/>
      <c r="G21" s="695"/>
      <c r="H21" s="695"/>
      <c r="I21" s="695"/>
      <c r="J21" s="695"/>
      <c r="K21" s="695"/>
      <c r="L21" s="696"/>
      <c r="M21" s="583">
        <v>409467</v>
      </c>
      <c r="N21" s="584"/>
      <c r="O21" s="584"/>
      <c r="P21" s="584"/>
      <c r="Q21" s="584"/>
      <c r="R21" s="584"/>
      <c r="S21" s="584"/>
      <c r="T21" s="584"/>
      <c r="U21" s="588">
        <v>0.3</v>
      </c>
      <c r="V21" s="588"/>
      <c r="W21" s="588"/>
      <c r="X21" s="588"/>
      <c r="Y21" s="584">
        <v>409467</v>
      </c>
      <c r="Z21" s="584"/>
      <c r="AA21" s="584"/>
      <c r="AB21" s="584"/>
      <c r="AC21" s="584"/>
      <c r="AD21" s="584"/>
      <c r="AE21" s="584"/>
      <c r="AF21" s="584"/>
      <c r="AG21" s="588">
        <v>0.5</v>
      </c>
      <c r="AH21" s="588"/>
      <c r="AI21" s="588"/>
      <c r="AJ21" s="647"/>
      <c r="AK21" s="912"/>
      <c r="AL21" s="58"/>
      <c r="AM21" s="6"/>
      <c r="AN21" s="582" t="s">
        <v>155</v>
      </c>
      <c r="AO21" s="582"/>
      <c r="AP21" s="582"/>
      <c r="AQ21" s="582"/>
      <c r="AR21" s="582"/>
      <c r="AS21" s="582"/>
      <c r="AT21" s="582"/>
      <c r="AU21" s="582"/>
      <c r="AV21" s="585"/>
      <c r="AW21" s="583">
        <v>1068619</v>
      </c>
      <c r="AX21" s="584"/>
      <c r="AY21" s="584"/>
      <c r="AZ21" s="584"/>
      <c r="BA21" s="584"/>
      <c r="BB21" s="584"/>
      <c r="BC21" s="584"/>
      <c r="BD21" s="584"/>
      <c r="BE21" s="584"/>
      <c r="BF21" s="588">
        <v>1.6</v>
      </c>
      <c r="BG21" s="588"/>
      <c r="BH21" s="588"/>
      <c r="BI21" s="588"/>
      <c r="BJ21" s="584" t="s">
        <v>368</v>
      </c>
      <c r="BK21" s="821"/>
      <c r="BL21" s="821"/>
      <c r="BM21" s="821"/>
      <c r="BN21" s="821"/>
      <c r="BO21" s="821"/>
      <c r="BP21" s="822"/>
      <c r="BQ21" s="619" t="s">
        <v>154</v>
      </c>
      <c r="BR21" s="582"/>
      <c r="BS21" s="582"/>
      <c r="BT21" s="582"/>
      <c r="BU21" s="585"/>
      <c r="BV21" s="817" t="s">
        <v>403</v>
      </c>
      <c r="BW21" s="818"/>
      <c r="BX21" s="26"/>
      <c r="BY21" s="28"/>
      <c r="BZ21" s="28"/>
      <c r="CA21" s="788" t="s">
        <v>153</v>
      </c>
      <c r="CB21" s="788"/>
      <c r="CC21" s="788"/>
      <c r="CD21" s="788"/>
      <c r="CE21" s="788"/>
      <c r="CF21" s="788"/>
      <c r="CG21" s="788"/>
      <c r="CH21" s="788"/>
      <c r="CI21" s="788"/>
      <c r="CJ21" s="788"/>
      <c r="CK21" s="788"/>
      <c r="CL21" s="27"/>
      <c r="CM21" s="27"/>
      <c r="CN21" s="25"/>
      <c r="CO21" s="910" t="s">
        <v>152</v>
      </c>
      <c r="CP21" s="632"/>
      <c r="CQ21" s="632"/>
      <c r="CR21" s="632"/>
      <c r="CS21" s="632"/>
      <c r="CT21" s="893" t="s">
        <v>411</v>
      </c>
      <c r="CU21" s="788"/>
      <c r="CV21" s="788"/>
      <c r="CW21" s="788"/>
      <c r="CX21" s="788"/>
      <c r="CY21" s="796"/>
      <c r="CZ21" s="893" t="s">
        <v>412</v>
      </c>
      <c r="DA21" s="745"/>
      <c r="DB21" s="745"/>
      <c r="DC21" s="745"/>
      <c r="DD21" s="745"/>
      <c r="DE21" s="745"/>
      <c r="DF21" s="745"/>
      <c r="DG21" s="745"/>
      <c r="DH21" s="904"/>
      <c r="DI21" s="4"/>
    </row>
    <row r="22" spans="2:113" ht="13.5" customHeight="1">
      <c r="B22" s="659" t="s">
        <v>159</v>
      </c>
      <c r="C22" s="582"/>
      <c r="D22" s="582"/>
      <c r="E22" s="582"/>
      <c r="F22" s="582"/>
      <c r="G22" s="582"/>
      <c r="H22" s="582"/>
      <c r="I22" s="582"/>
      <c r="J22" s="582"/>
      <c r="K22" s="582"/>
      <c r="L22" s="585"/>
      <c r="M22" s="583" t="s">
        <v>368</v>
      </c>
      <c r="N22" s="584"/>
      <c r="O22" s="584"/>
      <c r="P22" s="584"/>
      <c r="Q22" s="584"/>
      <c r="R22" s="584"/>
      <c r="S22" s="584"/>
      <c r="T22" s="584"/>
      <c r="U22" s="588" t="s">
        <v>368</v>
      </c>
      <c r="V22" s="588"/>
      <c r="W22" s="588"/>
      <c r="X22" s="588"/>
      <c r="Y22" s="584" t="s">
        <v>368</v>
      </c>
      <c r="Z22" s="584"/>
      <c r="AA22" s="584"/>
      <c r="AB22" s="584"/>
      <c r="AC22" s="584"/>
      <c r="AD22" s="584"/>
      <c r="AE22" s="584"/>
      <c r="AF22" s="584"/>
      <c r="AG22" s="588" t="s">
        <v>368</v>
      </c>
      <c r="AH22" s="588"/>
      <c r="AI22" s="588"/>
      <c r="AJ22" s="647"/>
      <c r="AK22" s="913"/>
      <c r="AL22" s="57"/>
      <c r="AM22" s="56"/>
      <c r="AN22" s="908" t="s">
        <v>150</v>
      </c>
      <c r="AO22" s="908"/>
      <c r="AP22" s="908"/>
      <c r="AQ22" s="908"/>
      <c r="AR22" s="908"/>
      <c r="AS22" s="908"/>
      <c r="AT22" s="908"/>
      <c r="AU22" s="908"/>
      <c r="AV22" s="909"/>
      <c r="AW22" s="733">
        <v>2531029</v>
      </c>
      <c r="AX22" s="734"/>
      <c r="AY22" s="734"/>
      <c r="AZ22" s="734"/>
      <c r="BA22" s="734"/>
      <c r="BB22" s="734"/>
      <c r="BC22" s="734"/>
      <c r="BD22" s="734"/>
      <c r="BE22" s="734"/>
      <c r="BF22" s="735">
        <v>3.7</v>
      </c>
      <c r="BG22" s="735"/>
      <c r="BH22" s="735"/>
      <c r="BI22" s="735"/>
      <c r="BJ22" s="734">
        <v>318593</v>
      </c>
      <c r="BK22" s="833"/>
      <c r="BL22" s="833"/>
      <c r="BM22" s="833"/>
      <c r="BN22" s="833"/>
      <c r="BO22" s="833"/>
      <c r="BP22" s="834"/>
      <c r="BQ22" s="619" t="s">
        <v>149</v>
      </c>
      <c r="BR22" s="582"/>
      <c r="BS22" s="582"/>
      <c r="BT22" s="582"/>
      <c r="BU22" s="585"/>
      <c r="BV22" s="817" t="s">
        <v>403</v>
      </c>
      <c r="BW22" s="818"/>
      <c r="BX22" s="55"/>
      <c r="BY22" s="54"/>
      <c r="BZ22" s="36"/>
      <c r="CA22" s="806"/>
      <c r="CB22" s="806"/>
      <c r="CC22" s="806"/>
      <c r="CD22" s="806"/>
      <c r="CE22" s="806"/>
      <c r="CF22" s="806"/>
      <c r="CG22" s="806"/>
      <c r="CH22" s="806"/>
      <c r="CI22" s="806"/>
      <c r="CJ22" s="806"/>
      <c r="CK22" s="806"/>
      <c r="CL22" s="36"/>
      <c r="CM22" s="36"/>
      <c r="CN22" s="53"/>
      <c r="CO22" s="661"/>
      <c r="CP22" s="662"/>
      <c r="CQ22" s="662"/>
      <c r="CR22" s="662"/>
      <c r="CS22" s="662"/>
      <c r="CT22" s="855"/>
      <c r="CU22" s="806"/>
      <c r="CV22" s="806"/>
      <c r="CW22" s="806"/>
      <c r="CX22" s="806"/>
      <c r="CY22" s="856"/>
      <c r="CZ22" s="905"/>
      <c r="DA22" s="906"/>
      <c r="DB22" s="906"/>
      <c r="DC22" s="906"/>
      <c r="DD22" s="906"/>
      <c r="DE22" s="906"/>
      <c r="DF22" s="906"/>
      <c r="DG22" s="906"/>
      <c r="DH22" s="907"/>
      <c r="DI22" s="4"/>
    </row>
    <row r="23" spans="2:113" ht="13.5" customHeight="1">
      <c r="B23" s="659" t="s">
        <v>156</v>
      </c>
      <c r="C23" s="582"/>
      <c r="D23" s="582"/>
      <c r="E23" s="582"/>
      <c r="F23" s="582"/>
      <c r="G23" s="582"/>
      <c r="H23" s="582"/>
      <c r="I23" s="582"/>
      <c r="J23" s="582"/>
      <c r="K23" s="582"/>
      <c r="L23" s="585"/>
      <c r="M23" s="583">
        <v>360071</v>
      </c>
      <c r="N23" s="584"/>
      <c r="O23" s="584"/>
      <c r="P23" s="584"/>
      <c r="Q23" s="584"/>
      <c r="R23" s="584"/>
      <c r="S23" s="584"/>
      <c r="T23" s="584"/>
      <c r="U23" s="588">
        <v>0.2</v>
      </c>
      <c r="V23" s="588"/>
      <c r="W23" s="588"/>
      <c r="X23" s="588"/>
      <c r="Y23" s="584">
        <v>360071</v>
      </c>
      <c r="Z23" s="584"/>
      <c r="AA23" s="584"/>
      <c r="AB23" s="584"/>
      <c r="AC23" s="584"/>
      <c r="AD23" s="584"/>
      <c r="AE23" s="584"/>
      <c r="AF23" s="584"/>
      <c r="AG23" s="588">
        <v>0.5</v>
      </c>
      <c r="AH23" s="588"/>
      <c r="AI23" s="588"/>
      <c r="AJ23" s="647"/>
      <c r="AK23" s="46"/>
      <c r="AL23" s="4"/>
      <c r="AM23" s="894" t="s">
        <v>147</v>
      </c>
      <c r="AN23" s="894"/>
      <c r="AO23" s="894"/>
      <c r="AP23" s="894"/>
      <c r="AQ23" s="894"/>
      <c r="AR23" s="894"/>
      <c r="AS23" s="894"/>
      <c r="AT23" s="894"/>
      <c r="AU23" s="894"/>
      <c r="AV23" s="895"/>
      <c r="AW23" s="741">
        <v>25954029</v>
      </c>
      <c r="AX23" s="742"/>
      <c r="AY23" s="742"/>
      <c r="AZ23" s="742"/>
      <c r="BA23" s="742"/>
      <c r="BB23" s="742"/>
      <c r="BC23" s="742"/>
      <c r="BD23" s="742"/>
      <c r="BE23" s="742"/>
      <c r="BF23" s="743">
        <v>37.799999999999997</v>
      </c>
      <c r="BG23" s="743"/>
      <c r="BH23" s="743"/>
      <c r="BI23" s="743"/>
      <c r="BJ23" s="742" t="s">
        <v>368</v>
      </c>
      <c r="BK23" s="831"/>
      <c r="BL23" s="831"/>
      <c r="BM23" s="831"/>
      <c r="BN23" s="831"/>
      <c r="BO23" s="831"/>
      <c r="BP23" s="832"/>
      <c r="BQ23" s="835" t="s">
        <v>146</v>
      </c>
      <c r="BR23" s="695"/>
      <c r="BS23" s="695"/>
      <c r="BT23" s="695"/>
      <c r="BU23" s="696"/>
      <c r="BV23" s="817" t="s">
        <v>403</v>
      </c>
      <c r="BW23" s="818"/>
      <c r="BX23" s="720" t="s">
        <v>145</v>
      </c>
      <c r="BY23" s="896"/>
      <c r="BZ23" s="641" t="s">
        <v>144</v>
      </c>
      <c r="CA23" s="642"/>
      <c r="CB23" s="642"/>
      <c r="CC23" s="642"/>
      <c r="CD23" s="642"/>
      <c r="CE23" s="642"/>
      <c r="CF23" s="642"/>
      <c r="CG23" s="642"/>
      <c r="CH23" s="642"/>
      <c r="CI23" s="642"/>
      <c r="CJ23" s="642"/>
      <c r="CK23" s="642"/>
      <c r="CL23" s="642"/>
      <c r="CM23" s="642"/>
      <c r="CN23" s="643"/>
      <c r="CO23" s="899">
        <v>2120</v>
      </c>
      <c r="CP23" s="900"/>
      <c r="CQ23" s="900"/>
      <c r="CR23" s="900"/>
      <c r="CS23" s="900"/>
      <c r="CT23" s="888">
        <f>CO23*CZ23</f>
        <v>6652560</v>
      </c>
      <c r="CU23" s="888"/>
      <c r="CV23" s="888"/>
      <c r="CW23" s="888"/>
      <c r="CX23" s="888"/>
      <c r="CY23" s="888"/>
      <c r="CZ23" s="888">
        <v>3138</v>
      </c>
      <c r="DA23" s="888"/>
      <c r="DB23" s="888"/>
      <c r="DC23" s="888"/>
      <c r="DD23" s="888"/>
      <c r="DE23" s="888"/>
      <c r="DF23" s="888"/>
      <c r="DG23" s="888"/>
      <c r="DH23" s="889"/>
      <c r="DI23" s="4"/>
    </row>
    <row r="24" spans="2:113" ht="13.5" customHeight="1">
      <c r="B24" s="659" t="s">
        <v>151</v>
      </c>
      <c r="C24" s="582"/>
      <c r="D24" s="582"/>
      <c r="E24" s="582"/>
      <c r="F24" s="582"/>
      <c r="G24" s="582"/>
      <c r="H24" s="582"/>
      <c r="I24" s="582"/>
      <c r="J24" s="582"/>
      <c r="K24" s="582"/>
      <c r="L24" s="585"/>
      <c r="M24" s="583">
        <v>1377102</v>
      </c>
      <c r="N24" s="584"/>
      <c r="O24" s="584"/>
      <c r="P24" s="584"/>
      <c r="Q24" s="584"/>
      <c r="R24" s="584"/>
      <c r="S24" s="584"/>
      <c r="T24" s="584"/>
      <c r="U24" s="588">
        <v>0.9</v>
      </c>
      <c r="V24" s="588"/>
      <c r="W24" s="588"/>
      <c r="X24" s="588"/>
      <c r="Y24" s="584">
        <v>1267494</v>
      </c>
      <c r="Z24" s="584"/>
      <c r="AA24" s="584"/>
      <c r="AB24" s="584"/>
      <c r="AC24" s="584"/>
      <c r="AD24" s="584"/>
      <c r="AE24" s="584"/>
      <c r="AF24" s="584"/>
      <c r="AG24" s="588">
        <v>1.6</v>
      </c>
      <c r="AH24" s="588"/>
      <c r="AI24" s="588"/>
      <c r="AJ24" s="647"/>
      <c r="AK24" s="46"/>
      <c r="AL24" s="4"/>
      <c r="AM24" s="4"/>
      <c r="AN24" s="582" t="s">
        <v>142</v>
      </c>
      <c r="AO24" s="582"/>
      <c r="AP24" s="582"/>
      <c r="AQ24" s="582"/>
      <c r="AR24" s="582"/>
      <c r="AS24" s="582"/>
      <c r="AT24" s="582"/>
      <c r="AU24" s="582"/>
      <c r="AV24" s="585"/>
      <c r="AW24" s="583">
        <v>25364996</v>
      </c>
      <c r="AX24" s="584"/>
      <c r="AY24" s="584"/>
      <c r="AZ24" s="584"/>
      <c r="BA24" s="584"/>
      <c r="BB24" s="584"/>
      <c r="BC24" s="584"/>
      <c r="BD24" s="584"/>
      <c r="BE24" s="584"/>
      <c r="BF24" s="588">
        <v>37</v>
      </c>
      <c r="BG24" s="588"/>
      <c r="BH24" s="588"/>
      <c r="BI24" s="588"/>
      <c r="BJ24" s="584" t="s">
        <v>368</v>
      </c>
      <c r="BK24" s="821"/>
      <c r="BL24" s="821"/>
      <c r="BM24" s="821"/>
      <c r="BN24" s="821"/>
      <c r="BO24" s="821"/>
      <c r="BP24" s="822"/>
      <c r="BQ24" s="890" t="s">
        <v>141</v>
      </c>
      <c r="BR24" s="891"/>
      <c r="BS24" s="891"/>
      <c r="BT24" s="891"/>
      <c r="BU24" s="892"/>
      <c r="BV24" s="817" t="s">
        <v>409</v>
      </c>
      <c r="BW24" s="818"/>
      <c r="BX24" s="720"/>
      <c r="BY24" s="896"/>
      <c r="BZ24" s="52"/>
      <c r="CA24" s="582" t="s">
        <v>140</v>
      </c>
      <c r="CB24" s="582"/>
      <c r="CC24" s="582"/>
      <c r="CD24" s="582"/>
      <c r="CE24" s="582"/>
      <c r="CF24" s="582"/>
      <c r="CG24" s="582"/>
      <c r="CH24" s="582"/>
      <c r="CI24" s="582"/>
      <c r="CJ24" s="582"/>
      <c r="CK24" s="582"/>
      <c r="CL24" s="582"/>
      <c r="CM24" s="582"/>
      <c r="CN24" s="585"/>
      <c r="CO24" s="583" t="s">
        <v>368</v>
      </c>
      <c r="CP24" s="584"/>
      <c r="CQ24" s="584"/>
      <c r="CR24" s="584"/>
      <c r="CS24" s="584"/>
      <c r="CT24" s="752" t="s">
        <v>368</v>
      </c>
      <c r="CU24" s="752"/>
      <c r="CV24" s="752"/>
      <c r="CW24" s="752"/>
      <c r="CX24" s="752"/>
      <c r="CY24" s="752"/>
      <c r="CZ24" s="752" t="s">
        <v>368</v>
      </c>
      <c r="DA24" s="752"/>
      <c r="DB24" s="752"/>
      <c r="DC24" s="752"/>
      <c r="DD24" s="752"/>
      <c r="DE24" s="752"/>
      <c r="DF24" s="752"/>
      <c r="DG24" s="752"/>
      <c r="DH24" s="754"/>
      <c r="DI24" s="4"/>
    </row>
    <row r="25" spans="2:113" ht="13.5" customHeight="1">
      <c r="B25" s="878" t="s">
        <v>116</v>
      </c>
      <c r="C25" s="885" t="s">
        <v>148</v>
      </c>
      <c r="D25" s="886"/>
      <c r="E25" s="886"/>
      <c r="F25" s="886"/>
      <c r="G25" s="886"/>
      <c r="H25" s="886"/>
      <c r="I25" s="886"/>
      <c r="J25" s="886"/>
      <c r="K25" s="886"/>
      <c r="L25" s="887"/>
      <c r="M25" s="741">
        <v>1267494</v>
      </c>
      <c r="N25" s="742"/>
      <c r="O25" s="742"/>
      <c r="P25" s="742"/>
      <c r="Q25" s="742"/>
      <c r="R25" s="742"/>
      <c r="S25" s="742"/>
      <c r="T25" s="742"/>
      <c r="U25" s="743">
        <v>0.8</v>
      </c>
      <c r="V25" s="743"/>
      <c r="W25" s="743"/>
      <c r="X25" s="743"/>
      <c r="Y25" s="742">
        <v>1267494</v>
      </c>
      <c r="Z25" s="742"/>
      <c r="AA25" s="742"/>
      <c r="AB25" s="742"/>
      <c r="AC25" s="742"/>
      <c r="AD25" s="742"/>
      <c r="AE25" s="742"/>
      <c r="AF25" s="742"/>
      <c r="AG25" s="743">
        <v>1.6</v>
      </c>
      <c r="AH25" s="743"/>
      <c r="AI25" s="743"/>
      <c r="AJ25" s="781"/>
      <c r="AK25" s="46"/>
      <c r="AL25" s="4"/>
      <c r="AM25" s="582" t="s">
        <v>138</v>
      </c>
      <c r="AN25" s="582"/>
      <c r="AO25" s="582"/>
      <c r="AP25" s="582"/>
      <c r="AQ25" s="582"/>
      <c r="AR25" s="582"/>
      <c r="AS25" s="582"/>
      <c r="AT25" s="582"/>
      <c r="AU25" s="582"/>
      <c r="AV25" s="585"/>
      <c r="AW25" s="583">
        <v>422187</v>
      </c>
      <c r="AX25" s="584"/>
      <c r="AY25" s="584"/>
      <c r="AZ25" s="584"/>
      <c r="BA25" s="584"/>
      <c r="BB25" s="584"/>
      <c r="BC25" s="584"/>
      <c r="BD25" s="584"/>
      <c r="BE25" s="584"/>
      <c r="BF25" s="588">
        <v>0.6</v>
      </c>
      <c r="BG25" s="588"/>
      <c r="BH25" s="588"/>
      <c r="BI25" s="588"/>
      <c r="BJ25" s="584" t="s">
        <v>368</v>
      </c>
      <c r="BK25" s="821"/>
      <c r="BL25" s="821"/>
      <c r="BM25" s="821"/>
      <c r="BN25" s="821"/>
      <c r="BO25" s="821"/>
      <c r="BP25" s="822"/>
      <c r="BQ25" s="619" t="s">
        <v>137</v>
      </c>
      <c r="BR25" s="582"/>
      <c r="BS25" s="582"/>
      <c r="BT25" s="582"/>
      <c r="BU25" s="585"/>
      <c r="BV25" s="817" t="s">
        <v>403</v>
      </c>
      <c r="BW25" s="818"/>
      <c r="BX25" s="720"/>
      <c r="BY25" s="896"/>
      <c r="BZ25" s="51"/>
      <c r="CA25" s="582" t="s">
        <v>136</v>
      </c>
      <c r="CB25" s="582"/>
      <c r="CC25" s="582"/>
      <c r="CD25" s="582"/>
      <c r="CE25" s="582"/>
      <c r="CF25" s="582"/>
      <c r="CG25" s="582"/>
      <c r="CH25" s="582"/>
      <c r="CI25" s="582"/>
      <c r="CJ25" s="582"/>
      <c r="CK25" s="582"/>
      <c r="CL25" s="582"/>
      <c r="CM25" s="582"/>
      <c r="CN25" s="585"/>
      <c r="CO25" s="583">
        <v>231</v>
      </c>
      <c r="CP25" s="584"/>
      <c r="CQ25" s="584"/>
      <c r="CR25" s="584"/>
      <c r="CS25" s="584"/>
      <c r="CT25" s="752">
        <v>782859</v>
      </c>
      <c r="CU25" s="752"/>
      <c r="CV25" s="752"/>
      <c r="CW25" s="752"/>
      <c r="CX25" s="752"/>
      <c r="CY25" s="752"/>
      <c r="CZ25" s="752">
        <v>3389</v>
      </c>
      <c r="DA25" s="752"/>
      <c r="DB25" s="752"/>
      <c r="DC25" s="752"/>
      <c r="DD25" s="752"/>
      <c r="DE25" s="752"/>
      <c r="DF25" s="752"/>
      <c r="DG25" s="752"/>
      <c r="DH25" s="754"/>
      <c r="DI25" s="4"/>
    </row>
    <row r="26" spans="2:113" ht="13.5" customHeight="1">
      <c r="B26" s="879"/>
      <c r="C26" s="881" t="s">
        <v>143</v>
      </c>
      <c r="D26" s="695"/>
      <c r="E26" s="695"/>
      <c r="F26" s="695"/>
      <c r="G26" s="695"/>
      <c r="H26" s="695"/>
      <c r="I26" s="695"/>
      <c r="J26" s="695"/>
      <c r="K26" s="695"/>
      <c r="L26" s="696"/>
      <c r="M26" s="583">
        <v>109006</v>
      </c>
      <c r="N26" s="584"/>
      <c r="O26" s="584"/>
      <c r="P26" s="584"/>
      <c r="Q26" s="584"/>
      <c r="R26" s="584"/>
      <c r="S26" s="584"/>
      <c r="T26" s="584"/>
      <c r="U26" s="588">
        <v>0.1</v>
      </c>
      <c r="V26" s="588"/>
      <c r="W26" s="588"/>
      <c r="X26" s="588"/>
      <c r="Y26" s="584" t="s">
        <v>368</v>
      </c>
      <c r="Z26" s="584"/>
      <c r="AA26" s="584"/>
      <c r="AB26" s="584"/>
      <c r="AC26" s="584"/>
      <c r="AD26" s="584"/>
      <c r="AE26" s="584"/>
      <c r="AF26" s="584"/>
      <c r="AG26" s="588" t="s">
        <v>368</v>
      </c>
      <c r="AH26" s="588"/>
      <c r="AI26" s="588"/>
      <c r="AJ26" s="647"/>
      <c r="AK26" s="46"/>
      <c r="AL26" s="4"/>
      <c r="AM26" s="582" t="s">
        <v>134</v>
      </c>
      <c r="AN26" s="582"/>
      <c r="AO26" s="582"/>
      <c r="AP26" s="582"/>
      <c r="AQ26" s="582"/>
      <c r="AR26" s="582"/>
      <c r="AS26" s="582"/>
      <c r="AT26" s="582"/>
      <c r="AU26" s="582"/>
      <c r="AV26" s="585"/>
      <c r="AW26" s="583">
        <v>2180153</v>
      </c>
      <c r="AX26" s="584"/>
      <c r="AY26" s="584"/>
      <c r="AZ26" s="584"/>
      <c r="BA26" s="584"/>
      <c r="BB26" s="584"/>
      <c r="BC26" s="584"/>
      <c r="BD26" s="584"/>
      <c r="BE26" s="584"/>
      <c r="BF26" s="588">
        <v>3.2</v>
      </c>
      <c r="BG26" s="588"/>
      <c r="BH26" s="588"/>
      <c r="BI26" s="588"/>
      <c r="BJ26" s="584" t="s">
        <v>368</v>
      </c>
      <c r="BK26" s="821"/>
      <c r="BL26" s="821"/>
      <c r="BM26" s="821"/>
      <c r="BN26" s="821"/>
      <c r="BO26" s="821"/>
      <c r="BP26" s="822"/>
      <c r="BQ26" s="619"/>
      <c r="BR26" s="582"/>
      <c r="BS26" s="582"/>
      <c r="BT26" s="582"/>
      <c r="BU26" s="585"/>
      <c r="BV26" s="817"/>
      <c r="BW26" s="818"/>
      <c r="BX26" s="720"/>
      <c r="BY26" s="896"/>
      <c r="BZ26" s="619" t="s">
        <v>133</v>
      </c>
      <c r="CA26" s="582"/>
      <c r="CB26" s="582"/>
      <c r="CC26" s="582"/>
      <c r="CD26" s="582"/>
      <c r="CE26" s="582"/>
      <c r="CF26" s="582"/>
      <c r="CG26" s="582"/>
      <c r="CH26" s="582"/>
      <c r="CI26" s="582"/>
      <c r="CJ26" s="582"/>
      <c r="CK26" s="582"/>
      <c r="CL26" s="582"/>
      <c r="CM26" s="582"/>
      <c r="CN26" s="585"/>
      <c r="CO26" s="583">
        <v>5</v>
      </c>
      <c r="CP26" s="584"/>
      <c r="CQ26" s="584"/>
      <c r="CR26" s="584"/>
      <c r="CS26" s="584"/>
      <c r="CT26" s="752">
        <v>21378</v>
      </c>
      <c r="CU26" s="752"/>
      <c r="CV26" s="752"/>
      <c r="CW26" s="752"/>
      <c r="CX26" s="752"/>
      <c r="CY26" s="752"/>
      <c r="CZ26" s="752">
        <v>4276</v>
      </c>
      <c r="DA26" s="752"/>
      <c r="DB26" s="752"/>
      <c r="DC26" s="752"/>
      <c r="DD26" s="752"/>
      <c r="DE26" s="752"/>
      <c r="DF26" s="752"/>
      <c r="DG26" s="752"/>
      <c r="DH26" s="754"/>
      <c r="DI26" s="4"/>
    </row>
    <row r="27" spans="2:113" ht="13.5" customHeight="1">
      <c r="B27" s="880"/>
      <c r="C27" s="882" t="s">
        <v>139</v>
      </c>
      <c r="D27" s="883"/>
      <c r="E27" s="883"/>
      <c r="F27" s="883"/>
      <c r="G27" s="883"/>
      <c r="H27" s="883"/>
      <c r="I27" s="883"/>
      <c r="J27" s="883"/>
      <c r="K27" s="883"/>
      <c r="L27" s="884"/>
      <c r="M27" s="874">
        <v>602</v>
      </c>
      <c r="N27" s="875"/>
      <c r="O27" s="875"/>
      <c r="P27" s="875"/>
      <c r="Q27" s="875"/>
      <c r="R27" s="875"/>
      <c r="S27" s="875"/>
      <c r="T27" s="875"/>
      <c r="U27" s="876">
        <v>0</v>
      </c>
      <c r="V27" s="876"/>
      <c r="W27" s="876"/>
      <c r="X27" s="876"/>
      <c r="Y27" s="875" t="s">
        <v>368</v>
      </c>
      <c r="Z27" s="875"/>
      <c r="AA27" s="875"/>
      <c r="AB27" s="875"/>
      <c r="AC27" s="875"/>
      <c r="AD27" s="875"/>
      <c r="AE27" s="875"/>
      <c r="AF27" s="875"/>
      <c r="AG27" s="876" t="s">
        <v>368</v>
      </c>
      <c r="AH27" s="876"/>
      <c r="AI27" s="876"/>
      <c r="AJ27" s="877"/>
      <c r="AK27" s="46"/>
      <c r="AL27" s="4"/>
      <c r="AM27" s="582" t="s">
        <v>131</v>
      </c>
      <c r="AN27" s="582"/>
      <c r="AO27" s="582"/>
      <c r="AP27" s="582"/>
      <c r="AQ27" s="582"/>
      <c r="AR27" s="582"/>
      <c r="AS27" s="582"/>
      <c r="AT27" s="582"/>
      <c r="AU27" s="582"/>
      <c r="AV27" s="585"/>
      <c r="AW27" s="583" t="s">
        <v>368</v>
      </c>
      <c r="AX27" s="584"/>
      <c r="AY27" s="584"/>
      <c r="AZ27" s="584"/>
      <c r="BA27" s="584"/>
      <c r="BB27" s="584"/>
      <c r="BC27" s="584"/>
      <c r="BD27" s="584"/>
      <c r="BE27" s="584"/>
      <c r="BF27" s="588" t="s">
        <v>368</v>
      </c>
      <c r="BG27" s="588"/>
      <c r="BH27" s="588"/>
      <c r="BI27" s="588"/>
      <c r="BJ27" s="584" t="s">
        <v>368</v>
      </c>
      <c r="BK27" s="821"/>
      <c r="BL27" s="821"/>
      <c r="BM27" s="821"/>
      <c r="BN27" s="821"/>
      <c r="BO27" s="821"/>
      <c r="BP27" s="822"/>
      <c r="BQ27" s="619"/>
      <c r="BR27" s="582"/>
      <c r="BS27" s="582"/>
      <c r="BT27" s="582"/>
      <c r="BU27" s="585"/>
      <c r="BV27" s="817"/>
      <c r="BW27" s="818"/>
      <c r="BX27" s="720"/>
      <c r="BY27" s="896"/>
      <c r="BZ27" s="619" t="s">
        <v>130</v>
      </c>
      <c r="CA27" s="582"/>
      <c r="CB27" s="582"/>
      <c r="CC27" s="582"/>
      <c r="CD27" s="582"/>
      <c r="CE27" s="582"/>
      <c r="CF27" s="582"/>
      <c r="CG27" s="582"/>
      <c r="CH27" s="582"/>
      <c r="CI27" s="582"/>
      <c r="CJ27" s="582"/>
      <c r="CK27" s="582"/>
      <c r="CL27" s="582"/>
      <c r="CM27" s="582"/>
      <c r="CN27" s="585"/>
      <c r="CO27" s="583" t="s">
        <v>368</v>
      </c>
      <c r="CP27" s="584"/>
      <c r="CQ27" s="584"/>
      <c r="CR27" s="584"/>
      <c r="CS27" s="584"/>
      <c r="CT27" s="752" t="s">
        <v>368</v>
      </c>
      <c r="CU27" s="752"/>
      <c r="CV27" s="752"/>
      <c r="CW27" s="752"/>
      <c r="CX27" s="752"/>
      <c r="CY27" s="752"/>
      <c r="CZ27" s="752" t="s">
        <v>368</v>
      </c>
      <c r="DA27" s="752"/>
      <c r="DB27" s="752"/>
      <c r="DC27" s="752"/>
      <c r="DD27" s="752"/>
      <c r="DE27" s="752"/>
      <c r="DF27" s="752"/>
      <c r="DG27" s="752"/>
      <c r="DH27" s="754"/>
      <c r="DI27" s="4"/>
    </row>
    <row r="28" spans="2:113" ht="13.5" customHeight="1">
      <c r="B28" s="659" t="s">
        <v>135</v>
      </c>
      <c r="C28" s="582"/>
      <c r="D28" s="582"/>
      <c r="E28" s="582"/>
      <c r="F28" s="582"/>
      <c r="G28" s="582"/>
      <c r="H28" s="582"/>
      <c r="I28" s="582"/>
      <c r="J28" s="582"/>
      <c r="K28" s="582"/>
      <c r="L28" s="585"/>
      <c r="M28" s="870">
        <v>81452499</v>
      </c>
      <c r="N28" s="871"/>
      <c r="O28" s="871"/>
      <c r="P28" s="871"/>
      <c r="Q28" s="871"/>
      <c r="R28" s="871"/>
      <c r="S28" s="871"/>
      <c r="T28" s="871"/>
      <c r="U28" s="872">
        <v>53.2</v>
      </c>
      <c r="V28" s="872"/>
      <c r="W28" s="872"/>
      <c r="X28" s="872"/>
      <c r="Y28" s="871">
        <v>76507259</v>
      </c>
      <c r="Z28" s="871"/>
      <c r="AA28" s="871"/>
      <c r="AB28" s="871"/>
      <c r="AC28" s="871"/>
      <c r="AD28" s="871"/>
      <c r="AE28" s="871"/>
      <c r="AF28" s="871"/>
      <c r="AG28" s="872">
        <v>99.4</v>
      </c>
      <c r="AH28" s="872"/>
      <c r="AI28" s="872"/>
      <c r="AJ28" s="873"/>
      <c r="AK28" s="49"/>
      <c r="AL28" s="6"/>
      <c r="AM28" s="695" t="s">
        <v>128</v>
      </c>
      <c r="AN28" s="695"/>
      <c r="AO28" s="695"/>
      <c r="AP28" s="695"/>
      <c r="AQ28" s="695"/>
      <c r="AR28" s="695"/>
      <c r="AS28" s="695"/>
      <c r="AT28" s="695"/>
      <c r="AU28" s="695"/>
      <c r="AV28" s="696"/>
      <c r="AW28" s="583" t="s">
        <v>368</v>
      </c>
      <c r="AX28" s="584"/>
      <c r="AY28" s="584"/>
      <c r="AZ28" s="584"/>
      <c r="BA28" s="584"/>
      <c r="BB28" s="584"/>
      <c r="BC28" s="584"/>
      <c r="BD28" s="584"/>
      <c r="BE28" s="584"/>
      <c r="BF28" s="588" t="s">
        <v>368</v>
      </c>
      <c r="BG28" s="588"/>
      <c r="BH28" s="588"/>
      <c r="BI28" s="588"/>
      <c r="BJ28" s="584" t="s">
        <v>368</v>
      </c>
      <c r="BK28" s="821"/>
      <c r="BL28" s="821"/>
      <c r="BM28" s="821"/>
      <c r="BN28" s="821"/>
      <c r="BO28" s="821"/>
      <c r="BP28" s="822"/>
      <c r="BQ28" s="619"/>
      <c r="BR28" s="582"/>
      <c r="BS28" s="582"/>
      <c r="BT28" s="582"/>
      <c r="BU28" s="585"/>
      <c r="BV28" s="817"/>
      <c r="BW28" s="818"/>
      <c r="BX28" s="897"/>
      <c r="BY28" s="898"/>
      <c r="BZ28" s="697" t="s">
        <v>30</v>
      </c>
      <c r="CA28" s="662"/>
      <c r="CB28" s="662"/>
      <c r="CC28" s="662"/>
      <c r="CD28" s="662"/>
      <c r="CE28" s="662"/>
      <c r="CF28" s="662"/>
      <c r="CG28" s="662"/>
      <c r="CH28" s="662"/>
      <c r="CI28" s="662"/>
      <c r="CJ28" s="662"/>
      <c r="CK28" s="662"/>
      <c r="CL28" s="662"/>
      <c r="CM28" s="662"/>
      <c r="CN28" s="663"/>
      <c r="CO28" s="583">
        <v>2096</v>
      </c>
      <c r="CP28" s="584"/>
      <c r="CQ28" s="584"/>
      <c r="CR28" s="584"/>
      <c r="CS28" s="584"/>
      <c r="CT28" s="752">
        <v>6595482</v>
      </c>
      <c r="CU28" s="752"/>
      <c r="CV28" s="752"/>
      <c r="CW28" s="752"/>
      <c r="CX28" s="752"/>
      <c r="CY28" s="752"/>
      <c r="CZ28" s="752">
        <v>3147</v>
      </c>
      <c r="DA28" s="752"/>
      <c r="DB28" s="752"/>
      <c r="DC28" s="752"/>
      <c r="DD28" s="752"/>
      <c r="DE28" s="752"/>
      <c r="DF28" s="752"/>
      <c r="DG28" s="752"/>
      <c r="DH28" s="754"/>
      <c r="DI28" s="4"/>
    </row>
    <row r="29" spans="2:113" ht="13.5" customHeight="1">
      <c r="B29" s="853" t="s">
        <v>132</v>
      </c>
      <c r="C29" s="695"/>
      <c r="D29" s="695"/>
      <c r="E29" s="695"/>
      <c r="F29" s="695"/>
      <c r="G29" s="695"/>
      <c r="H29" s="695"/>
      <c r="I29" s="695"/>
      <c r="J29" s="695"/>
      <c r="K29" s="695"/>
      <c r="L29" s="696"/>
      <c r="M29" s="583">
        <v>49715</v>
      </c>
      <c r="N29" s="584"/>
      <c r="O29" s="584"/>
      <c r="P29" s="584"/>
      <c r="Q29" s="584"/>
      <c r="R29" s="584"/>
      <c r="S29" s="584"/>
      <c r="T29" s="584"/>
      <c r="U29" s="588">
        <v>0</v>
      </c>
      <c r="V29" s="588"/>
      <c r="W29" s="588"/>
      <c r="X29" s="588"/>
      <c r="Y29" s="584">
        <v>49715</v>
      </c>
      <c r="Z29" s="584"/>
      <c r="AA29" s="584"/>
      <c r="AB29" s="584"/>
      <c r="AC29" s="584"/>
      <c r="AD29" s="584"/>
      <c r="AE29" s="584"/>
      <c r="AF29" s="584"/>
      <c r="AG29" s="588">
        <v>0.1</v>
      </c>
      <c r="AH29" s="588"/>
      <c r="AI29" s="588"/>
      <c r="AJ29" s="647"/>
      <c r="AK29" s="49"/>
      <c r="AL29" s="582" t="s">
        <v>126</v>
      </c>
      <c r="AM29" s="582"/>
      <c r="AN29" s="582"/>
      <c r="AO29" s="582"/>
      <c r="AP29" s="582"/>
      <c r="AQ29" s="582"/>
      <c r="AR29" s="582"/>
      <c r="AS29" s="582"/>
      <c r="AT29" s="582"/>
      <c r="AU29" s="582"/>
      <c r="AV29" s="585"/>
      <c r="AW29" s="583" t="s">
        <v>368</v>
      </c>
      <c r="AX29" s="584"/>
      <c r="AY29" s="584"/>
      <c r="AZ29" s="584"/>
      <c r="BA29" s="584"/>
      <c r="BB29" s="584"/>
      <c r="BC29" s="584"/>
      <c r="BD29" s="584"/>
      <c r="BE29" s="584"/>
      <c r="BF29" s="588" t="s">
        <v>368</v>
      </c>
      <c r="BG29" s="588"/>
      <c r="BH29" s="588"/>
      <c r="BI29" s="588"/>
      <c r="BJ29" s="584" t="s">
        <v>368</v>
      </c>
      <c r="BK29" s="821"/>
      <c r="BL29" s="821"/>
      <c r="BM29" s="821"/>
      <c r="BN29" s="821"/>
      <c r="BO29" s="821"/>
      <c r="BP29" s="822"/>
      <c r="BQ29" s="861"/>
      <c r="BR29" s="862"/>
      <c r="BS29" s="862"/>
      <c r="BT29" s="862"/>
      <c r="BU29" s="863"/>
      <c r="BV29" s="864"/>
      <c r="BW29" s="816"/>
      <c r="BX29" s="865" t="s">
        <v>413</v>
      </c>
      <c r="BY29" s="866"/>
      <c r="BZ29" s="866"/>
      <c r="CA29" s="866"/>
      <c r="CB29" s="866"/>
      <c r="CC29" s="866"/>
      <c r="CD29" s="866"/>
      <c r="CE29" s="866"/>
      <c r="CF29" s="866"/>
      <c r="CG29" s="866"/>
      <c r="CH29" s="866"/>
      <c r="CI29" s="866"/>
      <c r="CJ29" s="866"/>
      <c r="CK29" s="866"/>
      <c r="CL29" s="866"/>
      <c r="CM29" s="866"/>
      <c r="CN29" s="867"/>
      <c r="CO29" s="868">
        <v>101</v>
      </c>
      <c r="CP29" s="784"/>
      <c r="CQ29" s="784"/>
      <c r="CR29" s="784"/>
      <c r="CS29" s="784"/>
      <c r="CT29" s="784"/>
      <c r="CU29" s="784"/>
      <c r="CV29" s="784"/>
      <c r="CW29" s="784"/>
      <c r="CX29" s="784"/>
      <c r="CY29" s="784"/>
      <c r="CZ29" s="784"/>
      <c r="DA29" s="784"/>
      <c r="DB29" s="784"/>
      <c r="DC29" s="784"/>
      <c r="DD29" s="784"/>
      <c r="DE29" s="784"/>
      <c r="DF29" s="784"/>
      <c r="DG29" s="784"/>
      <c r="DH29" s="869"/>
      <c r="DI29" s="4"/>
    </row>
    <row r="30" spans="2:113" ht="13.5" customHeight="1">
      <c r="B30" s="659" t="s">
        <v>129</v>
      </c>
      <c r="C30" s="582"/>
      <c r="D30" s="582"/>
      <c r="E30" s="582"/>
      <c r="F30" s="582"/>
      <c r="G30" s="582"/>
      <c r="H30" s="582"/>
      <c r="I30" s="582"/>
      <c r="J30" s="582"/>
      <c r="K30" s="582"/>
      <c r="L30" s="585"/>
      <c r="M30" s="583">
        <v>1573269</v>
      </c>
      <c r="N30" s="584"/>
      <c r="O30" s="584"/>
      <c r="P30" s="584"/>
      <c r="Q30" s="584"/>
      <c r="R30" s="584"/>
      <c r="S30" s="584"/>
      <c r="T30" s="584"/>
      <c r="U30" s="588">
        <v>1</v>
      </c>
      <c r="V30" s="588"/>
      <c r="W30" s="588"/>
      <c r="X30" s="588"/>
      <c r="Y30" s="584" t="s">
        <v>368</v>
      </c>
      <c r="Z30" s="584"/>
      <c r="AA30" s="584"/>
      <c r="AB30" s="584"/>
      <c r="AC30" s="584"/>
      <c r="AD30" s="584"/>
      <c r="AE30" s="584"/>
      <c r="AF30" s="584"/>
      <c r="AG30" s="588" t="s">
        <v>368</v>
      </c>
      <c r="AH30" s="588"/>
      <c r="AI30" s="588"/>
      <c r="AJ30" s="647"/>
      <c r="AK30" s="619" t="s">
        <v>123</v>
      </c>
      <c r="AL30" s="582"/>
      <c r="AM30" s="582"/>
      <c r="AN30" s="582"/>
      <c r="AO30" s="582"/>
      <c r="AP30" s="582"/>
      <c r="AQ30" s="582"/>
      <c r="AR30" s="582"/>
      <c r="AS30" s="582"/>
      <c r="AT30" s="582"/>
      <c r="AU30" s="582"/>
      <c r="AV30" s="585"/>
      <c r="AW30" s="583">
        <v>5678500</v>
      </c>
      <c r="AX30" s="584"/>
      <c r="AY30" s="584"/>
      <c r="AZ30" s="584"/>
      <c r="BA30" s="584"/>
      <c r="BB30" s="584"/>
      <c r="BC30" s="584"/>
      <c r="BD30" s="584"/>
      <c r="BE30" s="584"/>
      <c r="BF30" s="588">
        <v>8.3000000000000007</v>
      </c>
      <c r="BG30" s="588"/>
      <c r="BH30" s="588"/>
      <c r="BI30" s="588"/>
      <c r="BJ30" s="584" t="s">
        <v>368</v>
      </c>
      <c r="BK30" s="821"/>
      <c r="BL30" s="821"/>
      <c r="BM30" s="821"/>
      <c r="BN30" s="821"/>
      <c r="BO30" s="821"/>
      <c r="BP30" s="822"/>
      <c r="BQ30" s="728" t="s">
        <v>122</v>
      </c>
      <c r="BR30" s="632"/>
      <c r="BS30" s="632"/>
      <c r="BT30" s="632"/>
      <c r="BU30" s="632"/>
      <c r="BV30" s="632"/>
      <c r="BW30" s="632"/>
      <c r="BX30" s="632"/>
      <c r="BY30" s="632"/>
      <c r="BZ30" s="632"/>
      <c r="CA30" s="632"/>
      <c r="CB30" s="632"/>
      <c r="CC30" s="632"/>
      <c r="CD30" s="633"/>
      <c r="CE30" s="801"/>
      <c r="CF30" s="632" t="s">
        <v>121</v>
      </c>
      <c r="CG30" s="632"/>
      <c r="CH30" s="632"/>
      <c r="CI30" s="632"/>
      <c r="CJ30" s="632"/>
      <c r="CK30" s="632"/>
      <c r="CL30" s="632"/>
      <c r="CM30" s="632"/>
      <c r="CN30" s="854"/>
      <c r="CO30" s="795" t="s">
        <v>120</v>
      </c>
      <c r="CP30" s="788"/>
      <c r="CQ30" s="788"/>
      <c r="CR30" s="788"/>
      <c r="CS30" s="796"/>
      <c r="CT30" s="857" t="s">
        <v>119</v>
      </c>
      <c r="CU30" s="844"/>
      <c r="CV30" s="844"/>
      <c r="CW30" s="844"/>
      <c r="CX30" s="844"/>
      <c r="CY30" s="845"/>
      <c r="CZ30" s="638" t="s">
        <v>414</v>
      </c>
      <c r="DA30" s="639"/>
      <c r="DB30" s="639"/>
      <c r="DC30" s="639"/>
      <c r="DD30" s="639"/>
      <c r="DE30" s="639"/>
      <c r="DF30" s="639"/>
      <c r="DG30" s="639"/>
      <c r="DH30" s="859"/>
    </row>
    <row r="31" spans="2:113" ht="13.5" customHeight="1">
      <c r="B31" s="659" t="s">
        <v>127</v>
      </c>
      <c r="C31" s="582"/>
      <c r="D31" s="582"/>
      <c r="E31" s="582"/>
      <c r="F31" s="582"/>
      <c r="G31" s="582"/>
      <c r="H31" s="582"/>
      <c r="I31" s="582"/>
      <c r="J31" s="582"/>
      <c r="K31" s="582"/>
      <c r="L31" s="585"/>
      <c r="M31" s="583">
        <v>974202</v>
      </c>
      <c r="N31" s="584"/>
      <c r="O31" s="584"/>
      <c r="P31" s="584"/>
      <c r="Q31" s="584"/>
      <c r="R31" s="584"/>
      <c r="S31" s="584"/>
      <c r="T31" s="584"/>
      <c r="U31" s="588">
        <v>0.6</v>
      </c>
      <c r="V31" s="588"/>
      <c r="W31" s="588"/>
      <c r="X31" s="588"/>
      <c r="Y31" s="584">
        <v>281693</v>
      </c>
      <c r="Z31" s="584"/>
      <c r="AA31" s="584"/>
      <c r="AB31" s="584"/>
      <c r="AC31" s="584"/>
      <c r="AD31" s="584"/>
      <c r="AE31" s="584"/>
      <c r="AF31" s="584"/>
      <c r="AG31" s="588">
        <v>0.4</v>
      </c>
      <c r="AH31" s="588"/>
      <c r="AI31" s="588"/>
      <c r="AJ31" s="647"/>
      <c r="AK31" s="49"/>
      <c r="AL31" s="667" t="s">
        <v>118</v>
      </c>
      <c r="AM31" s="667"/>
      <c r="AN31" s="667"/>
      <c r="AO31" s="667"/>
      <c r="AP31" s="667"/>
      <c r="AQ31" s="667"/>
      <c r="AR31" s="667"/>
      <c r="AS31" s="667"/>
      <c r="AT31" s="667"/>
      <c r="AU31" s="667"/>
      <c r="AV31" s="668"/>
      <c r="AW31" s="733">
        <v>5678500</v>
      </c>
      <c r="AX31" s="734"/>
      <c r="AY31" s="734"/>
      <c r="AZ31" s="734"/>
      <c r="BA31" s="734"/>
      <c r="BB31" s="734"/>
      <c r="BC31" s="734"/>
      <c r="BD31" s="734"/>
      <c r="BE31" s="734"/>
      <c r="BF31" s="735">
        <v>8.3000000000000007</v>
      </c>
      <c r="BG31" s="735"/>
      <c r="BH31" s="735"/>
      <c r="BI31" s="735"/>
      <c r="BJ31" s="734" t="s">
        <v>368</v>
      </c>
      <c r="BK31" s="833"/>
      <c r="BL31" s="833"/>
      <c r="BM31" s="833"/>
      <c r="BN31" s="833"/>
      <c r="BO31" s="833"/>
      <c r="BP31" s="834"/>
      <c r="BQ31" s="697"/>
      <c r="BR31" s="662"/>
      <c r="BS31" s="662"/>
      <c r="BT31" s="662"/>
      <c r="BU31" s="662"/>
      <c r="BV31" s="662"/>
      <c r="BW31" s="662"/>
      <c r="BX31" s="662"/>
      <c r="BY31" s="662"/>
      <c r="BZ31" s="662"/>
      <c r="CA31" s="662"/>
      <c r="CB31" s="662"/>
      <c r="CC31" s="662"/>
      <c r="CD31" s="663"/>
      <c r="CE31" s="823"/>
      <c r="CF31" s="662"/>
      <c r="CG31" s="662"/>
      <c r="CH31" s="662"/>
      <c r="CI31" s="662"/>
      <c r="CJ31" s="662"/>
      <c r="CK31" s="662"/>
      <c r="CL31" s="662"/>
      <c r="CM31" s="662"/>
      <c r="CN31" s="824"/>
      <c r="CO31" s="855"/>
      <c r="CP31" s="806"/>
      <c r="CQ31" s="806"/>
      <c r="CR31" s="806"/>
      <c r="CS31" s="856"/>
      <c r="CT31" s="858"/>
      <c r="CU31" s="674"/>
      <c r="CV31" s="674"/>
      <c r="CW31" s="674"/>
      <c r="CX31" s="674"/>
      <c r="CY31" s="675"/>
      <c r="CZ31" s="644"/>
      <c r="DA31" s="645"/>
      <c r="DB31" s="645"/>
      <c r="DC31" s="645"/>
      <c r="DD31" s="645"/>
      <c r="DE31" s="645"/>
      <c r="DF31" s="645"/>
      <c r="DG31" s="645"/>
      <c r="DH31" s="860"/>
      <c r="DI31" s="4"/>
    </row>
    <row r="32" spans="2:113" ht="13.5" customHeight="1">
      <c r="B32" s="659" t="s">
        <v>124</v>
      </c>
      <c r="C32" s="582"/>
      <c r="D32" s="582"/>
      <c r="E32" s="582"/>
      <c r="F32" s="582"/>
      <c r="G32" s="582"/>
      <c r="H32" s="582"/>
      <c r="I32" s="582"/>
      <c r="J32" s="582"/>
      <c r="K32" s="582"/>
      <c r="L32" s="585"/>
      <c r="M32" s="583">
        <v>1884782</v>
      </c>
      <c r="N32" s="584"/>
      <c r="O32" s="584"/>
      <c r="P32" s="584"/>
      <c r="Q32" s="584"/>
      <c r="R32" s="584"/>
      <c r="S32" s="584"/>
      <c r="T32" s="584"/>
      <c r="U32" s="588">
        <v>1.2</v>
      </c>
      <c r="V32" s="588"/>
      <c r="W32" s="588"/>
      <c r="X32" s="588"/>
      <c r="Y32" s="584" t="s">
        <v>368</v>
      </c>
      <c r="Z32" s="584"/>
      <c r="AA32" s="584"/>
      <c r="AB32" s="584"/>
      <c r="AC32" s="584"/>
      <c r="AD32" s="584"/>
      <c r="AE32" s="584"/>
      <c r="AF32" s="584"/>
      <c r="AG32" s="588" t="s">
        <v>368</v>
      </c>
      <c r="AH32" s="588"/>
      <c r="AI32" s="588"/>
      <c r="AJ32" s="647"/>
      <c r="AK32" s="846" t="s">
        <v>116</v>
      </c>
      <c r="AL32" s="50"/>
      <c r="AM32" s="726" t="s">
        <v>115</v>
      </c>
      <c r="AN32" s="726"/>
      <c r="AO32" s="726"/>
      <c r="AP32" s="726"/>
      <c r="AQ32" s="726"/>
      <c r="AR32" s="726"/>
      <c r="AS32" s="726"/>
      <c r="AT32" s="726"/>
      <c r="AU32" s="726"/>
      <c r="AV32" s="727"/>
      <c r="AW32" s="741">
        <v>6565</v>
      </c>
      <c r="AX32" s="742"/>
      <c r="AY32" s="742"/>
      <c r="AZ32" s="742"/>
      <c r="BA32" s="742"/>
      <c r="BB32" s="742"/>
      <c r="BC32" s="742"/>
      <c r="BD32" s="742"/>
      <c r="BE32" s="742"/>
      <c r="BF32" s="743">
        <v>0</v>
      </c>
      <c r="BG32" s="743"/>
      <c r="BH32" s="743"/>
      <c r="BI32" s="743"/>
      <c r="BJ32" s="742" t="s">
        <v>368</v>
      </c>
      <c r="BK32" s="831"/>
      <c r="BL32" s="831"/>
      <c r="BM32" s="831"/>
      <c r="BN32" s="831"/>
      <c r="BO32" s="831"/>
      <c r="BP32" s="832"/>
      <c r="BQ32" s="843" t="s">
        <v>114</v>
      </c>
      <c r="BR32" s="844"/>
      <c r="BS32" s="844"/>
      <c r="BT32" s="844"/>
      <c r="BU32" s="845"/>
      <c r="BV32" s="839" t="s">
        <v>403</v>
      </c>
      <c r="BW32" s="840"/>
      <c r="BX32" s="728" t="s">
        <v>113</v>
      </c>
      <c r="BY32" s="632"/>
      <c r="BZ32" s="632"/>
      <c r="CA32" s="632"/>
      <c r="CB32" s="633"/>
      <c r="CC32" s="839" t="s">
        <v>403</v>
      </c>
      <c r="CD32" s="840"/>
      <c r="CE32" s="728" t="s">
        <v>112</v>
      </c>
      <c r="CF32" s="632"/>
      <c r="CG32" s="632"/>
      <c r="CH32" s="632"/>
      <c r="CI32" s="632"/>
      <c r="CJ32" s="632"/>
      <c r="CK32" s="632"/>
      <c r="CL32" s="632"/>
      <c r="CM32" s="632"/>
      <c r="CN32" s="633"/>
      <c r="CO32" s="841">
        <v>1</v>
      </c>
      <c r="CP32" s="614"/>
      <c r="CQ32" s="614"/>
      <c r="CR32" s="614"/>
      <c r="CS32" s="614"/>
      <c r="CT32" s="842" t="s">
        <v>506</v>
      </c>
      <c r="CU32" s="842"/>
      <c r="CV32" s="842"/>
      <c r="CW32" s="842"/>
      <c r="CX32" s="842"/>
      <c r="CY32" s="842"/>
      <c r="CZ32" s="750">
        <v>10600</v>
      </c>
      <c r="DA32" s="783"/>
      <c r="DB32" s="783"/>
      <c r="DC32" s="783"/>
      <c r="DD32" s="783"/>
      <c r="DE32" s="783"/>
      <c r="DF32" s="783"/>
      <c r="DG32" s="783"/>
      <c r="DH32" s="786"/>
      <c r="DI32" s="4"/>
    </row>
    <row r="33" spans="2:113" ht="13.5" customHeight="1">
      <c r="B33" s="849" t="s">
        <v>8</v>
      </c>
      <c r="C33" s="773"/>
      <c r="D33" s="773"/>
      <c r="E33" s="773"/>
      <c r="F33" s="773"/>
      <c r="G33" s="773"/>
      <c r="H33" s="773"/>
      <c r="I33" s="773"/>
      <c r="J33" s="773"/>
      <c r="K33" s="773"/>
      <c r="L33" s="774"/>
      <c r="M33" s="583">
        <v>27983442</v>
      </c>
      <c r="N33" s="584"/>
      <c r="O33" s="584"/>
      <c r="P33" s="584"/>
      <c r="Q33" s="584"/>
      <c r="R33" s="584"/>
      <c r="S33" s="584"/>
      <c r="T33" s="584"/>
      <c r="U33" s="588">
        <v>18.3</v>
      </c>
      <c r="V33" s="588"/>
      <c r="W33" s="588"/>
      <c r="X33" s="588"/>
      <c r="Y33" s="584" t="s">
        <v>368</v>
      </c>
      <c r="Z33" s="584"/>
      <c r="AA33" s="584"/>
      <c r="AB33" s="584"/>
      <c r="AC33" s="584"/>
      <c r="AD33" s="584"/>
      <c r="AE33" s="584"/>
      <c r="AF33" s="584"/>
      <c r="AG33" s="588" t="s">
        <v>368</v>
      </c>
      <c r="AH33" s="588"/>
      <c r="AI33" s="588"/>
      <c r="AJ33" s="647"/>
      <c r="AK33" s="847"/>
      <c r="AL33" s="49"/>
      <c r="AM33" s="773" t="s">
        <v>416</v>
      </c>
      <c r="AN33" s="773"/>
      <c r="AO33" s="773"/>
      <c r="AP33" s="773"/>
      <c r="AQ33" s="773"/>
      <c r="AR33" s="773"/>
      <c r="AS33" s="773"/>
      <c r="AT33" s="773"/>
      <c r="AU33" s="773"/>
      <c r="AV33" s="774"/>
      <c r="AW33" s="583">
        <v>836303</v>
      </c>
      <c r="AX33" s="584"/>
      <c r="AY33" s="584"/>
      <c r="AZ33" s="584"/>
      <c r="BA33" s="584"/>
      <c r="BB33" s="584"/>
      <c r="BC33" s="584"/>
      <c r="BD33" s="584"/>
      <c r="BE33" s="584"/>
      <c r="BF33" s="588">
        <v>1.2</v>
      </c>
      <c r="BG33" s="588"/>
      <c r="BH33" s="588"/>
      <c r="BI33" s="588"/>
      <c r="BJ33" s="584" t="s">
        <v>368</v>
      </c>
      <c r="BK33" s="821"/>
      <c r="BL33" s="821"/>
      <c r="BM33" s="821"/>
      <c r="BN33" s="821"/>
      <c r="BO33" s="821"/>
      <c r="BP33" s="822"/>
      <c r="BQ33" s="838" t="s">
        <v>110</v>
      </c>
      <c r="BR33" s="708"/>
      <c r="BS33" s="708"/>
      <c r="BT33" s="708"/>
      <c r="BU33" s="709"/>
      <c r="BV33" s="817" t="s">
        <v>403</v>
      </c>
      <c r="BW33" s="818"/>
      <c r="BX33" s="619" t="s">
        <v>109</v>
      </c>
      <c r="BY33" s="582"/>
      <c r="BZ33" s="582"/>
      <c r="CA33" s="582"/>
      <c r="CB33" s="585"/>
      <c r="CC33" s="817" t="s">
        <v>409</v>
      </c>
      <c r="CD33" s="818"/>
      <c r="CE33" s="619" t="s">
        <v>108</v>
      </c>
      <c r="CF33" s="582"/>
      <c r="CG33" s="582"/>
      <c r="CH33" s="582"/>
      <c r="CI33" s="582"/>
      <c r="CJ33" s="582"/>
      <c r="CK33" s="582"/>
      <c r="CL33" s="582"/>
      <c r="CM33" s="582"/>
      <c r="CN33" s="585"/>
      <c r="CO33" s="819">
        <v>2</v>
      </c>
      <c r="CP33" s="752"/>
      <c r="CQ33" s="752"/>
      <c r="CR33" s="752"/>
      <c r="CS33" s="752"/>
      <c r="CT33" s="820" t="s">
        <v>506</v>
      </c>
      <c r="CU33" s="820"/>
      <c r="CV33" s="820"/>
      <c r="CW33" s="820"/>
      <c r="CX33" s="820"/>
      <c r="CY33" s="820"/>
      <c r="CZ33" s="584">
        <v>9000</v>
      </c>
      <c r="DA33" s="752"/>
      <c r="DB33" s="752"/>
      <c r="DC33" s="752"/>
      <c r="DD33" s="752"/>
      <c r="DE33" s="752"/>
      <c r="DF33" s="752"/>
      <c r="DG33" s="752"/>
      <c r="DH33" s="754"/>
      <c r="DI33" s="4"/>
    </row>
    <row r="34" spans="2:113" ht="13.5" customHeight="1">
      <c r="B34" s="850" t="s">
        <v>117</v>
      </c>
      <c r="C34" s="851"/>
      <c r="D34" s="851"/>
      <c r="E34" s="851"/>
      <c r="F34" s="851"/>
      <c r="G34" s="851"/>
      <c r="H34" s="851"/>
      <c r="I34" s="851"/>
      <c r="J34" s="851"/>
      <c r="K34" s="851"/>
      <c r="L34" s="852"/>
      <c r="M34" s="583" t="s">
        <v>368</v>
      </c>
      <c r="N34" s="584"/>
      <c r="O34" s="584"/>
      <c r="P34" s="584"/>
      <c r="Q34" s="584"/>
      <c r="R34" s="584"/>
      <c r="S34" s="584"/>
      <c r="T34" s="584"/>
      <c r="U34" s="588" t="s">
        <v>368</v>
      </c>
      <c r="V34" s="588"/>
      <c r="W34" s="588"/>
      <c r="X34" s="588"/>
      <c r="Y34" s="584" t="s">
        <v>368</v>
      </c>
      <c r="Z34" s="584"/>
      <c r="AA34" s="584"/>
      <c r="AB34" s="584"/>
      <c r="AC34" s="584"/>
      <c r="AD34" s="584"/>
      <c r="AE34" s="584"/>
      <c r="AF34" s="584"/>
      <c r="AG34" s="588" t="s">
        <v>368</v>
      </c>
      <c r="AH34" s="588"/>
      <c r="AI34" s="588"/>
      <c r="AJ34" s="713"/>
      <c r="AK34" s="847"/>
      <c r="AL34" s="49"/>
      <c r="AM34" s="582" t="s">
        <v>106</v>
      </c>
      <c r="AN34" s="582"/>
      <c r="AO34" s="582"/>
      <c r="AP34" s="582"/>
      <c r="AQ34" s="582"/>
      <c r="AR34" s="582"/>
      <c r="AS34" s="582"/>
      <c r="AT34" s="582"/>
      <c r="AU34" s="582"/>
      <c r="AV34" s="585"/>
      <c r="AW34" s="583">
        <v>4835632</v>
      </c>
      <c r="AX34" s="584"/>
      <c r="AY34" s="584"/>
      <c r="AZ34" s="584"/>
      <c r="BA34" s="584"/>
      <c r="BB34" s="584"/>
      <c r="BC34" s="584"/>
      <c r="BD34" s="584"/>
      <c r="BE34" s="584"/>
      <c r="BF34" s="588">
        <v>7</v>
      </c>
      <c r="BG34" s="588"/>
      <c r="BH34" s="588"/>
      <c r="BI34" s="588"/>
      <c r="BJ34" s="584" t="s">
        <v>368</v>
      </c>
      <c r="BK34" s="821"/>
      <c r="BL34" s="821"/>
      <c r="BM34" s="821"/>
      <c r="BN34" s="821"/>
      <c r="BO34" s="821"/>
      <c r="BP34" s="822"/>
      <c r="BQ34" s="619" t="s">
        <v>105</v>
      </c>
      <c r="BR34" s="582"/>
      <c r="BS34" s="582"/>
      <c r="BT34" s="582"/>
      <c r="BU34" s="585"/>
      <c r="BV34" s="817" t="s">
        <v>403</v>
      </c>
      <c r="BW34" s="818"/>
      <c r="BX34" s="619" t="s">
        <v>104</v>
      </c>
      <c r="BY34" s="582"/>
      <c r="BZ34" s="582"/>
      <c r="CA34" s="582"/>
      <c r="CB34" s="585"/>
      <c r="CC34" s="817" t="s">
        <v>409</v>
      </c>
      <c r="CD34" s="818"/>
      <c r="CE34" s="619" t="s">
        <v>103</v>
      </c>
      <c r="CF34" s="582"/>
      <c r="CG34" s="582"/>
      <c r="CH34" s="582"/>
      <c r="CI34" s="582"/>
      <c r="CJ34" s="582"/>
      <c r="CK34" s="582"/>
      <c r="CL34" s="582"/>
      <c r="CM34" s="582"/>
      <c r="CN34" s="585"/>
      <c r="CO34" s="819">
        <v>1</v>
      </c>
      <c r="CP34" s="752"/>
      <c r="CQ34" s="752"/>
      <c r="CR34" s="752"/>
      <c r="CS34" s="752"/>
      <c r="CT34" s="820" t="s">
        <v>506</v>
      </c>
      <c r="CU34" s="820"/>
      <c r="CV34" s="820"/>
      <c r="CW34" s="820"/>
      <c r="CX34" s="820"/>
      <c r="CY34" s="820"/>
      <c r="CZ34" s="584">
        <v>8200</v>
      </c>
      <c r="DA34" s="752"/>
      <c r="DB34" s="752"/>
      <c r="DC34" s="752"/>
      <c r="DD34" s="752"/>
      <c r="DE34" s="752"/>
      <c r="DF34" s="752"/>
      <c r="DG34" s="752"/>
      <c r="DH34" s="754"/>
      <c r="DI34" s="4"/>
    </row>
    <row r="35" spans="2:113" ht="13.5" customHeight="1">
      <c r="B35" s="853" t="s">
        <v>111</v>
      </c>
      <c r="C35" s="695"/>
      <c r="D35" s="695"/>
      <c r="E35" s="695"/>
      <c r="F35" s="695"/>
      <c r="G35" s="695"/>
      <c r="H35" s="695"/>
      <c r="I35" s="695"/>
      <c r="J35" s="695"/>
      <c r="K35" s="695"/>
      <c r="L35" s="696"/>
      <c r="M35" s="583"/>
      <c r="N35" s="584"/>
      <c r="O35" s="584"/>
      <c r="P35" s="584"/>
      <c r="Q35" s="584"/>
      <c r="R35" s="584"/>
      <c r="S35" s="584"/>
      <c r="T35" s="584"/>
      <c r="U35" s="588"/>
      <c r="V35" s="588"/>
      <c r="W35" s="588"/>
      <c r="X35" s="588"/>
      <c r="Y35" s="584"/>
      <c r="Z35" s="584"/>
      <c r="AA35" s="584"/>
      <c r="AB35" s="584"/>
      <c r="AC35" s="584"/>
      <c r="AD35" s="584"/>
      <c r="AE35" s="584"/>
      <c r="AF35" s="584"/>
      <c r="AG35" s="588"/>
      <c r="AH35" s="588"/>
      <c r="AI35" s="588"/>
      <c r="AJ35" s="713"/>
      <c r="AK35" s="848"/>
      <c r="AL35" s="48"/>
      <c r="AM35" s="836" t="s">
        <v>101</v>
      </c>
      <c r="AN35" s="836"/>
      <c r="AO35" s="836"/>
      <c r="AP35" s="836"/>
      <c r="AQ35" s="836"/>
      <c r="AR35" s="836"/>
      <c r="AS35" s="836"/>
      <c r="AT35" s="836"/>
      <c r="AU35" s="836"/>
      <c r="AV35" s="837"/>
      <c r="AW35" s="733" t="s">
        <v>368</v>
      </c>
      <c r="AX35" s="734"/>
      <c r="AY35" s="734"/>
      <c r="AZ35" s="734"/>
      <c r="BA35" s="734"/>
      <c r="BB35" s="734"/>
      <c r="BC35" s="734"/>
      <c r="BD35" s="734"/>
      <c r="BE35" s="734"/>
      <c r="BF35" s="735" t="s">
        <v>368</v>
      </c>
      <c r="BG35" s="735"/>
      <c r="BH35" s="735"/>
      <c r="BI35" s="735"/>
      <c r="BJ35" s="734" t="s">
        <v>368</v>
      </c>
      <c r="BK35" s="833"/>
      <c r="BL35" s="833"/>
      <c r="BM35" s="833"/>
      <c r="BN35" s="833"/>
      <c r="BO35" s="833"/>
      <c r="BP35" s="834"/>
      <c r="BQ35" s="835" t="s">
        <v>100</v>
      </c>
      <c r="BR35" s="695"/>
      <c r="BS35" s="695"/>
      <c r="BT35" s="695"/>
      <c r="BU35" s="696"/>
      <c r="BV35" s="817" t="s">
        <v>403</v>
      </c>
      <c r="BW35" s="818"/>
      <c r="BX35" s="619" t="s">
        <v>99</v>
      </c>
      <c r="BY35" s="582"/>
      <c r="BZ35" s="582"/>
      <c r="CA35" s="582"/>
      <c r="CB35" s="585"/>
      <c r="CC35" s="817" t="s">
        <v>403</v>
      </c>
      <c r="CD35" s="818"/>
      <c r="CE35" s="619" t="s">
        <v>418</v>
      </c>
      <c r="CF35" s="582"/>
      <c r="CG35" s="582"/>
      <c r="CH35" s="582"/>
      <c r="CI35" s="582"/>
      <c r="CJ35" s="582"/>
      <c r="CK35" s="582"/>
      <c r="CL35" s="582"/>
      <c r="CM35" s="582"/>
      <c r="CN35" s="585"/>
      <c r="CO35" s="819">
        <v>1</v>
      </c>
      <c r="CP35" s="752"/>
      <c r="CQ35" s="752"/>
      <c r="CR35" s="752"/>
      <c r="CS35" s="752"/>
      <c r="CT35" s="820" t="s">
        <v>506</v>
      </c>
      <c r="CU35" s="820"/>
      <c r="CV35" s="820"/>
      <c r="CW35" s="820"/>
      <c r="CX35" s="820"/>
      <c r="CY35" s="820"/>
      <c r="CZ35" s="584">
        <v>6400</v>
      </c>
      <c r="DA35" s="752"/>
      <c r="DB35" s="752"/>
      <c r="DC35" s="752"/>
      <c r="DD35" s="752"/>
      <c r="DE35" s="752"/>
      <c r="DF35" s="752"/>
      <c r="DG35" s="752"/>
      <c r="DH35" s="754"/>
      <c r="DI35" s="4"/>
    </row>
    <row r="36" spans="2:113" ht="13.5" customHeight="1">
      <c r="B36" s="659" t="s">
        <v>107</v>
      </c>
      <c r="C36" s="582"/>
      <c r="D36" s="582"/>
      <c r="E36" s="582"/>
      <c r="F36" s="582"/>
      <c r="G36" s="582"/>
      <c r="H36" s="582"/>
      <c r="I36" s="582"/>
      <c r="J36" s="582"/>
      <c r="K36" s="582"/>
      <c r="L36" s="585"/>
      <c r="M36" s="583">
        <v>19513912</v>
      </c>
      <c r="N36" s="584"/>
      <c r="O36" s="584"/>
      <c r="P36" s="584"/>
      <c r="Q36" s="584"/>
      <c r="R36" s="584"/>
      <c r="S36" s="584"/>
      <c r="T36" s="584"/>
      <c r="U36" s="588">
        <v>12.8</v>
      </c>
      <c r="V36" s="588"/>
      <c r="W36" s="588"/>
      <c r="X36" s="588"/>
      <c r="Y36" s="584" t="s">
        <v>368</v>
      </c>
      <c r="Z36" s="584"/>
      <c r="AA36" s="584"/>
      <c r="AB36" s="584"/>
      <c r="AC36" s="584"/>
      <c r="AD36" s="584"/>
      <c r="AE36" s="584"/>
      <c r="AF36" s="584"/>
      <c r="AG36" s="588" t="s">
        <v>368</v>
      </c>
      <c r="AH36" s="588"/>
      <c r="AI36" s="588"/>
      <c r="AJ36" s="713"/>
      <c r="AK36" s="47"/>
      <c r="AL36" s="726" t="s">
        <v>97</v>
      </c>
      <c r="AM36" s="726"/>
      <c r="AN36" s="726"/>
      <c r="AO36" s="726"/>
      <c r="AP36" s="726"/>
      <c r="AQ36" s="726"/>
      <c r="AR36" s="726"/>
      <c r="AS36" s="726"/>
      <c r="AT36" s="726"/>
      <c r="AU36" s="726"/>
      <c r="AV36" s="727"/>
      <c r="AW36" s="741" t="s">
        <v>368</v>
      </c>
      <c r="AX36" s="742"/>
      <c r="AY36" s="742"/>
      <c r="AZ36" s="742"/>
      <c r="BA36" s="742"/>
      <c r="BB36" s="742"/>
      <c r="BC36" s="742"/>
      <c r="BD36" s="742"/>
      <c r="BE36" s="742"/>
      <c r="BF36" s="743" t="s">
        <v>368</v>
      </c>
      <c r="BG36" s="743"/>
      <c r="BH36" s="743"/>
      <c r="BI36" s="743"/>
      <c r="BJ36" s="742" t="s">
        <v>368</v>
      </c>
      <c r="BK36" s="831"/>
      <c r="BL36" s="831"/>
      <c r="BM36" s="831"/>
      <c r="BN36" s="831"/>
      <c r="BO36" s="831"/>
      <c r="BP36" s="832"/>
      <c r="BQ36" s="619" t="s">
        <v>96</v>
      </c>
      <c r="BR36" s="582"/>
      <c r="BS36" s="582"/>
      <c r="BT36" s="582"/>
      <c r="BU36" s="585"/>
      <c r="BV36" s="817" t="s">
        <v>403</v>
      </c>
      <c r="BW36" s="818"/>
      <c r="BX36" s="619" t="s">
        <v>95</v>
      </c>
      <c r="BY36" s="582"/>
      <c r="BZ36" s="582"/>
      <c r="CA36" s="582"/>
      <c r="CB36" s="585"/>
      <c r="CC36" s="817" t="s">
        <v>403</v>
      </c>
      <c r="CD36" s="818"/>
      <c r="CE36" s="619" t="s">
        <v>94</v>
      </c>
      <c r="CF36" s="582"/>
      <c r="CG36" s="582"/>
      <c r="CH36" s="582"/>
      <c r="CI36" s="582"/>
      <c r="CJ36" s="582"/>
      <c r="CK36" s="582"/>
      <c r="CL36" s="582"/>
      <c r="CM36" s="582"/>
      <c r="CN36" s="585"/>
      <c r="CO36" s="819">
        <v>1</v>
      </c>
      <c r="CP36" s="752"/>
      <c r="CQ36" s="752"/>
      <c r="CR36" s="752"/>
      <c r="CS36" s="752"/>
      <c r="CT36" s="820" t="s">
        <v>506</v>
      </c>
      <c r="CU36" s="820"/>
      <c r="CV36" s="820"/>
      <c r="CW36" s="820"/>
      <c r="CX36" s="820"/>
      <c r="CY36" s="820"/>
      <c r="CZ36" s="584">
        <v>5800</v>
      </c>
      <c r="DA36" s="752"/>
      <c r="DB36" s="752"/>
      <c r="DC36" s="752"/>
      <c r="DD36" s="752"/>
      <c r="DE36" s="752"/>
      <c r="DF36" s="752"/>
      <c r="DG36" s="752"/>
      <c r="DH36" s="754"/>
      <c r="DI36" s="4"/>
    </row>
    <row r="37" spans="2:113" ht="13.5" customHeight="1">
      <c r="B37" s="659" t="s">
        <v>102</v>
      </c>
      <c r="C37" s="582"/>
      <c r="D37" s="582"/>
      <c r="E37" s="582"/>
      <c r="F37" s="582"/>
      <c r="G37" s="582"/>
      <c r="H37" s="582"/>
      <c r="I37" s="582"/>
      <c r="J37" s="582"/>
      <c r="K37" s="582"/>
      <c r="L37" s="585"/>
      <c r="M37" s="583">
        <v>548812</v>
      </c>
      <c r="N37" s="584"/>
      <c r="O37" s="584"/>
      <c r="P37" s="584"/>
      <c r="Q37" s="584"/>
      <c r="R37" s="584"/>
      <c r="S37" s="584"/>
      <c r="T37" s="584"/>
      <c r="U37" s="588">
        <v>0.4</v>
      </c>
      <c r="V37" s="588"/>
      <c r="W37" s="588"/>
      <c r="X37" s="588"/>
      <c r="Y37" s="584">
        <v>145592</v>
      </c>
      <c r="Z37" s="584"/>
      <c r="AA37" s="584"/>
      <c r="AB37" s="584"/>
      <c r="AC37" s="584"/>
      <c r="AD37" s="584"/>
      <c r="AE37" s="584"/>
      <c r="AF37" s="584"/>
      <c r="AG37" s="588">
        <v>0.2</v>
      </c>
      <c r="AH37" s="588"/>
      <c r="AI37" s="588"/>
      <c r="AJ37" s="713"/>
      <c r="AK37" s="619" t="s">
        <v>92</v>
      </c>
      <c r="AL37" s="582"/>
      <c r="AM37" s="582"/>
      <c r="AN37" s="582"/>
      <c r="AO37" s="582"/>
      <c r="AP37" s="582"/>
      <c r="AQ37" s="582"/>
      <c r="AR37" s="582"/>
      <c r="AS37" s="582"/>
      <c r="AT37" s="582"/>
      <c r="AU37" s="582"/>
      <c r="AV37" s="585"/>
      <c r="AW37" s="583" t="s">
        <v>368</v>
      </c>
      <c r="AX37" s="584"/>
      <c r="AY37" s="584"/>
      <c r="AZ37" s="584"/>
      <c r="BA37" s="584"/>
      <c r="BB37" s="584"/>
      <c r="BC37" s="584"/>
      <c r="BD37" s="584"/>
      <c r="BE37" s="584"/>
      <c r="BF37" s="588" t="s">
        <v>368</v>
      </c>
      <c r="BG37" s="588"/>
      <c r="BH37" s="588"/>
      <c r="BI37" s="588"/>
      <c r="BJ37" s="584" t="s">
        <v>368</v>
      </c>
      <c r="BK37" s="821"/>
      <c r="BL37" s="821"/>
      <c r="BM37" s="821"/>
      <c r="BN37" s="821"/>
      <c r="BO37" s="821"/>
      <c r="BP37" s="822"/>
      <c r="BQ37" s="619" t="s">
        <v>91</v>
      </c>
      <c r="BR37" s="582"/>
      <c r="BS37" s="582"/>
      <c r="BT37" s="582"/>
      <c r="BU37" s="585"/>
      <c r="BV37" s="817" t="s">
        <v>403</v>
      </c>
      <c r="BW37" s="818"/>
      <c r="BX37" s="619" t="s">
        <v>90</v>
      </c>
      <c r="BY37" s="582"/>
      <c r="BZ37" s="582"/>
      <c r="CA37" s="582"/>
      <c r="CB37" s="585"/>
      <c r="CC37" s="817" t="s">
        <v>403</v>
      </c>
      <c r="CD37" s="818"/>
      <c r="CE37" s="619" t="s">
        <v>89</v>
      </c>
      <c r="CF37" s="582"/>
      <c r="CG37" s="582"/>
      <c r="CH37" s="582"/>
      <c r="CI37" s="582"/>
      <c r="CJ37" s="582"/>
      <c r="CK37" s="582"/>
      <c r="CL37" s="582"/>
      <c r="CM37" s="582"/>
      <c r="CN37" s="585"/>
      <c r="CO37" s="819">
        <v>34</v>
      </c>
      <c r="CP37" s="752"/>
      <c r="CQ37" s="752"/>
      <c r="CR37" s="752"/>
      <c r="CS37" s="752"/>
      <c r="CT37" s="820" t="s">
        <v>506</v>
      </c>
      <c r="CU37" s="820"/>
      <c r="CV37" s="820"/>
      <c r="CW37" s="820"/>
      <c r="CX37" s="820"/>
      <c r="CY37" s="820"/>
      <c r="CZ37" s="584">
        <v>5500</v>
      </c>
      <c r="DA37" s="752"/>
      <c r="DB37" s="752"/>
      <c r="DC37" s="752"/>
      <c r="DD37" s="752"/>
      <c r="DE37" s="752"/>
      <c r="DF37" s="752"/>
      <c r="DG37" s="752"/>
      <c r="DH37" s="754"/>
      <c r="DI37" s="4"/>
    </row>
    <row r="38" spans="2:113" ht="13.5" customHeight="1">
      <c r="B38" s="659" t="s">
        <v>98</v>
      </c>
      <c r="C38" s="582"/>
      <c r="D38" s="582"/>
      <c r="E38" s="582"/>
      <c r="F38" s="582"/>
      <c r="G38" s="582"/>
      <c r="H38" s="582"/>
      <c r="I38" s="582"/>
      <c r="J38" s="582"/>
      <c r="K38" s="582"/>
      <c r="L38" s="585"/>
      <c r="M38" s="583">
        <v>158686</v>
      </c>
      <c r="N38" s="584"/>
      <c r="O38" s="584"/>
      <c r="P38" s="584"/>
      <c r="Q38" s="584"/>
      <c r="R38" s="584"/>
      <c r="S38" s="584"/>
      <c r="T38" s="584"/>
      <c r="U38" s="588">
        <v>0.1</v>
      </c>
      <c r="V38" s="588"/>
      <c r="W38" s="588"/>
      <c r="X38" s="588"/>
      <c r="Y38" s="584" t="s">
        <v>368</v>
      </c>
      <c r="Z38" s="584"/>
      <c r="AA38" s="584"/>
      <c r="AB38" s="584"/>
      <c r="AC38" s="584"/>
      <c r="AD38" s="584"/>
      <c r="AE38" s="584"/>
      <c r="AF38" s="584"/>
      <c r="AG38" s="588" t="s">
        <v>368</v>
      </c>
      <c r="AH38" s="588"/>
      <c r="AI38" s="588"/>
      <c r="AJ38" s="713"/>
      <c r="AK38" s="697" t="s">
        <v>87</v>
      </c>
      <c r="AL38" s="662"/>
      <c r="AM38" s="662"/>
      <c r="AN38" s="662"/>
      <c r="AO38" s="662"/>
      <c r="AP38" s="662"/>
      <c r="AQ38" s="662"/>
      <c r="AR38" s="662"/>
      <c r="AS38" s="662"/>
      <c r="AT38" s="662"/>
      <c r="AU38" s="662"/>
      <c r="AV38" s="663"/>
      <c r="AW38" s="830">
        <v>68604671</v>
      </c>
      <c r="AX38" s="812"/>
      <c r="AY38" s="812"/>
      <c r="AZ38" s="812"/>
      <c r="BA38" s="812"/>
      <c r="BB38" s="812"/>
      <c r="BC38" s="812"/>
      <c r="BD38" s="812"/>
      <c r="BE38" s="812"/>
      <c r="BF38" s="811">
        <v>100</v>
      </c>
      <c r="BG38" s="811"/>
      <c r="BH38" s="811"/>
      <c r="BI38" s="811"/>
      <c r="BJ38" s="812">
        <v>318593</v>
      </c>
      <c r="BK38" s="813"/>
      <c r="BL38" s="813"/>
      <c r="BM38" s="813"/>
      <c r="BN38" s="813"/>
      <c r="BO38" s="813"/>
      <c r="BP38" s="814"/>
      <c r="BQ38" s="697" t="s">
        <v>86</v>
      </c>
      <c r="BR38" s="662"/>
      <c r="BS38" s="662"/>
      <c r="BT38" s="662"/>
      <c r="BU38" s="663"/>
      <c r="BV38" s="815" t="s">
        <v>403</v>
      </c>
      <c r="BW38" s="816"/>
      <c r="BX38" s="697" t="s">
        <v>85</v>
      </c>
      <c r="BY38" s="662"/>
      <c r="BZ38" s="662"/>
      <c r="CA38" s="662"/>
      <c r="CB38" s="663"/>
      <c r="CC38" s="815" t="s">
        <v>409</v>
      </c>
      <c r="CD38" s="816"/>
      <c r="CE38" s="823"/>
      <c r="CF38" s="824"/>
      <c r="CG38" s="824"/>
      <c r="CH38" s="824"/>
      <c r="CI38" s="824"/>
      <c r="CJ38" s="824"/>
      <c r="CK38" s="824"/>
      <c r="CL38" s="824"/>
      <c r="CM38" s="824"/>
      <c r="CN38" s="825"/>
      <c r="CO38" s="826"/>
      <c r="CP38" s="827"/>
      <c r="CQ38" s="827"/>
      <c r="CR38" s="827"/>
      <c r="CS38" s="827"/>
      <c r="CT38" s="828"/>
      <c r="CU38" s="828"/>
      <c r="CV38" s="828"/>
      <c r="CW38" s="828"/>
      <c r="CX38" s="828"/>
      <c r="CY38" s="828"/>
      <c r="CZ38" s="827"/>
      <c r="DA38" s="827"/>
      <c r="DB38" s="827"/>
      <c r="DC38" s="827"/>
      <c r="DD38" s="827"/>
      <c r="DE38" s="827"/>
      <c r="DF38" s="827"/>
      <c r="DG38" s="827"/>
      <c r="DH38" s="829"/>
      <c r="DI38" s="4"/>
    </row>
    <row r="39" spans="2:113" ht="13.5" customHeight="1">
      <c r="B39" s="659" t="s">
        <v>93</v>
      </c>
      <c r="C39" s="582"/>
      <c r="D39" s="582"/>
      <c r="E39" s="582"/>
      <c r="F39" s="582"/>
      <c r="G39" s="582"/>
      <c r="H39" s="582"/>
      <c r="I39" s="582"/>
      <c r="J39" s="582"/>
      <c r="K39" s="582"/>
      <c r="L39" s="585"/>
      <c r="M39" s="583">
        <v>7048896</v>
      </c>
      <c r="N39" s="584"/>
      <c r="O39" s="584"/>
      <c r="P39" s="584"/>
      <c r="Q39" s="584"/>
      <c r="R39" s="584"/>
      <c r="S39" s="584"/>
      <c r="T39" s="584"/>
      <c r="U39" s="588">
        <v>4.5999999999999996</v>
      </c>
      <c r="V39" s="588"/>
      <c r="W39" s="588"/>
      <c r="X39" s="588"/>
      <c r="Y39" s="584" t="s">
        <v>368</v>
      </c>
      <c r="Z39" s="584"/>
      <c r="AA39" s="584"/>
      <c r="AB39" s="584"/>
      <c r="AC39" s="584"/>
      <c r="AD39" s="584"/>
      <c r="AE39" s="584"/>
      <c r="AF39" s="584"/>
      <c r="AG39" s="588" t="s">
        <v>368</v>
      </c>
      <c r="AH39" s="588"/>
      <c r="AI39" s="588"/>
      <c r="AJ39" s="71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59" t="s">
        <v>88</v>
      </c>
      <c r="C40" s="582"/>
      <c r="D40" s="582"/>
      <c r="E40" s="582"/>
      <c r="F40" s="582"/>
      <c r="G40" s="582"/>
      <c r="H40" s="582"/>
      <c r="I40" s="582"/>
      <c r="J40" s="582"/>
      <c r="K40" s="582"/>
      <c r="L40" s="585"/>
      <c r="M40" s="583">
        <v>4619659</v>
      </c>
      <c r="N40" s="584"/>
      <c r="O40" s="584"/>
      <c r="P40" s="584"/>
      <c r="Q40" s="584"/>
      <c r="R40" s="584"/>
      <c r="S40" s="584"/>
      <c r="T40" s="584"/>
      <c r="U40" s="588">
        <v>3</v>
      </c>
      <c r="V40" s="588"/>
      <c r="W40" s="588"/>
      <c r="X40" s="588"/>
      <c r="Y40" s="584" t="s">
        <v>368</v>
      </c>
      <c r="Z40" s="584"/>
      <c r="AA40" s="584"/>
      <c r="AB40" s="584"/>
      <c r="AC40" s="584"/>
      <c r="AD40" s="584"/>
      <c r="AE40" s="584"/>
      <c r="AF40" s="584"/>
      <c r="AG40" s="588" t="s">
        <v>368</v>
      </c>
      <c r="AH40" s="588"/>
      <c r="AI40" s="588"/>
      <c r="AJ40" s="71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59" t="s">
        <v>84</v>
      </c>
      <c r="C41" s="582"/>
      <c r="D41" s="582"/>
      <c r="E41" s="582"/>
      <c r="F41" s="582"/>
      <c r="G41" s="582"/>
      <c r="H41" s="582"/>
      <c r="I41" s="582"/>
      <c r="J41" s="582"/>
      <c r="K41" s="582"/>
      <c r="L41" s="585"/>
      <c r="M41" s="583">
        <v>1302740</v>
      </c>
      <c r="N41" s="584"/>
      <c r="O41" s="584"/>
      <c r="P41" s="584"/>
      <c r="Q41" s="584"/>
      <c r="R41" s="584"/>
      <c r="S41" s="584"/>
      <c r="T41" s="584"/>
      <c r="U41" s="588">
        <v>0.9</v>
      </c>
      <c r="V41" s="588"/>
      <c r="W41" s="588"/>
      <c r="X41" s="588"/>
      <c r="Y41" s="584">
        <v>4779</v>
      </c>
      <c r="Z41" s="584"/>
      <c r="AA41" s="584"/>
      <c r="AB41" s="584"/>
      <c r="AC41" s="584"/>
      <c r="AD41" s="584"/>
      <c r="AE41" s="584"/>
      <c r="AF41" s="584"/>
      <c r="AG41" s="588">
        <v>0</v>
      </c>
      <c r="AH41" s="588"/>
      <c r="AI41" s="588"/>
      <c r="AJ41" s="71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59" t="s">
        <v>83</v>
      </c>
      <c r="C42" s="582"/>
      <c r="D42" s="582"/>
      <c r="E42" s="582"/>
      <c r="F42" s="582"/>
      <c r="G42" s="582"/>
      <c r="H42" s="582"/>
      <c r="I42" s="582"/>
      <c r="J42" s="582"/>
      <c r="K42" s="582"/>
      <c r="L42" s="585"/>
      <c r="M42" s="583">
        <v>5901800</v>
      </c>
      <c r="N42" s="584"/>
      <c r="O42" s="584"/>
      <c r="P42" s="584"/>
      <c r="Q42" s="584"/>
      <c r="R42" s="584"/>
      <c r="S42" s="584"/>
      <c r="T42" s="584"/>
      <c r="U42" s="588">
        <v>3.9</v>
      </c>
      <c r="V42" s="588"/>
      <c r="W42" s="588"/>
      <c r="X42" s="588"/>
      <c r="Y42" s="584" t="s">
        <v>368</v>
      </c>
      <c r="Z42" s="584"/>
      <c r="AA42" s="584"/>
      <c r="AB42" s="584"/>
      <c r="AC42" s="584"/>
      <c r="AD42" s="584"/>
      <c r="AE42" s="584"/>
      <c r="AF42" s="584"/>
      <c r="AG42" s="588" t="s">
        <v>368</v>
      </c>
      <c r="AH42" s="588"/>
      <c r="AI42" s="588"/>
      <c r="AJ42" s="71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695" t="s">
        <v>82</v>
      </c>
      <c r="D43" s="695"/>
      <c r="E43" s="695"/>
      <c r="F43" s="695"/>
      <c r="G43" s="695"/>
      <c r="H43" s="695"/>
      <c r="I43" s="695"/>
      <c r="J43" s="695"/>
      <c r="K43" s="695"/>
      <c r="L43" s="696"/>
      <c r="M43" s="583" t="s">
        <v>368</v>
      </c>
      <c r="N43" s="584"/>
      <c r="O43" s="584"/>
      <c r="P43" s="584"/>
      <c r="Q43" s="584"/>
      <c r="R43" s="584"/>
      <c r="S43" s="584"/>
      <c r="T43" s="584"/>
      <c r="U43" s="588" t="s">
        <v>368</v>
      </c>
      <c r="V43" s="588"/>
      <c r="W43" s="588"/>
      <c r="X43" s="588"/>
      <c r="Y43" s="584" t="s">
        <v>368</v>
      </c>
      <c r="Z43" s="584"/>
      <c r="AA43" s="584"/>
      <c r="AB43" s="584"/>
      <c r="AC43" s="584"/>
      <c r="AD43" s="584"/>
      <c r="AE43" s="584"/>
      <c r="AF43" s="584"/>
      <c r="AG43" s="588" t="s">
        <v>368</v>
      </c>
      <c r="AH43" s="588"/>
      <c r="AI43" s="588"/>
      <c r="AJ43" s="713"/>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695" t="s">
        <v>81</v>
      </c>
      <c r="D44" s="695"/>
      <c r="E44" s="695"/>
      <c r="F44" s="695"/>
      <c r="G44" s="695"/>
      <c r="H44" s="695"/>
      <c r="I44" s="695"/>
      <c r="J44" s="695"/>
      <c r="K44" s="695"/>
      <c r="L44" s="696"/>
      <c r="M44" s="583">
        <v>2680000</v>
      </c>
      <c r="N44" s="584"/>
      <c r="O44" s="584"/>
      <c r="P44" s="584"/>
      <c r="Q44" s="584"/>
      <c r="R44" s="584"/>
      <c r="S44" s="584"/>
      <c r="T44" s="584"/>
      <c r="U44" s="588">
        <v>1.8</v>
      </c>
      <c r="V44" s="588"/>
      <c r="W44" s="588"/>
      <c r="X44" s="588"/>
      <c r="Y44" s="584" t="s">
        <v>368</v>
      </c>
      <c r="Z44" s="584"/>
      <c r="AA44" s="584"/>
      <c r="AB44" s="584"/>
      <c r="AC44" s="584"/>
      <c r="AD44" s="584"/>
      <c r="AE44" s="584"/>
      <c r="AF44" s="584"/>
      <c r="AG44" s="588" t="s">
        <v>368</v>
      </c>
      <c r="AH44" s="588"/>
      <c r="AI44" s="588"/>
      <c r="AJ44" s="713"/>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4" t="s">
        <v>80</v>
      </c>
      <c r="C45" s="662"/>
      <c r="D45" s="662"/>
      <c r="E45" s="662"/>
      <c r="F45" s="662"/>
      <c r="G45" s="662"/>
      <c r="H45" s="662"/>
      <c r="I45" s="662"/>
      <c r="J45" s="662"/>
      <c r="K45" s="662"/>
      <c r="L45" s="663"/>
      <c r="M45" s="583">
        <v>153012414</v>
      </c>
      <c r="N45" s="584"/>
      <c r="O45" s="584"/>
      <c r="P45" s="584"/>
      <c r="Q45" s="584"/>
      <c r="R45" s="584"/>
      <c r="S45" s="584"/>
      <c r="T45" s="584"/>
      <c r="U45" s="588">
        <v>100</v>
      </c>
      <c r="V45" s="588"/>
      <c r="W45" s="588"/>
      <c r="X45" s="588"/>
      <c r="Y45" s="584">
        <v>76989038</v>
      </c>
      <c r="Z45" s="584"/>
      <c r="AA45" s="584"/>
      <c r="AB45" s="584"/>
      <c r="AC45" s="584"/>
      <c r="AD45" s="584"/>
      <c r="AE45" s="584"/>
      <c r="AF45" s="584"/>
      <c r="AG45" s="588">
        <v>100</v>
      </c>
      <c r="AH45" s="588"/>
      <c r="AI45" s="588"/>
      <c r="AJ45" s="713"/>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32" t="s">
        <v>79</v>
      </c>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41"/>
      <c r="AD46" s="41"/>
      <c r="AE46" s="41"/>
      <c r="AF46" s="41"/>
      <c r="AG46" s="43"/>
      <c r="AH46" s="632" t="s">
        <v>419</v>
      </c>
      <c r="AI46" s="632"/>
      <c r="AJ46" s="632"/>
      <c r="AK46" s="632"/>
      <c r="AL46" s="632"/>
      <c r="AM46" s="632"/>
      <c r="AN46" s="632"/>
      <c r="AO46" s="632"/>
      <c r="AP46" s="632"/>
      <c r="AQ46" s="38"/>
      <c r="AR46" s="38"/>
      <c r="AS46" s="38"/>
      <c r="AT46" s="41"/>
      <c r="AU46" s="41"/>
      <c r="AV46" s="40"/>
      <c r="AW46" s="42"/>
      <c r="AX46" s="41"/>
      <c r="AY46" s="41"/>
      <c r="AZ46" s="632" t="s">
        <v>78</v>
      </c>
      <c r="BA46" s="632"/>
      <c r="BB46" s="632"/>
      <c r="BC46" s="632"/>
      <c r="BD46" s="632"/>
      <c r="BE46" s="632"/>
      <c r="BF46" s="632"/>
      <c r="BG46" s="632"/>
      <c r="BH46" s="632"/>
      <c r="BI46" s="632"/>
      <c r="BJ46" s="632"/>
      <c r="BK46" s="632"/>
      <c r="BL46" s="632"/>
      <c r="BM46" s="632"/>
      <c r="BN46" s="632"/>
      <c r="BO46" s="632"/>
      <c r="BP46" s="632"/>
      <c r="BQ46" s="632"/>
      <c r="BR46" s="632"/>
      <c r="BS46" s="632"/>
      <c r="BT46" s="41"/>
      <c r="BU46" s="41"/>
      <c r="BV46" s="632" t="s">
        <v>419</v>
      </c>
      <c r="BW46" s="632"/>
      <c r="BX46" s="632"/>
      <c r="BY46" s="632"/>
      <c r="BZ46" s="632"/>
      <c r="CA46" s="632"/>
      <c r="CB46" s="632"/>
      <c r="CC46" s="632"/>
      <c r="CD46" s="41"/>
      <c r="CE46" s="40"/>
      <c r="CF46" s="39"/>
      <c r="CG46" s="283"/>
      <c r="CH46" s="807" t="s">
        <v>77</v>
      </c>
      <c r="CI46" s="807"/>
      <c r="CJ46" s="807"/>
      <c r="CK46" s="807"/>
      <c r="CL46" s="807"/>
      <c r="CM46" s="807"/>
      <c r="CN46" s="807"/>
      <c r="CO46" s="807"/>
      <c r="CP46" s="807"/>
      <c r="CQ46" s="38"/>
      <c r="CR46" s="24"/>
      <c r="CS46" s="728" t="s">
        <v>778</v>
      </c>
      <c r="CT46" s="632"/>
      <c r="CU46" s="632"/>
      <c r="CV46" s="632"/>
      <c r="CW46" s="632"/>
      <c r="CX46" s="632"/>
      <c r="CY46" s="632"/>
      <c r="CZ46" s="633"/>
      <c r="DA46" s="728" t="s">
        <v>395</v>
      </c>
      <c r="DB46" s="632"/>
      <c r="DC46" s="632"/>
      <c r="DD46" s="632"/>
      <c r="DE46" s="632"/>
      <c r="DF46" s="632"/>
      <c r="DG46" s="632"/>
      <c r="DH46" s="809"/>
      <c r="DI46" s="4"/>
    </row>
    <row r="47" spans="2:113" ht="13.5" customHeight="1">
      <c r="B47" s="37"/>
      <c r="C47" s="32"/>
      <c r="D47" s="32"/>
      <c r="E47" s="662"/>
      <c r="F47" s="662"/>
      <c r="G47" s="662"/>
      <c r="H47" s="662"/>
      <c r="I47" s="662"/>
      <c r="J47" s="662"/>
      <c r="K47" s="662"/>
      <c r="L47" s="662"/>
      <c r="M47" s="662"/>
      <c r="N47" s="662"/>
      <c r="O47" s="662"/>
      <c r="P47" s="662"/>
      <c r="Q47" s="662"/>
      <c r="R47" s="662"/>
      <c r="S47" s="662"/>
      <c r="T47" s="662"/>
      <c r="U47" s="662"/>
      <c r="V47" s="662"/>
      <c r="W47" s="662"/>
      <c r="X47" s="662"/>
      <c r="Y47" s="582"/>
      <c r="Z47" s="582"/>
      <c r="AA47" s="582"/>
      <c r="AB47" s="582"/>
      <c r="AC47" s="4"/>
      <c r="AD47" s="4"/>
      <c r="AE47" s="4"/>
      <c r="AF47" s="4"/>
      <c r="AG47" s="6"/>
      <c r="AH47" s="806"/>
      <c r="AI47" s="806"/>
      <c r="AJ47" s="806"/>
      <c r="AK47" s="806"/>
      <c r="AL47" s="806"/>
      <c r="AM47" s="806"/>
      <c r="AN47" s="806"/>
      <c r="AO47" s="806"/>
      <c r="AP47" s="806"/>
      <c r="AQ47" s="35"/>
      <c r="AR47" s="35"/>
      <c r="AS47" s="35"/>
      <c r="AT47" s="4"/>
      <c r="AU47" s="4"/>
      <c r="AV47" s="34"/>
      <c r="AW47" s="33"/>
      <c r="AX47" s="32"/>
      <c r="AY47" s="32"/>
      <c r="AZ47" s="662"/>
      <c r="BA47" s="662"/>
      <c r="BB47" s="662"/>
      <c r="BC47" s="662"/>
      <c r="BD47" s="662"/>
      <c r="BE47" s="662"/>
      <c r="BF47" s="662"/>
      <c r="BG47" s="662"/>
      <c r="BH47" s="662"/>
      <c r="BI47" s="662"/>
      <c r="BJ47" s="662"/>
      <c r="BK47" s="662"/>
      <c r="BL47" s="662"/>
      <c r="BM47" s="662"/>
      <c r="BN47" s="662"/>
      <c r="BO47" s="662"/>
      <c r="BP47" s="662"/>
      <c r="BQ47" s="662"/>
      <c r="BR47" s="662"/>
      <c r="BS47" s="662"/>
      <c r="BT47" s="32"/>
      <c r="BU47" s="32"/>
      <c r="BV47" s="662"/>
      <c r="BW47" s="662"/>
      <c r="BX47" s="662"/>
      <c r="BY47" s="662"/>
      <c r="BZ47" s="662"/>
      <c r="CA47" s="662"/>
      <c r="CB47" s="662"/>
      <c r="CC47" s="662"/>
      <c r="CD47" s="32"/>
      <c r="CE47" s="31"/>
      <c r="CF47" s="20"/>
      <c r="CG47" s="284"/>
      <c r="CH47" s="808"/>
      <c r="CI47" s="808"/>
      <c r="CJ47" s="808"/>
      <c r="CK47" s="808"/>
      <c r="CL47" s="808"/>
      <c r="CM47" s="808"/>
      <c r="CN47" s="808"/>
      <c r="CO47" s="808"/>
      <c r="CP47" s="808"/>
      <c r="CQ47" s="30"/>
      <c r="CR47" s="21"/>
      <c r="CS47" s="697"/>
      <c r="CT47" s="662"/>
      <c r="CU47" s="662"/>
      <c r="CV47" s="662"/>
      <c r="CW47" s="662"/>
      <c r="CX47" s="662"/>
      <c r="CY47" s="662"/>
      <c r="CZ47" s="663"/>
      <c r="DA47" s="697"/>
      <c r="DB47" s="662"/>
      <c r="DC47" s="662"/>
      <c r="DD47" s="662"/>
      <c r="DE47" s="662"/>
      <c r="DF47" s="662"/>
      <c r="DG47" s="662"/>
      <c r="DH47" s="810"/>
      <c r="DI47" s="4"/>
    </row>
    <row r="48" spans="2:113" ht="13.5" customHeight="1">
      <c r="B48" s="29"/>
      <c r="C48" s="28"/>
      <c r="D48" s="788" t="s">
        <v>77</v>
      </c>
      <c r="E48" s="788"/>
      <c r="F48" s="788"/>
      <c r="G48" s="788"/>
      <c r="H48" s="788"/>
      <c r="I48" s="788"/>
      <c r="J48" s="788"/>
      <c r="K48" s="27"/>
      <c r="L48" s="25"/>
      <c r="M48" s="26"/>
      <c r="N48" s="788" t="s">
        <v>76</v>
      </c>
      <c r="O48" s="788"/>
      <c r="P48" s="788"/>
      <c r="Q48" s="788"/>
      <c r="R48" s="788"/>
      <c r="S48" s="788"/>
      <c r="T48" s="25"/>
      <c r="U48" s="795" t="s">
        <v>73</v>
      </c>
      <c r="V48" s="788"/>
      <c r="W48" s="788"/>
      <c r="X48" s="796"/>
      <c r="Y48" s="797" t="s">
        <v>70</v>
      </c>
      <c r="Z48" s="797"/>
      <c r="AA48" s="797"/>
      <c r="AB48" s="797"/>
      <c r="AC48" s="797"/>
      <c r="AD48" s="797"/>
      <c r="AE48" s="797"/>
      <c r="AF48" s="797"/>
      <c r="AG48" s="798" t="s">
        <v>420</v>
      </c>
      <c r="AH48" s="799"/>
      <c r="AI48" s="799"/>
      <c r="AJ48" s="799"/>
      <c r="AK48" s="799"/>
      <c r="AL48" s="799"/>
      <c r="AM48" s="799"/>
      <c r="AN48" s="799"/>
      <c r="AO48" s="799"/>
      <c r="AP48" s="800"/>
      <c r="AQ48" s="797" t="s">
        <v>75</v>
      </c>
      <c r="AR48" s="797"/>
      <c r="AS48" s="797"/>
      <c r="AT48" s="797"/>
      <c r="AU48" s="797"/>
      <c r="AV48" s="797"/>
      <c r="AW48" s="6"/>
      <c r="AX48" s="632" t="s">
        <v>74</v>
      </c>
      <c r="AY48" s="632"/>
      <c r="AZ48" s="632"/>
      <c r="BA48" s="632"/>
      <c r="BB48" s="632"/>
      <c r="BC48" s="632"/>
      <c r="BD48" s="632"/>
      <c r="BE48" s="24"/>
      <c r="BF48" s="6"/>
      <c r="BG48" s="632" t="s">
        <v>421</v>
      </c>
      <c r="BH48" s="632"/>
      <c r="BI48" s="632"/>
      <c r="BJ48" s="632"/>
      <c r="BK48" s="632"/>
      <c r="BL48" s="24"/>
      <c r="BM48" s="632" t="s">
        <v>73</v>
      </c>
      <c r="BN48" s="632"/>
      <c r="BO48" s="632"/>
      <c r="BP48" s="632"/>
      <c r="BQ48" s="801"/>
      <c r="BR48" s="802"/>
      <c r="BS48" s="632" t="s">
        <v>422</v>
      </c>
      <c r="BT48" s="632"/>
      <c r="BU48" s="632"/>
      <c r="BV48" s="632"/>
      <c r="BW48" s="632"/>
      <c r="BX48" s="803"/>
      <c r="BY48" s="804"/>
      <c r="BZ48" s="6"/>
      <c r="CA48" s="805" t="s">
        <v>423</v>
      </c>
      <c r="CB48" s="805"/>
      <c r="CC48" s="805"/>
      <c r="CD48" s="805"/>
      <c r="CE48" s="23"/>
      <c r="CF48" s="728" t="s">
        <v>72</v>
      </c>
      <c r="CG48" s="793"/>
      <c r="CH48" s="793"/>
      <c r="CI48" s="793"/>
      <c r="CJ48" s="793"/>
      <c r="CK48" s="793"/>
      <c r="CL48" s="793"/>
      <c r="CM48" s="793"/>
      <c r="CN48" s="793"/>
      <c r="CO48" s="793"/>
      <c r="CP48" s="793"/>
      <c r="CQ48" s="793"/>
      <c r="CR48" s="794"/>
      <c r="CS48" s="749">
        <v>57874419</v>
      </c>
      <c r="CT48" s="783"/>
      <c r="CU48" s="783"/>
      <c r="CV48" s="783"/>
      <c r="CW48" s="783"/>
      <c r="CX48" s="783"/>
      <c r="CY48" s="783"/>
      <c r="CZ48" s="785"/>
      <c r="DA48" s="749">
        <v>58489941</v>
      </c>
      <c r="DB48" s="783"/>
      <c r="DC48" s="783"/>
      <c r="DD48" s="783"/>
      <c r="DE48" s="783"/>
      <c r="DF48" s="783"/>
      <c r="DG48" s="783"/>
      <c r="DH48" s="786"/>
      <c r="DI48" s="4"/>
    </row>
    <row r="49" spans="2:113" ht="13.5" customHeight="1">
      <c r="B49" s="787" t="s">
        <v>71</v>
      </c>
      <c r="C49" s="788"/>
      <c r="D49" s="788"/>
      <c r="E49" s="788"/>
      <c r="F49" s="788"/>
      <c r="G49" s="788"/>
      <c r="H49" s="788"/>
      <c r="I49" s="788"/>
      <c r="J49" s="788"/>
      <c r="K49" s="788"/>
      <c r="L49" s="789"/>
      <c r="M49" s="613">
        <v>21359719</v>
      </c>
      <c r="N49" s="790"/>
      <c r="O49" s="790"/>
      <c r="P49" s="790"/>
      <c r="Q49" s="790"/>
      <c r="R49" s="790"/>
      <c r="S49" s="790"/>
      <c r="T49" s="790"/>
      <c r="U49" s="791">
        <v>14.4</v>
      </c>
      <c r="V49" s="791"/>
      <c r="W49" s="791"/>
      <c r="X49" s="791"/>
      <c r="Y49" s="790">
        <v>20036060</v>
      </c>
      <c r="Z49" s="790"/>
      <c r="AA49" s="790"/>
      <c r="AB49" s="790"/>
      <c r="AC49" s="790"/>
      <c r="AD49" s="790"/>
      <c r="AE49" s="790"/>
      <c r="AF49" s="790"/>
      <c r="AG49" s="790">
        <v>19718475</v>
      </c>
      <c r="AH49" s="790"/>
      <c r="AI49" s="790"/>
      <c r="AJ49" s="790"/>
      <c r="AK49" s="790"/>
      <c r="AL49" s="790"/>
      <c r="AM49" s="790"/>
      <c r="AN49" s="790"/>
      <c r="AO49" s="790"/>
      <c r="AP49" s="790"/>
      <c r="AQ49" s="791">
        <v>24.8</v>
      </c>
      <c r="AR49" s="791"/>
      <c r="AS49" s="791"/>
      <c r="AT49" s="791"/>
      <c r="AU49" s="791"/>
      <c r="AV49" s="792"/>
      <c r="AW49" s="22"/>
      <c r="AX49" s="662"/>
      <c r="AY49" s="662"/>
      <c r="AZ49" s="662"/>
      <c r="BA49" s="662"/>
      <c r="BB49" s="662"/>
      <c r="BC49" s="662"/>
      <c r="BD49" s="662"/>
      <c r="BE49" s="21"/>
      <c r="BF49" s="22"/>
      <c r="BG49" s="662"/>
      <c r="BH49" s="662"/>
      <c r="BI49" s="662"/>
      <c r="BJ49" s="662"/>
      <c r="BK49" s="662"/>
      <c r="BL49" s="21"/>
      <c r="BM49" s="662"/>
      <c r="BN49" s="662"/>
      <c r="BO49" s="662"/>
      <c r="BP49" s="662"/>
      <c r="BQ49" s="20"/>
      <c r="BR49" s="662" t="s">
        <v>27</v>
      </c>
      <c r="BS49" s="662"/>
      <c r="BT49" s="662"/>
      <c r="BU49" s="662"/>
      <c r="BV49" s="662"/>
      <c r="BW49" s="662"/>
      <c r="BX49" s="662"/>
      <c r="BY49" s="19"/>
      <c r="BZ49" s="673" t="s">
        <v>70</v>
      </c>
      <c r="CA49" s="674"/>
      <c r="CB49" s="674"/>
      <c r="CC49" s="674"/>
      <c r="CD49" s="674"/>
      <c r="CE49" s="675"/>
      <c r="CF49" s="619" t="s">
        <v>69</v>
      </c>
      <c r="CG49" s="684"/>
      <c r="CH49" s="684"/>
      <c r="CI49" s="684"/>
      <c r="CJ49" s="684"/>
      <c r="CK49" s="684"/>
      <c r="CL49" s="684"/>
      <c r="CM49" s="684"/>
      <c r="CN49" s="684"/>
      <c r="CO49" s="684"/>
      <c r="CP49" s="684"/>
      <c r="CQ49" s="684"/>
      <c r="CR49" s="685"/>
      <c r="CS49" s="583">
        <v>59188606</v>
      </c>
      <c r="CT49" s="752"/>
      <c r="CU49" s="752"/>
      <c r="CV49" s="752"/>
      <c r="CW49" s="752"/>
      <c r="CX49" s="752"/>
      <c r="CY49" s="752"/>
      <c r="CZ49" s="753"/>
      <c r="DA49" s="583">
        <v>59145799</v>
      </c>
      <c r="DB49" s="752"/>
      <c r="DC49" s="752"/>
      <c r="DD49" s="752"/>
      <c r="DE49" s="752"/>
      <c r="DF49" s="752"/>
      <c r="DG49" s="752"/>
      <c r="DH49" s="754"/>
      <c r="DI49" s="4"/>
    </row>
    <row r="50" spans="2:113" ht="13.5" customHeight="1">
      <c r="B50" s="17"/>
      <c r="C50" s="582" t="s">
        <v>68</v>
      </c>
      <c r="D50" s="582"/>
      <c r="E50" s="582"/>
      <c r="F50" s="582"/>
      <c r="G50" s="582"/>
      <c r="H50" s="582"/>
      <c r="I50" s="582"/>
      <c r="J50" s="582"/>
      <c r="K50" s="582"/>
      <c r="L50" s="585"/>
      <c r="M50" s="583">
        <v>14208242</v>
      </c>
      <c r="N50" s="584"/>
      <c r="O50" s="584"/>
      <c r="P50" s="584"/>
      <c r="Q50" s="584"/>
      <c r="R50" s="584"/>
      <c r="S50" s="584"/>
      <c r="T50" s="584"/>
      <c r="U50" s="588">
        <v>9.6</v>
      </c>
      <c r="V50" s="588"/>
      <c r="W50" s="588"/>
      <c r="X50" s="588"/>
      <c r="Y50" s="584">
        <v>13120510</v>
      </c>
      <c r="Z50" s="584"/>
      <c r="AA50" s="584"/>
      <c r="AB50" s="584"/>
      <c r="AC50" s="584"/>
      <c r="AD50" s="584"/>
      <c r="AE50" s="584"/>
      <c r="AF50" s="584"/>
      <c r="AG50" s="584" t="s">
        <v>368</v>
      </c>
      <c r="AH50" s="584"/>
      <c r="AI50" s="584"/>
      <c r="AJ50" s="584"/>
      <c r="AK50" s="584"/>
      <c r="AL50" s="584"/>
      <c r="AM50" s="584"/>
      <c r="AN50" s="584"/>
      <c r="AO50" s="584"/>
      <c r="AP50" s="584"/>
      <c r="AQ50" s="588" t="s">
        <v>368</v>
      </c>
      <c r="AR50" s="588"/>
      <c r="AS50" s="588"/>
      <c r="AT50" s="588"/>
      <c r="AU50" s="588"/>
      <c r="AV50" s="647"/>
      <c r="AW50" s="728" t="s">
        <v>67</v>
      </c>
      <c r="AX50" s="632"/>
      <c r="AY50" s="632"/>
      <c r="AZ50" s="632"/>
      <c r="BA50" s="632"/>
      <c r="BB50" s="632"/>
      <c r="BC50" s="632"/>
      <c r="BD50" s="632"/>
      <c r="BE50" s="633"/>
      <c r="BF50" s="782">
        <v>644011</v>
      </c>
      <c r="BG50" s="783"/>
      <c r="BH50" s="783"/>
      <c r="BI50" s="783"/>
      <c r="BJ50" s="783"/>
      <c r="BK50" s="783"/>
      <c r="BL50" s="783"/>
      <c r="BM50" s="784">
        <v>0.4</v>
      </c>
      <c r="BN50" s="784"/>
      <c r="BO50" s="784"/>
      <c r="BP50" s="784"/>
      <c r="BQ50" s="783" t="s">
        <v>368</v>
      </c>
      <c r="BR50" s="783"/>
      <c r="BS50" s="783"/>
      <c r="BT50" s="783"/>
      <c r="BU50" s="783"/>
      <c r="BV50" s="783"/>
      <c r="BW50" s="783"/>
      <c r="BX50" s="783"/>
      <c r="BY50" s="783"/>
      <c r="BZ50" s="783">
        <v>644011</v>
      </c>
      <c r="CA50" s="783"/>
      <c r="CB50" s="783"/>
      <c r="CC50" s="783"/>
      <c r="CD50" s="783"/>
      <c r="CE50" s="785"/>
      <c r="CF50" s="619" t="s">
        <v>66</v>
      </c>
      <c r="CG50" s="684"/>
      <c r="CH50" s="684"/>
      <c r="CI50" s="684"/>
      <c r="CJ50" s="684"/>
      <c r="CK50" s="684"/>
      <c r="CL50" s="684"/>
      <c r="CM50" s="684"/>
      <c r="CN50" s="684"/>
      <c r="CO50" s="684"/>
      <c r="CP50" s="684"/>
      <c r="CQ50" s="684"/>
      <c r="CR50" s="685"/>
      <c r="CS50" s="583">
        <v>74650603</v>
      </c>
      <c r="CT50" s="752"/>
      <c r="CU50" s="752"/>
      <c r="CV50" s="752"/>
      <c r="CW50" s="752"/>
      <c r="CX50" s="752"/>
      <c r="CY50" s="752"/>
      <c r="CZ50" s="753"/>
      <c r="DA50" s="583">
        <v>75339408</v>
      </c>
      <c r="DB50" s="752"/>
      <c r="DC50" s="752"/>
      <c r="DD50" s="752"/>
      <c r="DE50" s="752"/>
      <c r="DF50" s="752"/>
      <c r="DG50" s="752"/>
      <c r="DH50" s="754"/>
      <c r="DI50" s="4"/>
    </row>
    <row r="51" spans="2:113" ht="13.5" customHeight="1">
      <c r="B51" s="659" t="s">
        <v>65</v>
      </c>
      <c r="C51" s="582"/>
      <c r="D51" s="582"/>
      <c r="E51" s="582"/>
      <c r="F51" s="582"/>
      <c r="G51" s="582"/>
      <c r="H51" s="582"/>
      <c r="I51" s="582"/>
      <c r="J51" s="582"/>
      <c r="K51" s="582"/>
      <c r="L51" s="585"/>
      <c r="M51" s="583">
        <v>48724141</v>
      </c>
      <c r="N51" s="584"/>
      <c r="O51" s="584"/>
      <c r="P51" s="584"/>
      <c r="Q51" s="584"/>
      <c r="R51" s="584"/>
      <c r="S51" s="584"/>
      <c r="T51" s="584"/>
      <c r="U51" s="588">
        <v>32.9</v>
      </c>
      <c r="V51" s="588"/>
      <c r="W51" s="588"/>
      <c r="X51" s="588"/>
      <c r="Y51" s="584">
        <v>12870576</v>
      </c>
      <c r="Z51" s="584"/>
      <c r="AA51" s="584"/>
      <c r="AB51" s="584"/>
      <c r="AC51" s="584"/>
      <c r="AD51" s="584"/>
      <c r="AE51" s="584"/>
      <c r="AF51" s="584"/>
      <c r="AG51" s="584">
        <v>12862908</v>
      </c>
      <c r="AH51" s="584"/>
      <c r="AI51" s="584"/>
      <c r="AJ51" s="584"/>
      <c r="AK51" s="584"/>
      <c r="AL51" s="584"/>
      <c r="AM51" s="584"/>
      <c r="AN51" s="584"/>
      <c r="AO51" s="584"/>
      <c r="AP51" s="584"/>
      <c r="AQ51" s="588">
        <v>16.100000000000001</v>
      </c>
      <c r="AR51" s="588"/>
      <c r="AS51" s="588"/>
      <c r="AT51" s="588"/>
      <c r="AU51" s="588"/>
      <c r="AV51" s="647"/>
      <c r="AW51" s="619" t="s">
        <v>64</v>
      </c>
      <c r="AX51" s="582"/>
      <c r="AY51" s="582"/>
      <c r="AZ51" s="582"/>
      <c r="BA51" s="582"/>
      <c r="BB51" s="582"/>
      <c r="BC51" s="582"/>
      <c r="BD51" s="582"/>
      <c r="BE51" s="585"/>
      <c r="BF51" s="583">
        <v>20242213</v>
      </c>
      <c r="BG51" s="584"/>
      <c r="BH51" s="584"/>
      <c r="BI51" s="584"/>
      <c r="BJ51" s="584"/>
      <c r="BK51" s="584"/>
      <c r="BL51" s="584"/>
      <c r="BM51" s="588">
        <v>13.7</v>
      </c>
      <c r="BN51" s="588"/>
      <c r="BO51" s="588"/>
      <c r="BP51" s="588"/>
      <c r="BQ51" s="584">
        <v>1207968</v>
      </c>
      <c r="BR51" s="584"/>
      <c r="BS51" s="584"/>
      <c r="BT51" s="584"/>
      <c r="BU51" s="584"/>
      <c r="BV51" s="584"/>
      <c r="BW51" s="584"/>
      <c r="BX51" s="584"/>
      <c r="BY51" s="584"/>
      <c r="BZ51" s="584">
        <v>18568299</v>
      </c>
      <c r="CA51" s="584"/>
      <c r="CB51" s="584"/>
      <c r="CC51" s="584"/>
      <c r="CD51" s="584"/>
      <c r="CE51" s="584"/>
      <c r="CF51" s="619" t="s">
        <v>63</v>
      </c>
      <c r="CG51" s="684"/>
      <c r="CH51" s="684"/>
      <c r="CI51" s="684"/>
      <c r="CJ51" s="684"/>
      <c r="CK51" s="684"/>
      <c r="CL51" s="684"/>
      <c r="CM51" s="684"/>
      <c r="CN51" s="684"/>
      <c r="CO51" s="684"/>
      <c r="CP51" s="684"/>
      <c r="CQ51" s="684"/>
      <c r="CR51" s="685"/>
      <c r="CS51" s="583">
        <v>78603966</v>
      </c>
      <c r="CT51" s="752"/>
      <c r="CU51" s="752"/>
      <c r="CV51" s="752"/>
      <c r="CW51" s="752"/>
      <c r="CX51" s="752"/>
      <c r="CY51" s="752"/>
      <c r="CZ51" s="753"/>
      <c r="DA51" s="583">
        <v>77188344</v>
      </c>
      <c r="DB51" s="752"/>
      <c r="DC51" s="752"/>
      <c r="DD51" s="752"/>
      <c r="DE51" s="752"/>
      <c r="DF51" s="752"/>
      <c r="DG51" s="752"/>
      <c r="DH51" s="754"/>
      <c r="DI51" s="4"/>
    </row>
    <row r="52" spans="2:113" ht="13.5" customHeight="1">
      <c r="B52" s="659" t="s">
        <v>40</v>
      </c>
      <c r="C52" s="582"/>
      <c r="D52" s="582"/>
      <c r="E52" s="582"/>
      <c r="F52" s="582"/>
      <c r="G52" s="582"/>
      <c r="H52" s="582"/>
      <c r="I52" s="582"/>
      <c r="J52" s="582"/>
      <c r="K52" s="582"/>
      <c r="L52" s="585"/>
      <c r="M52" s="583">
        <v>6437949</v>
      </c>
      <c r="N52" s="584"/>
      <c r="O52" s="584"/>
      <c r="P52" s="584"/>
      <c r="Q52" s="584"/>
      <c r="R52" s="584"/>
      <c r="S52" s="584"/>
      <c r="T52" s="584"/>
      <c r="U52" s="588">
        <v>4.3</v>
      </c>
      <c r="V52" s="588"/>
      <c r="W52" s="588"/>
      <c r="X52" s="588"/>
      <c r="Y52" s="584">
        <v>6437949</v>
      </c>
      <c r="Z52" s="584"/>
      <c r="AA52" s="584"/>
      <c r="AB52" s="584"/>
      <c r="AC52" s="584"/>
      <c r="AD52" s="584"/>
      <c r="AE52" s="584"/>
      <c r="AF52" s="584"/>
      <c r="AG52" s="734">
        <v>6437949</v>
      </c>
      <c r="AH52" s="734"/>
      <c r="AI52" s="734"/>
      <c r="AJ52" s="734"/>
      <c r="AK52" s="734"/>
      <c r="AL52" s="734"/>
      <c r="AM52" s="734"/>
      <c r="AN52" s="734"/>
      <c r="AO52" s="734"/>
      <c r="AP52" s="734"/>
      <c r="AQ52" s="588">
        <v>8.1</v>
      </c>
      <c r="AR52" s="588"/>
      <c r="AS52" s="588"/>
      <c r="AT52" s="588"/>
      <c r="AU52" s="588"/>
      <c r="AV52" s="647"/>
      <c r="AW52" s="619" t="s">
        <v>62</v>
      </c>
      <c r="AX52" s="582"/>
      <c r="AY52" s="582"/>
      <c r="AZ52" s="582"/>
      <c r="BA52" s="582"/>
      <c r="BB52" s="582"/>
      <c r="BC52" s="582"/>
      <c r="BD52" s="582"/>
      <c r="BE52" s="585"/>
      <c r="BF52" s="583">
        <v>72604414</v>
      </c>
      <c r="BG52" s="584"/>
      <c r="BH52" s="584"/>
      <c r="BI52" s="584"/>
      <c r="BJ52" s="584"/>
      <c r="BK52" s="584"/>
      <c r="BL52" s="584"/>
      <c r="BM52" s="588">
        <v>49</v>
      </c>
      <c r="BN52" s="588"/>
      <c r="BO52" s="588"/>
      <c r="BP52" s="588"/>
      <c r="BQ52" s="584">
        <v>975458</v>
      </c>
      <c r="BR52" s="584"/>
      <c r="BS52" s="584"/>
      <c r="BT52" s="584"/>
      <c r="BU52" s="584"/>
      <c r="BV52" s="584"/>
      <c r="BW52" s="584"/>
      <c r="BX52" s="584"/>
      <c r="BY52" s="584"/>
      <c r="BZ52" s="584">
        <v>31947287</v>
      </c>
      <c r="CA52" s="584"/>
      <c r="CB52" s="584"/>
      <c r="CC52" s="584"/>
      <c r="CD52" s="584"/>
      <c r="CE52" s="584"/>
      <c r="CF52" s="619" t="s">
        <v>61</v>
      </c>
      <c r="CG52" s="684"/>
      <c r="CH52" s="684"/>
      <c r="CI52" s="684"/>
      <c r="CJ52" s="684"/>
      <c r="CK52" s="684"/>
      <c r="CL52" s="684"/>
      <c r="CM52" s="684"/>
      <c r="CN52" s="684"/>
      <c r="CO52" s="684"/>
      <c r="CP52" s="684"/>
      <c r="CQ52" s="684"/>
      <c r="CR52" s="685"/>
      <c r="CS52" s="769">
        <v>0.98</v>
      </c>
      <c r="CT52" s="770"/>
      <c r="CU52" s="770"/>
      <c r="CV52" s="770"/>
      <c r="CW52" s="770"/>
      <c r="CX52" s="770"/>
      <c r="CY52" s="770"/>
      <c r="CZ52" s="771"/>
      <c r="DA52" s="769">
        <v>0.98</v>
      </c>
      <c r="DB52" s="770"/>
      <c r="DC52" s="770"/>
      <c r="DD52" s="770"/>
      <c r="DE52" s="770"/>
      <c r="DF52" s="770"/>
      <c r="DG52" s="770"/>
      <c r="DH52" s="775"/>
      <c r="DI52" s="4"/>
    </row>
    <row r="53" spans="2:113" ht="13.5" customHeight="1">
      <c r="B53" s="686" t="s">
        <v>116</v>
      </c>
      <c r="C53" s="688" t="s">
        <v>424</v>
      </c>
      <c r="D53" s="689"/>
      <c r="E53" s="689"/>
      <c r="F53" s="689"/>
      <c r="G53" s="689"/>
      <c r="H53" s="689"/>
      <c r="I53" s="690" t="s">
        <v>12</v>
      </c>
      <c r="J53" s="692" t="s">
        <v>60</v>
      </c>
      <c r="K53" s="692"/>
      <c r="L53" s="693"/>
      <c r="M53" s="741">
        <v>5801683</v>
      </c>
      <c r="N53" s="742"/>
      <c r="O53" s="742"/>
      <c r="P53" s="742"/>
      <c r="Q53" s="742"/>
      <c r="R53" s="742"/>
      <c r="S53" s="742"/>
      <c r="T53" s="742"/>
      <c r="U53" s="743">
        <v>3.9</v>
      </c>
      <c r="V53" s="743"/>
      <c r="W53" s="743"/>
      <c r="X53" s="743"/>
      <c r="Y53" s="742">
        <v>5801683</v>
      </c>
      <c r="Z53" s="742"/>
      <c r="AA53" s="742"/>
      <c r="AB53" s="742"/>
      <c r="AC53" s="742"/>
      <c r="AD53" s="742"/>
      <c r="AE53" s="742"/>
      <c r="AF53" s="742"/>
      <c r="AG53" s="742">
        <v>5801683</v>
      </c>
      <c r="AH53" s="742"/>
      <c r="AI53" s="742"/>
      <c r="AJ53" s="742"/>
      <c r="AK53" s="742"/>
      <c r="AL53" s="742"/>
      <c r="AM53" s="742"/>
      <c r="AN53" s="742"/>
      <c r="AO53" s="742"/>
      <c r="AP53" s="742"/>
      <c r="AQ53" s="743">
        <v>7.3</v>
      </c>
      <c r="AR53" s="743"/>
      <c r="AS53" s="743"/>
      <c r="AT53" s="743"/>
      <c r="AU53" s="743"/>
      <c r="AV53" s="781"/>
      <c r="AW53" s="619" t="s">
        <v>59</v>
      </c>
      <c r="AX53" s="582"/>
      <c r="AY53" s="582"/>
      <c r="AZ53" s="582"/>
      <c r="BA53" s="582"/>
      <c r="BB53" s="582"/>
      <c r="BC53" s="582"/>
      <c r="BD53" s="582"/>
      <c r="BE53" s="585"/>
      <c r="BF53" s="583">
        <v>13207252</v>
      </c>
      <c r="BG53" s="584"/>
      <c r="BH53" s="584"/>
      <c r="BI53" s="584"/>
      <c r="BJ53" s="584"/>
      <c r="BK53" s="584"/>
      <c r="BL53" s="584"/>
      <c r="BM53" s="588">
        <v>8.9</v>
      </c>
      <c r="BN53" s="588"/>
      <c r="BO53" s="588"/>
      <c r="BP53" s="588"/>
      <c r="BQ53" s="584">
        <v>1321598</v>
      </c>
      <c r="BR53" s="584"/>
      <c r="BS53" s="584"/>
      <c r="BT53" s="584"/>
      <c r="BU53" s="584"/>
      <c r="BV53" s="584"/>
      <c r="BW53" s="584"/>
      <c r="BX53" s="584"/>
      <c r="BY53" s="584"/>
      <c r="BZ53" s="584">
        <v>8896406</v>
      </c>
      <c r="CA53" s="584"/>
      <c r="CB53" s="584"/>
      <c r="CC53" s="584"/>
      <c r="CD53" s="584"/>
      <c r="CE53" s="584"/>
      <c r="CF53" s="619" t="s">
        <v>58</v>
      </c>
      <c r="CG53" s="694"/>
      <c r="CH53" s="694"/>
      <c r="CI53" s="694"/>
      <c r="CJ53" s="694"/>
      <c r="CK53" s="694"/>
      <c r="CL53" s="694"/>
      <c r="CM53" s="694"/>
      <c r="CN53" s="694"/>
      <c r="CO53" s="694"/>
      <c r="CP53" s="694"/>
      <c r="CQ53" s="708" t="s">
        <v>3</v>
      </c>
      <c r="CR53" s="709"/>
      <c r="CS53" s="586">
        <v>5.9</v>
      </c>
      <c r="CT53" s="635"/>
      <c r="CU53" s="635"/>
      <c r="CV53" s="635"/>
      <c r="CW53" s="635"/>
      <c r="CX53" s="635"/>
      <c r="CY53" s="635"/>
      <c r="CZ53" s="765"/>
      <c r="DA53" s="586">
        <v>5.6</v>
      </c>
      <c r="DB53" s="635"/>
      <c r="DC53" s="635"/>
      <c r="DD53" s="635"/>
      <c r="DE53" s="635"/>
      <c r="DF53" s="635"/>
      <c r="DG53" s="635"/>
      <c r="DH53" s="760"/>
      <c r="DI53" s="4"/>
    </row>
    <row r="54" spans="2:113" ht="13.5" customHeight="1">
      <c r="B54" s="616"/>
      <c r="C54" s="641"/>
      <c r="D54" s="642"/>
      <c r="E54" s="642"/>
      <c r="F54" s="642"/>
      <c r="G54" s="642"/>
      <c r="H54" s="642"/>
      <c r="I54" s="691"/>
      <c r="J54" s="695" t="s">
        <v>57</v>
      </c>
      <c r="K54" s="695"/>
      <c r="L54" s="696"/>
      <c r="M54" s="583">
        <v>636266</v>
      </c>
      <c r="N54" s="584"/>
      <c r="O54" s="584"/>
      <c r="P54" s="584"/>
      <c r="Q54" s="584"/>
      <c r="R54" s="584"/>
      <c r="S54" s="584"/>
      <c r="T54" s="584"/>
      <c r="U54" s="588">
        <v>0.4</v>
      </c>
      <c r="V54" s="588"/>
      <c r="W54" s="588"/>
      <c r="X54" s="588"/>
      <c r="Y54" s="584">
        <v>636266</v>
      </c>
      <c r="Z54" s="584"/>
      <c r="AA54" s="584"/>
      <c r="AB54" s="584"/>
      <c r="AC54" s="584"/>
      <c r="AD54" s="584"/>
      <c r="AE54" s="584"/>
      <c r="AF54" s="584"/>
      <c r="AG54" s="584">
        <v>636266</v>
      </c>
      <c r="AH54" s="584"/>
      <c r="AI54" s="584"/>
      <c r="AJ54" s="584"/>
      <c r="AK54" s="584"/>
      <c r="AL54" s="584"/>
      <c r="AM54" s="584"/>
      <c r="AN54" s="584"/>
      <c r="AO54" s="584"/>
      <c r="AP54" s="584"/>
      <c r="AQ54" s="588">
        <v>0.8</v>
      </c>
      <c r="AR54" s="588"/>
      <c r="AS54" s="588"/>
      <c r="AT54" s="588"/>
      <c r="AU54" s="588"/>
      <c r="AV54" s="647"/>
      <c r="AW54" s="619" t="s">
        <v>56</v>
      </c>
      <c r="AX54" s="582"/>
      <c r="AY54" s="582"/>
      <c r="AZ54" s="582"/>
      <c r="BA54" s="582"/>
      <c r="BB54" s="582"/>
      <c r="BC54" s="582"/>
      <c r="BD54" s="582"/>
      <c r="BE54" s="585"/>
      <c r="BF54" s="583">
        <v>310387</v>
      </c>
      <c r="BG54" s="584"/>
      <c r="BH54" s="584"/>
      <c r="BI54" s="584"/>
      <c r="BJ54" s="584"/>
      <c r="BK54" s="584"/>
      <c r="BL54" s="584"/>
      <c r="BM54" s="588">
        <v>0.2</v>
      </c>
      <c r="BN54" s="588"/>
      <c r="BO54" s="588"/>
      <c r="BP54" s="588"/>
      <c r="BQ54" s="584" t="s">
        <v>368</v>
      </c>
      <c r="BR54" s="584"/>
      <c r="BS54" s="584"/>
      <c r="BT54" s="584"/>
      <c r="BU54" s="584"/>
      <c r="BV54" s="584"/>
      <c r="BW54" s="584"/>
      <c r="BX54" s="584"/>
      <c r="BY54" s="584"/>
      <c r="BZ54" s="584">
        <v>310387</v>
      </c>
      <c r="CA54" s="584"/>
      <c r="CB54" s="584"/>
      <c r="CC54" s="584"/>
      <c r="CD54" s="584"/>
      <c r="CE54" s="584"/>
      <c r="CF54" s="697" t="s">
        <v>55</v>
      </c>
      <c r="CG54" s="698"/>
      <c r="CH54" s="698"/>
      <c r="CI54" s="698"/>
      <c r="CJ54" s="698"/>
      <c r="CK54" s="698"/>
      <c r="CL54" s="698"/>
      <c r="CM54" s="698"/>
      <c r="CN54" s="698"/>
      <c r="CO54" s="698"/>
      <c r="CP54" s="698"/>
      <c r="CQ54" s="710" t="s">
        <v>3</v>
      </c>
      <c r="CR54" s="711"/>
      <c r="CS54" s="586">
        <v>6.7</v>
      </c>
      <c r="CT54" s="635"/>
      <c r="CU54" s="635"/>
      <c r="CV54" s="635"/>
      <c r="CW54" s="635"/>
      <c r="CX54" s="635"/>
      <c r="CY54" s="635"/>
      <c r="CZ54" s="765"/>
      <c r="DA54" s="586">
        <v>6.8</v>
      </c>
      <c r="DB54" s="635"/>
      <c r="DC54" s="635"/>
      <c r="DD54" s="635"/>
      <c r="DE54" s="635"/>
      <c r="DF54" s="635"/>
      <c r="DG54" s="635"/>
      <c r="DH54" s="760"/>
      <c r="DI54" s="4"/>
    </row>
    <row r="55" spans="2:113" ht="13.5" customHeight="1">
      <c r="B55" s="687"/>
      <c r="C55" s="699" t="s">
        <v>425</v>
      </c>
      <c r="D55" s="700"/>
      <c r="E55" s="700"/>
      <c r="F55" s="700"/>
      <c r="G55" s="700"/>
      <c r="H55" s="700"/>
      <c r="I55" s="700"/>
      <c r="J55" s="700"/>
      <c r="K55" s="700"/>
      <c r="L55" s="701"/>
      <c r="M55" s="733" t="s">
        <v>368</v>
      </c>
      <c r="N55" s="734"/>
      <c r="O55" s="734"/>
      <c r="P55" s="734"/>
      <c r="Q55" s="734"/>
      <c r="R55" s="734"/>
      <c r="S55" s="734"/>
      <c r="T55" s="734"/>
      <c r="U55" s="735" t="s">
        <v>368</v>
      </c>
      <c r="V55" s="735"/>
      <c r="W55" s="735"/>
      <c r="X55" s="735"/>
      <c r="Y55" s="734" t="s">
        <v>368</v>
      </c>
      <c r="Z55" s="734"/>
      <c r="AA55" s="734"/>
      <c r="AB55" s="734"/>
      <c r="AC55" s="734"/>
      <c r="AD55" s="734"/>
      <c r="AE55" s="734"/>
      <c r="AF55" s="734"/>
      <c r="AG55" s="734" t="s">
        <v>368</v>
      </c>
      <c r="AH55" s="734"/>
      <c r="AI55" s="734"/>
      <c r="AJ55" s="734"/>
      <c r="AK55" s="734"/>
      <c r="AL55" s="734"/>
      <c r="AM55" s="734"/>
      <c r="AN55" s="734"/>
      <c r="AO55" s="734"/>
      <c r="AP55" s="734"/>
      <c r="AQ55" s="735" t="s">
        <v>368</v>
      </c>
      <c r="AR55" s="735"/>
      <c r="AS55" s="735"/>
      <c r="AT55" s="735"/>
      <c r="AU55" s="735"/>
      <c r="AV55" s="778"/>
      <c r="AW55" s="619" t="s">
        <v>54</v>
      </c>
      <c r="AX55" s="582"/>
      <c r="AY55" s="582"/>
      <c r="AZ55" s="582"/>
      <c r="BA55" s="582"/>
      <c r="BB55" s="582"/>
      <c r="BC55" s="582"/>
      <c r="BD55" s="582"/>
      <c r="BE55" s="585"/>
      <c r="BF55" s="583">
        <v>251135</v>
      </c>
      <c r="BG55" s="584"/>
      <c r="BH55" s="584"/>
      <c r="BI55" s="584"/>
      <c r="BJ55" s="584"/>
      <c r="BK55" s="584"/>
      <c r="BL55" s="584"/>
      <c r="BM55" s="588">
        <v>0.2</v>
      </c>
      <c r="BN55" s="588"/>
      <c r="BO55" s="588"/>
      <c r="BP55" s="588"/>
      <c r="BQ55" s="584">
        <v>45079</v>
      </c>
      <c r="BR55" s="584"/>
      <c r="BS55" s="584"/>
      <c r="BT55" s="584"/>
      <c r="BU55" s="584"/>
      <c r="BV55" s="584"/>
      <c r="BW55" s="584"/>
      <c r="BX55" s="584"/>
      <c r="BY55" s="584"/>
      <c r="BZ55" s="584">
        <v>200025</v>
      </c>
      <c r="CA55" s="584"/>
      <c r="CB55" s="584"/>
      <c r="CC55" s="584"/>
      <c r="CD55" s="584"/>
      <c r="CE55" s="584"/>
      <c r="CF55" s="702" t="s">
        <v>426</v>
      </c>
      <c r="CG55" s="703"/>
      <c r="CH55" s="728" t="s">
        <v>53</v>
      </c>
      <c r="CI55" s="777"/>
      <c r="CJ55" s="777"/>
      <c r="CK55" s="777"/>
      <c r="CL55" s="777"/>
      <c r="CM55" s="777"/>
      <c r="CN55" s="777"/>
      <c r="CO55" s="777"/>
      <c r="CP55" s="777"/>
      <c r="CQ55" s="779" t="s">
        <v>3</v>
      </c>
      <c r="CR55" s="780"/>
      <c r="CS55" s="766" t="s">
        <v>368</v>
      </c>
      <c r="CT55" s="767"/>
      <c r="CU55" s="767"/>
      <c r="CV55" s="767"/>
      <c r="CW55" s="767"/>
      <c r="CX55" s="767"/>
      <c r="CY55" s="767"/>
      <c r="CZ55" s="768"/>
      <c r="DA55" s="766" t="s">
        <v>368</v>
      </c>
      <c r="DB55" s="767"/>
      <c r="DC55" s="767"/>
      <c r="DD55" s="767"/>
      <c r="DE55" s="767"/>
      <c r="DF55" s="767"/>
      <c r="DG55" s="767"/>
      <c r="DH55" s="776"/>
      <c r="DI55" s="4"/>
    </row>
    <row r="56" spans="2:113" ht="13.5" customHeight="1">
      <c r="B56" s="659" t="s">
        <v>52</v>
      </c>
      <c r="C56" s="582"/>
      <c r="D56" s="582"/>
      <c r="E56" s="582"/>
      <c r="F56" s="582"/>
      <c r="G56" s="582"/>
      <c r="H56" s="582"/>
      <c r="I56" s="582"/>
      <c r="J56" s="582"/>
      <c r="K56" s="582"/>
      <c r="L56" s="585"/>
      <c r="M56" s="583">
        <v>76521809</v>
      </c>
      <c r="N56" s="584"/>
      <c r="O56" s="584"/>
      <c r="P56" s="584"/>
      <c r="Q56" s="584"/>
      <c r="R56" s="584"/>
      <c r="S56" s="584"/>
      <c r="T56" s="584"/>
      <c r="U56" s="588">
        <v>51.7</v>
      </c>
      <c r="V56" s="588"/>
      <c r="W56" s="588"/>
      <c r="X56" s="588"/>
      <c r="Y56" s="584">
        <v>39344585</v>
      </c>
      <c r="Z56" s="584"/>
      <c r="AA56" s="584"/>
      <c r="AB56" s="584"/>
      <c r="AC56" s="584"/>
      <c r="AD56" s="584"/>
      <c r="AE56" s="584"/>
      <c r="AF56" s="584"/>
      <c r="AG56" s="742">
        <v>39019332</v>
      </c>
      <c r="AH56" s="742"/>
      <c r="AI56" s="742"/>
      <c r="AJ56" s="742"/>
      <c r="AK56" s="742"/>
      <c r="AL56" s="742"/>
      <c r="AM56" s="742"/>
      <c r="AN56" s="742"/>
      <c r="AO56" s="742"/>
      <c r="AP56" s="742"/>
      <c r="AQ56" s="588">
        <v>49</v>
      </c>
      <c r="AR56" s="588"/>
      <c r="AS56" s="588"/>
      <c r="AT56" s="588"/>
      <c r="AU56" s="588"/>
      <c r="AV56" s="647"/>
      <c r="AW56" s="772" t="s">
        <v>427</v>
      </c>
      <c r="AX56" s="773"/>
      <c r="AY56" s="773"/>
      <c r="AZ56" s="773"/>
      <c r="BA56" s="773"/>
      <c r="BB56" s="773"/>
      <c r="BC56" s="773"/>
      <c r="BD56" s="773"/>
      <c r="BE56" s="774"/>
      <c r="BF56" s="583">
        <v>892367</v>
      </c>
      <c r="BG56" s="584"/>
      <c r="BH56" s="584"/>
      <c r="BI56" s="584"/>
      <c r="BJ56" s="584"/>
      <c r="BK56" s="584"/>
      <c r="BL56" s="584"/>
      <c r="BM56" s="588">
        <v>0.6</v>
      </c>
      <c r="BN56" s="588"/>
      <c r="BO56" s="588"/>
      <c r="BP56" s="588"/>
      <c r="BQ56" s="584">
        <v>10096</v>
      </c>
      <c r="BR56" s="584"/>
      <c r="BS56" s="584"/>
      <c r="BT56" s="584"/>
      <c r="BU56" s="584"/>
      <c r="BV56" s="584"/>
      <c r="BW56" s="584"/>
      <c r="BX56" s="584"/>
      <c r="BY56" s="584"/>
      <c r="BZ56" s="584">
        <v>822572</v>
      </c>
      <c r="CA56" s="584"/>
      <c r="CB56" s="584"/>
      <c r="CC56" s="584"/>
      <c r="CD56" s="584"/>
      <c r="CE56" s="584"/>
      <c r="CF56" s="704"/>
      <c r="CG56" s="705"/>
      <c r="CH56" s="619" t="s">
        <v>51</v>
      </c>
      <c r="CI56" s="694"/>
      <c r="CJ56" s="694"/>
      <c r="CK56" s="694"/>
      <c r="CL56" s="694"/>
      <c r="CM56" s="694"/>
      <c r="CN56" s="694"/>
      <c r="CO56" s="694"/>
      <c r="CP56" s="694"/>
      <c r="CQ56" s="708" t="s">
        <v>3</v>
      </c>
      <c r="CR56" s="709"/>
      <c r="CS56" s="769" t="s">
        <v>368</v>
      </c>
      <c r="CT56" s="770"/>
      <c r="CU56" s="770"/>
      <c r="CV56" s="770"/>
      <c r="CW56" s="770"/>
      <c r="CX56" s="770"/>
      <c r="CY56" s="770"/>
      <c r="CZ56" s="771"/>
      <c r="DA56" s="769" t="s">
        <v>368</v>
      </c>
      <c r="DB56" s="770"/>
      <c r="DC56" s="770"/>
      <c r="DD56" s="770"/>
      <c r="DE56" s="770"/>
      <c r="DF56" s="770"/>
      <c r="DG56" s="770"/>
      <c r="DH56" s="775"/>
      <c r="DI56" s="4"/>
    </row>
    <row r="57" spans="2:113" ht="13.5" customHeight="1">
      <c r="B57" s="659" t="s">
        <v>50</v>
      </c>
      <c r="C57" s="582"/>
      <c r="D57" s="582"/>
      <c r="E57" s="582"/>
      <c r="F57" s="582"/>
      <c r="G57" s="582"/>
      <c r="H57" s="582"/>
      <c r="I57" s="582"/>
      <c r="J57" s="582"/>
      <c r="K57" s="582"/>
      <c r="L57" s="585"/>
      <c r="M57" s="583">
        <v>19092168</v>
      </c>
      <c r="N57" s="584"/>
      <c r="O57" s="584"/>
      <c r="P57" s="584"/>
      <c r="Q57" s="584"/>
      <c r="R57" s="584"/>
      <c r="S57" s="584"/>
      <c r="T57" s="584"/>
      <c r="U57" s="588">
        <v>12.9</v>
      </c>
      <c r="V57" s="588"/>
      <c r="W57" s="588"/>
      <c r="X57" s="588"/>
      <c r="Y57" s="584">
        <v>14119384</v>
      </c>
      <c r="Z57" s="584"/>
      <c r="AA57" s="584"/>
      <c r="AB57" s="584"/>
      <c r="AC57" s="584"/>
      <c r="AD57" s="584"/>
      <c r="AE57" s="584"/>
      <c r="AF57" s="584"/>
      <c r="AG57" s="584">
        <v>12504246</v>
      </c>
      <c r="AH57" s="584"/>
      <c r="AI57" s="584"/>
      <c r="AJ57" s="584"/>
      <c r="AK57" s="584"/>
      <c r="AL57" s="584"/>
      <c r="AM57" s="584"/>
      <c r="AN57" s="584"/>
      <c r="AO57" s="584"/>
      <c r="AP57" s="584"/>
      <c r="AQ57" s="588">
        <v>15.7</v>
      </c>
      <c r="AR57" s="588"/>
      <c r="AS57" s="588"/>
      <c r="AT57" s="588"/>
      <c r="AU57" s="588"/>
      <c r="AV57" s="647"/>
      <c r="AW57" s="619" t="s">
        <v>49</v>
      </c>
      <c r="AX57" s="582"/>
      <c r="AY57" s="582"/>
      <c r="AZ57" s="582"/>
      <c r="BA57" s="582"/>
      <c r="BB57" s="582"/>
      <c r="BC57" s="582"/>
      <c r="BD57" s="582"/>
      <c r="BE57" s="585"/>
      <c r="BF57" s="583">
        <v>10897657</v>
      </c>
      <c r="BG57" s="584"/>
      <c r="BH57" s="584"/>
      <c r="BI57" s="584"/>
      <c r="BJ57" s="584"/>
      <c r="BK57" s="584"/>
      <c r="BL57" s="584"/>
      <c r="BM57" s="588">
        <v>7.4</v>
      </c>
      <c r="BN57" s="588"/>
      <c r="BO57" s="588"/>
      <c r="BP57" s="588"/>
      <c r="BQ57" s="584">
        <v>3537996</v>
      </c>
      <c r="BR57" s="584"/>
      <c r="BS57" s="584"/>
      <c r="BT57" s="584"/>
      <c r="BU57" s="584"/>
      <c r="BV57" s="584"/>
      <c r="BW57" s="584"/>
      <c r="BX57" s="584"/>
      <c r="BY57" s="584"/>
      <c r="BZ57" s="584">
        <v>8269642</v>
      </c>
      <c r="CA57" s="584"/>
      <c r="CB57" s="584"/>
      <c r="CC57" s="584"/>
      <c r="CD57" s="584"/>
      <c r="CE57" s="584"/>
      <c r="CF57" s="704"/>
      <c r="CG57" s="705"/>
      <c r="CH57" s="619" t="s">
        <v>48</v>
      </c>
      <c r="CI57" s="694"/>
      <c r="CJ57" s="694"/>
      <c r="CK57" s="694"/>
      <c r="CL57" s="694"/>
      <c r="CM57" s="694"/>
      <c r="CN57" s="694"/>
      <c r="CO57" s="694"/>
      <c r="CP57" s="694"/>
      <c r="CQ57" s="708" t="s">
        <v>3</v>
      </c>
      <c r="CR57" s="709"/>
      <c r="CS57" s="586">
        <v>-0.6</v>
      </c>
      <c r="CT57" s="635"/>
      <c r="CU57" s="635"/>
      <c r="CV57" s="635"/>
      <c r="CW57" s="635"/>
      <c r="CX57" s="635"/>
      <c r="CY57" s="635"/>
      <c r="CZ57" s="765"/>
      <c r="DA57" s="586">
        <v>-1.3</v>
      </c>
      <c r="DB57" s="635"/>
      <c r="DC57" s="635"/>
      <c r="DD57" s="635"/>
      <c r="DE57" s="635"/>
      <c r="DF57" s="635"/>
      <c r="DG57" s="635"/>
      <c r="DH57" s="760"/>
    </row>
    <row r="58" spans="2:113" ht="13.5" customHeight="1">
      <c r="B58" s="659" t="s">
        <v>47</v>
      </c>
      <c r="C58" s="582"/>
      <c r="D58" s="582"/>
      <c r="E58" s="582"/>
      <c r="F58" s="582"/>
      <c r="G58" s="582"/>
      <c r="H58" s="582"/>
      <c r="I58" s="582"/>
      <c r="J58" s="582"/>
      <c r="K58" s="582"/>
      <c r="L58" s="585"/>
      <c r="M58" s="583">
        <v>1165271</v>
      </c>
      <c r="N58" s="584"/>
      <c r="O58" s="584"/>
      <c r="P58" s="584"/>
      <c r="Q58" s="584"/>
      <c r="R58" s="584"/>
      <c r="S58" s="584"/>
      <c r="T58" s="584"/>
      <c r="U58" s="588">
        <v>0.8</v>
      </c>
      <c r="V58" s="588"/>
      <c r="W58" s="588"/>
      <c r="X58" s="588"/>
      <c r="Y58" s="584">
        <v>1035009</v>
      </c>
      <c r="Z58" s="584"/>
      <c r="AA58" s="584"/>
      <c r="AB58" s="584"/>
      <c r="AC58" s="584"/>
      <c r="AD58" s="584"/>
      <c r="AE58" s="584"/>
      <c r="AF58" s="584"/>
      <c r="AG58" s="584">
        <v>964563</v>
      </c>
      <c r="AH58" s="584"/>
      <c r="AI58" s="584"/>
      <c r="AJ58" s="584"/>
      <c r="AK58" s="584"/>
      <c r="AL58" s="584"/>
      <c r="AM58" s="584"/>
      <c r="AN58" s="584"/>
      <c r="AO58" s="584"/>
      <c r="AP58" s="584"/>
      <c r="AQ58" s="588">
        <v>1.2</v>
      </c>
      <c r="AR58" s="588"/>
      <c r="AS58" s="588"/>
      <c r="AT58" s="588"/>
      <c r="AU58" s="588"/>
      <c r="AV58" s="647"/>
      <c r="AW58" s="619" t="s">
        <v>46</v>
      </c>
      <c r="AX58" s="582"/>
      <c r="AY58" s="582"/>
      <c r="AZ58" s="582"/>
      <c r="BA58" s="582"/>
      <c r="BB58" s="582"/>
      <c r="BC58" s="582"/>
      <c r="BD58" s="582"/>
      <c r="BE58" s="585"/>
      <c r="BF58" s="583">
        <v>5070863</v>
      </c>
      <c r="BG58" s="584"/>
      <c r="BH58" s="584"/>
      <c r="BI58" s="584"/>
      <c r="BJ58" s="584"/>
      <c r="BK58" s="584"/>
      <c r="BL58" s="584"/>
      <c r="BM58" s="588">
        <v>3.4</v>
      </c>
      <c r="BN58" s="588"/>
      <c r="BO58" s="588"/>
      <c r="BP58" s="588"/>
      <c r="BQ58" s="584">
        <v>475204</v>
      </c>
      <c r="BR58" s="584"/>
      <c r="BS58" s="584"/>
      <c r="BT58" s="584"/>
      <c r="BU58" s="584"/>
      <c r="BV58" s="584"/>
      <c r="BW58" s="584"/>
      <c r="BX58" s="584"/>
      <c r="BY58" s="584"/>
      <c r="BZ58" s="584">
        <v>3291464</v>
      </c>
      <c r="CA58" s="584"/>
      <c r="CB58" s="584"/>
      <c r="CC58" s="584"/>
      <c r="CD58" s="584"/>
      <c r="CE58" s="584"/>
      <c r="CF58" s="706"/>
      <c r="CG58" s="707"/>
      <c r="CH58" s="697" t="s">
        <v>45</v>
      </c>
      <c r="CI58" s="698"/>
      <c r="CJ58" s="698"/>
      <c r="CK58" s="698"/>
      <c r="CL58" s="698"/>
      <c r="CM58" s="698"/>
      <c r="CN58" s="698"/>
      <c r="CO58" s="698"/>
      <c r="CP58" s="698"/>
      <c r="CQ58" s="710" t="s">
        <v>3</v>
      </c>
      <c r="CR58" s="711"/>
      <c r="CS58" s="761" t="s">
        <v>368</v>
      </c>
      <c r="CT58" s="762"/>
      <c r="CU58" s="762"/>
      <c r="CV58" s="762"/>
      <c r="CW58" s="762"/>
      <c r="CX58" s="762"/>
      <c r="CY58" s="762"/>
      <c r="CZ58" s="763"/>
      <c r="DA58" s="761" t="s">
        <v>368</v>
      </c>
      <c r="DB58" s="762"/>
      <c r="DC58" s="762"/>
      <c r="DD58" s="762"/>
      <c r="DE58" s="762"/>
      <c r="DF58" s="762"/>
      <c r="DG58" s="762"/>
      <c r="DH58" s="764"/>
      <c r="DI58" s="4"/>
    </row>
    <row r="59" spans="2:113" ht="13.5" customHeight="1">
      <c r="B59" s="659" t="s">
        <v>44</v>
      </c>
      <c r="C59" s="582"/>
      <c r="D59" s="582"/>
      <c r="E59" s="582"/>
      <c r="F59" s="582"/>
      <c r="G59" s="582"/>
      <c r="H59" s="582"/>
      <c r="I59" s="582"/>
      <c r="J59" s="582"/>
      <c r="K59" s="582"/>
      <c r="L59" s="585"/>
      <c r="M59" s="583">
        <v>13018535</v>
      </c>
      <c r="N59" s="584"/>
      <c r="O59" s="584"/>
      <c r="P59" s="584"/>
      <c r="Q59" s="584"/>
      <c r="R59" s="584"/>
      <c r="S59" s="584"/>
      <c r="T59" s="584"/>
      <c r="U59" s="588">
        <v>8.8000000000000007</v>
      </c>
      <c r="V59" s="588"/>
      <c r="W59" s="588"/>
      <c r="X59" s="588"/>
      <c r="Y59" s="584">
        <v>9196670</v>
      </c>
      <c r="Z59" s="584"/>
      <c r="AA59" s="584"/>
      <c r="AB59" s="584"/>
      <c r="AC59" s="584"/>
      <c r="AD59" s="584"/>
      <c r="AE59" s="584"/>
      <c r="AF59" s="584"/>
      <c r="AG59" s="584">
        <v>8214961</v>
      </c>
      <c r="AH59" s="584"/>
      <c r="AI59" s="584"/>
      <c r="AJ59" s="584"/>
      <c r="AK59" s="584"/>
      <c r="AL59" s="584"/>
      <c r="AM59" s="584"/>
      <c r="AN59" s="584"/>
      <c r="AO59" s="584"/>
      <c r="AP59" s="584"/>
      <c r="AQ59" s="588">
        <v>10.3</v>
      </c>
      <c r="AR59" s="588"/>
      <c r="AS59" s="588"/>
      <c r="AT59" s="588"/>
      <c r="AU59" s="588"/>
      <c r="AV59" s="647"/>
      <c r="AW59" s="619" t="s">
        <v>428</v>
      </c>
      <c r="AX59" s="582"/>
      <c r="AY59" s="582"/>
      <c r="AZ59" s="582"/>
      <c r="BA59" s="582"/>
      <c r="BB59" s="582"/>
      <c r="BC59" s="582"/>
      <c r="BD59" s="582"/>
      <c r="BE59" s="585"/>
      <c r="BF59" s="583">
        <v>17582155</v>
      </c>
      <c r="BG59" s="584"/>
      <c r="BH59" s="584"/>
      <c r="BI59" s="584"/>
      <c r="BJ59" s="584"/>
      <c r="BK59" s="584"/>
      <c r="BL59" s="584"/>
      <c r="BM59" s="588">
        <v>11.9</v>
      </c>
      <c r="BN59" s="588"/>
      <c r="BO59" s="588"/>
      <c r="BP59" s="588"/>
      <c r="BQ59" s="584">
        <v>4955770</v>
      </c>
      <c r="BR59" s="584"/>
      <c r="BS59" s="584"/>
      <c r="BT59" s="584"/>
      <c r="BU59" s="584"/>
      <c r="BV59" s="584"/>
      <c r="BW59" s="584"/>
      <c r="BX59" s="584"/>
      <c r="BY59" s="584"/>
      <c r="BZ59" s="584">
        <v>12522953</v>
      </c>
      <c r="CA59" s="584"/>
      <c r="CB59" s="584"/>
      <c r="CC59" s="584"/>
      <c r="CD59" s="584"/>
      <c r="CE59" s="584"/>
      <c r="CF59" s="638" t="s">
        <v>429</v>
      </c>
      <c r="CG59" s="639"/>
      <c r="CH59" s="639"/>
      <c r="CI59" s="639"/>
      <c r="CJ59" s="640"/>
      <c r="CK59" s="632" t="s">
        <v>430</v>
      </c>
      <c r="CL59" s="632"/>
      <c r="CM59" s="632"/>
      <c r="CN59" s="632"/>
      <c r="CO59" s="632"/>
      <c r="CP59" s="632"/>
      <c r="CQ59" s="632"/>
      <c r="CR59" s="633"/>
      <c r="CS59" s="583">
        <v>9699039</v>
      </c>
      <c r="CT59" s="752"/>
      <c r="CU59" s="752"/>
      <c r="CV59" s="752"/>
      <c r="CW59" s="752"/>
      <c r="CX59" s="752"/>
      <c r="CY59" s="752"/>
      <c r="CZ59" s="753"/>
      <c r="DA59" s="583">
        <v>7529087</v>
      </c>
      <c r="DB59" s="752"/>
      <c r="DC59" s="752"/>
      <c r="DD59" s="752"/>
      <c r="DE59" s="752"/>
      <c r="DF59" s="752"/>
      <c r="DG59" s="752"/>
      <c r="DH59" s="754"/>
      <c r="DI59" s="4"/>
    </row>
    <row r="60" spans="2:113" ht="13.5" customHeight="1">
      <c r="B60" s="17"/>
      <c r="C60" s="582" t="s">
        <v>43</v>
      </c>
      <c r="D60" s="582"/>
      <c r="E60" s="582"/>
      <c r="F60" s="582"/>
      <c r="G60" s="582"/>
      <c r="H60" s="582"/>
      <c r="I60" s="582"/>
      <c r="J60" s="582"/>
      <c r="K60" s="582"/>
      <c r="L60" s="585"/>
      <c r="M60" s="583">
        <v>1119501</v>
      </c>
      <c r="N60" s="584"/>
      <c r="O60" s="584"/>
      <c r="P60" s="584"/>
      <c r="Q60" s="584"/>
      <c r="R60" s="584"/>
      <c r="S60" s="584"/>
      <c r="T60" s="584"/>
      <c r="U60" s="588">
        <v>0.8</v>
      </c>
      <c r="V60" s="588"/>
      <c r="W60" s="588"/>
      <c r="X60" s="588"/>
      <c r="Y60" s="584">
        <v>830294</v>
      </c>
      <c r="Z60" s="584"/>
      <c r="AA60" s="584"/>
      <c r="AB60" s="584"/>
      <c r="AC60" s="584"/>
      <c r="AD60" s="584"/>
      <c r="AE60" s="584"/>
      <c r="AF60" s="584"/>
      <c r="AG60" s="584">
        <v>820077</v>
      </c>
      <c r="AH60" s="584"/>
      <c r="AI60" s="584"/>
      <c r="AJ60" s="584"/>
      <c r="AK60" s="584"/>
      <c r="AL60" s="584"/>
      <c r="AM60" s="584"/>
      <c r="AN60" s="584"/>
      <c r="AO60" s="584"/>
      <c r="AP60" s="584"/>
      <c r="AQ60" s="588">
        <v>1</v>
      </c>
      <c r="AR60" s="588"/>
      <c r="AS60" s="588"/>
      <c r="AT60" s="588"/>
      <c r="AU60" s="588"/>
      <c r="AV60" s="647"/>
      <c r="AW60" s="619" t="s">
        <v>42</v>
      </c>
      <c r="AX60" s="582"/>
      <c r="AY60" s="582"/>
      <c r="AZ60" s="582"/>
      <c r="BA60" s="582"/>
      <c r="BB60" s="582"/>
      <c r="BC60" s="582"/>
      <c r="BD60" s="582"/>
      <c r="BE60" s="585"/>
      <c r="BF60" s="583" t="s">
        <v>368</v>
      </c>
      <c r="BG60" s="584"/>
      <c r="BH60" s="584"/>
      <c r="BI60" s="584"/>
      <c r="BJ60" s="584"/>
      <c r="BK60" s="584"/>
      <c r="BL60" s="584"/>
      <c r="BM60" s="588" t="s">
        <v>368</v>
      </c>
      <c r="BN60" s="588"/>
      <c r="BO60" s="588"/>
      <c r="BP60" s="588"/>
      <c r="BQ60" s="584" t="s">
        <v>368</v>
      </c>
      <c r="BR60" s="584"/>
      <c r="BS60" s="584"/>
      <c r="BT60" s="584"/>
      <c r="BU60" s="584"/>
      <c r="BV60" s="584"/>
      <c r="BW60" s="584"/>
      <c r="BX60" s="584"/>
      <c r="BY60" s="584"/>
      <c r="BZ60" s="584" t="s">
        <v>368</v>
      </c>
      <c r="CA60" s="584"/>
      <c r="CB60" s="584"/>
      <c r="CC60" s="584"/>
      <c r="CD60" s="584"/>
      <c r="CE60" s="584"/>
      <c r="CF60" s="641"/>
      <c r="CG60" s="642"/>
      <c r="CH60" s="642"/>
      <c r="CI60" s="642"/>
      <c r="CJ60" s="643"/>
      <c r="CK60" s="582" t="s">
        <v>431</v>
      </c>
      <c r="CL60" s="582"/>
      <c r="CM60" s="582"/>
      <c r="CN60" s="582"/>
      <c r="CO60" s="582"/>
      <c r="CP60" s="582"/>
      <c r="CQ60" s="582"/>
      <c r="CR60" s="585"/>
      <c r="CS60" s="583" t="s">
        <v>368</v>
      </c>
      <c r="CT60" s="752"/>
      <c r="CU60" s="752"/>
      <c r="CV60" s="752"/>
      <c r="CW60" s="752"/>
      <c r="CX60" s="752"/>
      <c r="CY60" s="752"/>
      <c r="CZ60" s="753"/>
      <c r="DA60" s="583" t="s">
        <v>368</v>
      </c>
      <c r="DB60" s="752"/>
      <c r="DC60" s="752"/>
      <c r="DD60" s="752"/>
      <c r="DE60" s="752"/>
      <c r="DF60" s="752"/>
      <c r="DG60" s="752"/>
      <c r="DH60" s="754"/>
      <c r="DI60" s="4"/>
    </row>
    <row r="61" spans="2:113" ht="13.5" customHeight="1">
      <c r="B61" s="659" t="s">
        <v>41</v>
      </c>
      <c r="C61" s="582"/>
      <c r="D61" s="582"/>
      <c r="E61" s="582"/>
      <c r="F61" s="582"/>
      <c r="G61" s="582"/>
      <c r="H61" s="582"/>
      <c r="I61" s="582"/>
      <c r="J61" s="582"/>
      <c r="K61" s="582"/>
      <c r="L61" s="585"/>
      <c r="M61" s="583">
        <v>16396882</v>
      </c>
      <c r="N61" s="584"/>
      <c r="O61" s="584"/>
      <c r="P61" s="584"/>
      <c r="Q61" s="584"/>
      <c r="R61" s="584"/>
      <c r="S61" s="584"/>
      <c r="T61" s="584"/>
      <c r="U61" s="588">
        <v>11.1</v>
      </c>
      <c r="V61" s="588"/>
      <c r="W61" s="588"/>
      <c r="X61" s="588"/>
      <c r="Y61" s="584">
        <v>14528782</v>
      </c>
      <c r="Z61" s="584"/>
      <c r="AA61" s="584"/>
      <c r="AB61" s="584"/>
      <c r="AC61" s="584"/>
      <c r="AD61" s="584"/>
      <c r="AE61" s="584"/>
      <c r="AF61" s="584"/>
      <c r="AG61" s="584">
        <v>11392492</v>
      </c>
      <c r="AH61" s="584"/>
      <c r="AI61" s="584"/>
      <c r="AJ61" s="584"/>
      <c r="AK61" s="584"/>
      <c r="AL61" s="584"/>
      <c r="AM61" s="584"/>
      <c r="AN61" s="584"/>
      <c r="AO61" s="584"/>
      <c r="AP61" s="584"/>
      <c r="AQ61" s="588">
        <v>14.3</v>
      </c>
      <c r="AR61" s="588"/>
      <c r="AS61" s="588"/>
      <c r="AT61" s="588"/>
      <c r="AU61" s="588"/>
      <c r="AV61" s="647"/>
      <c r="AW61" s="619" t="s">
        <v>40</v>
      </c>
      <c r="AX61" s="582"/>
      <c r="AY61" s="582"/>
      <c r="AZ61" s="582"/>
      <c r="BA61" s="582"/>
      <c r="BB61" s="582"/>
      <c r="BC61" s="582"/>
      <c r="BD61" s="582"/>
      <c r="BE61" s="585"/>
      <c r="BF61" s="583">
        <v>6437949</v>
      </c>
      <c r="BG61" s="584"/>
      <c r="BH61" s="584"/>
      <c r="BI61" s="584"/>
      <c r="BJ61" s="584"/>
      <c r="BK61" s="584"/>
      <c r="BL61" s="584"/>
      <c r="BM61" s="588">
        <v>4.3</v>
      </c>
      <c r="BN61" s="588"/>
      <c r="BO61" s="588"/>
      <c r="BP61" s="588"/>
      <c r="BQ61" s="584" t="s">
        <v>368</v>
      </c>
      <c r="BR61" s="584"/>
      <c r="BS61" s="584"/>
      <c r="BT61" s="584"/>
      <c r="BU61" s="584"/>
      <c r="BV61" s="584"/>
      <c r="BW61" s="584"/>
      <c r="BX61" s="584"/>
      <c r="BY61" s="584"/>
      <c r="BZ61" s="584">
        <v>6437949</v>
      </c>
      <c r="CA61" s="584"/>
      <c r="CB61" s="584"/>
      <c r="CC61" s="584"/>
      <c r="CD61" s="584"/>
      <c r="CE61" s="584"/>
      <c r="CF61" s="644"/>
      <c r="CG61" s="645"/>
      <c r="CH61" s="645"/>
      <c r="CI61" s="645"/>
      <c r="CJ61" s="646"/>
      <c r="CK61" s="662" t="s">
        <v>432</v>
      </c>
      <c r="CL61" s="662"/>
      <c r="CM61" s="662"/>
      <c r="CN61" s="662"/>
      <c r="CO61" s="662"/>
      <c r="CP61" s="662"/>
      <c r="CQ61" s="662"/>
      <c r="CR61" s="663"/>
      <c r="CS61" s="583">
        <v>8875798</v>
      </c>
      <c r="CT61" s="752"/>
      <c r="CU61" s="752"/>
      <c r="CV61" s="752"/>
      <c r="CW61" s="752"/>
      <c r="CX61" s="752"/>
      <c r="CY61" s="752"/>
      <c r="CZ61" s="753"/>
      <c r="DA61" s="583">
        <v>5990868</v>
      </c>
      <c r="DB61" s="752"/>
      <c r="DC61" s="752"/>
      <c r="DD61" s="752"/>
      <c r="DE61" s="752"/>
      <c r="DF61" s="752"/>
      <c r="DG61" s="752"/>
      <c r="DH61" s="754"/>
      <c r="DI61" s="4"/>
    </row>
    <row r="62" spans="2:113" ht="13.5" customHeight="1">
      <c r="B62" s="659" t="s">
        <v>39</v>
      </c>
      <c r="C62" s="582"/>
      <c r="D62" s="582"/>
      <c r="E62" s="582"/>
      <c r="F62" s="582"/>
      <c r="G62" s="582"/>
      <c r="H62" s="582"/>
      <c r="I62" s="582"/>
      <c r="J62" s="582"/>
      <c r="K62" s="582"/>
      <c r="L62" s="585"/>
      <c r="M62" s="583">
        <v>9408169</v>
      </c>
      <c r="N62" s="584"/>
      <c r="O62" s="584"/>
      <c r="P62" s="584"/>
      <c r="Q62" s="584"/>
      <c r="R62" s="584"/>
      <c r="S62" s="584"/>
      <c r="T62" s="584"/>
      <c r="U62" s="588">
        <v>6.4</v>
      </c>
      <c r="V62" s="588"/>
      <c r="W62" s="588"/>
      <c r="X62" s="588"/>
      <c r="Y62" s="584">
        <v>8832914</v>
      </c>
      <c r="Z62" s="584"/>
      <c r="AA62" s="584"/>
      <c r="AB62" s="584"/>
      <c r="AC62" s="584"/>
      <c r="AD62" s="584"/>
      <c r="AE62" s="584"/>
      <c r="AF62" s="584"/>
      <c r="AG62" s="584" t="s">
        <v>368</v>
      </c>
      <c r="AH62" s="584"/>
      <c r="AI62" s="584"/>
      <c r="AJ62" s="584"/>
      <c r="AK62" s="584"/>
      <c r="AL62" s="584"/>
      <c r="AM62" s="584"/>
      <c r="AN62" s="584"/>
      <c r="AO62" s="584"/>
      <c r="AP62" s="584"/>
      <c r="AQ62" s="588" t="s">
        <v>368</v>
      </c>
      <c r="AR62" s="588"/>
      <c r="AS62" s="588"/>
      <c r="AT62" s="588"/>
      <c r="AU62" s="588"/>
      <c r="AV62" s="647"/>
      <c r="AW62" s="619" t="s">
        <v>433</v>
      </c>
      <c r="AX62" s="582"/>
      <c r="AY62" s="582"/>
      <c r="AZ62" s="582"/>
      <c r="BA62" s="582"/>
      <c r="BB62" s="582"/>
      <c r="BC62" s="582"/>
      <c r="BD62" s="582"/>
      <c r="BE62" s="585"/>
      <c r="BF62" s="583" t="s">
        <v>368</v>
      </c>
      <c r="BG62" s="584"/>
      <c r="BH62" s="584"/>
      <c r="BI62" s="584"/>
      <c r="BJ62" s="584"/>
      <c r="BK62" s="584"/>
      <c r="BL62" s="584"/>
      <c r="BM62" s="588" t="s">
        <v>368</v>
      </c>
      <c r="BN62" s="588"/>
      <c r="BO62" s="588"/>
      <c r="BP62" s="588"/>
      <c r="BQ62" s="584" t="s">
        <v>368</v>
      </c>
      <c r="BR62" s="584"/>
      <c r="BS62" s="584"/>
      <c r="BT62" s="584"/>
      <c r="BU62" s="584"/>
      <c r="BV62" s="584"/>
      <c r="BW62" s="584"/>
      <c r="BX62" s="584"/>
      <c r="BY62" s="584"/>
      <c r="BZ62" s="584" t="s">
        <v>368</v>
      </c>
      <c r="CA62" s="584"/>
      <c r="CB62" s="584"/>
      <c r="CC62" s="584"/>
      <c r="CD62" s="584"/>
      <c r="CE62" s="584"/>
      <c r="CF62" s="648" t="s">
        <v>38</v>
      </c>
      <c r="CG62" s="649"/>
      <c r="CH62" s="649"/>
      <c r="CI62" s="649"/>
      <c r="CJ62" s="649"/>
      <c r="CK62" s="649"/>
      <c r="CL62" s="649"/>
      <c r="CM62" s="649"/>
      <c r="CN62" s="649"/>
      <c r="CO62" s="649"/>
      <c r="CP62" s="649"/>
      <c r="CQ62" s="649"/>
      <c r="CR62" s="649"/>
      <c r="CS62" s="755">
        <v>74309822</v>
      </c>
      <c r="CT62" s="756"/>
      <c r="CU62" s="756"/>
      <c r="CV62" s="756"/>
      <c r="CW62" s="756"/>
      <c r="CX62" s="756"/>
      <c r="CY62" s="756"/>
      <c r="CZ62" s="757"/>
      <c r="DA62" s="758">
        <v>74209705</v>
      </c>
      <c r="DB62" s="756"/>
      <c r="DC62" s="756"/>
      <c r="DD62" s="756"/>
      <c r="DE62" s="756"/>
      <c r="DF62" s="756"/>
      <c r="DG62" s="756"/>
      <c r="DH62" s="759"/>
      <c r="DI62" s="4"/>
    </row>
    <row r="63" spans="2:113" ht="13.5" customHeight="1">
      <c r="B63" s="659" t="s">
        <v>37</v>
      </c>
      <c r="C63" s="582"/>
      <c r="D63" s="582"/>
      <c r="E63" s="582"/>
      <c r="F63" s="582"/>
      <c r="G63" s="582"/>
      <c r="H63" s="582"/>
      <c r="I63" s="582"/>
      <c r="J63" s="582"/>
      <c r="K63" s="582"/>
      <c r="L63" s="585"/>
      <c r="M63" s="583">
        <v>8400</v>
      </c>
      <c r="N63" s="584"/>
      <c r="O63" s="584"/>
      <c r="P63" s="584"/>
      <c r="Q63" s="584"/>
      <c r="R63" s="584"/>
      <c r="S63" s="584"/>
      <c r="T63" s="584"/>
      <c r="U63" s="588">
        <v>0</v>
      </c>
      <c r="V63" s="588"/>
      <c r="W63" s="588"/>
      <c r="X63" s="588"/>
      <c r="Y63" s="584">
        <v>305</v>
      </c>
      <c r="Z63" s="584"/>
      <c r="AA63" s="584"/>
      <c r="AB63" s="584"/>
      <c r="AC63" s="584"/>
      <c r="AD63" s="584"/>
      <c r="AE63" s="584"/>
      <c r="AF63" s="584"/>
      <c r="AG63" s="584">
        <v>305</v>
      </c>
      <c r="AH63" s="584"/>
      <c r="AI63" s="584"/>
      <c r="AJ63" s="584"/>
      <c r="AK63" s="584"/>
      <c r="AL63" s="584"/>
      <c r="AM63" s="584"/>
      <c r="AN63" s="584"/>
      <c r="AO63" s="584"/>
      <c r="AP63" s="584"/>
      <c r="AQ63" s="588">
        <v>0</v>
      </c>
      <c r="AR63" s="588"/>
      <c r="AS63" s="588"/>
      <c r="AT63" s="588"/>
      <c r="AU63" s="588"/>
      <c r="AV63" s="647"/>
      <c r="AW63" s="619" t="s">
        <v>35</v>
      </c>
      <c r="AX63" s="582"/>
      <c r="AY63" s="582"/>
      <c r="AZ63" s="582"/>
      <c r="BA63" s="582"/>
      <c r="BB63" s="582"/>
      <c r="BC63" s="582"/>
      <c r="BD63" s="582"/>
      <c r="BE63" s="585"/>
      <c r="BF63" s="583" t="s">
        <v>368</v>
      </c>
      <c r="BG63" s="584"/>
      <c r="BH63" s="584"/>
      <c r="BI63" s="584"/>
      <c r="BJ63" s="584"/>
      <c r="BK63" s="584"/>
      <c r="BL63" s="584"/>
      <c r="BM63" s="588" t="s">
        <v>368</v>
      </c>
      <c r="BN63" s="588"/>
      <c r="BO63" s="588"/>
      <c r="BP63" s="588"/>
      <c r="BQ63" s="584" t="s">
        <v>368</v>
      </c>
      <c r="BR63" s="584"/>
      <c r="BS63" s="584"/>
      <c r="BT63" s="584"/>
      <c r="BU63" s="584"/>
      <c r="BV63" s="584"/>
      <c r="BW63" s="584"/>
      <c r="BX63" s="584"/>
      <c r="BY63" s="584"/>
      <c r="BZ63" s="584" t="s">
        <v>368</v>
      </c>
      <c r="CA63" s="584"/>
      <c r="CB63" s="584"/>
      <c r="CC63" s="584"/>
      <c r="CD63" s="584"/>
      <c r="CE63" s="584"/>
      <c r="CF63" s="650" t="s">
        <v>434</v>
      </c>
      <c r="CG63" s="651"/>
      <c r="CH63" s="651"/>
      <c r="CI63" s="651"/>
      <c r="CJ63" s="652"/>
      <c r="CK63" s="619" t="s">
        <v>36</v>
      </c>
      <c r="CL63" s="582"/>
      <c r="CM63" s="582"/>
      <c r="CN63" s="582"/>
      <c r="CO63" s="582"/>
      <c r="CP63" s="582"/>
      <c r="CQ63" s="582"/>
      <c r="CR63" s="585"/>
      <c r="CS63" s="583">
        <v>34509992</v>
      </c>
      <c r="CT63" s="752"/>
      <c r="CU63" s="752"/>
      <c r="CV63" s="752"/>
      <c r="CW63" s="752"/>
      <c r="CX63" s="752"/>
      <c r="CY63" s="752"/>
      <c r="CZ63" s="753"/>
      <c r="DA63" s="583">
        <v>35497370</v>
      </c>
      <c r="DB63" s="752"/>
      <c r="DC63" s="752"/>
      <c r="DD63" s="752"/>
      <c r="DE63" s="752"/>
      <c r="DF63" s="752"/>
      <c r="DG63" s="752"/>
      <c r="DH63" s="754"/>
      <c r="DI63" s="4"/>
    </row>
    <row r="64" spans="2:113" ht="13.5" customHeight="1">
      <c r="B64" s="659" t="s">
        <v>35</v>
      </c>
      <c r="C64" s="582"/>
      <c r="D64" s="582"/>
      <c r="E64" s="582"/>
      <c r="F64" s="582"/>
      <c r="G64" s="582"/>
      <c r="H64" s="582"/>
      <c r="I64" s="582"/>
      <c r="J64" s="582"/>
      <c r="K64" s="582"/>
      <c r="L64" s="585"/>
      <c r="M64" s="583" t="s">
        <v>368</v>
      </c>
      <c r="N64" s="584"/>
      <c r="O64" s="584"/>
      <c r="P64" s="584"/>
      <c r="Q64" s="584"/>
      <c r="R64" s="584"/>
      <c r="S64" s="584"/>
      <c r="T64" s="584"/>
      <c r="U64" s="588" t="s">
        <v>368</v>
      </c>
      <c r="V64" s="588"/>
      <c r="W64" s="588"/>
      <c r="X64" s="588"/>
      <c r="Y64" s="584" t="s">
        <v>368</v>
      </c>
      <c r="Z64" s="584"/>
      <c r="AA64" s="584"/>
      <c r="AB64" s="584"/>
      <c r="AC64" s="584"/>
      <c r="AD64" s="584"/>
      <c r="AE64" s="584"/>
      <c r="AF64" s="584"/>
      <c r="AW64" s="660" t="s">
        <v>6</v>
      </c>
      <c r="AX64" s="582"/>
      <c r="AY64" s="582"/>
      <c r="AZ64" s="582"/>
      <c r="BA64" s="582"/>
      <c r="BB64" s="582"/>
      <c r="BC64" s="582"/>
      <c r="BD64" s="582"/>
      <c r="BE64" s="585"/>
      <c r="BF64" s="583">
        <v>148140403</v>
      </c>
      <c r="BG64" s="584"/>
      <c r="BH64" s="584"/>
      <c r="BI64" s="584"/>
      <c r="BJ64" s="584"/>
      <c r="BK64" s="584"/>
      <c r="BL64" s="584"/>
      <c r="BM64" s="588">
        <v>100</v>
      </c>
      <c r="BN64" s="588"/>
      <c r="BO64" s="588"/>
      <c r="BP64" s="588"/>
      <c r="BQ64" s="584">
        <v>12529169</v>
      </c>
      <c r="BR64" s="584"/>
      <c r="BS64" s="584"/>
      <c r="BT64" s="584"/>
      <c r="BU64" s="584"/>
      <c r="BV64" s="584"/>
      <c r="BW64" s="584"/>
      <c r="BX64" s="584"/>
      <c r="BY64" s="584"/>
      <c r="BZ64" s="584">
        <v>91910995</v>
      </c>
      <c r="CA64" s="584"/>
      <c r="CB64" s="584"/>
      <c r="CC64" s="584"/>
      <c r="CD64" s="584"/>
      <c r="CE64" s="584"/>
      <c r="CF64" s="653"/>
      <c r="CG64" s="654"/>
      <c r="CH64" s="654"/>
      <c r="CI64" s="654"/>
      <c r="CJ64" s="655"/>
      <c r="CK64" s="619" t="s">
        <v>34</v>
      </c>
      <c r="CL64" s="582"/>
      <c r="CM64" s="582"/>
      <c r="CN64" s="582"/>
      <c r="CO64" s="582"/>
      <c r="CP64" s="582"/>
      <c r="CQ64" s="582"/>
      <c r="CR64" s="585"/>
      <c r="CS64" s="583" t="s">
        <v>368</v>
      </c>
      <c r="CT64" s="752"/>
      <c r="CU64" s="752"/>
      <c r="CV64" s="752"/>
      <c r="CW64" s="752"/>
      <c r="CX64" s="752"/>
      <c r="CY64" s="752"/>
      <c r="CZ64" s="753"/>
      <c r="DA64" s="583" t="s">
        <v>368</v>
      </c>
      <c r="DB64" s="752"/>
      <c r="DC64" s="752"/>
      <c r="DD64" s="752"/>
      <c r="DE64" s="752"/>
      <c r="DF64" s="752"/>
      <c r="DG64" s="752"/>
      <c r="DH64" s="754"/>
      <c r="DI64" s="4"/>
    </row>
    <row r="65" spans="2:113" ht="13.5" customHeight="1">
      <c r="B65" s="659" t="s">
        <v>33</v>
      </c>
      <c r="C65" s="582"/>
      <c r="D65" s="582"/>
      <c r="E65" s="582"/>
      <c r="F65" s="582"/>
      <c r="G65" s="582"/>
      <c r="H65" s="582"/>
      <c r="I65" s="582"/>
      <c r="J65" s="582"/>
      <c r="K65" s="582"/>
      <c r="L65" s="585"/>
      <c r="M65" s="583">
        <v>12529169</v>
      </c>
      <c r="N65" s="584"/>
      <c r="O65" s="584"/>
      <c r="P65" s="584"/>
      <c r="Q65" s="584"/>
      <c r="R65" s="584"/>
      <c r="S65" s="584"/>
      <c r="T65" s="584"/>
      <c r="U65" s="588">
        <v>8.5</v>
      </c>
      <c r="V65" s="588"/>
      <c r="W65" s="588"/>
      <c r="X65" s="588"/>
      <c r="Y65" s="584">
        <v>4853346</v>
      </c>
      <c r="Z65" s="584"/>
      <c r="AA65" s="584"/>
      <c r="AB65" s="584"/>
      <c r="AC65" s="584"/>
      <c r="AD65" s="584"/>
      <c r="AE65" s="584"/>
      <c r="AF65" s="584"/>
      <c r="AG65" s="18"/>
      <c r="AH65" s="745" t="s">
        <v>435</v>
      </c>
      <c r="AI65" s="745"/>
      <c r="AJ65" s="745"/>
      <c r="AK65" s="745"/>
      <c r="AL65" s="745"/>
      <c r="AM65" s="745"/>
      <c r="AN65" s="745"/>
      <c r="AO65" s="745"/>
      <c r="AP65" s="745"/>
      <c r="AQ65" s="745"/>
      <c r="AR65" s="745"/>
      <c r="AS65" s="745"/>
      <c r="AT65" s="745"/>
      <c r="AU65" s="745"/>
      <c r="AV65" s="746"/>
      <c r="AW65" s="661"/>
      <c r="AX65" s="662"/>
      <c r="AY65" s="662"/>
      <c r="AZ65" s="662"/>
      <c r="BA65" s="662"/>
      <c r="BB65" s="662"/>
      <c r="BC65" s="662"/>
      <c r="BD65" s="662"/>
      <c r="BE65" s="663"/>
      <c r="BF65" s="664"/>
      <c r="BG65" s="665"/>
      <c r="BH65" s="665"/>
      <c r="BI65" s="665"/>
      <c r="BJ65" s="665"/>
      <c r="BK65" s="665"/>
      <c r="BL65" s="665"/>
      <c r="BM65" s="666"/>
      <c r="BN65" s="666"/>
      <c r="BO65" s="666"/>
      <c r="BP65" s="666"/>
      <c r="BQ65" s="665"/>
      <c r="BR65" s="665"/>
      <c r="BS65" s="665"/>
      <c r="BT65" s="665"/>
      <c r="BU65" s="665"/>
      <c r="BV65" s="665"/>
      <c r="BW65" s="665"/>
      <c r="BX65" s="665"/>
      <c r="BY65" s="665"/>
      <c r="BZ65" s="665"/>
      <c r="CA65" s="665"/>
      <c r="CB65" s="665"/>
      <c r="CC65" s="665"/>
      <c r="CD65" s="665"/>
      <c r="CE65" s="665"/>
      <c r="CF65" s="653"/>
      <c r="CG65" s="654"/>
      <c r="CH65" s="654"/>
      <c r="CI65" s="654"/>
      <c r="CJ65" s="655"/>
      <c r="CK65" s="619" t="s">
        <v>32</v>
      </c>
      <c r="CL65" s="582"/>
      <c r="CM65" s="582"/>
      <c r="CN65" s="582"/>
      <c r="CO65" s="582"/>
      <c r="CP65" s="582"/>
      <c r="CQ65" s="582"/>
      <c r="CR65" s="585"/>
      <c r="CS65" s="583">
        <v>26508018</v>
      </c>
      <c r="CT65" s="752"/>
      <c r="CU65" s="752"/>
      <c r="CV65" s="752"/>
      <c r="CW65" s="752"/>
      <c r="CX65" s="752"/>
      <c r="CY65" s="752"/>
      <c r="CZ65" s="753"/>
      <c r="DA65" s="583">
        <v>27094760</v>
      </c>
      <c r="DB65" s="752"/>
      <c r="DC65" s="752"/>
      <c r="DD65" s="752"/>
      <c r="DE65" s="752"/>
      <c r="DF65" s="752"/>
      <c r="DG65" s="752"/>
      <c r="DH65" s="754"/>
      <c r="DI65" s="4"/>
    </row>
    <row r="66" spans="2:113" ht="13.5" customHeight="1">
      <c r="B66" s="17"/>
      <c r="C66" s="667" t="s">
        <v>31</v>
      </c>
      <c r="D66" s="667"/>
      <c r="E66" s="667"/>
      <c r="F66" s="667"/>
      <c r="G66" s="667"/>
      <c r="H66" s="667"/>
      <c r="I66" s="667"/>
      <c r="J66" s="667"/>
      <c r="K66" s="667"/>
      <c r="L66" s="668"/>
      <c r="M66" s="583">
        <v>323424</v>
      </c>
      <c r="N66" s="584"/>
      <c r="O66" s="584"/>
      <c r="P66" s="584"/>
      <c r="Q66" s="584"/>
      <c r="R66" s="584"/>
      <c r="S66" s="584"/>
      <c r="T66" s="584"/>
      <c r="U66" s="588">
        <v>0.2</v>
      </c>
      <c r="V66" s="588"/>
      <c r="W66" s="588"/>
      <c r="X66" s="588"/>
      <c r="Y66" s="584">
        <v>323424</v>
      </c>
      <c r="Z66" s="584"/>
      <c r="AA66" s="584"/>
      <c r="AB66" s="584"/>
      <c r="AC66" s="584"/>
      <c r="AD66" s="584"/>
      <c r="AE66" s="584"/>
      <c r="AF66" s="584"/>
      <c r="AG66" s="11"/>
      <c r="AH66" s="676">
        <v>72095899</v>
      </c>
      <c r="AI66" s="676"/>
      <c r="AJ66" s="676"/>
      <c r="AK66" s="676"/>
      <c r="AL66" s="676"/>
      <c r="AM66" s="676"/>
      <c r="AN66" s="676"/>
      <c r="AO66" s="676"/>
      <c r="AP66" s="676"/>
      <c r="AQ66" s="676"/>
      <c r="AR66" s="676"/>
      <c r="AS66" s="676"/>
      <c r="AT66" s="677" t="s">
        <v>5</v>
      </c>
      <c r="AU66" s="677"/>
      <c r="AV66" s="14"/>
      <c r="AW66" s="678" t="s">
        <v>436</v>
      </c>
      <c r="AX66" s="679"/>
      <c r="AY66" s="728" t="s">
        <v>30</v>
      </c>
      <c r="AZ66" s="747"/>
      <c r="BA66" s="747"/>
      <c r="BB66" s="747"/>
      <c r="BC66" s="747"/>
      <c r="BD66" s="747"/>
      <c r="BE66" s="748"/>
      <c r="BF66" s="749">
        <v>17496882</v>
      </c>
      <c r="BG66" s="750"/>
      <c r="BH66" s="750"/>
      <c r="BI66" s="750"/>
      <c r="BJ66" s="750"/>
      <c r="BK66" s="751"/>
      <c r="BL66" s="719" t="s">
        <v>437</v>
      </c>
      <c r="BM66" s="722" t="s">
        <v>438</v>
      </c>
      <c r="BN66" s="728" t="s">
        <v>29</v>
      </c>
      <c r="BO66" s="632"/>
      <c r="BP66" s="632"/>
      <c r="BQ66" s="632"/>
      <c r="BR66" s="632"/>
      <c r="BS66" s="632"/>
      <c r="BT66" s="632"/>
      <c r="BU66" s="632"/>
      <c r="BV66" s="632"/>
      <c r="BW66" s="632"/>
      <c r="BX66" s="632"/>
      <c r="BY66" s="633"/>
      <c r="BZ66" s="749">
        <v>2097975</v>
      </c>
      <c r="CA66" s="750"/>
      <c r="CB66" s="750"/>
      <c r="CC66" s="750"/>
      <c r="CD66" s="750"/>
      <c r="CE66" s="750"/>
      <c r="CF66" s="656"/>
      <c r="CG66" s="657"/>
      <c r="CH66" s="657"/>
      <c r="CI66" s="657"/>
      <c r="CJ66" s="658"/>
      <c r="CK66" s="697" t="s">
        <v>28</v>
      </c>
      <c r="CL66" s="662"/>
      <c r="CM66" s="662"/>
      <c r="CN66" s="662"/>
      <c r="CO66" s="662"/>
      <c r="CP66" s="662"/>
      <c r="CQ66" s="662"/>
      <c r="CR66" s="663"/>
      <c r="CS66" s="583" t="s">
        <v>368</v>
      </c>
      <c r="CT66" s="752"/>
      <c r="CU66" s="752"/>
      <c r="CV66" s="752"/>
      <c r="CW66" s="752"/>
      <c r="CX66" s="752"/>
      <c r="CY66" s="752"/>
      <c r="CZ66" s="753"/>
      <c r="DA66" s="583" t="s">
        <v>368</v>
      </c>
      <c r="DB66" s="752"/>
      <c r="DC66" s="752"/>
      <c r="DD66" s="752"/>
      <c r="DE66" s="752"/>
      <c r="DF66" s="752"/>
      <c r="DG66" s="752"/>
      <c r="DH66" s="754"/>
      <c r="DI66" s="4"/>
    </row>
    <row r="67" spans="2:113" ht="13.5" customHeight="1">
      <c r="B67" s="187"/>
      <c r="C67" s="725" t="s">
        <v>27</v>
      </c>
      <c r="D67" s="726"/>
      <c r="E67" s="726"/>
      <c r="F67" s="726"/>
      <c r="G67" s="726"/>
      <c r="H67" s="726"/>
      <c r="I67" s="726"/>
      <c r="J67" s="726"/>
      <c r="K67" s="726"/>
      <c r="L67" s="727"/>
      <c r="M67" s="741">
        <v>12529169</v>
      </c>
      <c r="N67" s="742"/>
      <c r="O67" s="742"/>
      <c r="P67" s="742"/>
      <c r="Q67" s="742"/>
      <c r="R67" s="742"/>
      <c r="S67" s="742"/>
      <c r="T67" s="742"/>
      <c r="U67" s="743">
        <v>8.5</v>
      </c>
      <c r="V67" s="743"/>
      <c r="W67" s="743"/>
      <c r="X67" s="743"/>
      <c r="Y67" s="742">
        <v>4853346</v>
      </c>
      <c r="Z67" s="742"/>
      <c r="AA67" s="742"/>
      <c r="AB67" s="742"/>
      <c r="AC67" s="742"/>
      <c r="AD67" s="742"/>
      <c r="AE67" s="742"/>
      <c r="AF67" s="744"/>
      <c r="AG67" s="11"/>
      <c r="AH67" s="582" t="s">
        <v>26</v>
      </c>
      <c r="AI67" s="582"/>
      <c r="AJ67" s="582"/>
      <c r="AK67" s="582"/>
      <c r="AL67" s="582"/>
      <c r="AM67" s="582"/>
      <c r="AN67" s="582"/>
      <c r="AO67" s="582"/>
      <c r="AP67" s="582"/>
      <c r="AQ67" s="582"/>
      <c r="AR67" s="582"/>
      <c r="AS67" s="582"/>
      <c r="AT67" s="582"/>
      <c r="AU67" s="582"/>
      <c r="AV67" s="626"/>
      <c r="AW67" s="680"/>
      <c r="AX67" s="681"/>
      <c r="AY67" s="669" t="s">
        <v>439</v>
      </c>
      <c r="AZ67" s="670"/>
      <c r="BA67" s="670"/>
      <c r="BB67" s="670"/>
      <c r="BC67" s="670"/>
      <c r="BD67" s="670"/>
      <c r="BE67" s="671"/>
      <c r="BF67" s="583">
        <v>1956221</v>
      </c>
      <c r="BG67" s="584"/>
      <c r="BH67" s="584"/>
      <c r="BI67" s="584"/>
      <c r="BJ67" s="584"/>
      <c r="BK67" s="672"/>
      <c r="BL67" s="720"/>
      <c r="BM67" s="723"/>
      <c r="BN67" s="619" t="s">
        <v>25</v>
      </c>
      <c r="BO67" s="582"/>
      <c r="BP67" s="582"/>
      <c r="BQ67" s="582"/>
      <c r="BR67" s="582"/>
      <c r="BS67" s="582"/>
      <c r="BT67" s="582"/>
      <c r="BU67" s="582"/>
      <c r="BV67" s="582"/>
      <c r="BW67" s="582"/>
      <c r="BX67" s="582"/>
      <c r="BY67" s="585"/>
      <c r="BZ67" s="583">
        <v>-1044363</v>
      </c>
      <c r="CA67" s="584"/>
      <c r="CB67" s="584"/>
      <c r="CC67" s="584"/>
      <c r="CD67" s="584"/>
      <c r="CE67" s="584"/>
      <c r="CF67" s="728" t="s">
        <v>24</v>
      </c>
      <c r="CG67" s="729"/>
      <c r="CH67" s="729"/>
      <c r="CI67" s="729"/>
      <c r="CJ67" s="729"/>
      <c r="CK67" s="729"/>
      <c r="CL67" s="729"/>
      <c r="CM67" s="729"/>
      <c r="CN67" s="729"/>
      <c r="CO67" s="729"/>
      <c r="CP67" s="729"/>
      <c r="CQ67" s="729"/>
      <c r="CR67" s="729"/>
      <c r="CS67" s="730">
        <v>27000</v>
      </c>
      <c r="CT67" s="614"/>
      <c r="CU67" s="614"/>
      <c r="CV67" s="614"/>
      <c r="CW67" s="614"/>
      <c r="CX67" s="614"/>
      <c r="CY67" s="614"/>
      <c r="CZ67" s="731"/>
      <c r="DA67" s="613">
        <v>20000</v>
      </c>
      <c r="DB67" s="614"/>
      <c r="DC67" s="614"/>
      <c r="DD67" s="614"/>
      <c r="DE67" s="614"/>
      <c r="DF67" s="614"/>
      <c r="DG67" s="614"/>
      <c r="DH67" s="615"/>
      <c r="DI67" s="4"/>
    </row>
    <row r="68" spans="2:113" ht="13.5" customHeight="1">
      <c r="B68" s="616" t="s">
        <v>23</v>
      </c>
      <c r="C68" s="13"/>
      <c r="D68" s="582" t="s">
        <v>22</v>
      </c>
      <c r="E68" s="582"/>
      <c r="F68" s="582"/>
      <c r="G68" s="582"/>
      <c r="H68" s="582"/>
      <c r="I68" s="582"/>
      <c r="J68" s="582"/>
      <c r="K68" s="582"/>
      <c r="L68" s="585"/>
      <c r="M68" s="583">
        <v>5346477</v>
      </c>
      <c r="N68" s="584"/>
      <c r="O68" s="584"/>
      <c r="P68" s="584"/>
      <c r="Q68" s="584"/>
      <c r="R68" s="584"/>
      <c r="S68" s="584"/>
      <c r="T68" s="584"/>
      <c r="U68" s="588">
        <v>3.6</v>
      </c>
      <c r="V68" s="588"/>
      <c r="W68" s="588"/>
      <c r="X68" s="588"/>
      <c r="Y68" s="584">
        <v>510205</v>
      </c>
      <c r="Z68" s="584"/>
      <c r="AA68" s="584"/>
      <c r="AB68" s="584"/>
      <c r="AC68" s="584"/>
      <c r="AD68" s="584"/>
      <c r="AE68" s="584"/>
      <c r="AF68" s="672"/>
      <c r="AG68" s="11"/>
      <c r="AH68" s="4"/>
      <c r="AI68" s="4"/>
      <c r="AJ68" s="4"/>
      <c r="AK68" s="617">
        <v>90.5</v>
      </c>
      <c r="AL68" s="617"/>
      <c r="AM68" s="617"/>
      <c r="AN68" s="282" t="s">
        <v>21</v>
      </c>
      <c r="AO68" s="16"/>
      <c r="AP68" s="16"/>
      <c r="AQ68" s="15" t="s">
        <v>440</v>
      </c>
      <c r="AR68" s="618">
        <v>93.6</v>
      </c>
      <c r="AS68" s="618"/>
      <c r="AT68" s="618"/>
      <c r="AU68" s="282" t="s">
        <v>21</v>
      </c>
      <c r="AV68" s="14" t="s">
        <v>441</v>
      </c>
      <c r="AW68" s="680"/>
      <c r="AX68" s="681"/>
      <c r="AY68" s="669" t="s">
        <v>486</v>
      </c>
      <c r="AZ68" s="670"/>
      <c r="BA68" s="670"/>
      <c r="BB68" s="670"/>
      <c r="BC68" s="670"/>
      <c r="BD68" s="670"/>
      <c r="BE68" s="671"/>
      <c r="BF68" s="583">
        <v>1100000</v>
      </c>
      <c r="BG68" s="584"/>
      <c r="BH68" s="584"/>
      <c r="BI68" s="584"/>
      <c r="BJ68" s="584"/>
      <c r="BK68" s="672"/>
      <c r="BL68" s="720"/>
      <c r="BM68" s="723"/>
      <c r="BN68" s="619" t="s">
        <v>20</v>
      </c>
      <c r="BO68" s="582"/>
      <c r="BP68" s="582"/>
      <c r="BQ68" s="582"/>
      <c r="BR68" s="582"/>
      <c r="BS68" s="582"/>
      <c r="BT68" s="582"/>
      <c r="BU68" s="582"/>
      <c r="BV68" s="582"/>
      <c r="BW68" s="582"/>
      <c r="BX68" s="582"/>
      <c r="BY68" s="585"/>
      <c r="BZ68" s="583">
        <v>60980</v>
      </c>
      <c r="CA68" s="584"/>
      <c r="CB68" s="584"/>
      <c r="CC68" s="584"/>
      <c r="CD68" s="584"/>
      <c r="CE68" s="584"/>
      <c r="CF68" s="619" t="s">
        <v>19</v>
      </c>
      <c r="CG68" s="620"/>
      <c r="CH68" s="620"/>
      <c r="CI68" s="620"/>
      <c r="CJ68" s="620"/>
      <c r="CK68" s="620"/>
      <c r="CL68" s="620"/>
      <c r="CM68" s="620"/>
      <c r="CN68" s="620"/>
      <c r="CO68" s="620"/>
      <c r="CP68" s="620"/>
      <c r="CQ68" s="620"/>
      <c r="CR68" s="620"/>
      <c r="CS68" s="621">
        <v>500000</v>
      </c>
      <c r="CT68" s="622"/>
      <c r="CU68" s="622"/>
      <c r="CV68" s="622"/>
      <c r="CW68" s="622"/>
      <c r="CX68" s="622"/>
      <c r="CY68" s="622"/>
      <c r="CZ68" s="623"/>
      <c r="DA68" s="624">
        <v>3000000</v>
      </c>
      <c r="DB68" s="622"/>
      <c r="DC68" s="622"/>
      <c r="DD68" s="622"/>
      <c r="DE68" s="622"/>
      <c r="DF68" s="622"/>
      <c r="DG68" s="622"/>
      <c r="DH68" s="625"/>
      <c r="DI68" s="4"/>
    </row>
    <row r="69" spans="2:113" ht="13.5" customHeight="1">
      <c r="B69" s="616"/>
      <c r="C69" s="13"/>
      <c r="D69" s="582" t="s">
        <v>18</v>
      </c>
      <c r="E69" s="582"/>
      <c r="F69" s="582"/>
      <c r="G69" s="582"/>
      <c r="H69" s="582"/>
      <c r="I69" s="582"/>
      <c r="J69" s="582"/>
      <c r="K69" s="582"/>
      <c r="L69" s="585"/>
      <c r="M69" s="583">
        <v>7182692</v>
      </c>
      <c r="N69" s="584"/>
      <c r="O69" s="584"/>
      <c r="P69" s="584"/>
      <c r="Q69" s="584"/>
      <c r="R69" s="584"/>
      <c r="S69" s="584"/>
      <c r="T69" s="584"/>
      <c r="U69" s="588">
        <v>4.8</v>
      </c>
      <c r="V69" s="588"/>
      <c r="W69" s="588"/>
      <c r="X69" s="588"/>
      <c r="Y69" s="584">
        <v>4343141</v>
      </c>
      <c r="Z69" s="584"/>
      <c r="AA69" s="584"/>
      <c r="AB69" s="584"/>
      <c r="AC69" s="584"/>
      <c r="AD69" s="584"/>
      <c r="AE69" s="584"/>
      <c r="AF69" s="672"/>
      <c r="AG69" s="11"/>
      <c r="AH69" s="6"/>
      <c r="AI69" s="12"/>
      <c r="AJ69" s="12"/>
      <c r="AK69" s="12"/>
      <c r="AL69" s="582" t="s">
        <v>443</v>
      </c>
      <c r="AM69" s="582"/>
      <c r="AN69" s="582"/>
      <c r="AO69" s="582"/>
      <c r="AP69" s="582"/>
      <c r="AQ69" s="582"/>
      <c r="AR69" s="582"/>
      <c r="AS69" s="582"/>
      <c r="AT69" s="582"/>
      <c r="AU69" s="582"/>
      <c r="AV69" s="626"/>
      <c r="AW69" s="680"/>
      <c r="AX69" s="681"/>
      <c r="AY69" s="669" t="s">
        <v>444</v>
      </c>
      <c r="AZ69" s="670"/>
      <c r="BA69" s="670"/>
      <c r="BB69" s="670"/>
      <c r="BC69" s="670"/>
      <c r="BD69" s="670"/>
      <c r="BE69" s="671"/>
      <c r="BF69" s="583">
        <v>38656</v>
      </c>
      <c r="BG69" s="584"/>
      <c r="BH69" s="584"/>
      <c r="BI69" s="584"/>
      <c r="BJ69" s="584"/>
      <c r="BK69" s="672"/>
      <c r="BL69" s="720"/>
      <c r="BM69" s="723"/>
      <c r="BN69" s="619" t="s">
        <v>17</v>
      </c>
      <c r="BO69" s="582"/>
      <c r="BP69" s="582"/>
      <c r="BQ69" s="582"/>
      <c r="BR69" s="582"/>
      <c r="BS69" s="582"/>
      <c r="BT69" s="582"/>
      <c r="BU69" s="582"/>
      <c r="BV69" s="582"/>
      <c r="BW69" s="582"/>
      <c r="BX69" s="582"/>
      <c r="BY69" s="585"/>
      <c r="BZ69" s="583">
        <v>95784</v>
      </c>
      <c r="CA69" s="584"/>
      <c r="CB69" s="584"/>
      <c r="CC69" s="584"/>
      <c r="CD69" s="584"/>
      <c r="CE69" s="584"/>
      <c r="CF69" s="627" t="s">
        <v>16</v>
      </c>
      <c r="CG69" s="628"/>
      <c r="CH69" s="628" t="s">
        <v>15</v>
      </c>
      <c r="CI69" s="628"/>
      <c r="CJ69" s="631"/>
      <c r="CK69" s="632" t="s">
        <v>14</v>
      </c>
      <c r="CL69" s="632"/>
      <c r="CM69" s="632"/>
      <c r="CN69" s="632"/>
      <c r="CO69" s="632"/>
      <c r="CP69" s="632"/>
      <c r="CQ69" s="632"/>
      <c r="CR69" s="633"/>
      <c r="CS69" s="634">
        <v>99.5</v>
      </c>
      <c r="CT69" s="635"/>
      <c r="CU69" s="635"/>
      <c r="CV69" s="635"/>
      <c r="CW69" s="635">
        <v>98.8</v>
      </c>
      <c r="CX69" s="587"/>
      <c r="CY69" s="587"/>
      <c r="CZ69" s="589"/>
      <c r="DA69" s="634">
        <v>99.4</v>
      </c>
      <c r="DB69" s="587"/>
      <c r="DC69" s="587"/>
      <c r="DD69" s="587"/>
      <c r="DE69" s="635">
        <v>98</v>
      </c>
      <c r="DF69" s="587"/>
      <c r="DG69" s="587"/>
      <c r="DH69" s="590"/>
      <c r="DI69" s="4"/>
    </row>
    <row r="70" spans="2:113" ht="13.5" customHeight="1">
      <c r="B70" s="616"/>
      <c r="C70" s="619" t="s">
        <v>13</v>
      </c>
      <c r="D70" s="582"/>
      <c r="E70" s="582"/>
      <c r="F70" s="582"/>
      <c r="G70" s="582"/>
      <c r="H70" s="582"/>
      <c r="I70" s="582"/>
      <c r="J70" s="582"/>
      <c r="K70" s="582"/>
      <c r="L70" s="585"/>
      <c r="M70" s="583" t="s">
        <v>368</v>
      </c>
      <c r="N70" s="584"/>
      <c r="O70" s="584"/>
      <c r="P70" s="584"/>
      <c r="Q70" s="584"/>
      <c r="R70" s="584"/>
      <c r="S70" s="584"/>
      <c r="T70" s="584"/>
      <c r="U70" s="588" t="s">
        <v>368</v>
      </c>
      <c r="V70" s="588"/>
      <c r="W70" s="588"/>
      <c r="X70" s="588"/>
      <c r="Y70" s="584" t="s">
        <v>368</v>
      </c>
      <c r="Z70" s="584"/>
      <c r="AA70" s="584"/>
      <c r="AB70" s="584"/>
      <c r="AC70" s="584"/>
      <c r="AD70" s="584"/>
      <c r="AE70" s="584"/>
      <c r="AF70" s="672"/>
      <c r="AG70" s="11"/>
      <c r="AH70" s="6"/>
      <c r="AI70" s="12"/>
      <c r="AJ70" s="12"/>
      <c r="AK70" s="12"/>
      <c r="AL70" s="582" t="s">
        <v>445</v>
      </c>
      <c r="AM70" s="582"/>
      <c r="AN70" s="582"/>
      <c r="AO70" s="582"/>
      <c r="AP70" s="582"/>
      <c r="AQ70" s="582"/>
      <c r="AR70" s="582"/>
      <c r="AS70" s="582"/>
      <c r="AT70" s="582"/>
      <c r="AU70" s="582"/>
      <c r="AV70" s="626"/>
      <c r="AW70" s="680"/>
      <c r="AX70" s="681"/>
      <c r="AY70" s="669" t="s">
        <v>442</v>
      </c>
      <c r="AZ70" s="670"/>
      <c r="BA70" s="670"/>
      <c r="BB70" s="670"/>
      <c r="BC70" s="670"/>
      <c r="BD70" s="670"/>
      <c r="BE70" s="671"/>
      <c r="BF70" s="583">
        <v>35364</v>
      </c>
      <c r="BG70" s="584"/>
      <c r="BH70" s="584"/>
      <c r="BI70" s="584"/>
      <c r="BJ70" s="584"/>
      <c r="BK70" s="672"/>
      <c r="BL70" s="720"/>
      <c r="BM70" s="723"/>
      <c r="BN70" s="737" t="s">
        <v>447</v>
      </c>
      <c r="BO70" s="737"/>
      <c r="BP70" s="737"/>
      <c r="BQ70" s="737"/>
      <c r="BR70" s="739" t="s">
        <v>12</v>
      </c>
      <c r="BS70" s="582" t="s">
        <v>11</v>
      </c>
      <c r="BT70" s="582"/>
      <c r="BU70" s="582"/>
      <c r="BV70" s="582"/>
      <c r="BW70" s="582"/>
      <c r="BX70" s="582"/>
      <c r="BY70" s="582"/>
      <c r="BZ70" s="583">
        <v>93</v>
      </c>
      <c r="CA70" s="584"/>
      <c r="CB70" s="584"/>
      <c r="CC70" s="584"/>
      <c r="CD70" s="584"/>
      <c r="CE70" s="584"/>
      <c r="CF70" s="629"/>
      <c r="CG70" s="630"/>
      <c r="CH70" s="637" t="s">
        <v>448</v>
      </c>
      <c r="CI70" s="637" t="s">
        <v>449</v>
      </c>
      <c r="CJ70" s="732" t="s">
        <v>450</v>
      </c>
      <c r="CK70" s="582"/>
      <c r="CL70" s="582"/>
      <c r="CM70" s="582"/>
      <c r="CN70" s="582"/>
      <c r="CO70" s="582"/>
      <c r="CP70" s="582"/>
      <c r="CQ70" s="582"/>
      <c r="CR70" s="585"/>
      <c r="CS70" s="634"/>
      <c r="CT70" s="635"/>
      <c r="CU70" s="635"/>
      <c r="CV70" s="635"/>
      <c r="CW70" s="587"/>
      <c r="CX70" s="587"/>
      <c r="CY70" s="587"/>
      <c r="CZ70" s="589"/>
      <c r="DA70" s="636"/>
      <c r="DB70" s="587"/>
      <c r="DC70" s="587"/>
      <c r="DD70" s="587"/>
      <c r="DE70" s="587"/>
      <c r="DF70" s="587"/>
      <c r="DG70" s="587"/>
      <c r="DH70" s="590"/>
      <c r="DI70" s="4"/>
    </row>
    <row r="71" spans="2:113" ht="13.5" customHeight="1">
      <c r="B71" s="188"/>
      <c r="C71" s="712" t="s">
        <v>10</v>
      </c>
      <c r="D71" s="667"/>
      <c r="E71" s="667"/>
      <c r="F71" s="667"/>
      <c r="G71" s="667"/>
      <c r="H71" s="667"/>
      <c r="I71" s="667"/>
      <c r="J71" s="667"/>
      <c r="K71" s="667"/>
      <c r="L71" s="668"/>
      <c r="M71" s="733" t="s">
        <v>368</v>
      </c>
      <c r="N71" s="734"/>
      <c r="O71" s="734"/>
      <c r="P71" s="734"/>
      <c r="Q71" s="734"/>
      <c r="R71" s="734"/>
      <c r="S71" s="734"/>
      <c r="T71" s="734"/>
      <c r="U71" s="735" t="s">
        <v>368</v>
      </c>
      <c r="V71" s="735"/>
      <c r="W71" s="735"/>
      <c r="X71" s="735"/>
      <c r="Y71" s="734" t="s">
        <v>368</v>
      </c>
      <c r="Z71" s="734"/>
      <c r="AA71" s="734"/>
      <c r="AB71" s="734"/>
      <c r="AC71" s="734"/>
      <c r="AD71" s="734"/>
      <c r="AE71" s="734"/>
      <c r="AF71" s="736"/>
      <c r="AG71" s="11"/>
      <c r="AH71" s="582" t="s">
        <v>9</v>
      </c>
      <c r="AI71" s="582"/>
      <c r="AJ71" s="582"/>
      <c r="AK71" s="582"/>
      <c r="AL71" s="582"/>
      <c r="AM71" s="582"/>
      <c r="AN71" s="582"/>
      <c r="AO71" s="582"/>
      <c r="AP71" s="582"/>
      <c r="AQ71" s="582"/>
      <c r="AR71" s="582"/>
      <c r="AS71" s="582"/>
      <c r="AT71" s="582"/>
      <c r="AU71" s="582"/>
      <c r="AV71" s="626"/>
      <c r="AW71" s="680"/>
      <c r="AX71" s="681"/>
      <c r="AY71" s="669" t="s">
        <v>451</v>
      </c>
      <c r="AZ71" s="670"/>
      <c r="BA71" s="670"/>
      <c r="BB71" s="670"/>
      <c r="BC71" s="670"/>
      <c r="BD71" s="670"/>
      <c r="BE71" s="671"/>
      <c r="BF71" s="583">
        <v>4996804</v>
      </c>
      <c r="BG71" s="584"/>
      <c r="BH71" s="584"/>
      <c r="BI71" s="584"/>
      <c r="BJ71" s="584"/>
      <c r="BK71" s="672"/>
      <c r="BL71" s="720"/>
      <c r="BM71" s="723"/>
      <c r="BN71" s="737"/>
      <c r="BO71" s="737"/>
      <c r="BP71" s="737"/>
      <c r="BQ71" s="737"/>
      <c r="BR71" s="739"/>
      <c r="BS71" s="582" t="s">
        <v>8</v>
      </c>
      <c r="BT71" s="582"/>
      <c r="BU71" s="582"/>
      <c r="BV71" s="582"/>
      <c r="BW71" s="582"/>
      <c r="BX71" s="582"/>
      <c r="BY71" s="582"/>
      <c r="BZ71" s="583">
        <v>98</v>
      </c>
      <c r="CA71" s="584"/>
      <c r="CB71" s="584"/>
      <c r="CC71" s="584"/>
      <c r="CD71" s="584"/>
      <c r="CE71" s="584"/>
      <c r="CF71" s="629"/>
      <c r="CG71" s="630"/>
      <c r="CH71" s="637"/>
      <c r="CI71" s="637"/>
      <c r="CJ71" s="732"/>
      <c r="CK71" s="582" t="s">
        <v>7</v>
      </c>
      <c r="CL71" s="582"/>
      <c r="CM71" s="582"/>
      <c r="CN71" s="582"/>
      <c r="CO71" s="582"/>
      <c r="CP71" s="582"/>
      <c r="CQ71" s="582"/>
      <c r="CR71" s="585"/>
      <c r="CS71" s="586">
        <v>99.3</v>
      </c>
      <c r="CT71" s="587"/>
      <c r="CU71" s="587"/>
      <c r="CV71" s="587"/>
      <c r="CW71" s="588">
        <v>98.1</v>
      </c>
      <c r="CX71" s="587"/>
      <c r="CY71" s="587"/>
      <c r="CZ71" s="589"/>
      <c r="DA71" s="586">
        <v>99.1</v>
      </c>
      <c r="DB71" s="587"/>
      <c r="DC71" s="587"/>
      <c r="DD71" s="587"/>
      <c r="DE71" s="588">
        <v>97.1</v>
      </c>
      <c r="DF71" s="587"/>
      <c r="DG71" s="587"/>
      <c r="DH71" s="590"/>
      <c r="DI71" s="4"/>
    </row>
    <row r="72" spans="2:113" ht="13.5" customHeight="1" thickBot="1">
      <c r="B72" s="591" t="s">
        <v>6</v>
      </c>
      <c r="C72" s="592"/>
      <c r="D72" s="592"/>
      <c r="E72" s="592"/>
      <c r="F72" s="592"/>
      <c r="G72" s="592"/>
      <c r="H72" s="592"/>
      <c r="I72" s="592"/>
      <c r="J72" s="592"/>
      <c r="K72" s="592"/>
      <c r="L72" s="593"/>
      <c r="M72" s="594">
        <v>148140403</v>
      </c>
      <c r="N72" s="595"/>
      <c r="O72" s="595"/>
      <c r="P72" s="595"/>
      <c r="Q72" s="595"/>
      <c r="R72" s="595"/>
      <c r="S72" s="595"/>
      <c r="T72" s="595"/>
      <c r="U72" s="596">
        <v>100</v>
      </c>
      <c r="V72" s="596"/>
      <c r="W72" s="596"/>
      <c r="X72" s="596"/>
      <c r="Y72" s="595">
        <v>91910995</v>
      </c>
      <c r="Z72" s="595"/>
      <c r="AA72" s="595"/>
      <c r="AB72" s="595"/>
      <c r="AC72" s="595"/>
      <c r="AD72" s="595"/>
      <c r="AE72" s="595"/>
      <c r="AF72" s="597"/>
      <c r="AG72" s="10"/>
      <c r="AH72" s="598">
        <v>96783006</v>
      </c>
      <c r="AI72" s="598"/>
      <c r="AJ72" s="598"/>
      <c r="AK72" s="598"/>
      <c r="AL72" s="598"/>
      <c r="AM72" s="598"/>
      <c r="AN72" s="598"/>
      <c r="AO72" s="598"/>
      <c r="AP72" s="598"/>
      <c r="AQ72" s="598"/>
      <c r="AR72" s="598"/>
      <c r="AS72" s="598"/>
      <c r="AT72" s="592" t="s">
        <v>5</v>
      </c>
      <c r="AU72" s="592"/>
      <c r="AV72" s="9"/>
      <c r="AW72" s="682"/>
      <c r="AX72" s="683"/>
      <c r="AY72" s="599" t="s">
        <v>85</v>
      </c>
      <c r="AZ72" s="600"/>
      <c r="BA72" s="600"/>
      <c r="BB72" s="600"/>
      <c r="BC72" s="600"/>
      <c r="BD72" s="600"/>
      <c r="BE72" s="601"/>
      <c r="BF72" s="602">
        <v>9369837</v>
      </c>
      <c r="BG72" s="603"/>
      <c r="BH72" s="603"/>
      <c r="BI72" s="603"/>
      <c r="BJ72" s="603"/>
      <c r="BK72" s="604"/>
      <c r="BL72" s="721"/>
      <c r="BM72" s="724"/>
      <c r="BN72" s="738"/>
      <c r="BO72" s="738"/>
      <c r="BP72" s="738"/>
      <c r="BQ72" s="738"/>
      <c r="BR72" s="740"/>
      <c r="BS72" s="592" t="s">
        <v>4</v>
      </c>
      <c r="BT72" s="592"/>
      <c r="BU72" s="592"/>
      <c r="BV72" s="592"/>
      <c r="BW72" s="592"/>
      <c r="BX72" s="592"/>
      <c r="BY72" s="592"/>
      <c r="BZ72" s="602">
        <v>293</v>
      </c>
      <c r="CA72" s="603"/>
      <c r="CB72" s="603"/>
      <c r="CC72" s="603"/>
      <c r="CD72" s="603"/>
      <c r="CE72" s="604"/>
      <c r="CF72" s="605" t="s">
        <v>3</v>
      </c>
      <c r="CG72" s="606"/>
      <c r="CH72" s="607" t="s">
        <v>2</v>
      </c>
      <c r="CI72" s="607"/>
      <c r="CJ72" s="608"/>
      <c r="CK72" s="592" t="s">
        <v>1</v>
      </c>
      <c r="CL72" s="592"/>
      <c r="CM72" s="592"/>
      <c r="CN72" s="592"/>
      <c r="CO72" s="592"/>
      <c r="CP72" s="592"/>
      <c r="CQ72" s="592"/>
      <c r="CR72" s="593"/>
      <c r="CS72" s="609">
        <v>99.7</v>
      </c>
      <c r="CT72" s="610"/>
      <c r="CU72" s="610"/>
      <c r="CV72" s="610"/>
      <c r="CW72" s="611">
        <v>99.4</v>
      </c>
      <c r="CX72" s="610"/>
      <c r="CY72" s="610"/>
      <c r="CZ72" s="612"/>
      <c r="DA72" s="609">
        <v>99.6</v>
      </c>
      <c r="DB72" s="610"/>
      <c r="DC72" s="610"/>
      <c r="DD72" s="610"/>
      <c r="DE72" s="611">
        <v>99</v>
      </c>
      <c r="DF72" s="610"/>
      <c r="DG72" s="610"/>
      <c r="DH72" s="718"/>
      <c r="DI72" s="4"/>
    </row>
    <row r="73" spans="2:113" ht="13.5" customHeight="1">
      <c r="B73" s="715" t="s">
        <v>0</v>
      </c>
      <c r="C73" s="715"/>
      <c r="D73" s="715"/>
      <c r="E73" s="715"/>
      <c r="F73" s="715"/>
      <c r="G73" s="715"/>
      <c r="H73" s="715"/>
      <c r="I73" s="715"/>
      <c r="J73" s="715"/>
      <c r="K73" s="715"/>
      <c r="L73" s="715"/>
      <c r="M73" s="715"/>
      <c r="N73" s="715"/>
      <c r="O73" s="715"/>
      <c r="P73" s="715"/>
      <c r="Q73" s="715"/>
      <c r="R73" s="715"/>
      <c r="S73" s="715"/>
      <c r="T73" s="715"/>
      <c r="U73" s="715"/>
      <c r="V73" s="715"/>
      <c r="W73" s="715"/>
      <c r="X73" s="715"/>
      <c r="Y73" s="715"/>
      <c r="Z73" s="715"/>
      <c r="AA73" s="715"/>
      <c r="AB73" s="715"/>
      <c r="AC73" s="715"/>
      <c r="AD73" s="715"/>
      <c r="AE73" s="715"/>
      <c r="AF73" s="715"/>
      <c r="AG73" s="715"/>
      <c r="AH73" s="715"/>
      <c r="AI73" s="715"/>
      <c r="AJ73" s="715"/>
      <c r="AK73" s="715"/>
      <c r="AL73" s="715"/>
      <c r="AM73" s="715"/>
      <c r="AN73" s="715"/>
      <c r="AO73" s="715"/>
      <c r="AP73" s="715"/>
      <c r="AQ73" s="715"/>
      <c r="AR73" s="715"/>
      <c r="AS73" s="715"/>
      <c r="AT73" s="715"/>
      <c r="AU73" s="715"/>
      <c r="AV73" s="715"/>
      <c r="AW73" s="715"/>
      <c r="AX73" s="715"/>
      <c r="AY73" s="715"/>
      <c r="AZ73" s="715"/>
      <c r="BA73" s="715"/>
      <c r="BB73" s="715"/>
      <c r="BC73" s="715"/>
      <c r="BD73" s="715"/>
      <c r="BE73" s="715"/>
      <c r="BF73" s="715"/>
      <c r="BG73" s="715"/>
      <c r="BH73" s="715"/>
      <c r="BI73" s="715"/>
      <c r="BJ73" s="715"/>
      <c r="BK73" s="715"/>
      <c r="BL73" s="715"/>
      <c r="BM73" s="715"/>
      <c r="BN73" s="715"/>
      <c r="BO73" s="715"/>
      <c r="BP73" s="715"/>
      <c r="BQ73" s="715"/>
      <c r="BR73" s="715"/>
      <c r="BS73" s="715"/>
      <c r="BT73" s="715"/>
      <c r="BU73" s="715"/>
      <c r="BV73" s="715"/>
      <c r="BW73" s="715"/>
      <c r="BX73" s="715"/>
      <c r="BY73" s="715"/>
      <c r="BZ73" s="715"/>
      <c r="CA73" s="715"/>
      <c r="CB73" s="715"/>
      <c r="CC73" s="715"/>
      <c r="CD73" s="715"/>
      <c r="CE73" s="715"/>
      <c r="CF73" s="715"/>
      <c r="CG73" s="715"/>
      <c r="CH73" s="715"/>
      <c r="CI73" s="715"/>
      <c r="CJ73" s="715"/>
      <c r="CK73" s="715"/>
      <c r="CL73" s="715"/>
      <c r="CN73" s="8"/>
      <c r="CO73" s="285"/>
      <c r="CP73" s="285"/>
      <c r="CQ73" s="285"/>
      <c r="CR73" s="285"/>
      <c r="CS73" s="285"/>
      <c r="CT73" s="282"/>
      <c r="CU73" s="282"/>
      <c r="CV73" s="282"/>
      <c r="CW73" s="282"/>
      <c r="CX73" s="282"/>
      <c r="CY73" s="282"/>
      <c r="CZ73" s="282"/>
      <c r="DA73" s="282"/>
      <c r="DB73" s="282"/>
      <c r="DC73" s="282"/>
      <c r="DD73" s="282"/>
      <c r="DE73" s="282"/>
      <c r="DF73" s="282"/>
      <c r="DG73" s="282"/>
      <c r="DH73" s="282"/>
    </row>
    <row r="74" spans="2:113" ht="13.5" customHeight="1">
      <c r="B74" s="716" t="s">
        <v>452</v>
      </c>
      <c r="C74" s="716"/>
      <c r="D74" s="716"/>
      <c r="E74" s="716"/>
      <c r="F74" s="716"/>
      <c r="G74" s="716"/>
      <c r="H74" s="716"/>
      <c r="I74" s="716"/>
      <c r="J74" s="716"/>
      <c r="K74" s="716"/>
      <c r="L74" s="716"/>
      <c r="M74" s="716"/>
      <c r="N74" s="716"/>
      <c r="O74" s="716"/>
      <c r="P74" s="716"/>
      <c r="Q74" s="716"/>
      <c r="R74" s="716"/>
      <c r="S74" s="716"/>
      <c r="T74" s="716"/>
      <c r="U74" s="716"/>
      <c r="V74" s="716"/>
      <c r="W74" s="716"/>
      <c r="X74" s="716"/>
      <c r="Y74" s="716"/>
      <c r="Z74" s="716"/>
      <c r="AA74" s="716"/>
      <c r="AB74" s="716"/>
      <c r="AC74" s="716"/>
      <c r="AD74" s="716"/>
      <c r="AE74" s="716"/>
      <c r="AF74" s="716"/>
      <c r="AG74" s="716"/>
      <c r="AH74" s="716"/>
      <c r="AI74" s="716"/>
      <c r="AJ74" s="716"/>
      <c r="AK74" s="716"/>
      <c r="AL74" s="716"/>
      <c r="AM74" s="716"/>
      <c r="AN74" s="716"/>
      <c r="AO74" s="716"/>
      <c r="AP74" s="716"/>
      <c r="AQ74" s="716"/>
      <c r="AR74" s="716"/>
      <c r="AS74" s="716"/>
      <c r="AT74" s="716"/>
      <c r="AU74" s="716"/>
      <c r="AV74" s="716"/>
      <c r="AW74" s="716"/>
      <c r="AX74" s="716"/>
      <c r="AY74" s="716"/>
      <c r="AZ74" s="716"/>
      <c r="BA74" s="716"/>
      <c r="BB74" s="716"/>
      <c r="BC74" s="716"/>
      <c r="BD74" s="716"/>
      <c r="BE74" s="716"/>
      <c r="BF74" s="716"/>
      <c r="BG74" s="716"/>
      <c r="BH74" s="716"/>
      <c r="BI74" s="716"/>
      <c r="BJ74" s="716"/>
      <c r="BK74" s="716"/>
      <c r="BL74" s="716"/>
      <c r="BM74" s="716"/>
      <c r="BN74" s="716"/>
      <c r="BO74" s="716"/>
      <c r="BP74" s="716"/>
      <c r="BQ74" s="716"/>
      <c r="BR74" s="716"/>
      <c r="BS74" s="716"/>
      <c r="BT74" s="716"/>
      <c r="BU74" s="716"/>
      <c r="BV74" s="716"/>
      <c r="BW74" s="716"/>
      <c r="BX74" s="716"/>
      <c r="BY74" s="716"/>
      <c r="BZ74" s="716"/>
      <c r="CA74" s="716"/>
      <c r="CB74" s="716"/>
      <c r="CC74" s="716"/>
      <c r="CD74" s="716"/>
      <c r="CE74" s="716"/>
      <c r="CF74" s="716"/>
      <c r="CG74" s="716"/>
      <c r="CH74" s="716"/>
      <c r="CI74" s="716"/>
      <c r="CJ74" s="716"/>
      <c r="CK74" s="716"/>
      <c r="CL74" s="716"/>
      <c r="CN74" s="7"/>
      <c r="CO74" s="7"/>
      <c r="CP74" s="7"/>
      <c r="CQ74" s="7"/>
      <c r="CR74" s="7"/>
      <c r="CS74" s="7"/>
      <c r="CT74" s="7"/>
      <c r="CU74" s="7"/>
      <c r="CV74" s="7"/>
      <c r="CW74" s="6"/>
      <c r="CZ74" s="6"/>
      <c r="DA74" s="6"/>
      <c r="DB74" s="4"/>
      <c r="DC74" s="4"/>
      <c r="DD74" s="4"/>
      <c r="DE74" s="580" t="s">
        <v>507</v>
      </c>
      <c r="DF74" s="580"/>
      <c r="DG74" s="580"/>
      <c r="DH74" s="580"/>
    </row>
    <row r="75" spans="2:113" ht="13.5" customHeight="1">
      <c r="B75" s="717" t="s">
        <v>454</v>
      </c>
      <c r="C75" s="717"/>
      <c r="D75" s="717"/>
      <c r="E75" s="717"/>
      <c r="F75" s="717"/>
      <c r="G75" s="717"/>
      <c r="H75" s="717"/>
      <c r="I75" s="717"/>
      <c r="J75" s="717"/>
      <c r="K75" s="717"/>
      <c r="L75" s="717"/>
      <c r="M75" s="717"/>
      <c r="N75" s="717"/>
      <c r="O75" s="717"/>
      <c r="P75" s="717"/>
      <c r="Q75" s="717"/>
      <c r="R75" s="717"/>
      <c r="S75" s="717"/>
      <c r="T75" s="717"/>
      <c r="U75" s="717"/>
      <c r="V75" s="717"/>
      <c r="W75" s="717"/>
      <c r="X75" s="717"/>
      <c r="Y75" s="717"/>
      <c r="Z75" s="717"/>
      <c r="AA75" s="717"/>
      <c r="AB75" s="717"/>
      <c r="AC75" s="717"/>
      <c r="AD75" s="717"/>
      <c r="AE75" s="717"/>
      <c r="AF75" s="717"/>
      <c r="AG75" s="717"/>
      <c r="AH75" s="717"/>
      <c r="AI75" s="717"/>
      <c r="AJ75" s="717"/>
      <c r="AK75" s="717"/>
      <c r="AL75" s="717"/>
      <c r="AM75" s="717"/>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7"/>
      <c r="BJ75" s="717"/>
      <c r="BK75" s="717"/>
      <c r="BL75" s="717"/>
      <c r="BM75" s="717"/>
      <c r="BN75" s="717"/>
      <c r="BO75" s="717"/>
      <c r="BP75" s="717"/>
      <c r="BQ75" s="717"/>
      <c r="BR75" s="717"/>
      <c r="BS75" s="717"/>
      <c r="BT75" s="717"/>
      <c r="BU75" s="717"/>
      <c r="BV75" s="717"/>
      <c r="BW75" s="717"/>
      <c r="BX75" s="717"/>
      <c r="BY75" s="717"/>
      <c r="BZ75" s="717"/>
      <c r="CA75" s="717"/>
      <c r="CB75" s="717"/>
      <c r="CC75" s="717"/>
      <c r="CD75" s="717"/>
      <c r="CE75" s="717"/>
      <c r="CF75" s="717"/>
      <c r="CG75" s="717"/>
      <c r="CH75" s="717"/>
      <c r="CI75" s="717"/>
      <c r="CJ75" s="717"/>
      <c r="CK75" s="717"/>
      <c r="CL75" s="717"/>
      <c r="CN75" s="3"/>
      <c r="CO75" s="3"/>
      <c r="CP75" s="3"/>
      <c r="CQ75" s="3"/>
      <c r="CR75" s="3"/>
      <c r="CS75" s="3"/>
      <c r="CT75" s="3"/>
      <c r="CU75" s="3"/>
      <c r="CV75" s="3"/>
      <c r="CW75" s="5"/>
      <c r="CZ75" s="4"/>
      <c r="DA75" s="4"/>
      <c r="DB75" s="4"/>
      <c r="DC75" s="4"/>
      <c r="DD75" s="4"/>
    </row>
    <row r="76" spans="2:113" ht="13.5" customHeight="1">
      <c r="B76" s="716" t="s">
        <v>781</v>
      </c>
      <c r="C76" s="716"/>
      <c r="D76" s="716"/>
      <c r="E76" s="716"/>
      <c r="F76" s="716"/>
      <c r="G76" s="716"/>
      <c r="H76" s="716"/>
      <c r="I76" s="716"/>
      <c r="J76" s="716"/>
      <c r="K76" s="716"/>
      <c r="L76" s="716"/>
      <c r="M76" s="716"/>
      <c r="N76" s="716"/>
      <c r="O76" s="716"/>
      <c r="P76" s="716"/>
      <c r="Q76" s="716"/>
      <c r="R76" s="716"/>
      <c r="S76" s="716"/>
      <c r="T76" s="716"/>
      <c r="U76" s="716"/>
      <c r="V76" s="716"/>
      <c r="W76" s="716"/>
      <c r="X76" s="716"/>
      <c r="Y76" s="716"/>
      <c r="Z76" s="716"/>
      <c r="AA76" s="716"/>
      <c r="AB76" s="716"/>
      <c r="AC76" s="716"/>
      <c r="AD76" s="716"/>
      <c r="AE76" s="716"/>
      <c r="AF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N76" s="3"/>
      <c r="CO76" s="3"/>
      <c r="CP76" s="3"/>
      <c r="CQ76" s="3"/>
      <c r="CR76" s="3"/>
      <c r="CS76" s="3"/>
      <c r="CT76" s="3"/>
      <c r="CU76" s="3"/>
      <c r="CV76" s="3"/>
    </row>
    <row r="77" spans="2:113" ht="13.5" customHeight="1">
      <c r="B77" s="581" t="s">
        <v>455</v>
      </c>
      <c r="C77" s="581"/>
      <c r="D77" s="581"/>
      <c r="E77" s="581"/>
      <c r="F77" s="581"/>
      <c r="G77" s="581"/>
      <c r="H77" s="581"/>
      <c r="I77" s="581"/>
      <c r="J77" s="581"/>
      <c r="K77" s="581"/>
      <c r="L77" s="581"/>
      <c r="M77" s="581"/>
      <c r="N77" s="581"/>
      <c r="O77" s="581"/>
      <c r="P77" s="581"/>
      <c r="Q77" s="581"/>
      <c r="R77" s="581"/>
      <c r="S77" s="581"/>
      <c r="T77" s="581"/>
      <c r="U77" s="581"/>
      <c r="V77" s="581"/>
      <c r="W77" s="581"/>
      <c r="X77" s="581"/>
      <c r="Y77" s="581"/>
      <c r="Z77" s="581"/>
      <c r="AA77" s="581"/>
      <c r="AB77" s="581"/>
      <c r="AC77" s="581"/>
      <c r="AD77" s="581"/>
      <c r="AE77" s="581"/>
      <c r="AF77" s="581"/>
      <c r="AG77" s="581"/>
      <c r="AH77" s="581"/>
      <c r="AI77" s="581"/>
      <c r="AJ77" s="581"/>
      <c r="AK77" s="581"/>
      <c r="AL77" s="581"/>
      <c r="AM77" s="581"/>
      <c r="AN77" s="581"/>
      <c r="AO77" s="581"/>
      <c r="AP77" s="581"/>
      <c r="AQ77" s="581"/>
      <c r="AR77" s="581"/>
      <c r="AS77" s="581"/>
      <c r="AT77" s="581"/>
      <c r="AU77" s="581"/>
      <c r="AV77" s="581"/>
      <c r="AW77" s="581"/>
      <c r="AX77" s="581"/>
      <c r="AY77" s="581"/>
      <c r="AZ77" s="581"/>
      <c r="BA77" s="581"/>
      <c r="BB77" s="581"/>
      <c r="BC77" s="581"/>
      <c r="BD77" s="581"/>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581"/>
      <c r="CG77" s="581"/>
      <c r="CH77" s="581"/>
      <c r="CI77" s="581"/>
      <c r="CJ77" s="581"/>
      <c r="CK77" s="581"/>
      <c r="CL77" s="581"/>
      <c r="CN77" s="3"/>
      <c r="CO77" s="3"/>
      <c r="CP77" s="3"/>
      <c r="CQ77" s="3"/>
      <c r="CR77" s="3"/>
      <c r="CS77" s="3"/>
      <c r="CT77" s="3"/>
      <c r="CU77" s="3"/>
      <c r="CV77" s="3"/>
    </row>
    <row r="78" spans="2:113" ht="13.5" customHeight="1">
      <c r="B78" s="581" t="s">
        <v>456</v>
      </c>
      <c r="C78" s="581"/>
      <c r="D78" s="581"/>
      <c r="E78" s="581"/>
      <c r="F78" s="581"/>
      <c r="G78" s="581"/>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1"/>
      <c r="AY78" s="581"/>
      <c r="AZ78" s="581"/>
      <c r="BA78" s="581"/>
      <c r="BB78" s="581"/>
      <c r="BC78" s="581"/>
      <c r="BD78" s="581"/>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N78" s="2"/>
      <c r="CO78" s="2"/>
      <c r="CP78" s="2"/>
      <c r="CQ78" s="2"/>
      <c r="CR78" s="2"/>
      <c r="CS78" s="2"/>
      <c r="CT78" s="2"/>
      <c r="CU78" s="2"/>
      <c r="CV78" s="2"/>
    </row>
    <row r="79" spans="2:113" ht="13.5" customHeight="1">
      <c r="B79" s="581" t="s">
        <v>782</v>
      </c>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81"/>
      <c r="AL79" s="581"/>
      <c r="AM79" s="581"/>
      <c r="AN79" s="581"/>
      <c r="AO79" s="581"/>
      <c r="AP79" s="581"/>
      <c r="AQ79" s="581"/>
      <c r="AR79" s="581"/>
      <c r="AS79" s="581"/>
      <c r="AT79" s="581"/>
      <c r="AU79" s="581"/>
      <c r="AV79" s="581"/>
      <c r="AW79" s="581"/>
      <c r="AX79" s="581"/>
      <c r="AY79" s="581"/>
      <c r="AZ79" s="581"/>
      <c r="BA79" s="581"/>
      <c r="BB79" s="581"/>
      <c r="BC79" s="581"/>
      <c r="BD79" s="581"/>
      <c r="BE79" s="581"/>
      <c r="BF79" s="581"/>
      <c r="BG79" s="581"/>
      <c r="BH79" s="581"/>
      <c r="BI79" s="581"/>
      <c r="BJ79" s="581"/>
      <c r="BK79" s="581"/>
      <c r="BL79" s="581"/>
      <c r="BM79" s="581"/>
      <c r="BN79" s="581"/>
      <c r="BO79" s="581"/>
      <c r="BP79" s="581"/>
      <c r="BQ79" s="581"/>
      <c r="BR79" s="581"/>
      <c r="BS79" s="581"/>
      <c r="BT79" s="581"/>
      <c r="BU79" s="581"/>
      <c r="BV79" s="581"/>
      <c r="BW79" s="581"/>
      <c r="BX79" s="581"/>
      <c r="BY79" s="581"/>
      <c r="BZ79" s="581"/>
      <c r="CA79" s="581"/>
      <c r="CB79" s="581"/>
      <c r="CC79" s="581"/>
      <c r="CD79" s="581"/>
      <c r="CE79" s="581"/>
      <c r="CF79" s="581"/>
      <c r="CG79" s="581"/>
      <c r="CH79" s="581"/>
      <c r="CI79" s="581"/>
      <c r="CJ79" s="581"/>
      <c r="CK79" s="581"/>
      <c r="CL79" s="581"/>
      <c r="CM79" s="2"/>
      <c r="CN79" s="2"/>
      <c r="CO79" s="2"/>
      <c r="CP79" s="2"/>
      <c r="CQ79" s="2"/>
      <c r="CR79" s="2"/>
      <c r="CS79" s="2"/>
      <c r="CT79" s="2"/>
      <c r="CU79" s="2"/>
      <c r="CV79" s="2"/>
    </row>
  </sheetData>
  <mergeCells count="906">
    <mergeCell ref="B79:CL79"/>
    <mergeCell ref="CF72:CG72"/>
    <mergeCell ref="CH72:CJ72"/>
    <mergeCell ref="CK72:CR72"/>
    <mergeCell ref="CS72:CV72"/>
    <mergeCell ref="CW72:CZ72"/>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Q1" zoomScale="80" zoomScaleNormal="80" workbookViewId="0">
      <selection activeCell="CO23" sqref="CO23:DH23"/>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64" t="s">
        <v>776</v>
      </c>
      <c r="E2" s="964"/>
      <c r="F2" s="964"/>
      <c r="G2" s="964"/>
      <c r="H2" s="964"/>
      <c r="I2" s="964"/>
      <c r="J2" s="964"/>
      <c r="K2" s="964"/>
      <c r="L2" s="964"/>
      <c r="M2" s="964"/>
      <c r="N2" s="964"/>
      <c r="O2" s="964"/>
      <c r="P2" s="964"/>
      <c r="Q2" s="964"/>
      <c r="R2" s="280"/>
      <c r="S2" s="74"/>
      <c r="T2" s="74"/>
      <c r="U2" s="965" t="s">
        <v>200</v>
      </c>
      <c r="V2" s="966"/>
      <c r="W2" s="949" t="s">
        <v>384</v>
      </c>
      <c r="X2" s="947"/>
      <c r="Y2" s="947"/>
      <c r="Z2" s="947"/>
      <c r="AA2" s="947"/>
      <c r="AB2" s="947"/>
      <c r="AC2" s="969">
        <v>121396</v>
      </c>
      <c r="AD2" s="970"/>
      <c r="AE2" s="970"/>
      <c r="AF2" s="970"/>
      <c r="AG2" s="970"/>
      <c r="AH2" s="970"/>
      <c r="AI2" s="944" t="s">
        <v>187</v>
      </c>
      <c r="AJ2" s="944"/>
      <c r="AK2" s="79"/>
      <c r="AL2" s="971" t="s">
        <v>77</v>
      </c>
      <c r="AM2" s="971"/>
      <c r="AN2" s="971"/>
      <c r="AO2" s="78"/>
      <c r="AP2" s="949" t="s">
        <v>199</v>
      </c>
      <c r="AQ2" s="947"/>
      <c r="AR2" s="947"/>
      <c r="AS2" s="947"/>
      <c r="AT2" s="947"/>
      <c r="AU2" s="947"/>
      <c r="AV2" s="947"/>
      <c r="AW2" s="948"/>
      <c r="AX2" s="77"/>
      <c r="AY2" s="947" t="s">
        <v>198</v>
      </c>
      <c r="AZ2" s="947"/>
      <c r="BA2" s="947"/>
      <c r="BB2" s="947"/>
      <c r="BC2" s="947"/>
      <c r="BD2" s="947"/>
      <c r="BE2" s="76"/>
      <c r="BF2" s="961"/>
      <c r="BG2" s="963"/>
      <c r="BH2" s="947" t="s">
        <v>197</v>
      </c>
      <c r="BI2" s="947"/>
      <c r="BJ2" s="947"/>
      <c r="BK2" s="947"/>
      <c r="BL2" s="947"/>
      <c r="BM2" s="947"/>
      <c r="BN2" s="947"/>
      <c r="BO2" s="947"/>
      <c r="BP2" s="947"/>
      <c r="BQ2" s="947"/>
      <c r="BR2" s="947"/>
      <c r="BS2" s="947"/>
      <c r="BT2" s="947"/>
      <c r="BU2" s="944"/>
      <c r="BV2" s="944"/>
      <c r="BW2" s="945"/>
      <c r="BX2" s="75"/>
      <c r="BY2" s="74"/>
      <c r="BZ2" s="947" t="s">
        <v>196</v>
      </c>
      <c r="CA2" s="947"/>
      <c r="CB2" s="947"/>
      <c r="CC2" s="947"/>
      <c r="CD2" s="947"/>
      <c r="CE2" s="947"/>
      <c r="CF2" s="947"/>
      <c r="CG2" s="73"/>
      <c r="CH2" s="73"/>
      <c r="CI2" s="73"/>
      <c r="CJ2" s="73"/>
      <c r="CK2" s="947" t="s">
        <v>195</v>
      </c>
      <c r="CL2" s="947"/>
      <c r="CM2" s="947"/>
      <c r="CN2" s="947"/>
      <c r="CO2" s="947"/>
      <c r="CP2" s="947"/>
      <c r="CQ2" s="948"/>
      <c r="CR2" s="949" t="s">
        <v>194</v>
      </c>
      <c r="CS2" s="947"/>
      <c r="CT2" s="947"/>
      <c r="CU2" s="947"/>
      <c r="CV2" s="947"/>
      <c r="CW2" s="947"/>
      <c r="CX2" s="947"/>
      <c r="CY2" s="947"/>
      <c r="CZ2" s="947"/>
      <c r="DA2" s="948"/>
      <c r="DB2" s="950" t="s">
        <v>466</v>
      </c>
      <c r="DC2" s="944"/>
      <c r="DD2" s="944"/>
      <c r="DE2" s="944"/>
      <c r="DF2" s="944"/>
      <c r="DG2" s="944"/>
      <c r="DH2" s="951"/>
      <c r="DI2" s="4"/>
    </row>
    <row r="3" spans="2:113" ht="13.5" customHeight="1">
      <c r="B3" s="17"/>
      <c r="C3" s="6"/>
      <c r="D3" s="937"/>
      <c r="E3" s="937"/>
      <c r="F3" s="937"/>
      <c r="G3" s="937"/>
      <c r="H3" s="937"/>
      <c r="I3" s="937"/>
      <c r="J3" s="937"/>
      <c r="K3" s="937"/>
      <c r="L3" s="937"/>
      <c r="M3" s="937"/>
      <c r="N3" s="937"/>
      <c r="O3" s="937"/>
      <c r="P3" s="937"/>
      <c r="Q3" s="937"/>
      <c r="R3" s="281"/>
      <c r="S3" s="6"/>
      <c r="T3" s="6"/>
      <c r="U3" s="967"/>
      <c r="V3" s="968"/>
      <c r="W3" s="619" t="s">
        <v>386</v>
      </c>
      <c r="X3" s="582"/>
      <c r="Y3" s="582"/>
      <c r="Z3" s="582"/>
      <c r="AA3" s="582"/>
      <c r="AB3" s="582"/>
      <c r="AC3" s="583">
        <v>118852</v>
      </c>
      <c r="AD3" s="584"/>
      <c r="AE3" s="584"/>
      <c r="AF3" s="584"/>
      <c r="AG3" s="584"/>
      <c r="AH3" s="584"/>
      <c r="AI3" s="941" t="s">
        <v>187</v>
      </c>
      <c r="AJ3" s="941"/>
      <c r="AK3" s="72"/>
      <c r="AL3" s="972"/>
      <c r="AM3" s="972"/>
      <c r="AN3" s="972"/>
      <c r="AO3" s="71"/>
      <c r="AP3" s="697"/>
      <c r="AQ3" s="662"/>
      <c r="AR3" s="662"/>
      <c r="AS3" s="662"/>
      <c r="AT3" s="662"/>
      <c r="AU3" s="662"/>
      <c r="AV3" s="662"/>
      <c r="AW3" s="663"/>
      <c r="AX3" s="20"/>
      <c r="AY3" s="662"/>
      <c r="AZ3" s="662"/>
      <c r="BA3" s="662"/>
      <c r="BB3" s="662"/>
      <c r="BC3" s="662"/>
      <c r="BD3" s="662"/>
      <c r="BE3" s="21"/>
      <c r="BF3" s="962"/>
      <c r="BG3" s="824"/>
      <c r="BH3" s="662"/>
      <c r="BI3" s="662"/>
      <c r="BJ3" s="662"/>
      <c r="BK3" s="662"/>
      <c r="BL3" s="662"/>
      <c r="BM3" s="662"/>
      <c r="BN3" s="662"/>
      <c r="BO3" s="662"/>
      <c r="BP3" s="662"/>
      <c r="BQ3" s="662"/>
      <c r="BR3" s="662"/>
      <c r="BS3" s="662"/>
      <c r="BT3" s="662"/>
      <c r="BU3" s="936"/>
      <c r="BV3" s="936"/>
      <c r="BW3" s="946"/>
      <c r="BX3" s="46"/>
      <c r="BY3" s="4"/>
      <c r="BZ3" s="582"/>
      <c r="CA3" s="582"/>
      <c r="CB3" s="582"/>
      <c r="CC3" s="582"/>
      <c r="CD3" s="582"/>
      <c r="CE3" s="582"/>
      <c r="CF3" s="582"/>
      <c r="CG3" s="35"/>
      <c r="CH3" s="35"/>
      <c r="CI3" s="6"/>
      <c r="CJ3" s="6"/>
      <c r="CK3" s="582"/>
      <c r="CL3" s="582"/>
      <c r="CM3" s="582"/>
      <c r="CN3" s="582"/>
      <c r="CO3" s="582"/>
      <c r="CP3" s="582"/>
      <c r="CQ3" s="585"/>
      <c r="CR3" s="619"/>
      <c r="CS3" s="582"/>
      <c r="CT3" s="582"/>
      <c r="CU3" s="582"/>
      <c r="CV3" s="582"/>
      <c r="CW3" s="582"/>
      <c r="CX3" s="582"/>
      <c r="CY3" s="582"/>
      <c r="CZ3" s="582"/>
      <c r="DA3" s="585"/>
      <c r="DB3" s="817"/>
      <c r="DC3" s="941"/>
      <c r="DD3" s="941"/>
      <c r="DE3" s="941"/>
      <c r="DF3" s="941"/>
      <c r="DG3" s="941"/>
      <c r="DH3" s="952"/>
      <c r="DI3" s="4"/>
    </row>
    <row r="4" spans="2:113" ht="13.5" customHeight="1">
      <c r="B4" s="17"/>
      <c r="C4" s="6"/>
      <c r="D4" s="937"/>
      <c r="E4" s="937"/>
      <c r="F4" s="937"/>
      <c r="G4" s="937"/>
      <c r="H4" s="937"/>
      <c r="I4" s="937"/>
      <c r="J4" s="937"/>
      <c r="K4" s="937"/>
      <c r="L4" s="937"/>
      <c r="M4" s="937"/>
      <c r="N4" s="937"/>
      <c r="O4" s="937"/>
      <c r="P4" s="937"/>
      <c r="Q4" s="937"/>
      <c r="R4" s="281"/>
      <c r="S4" s="6"/>
      <c r="T4" s="6"/>
      <c r="U4" s="967"/>
      <c r="V4" s="968"/>
      <c r="W4" s="619" t="s">
        <v>193</v>
      </c>
      <c r="X4" s="582"/>
      <c r="Y4" s="582"/>
      <c r="Z4" s="582"/>
      <c r="AA4" s="582"/>
      <c r="AB4" s="582"/>
      <c r="AC4" s="973" t="s">
        <v>508</v>
      </c>
      <c r="AD4" s="820"/>
      <c r="AE4" s="820"/>
      <c r="AF4" s="820"/>
      <c r="AG4" s="820"/>
      <c r="AH4" s="820"/>
      <c r="AI4" s="941" t="s">
        <v>21</v>
      </c>
      <c r="AJ4" s="941"/>
      <c r="AK4" s="728" t="s">
        <v>777</v>
      </c>
      <c r="AL4" s="632"/>
      <c r="AM4" s="632"/>
      <c r="AN4" s="632"/>
      <c r="AO4" s="633"/>
      <c r="AP4" s="749">
        <v>120268</v>
      </c>
      <c r="AQ4" s="750"/>
      <c r="AR4" s="750"/>
      <c r="AS4" s="750"/>
      <c r="AT4" s="750"/>
      <c r="AU4" s="750"/>
      <c r="AV4" s="805" t="s">
        <v>187</v>
      </c>
      <c r="AW4" s="805"/>
      <c r="AX4" s="750">
        <v>117751</v>
      </c>
      <c r="AY4" s="750"/>
      <c r="AZ4" s="750"/>
      <c r="BA4" s="750"/>
      <c r="BB4" s="750"/>
      <c r="BC4" s="750"/>
      <c r="BD4" s="805" t="s">
        <v>187</v>
      </c>
      <c r="BE4" s="840"/>
      <c r="BF4" s="6"/>
      <c r="BG4" s="632" t="s">
        <v>77</v>
      </c>
      <c r="BH4" s="632"/>
      <c r="BI4" s="24"/>
      <c r="BJ4" s="801"/>
      <c r="BK4" s="632" t="s">
        <v>384</v>
      </c>
      <c r="BL4" s="632"/>
      <c r="BM4" s="632"/>
      <c r="BN4" s="632"/>
      <c r="BO4" s="632"/>
      <c r="BP4" s="840"/>
      <c r="BQ4" s="801"/>
      <c r="BR4" s="632" t="s">
        <v>386</v>
      </c>
      <c r="BS4" s="632"/>
      <c r="BT4" s="632"/>
      <c r="BU4" s="632"/>
      <c r="BV4" s="632"/>
      <c r="BW4" s="840"/>
      <c r="BX4" s="46"/>
      <c r="BY4" s="4"/>
      <c r="BZ4" s="69"/>
      <c r="CA4" s="69"/>
      <c r="CB4" s="69"/>
      <c r="CC4" s="69"/>
      <c r="CD4" s="69"/>
      <c r="CE4" s="69"/>
      <c r="CF4" s="69"/>
      <c r="CG4" s="6"/>
      <c r="CH4" s="6"/>
      <c r="CI4" s="6"/>
      <c r="CJ4" s="35"/>
      <c r="CK4" s="69"/>
      <c r="CL4" s="69"/>
      <c r="CM4" s="69"/>
      <c r="CN4" s="69"/>
      <c r="CO4" s="69"/>
      <c r="CP4" s="69"/>
      <c r="CQ4" s="68"/>
      <c r="CR4" s="619"/>
      <c r="CS4" s="582"/>
      <c r="CT4" s="582"/>
      <c r="CU4" s="582"/>
      <c r="CV4" s="582"/>
      <c r="CW4" s="582"/>
      <c r="CX4" s="582"/>
      <c r="CY4" s="582"/>
      <c r="CZ4" s="582"/>
      <c r="DA4" s="585"/>
      <c r="DB4" s="817"/>
      <c r="DC4" s="941"/>
      <c r="DD4" s="941"/>
      <c r="DE4" s="941"/>
      <c r="DF4" s="941"/>
      <c r="DG4" s="941"/>
      <c r="DH4" s="952"/>
      <c r="DI4" s="4"/>
    </row>
    <row r="5" spans="2:113" ht="13.5" customHeight="1">
      <c r="B5" s="17"/>
      <c r="C5" s="6"/>
      <c r="D5" s="937" t="s">
        <v>192</v>
      </c>
      <c r="E5" s="937"/>
      <c r="F5" s="937"/>
      <c r="G5" s="937"/>
      <c r="H5" s="937"/>
      <c r="I5" s="937"/>
      <c r="J5" s="937"/>
      <c r="K5" s="937"/>
      <c r="L5" s="937"/>
      <c r="M5" s="937"/>
      <c r="N5" s="937"/>
      <c r="O5" s="937"/>
      <c r="P5" s="937"/>
      <c r="Q5" s="937"/>
      <c r="R5" s="281"/>
      <c r="S5" s="6"/>
      <c r="T5" s="6"/>
      <c r="U5" s="728" t="s">
        <v>191</v>
      </c>
      <c r="V5" s="632"/>
      <c r="W5" s="632"/>
      <c r="X5" s="632"/>
      <c r="Y5" s="632"/>
      <c r="Z5" s="632"/>
      <c r="AA5" s="632"/>
      <c r="AB5" s="632"/>
      <c r="AC5" s="939">
        <v>11.3</v>
      </c>
      <c r="AD5" s="940"/>
      <c r="AE5" s="940"/>
      <c r="AF5" s="940"/>
      <c r="AG5" s="940"/>
      <c r="AH5" s="940"/>
      <c r="AI5" s="805" t="s">
        <v>190</v>
      </c>
      <c r="AJ5" s="805"/>
      <c r="AK5" s="619" t="s">
        <v>388</v>
      </c>
      <c r="AL5" s="582"/>
      <c r="AM5" s="582"/>
      <c r="AN5" s="582"/>
      <c r="AO5" s="585"/>
      <c r="AP5" s="583">
        <v>119359</v>
      </c>
      <c r="AQ5" s="584"/>
      <c r="AR5" s="584"/>
      <c r="AS5" s="584"/>
      <c r="AT5" s="584"/>
      <c r="AU5" s="584"/>
      <c r="AV5" s="941" t="s">
        <v>187</v>
      </c>
      <c r="AW5" s="941"/>
      <c r="AX5" s="584">
        <v>116980</v>
      </c>
      <c r="AY5" s="584"/>
      <c r="AZ5" s="584"/>
      <c r="BA5" s="584"/>
      <c r="BB5" s="584"/>
      <c r="BC5" s="584"/>
      <c r="BD5" s="941" t="s">
        <v>187</v>
      </c>
      <c r="BE5" s="818"/>
      <c r="BF5" s="11"/>
      <c r="BG5" s="582"/>
      <c r="BH5" s="582"/>
      <c r="BI5" s="70"/>
      <c r="BJ5" s="823"/>
      <c r="BK5" s="662"/>
      <c r="BL5" s="662"/>
      <c r="BM5" s="662"/>
      <c r="BN5" s="662"/>
      <c r="BO5" s="662"/>
      <c r="BP5" s="816"/>
      <c r="BQ5" s="823"/>
      <c r="BR5" s="662"/>
      <c r="BS5" s="662"/>
      <c r="BT5" s="662"/>
      <c r="BU5" s="662"/>
      <c r="BV5" s="662"/>
      <c r="BW5" s="816"/>
      <c r="BX5" s="46"/>
      <c r="BY5" s="4"/>
      <c r="BZ5" s="959" t="s">
        <v>389</v>
      </c>
      <c r="CA5" s="959"/>
      <c r="CB5" s="959"/>
      <c r="CC5" s="959"/>
      <c r="CD5" s="959"/>
      <c r="CE5" s="959"/>
      <c r="CF5" s="959"/>
      <c r="CG5" s="35"/>
      <c r="CH5" s="35"/>
      <c r="CI5" s="35"/>
      <c r="CJ5" s="35"/>
      <c r="CK5" s="959" t="s">
        <v>509</v>
      </c>
      <c r="CL5" s="959"/>
      <c r="CM5" s="959"/>
      <c r="CN5" s="959"/>
      <c r="CO5" s="959"/>
      <c r="CP5" s="959"/>
      <c r="CQ5" s="960"/>
      <c r="CR5" s="619" t="s">
        <v>189</v>
      </c>
      <c r="CS5" s="582"/>
      <c r="CT5" s="582"/>
      <c r="CU5" s="582"/>
      <c r="CV5" s="582"/>
      <c r="CW5" s="582"/>
      <c r="CX5" s="582"/>
      <c r="CY5" s="582"/>
      <c r="CZ5" s="582"/>
      <c r="DA5" s="585"/>
      <c r="DB5" s="953">
        <v>43505</v>
      </c>
      <c r="DC5" s="954"/>
      <c r="DD5" s="954"/>
      <c r="DE5" s="954"/>
      <c r="DF5" s="954"/>
      <c r="DG5" s="954"/>
      <c r="DH5" s="955"/>
      <c r="DI5" s="4"/>
    </row>
    <row r="6" spans="2:113" ht="13.5" customHeight="1">
      <c r="B6" s="17"/>
      <c r="C6" s="6"/>
      <c r="D6" s="938"/>
      <c r="E6" s="938"/>
      <c r="F6" s="938"/>
      <c r="G6" s="938"/>
      <c r="H6" s="938"/>
      <c r="I6" s="938"/>
      <c r="J6" s="938"/>
      <c r="K6" s="938"/>
      <c r="L6" s="938"/>
      <c r="M6" s="938"/>
      <c r="N6" s="938"/>
      <c r="O6" s="938"/>
      <c r="P6" s="938"/>
      <c r="Q6" s="938"/>
      <c r="R6" s="281"/>
      <c r="S6" s="6"/>
      <c r="T6" s="6"/>
      <c r="U6" s="619" t="s">
        <v>188</v>
      </c>
      <c r="V6" s="582"/>
      <c r="W6" s="582"/>
      <c r="X6" s="582"/>
      <c r="Y6" s="582"/>
      <c r="Z6" s="582"/>
      <c r="AA6" s="582"/>
      <c r="AB6" s="582"/>
      <c r="AC6" s="583">
        <v>10743</v>
      </c>
      <c r="AD6" s="584"/>
      <c r="AE6" s="584"/>
      <c r="AF6" s="584"/>
      <c r="AG6" s="584"/>
      <c r="AH6" s="584"/>
      <c r="AI6" s="941" t="s">
        <v>187</v>
      </c>
      <c r="AJ6" s="941"/>
      <c r="AK6" s="697" t="s">
        <v>186</v>
      </c>
      <c r="AL6" s="662"/>
      <c r="AM6" s="662"/>
      <c r="AN6" s="662"/>
      <c r="AO6" s="663"/>
      <c r="AP6" s="934" t="s">
        <v>461</v>
      </c>
      <c r="AQ6" s="935"/>
      <c r="AR6" s="935"/>
      <c r="AS6" s="935"/>
      <c r="AT6" s="935"/>
      <c r="AU6" s="935"/>
      <c r="AV6" s="936" t="s">
        <v>21</v>
      </c>
      <c r="AW6" s="936"/>
      <c r="AX6" s="935" t="s">
        <v>515</v>
      </c>
      <c r="AY6" s="935"/>
      <c r="AZ6" s="935"/>
      <c r="BA6" s="935"/>
      <c r="BB6" s="935"/>
      <c r="BC6" s="935"/>
      <c r="BD6" s="936" t="s">
        <v>21</v>
      </c>
      <c r="BE6" s="936"/>
      <c r="BF6" s="795" t="s">
        <v>185</v>
      </c>
      <c r="BG6" s="788"/>
      <c r="BH6" s="788"/>
      <c r="BI6" s="796"/>
      <c r="BJ6" s="584">
        <v>359</v>
      </c>
      <c r="BK6" s="584"/>
      <c r="BL6" s="584"/>
      <c r="BM6" s="584"/>
      <c r="BN6" s="584"/>
      <c r="BO6" s="584"/>
      <c r="BP6" s="584"/>
      <c r="BQ6" s="584">
        <v>350</v>
      </c>
      <c r="BR6" s="584"/>
      <c r="BS6" s="584"/>
      <c r="BT6" s="584"/>
      <c r="BU6" s="584"/>
      <c r="BV6" s="584"/>
      <c r="BW6" s="672"/>
      <c r="BX6" s="46"/>
      <c r="BY6" s="4"/>
      <c r="BZ6" s="69"/>
      <c r="CA6" s="69"/>
      <c r="CB6" s="69"/>
      <c r="CC6" s="69"/>
      <c r="CD6" s="69"/>
      <c r="CE6" s="69"/>
      <c r="CF6" s="69"/>
      <c r="CG6" s="6"/>
      <c r="CH6" s="6"/>
      <c r="CI6" s="6"/>
      <c r="CJ6" s="6"/>
      <c r="CK6" s="69"/>
      <c r="CL6" s="69"/>
      <c r="CM6" s="69"/>
      <c r="CN6" s="69"/>
      <c r="CO6" s="69"/>
      <c r="CP6" s="69"/>
      <c r="CQ6" s="68"/>
      <c r="CR6" s="619"/>
      <c r="CS6" s="582"/>
      <c r="CT6" s="582"/>
      <c r="CU6" s="582"/>
      <c r="CV6" s="582"/>
      <c r="CW6" s="582"/>
      <c r="CX6" s="582"/>
      <c r="CY6" s="582"/>
      <c r="CZ6" s="582"/>
      <c r="DA6" s="585"/>
      <c r="DB6" s="953"/>
      <c r="DC6" s="954"/>
      <c r="DD6" s="954"/>
      <c r="DE6" s="954"/>
      <c r="DF6" s="954"/>
      <c r="DG6" s="954"/>
      <c r="DH6" s="955"/>
      <c r="DI6" s="4"/>
    </row>
    <row r="7" spans="2:113" ht="13.5" customHeight="1">
      <c r="B7" s="932"/>
      <c r="C7" s="930"/>
      <c r="D7" s="930"/>
      <c r="E7" s="930"/>
      <c r="F7" s="788" t="s">
        <v>184</v>
      </c>
      <c r="G7" s="788"/>
      <c r="H7" s="788"/>
      <c r="I7" s="788"/>
      <c r="J7" s="788"/>
      <c r="K7" s="788"/>
      <c r="L7" s="788"/>
      <c r="M7" s="788"/>
      <c r="N7" s="788"/>
      <c r="O7" s="788"/>
      <c r="P7" s="788"/>
      <c r="Q7" s="788"/>
      <c r="R7" s="788"/>
      <c r="S7" s="788"/>
      <c r="T7" s="928"/>
      <c r="U7" s="928"/>
      <c r="V7" s="928"/>
      <c r="W7" s="930"/>
      <c r="X7" s="788" t="s">
        <v>393</v>
      </c>
      <c r="Y7" s="788"/>
      <c r="Z7" s="788"/>
      <c r="AA7" s="788"/>
      <c r="AB7" s="788"/>
      <c r="AC7" s="788"/>
      <c r="AD7" s="788"/>
      <c r="AE7" s="788"/>
      <c r="AF7" s="788"/>
      <c r="AG7" s="928"/>
      <c r="AH7" s="928"/>
      <c r="AI7" s="805"/>
      <c r="AJ7" s="942"/>
      <c r="AK7" s="35"/>
      <c r="AL7" s="35"/>
      <c r="AM7" s="35"/>
      <c r="AN7" s="35"/>
      <c r="AO7" s="35"/>
      <c r="AP7" s="35"/>
      <c r="AQ7" s="35"/>
      <c r="AR7" s="35"/>
      <c r="AS7" s="35"/>
      <c r="AT7" s="35"/>
      <c r="AU7" s="35"/>
      <c r="AV7" s="35"/>
      <c r="AW7" s="35"/>
      <c r="AX7" s="35"/>
      <c r="AY7" s="35"/>
      <c r="AZ7" s="35"/>
      <c r="BA7" s="35"/>
      <c r="BB7" s="35"/>
      <c r="BC7" s="35"/>
      <c r="BD7" s="35"/>
      <c r="BE7" s="35"/>
      <c r="BF7" s="660"/>
      <c r="BG7" s="582"/>
      <c r="BH7" s="582"/>
      <c r="BI7" s="626"/>
      <c r="BJ7" s="588">
        <v>0.7</v>
      </c>
      <c r="BK7" s="588"/>
      <c r="BL7" s="588"/>
      <c r="BM7" s="588"/>
      <c r="BN7" s="588"/>
      <c r="BO7" s="588"/>
      <c r="BP7" s="588"/>
      <c r="BQ7" s="588">
        <v>0.7</v>
      </c>
      <c r="BR7" s="588"/>
      <c r="BS7" s="588"/>
      <c r="BT7" s="588"/>
      <c r="BU7" s="588"/>
      <c r="BV7" s="588"/>
      <c r="BW7" s="647"/>
      <c r="BX7" s="46"/>
      <c r="BY7" s="4"/>
      <c r="BZ7" s="959" t="s">
        <v>394</v>
      </c>
      <c r="CA7" s="959"/>
      <c r="CB7" s="959"/>
      <c r="CC7" s="959"/>
      <c r="CD7" s="959"/>
      <c r="CE7" s="959"/>
      <c r="CF7" s="959"/>
      <c r="CG7" s="35"/>
      <c r="CH7" s="35"/>
      <c r="CI7" s="35"/>
      <c r="CJ7" s="35"/>
      <c r="CK7" s="959" t="s">
        <v>210</v>
      </c>
      <c r="CL7" s="959"/>
      <c r="CM7" s="959"/>
      <c r="CN7" s="959"/>
      <c r="CO7" s="959"/>
      <c r="CP7" s="959"/>
      <c r="CQ7" s="960"/>
      <c r="CR7" s="619"/>
      <c r="CS7" s="582"/>
      <c r="CT7" s="582"/>
      <c r="CU7" s="582"/>
      <c r="CV7" s="582"/>
      <c r="CW7" s="582"/>
      <c r="CX7" s="582"/>
      <c r="CY7" s="582"/>
      <c r="CZ7" s="582"/>
      <c r="DA7" s="585"/>
      <c r="DB7" s="953"/>
      <c r="DC7" s="954"/>
      <c r="DD7" s="954"/>
      <c r="DE7" s="954"/>
      <c r="DF7" s="954"/>
      <c r="DG7" s="954"/>
      <c r="DH7" s="955"/>
      <c r="DI7" s="4"/>
    </row>
    <row r="8" spans="2:113" ht="13.5" customHeight="1">
      <c r="B8" s="933"/>
      <c r="C8" s="931"/>
      <c r="D8" s="931"/>
      <c r="E8" s="931"/>
      <c r="F8" s="806"/>
      <c r="G8" s="806"/>
      <c r="H8" s="806"/>
      <c r="I8" s="806"/>
      <c r="J8" s="806"/>
      <c r="K8" s="806"/>
      <c r="L8" s="806"/>
      <c r="M8" s="806"/>
      <c r="N8" s="806"/>
      <c r="O8" s="806"/>
      <c r="P8" s="806"/>
      <c r="Q8" s="806"/>
      <c r="R8" s="806"/>
      <c r="S8" s="806"/>
      <c r="T8" s="929"/>
      <c r="U8" s="929"/>
      <c r="V8" s="929"/>
      <c r="W8" s="931"/>
      <c r="X8" s="806"/>
      <c r="Y8" s="806"/>
      <c r="Z8" s="806"/>
      <c r="AA8" s="806"/>
      <c r="AB8" s="806"/>
      <c r="AC8" s="806"/>
      <c r="AD8" s="806"/>
      <c r="AE8" s="806"/>
      <c r="AF8" s="806"/>
      <c r="AG8" s="929"/>
      <c r="AH8" s="929"/>
      <c r="AI8" s="929"/>
      <c r="AJ8" s="943"/>
      <c r="AK8" s="35"/>
      <c r="AL8" s="35"/>
      <c r="AM8" s="35"/>
      <c r="AN8" s="35"/>
      <c r="AO8" s="35"/>
      <c r="AP8" s="35"/>
      <c r="AQ8" s="35"/>
      <c r="AR8" s="35"/>
      <c r="AS8" s="35"/>
      <c r="AT8" s="35"/>
      <c r="AU8" s="35"/>
      <c r="AV8" s="35"/>
      <c r="AW8" s="35"/>
      <c r="AX8" s="35"/>
      <c r="AY8" s="35"/>
      <c r="AZ8" s="35"/>
      <c r="BA8" s="35"/>
      <c r="BB8" s="35"/>
      <c r="BC8" s="35"/>
      <c r="BD8" s="35"/>
      <c r="BE8" s="35"/>
      <c r="BF8" s="660" t="s">
        <v>183</v>
      </c>
      <c r="BG8" s="582"/>
      <c r="BH8" s="582"/>
      <c r="BI8" s="626"/>
      <c r="BJ8" s="584">
        <v>7140</v>
      </c>
      <c r="BK8" s="584"/>
      <c r="BL8" s="584"/>
      <c r="BM8" s="584"/>
      <c r="BN8" s="584"/>
      <c r="BO8" s="584"/>
      <c r="BP8" s="584"/>
      <c r="BQ8" s="584">
        <v>6687</v>
      </c>
      <c r="BR8" s="584"/>
      <c r="BS8" s="584"/>
      <c r="BT8" s="584"/>
      <c r="BU8" s="584"/>
      <c r="BV8" s="584"/>
      <c r="BW8" s="672"/>
      <c r="BX8" s="33"/>
      <c r="BY8" s="32"/>
      <c r="BZ8" s="67"/>
      <c r="CA8" s="67"/>
      <c r="CB8" s="67"/>
      <c r="CC8" s="67"/>
      <c r="CD8" s="67"/>
      <c r="CE8" s="67"/>
      <c r="CF8" s="67"/>
      <c r="CG8" s="30"/>
      <c r="CH8" s="30"/>
      <c r="CI8" s="30"/>
      <c r="CJ8" s="30"/>
      <c r="CK8" s="67"/>
      <c r="CL8" s="67"/>
      <c r="CM8" s="67"/>
      <c r="CN8" s="67"/>
      <c r="CO8" s="67"/>
      <c r="CP8" s="67"/>
      <c r="CQ8" s="66"/>
      <c r="CR8" s="697"/>
      <c r="CS8" s="662"/>
      <c r="CT8" s="662"/>
      <c r="CU8" s="662"/>
      <c r="CV8" s="662"/>
      <c r="CW8" s="662"/>
      <c r="CX8" s="662"/>
      <c r="CY8" s="662"/>
      <c r="CZ8" s="662"/>
      <c r="DA8" s="663"/>
      <c r="DB8" s="956"/>
      <c r="DC8" s="957"/>
      <c r="DD8" s="957"/>
      <c r="DE8" s="957"/>
      <c r="DF8" s="957"/>
      <c r="DG8" s="957"/>
      <c r="DH8" s="958"/>
      <c r="DI8" s="4"/>
    </row>
    <row r="9" spans="2:113" ht="13.5" customHeight="1">
      <c r="B9" s="29"/>
      <c r="C9" s="28"/>
      <c r="D9" s="788" t="s">
        <v>77</v>
      </c>
      <c r="E9" s="788"/>
      <c r="F9" s="788"/>
      <c r="G9" s="788"/>
      <c r="H9" s="788"/>
      <c r="I9" s="788"/>
      <c r="J9" s="788"/>
      <c r="K9" s="27"/>
      <c r="L9" s="25"/>
      <c r="M9" s="26"/>
      <c r="N9" s="788" t="s">
        <v>76</v>
      </c>
      <c r="O9" s="788"/>
      <c r="P9" s="788"/>
      <c r="Q9" s="788"/>
      <c r="R9" s="788"/>
      <c r="S9" s="788"/>
      <c r="T9" s="25"/>
      <c r="U9" s="795" t="s">
        <v>73</v>
      </c>
      <c r="V9" s="788"/>
      <c r="W9" s="788"/>
      <c r="X9" s="796"/>
      <c r="Y9" s="795" t="s">
        <v>182</v>
      </c>
      <c r="Z9" s="788"/>
      <c r="AA9" s="788"/>
      <c r="AB9" s="788"/>
      <c r="AC9" s="788"/>
      <c r="AD9" s="788"/>
      <c r="AE9" s="788"/>
      <c r="AF9" s="788"/>
      <c r="AG9" s="795" t="s">
        <v>73</v>
      </c>
      <c r="AH9" s="788"/>
      <c r="AI9" s="788"/>
      <c r="AJ9" s="796"/>
      <c r="AK9" s="46"/>
      <c r="AL9" s="4"/>
      <c r="AM9" s="4"/>
      <c r="AN9" s="4"/>
      <c r="AO9" s="4"/>
      <c r="AP9" s="4"/>
      <c r="AQ9" s="4"/>
      <c r="AR9" s="4"/>
      <c r="AS9" s="4"/>
      <c r="AT9" s="4"/>
      <c r="AU9" s="4"/>
      <c r="AV9" s="4"/>
      <c r="AW9" s="4"/>
      <c r="AX9" s="4"/>
      <c r="AY9" s="4"/>
      <c r="AZ9" s="4"/>
      <c r="BA9" s="4"/>
      <c r="BB9" s="4"/>
      <c r="BC9" s="4"/>
      <c r="BD9" s="4"/>
      <c r="BE9" s="4"/>
      <c r="BF9" s="660"/>
      <c r="BG9" s="582"/>
      <c r="BH9" s="582"/>
      <c r="BI9" s="626"/>
      <c r="BJ9" s="588">
        <v>14.1</v>
      </c>
      <c r="BK9" s="588"/>
      <c r="BL9" s="588"/>
      <c r="BM9" s="588"/>
      <c r="BN9" s="588"/>
      <c r="BO9" s="588"/>
      <c r="BP9" s="588"/>
      <c r="BQ9" s="588">
        <v>14</v>
      </c>
      <c r="BR9" s="588"/>
      <c r="BS9" s="588"/>
      <c r="BT9" s="588"/>
      <c r="BU9" s="588"/>
      <c r="BV9" s="588"/>
      <c r="BW9" s="647"/>
      <c r="BX9" s="39"/>
      <c r="BY9" s="43"/>
      <c r="BZ9" s="43"/>
      <c r="CA9" s="632" t="s">
        <v>181</v>
      </c>
      <c r="CB9" s="632"/>
      <c r="CC9" s="632"/>
      <c r="CD9" s="632"/>
      <c r="CE9" s="632"/>
      <c r="CF9" s="632"/>
      <c r="CG9" s="632"/>
      <c r="CH9" s="632"/>
      <c r="CI9" s="632"/>
      <c r="CJ9" s="632"/>
      <c r="CK9" s="632"/>
      <c r="CL9" s="38"/>
      <c r="CM9" s="38"/>
      <c r="CN9" s="24"/>
      <c r="CO9" s="728" t="s">
        <v>778</v>
      </c>
      <c r="CP9" s="632"/>
      <c r="CQ9" s="632"/>
      <c r="CR9" s="632"/>
      <c r="CS9" s="632"/>
      <c r="CT9" s="632"/>
      <c r="CU9" s="632"/>
      <c r="CV9" s="632"/>
      <c r="CW9" s="632"/>
      <c r="CX9" s="632"/>
      <c r="CY9" s="728" t="s">
        <v>395</v>
      </c>
      <c r="CZ9" s="632"/>
      <c r="DA9" s="632"/>
      <c r="DB9" s="632"/>
      <c r="DC9" s="632"/>
      <c r="DD9" s="632"/>
      <c r="DE9" s="632"/>
      <c r="DF9" s="632"/>
      <c r="DG9" s="632"/>
      <c r="DH9" s="809"/>
      <c r="DI9" s="4"/>
    </row>
    <row r="10" spans="2:113" ht="13.5" customHeight="1">
      <c r="B10" s="65"/>
      <c r="C10" s="54"/>
      <c r="D10" s="806"/>
      <c r="E10" s="806"/>
      <c r="F10" s="806"/>
      <c r="G10" s="806"/>
      <c r="H10" s="806"/>
      <c r="I10" s="806"/>
      <c r="J10" s="806"/>
      <c r="K10" s="36"/>
      <c r="L10" s="53"/>
      <c r="M10" s="55"/>
      <c r="N10" s="916"/>
      <c r="O10" s="916"/>
      <c r="P10" s="916"/>
      <c r="Q10" s="916"/>
      <c r="R10" s="916"/>
      <c r="S10" s="916"/>
      <c r="T10" s="53"/>
      <c r="U10" s="917"/>
      <c r="V10" s="916"/>
      <c r="W10" s="916"/>
      <c r="X10" s="918"/>
      <c r="Y10" s="855"/>
      <c r="Z10" s="806"/>
      <c r="AA10" s="806"/>
      <c r="AB10" s="806"/>
      <c r="AC10" s="806"/>
      <c r="AD10" s="806"/>
      <c r="AE10" s="806"/>
      <c r="AF10" s="806"/>
      <c r="AG10" s="917"/>
      <c r="AH10" s="916"/>
      <c r="AI10" s="916"/>
      <c r="AJ10" s="918"/>
      <c r="AK10" s="46"/>
      <c r="AL10" s="4"/>
      <c r="AM10" s="4"/>
      <c r="AN10" s="4"/>
      <c r="AO10" s="4"/>
      <c r="AP10" s="4"/>
      <c r="AQ10" s="6"/>
      <c r="AR10" s="6"/>
      <c r="AS10" s="6"/>
      <c r="AT10" s="6"/>
      <c r="AU10" s="6"/>
      <c r="AV10" s="6"/>
      <c r="AW10" s="6"/>
      <c r="AX10" s="6"/>
      <c r="AY10" s="6"/>
      <c r="AZ10" s="6"/>
      <c r="BA10" s="6"/>
      <c r="BB10" s="6"/>
      <c r="BC10" s="6"/>
      <c r="BD10" s="6"/>
      <c r="BE10" s="6"/>
      <c r="BF10" s="660" t="s">
        <v>180</v>
      </c>
      <c r="BG10" s="582"/>
      <c r="BH10" s="582"/>
      <c r="BI10" s="626"/>
      <c r="BJ10" s="584">
        <v>43064</v>
      </c>
      <c r="BK10" s="584"/>
      <c r="BL10" s="584"/>
      <c r="BM10" s="584"/>
      <c r="BN10" s="584"/>
      <c r="BO10" s="584"/>
      <c r="BP10" s="584"/>
      <c r="BQ10" s="584">
        <v>40741</v>
      </c>
      <c r="BR10" s="584"/>
      <c r="BS10" s="584"/>
      <c r="BT10" s="584"/>
      <c r="BU10" s="584"/>
      <c r="BV10" s="584"/>
      <c r="BW10" s="584"/>
      <c r="BX10" s="22"/>
      <c r="BY10" s="30"/>
      <c r="BZ10" s="30"/>
      <c r="CA10" s="662"/>
      <c r="CB10" s="662"/>
      <c r="CC10" s="662"/>
      <c r="CD10" s="662"/>
      <c r="CE10" s="662"/>
      <c r="CF10" s="662"/>
      <c r="CG10" s="662"/>
      <c r="CH10" s="662"/>
      <c r="CI10" s="662"/>
      <c r="CJ10" s="662"/>
      <c r="CK10" s="662"/>
      <c r="CL10" s="30"/>
      <c r="CM10" s="30"/>
      <c r="CN10" s="21"/>
      <c r="CO10" s="697"/>
      <c r="CP10" s="662"/>
      <c r="CQ10" s="662"/>
      <c r="CR10" s="662"/>
      <c r="CS10" s="662"/>
      <c r="CT10" s="662"/>
      <c r="CU10" s="662"/>
      <c r="CV10" s="662"/>
      <c r="CW10" s="662"/>
      <c r="CX10" s="662"/>
      <c r="CY10" s="697"/>
      <c r="CZ10" s="662"/>
      <c r="DA10" s="662"/>
      <c r="DB10" s="662"/>
      <c r="DC10" s="662"/>
      <c r="DD10" s="662"/>
      <c r="DE10" s="662"/>
      <c r="DF10" s="662"/>
      <c r="DG10" s="662"/>
      <c r="DH10" s="810"/>
      <c r="DI10" s="4"/>
    </row>
    <row r="11" spans="2:113" ht="13.5" customHeight="1">
      <c r="B11" s="849" t="s">
        <v>179</v>
      </c>
      <c r="C11" s="773"/>
      <c r="D11" s="773"/>
      <c r="E11" s="773"/>
      <c r="F11" s="773"/>
      <c r="G11" s="773"/>
      <c r="H11" s="773"/>
      <c r="I11" s="773"/>
      <c r="J11" s="773"/>
      <c r="K11" s="773"/>
      <c r="L11" s="774"/>
      <c r="M11" s="583">
        <v>21281020</v>
      </c>
      <c r="N11" s="584"/>
      <c r="O11" s="584"/>
      <c r="P11" s="584"/>
      <c r="Q11" s="584"/>
      <c r="R11" s="584"/>
      <c r="S11" s="584"/>
      <c r="T11" s="584"/>
      <c r="U11" s="588">
        <v>49.8</v>
      </c>
      <c r="V11" s="588"/>
      <c r="W11" s="588"/>
      <c r="X11" s="588"/>
      <c r="Y11" s="790">
        <v>19487174</v>
      </c>
      <c r="Z11" s="790"/>
      <c r="AA11" s="790"/>
      <c r="AB11" s="790"/>
      <c r="AC11" s="790"/>
      <c r="AD11" s="790"/>
      <c r="AE11" s="790"/>
      <c r="AF11" s="790"/>
      <c r="AG11" s="791">
        <v>85.8</v>
      </c>
      <c r="AH11" s="791"/>
      <c r="AI11" s="791"/>
      <c r="AJ11" s="792"/>
      <c r="AK11" s="46"/>
      <c r="AL11" s="4"/>
      <c r="AM11" s="4"/>
      <c r="AN11" s="4"/>
      <c r="AO11" s="4"/>
      <c r="AP11" s="4"/>
      <c r="AQ11" s="6"/>
      <c r="AR11" s="6"/>
      <c r="AS11" s="6"/>
      <c r="AT11" s="6"/>
      <c r="AU11" s="6"/>
      <c r="AV11" s="6"/>
      <c r="AW11" s="6"/>
      <c r="AX11" s="6"/>
      <c r="AY11" s="6"/>
      <c r="AZ11" s="6"/>
      <c r="BA11" s="6"/>
      <c r="BB11" s="6"/>
      <c r="BC11" s="6"/>
      <c r="BD11" s="6"/>
      <c r="BE11" s="6"/>
      <c r="BF11" s="855"/>
      <c r="BG11" s="806"/>
      <c r="BH11" s="806"/>
      <c r="BI11" s="856"/>
      <c r="BJ11" s="922">
        <v>85.2</v>
      </c>
      <c r="BK11" s="922"/>
      <c r="BL11" s="922"/>
      <c r="BM11" s="922"/>
      <c r="BN11" s="922"/>
      <c r="BO11" s="922"/>
      <c r="BP11" s="922"/>
      <c r="BQ11" s="922">
        <v>85.3</v>
      </c>
      <c r="BR11" s="922"/>
      <c r="BS11" s="922"/>
      <c r="BT11" s="922"/>
      <c r="BU11" s="922"/>
      <c r="BV11" s="922"/>
      <c r="BW11" s="925"/>
      <c r="BX11" s="719"/>
      <c r="BY11" s="926"/>
      <c r="BZ11" s="728" t="s">
        <v>396</v>
      </c>
      <c r="CA11" s="793"/>
      <c r="CB11" s="793"/>
      <c r="CC11" s="793"/>
      <c r="CD11" s="793"/>
      <c r="CE11" s="793"/>
      <c r="CF11" s="793"/>
      <c r="CG11" s="793"/>
      <c r="CH11" s="793"/>
      <c r="CI11" s="793"/>
      <c r="CJ11" s="793"/>
      <c r="CK11" s="793"/>
      <c r="CL11" s="793"/>
      <c r="CM11" s="793"/>
      <c r="CN11" s="794"/>
      <c r="CO11" s="749">
        <v>42729003</v>
      </c>
      <c r="CP11" s="750"/>
      <c r="CQ11" s="750"/>
      <c r="CR11" s="750"/>
      <c r="CS11" s="750"/>
      <c r="CT11" s="750"/>
      <c r="CU11" s="750"/>
      <c r="CV11" s="750"/>
      <c r="CW11" s="750"/>
      <c r="CX11" s="750"/>
      <c r="CY11" s="750">
        <v>42321264</v>
      </c>
      <c r="CZ11" s="750"/>
      <c r="DA11" s="750"/>
      <c r="DB11" s="750"/>
      <c r="DC11" s="750"/>
      <c r="DD11" s="750"/>
      <c r="DE11" s="750"/>
      <c r="DF11" s="750"/>
      <c r="DG11" s="750"/>
      <c r="DH11" s="927"/>
      <c r="DI11" s="4"/>
    </row>
    <row r="12" spans="2:113" ht="13.5" customHeight="1">
      <c r="B12" s="659" t="s">
        <v>397</v>
      </c>
      <c r="C12" s="582"/>
      <c r="D12" s="582"/>
      <c r="E12" s="582"/>
      <c r="F12" s="582"/>
      <c r="G12" s="582"/>
      <c r="H12" s="582"/>
      <c r="I12" s="582"/>
      <c r="J12" s="582"/>
      <c r="K12" s="582"/>
      <c r="L12" s="585"/>
      <c r="M12" s="583">
        <v>161135</v>
      </c>
      <c r="N12" s="584"/>
      <c r="O12" s="584"/>
      <c r="P12" s="584"/>
      <c r="Q12" s="584"/>
      <c r="R12" s="584"/>
      <c r="S12" s="584"/>
      <c r="T12" s="584"/>
      <c r="U12" s="588">
        <v>0.4</v>
      </c>
      <c r="V12" s="588"/>
      <c r="W12" s="588"/>
      <c r="X12" s="588"/>
      <c r="Y12" s="584">
        <v>161135</v>
      </c>
      <c r="Z12" s="584"/>
      <c r="AA12" s="584"/>
      <c r="AB12" s="584"/>
      <c r="AC12" s="584"/>
      <c r="AD12" s="584"/>
      <c r="AE12" s="584"/>
      <c r="AF12" s="584"/>
      <c r="AG12" s="588">
        <v>0.7</v>
      </c>
      <c r="AH12" s="588"/>
      <c r="AI12" s="588"/>
      <c r="AJ12" s="647"/>
      <c r="AK12" s="39"/>
      <c r="AL12" s="43"/>
      <c r="AM12" s="43"/>
      <c r="AN12" s="632" t="s">
        <v>178</v>
      </c>
      <c r="AO12" s="632"/>
      <c r="AP12" s="632"/>
      <c r="AQ12" s="632"/>
      <c r="AR12" s="632"/>
      <c r="AS12" s="632"/>
      <c r="AT12" s="632"/>
      <c r="AU12" s="632"/>
      <c r="AV12" s="632"/>
      <c r="AW12" s="632"/>
      <c r="AX12" s="632"/>
      <c r="AY12" s="632"/>
      <c r="AZ12" s="632"/>
      <c r="BA12" s="632"/>
      <c r="BB12" s="632"/>
      <c r="BC12" s="38"/>
      <c r="BD12" s="38"/>
      <c r="BE12" s="632" t="s">
        <v>393</v>
      </c>
      <c r="BF12" s="582"/>
      <c r="BG12" s="582"/>
      <c r="BH12" s="582"/>
      <c r="BI12" s="582"/>
      <c r="BJ12" s="632"/>
      <c r="BK12" s="632"/>
      <c r="BL12" s="632"/>
      <c r="BM12" s="632"/>
      <c r="BN12" s="38"/>
      <c r="BO12" s="38"/>
      <c r="BP12" s="38"/>
      <c r="BQ12" s="893" t="s">
        <v>398</v>
      </c>
      <c r="BR12" s="745"/>
      <c r="BS12" s="745"/>
      <c r="BT12" s="745"/>
      <c r="BU12" s="745"/>
      <c r="BV12" s="745"/>
      <c r="BW12" s="746"/>
      <c r="BX12" s="924" t="s">
        <v>399</v>
      </c>
      <c r="BY12" s="896"/>
      <c r="BZ12" s="619" t="s">
        <v>400</v>
      </c>
      <c r="CA12" s="684"/>
      <c r="CB12" s="684"/>
      <c r="CC12" s="684"/>
      <c r="CD12" s="684"/>
      <c r="CE12" s="684"/>
      <c r="CF12" s="684"/>
      <c r="CG12" s="684"/>
      <c r="CH12" s="684"/>
      <c r="CI12" s="684"/>
      <c r="CJ12" s="684"/>
      <c r="CK12" s="684"/>
      <c r="CL12" s="684"/>
      <c r="CM12" s="684"/>
      <c r="CN12" s="685"/>
      <c r="CO12" s="583">
        <v>40092192</v>
      </c>
      <c r="CP12" s="584"/>
      <c r="CQ12" s="584"/>
      <c r="CR12" s="584"/>
      <c r="CS12" s="584"/>
      <c r="CT12" s="584"/>
      <c r="CU12" s="584"/>
      <c r="CV12" s="584"/>
      <c r="CW12" s="584"/>
      <c r="CX12" s="584"/>
      <c r="CY12" s="584">
        <v>40218989</v>
      </c>
      <c r="CZ12" s="584"/>
      <c r="DA12" s="584"/>
      <c r="DB12" s="584"/>
      <c r="DC12" s="584"/>
      <c r="DD12" s="584"/>
      <c r="DE12" s="584"/>
      <c r="DF12" s="584"/>
      <c r="DG12" s="584"/>
      <c r="DH12" s="903"/>
      <c r="DI12" s="4"/>
    </row>
    <row r="13" spans="2:113" ht="13.5" customHeight="1">
      <c r="B13" s="659" t="s">
        <v>401</v>
      </c>
      <c r="C13" s="582"/>
      <c r="D13" s="582"/>
      <c r="E13" s="582"/>
      <c r="F13" s="582"/>
      <c r="G13" s="582"/>
      <c r="H13" s="582"/>
      <c r="I13" s="582"/>
      <c r="J13" s="582"/>
      <c r="K13" s="582"/>
      <c r="L13" s="585"/>
      <c r="M13" s="583">
        <v>45557</v>
      </c>
      <c r="N13" s="584"/>
      <c r="O13" s="584"/>
      <c r="P13" s="584"/>
      <c r="Q13" s="584"/>
      <c r="R13" s="584"/>
      <c r="S13" s="584"/>
      <c r="T13" s="584"/>
      <c r="U13" s="588">
        <v>0.1</v>
      </c>
      <c r="V13" s="588"/>
      <c r="W13" s="588"/>
      <c r="X13" s="588"/>
      <c r="Y13" s="584">
        <v>45557</v>
      </c>
      <c r="Z13" s="584"/>
      <c r="AA13" s="584"/>
      <c r="AB13" s="584"/>
      <c r="AC13" s="584"/>
      <c r="AD13" s="584"/>
      <c r="AE13" s="584"/>
      <c r="AF13" s="584"/>
      <c r="AG13" s="588">
        <v>0.2</v>
      </c>
      <c r="AH13" s="588"/>
      <c r="AI13" s="588"/>
      <c r="AJ13" s="647"/>
      <c r="AK13" s="49"/>
      <c r="AL13" s="6"/>
      <c r="AM13" s="6"/>
      <c r="AN13" s="806"/>
      <c r="AO13" s="806"/>
      <c r="AP13" s="806"/>
      <c r="AQ13" s="806"/>
      <c r="AR13" s="806"/>
      <c r="AS13" s="806"/>
      <c r="AT13" s="806"/>
      <c r="AU13" s="806"/>
      <c r="AV13" s="806"/>
      <c r="AW13" s="806"/>
      <c r="AX13" s="806"/>
      <c r="AY13" s="806"/>
      <c r="AZ13" s="806"/>
      <c r="BA13" s="806"/>
      <c r="BB13" s="806"/>
      <c r="BC13" s="35"/>
      <c r="BD13" s="35"/>
      <c r="BE13" s="582"/>
      <c r="BF13" s="582"/>
      <c r="BG13" s="582"/>
      <c r="BH13" s="582"/>
      <c r="BI13" s="582"/>
      <c r="BJ13" s="582"/>
      <c r="BK13" s="582"/>
      <c r="BL13" s="582"/>
      <c r="BM13" s="582"/>
      <c r="BN13" s="35"/>
      <c r="BO13" s="35"/>
      <c r="BP13" s="35"/>
      <c r="BQ13" s="905"/>
      <c r="BR13" s="906"/>
      <c r="BS13" s="906"/>
      <c r="BT13" s="906"/>
      <c r="BU13" s="906"/>
      <c r="BV13" s="906"/>
      <c r="BW13" s="923"/>
      <c r="BX13" s="924"/>
      <c r="BY13" s="896"/>
      <c r="BZ13" s="619" t="s">
        <v>402</v>
      </c>
      <c r="CA13" s="684"/>
      <c r="CB13" s="684"/>
      <c r="CC13" s="684"/>
      <c r="CD13" s="684"/>
      <c r="CE13" s="684"/>
      <c r="CF13" s="684"/>
      <c r="CG13" s="684"/>
      <c r="CH13" s="684"/>
      <c r="CI13" s="684"/>
      <c r="CJ13" s="684"/>
      <c r="CK13" s="684"/>
      <c r="CL13" s="684"/>
      <c r="CM13" s="684"/>
      <c r="CN13" s="685"/>
      <c r="CO13" s="583">
        <v>2636811</v>
      </c>
      <c r="CP13" s="584"/>
      <c r="CQ13" s="584"/>
      <c r="CR13" s="584"/>
      <c r="CS13" s="584"/>
      <c r="CT13" s="584"/>
      <c r="CU13" s="584"/>
      <c r="CV13" s="584"/>
      <c r="CW13" s="584"/>
      <c r="CX13" s="584"/>
      <c r="CY13" s="584">
        <v>2102275</v>
      </c>
      <c r="CZ13" s="584"/>
      <c r="DA13" s="584"/>
      <c r="DB13" s="584"/>
      <c r="DC13" s="584"/>
      <c r="DD13" s="584"/>
      <c r="DE13" s="584"/>
      <c r="DF13" s="584"/>
      <c r="DG13" s="584"/>
      <c r="DH13" s="903"/>
      <c r="DI13" s="4"/>
    </row>
    <row r="14" spans="2:113" ht="13.5" customHeight="1">
      <c r="B14" s="659" t="s">
        <v>176</v>
      </c>
      <c r="C14" s="582"/>
      <c r="D14" s="582"/>
      <c r="E14" s="582"/>
      <c r="F14" s="582"/>
      <c r="G14" s="582"/>
      <c r="H14" s="582"/>
      <c r="I14" s="582"/>
      <c r="J14" s="582"/>
      <c r="K14" s="582"/>
      <c r="L14" s="585"/>
      <c r="M14" s="583">
        <v>187693</v>
      </c>
      <c r="N14" s="584"/>
      <c r="O14" s="584"/>
      <c r="P14" s="584"/>
      <c r="Q14" s="584"/>
      <c r="R14" s="584"/>
      <c r="S14" s="584"/>
      <c r="T14" s="584"/>
      <c r="U14" s="588">
        <v>0.4</v>
      </c>
      <c r="V14" s="588"/>
      <c r="W14" s="588"/>
      <c r="X14" s="588"/>
      <c r="Y14" s="584">
        <v>187693</v>
      </c>
      <c r="Z14" s="584"/>
      <c r="AA14" s="584"/>
      <c r="AB14" s="584"/>
      <c r="AC14" s="584"/>
      <c r="AD14" s="584"/>
      <c r="AE14" s="584"/>
      <c r="AF14" s="584"/>
      <c r="AG14" s="588">
        <v>0.8</v>
      </c>
      <c r="AH14" s="588"/>
      <c r="AI14" s="588"/>
      <c r="AJ14" s="647"/>
      <c r="AK14" s="26"/>
      <c r="AL14" s="28"/>
      <c r="AM14" s="914" t="s">
        <v>77</v>
      </c>
      <c r="AN14" s="914"/>
      <c r="AO14" s="914"/>
      <c r="AP14" s="914"/>
      <c r="AQ14" s="914"/>
      <c r="AR14" s="914"/>
      <c r="AS14" s="914"/>
      <c r="AT14" s="914"/>
      <c r="AU14" s="64"/>
      <c r="AV14" s="63"/>
      <c r="AW14" s="26"/>
      <c r="AX14" s="788" t="s">
        <v>175</v>
      </c>
      <c r="AY14" s="788"/>
      <c r="AZ14" s="788"/>
      <c r="BA14" s="788"/>
      <c r="BB14" s="788"/>
      <c r="BC14" s="788"/>
      <c r="BD14" s="788"/>
      <c r="BE14" s="25"/>
      <c r="BF14" s="795" t="s">
        <v>73</v>
      </c>
      <c r="BG14" s="788"/>
      <c r="BH14" s="788"/>
      <c r="BI14" s="796"/>
      <c r="BJ14" s="26"/>
      <c r="BK14" s="914" t="s">
        <v>174</v>
      </c>
      <c r="BL14" s="914"/>
      <c r="BM14" s="914"/>
      <c r="BN14" s="914"/>
      <c r="BO14" s="914"/>
      <c r="BP14" s="62"/>
      <c r="BQ14" s="795" t="s">
        <v>173</v>
      </c>
      <c r="BR14" s="788"/>
      <c r="BS14" s="788"/>
      <c r="BT14" s="788"/>
      <c r="BU14" s="789"/>
      <c r="BV14" s="919" t="s">
        <v>403</v>
      </c>
      <c r="BW14" s="920"/>
      <c r="BX14" s="924"/>
      <c r="BY14" s="896"/>
      <c r="BZ14" s="641" t="s">
        <v>404</v>
      </c>
      <c r="CA14" s="694"/>
      <c r="CB14" s="694"/>
      <c r="CC14" s="694"/>
      <c r="CD14" s="694"/>
      <c r="CE14" s="694"/>
      <c r="CF14" s="694"/>
      <c r="CG14" s="694"/>
      <c r="CH14" s="694"/>
      <c r="CI14" s="694"/>
      <c r="CJ14" s="694"/>
      <c r="CK14" s="694"/>
      <c r="CL14" s="694"/>
      <c r="CM14" s="694"/>
      <c r="CN14" s="921"/>
      <c r="CO14" s="583">
        <v>171644</v>
      </c>
      <c r="CP14" s="584"/>
      <c r="CQ14" s="584"/>
      <c r="CR14" s="584"/>
      <c r="CS14" s="584"/>
      <c r="CT14" s="584"/>
      <c r="CU14" s="584"/>
      <c r="CV14" s="584"/>
      <c r="CW14" s="584"/>
      <c r="CX14" s="584"/>
      <c r="CY14" s="584">
        <v>103592</v>
      </c>
      <c r="CZ14" s="584"/>
      <c r="DA14" s="584"/>
      <c r="DB14" s="584"/>
      <c r="DC14" s="584"/>
      <c r="DD14" s="584"/>
      <c r="DE14" s="584"/>
      <c r="DF14" s="584"/>
      <c r="DG14" s="584"/>
      <c r="DH14" s="903"/>
      <c r="DI14" s="4"/>
    </row>
    <row r="15" spans="2:113" ht="13.5" customHeight="1">
      <c r="B15" s="853" t="s">
        <v>172</v>
      </c>
      <c r="C15" s="695"/>
      <c r="D15" s="695"/>
      <c r="E15" s="695"/>
      <c r="F15" s="695"/>
      <c r="G15" s="695"/>
      <c r="H15" s="695"/>
      <c r="I15" s="695"/>
      <c r="J15" s="695"/>
      <c r="K15" s="695"/>
      <c r="L15" s="696"/>
      <c r="M15" s="583">
        <v>188216</v>
      </c>
      <c r="N15" s="584"/>
      <c r="O15" s="584"/>
      <c r="P15" s="584"/>
      <c r="Q15" s="584"/>
      <c r="R15" s="584"/>
      <c r="S15" s="584"/>
      <c r="T15" s="584"/>
      <c r="U15" s="588">
        <v>0.4</v>
      </c>
      <c r="V15" s="588"/>
      <c r="W15" s="588"/>
      <c r="X15" s="588"/>
      <c r="Y15" s="584">
        <v>188216</v>
      </c>
      <c r="Z15" s="584"/>
      <c r="AA15" s="584"/>
      <c r="AB15" s="584"/>
      <c r="AC15" s="584"/>
      <c r="AD15" s="584"/>
      <c r="AE15" s="584"/>
      <c r="AF15" s="584"/>
      <c r="AG15" s="588">
        <v>0.8</v>
      </c>
      <c r="AH15" s="588"/>
      <c r="AI15" s="588"/>
      <c r="AJ15" s="647"/>
      <c r="AK15" s="55"/>
      <c r="AL15" s="54"/>
      <c r="AM15" s="915"/>
      <c r="AN15" s="915"/>
      <c r="AO15" s="915"/>
      <c r="AP15" s="915"/>
      <c r="AQ15" s="915"/>
      <c r="AR15" s="915"/>
      <c r="AS15" s="915"/>
      <c r="AT15" s="915"/>
      <c r="AU15" s="54"/>
      <c r="AV15" s="61"/>
      <c r="AW15" s="55"/>
      <c r="AX15" s="916"/>
      <c r="AY15" s="916"/>
      <c r="AZ15" s="916"/>
      <c r="BA15" s="916"/>
      <c r="BB15" s="916"/>
      <c r="BC15" s="916"/>
      <c r="BD15" s="916"/>
      <c r="BE15" s="61"/>
      <c r="BF15" s="917"/>
      <c r="BG15" s="916"/>
      <c r="BH15" s="916"/>
      <c r="BI15" s="918"/>
      <c r="BJ15" s="55"/>
      <c r="BK15" s="916"/>
      <c r="BL15" s="916"/>
      <c r="BM15" s="916"/>
      <c r="BN15" s="916"/>
      <c r="BO15" s="916"/>
      <c r="BP15" s="61"/>
      <c r="BQ15" s="619" t="s">
        <v>171</v>
      </c>
      <c r="BR15" s="582"/>
      <c r="BS15" s="582"/>
      <c r="BT15" s="582"/>
      <c r="BU15" s="585"/>
      <c r="BV15" s="817" t="s">
        <v>403</v>
      </c>
      <c r="BW15" s="818"/>
      <c r="BX15" s="924"/>
      <c r="BY15" s="896"/>
      <c r="BZ15" s="619" t="s">
        <v>405</v>
      </c>
      <c r="CA15" s="694"/>
      <c r="CB15" s="694"/>
      <c r="CC15" s="694"/>
      <c r="CD15" s="694"/>
      <c r="CE15" s="694"/>
      <c r="CF15" s="694"/>
      <c r="CG15" s="694"/>
      <c r="CH15" s="694"/>
      <c r="CI15" s="694"/>
      <c r="CJ15" s="694"/>
      <c r="CK15" s="694"/>
      <c r="CL15" s="694"/>
      <c r="CM15" s="694"/>
      <c r="CN15" s="921"/>
      <c r="CO15" s="583">
        <v>2465167</v>
      </c>
      <c r="CP15" s="584"/>
      <c r="CQ15" s="584"/>
      <c r="CR15" s="584"/>
      <c r="CS15" s="584"/>
      <c r="CT15" s="584"/>
      <c r="CU15" s="584"/>
      <c r="CV15" s="584"/>
      <c r="CW15" s="584"/>
      <c r="CX15" s="584"/>
      <c r="CY15" s="584">
        <v>1998683</v>
      </c>
      <c r="CZ15" s="584"/>
      <c r="DA15" s="584"/>
      <c r="DB15" s="584"/>
      <c r="DC15" s="584"/>
      <c r="DD15" s="584"/>
      <c r="DE15" s="584"/>
      <c r="DF15" s="584"/>
      <c r="DG15" s="584"/>
      <c r="DH15" s="903"/>
      <c r="DI15" s="4"/>
    </row>
    <row r="16" spans="2:113" ht="13.5" customHeight="1">
      <c r="B16" s="853" t="s">
        <v>779</v>
      </c>
      <c r="C16" s="695"/>
      <c r="D16" s="695"/>
      <c r="E16" s="695"/>
      <c r="F16" s="695"/>
      <c r="G16" s="695"/>
      <c r="H16" s="695"/>
      <c r="I16" s="695"/>
      <c r="J16" s="695"/>
      <c r="K16" s="695"/>
      <c r="L16" s="696"/>
      <c r="M16" s="583" t="s">
        <v>368</v>
      </c>
      <c r="N16" s="584"/>
      <c r="O16" s="584"/>
      <c r="P16" s="584"/>
      <c r="Q16" s="584"/>
      <c r="R16" s="584"/>
      <c r="S16" s="584"/>
      <c r="T16" s="584"/>
      <c r="U16" s="588" t="s">
        <v>368</v>
      </c>
      <c r="V16" s="588"/>
      <c r="W16" s="588"/>
      <c r="X16" s="588"/>
      <c r="Y16" s="584" t="s">
        <v>368</v>
      </c>
      <c r="Z16" s="584"/>
      <c r="AA16" s="584"/>
      <c r="AB16" s="584"/>
      <c r="AC16" s="584"/>
      <c r="AD16" s="584"/>
      <c r="AE16" s="584"/>
      <c r="AF16" s="584"/>
      <c r="AG16" s="588" t="s">
        <v>368</v>
      </c>
      <c r="AH16" s="588"/>
      <c r="AI16" s="588"/>
      <c r="AJ16" s="647"/>
      <c r="AK16" s="619" t="s">
        <v>169</v>
      </c>
      <c r="AL16" s="582"/>
      <c r="AM16" s="582"/>
      <c r="AN16" s="582"/>
      <c r="AO16" s="582"/>
      <c r="AP16" s="582"/>
      <c r="AQ16" s="582"/>
      <c r="AR16" s="582"/>
      <c r="AS16" s="582"/>
      <c r="AT16" s="582"/>
      <c r="AU16" s="582"/>
      <c r="AV16" s="585"/>
      <c r="AW16" s="583">
        <v>19487174</v>
      </c>
      <c r="AX16" s="584"/>
      <c r="AY16" s="584"/>
      <c r="AZ16" s="584"/>
      <c r="BA16" s="584"/>
      <c r="BB16" s="584"/>
      <c r="BC16" s="584"/>
      <c r="BD16" s="584"/>
      <c r="BE16" s="584"/>
      <c r="BF16" s="588">
        <v>91.6</v>
      </c>
      <c r="BG16" s="588"/>
      <c r="BH16" s="588"/>
      <c r="BI16" s="588"/>
      <c r="BJ16" s="584">
        <v>57882</v>
      </c>
      <c r="BK16" s="821"/>
      <c r="BL16" s="821"/>
      <c r="BM16" s="821"/>
      <c r="BN16" s="821"/>
      <c r="BO16" s="821"/>
      <c r="BP16" s="822"/>
      <c r="BQ16" s="619" t="s">
        <v>168</v>
      </c>
      <c r="BR16" s="582"/>
      <c r="BS16" s="582"/>
      <c r="BT16" s="582"/>
      <c r="BU16" s="585"/>
      <c r="BV16" s="817" t="s">
        <v>403</v>
      </c>
      <c r="BW16" s="818"/>
      <c r="BX16" s="924"/>
      <c r="BY16" s="896"/>
      <c r="BZ16" s="619" t="s">
        <v>406</v>
      </c>
      <c r="CA16" s="684"/>
      <c r="CB16" s="684"/>
      <c r="CC16" s="684"/>
      <c r="CD16" s="684"/>
      <c r="CE16" s="684"/>
      <c r="CF16" s="684"/>
      <c r="CG16" s="684"/>
      <c r="CH16" s="684"/>
      <c r="CI16" s="684"/>
      <c r="CJ16" s="684"/>
      <c r="CK16" s="684"/>
      <c r="CL16" s="684"/>
      <c r="CM16" s="684"/>
      <c r="CN16" s="685"/>
      <c r="CO16" s="583">
        <v>466484</v>
      </c>
      <c r="CP16" s="584"/>
      <c r="CQ16" s="584"/>
      <c r="CR16" s="584"/>
      <c r="CS16" s="584"/>
      <c r="CT16" s="584"/>
      <c r="CU16" s="584"/>
      <c r="CV16" s="584"/>
      <c r="CW16" s="584"/>
      <c r="CX16" s="584"/>
      <c r="CY16" s="584">
        <v>456681</v>
      </c>
      <c r="CZ16" s="584"/>
      <c r="DA16" s="584"/>
      <c r="DB16" s="584"/>
      <c r="DC16" s="584"/>
      <c r="DD16" s="584"/>
      <c r="DE16" s="584"/>
      <c r="DF16" s="584"/>
      <c r="DG16" s="584"/>
      <c r="DH16" s="903"/>
      <c r="DI16" s="4"/>
    </row>
    <row r="17" spans="2:113" ht="13.5" customHeight="1">
      <c r="B17" s="853" t="s">
        <v>780</v>
      </c>
      <c r="C17" s="695"/>
      <c r="D17" s="695"/>
      <c r="E17" s="695"/>
      <c r="F17" s="695"/>
      <c r="G17" s="695"/>
      <c r="H17" s="695"/>
      <c r="I17" s="695"/>
      <c r="J17" s="695"/>
      <c r="K17" s="695"/>
      <c r="L17" s="696"/>
      <c r="M17" s="583" t="s">
        <v>368</v>
      </c>
      <c r="N17" s="584"/>
      <c r="O17" s="584"/>
      <c r="P17" s="584"/>
      <c r="Q17" s="584"/>
      <c r="R17" s="584"/>
      <c r="S17" s="584"/>
      <c r="T17" s="584"/>
      <c r="U17" s="588" t="s">
        <v>368</v>
      </c>
      <c r="V17" s="588"/>
      <c r="W17" s="588"/>
      <c r="X17" s="588"/>
      <c r="Y17" s="584" t="s">
        <v>368</v>
      </c>
      <c r="Z17" s="584"/>
      <c r="AA17" s="584"/>
      <c r="AB17" s="584"/>
      <c r="AC17" s="584"/>
      <c r="AD17" s="584"/>
      <c r="AE17" s="584"/>
      <c r="AF17" s="584"/>
      <c r="AG17" s="588" t="s">
        <v>368</v>
      </c>
      <c r="AH17" s="588"/>
      <c r="AI17" s="588"/>
      <c r="AJ17" s="647"/>
      <c r="AK17" s="49"/>
      <c r="AL17" s="582" t="s">
        <v>166</v>
      </c>
      <c r="AM17" s="582"/>
      <c r="AN17" s="582"/>
      <c r="AO17" s="582"/>
      <c r="AP17" s="582"/>
      <c r="AQ17" s="582"/>
      <c r="AR17" s="582"/>
      <c r="AS17" s="582"/>
      <c r="AT17" s="582"/>
      <c r="AU17" s="582"/>
      <c r="AV17" s="585"/>
      <c r="AW17" s="583">
        <v>19487174</v>
      </c>
      <c r="AX17" s="584"/>
      <c r="AY17" s="584"/>
      <c r="AZ17" s="584"/>
      <c r="BA17" s="584"/>
      <c r="BB17" s="584"/>
      <c r="BC17" s="584"/>
      <c r="BD17" s="584"/>
      <c r="BE17" s="584"/>
      <c r="BF17" s="588">
        <v>91.6</v>
      </c>
      <c r="BG17" s="588"/>
      <c r="BH17" s="588"/>
      <c r="BI17" s="588"/>
      <c r="BJ17" s="584">
        <v>57882</v>
      </c>
      <c r="BK17" s="821"/>
      <c r="BL17" s="821"/>
      <c r="BM17" s="821"/>
      <c r="BN17" s="821"/>
      <c r="BO17" s="821"/>
      <c r="BP17" s="822"/>
      <c r="BQ17" s="619" t="s">
        <v>165</v>
      </c>
      <c r="BR17" s="582"/>
      <c r="BS17" s="582"/>
      <c r="BT17" s="582"/>
      <c r="BU17" s="585"/>
      <c r="BV17" s="817" t="s">
        <v>403</v>
      </c>
      <c r="BW17" s="818"/>
      <c r="BX17" s="924"/>
      <c r="BY17" s="896"/>
      <c r="BZ17" s="619" t="s">
        <v>39</v>
      </c>
      <c r="CA17" s="684"/>
      <c r="CB17" s="684"/>
      <c r="CC17" s="684"/>
      <c r="CD17" s="684"/>
      <c r="CE17" s="684"/>
      <c r="CF17" s="684"/>
      <c r="CG17" s="684"/>
      <c r="CH17" s="684"/>
      <c r="CI17" s="684"/>
      <c r="CJ17" s="684"/>
      <c r="CK17" s="684"/>
      <c r="CL17" s="684"/>
      <c r="CM17" s="684"/>
      <c r="CN17" s="685"/>
      <c r="CO17" s="583">
        <v>1240085</v>
      </c>
      <c r="CP17" s="584"/>
      <c r="CQ17" s="584"/>
      <c r="CR17" s="584"/>
      <c r="CS17" s="584"/>
      <c r="CT17" s="584"/>
      <c r="CU17" s="584"/>
      <c r="CV17" s="584"/>
      <c r="CW17" s="584"/>
      <c r="CX17" s="584"/>
      <c r="CY17" s="584">
        <v>1170116</v>
      </c>
      <c r="CZ17" s="584"/>
      <c r="DA17" s="584"/>
      <c r="DB17" s="584"/>
      <c r="DC17" s="584"/>
      <c r="DD17" s="584"/>
      <c r="DE17" s="584"/>
      <c r="DF17" s="584"/>
      <c r="DG17" s="584"/>
      <c r="DH17" s="903"/>
      <c r="DI17" s="4"/>
    </row>
    <row r="18" spans="2:113" ht="13.5" customHeight="1">
      <c r="B18" s="853" t="s">
        <v>170</v>
      </c>
      <c r="C18" s="695"/>
      <c r="D18" s="695"/>
      <c r="E18" s="695"/>
      <c r="F18" s="695"/>
      <c r="G18" s="695"/>
      <c r="H18" s="695"/>
      <c r="I18" s="695"/>
      <c r="J18" s="695"/>
      <c r="K18" s="695"/>
      <c r="L18" s="696"/>
      <c r="M18" s="583">
        <v>2358686</v>
      </c>
      <c r="N18" s="584"/>
      <c r="O18" s="584"/>
      <c r="P18" s="584"/>
      <c r="Q18" s="584"/>
      <c r="R18" s="584"/>
      <c r="S18" s="584"/>
      <c r="T18" s="584"/>
      <c r="U18" s="588">
        <v>5.5</v>
      </c>
      <c r="V18" s="588"/>
      <c r="W18" s="588"/>
      <c r="X18" s="588"/>
      <c r="Y18" s="584">
        <v>2358686</v>
      </c>
      <c r="Z18" s="584"/>
      <c r="AA18" s="584"/>
      <c r="AB18" s="584"/>
      <c r="AC18" s="584"/>
      <c r="AD18" s="584"/>
      <c r="AE18" s="584"/>
      <c r="AF18" s="584"/>
      <c r="AG18" s="588">
        <v>10.4</v>
      </c>
      <c r="AH18" s="588"/>
      <c r="AI18" s="588"/>
      <c r="AJ18" s="647"/>
      <c r="AK18" s="49"/>
      <c r="AL18" s="6"/>
      <c r="AM18" s="908" t="s">
        <v>7</v>
      </c>
      <c r="AN18" s="908"/>
      <c r="AO18" s="908"/>
      <c r="AP18" s="908"/>
      <c r="AQ18" s="908"/>
      <c r="AR18" s="908"/>
      <c r="AS18" s="908"/>
      <c r="AT18" s="908"/>
      <c r="AU18" s="908"/>
      <c r="AV18" s="909"/>
      <c r="AW18" s="583">
        <v>11528446</v>
      </c>
      <c r="AX18" s="584"/>
      <c r="AY18" s="584"/>
      <c r="AZ18" s="584"/>
      <c r="BA18" s="584"/>
      <c r="BB18" s="584"/>
      <c r="BC18" s="584"/>
      <c r="BD18" s="584"/>
      <c r="BE18" s="584"/>
      <c r="BF18" s="588">
        <v>54.2</v>
      </c>
      <c r="BG18" s="588"/>
      <c r="BH18" s="588"/>
      <c r="BI18" s="588"/>
      <c r="BJ18" s="584">
        <v>57882</v>
      </c>
      <c r="BK18" s="821"/>
      <c r="BL18" s="821"/>
      <c r="BM18" s="821"/>
      <c r="BN18" s="821"/>
      <c r="BO18" s="821"/>
      <c r="BP18" s="822"/>
      <c r="BQ18" s="619" t="s">
        <v>163</v>
      </c>
      <c r="BR18" s="582"/>
      <c r="BS18" s="582"/>
      <c r="BT18" s="582"/>
      <c r="BU18" s="585"/>
      <c r="BV18" s="817" t="s">
        <v>403</v>
      </c>
      <c r="BW18" s="818"/>
      <c r="BX18" s="924"/>
      <c r="BY18" s="896"/>
      <c r="BZ18" s="619" t="s">
        <v>407</v>
      </c>
      <c r="CA18" s="684"/>
      <c r="CB18" s="684"/>
      <c r="CC18" s="684"/>
      <c r="CD18" s="684"/>
      <c r="CE18" s="684"/>
      <c r="CF18" s="684"/>
      <c r="CG18" s="684"/>
      <c r="CH18" s="684"/>
      <c r="CI18" s="684"/>
      <c r="CJ18" s="684"/>
      <c r="CK18" s="684"/>
      <c r="CL18" s="684"/>
      <c r="CM18" s="684"/>
      <c r="CN18" s="685"/>
      <c r="CO18" s="583" t="s">
        <v>368</v>
      </c>
      <c r="CP18" s="584"/>
      <c r="CQ18" s="584"/>
      <c r="CR18" s="584"/>
      <c r="CS18" s="584"/>
      <c r="CT18" s="584"/>
      <c r="CU18" s="584"/>
      <c r="CV18" s="584"/>
      <c r="CW18" s="584"/>
      <c r="CX18" s="584"/>
      <c r="CY18" s="584" t="s">
        <v>368</v>
      </c>
      <c r="CZ18" s="584"/>
      <c r="DA18" s="584"/>
      <c r="DB18" s="584"/>
      <c r="DC18" s="584"/>
      <c r="DD18" s="584"/>
      <c r="DE18" s="584"/>
      <c r="DF18" s="584"/>
      <c r="DG18" s="584"/>
      <c r="DH18" s="903"/>
      <c r="DI18" s="4"/>
    </row>
    <row r="19" spans="2:113" ht="13.5" customHeight="1">
      <c r="B19" s="853" t="s">
        <v>167</v>
      </c>
      <c r="C19" s="695"/>
      <c r="D19" s="695"/>
      <c r="E19" s="695"/>
      <c r="F19" s="695"/>
      <c r="G19" s="695"/>
      <c r="H19" s="695"/>
      <c r="I19" s="695"/>
      <c r="J19" s="695"/>
      <c r="K19" s="695"/>
      <c r="L19" s="696"/>
      <c r="M19" s="583" t="s">
        <v>368</v>
      </c>
      <c r="N19" s="584"/>
      <c r="O19" s="584"/>
      <c r="P19" s="584"/>
      <c r="Q19" s="584"/>
      <c r="R19" s="584"/>
      <c r="S19" s="584"/>
      <c r="T19" s="584"/>
      <c r="U19" s="588" t="s">
        <v>368</v>
      </c>
      <c r="V19" s="588"/>
      <c r="W19" s="588"/>
      <c r="X19" s="588"/>
      <c r="Y19" s="584" t="s">
        <v>368</v>
      </c>
      <c r="Z19" s="584"/>
      <c r="AA19" s="584"/>
      <c r="AB19" s="584"/>
      <c r="AC19" s="584"/>
      <c r="AD19" s="584"/>
      <c r="AE19" s="584"/>
      <c r="AF19" s="584"/>
      <c r="AG19" s="588" t="s">
        <v>368</v>
      </c>
      <c r="AH19" s="588"/>
      <c r="AI19" s="588"/>
      <c r="AJ19" s="647"/>
      <c r="AK19" s="911" t="s">
        <v>116</v>
      </c>
      <c r="AL19" s="60"/>
      <c r="AM19" s="59"/>
      <c r="AN19" s="894" t="s">
        <v>161</v>
      </c>
      <c r="AO19" s="894"/>
      <c r="AP19" s="894"/>
      <c r="AQ19" s="894"/>
      <c r="AR19" s="894"/>
      <c r="AS19" s="894"/>
      <c r="AT19" s="894"/>
      <c r="AU19" s="894"/>
      <c r="AV19" s="895"/>
      <c r="AW19" s="741">
        <v>223554</v>
      </c>
      <c r="AX19" s="742"/>
      <c r="AY19" s="742"/>
      <c r="AZ19" s="742"/>
      <c r="BA19" s="742"/>
      <c r="BB19" s="742"/>
      <c r="BC19" s="742"/>
      <c r="BD19" s="742"/>
      <c r="BE19" s="742"/>
      <c r="BF19" s="743">
        <v>1.1000000000000001</v>
      </c>
      <c r="BG19" s="743"/>
      <c r="BH19" s="743"/>
      <c r="BI19" s="743"/>
      <c r="BJ19" s="742" t="s">
        <v>368</v>
      </c>
      <c r="BK19" s="831"/>
      <c r="BL19" s="831"/>
      <c r="BM19" s="831"/>
      <c r="BN19" s="831"/>
      <c r="BO19" s="831"/>
      <c r="BP19" s="832"/>
      <c r="BQ19" s="619" t="s">
        <v>160</v>
      </c>
      <c r="BR19" s="582"/>
      <c r="BS19" s="582"/>
      <c r="BT19" s="582"/>
      <c r="BU19" s="585"/>
      <c r="BV19" s="817" t="s">
        <v>403</v>
      </c>
      <c r="BW19" s="818"/>
      <c r="BX19" s="924"/>
      <c r="BY19" s="896"/>
      <c r="BZ19" s="619" t="s">
        <v>408</v>
      </c>
      <c r="CA19" s="684"/>
      <c r="CB19" s="684"/>
      <c r="CC19" s="684"/>
      <c r="CD19" s="684"/>
      <c r="CE19" s="684"/>
      <c r="CF19" s="684"/>
      <c r="CG19" s="684"/>
      <c r="CH19" s="684"/>
      <c r="CI19" s="684"/>
      <c r="CJ19" s="684"/>
      <c r="CK19" s="684"/>
      <c r="CL19" s="684"/>
      <c r="CM19" s="684"/>
      <c r="CN19" s="685"/>
      <c r="CO19" s="583">
        <v>740000</v>
      </c>
      <c r="CP19" s="584"/>
      <c r="CQ19" s="584"/>
      <c r="CR19" s="584"/>
      <c r="CS19" s="584"/>
      <c r="CT19" s="584"/>
      <c r="CU19" s="584"/>
      <c r="CV19" s="584"/>
      <c r="CW19" s="584"/>
      <c r="CX19" s="584"/>
      <c r="CY19" s="584">
        <v>950000</v>
      </c>
      <c r="CZ19" s="584"/>
      <c r="DA19" s="584"/>
      <c r="DB19" s="584"/>
      <c r="DC19" s="584"/>
      <c r="DD19" s="584"/>
      <c r="DE19" s="584"/>
      <c r="DF19" s="584"/>
      <c r="DG19" s="584"/>
      <c r="DH19" s="903"/>
      <c r="DI19" s="4"/>
    </row>
    <row r="20" spans="2:113" ht="13.5" customHeight="1">
      <c r="B20" s="853" t="s">
        <v>164</v>
      </c>
      <c r="C20" s="695"/>
      <c r="D20" s="695"/>
      <c r="E20" s="695"/>
      <c r="F20" s="695"/>
      <c r="G20" s="695"/>
      <c r="H20" s="695"/>
      <c r="I20" s="695"/>
      <c r="J20" s="695"/>
      <c r="K20" s="695"/>
      <c r="L20" s="696"/>
      <c r="M20" s="583" t="s">
        <v>368</v>
      </c>
      <c r="N20" s="584"/>
      <c r="O20" s="584"/>
      <c r="P20" s="584"/>
      <c r="Q20" s="584"/>
      <c r="R20" s="584"/>
      <c r="S20" s="584"/>
      <c r="T20" s="584"/>
      <c r="U20" s="588" t="s">
        <v>368</v>
      </c>
      <c r="V20" s="588"/>
      <c r="W20" s="588"/>
      <c r="X20" s="588"/>
      <c r="Y20" s="584" t="s">
        <v>368</v>
      </c>
      <c r="Z20" s="584"/>
      <c r="AA20" s="584"/>
      <c r="AB20" s="584"/>
      <c r="AC20" s="584"/>
      <c r="AD20" s="584"/>
      <c r="AE20" s="584"/>
      <c r="AF20" s="584"/>
      <c r="AG20" s="588" t="s">
        <v>368</v>
      </c>
      <c r="AH20" s="588"/>
      <c r="AI20" s="588"/>
      <c r="AJ20" s="647"/>
      <c r="AK20" s="912"/>
      <c r="AL20" s="58"/>
      <c r="AM20" s="6"/>
      <c r="AN20" s="582" t="s">
        <v>158</v>
      </c>
      <c r="AO20" s="582"/>
      <c r="AP20" s="582"/>
      <c r="AQ20" s="582"/>
      <c r="AR20" s="582"/>
      <c r="AS20" s="582"/>
      <c r="AT20" s="582"/>
      <c r="AU20" s="582"/>
      <c r="AV20" s="585"/>
      <c r="AW20" s="583">
        <v>10550109</v>
      </c>
      <c r="AX20" s="584"/>
      <c r="AY20" s="584"/>
      <c r="AZ20" s="584"/>
      <c r="BA20" s="584"/>
      <c r="BB20" s="584"/>
      <c r="BC20" s="584"/>
      <c r="BD20" s="584"/>
      <c r="BE20" s="584"/>
      <c r="BF20" s="588">
        <v>49.6</v>
      </c>
      <c r="BG20" s="588"/>
      <c r="BH20" s="588"/>
      <c r="BI20" s="588"/>
      <c r="BJ20" s="584" t="s">
        <v>368</v>
      </c>
      <c r="BK20" s="821"/>
      <c r="BL20" s="821"/>
      <c r="BM20" s="821"/>
      <c r="BN20" s="821"/>
      <c r="BO20" s="821"/>
      <c r="BP20" s="822"/>
      <c r="BQ20" s="619" t="s">
        <v>157</v>
      </c>
      <c r="BR20" s="582"/>
      <c r="BS20" s="582"/>
      <c r="BT20" s="582"/>
      <c r="BU20" s="585"/>
      <c r="BV20" s="817" t="s">
        <v>403</v>
      </c>
      <c r="BW20" s="818"/>
      <c r="BX20" s="897"/>
      <c r="BY20" s="898"/>
      <c r="BZ20" s="697" t="s">
        <v>410</v>
      </c>
      <c r="CA20" s="901"/>
      <c r="CB20" s="901"/>
      <c r="CC20" s="901"/>
      <c r="CD20" s="901"/>
      <c r="CE20" s="901"/>
      <c r="CF20" s="901"/>
      <c r="CG20" s="901"/>
      <c r="CH20" s="901"/>
      <c r="CI20" s="901"/>
      <c r="CJ20" s="901"/>
      <c r="CK20" s="901"/>
      <c r="CL20" s="901"/>
      <c r="CM20" s="901"/>
      <c r="CN20" s="902"/>
      <c r="CO20" s="583">
        <v>966569</v>
      </c>
      <c r="CP20" s="584"/>
      <c r="CQ20" s="584"/>
      <c r="CR20" s="584"/>
      <c r="CS20" s="584"/>
      <c r="CT20" s="584"/>
      <c r="CU20" s="584"/>
      <c r="CV20" s="584"/>
      <c r="CW20" s="584"/>
      <c r="CX20" s="584"/>
      <c r="CY20" s="584">
        <v>676797</v>
      </c>
      <c r="CZ20" s="584"/>
      <c r="DA20" s="584"/>
      <c r="DB20" s="584"/>
      <c r="DC20" s="584"/>
      <c r="DD20" s="584"/>
      <c r="DE20" s="584"/>
      <c r="DF20" s="584"/>
      <c r="DG20" s="584"/>
      <c r="DH20" s="903"/>
      <c r="DI20" s="4"/>
    </row>
    <row r="21" spans="2:113" ht="13.5" customHeight="1">
      <c r="B21" s="853" t="s">
        <v>162</v>
      </c>
      <c r="C21" s="695"/>
      <c r="D21" s="695"/>
      <c r="E21" s="695"/>
      <c r="F21" s="695"/>
      <c r="G21" s="695"/>
      <c r="H21" s="695"/>
      <c r="I21" s="695"/>
      <c r="J21" s="695"/>
      <c r="K21" s="695"/>
      <c r="L21" s="696"/>
      <c r="M21" s="583">
        <v>92016</v>
      </c>
      <c r="N21" s="584"/>
      <c r="O21" s="584"/>
      <c r="P21" s="584"/>
      <c r="Q21" s="584"/>
      <c r="R21" s="584"/>
      <c r="S21" s="584"/>
      <c r="T21" s="584"/>
      <c r="U21" s="588">
        <v>0.2</v>
      </c>
      <c r="V21" s="588"/>
      <c r="W21" s="588"/>
      <c r="X21" s="588"/>
      <c r="Y21" s="584">
        <v>92016</v>
      </c>
      <c r="Z21" s="584"/>
      <c r="AA21" s="584"/>
      <c r="AB21" s="584"/>
      <c r="AC21" s="584"/>
      <c r="AD21" s="584"/>
      <c r="AE21" s="584"/>
      <c r="AF21" s="584"/>
      <c r="AG21" s="588">
        <v>0.4</v>
      </c>
      <c r="AH21" s="588"/>
      <c r="AI21" s="588"/>
      <c r="AJ21" s="647"/>
      <c r="AK21" s="912"/>
      <c r="AL21" s="58"/>
      <c r="AM21" s="6"/>
      <c r="AN21" s="582" t="s">
        <v>155</v>
      </c>
      <c r="AO21" s="582"/>
      <c r="AP21" s="582"/>
      <c r="AQ21" s="582"/>
      <c r="AR21" s="582"/>
      <c r="AS21" s="582"/>
      <c r="AT21" s="582"/>
      <c r="AU21" s="582"/>
      <c r="AV21" s="585"/>
      <c r="AW21" s="583">
        <v>245744</v>
      </c>
      <c r="AX21" s="584"/>
      <c r="AY21" s="584"/>
      <c r="AZ21" s="584"/>
      <c r="BA21" s="584"/>
      <c r="BB21" s="584"/>
      <c r="BC21" s="584"/>
      <c r="BD21" s="584"/>
      <c r="BE21" s="584"/>
      <c r="BF21" s="588">
        <v>1.2</v>
      </c>
      <c r="BG21" s="588"/>
      <c r="BH21" s="588"/>
      <c r="BI21" s="588"/>
      <c r="BJ21" s="584" t="s">
        <v>368</v>
      </c>
      <c r="BK21" s="821"/>
      <c r="BL21" s="821"/>
      <c r="BM21" s="821"/>
      <c r="BN21" s="821"/>
      <c r="BO21" s="821"/>
      <c r="BP21" s="822"/>
      <c r="BQ21" s="619" t="s">
        <v>154</v>
      </c>
      <c r="BR21" s="582"/>
      <c r="BS21" s="582"/>
      <c r="BT21" s="582"/>
      <c r="BU21" s="585"/>
      <c r="BV21" s="817" t="s">
        <v>403</v>
      </c>
      <c r="BW21" s="818"/>
      <c r="BX21" s="26"/>
      <c r="BY21" s="28"/>
      <c r="BZ21" s="28"/>
      <c r="CA21" s="788" t="s">
        <v>153</v>
      </c>
      <c r="CB21" s="788"/>
      <c r="CC21" s="788"/>
      <c r="CD21" s="788"/>
      <c r="CE21" s="788"/>
      <c r="CF21" s="788"/>
      <c r="CG21" s="788"/>
      <c r="CH21" s="788"/>
      <c r="CI21" s="788"/>
      <c r="CJ21" s="788"/>
      <c r="CK21" s="788"/>
      <c r="CL21" s="27"/>
      <c r="CM21" s="27"/>
      <c r="CN21" s="25"/>
      <c r="CO21" s="910" t="s">
        <v>152</v>
      </c>
      <c r="CP21" s="632"/>
      <c r="CQ21" s="632"/>
      <c r="CR21" s="632"/>
      <c r="CS21" s="632"/>
      <c r="CT21" s="893" t="s">
        <v>411</v>
      </c>
      <c r="CU21" s="788"/>
      <c r="CV21" s="788"/>
      <c r="CW21" s="788"/>
      <c r="CX21" s="788"/>
      <c r="CY21" s="796"/>
      <c r="CZ21" s="893" t="s">
        <v>412</v>
      </c>
      <c r="DA21" s="745"/>
      <c r="DB21" s="745"/>
      <c r="DC21" s="745"/>
      <c r="DD21" s="745"/>
      <c r="DE21" s="745"/>
      <c r="DF21" s="745"/>
      <c r="DG21" s="745"/>
      <c r="DH21" s="904"/>
      <c r="DI21" s="4"/>
    </row>
    <row r="22" spans="2:113" ht="13.5" customHeight="1">
      <c r="B22" s="659" t="s">
        <v>159</v>
      </c>
      <c r="C22" s="582"/>
      <c r="D22" s="582"/>
      <c r="E22" s="582"/>
      <c r="F22" s="582"/>
      <c r="G22" s="582"/>
      <c r="H22" s="582"/>
      <c r="I22" s="582"/>
      <c r="J22" s="582"/>
      <c r="K22" s="582"/>
      <c r="L22" s="585"/>
      <c r="M22" s="583" t="s">
        <v>368</v>
      </c>
      <c r="N22" s="584"/>
      <c r="O22" s="584"/>
      <c r="P22" s="584"/>
      <c r="Q22" s="584"/>
      <c r="R22" s="584"/>
      <c r="S22" s="584"/>
      <c r="T22" s="584"/>
      <c r="U22" s="588" t="s">
        <v>368</v>
      </c>
      <c r="V22" s="588"/>
      <c r="W22" s="588"/>
      <c r="X22" s="588"/>
      <c r="Y22" s="584" t="s">
        <v>368</v>
      </c>
      <c r="Z22" s="584"/>
      <c r="AA22" s="584"/>
      <c r="AB22" s="584"/>
      <c r="AC22" s="584"/>
      <c r="AD22" s="584"/>
      <c r="AE22" s="584"/>
      <c r="AF22" s="584"/>
      <c r="AG22" s="588" t="s">
        <v>368</v>
      </c>
      <c r="AH22" s="588"/>
      <c r="AI22" s="588"/>
      <c r="AJ22" s="647"/>
      <c r="AK22" s="913"/>
      <c r="AL22" s="57"/>
      <c r="AM22" s="56"/>
      <c r="AN22" s="908" t="s">
        <v>150</v>
      </c>
      <c r="AO22" s="908"/>
      <c r="AP22" s="908"/>
      <c r="AQ22" s="908"/>
      <c r="AR22" s="908"/>
      <c r="AS22" s="908"/>
      <c r="AT22" s="908"/>
      <c r="AU22" s="908"/>
      <c r="AV22" s="909"/>
      <c r="AW22" s="733">
        <v>509039</v>
      </c>
      <c r="AX22" s="734"/>
      <c r="AY22" s="734"/>
      <c r="AZ22" s="734"/>
      <c r="BA22" s="734"/>
      <c r="BB22" s="734"/>
      <c r="BC22" s="734"/>
      <c r="BD22" s="734"/>
      <c r="BE22" s="734"/>
      <c r="BF22" s="735">
        <v>2.4</v>
      </c>
      <c r="BG22" s="735"/>
      <c r="BH22" s="735"/>
      <c r="BI22" s="735"/>
      <c r="BJ22" s="734">
        <v>57882</v>
      </c>
      <c r="BK22" s="833"/>
      <c r="BL22" s="833"/>
      <c r="BM22" s="833"/>
      <c r="BN22" s="833"/>
      <c r="BO22" s="833"/>
      <c r="BP22" s="834"/>
      <c r="BQ22" s="619" t="s">
        <v>149</v>
      </c>
      <c r="BR22" s="582"/>
      <c r="BS22" s="582"/>
      <c r="BT22" s="582"/>
      <c r="BU22" s="585"/>
      <c r="BV22" s="817" t="s">
        <v>403</v>
      </c>
      <c r="BW22" s="818"/>
      <c r="BX22" s="55"/>
      <c r="BY22" s="54"/>
      <c r="BZ22" s="36"/>
      <c r="CA22" s="806"/>
      <c r="CB22" s="806"/>
      <c r="CC22" s="806"/>
      <c r="CD22" s="806"/>
      <c r="CE22" s="806"/>
      <c r="CF22" s="806"/>
      <c r="CG22" s="806"/>
      <c r="CH22" s="806"/>
      <c r="CI22" s="806"/>
      <c r="CJ22" s="806"/>
      <c r="CK22" s="806"/>
      <c r="CL22" s="36"/>
      <c r="CM22" s="36"/>
      <c r="CN22" s="53"/>
      <c r="CO22" s="661"/>
      <c r="CP22" s="662"/>
      <c r="CQ22" s="662"/>
      <c r="CR22" s="662"/>
      <c r="CS22" s="662"/>
      <c r="CT22" s="855"/>
      <c r="CU22" s="806"/>
      <c r="CV22" s="806"/>
      <c r="CW22" s="806"/>
      <c r="CX22" s="806"/>
      <c r="CY22" s="856"/>
      <c r="CZ22" s="905"/>
      <c r="DA22" s="906"/>
      <c r="DB22" s="906"/>
      <c r="DC22" s="906"/>
      <c r="DD22" s="906"/>
      <c r="DE22" s="906"/>
      <c r="DF22" s="906"/>
      <c r="DG22" s="906"/>
      <c r="DH22" s="907"/>
      <c r="DI22" s="4"/>
    </row>
    <row r="23" spans="2:113" ht="13.5" customHeight="1">
      <c r="B23" s="659" t="s">
        <v>156</v>
      </c>
      <c r="C23" s="582"/>
      <c r="D23" s="582"/>
      <c r="E23" s="582"/>
      <c r="F23" s="582"/>
      <c r="G23" s="582"/>
      <c r="H23" s="582"/>
      <c r="I23" s="582"/>
      <c r="J23" s="582"/>
      <c r="K23" s="582"/>
      <c r="L23" s="585"/>
      <c r="M23" s="583">
        <v>73761</v>
      </c>
      <c r="N23" s="584"/>
      <c r="O23" s="584"/>
      <c r="P23" s="584"/>
      <c r="Q23" s="584"/>
      <c r="R23" s="584"/>
      <c r="S23" s="584"/>
      <c r="T23" s="584"/>
      <c r="U23" s="588">
        <v>0.2</v>
      </c>
      <c r="V23" s="588"/>
      <c r="W23" s="588"/>
      <c r="X23" s="588"/>
      <c r="Y23" s="584">
        <v>73761</v>
      </c>
      <c r="Z23" s="584"/>
      <c r="AA23" s="584"/>
      <c r="AB23" s="584"/>
      <c r="AC23" s="584"/>
      <c r="AD23" s="584"/>
      <c r="AE23" s="584"/>
      <c r="AF23" s="584"/>
      <c r="AG23" s="588">
        <v>0.3</v>
      </c>
      <c r="AH23" s="588"/>
      <c r="AI23" s="588"/>
      <c r="AJ23" s="647"/>
      <c r="AK23" s="46"/>
      <c r="AL23" s="4"/>
      <c r="AM23" s="894" t="s">
        <v>147</v>
      </c>
      <c r="AN23" s="894"/>
      <c r="AO23" s="894"/>
      <c r="AP23" s="894"/>
      <c r="AQ23" s="894"/>
      <c r="AR23" s="894"/>
      <c r="AS23" s="894"/>
      <c r="AT23" s="894"/>
      <c r="AU23" s="894"/>
      <c r="AV23" s="895"/>
      <c r="AW23" s="741">
        <v>7413645</v>
      </c>
      <c r="AX23" s="742"/>
      <c r="AY23" s="742"/>
      <c r="AZ23" s="742"/>
      <c r="BA23" s="742"/>
      <c r="BB23" s="742"/>
      <c r="BC23" s="742"/>
      <c r="BD23" s="742"/>
      <c r="BE23" s="742"/>
      <c r="BF23" s="743">
        <v>34.799999999999997</v>
      </c>
      <c r="BG23" s="743"/>
      <c r="BH23" s="743"/>
      <c r="BI23" s="743"/>
      <c r="BJ23" s="742" t="s">
        <v>368</v>
      </c>
      <c r="BK23" s="831"/>
      <c r="BL23" s="831"/>
      <c r="BM23" s="831"/>
      <c r="BN23" s="831"/>
      <c r="BO23" s="831"/>
      <c r="BP23" s="832"/>
      <c r="BQ23" s="835" t="s">
        <v>146</v>
      </c>
      <c r="BR23" s="695"/>
      <c r="BS23" s="695"/>
      <c r="BT23" s="695"/>
      <c r="BU23" s="696"/>
      <c r="BV23" s="817" t="s">
        <v>403</v>
      </c>
      <c r="BW23" s="818"/>
      <c r="BX23" s="720" t="s">
        <v>145</v>
      </c>
      <c r="BY23" s="896"/>
      <c r="BZ23" s="641" t="s">
        <v>144</v>
      </c>
      <c r="CA23" s="642"/>
      <c r="CB23" s="642"/>
      <c r="CC23" s="642"/>
      <c r="CD23" s="642"/>
      <c r="CE23" s="642"/>
      <c r="CF23" s="642"/>
      <c r="CG23" s="642"/>
      <c r="CH23" s="642"/>
      <c r="CI23" s="642"/>
      <c r="CJ23" s="642"/>
      <c r="CK23" s="642"/>
      <c r="CL23" s="642"/>
      <c r="CM23" s="642"/>
      <c r="CN23" s="643"/>
      <c r="CO23" s="899">
        <v>633</v>
      </c>
      <c r="CP23" s="900"/>
      <c r="CQ23" s="900"/>
      <c r="CR23" s="900"/>
      <c r="CS23" s="900"/>
      <c r="CT23" s="888">
        <f>CO23*CZ23</f>
        <v>1875579</v>
      </c>
      <c r="CU23" s="888"/>
      <c r="CV23" s="888"/>
      <c r="CW23" s="888"/>
      <c r="CX23" s="888"/>
      <c r="CY23" s="888"/>
      <c r="CZ23" s="888">
        <v>2963</v>
      </c>
      <c r="DA23" s="888"/>
      <c r="DB23" s="888"/>
      <c r="DC23" s="888"/>
      <c r="DD23" s="888"/>
      <c r="DE23" s="888"/>
      <c r="DF23" s="888"/>
      <c r="DG23" s="888"/>
      <c r="DH23" s="889"/>
      <c r="DI23" s="4"/>
    </row>
    <row r="24" spans="2:113" ht="13.5" customHeight="1">
      <c r="B24" s="659" t="s">
        <v>151</v>
      </c>
      <c r="C24" s="582"/>
      <c r="D24" s="582"/>
      <c r="E24" s="582"/>
      <c r="F24" s="582"/>
      <c r="G24" s="582"/>
      <c r="H24" s="582"/>
      <c r="I24" s="582"/>
      <c r="J24" s="582"/>
      <c r="K24" s="582"/>
      <c r="L24" s="585"/>
      <c r="M24" s="583">
        <v>40623</v>
      </c>
      <c r="N24" s="584"/>
      <c r="O24" s="584"/>
      <c r="P24" s="584"/>
      <c r="Q24" s="584"/>
      <c r="R24" s="584"/>
      <c r="S24" s="584"/>
      <c r="T24" s="584"/>
      <c r="U24" s="588">
        <v>0.1</v>
      </c>
      <c r="V24" s="588"/>
      <c r="W24" s="588"/>
      <c r="X24" s="588"/>
      <c r="Y24" s="584" t="s">
        <v>368</v>
      </c>
      <c r="Z24" s="584"/>
      <c r="AA24" s="584"/>
      <c r="AB24" s="584"/>
      <c r="AC24" s="584"/>
      <c r="AD24" s="584"/>
      <c r="AE24" s="584"/>
      <c r="AF24" s="584"/>
      <c r="AG24" s="588" t="s">
        <v>368</v>
      </c>
      <c r="AH24" s="588"/>
      <c r="AI24" s="588"/>
      <c r="AJ24" s="647"/>
      <c r="AK24" s="46"/>
      <c r="AL24" s="4"/>
      <c r="AM24" s="4"/>
      <c r="AN24" s="582" t="s">
        <v>142</v>
      </c>
      <c r="AO24" s="582"/>
      <c r="AP24" s="582"/>
      <c r="AQ24" s="582"/>
      <c r="AR24" s="582"/>
      <c r="AS24" s="582"/>
      <c r="AT24" s="582"/>
      <c r="AU24" s="582"/>
      <c r="AV24" s="585"/>
      <c r="AW24" s="583">
        <v>7261481</v>
      </c>
      <c r="AX24" s="584"/>
      <c r="AY24" s="584"/>
      <c r="AZ24" s="584"/>
      <c r="BA24" s="584"/>
      <c r="BB24" s="584"/>
      <c r="BC24" s="584"/>
      <c r="BD24" s="584"/>
      <c r="BE24" s="584"/>
      <c r="BF24" s="588">
        <v>34.1</v>
      </c>
      <c r="BG24" s="588"/>
      <c r="BH24" s="588"/>
      <c r="BI24" s="588"/>
      <c r="BJ24" s="584" t="s">
        <v>368</v>
      </c>
      <c r="BK24" s="821"/>
      <c r="BL24" s="821"/>
      <c r="BM24" s="821"/>
      <c r="BN24" s="821"/>
      <c r="BO24" s="821"/>
      <c r="BP24" s="822"/>
      <c r="BQ24" s="890" t="s">
        <v>141</v>
      </c>
      <c r="BR24" s="891"/>
      <c r="BS24" s="891"/>
      <c r="BT24" s="891"/>
      <c r="BU24" s="892"/>
      <c r="BV24" s="817" t="s">
        <v>409</v>
      </c>
      <c r="BW24" s="818"/>
      <c r="BX24" s="720"/>
      <c r="BY24" s="896"/>
      <c r="BZ24" s="52"/>
      <c r="CA24" s="582" t="s">
        <v>140</v>
      </c>
      <c r="CB24" s="582"/>
      <c r="CC24" s="582"/>
      <c r="CD24" s="582"/>
      <c r="CE24" s="582"/>
      <c r="CF24" s="582"/>
      <c r="CG24" s="582"/>
      <c r="CH24" s="582"/>
      <c r="CI24" s="582"/>
      <c r="CJ24" s="582"/>
      <c r="CK24" s="582"/>
      <c r="CL24" s="582"/>
      <c r="CM24" s="582"/>
      <c r="CN24" s="585"/>
      <c r="CO24" s="583" t="s">
        <v>368</v>
      </c>
      <c r="CP24" s="584"/>
      <c r="CQ24" s="584"/>
      <c r="CR24" s="584"/>
      <c r="CS24" s="584"/>
      <c r="CT24" s="752" t="s">
        <v>368</v>
      </c>
      <c r="CU24" s="752"/>
      <c r="CV24" s="752"/>
      <c r="CW24" s="752"/>
      <c r="CX24" s="752"/>
      <c r="CY24" s="752"/>
      <c r="CZ24" s="752" t="s">
        <v>368</v>
      </c>
      <c r="DA24" s="752"/>
      <c r="DB24" s="752"/>
      <c r="DC24" s="752"/>
      <c r="DD24" s="752"/>
      <c r="DE24" s="752"/>
      <c r="DF24" s="752"/>
      <c r="DG24" s="752"/>
      <c r="DH24" s="754"/>
      <c r="DI24" s="4"/>
    </row>
    <row r="25" spans="2:113" ht="13.5" customHeight="1">
      <c r="B25" s="878" t="s">
        <v>116</v>
      </c>
      <c r="C25" s="885" t="s">
        <v>148</v>
      </c>
      <c r="D25" s="886"/>
      <c r="E25" s="886"/>
      <c r="F25" s="886"/>
      <c r="G25" s="886"/>
      <c r="H25" s="886"/>
      <c r="I25" s="886"/>
      <c r="J25" s="886"/>
      <c r="K25" s="886"/>
      <c r="L25" s="887"/>
      <c r="M25" s="741" t="s">
        <v>368</v>
      </c>
      <c r="N25" s="742"/>
      <c r="O25" s="742"/>
      <c r="P25" s="742"/>
      <c r="Q25" s="742"/>
      <c r="R25" s="742"/>
      <c r="S25" s="742"/>
      <c r="T25" s="742"/>
      <c r="U25" s="743" t="s">
        <v>368</v>
      </c>
      <c r="V25" s="743"/>
      <c r="W25" s="743"/>
      <c r="X25" s="743"/>
      <c r="Y25" s="742" t="s">
        <v>368</v>
      </c>
      <c r="Z25" s="742"/>
      <c r="AA25" s="742"/>
      <c r="AB25" s="742"/>
      <c r="AC25" s="742"/>
      <c r="AD25" s="742"/>
      <c r="AE25" s="742"/>
      <c r="AF25" s="742"/>
      <c r="AG25" s="743" t="s">
        <v>368</v>
      </c>
      <c r="AH25" s="743"/>
      <c r="AI25" s="743"/>
      <c r="AJ25" s="781"/>
      <c r="AK25" s="46"/>
      <c r="AL25" s="4"/>
      <c r="AM25" s="582" t="s">
        <v>138</v>
      </c>
      <c r="AN25" s="582"/>
      <c r="AO25" s="582"/>
      <c r="AP25" s="582"/>
      <c r="AQ25" s="582"/>
      <c r="AR25" s="582"/>
      <c r="AS25" s="582"/>
      <c r="AT25" s="582"/>
      <c r="AU25" s="582"/>
      <c r="AV25" s="585"/>
      <c r="AW25" s="583">
        <v>58020</v>
      </c>
      <c r="AX25" s="584"/>
      <c r="AY25" s="584"/>
      <c r="AZ25" s="584"/>
      <c r="BA25" s="584"/>
      <c r="BB25" s="584"/>
      <c r="BC25" s="584"/>
      <c r="BD25" s="584"/>
      <c r="BE25" s="584"/>
      <c r="BF25" s="588">
        <v>0.3</v>
      </c>
      <c r="BG25" s="588"/>
      <c r="BH25" s="588"/>
      <c r="BI25" s="588"/>
      <c r="BJ25" s="584" t="s">
        <v>368</v>
      </c>
      <c r="BK25" s="821"/>
      <c r="BL25" s="821"/>
      <c r="BM25" s="821"/>
      <c r="BN25" s="821"/>
      <c r="BO25" s="821"/>
      <c r="BP25" s="822"/>
      <c r="BQ25" s="619" t="s">
        <v>137</v>
      </c>
      <c r="BR25" s="582"/>
      <c r="BS25" s="582"/>
      <c r="BT25" s="582"/>
      <c r="BU25" s="585"/>
      <c r="BV25" s="817" t="s">
        <v>409</v>
      </c>
      <c r="BW25" s="818"/>
      <c r="BX25" s="720"/>
      <c r="BY25" s="896"/>
      <c r="BZ25" s="51"/>
      <c r="CA25" s="582" t="s">
        <v>136</v>
      </c>
      <c r="CB25" s="582"/>
      <c r="CC25" s="582"/>
      <c r="CD25" s="582"/>
      <c r="CE25" s="582"/>
      <c r="CF25" s="582"/>
      <c r="CG25" s="582"/>
      <c r="CH25" s="582"/>
      <c r="CI25" s="582"/>
      <c r="CJ25" s="582"/>
      <c r="CK25" s="582"/>
      <c r="CL25" s="582"/>
      <c r="CM25" s="582"/>
      <c r="CN25" s="585"/>
      <c r="CO25" s="583">
        <v>51</v>
      </c>
      <c r="CP25" s="584"/>
      <c r="CQ25" s="584"/>
      <c r="CR25" s="584"/>
      <c r="CS25" s="584"/>
      <c r="CT25" s="752">
        <v>165444</v>
      </c>
      <c r="CU25" s="752"/>
      <c r="CV25" s="752"/>
      <c r="CW25" s="752"/>
      <c r="CX25" s="752"/>
      <c r="CY25" s="752"/>
      <c r="CZ25" s="752">
        <v>3244</v>
      </c>
      <c r="DA25" s="752"/>
      <c r="DB25" s="752"/>
      <c r="DC25" s="752"/>
      <c r="DD25" s="752"/>
      <c r="DE25" s="752"/>
      <c r="DF25" s="752"/>
      <c r="DG25" s="752"/>
      <c r="DH25" s="754"/>
      <c r="DI25" s="4"/>
    </row>
    <row r="26" spans="2:113" ht="13.5" customHeight="1">
      <c r="B26" s="879"/>
      <c r="C26" s="881" t="s">
        <v>143</v>
      </c>
      <c r="D26" s="695"/>
      <c r="E26" s="695"/>
      <c r="F26" s="695"/>
      <c r="G26" s="695"/>
      <c r="H26" s="695"/>
      <c r="I26" s="695"/>
      <c r="J26" s="695"/>
      <c r="K26" s="695"/>
      <c r="L26" s="696"/>
      <c r="M26" s="583">
        <v>40474</v>
      </c>
      <c r="N26" s="584"/>
      <c r="O26" s="584"/>
      <c r="P26" s="584"/>
      <c r="Q26" s="584"/>
      <c r="R26" s="584"/>
      <c r="S26" s="584"/>
      <c r="T26" s="584"/>
      <c r="U26" s="588">
        <v>0.1</v>
      </c>
      <c r="V26" s="588"/>
      <c r="W26" s="588"/>
      <c r="X26" s="588"/>
      <c r="Y26" s="584" t="s">
        <v>368</v>
      </c>
      <c r="Z26" s="584"/>
      <c r="AA26" s="584"/>
      <c r="AB26" s="584"/>
      <c r="AC26" s="584"/>
      <c r="AD26" s="584"/>
      <c r="AE26" s="584"/>
      <c r="AF26" s="584"/>
      <c r="AG26" s="588" t="s">
        <v>368</v>
      </c>
      <c r="AH26" s="588"/>
      <c r="AI26" s="588"/>
      <c r="AJ26" s="647"/>
      <c r="AK26" s="46"/>
      <c r="AL26" s="4"/>
      <c r="AM26" s="582" t="s">
        <v>134</v>
      </c>
      <c r="AN26" s="582"/>
      <c r="AO26" s="582"/>
      <c r="AP26" s="582"/>
      <c r="AQ26" s="582"/>
      <c r="AR26" s="582"/>
      <c r="AS26" s="582"/>
      <c r="AT26" s="582"/>
      <c r="AU26" s="582"/>
      <c r="AV26" s="585"/>
      <c r="AW26" s="583">
        <v>487063</v>
      </c>
      <c r="AX26" s="584"/>
      <c r="AY26" s="584"/>
      <c r="AZ26" s="584"/>
      <c r="BA26" s="584"/>
      <c r="BB26" s="584"/>
      <c r="BC26" s="584"/>
      <c r="BD26" s="584"/>
      <c r="BE26" s="584"/>
      <c r="BF26" s="588">
        <v>2.2999999999999998</v>
      </c>
      <c r="BG26" s="588"/>
      <c r="BH26" s="588"/>
      <c r="BI26" s="588"/>
      <c r="BJ26" s="584" t="s">
        <v>368</v>
      </c>
      <c r="BK26" s="821"/>
      <c r="BL26" s="821"/>
      <c r="BM26" s="821"/>
      <c r="BN26" s="821"/>
      <c r="BO26" s="821"/>
      <c r="BP26" s="822"/>
      <c r="BQ26" s="619"/>
      <c r="BR26" s="582"/>
      <c r="BS26" s="582"/>
      <c r="BT26" s="582"/>
      <c r="BU26" s="585"/>
      <c r="BV26" s="817"/>
      <c r="BW26" s="818"/>
      <c r="BX26" s="720"/>
      <c r="BY26" s="896"/>
      <c r="BZ26" s="619" t="s">
        <v>133</v>
      </c>
      <c r="CA26" s="582"/>
      <c r="CB26" s="582"/>
      <c r="CC26" s="582"/>
      <c r="CD26" s="582"/>
      <c r="CE26" s="582"/>
      <c r="CF26" s="582"/>
      <c r="CG26" s="582"/>
      <c r="CH26" s="582"/>
      <c r="CI26" s="582"/>
      <c r="CJ26" s="582"/>
      <c r="CK26" s="582"/>
      <c r="CL26" s="582"/>
      <c r="CM26" s="582"/>
      <c r="CN26" s="585"/>
      <c r="CO26" s="583">
        <v>2</v>
      </c>
      <c r="CP26" s="584"/>
      <c r="CQ26" s="584"/>
      <c r="CR26" s="584"/>
      <c r="CS26" s="584"/>
      <c r="CT26" s="752" t="s">
        <v>484</v>
      </c>
      <c r="CU26" s="752"/>
      <c r="CV26" s="752"/>
      <c r="CW26" s="752"/>
      <c r="CX26" s="752"/>
      <c r="CY26" s="752"/>
      <c r="CZ26" s="752" t="s">
        <v>484</v>
      </c>
      <c r="DA26" s="752"/>
      <c r="DB26" s="752"/>
      <c r="DC26" s="752"/>
      <c r="DD26" s="752"/>
      <c r="DE26" s="752"/>
      <c r="DF26" s="752"/>
      <c r="DG26" s="752"/>
      <c r="DH26" s="754"/>
      <c r="DI26" s="4"/>
    </row>
    <row r="27" spans="2:113" ht="13.5" customHeight="1">
      <c r="B27" s="880"/>
      <c r="C27" s="882" t="s">
        <v>139</v>
      </c>
      <c r="D27" s="883"/>
      <c r="E27" s="883"/>
      <c r="F27" s="883"/>
      <c r="G27" s="883"/>
      <c r="H27" s="883"/>
      <c r="I27" s="883"/>
      <c r="J27" s="883"/>
      <c r="K27" s="883"/>
      <c r="L27" s="884"/>
      <c r="M27" s="874">
        <v>149</v>
      </c>
      <c r="N27" s="875"/>
      <c r="O27" s="875"/>
      <c r="P27" s="875"/>
      <c r="Q27" s="875"/>
      <c r="R27" s="875"/>
      <c r="S27" s="875"/>
      <c r="T27" s="875"/>
      <c r="U27" s="876">
        <v>0</v>
      </c>
      <c r="V27" s="876"/>
      <c r="W27" s="876"/>
      <c r="X27" s="876"/>
      <c r="Y27" s="875" t="s">
        <v>368</v>
      </c>
      <c r="Z27" s="875"/>
      <c r="AA27" s="875"/>
      <c r="AB27" s="875"/>
      <c r="AC27" s="875"/>
      <c r="AD27" s="875"/>
      <c r="AE27" s="875"/>
      <c r="AF27" s="875"/>
      <c r="AG27" s="876" t="s">
        <v>368</v>
      </c>
      <c r="AH27" s="876"/>
      <c r="AI27" s="876"/>
      <c r="AJ27" s="877"/>
      <c r="AK27" s="46"/>
      <c r="AL27" s="4"/>
      <c r="AM27" s="582" t="s">
        <v>131</v>
      </c>
      <c r="AN27" s="582"/>
      <c r="AO27" s="582"/>
      <c r="AP27" s="582"/>
      <c r="AQ27" s="582"/>
      <c r="AR27" s="582"/>
      <c r="AS27" s="582"/>
      <c r="AT27" s="582"/>
      <c r="AU27" s="582"/>
      <c r="AV27" s="585"/>
      <c r="AW27" s="583" t="s">
        <v>368</v>
      </c>
      <c r="AX27" s="584"/>
      <c r="AY27" s="584"/>
      <c r="AZ27" s="584"/>
      <c r="BA27" s="584"/>
      <c r="BB27" s="584"/>
      <c r="BC27" s="584"/>
      <c r="BD27" s="584"/>
      <c r="BE27" s="584"/>
      <c r="BF27" s="588" t="s">
        <v>368</v>
      </c>
      <c r="BG27" s="588"/>
      <c r="BH27" s="588"/>
      <c r="BI27" s="588"/>
      <c r="BJ27" s="584" t="s">
        <v>368</v>
      </c>
      <c r="BK27" s="821"/>
      <c r="BL27" s="821"/>
      <c r="BM27" s="821"/>
      <c r="BN27" s="821"/>
      <c r="BO27" s="821"/>
      <c r="BP27" s="822"/>
      <c r="BQ27" s="619"/>
      <c r="BR27" s="582"/>
      <c r="BS27" s="582"/>
      <c r="BT27" s="582"/>
      <c r="BU27" s="585"/>
      <c r="BV27" s="817"/>
      <c r="BW27" s="818"/>
      <c r="BX27" s="720"/>
      <c r="BY27" s="896"/>
      <c r="BZ27" s="619" t="s">
        <v>130</v>
      </c>
      <c r="CA27" s="582"/>
      <c r="CB27" s="582"/>
      <c r="CC27" s="582"/>
      <c r="CD27" s="582"/>
      <c r="CE27" s="582"/>
      <c r="CF27" s="582"/>
      <c r="CG27" s="582"/>
      <c r="CH27" s="582"/>
      <c r="CI27" s="582"/>
      <c r="CJ27" s="582"/>
      <c r="CK27" s="582"/>
      <c r="CL27" s="582"/>
      <c r="CM27" s="582"/>
      <c r="CN27" s="585"/>
      <c r="CO27" s="583" t="s">
        <v>368</v>
      </c>
      <c r="CP27" s="584"/>
      <c r="CQ27" s="584"/>
      <c r="CR27" s="584"/>
      <c r="CS27" s="584"/>
      <c r="CT27" s="752" t="s">
        <v>368</v>
      </c>
      <c r="CU27" s="752"/>
      <c r="CV27" s="752"/>
      <c r="CW27" s="752"/>
      <c r="CX27" s="752"/>
      <c r="CY27" s="752"/>
      <c r="CZ27" s="752" t="s">
        <v>368</v>
      </c>
      <c r="DA27" s="752"/>
      <c r="DB27" s="752"/>
      <c r="DC27" s="752"/>
      <c r="DD27" s="752"/>
      <c r="DE27" s="752"/>
      <c r="DF27" s="752"/>
      <c r="DG27" s="752"/>
      <c r="DH27" s="754"/>
      <c r="DI27" s="4"/>
    </row>
    <row r="28" spans="2:113" ht="13.5" customHeight="1">
      <c r="B28" s="659" t="s">
        <v>135</v>
      </c>
      <c r="C28" s="582"/>
      <c r="D28" s="582"/>
      <c r="E28" s="582"/>
      <c r="F28" s="582"/>
      <c r="G28" s="582"/>
      <c r="H28" s="582"/>
      <c r="I28" s="582"/>
      <c r="J28" s="582"/>
      <c r="K28" s="582"/>
      <c r="L28" s="585"/>
      <c r="M28" s="870">
        <v>24428707</v>
      </c>
      <c r="N28" s="871"/>
      <c r="O28" s="871"/>
      <c r="P28" s="871"/>
      <c r="Q28" s="871"/>
      <c r="R28" s="871"/>
      <c r="S28" s="871"/>
      <c r="T28" s="871"/>
      <c r="U28" s="872">
        <v>57.2</v>
      </c>
      <c r="V28" s="872"/>
      <c r="W28" s="872"/>
      <c r="X28" s="872"/>
      <c r="Y28" s="871">
        <v>22594238</v>
      </c>
      <c r="Z28" s="871"/>
      <c r="AA28" s="871"/>
      <c r="AB28" s="871"/>
      <c r="AC28" s="871"/>
      <c r="AD28" s="871"/>
      <c r="AE28" s="871"/>
      <c r="AF28" s="871"/>
      <c r="AG28" s="872">
        <v>99.5</v>
      </c>
      <c r="AH28" s="872"/>
      <c r="AI28" s="872"/>
      <c r="AJ28" s="873"/>
      <c r="AK28" s="49"/>
      <c r="AL28" s="6"/>
      <c r="AM28" s="695" t="s">
        <v>128</v>
      </c>
      <c r="AN28" s="695"/>
      <c r="AO28" s="695"/>
      <c r="AP28" s="695"/>
      <c r="AQ28" s="695"/>
      <c r="AR28" s="695"/>
      <c r="AS28" s="695"/>
      <c r="AT28" s="695"/>
      <c r="AU28" s="695"/>
      <c r="AV28" s="696"/>
      <c r="AW28" s="583" t="s">
        <v>368</v>
      </c>
      <c r="AX28" s="584"/>
      <c r="AY28" s="584"/>
      <c r="AZ28" s="584"/>
      <c r="BA28" s="584"/>
      <c r="BB28" s="584"/>
      <c r="BC28" s="584"/>
      <c r="BD28" s="584"/>
      <c r="BE28" s="584"/>
      <c r="BF28" s="588" t="s">
        <v>368</v>
      </c>
      <c r="BG28" s="588"/>
      <c r="BH28" s="588"/>
      <c r="BI28" s="588"/>
      <c r="BJ28" s="584" t="s">
        <v>368</v>
      </c>
      <c r="BK28" s="821"/>
      <c r="BL28" s="821"/>
      <c r="BM28" s="821"/>
      <c r="BN28" s="821"/>
      <c r="BO28" s="821"/>
      <c r="BP28" s="822"/>
      <c r="BQ28" s="619"/>
      <c r="BR28" s="582"/>
      <c r="BS28" s="582"/>
      <c r="BT28" s="582"/>
      <c r="BU28" s="585"/>
      <c r="BV28" s="817"/>
      <c r="BW28" s="818"/>
      <c r="BX28" s="897"/>
      <c r="BY28" s="898"/>
      <c r="BZ28" s="697" t="s">
        <v>30</v>
      </c>
      <c r="CA28" s="662"/>
      <c r="CB28" s="662"/>
      <c r="CC28" s="662"/>
      <c r="CD28" s="662"/>
      <c r="CE28" s="662"/>
      <c r="CF28" s="662"/>
      <c r="CG28" s="662"/>
      <c r="CH28" s="662"/>
      <c r="CI28" s="662"/>
      <c r="CJ28" s="662"/>
      <c r="CK28" s="662"/>
      <c r="CL28" s="662"/>
      <c r="CM28" s="662"/>
      <c r="CN28" s="663"/>
      <c r="CO28" s="583">
        <v>640</v>
      </c>
      <c r="CP28" s="584"/>
      <c r="CQ28" s="584"/>
      <c r="CR28" s="584"/>
      <c r="CS28" s="584"/>
      <c r="CT28" s="752">
        <v>1887349</v>
      </c>
      <c r="CU28" s="752"/>
      <c r="CV28" s="752"/>
      <c r="CW28" s="752"/>
      <c r="CX28" s="752"/>
      <c r="CY28" s="752"/>
      <c r="CZ28" s="752">
        <v>2949</v>
      </c>
      <c r="DA28" s="752"/>
      <c r="DB28" s="752"/>
      <c r="DC28" s="752"/>
      <c r="DD28" s="752"/>
      <c r="DE28" s="752"/>
      <c r="DF28" s="752"/>
      <c r="DG28" s="752"/>
      <c r="DH28" s="754"/>
      <c r="DI28" s="4"/>
    </row>
    <row r="29" spans="2:113" ht="13.5" customHeight="1">
      <c r="B29" s="853" t="s">
        <v>132</v>
      </c>
      <c r="C29" s="695"/>
      <c r="D29" s="695"/>
      <c r="E29" s="695"/>
      <c r="F29" s="695"/>
      <c r="G29" s="695"/>
      <c r="H29" s="695"/>
      <c r="I29" s="695"/>
      <c r="J29" s="695"/>
      <c r="K29" s="695"/>
      <c r="L29" s="696"/>
      <c r="M29" s="583">
        <v>9126</v>
      </c>
      <c r="N29" s="584"/>
      <c r="O29" s="584"/>
      <c r="P29" s="584"/>
      <c r="Q29" s="584"/>
      <c r="R29" s="584"/>
      <c r="S29" s="584"/>
      <c r="T29" s="584"/>
      <c r="U29" s="588">
        <v>0</v>
      </c>
      <c r="V29" s="588"/>
      <c r="W29" s="588"/>
      <c r="X29" s="588"/>
      <c r="Y29" s="584">
        <v>9126</v>
      </c>
      <c r="Z29" s="584"/>
      <c r="AA29" s="584"/>
      <c r="AB29" s="584"/>
      <c r="AC29" s="584"/>
      <c r="AD29" s="584"/>
      <c r="AE29" s="584"/>
      <c r="AF29" s="584"/>
      <c r="AG29" s="588">
        <v>0</v>
      </c>
      <c r="AH29" s="588"/>
      <c r="AI29" s="588"/>
      <c r="AJ29" s="647"/>
      <c r="AK29" s="49"/>
      <c r="AL29" s="582" t="s">
        <v>126</v>
      </c>
      <c r="AM29" s="582"/>
      <c r="AN29" s="582"/>
      <c r="AO29" s="582"/>
      <c r="AP29" s="582"/>
      <c r="AQ29" s="582"/>
      <c r="AR29" s="582"/>
      <c r="AS29" s="582"/>
      <c r="AT29" s="582"/>
      <c r="AU29" s="582"/>
      <c r="AV29" s="585"/>
      <c r="AW29" s="583" t="s">
        <v>368</v>
      </c>
      <c r="AX29" s="584"/>
      <c r="AY29" s="584"/>
      <c r="AZ29" s="584"/>
      <c r="BA29" s="584"/>
      <c r="BB29" s="584"/>
      <c r="BC29" s="584"/>
      <c r="BD29" s="584"/>
      <c r="BE29" s="584"/>
      <c r="BF29" s="588" t="s">
        <v>368</v>
      </c>
      <c r="BG29" s="588"/>
      <c r="BH29" s="588"/>
      <c r="BI29" s="588"/>
      <c r="BJ29" s="584" t="s">
        <v>368</v>
      </c>
      <c r="BK29" s="821"/>
      <c r="BL29" s="821"/>
      <c r="BM29" s="821"/>
      <c r="BN29" s="821"/>
      <c r="BO29" s="821"/>
      <c r="BP29" s="822"/>
      <c r="BQ29" s="861"/>
      <c r="BR29" s="862"/>
      <c r="BS29" s="862"/>
      <c r="BT29" s="862"/>
      <c r="BU29" s="863"/>
      <c r="BV29" s="864"/>
      <c r="BW29" s="816"/>
      <c r="BX29" s="865" t="s">
        <v>413</v>
      </c>
      <c r="BY29" s="866"/>
      <c r="BZ29" s="866"/>
      <c r="CA29" s="866"/>
      <c r="CB29" s="866"/>
      <c r="CC29" s="866"/>
      <c r="CD29" s="866"/>
      <c r="CE29" s="866"/>
      <c r="CF29" s="866"/>
      <c r="CG29" s="866"/>
      <c r="CH29" s="866"/>
      <c r="CI29" s="866"/>
      <c r="CJ29" s="866"/>
      <c r="CK29" s="866"/>
      <c r="CL29" s="866"/>
      <c r="CM29" s="866"/>
      <c r="CN29" s="867"/>
      <c r="CO29" s="868">
        <v>101.3</v>
      </c>
      <c r="CP29" s="784"/>
      <c r="CQ29" s="784"/>
      <c r="CR29" s="784"/>
      <c r="CS29" s="784"/>
      <c r="CT29" s="784"/>
      <c r="CU29" s="784"/>
      <c r="CV29" s="784"/>
      <c r="CW29" s="784"/>
      <c r="CX29" s="784"/>
      <c r="CY29" s="784"/>
      <c r="CZ29" s="784"/>
      <c r="DA29" s="784"/>
      <c r="DB29" s="784"/>
      <c r="DC29" s="784"/>
      <c r="DD29" s="784"/>
      <c r="DE29" s="784"/>
      <c r="DF29" s="784"/>
      <c r="DG29" s="784"/>
      <c r="DH29" s="869"/>
      <c r="DI29" s="4"/>
    </row>
    <row r="30" spans="2:113" ht="13.5" customHeight="1">
      <c r="B30" s="659" t="s">
        <v>129</v>
      </c>
      <c r="C30" s="582"/>
      <c r="D30" s="582"/>
      <c r="E30" s="582"/>
      <c r="F30" s="582"/>
      <c r="G30" s="582"/>
      <c r="H30" s="582"/>
      <c r="I30" s="582"/>
      <c r="J30" s="582"/>
      <c r="K30" s="582"/>
      <c r="L30" s="585"/>
      <c r="M30" s="583">
        <v>337564</v>
      </c>
      <c r="N30" s="584"/>
      <c r="O30" s="584"/>
      <c r="P30" s="584"/>
      <c r="Q30" s="584"/>
      <c r="R30" s="584"/>
      <c r="S30" s="584"/>
      <c r="T30" s="584"/>
      <c r="U30" s="588">
        <v>0.8</v>
      </c>
      <c r="V30" s="588"/>
      <c r="W30" s="588"/>
      <c r="X30" s="588"/>
      <c r="Y30" s="584" t="s">
        <v>368</v>
      </c>
      <c r="Z30" s="584"/>
      <c r="AA30" s="584"/>
      <c r="AB30" s="584"/>
      <c r="AC30" s="584"/>
      <c r="AD30" s="584"/>
      <c r="AE30" s="584"/>
      <c r="AF30" s="584"/>
      <c r="AG30" s="588" t="s">
        <v>368</v>
      </c>
      <c r="AH30" s="588"/>
      <c r="AI30" s="588"/>
      <c r="AJ30" s="647"/>
      <c r="AK30" s="619" t="s">
        <v>123</v>
      </c>
      <c r="AL30" s="582"/>
      <c r="AM30" s="582"/>
      <c r="AN30" s="582"/>
      <c r="AO30" s="582"/>
      <c r="AP30" s="582"/>
      <c r="AQ30" s="582"/>
      <c r="AR30" s="582"/>
      <c r="AS30" s="582"/>
      <c r="AT30" s="582"/>
      <c r="AU30" s="582"/>
      <c r="AV30" s="585"/>
      <c r="AW30" s="583">
        <v>1793846</v>
      </c>
      <c r="AX30" s="584"/>
      <c r="AY30" s="584"/>
      <c r="AZ30" s="584"/>
      <c r="BA30" s="584"/>
      <c r="BB30" s="584"/>
      <c r="BC30" s="584"/>
      <c r="BD30" s="584"/>
      <c r="BE30" s="584"/>
      <c r="BF30" s="588">
        <v>8.4</v>
      </c>
      <c r="BG30" s="588"/>
      <c r="BH30" s="588"/>
      <c r="BI30" s="588"/>
      <c r="BJ30" s="584" t="s">
        <v>368</v>
      </c>
      <c r="BK30" s="821"/>
      <c r="BL30" s="821"/>
      <c r="BM30" s="821"/>
      <c r="BN30" s="821"/>
      <c r="BO30" s="821"/>
      <c r="BP30" s="822"/>
      <c r="BQ30" s="728" t="s">
        <v>122</v>
      </c>
      <c r="BR30" s="632"/>
      <c r="BS30" s="632"/>
      <c r="BT30" s="632"/>
      <c r="BU30" s="632"/>
      <c r="BV30" s="632"/>
      <c r="BW30" s="632"/>
      <c r="BX30" s="632"/>
      <c r="BY30" s="632"/>
      <c r="BZ30" s="632"/>
      <c r="CA30" s="632"/>
      <c r="CB30" s="632"/>
      <c r="CC30" s="632"/>
      <c r="CD30" s="633"/>
      <c r="CE30" s="801"/>
      <c r="CF30" s="632" t="s">
        <v>121</v>
      </c>
      <c r="CG30" s="632"/>
      <c r="CH30" s="632"/>
      <c r="CI30" s="632"/>
      <c r="CJ30" s="632"/>
      <c r="CK30" s="632"/>
      <c r="CL30" s="632"/>
      <c r="CM30" s="632"/>
      <c r="CN30" s="854"/>
      <c r="CO30" s="795" t="s">
        <v>120</v>
      </c>
      <c r="CP30" s="788"/>
      <c r="CQ30" s="788"/>
      <c r="CR30" s="788"/>
      <c r="CS30" s="796"/>
      <c r="CT30" s="857" t="s">
        <v>119</v>
      </c>
      <c r="CU30" s="844"/>
      <c r="CV30" s="844"/>
      <c r="CW30" s="844"/>
      <c r="CX30" s="844"/>
      <c r="CY30" s="845"/>
      <c r="CZ30" s="638" t="s">
        <v>414</v>
      </c>
      <c r="DA30" s="639"/>
      <c r="DB30" s="639"/>
      <c r="DC30" s="639"/>
      <c r="DD30" s="639"/>
      <c r="DE30" s="639"/>
      <c r="DF30" s="639"/>
      <c r="DG30" s="639"/>
      <c r="DH30" s="859"/>
    </row>
    <row r="31" spans="2:113" ht="13.5" customHeight="1">
      <c r="B31" s="659" t="s">
        <v>127</v>
      </c>
      <c r="C31" s="582"/>
      <c r="D31" s="582"/>
      <c r="E31" s="582"/>
      <c r="F31" s="582"/>
      <c r="G31" s="582"/>
      <c r="H31" s="582"/>
      <c r="I31" s="582"/>
      <c r="J31" s="582"/>
      <c r="K31" s="582"/>
      <c r="L31" s="585"/>
      <c r="M31" s="583">
        <v>525521</v>
      </c>
      <c r="N31" s="584"/>
      <c r="O31" s="584"/>
      <c r="P31" s="584"/>
      <c r="Q31" s="584"/>
      <c r="R31" s="584"/>
      <c r="S31" s="584"/>
      <c r="T31" s="584"/>
      <c r="U31" s="588">
        <v>1.2</v>
      </c>
      <c r="V31" s="588"/>
      <c r="W31" s="588"/>
      <c r="X31" s="588"/>
      <c r="Y31" s="584">
        <v>98764</v>
      </c>
      <c r="Z31" s="584"/>
      <c r="AA31" s="584"/>
      <c r="AB31" s="584"/>
      <c r="AC31" s="584"/>
      <c r="AD31" s="584"/>
      <c r="AE31" s="584"/>
      <c r="AF31" s="584"/>
      <c r="AG31" s="588">
        <v>0.4</v>
      </c>
      <c r="AH31" s="588"/>
      <c r="AI31" s="588"/>
      <c r="AJ31" s="647"/>
      <c r="AK31" s="49"/>
      <c r="AL31" s="667" t="s">
        <v>118</v>
      </c>
      <c r="AM31" s="667"/>
      <c r="AN31" s="667"/>
      <c r="AO31" s="667"/>
      <c r="AP31" s="667"/>
      <c r="AQ31" s="667"/>
      <c r="AR31" s="667"/>
      <c r="AS31" s="667"/>
      <c r="AT31" s="667"/>
      <c r="AU31" s="667"/>
      <c r="AV31" s="668"/>
      <c r="AW31" s="733">
        <v>1793846</v>
      </c>
      <c r="AX31" s="734"/>
      <c r="AY31" s="734"/>
      <c r="AZ31" s="734"/>
      <c r="BA31" s="734"/>
      <c r="BB31" s="734"/>
      <c r="BC31" s="734"/>
      <c r="BD31" s="734"/>
      <c r="BE31" s="734"/>
      <c r="BF31" s="735">
        <v>8.4</v>
      </c>
      <c r="BG31" s="735"/>
      <c r="BH31" s="735"/>
      <c r="BI31" s="735"/>
      <c r="BJ31" s="734" t="s">
        <v>368</v>
      </c>
      <c r="BK31" s="833"/>
      <c r="BL31" s="833"/>
      <c r="BM31" s="833"/>
      <c r="BN31" s="833"/>
      <c r="BO31" s="833"/>
      <c r="BP31" s="834"/>
      <c r="BQ31" s="697"/>
      <c r="BR31" s="662"/>
      <c r="BS31" s="662"/>
      <c r="BT31" s="662"/>
      <c r="BU31" s="662"/>
      <c r="BV31" s="662"/>
      <c r="BW31" s="662"/>
      <c r="BX31" s="662"/>
      <c r="BY31" s="662"/>
      <c r="BZ31" s="662"/>
      <c r="CA31" s="662"/>
      <c r="CB31" s="662"/>
      <c r="CC31" s="662"/>
      <c r="CD31" s="663"/>
      <c r="CE31" s="823"/>
      <c r="CF31" s="662"/>
      <c r="CG31" s="662"/>
      <c r="CH31" s="662"/>
      <c r="CI31" s="662"/>
      <c r="CJ31" s="662"/>
      <c r="CK31" s="662"/>
      <c r="CL31" s="662"/>
      <c r="CM31" s="662"/>
      <c r="CN31" s="824"/>
      <c r="CO31" s="855"/>
      <c r="CP31" s="806"/>
      <c r="CQ31" s="806"/>
      <c r="CR31" s="806"/>
      <c r="CS31" s="856"/>
      <c r="CT31" s="858"/>
      <c r="CU31" s="674"/>
      <c r="CV31" s="674"/>
      <c r="CW31" s="674"/>
      <c r="CX31" s="674"/>
      <c r="CY31" s="675"/>
      <c r="CZ31" s="644"/>
      <c r="DA31" s="645"/>
      <c r="DB31" s="645"/>
      <c r="DC31" s="645"/>
      <c r="DD31" s="645"/>
      <c r="DE31" s="645"/>
      <c r="DF31" s="645"/>
      <c r="DG31" s="645"/>
      <c r="DH31" s="860"/>
      <c r="DI31" s="4"/>
    </row>
    <row r="32" spans="2:113" ht="13.5" customHeight="1">
      <c r="B32" s="659" t="s">
        <v>124</v>
      </c>
      <c r="C32" s="582"/>
      <c r="D32" s="582"/>
      <c r="E32" s="582"/>
      <c r="F32" s="582"/>
      <c r="G32" s="582"/>
      <c r="H32" s="582"/>
      <c r="I32" s="582"/>
      <c r="J32" s="582"/>
      <c r="K32" s="582"/>
      <c r="L32" s="585"/>
      <c r="M32" s="583">
        <v>432956</v>
      </c>
      <c r="N32" s="584"/>
      <c r="O32" s="584"/>
      <c r="P32" s="584"/>
      <c r="Q32" s="584"/>
      <c r="R32" s="584"/>
      <c r="S32" s="584"/>
      <c r="T32" s="584"/>
      <c r="U32" s="588">
        <v>1</v>
      </c>
      <c r="V32" s="588"/>
      <c r="W32" s="588"/>
      <c r="X32" s="588"/>
      <c r="Y32" s="584" t="s">
        <v>368</v>
      </c>
      <c r="Z32" s="584"/>
      <c r="AA32" s="584"/>
      <c r="AB32" s="584"/>
      <c r="AC32" s="584"/>
      <c r="AD32" s="584"/>
      <c r="AE32" s="584"/>
      <c r="AF32" s="584"/>
      <c r="AG32" s="588" t="s">
        <v>368</v>
      </c>
      <c r="AH32" s="588"/>
      <c r="AI32" s="588"/>
      <c r="AJ32" s="647"/>
      <c r="AK32" s="846" t="s">
        <v>116</v>
      </c>
      <c r="AL32" s="50"/>
      <c r="AM32" s="726" t="s">
        <v>115</v>
      </c>
      <c r="AN32" s="726"/>
      <c r="AO32" s="726"/>
      <c r="AP32" s="726"/>
      <c r="AQ32" s="726"/>
      <c r="AR32" s="726"/>
      <c r="AS32" s="726"/>
      <c r="AT32" s="726"/>
      <c r="AU32" s="726"/>
      <c r="AV32" s="727"/>
      <c r="AW32" s="741" t="s">
        <v>368</v>
      </c>
      <c r="AX32" s="742"/>
      <c r="AY32" s="742"/>
      <c r="AZ32" s="742"/>
      <c r="BA32" s="742"/>
      <c r="BB32" s="742"/>
      <c r="BC32" s="742"/>
      <c r="BD32" s="742"/>
      <c r="BE32" s="742"/>
      <c r="BF32" s="743" t="s">
        <v>368</v>
      </c>
      <c r="BG32" s="743"/>
      <c r="BH32" s="743"/>
      <c r="BI32" s="743"/>
      <c r="BJ32" s="742" t="s">
        <v>368</v>
      </c>
      <c r="BK32" s="831"/>
      <c r="BL32" s="831"/>
      <c r="BM32" s="831"/>
      <c r="BN32" s="831"/>
      <c r="BO32" s="831"/>
      <c r="BP32" s="832"/>
      <c r="BQ32" s="843" t="s">
        <v>114</v>
      </c>
      <c r="BR32" s="844"/>
      <c r="BS32" s="844"/>
      <c r="BT32" s="844"/>
      <c r="BU32" s="845"/>
      <c r="BV32" s="839" t="s">
        <v>403</v>
      </c>
      <c r="BW32" s="840"/>
      <c r="BX32" s="728" t="s">
        <v>113</v>
      </c>
      <c r="BY32" s="632"/>
      <c r="BZ32" s="632"/>
      <c r="CA32" s="632"/>
      <c r="CB32" s="633"/>
      <c r="CC32" s="839" t="s">
        <v>409</v>
      </c>
      <c r="CD32" s="840"/>
      <c r="CE32" s="728" t="s">
        <v>112</v>
      </c>
      <c r="CF32" s="632"/>
      <c r="CG32" s="632"/>
      <c r="CH32" s="632"/>
      <c r="CI32" s="632"/>
      <c r="CJ32" s="632"/>
      <c r="CK32" s="632"/>
      <c r="CL32" s="632"/>
      <c r="CM32" s="632"/>
      <c r="CN32" s="633"/>
      <c r="CO32" s="841">
        <v>1</v>
      </c>
      <c r="CP32" s="614"/>
      <c r="CQ32" s="614"/>
      <c r="CR32" s="614"/>
      <c r="CS32" s="614"/>
      <c r="CT32" s="842" t="s">
        <v>415</v>
      </c>
      <c r="CU32" s="842"/>
      <c r="CV32" s="842"/>
      <c r="CW32" s="842"/>
      <c r="CX32" s="842"/>
      <c r="CY32" s="842"/>
      <c r="CZ32" s="750">
        <v>8685</v>
      </c>
      <c r="DA32" s="783"/>
      <c r="DB32" s="783"/>
      <c r="DC32" s="783"/>
      <c r="DD32" s="783"/>
      <c r="DE32" s="783"/>
      <c r="DF32" s="783"/>
      <c r="DG32" s="783"/>
      <c r="DH32" s="786"/>
      <c r="DI32" s="4"/>
    </row>
    <row r="33" spans="2:113" ht="13.5" customHeight="1">
      <c r="B33" s="849" t="s">
        <v>8</v>
      </c>
      <c r="C33" s="773"/>
      <c r="D33" s="773"/>
      <c r="E33" s="773"/>
      <c r="F33" s="773"/>
      <c r="G33" s="773"/>
      <c r="H33" s="773"/>
      <c r="I33" s="773"/>
      <c r="J33" s="773"/>
      <c r="K33" s="773"/>
      <c r="L33" s="774"/>
      <c r="M33" s="583">
        <v>6640890</v>
      </c>
      <c r="N33" s="584"/>
      <c r="O33" s="584"/>
      <c r="P33" s="584"/>
      <c r="Q33" s="584"/>
      <c r="R33" s="584"/>
      <c r="S33" s="584"/>
      <c r="T33" s="584"/>
      <c r="U33" s="588">
        <v>15.5</v>
      </c>
      <c r="V33" s="588"/>
      <c r="W33" s="588"/>
      <c r="X33" s="588"/>
      <c r="Y33" s="584" t="s">
        <v>368</v>
      </c>
      <c r="Z33" s="584"/>
      <c r="AA33" s="584"/>
      <c r="AB33" s="584"/>
      <c r="AC33" s="584"/>
      <c r="AD33" s="584"/>
      <c r="AE33" s="584"/>
      <c r="AF33" s="584"/>
      <c r="AG33" s="588" t="s">
        <v>368</v>
      </c>
      <c r="AH33" s="588"/>
      <c r="AI33" s="588"/>
      <c r="AJ33" s="647"/>
      <c r="AK33" s="847"/>
      <c r="AL33" s="49"/>
      <c r="AM33" s="773" t="s">
        <v>416</v>
      </c>
      <c r="AN33" s="773"/>
      <c r="AO33" s="773"/>
      <c r="AP33" s="773"/>
      <c r="AQ33" s="773"/>
      <c r="AR33" s="773"/>
      <c r="AS33" s="773"/>
      <c r="AT33" s="773"/>
      <c r="AU33" s="773"/>
      <c r="AV33" s="774"/>
      <c r="AW33" s="583" t="s">
        <v>368</v>
      </c>
      <c r="AX33" s="584"/>
      <c r="AY33" s="584"/>
      <c r="AZ33" s="584"/>
      <c r="BA33" s="584"/>
      <c r="BB33" s="584"/>
      <c r="BC33" s="584"/>
      <c r="BD33" s="584"/>
      <c r="BE33" s="584"/>
      <c r="BF33" s="588" t="s">
        <v>368</v>
      </c>
      <c r="BG33" s="588"/>
      <c r="BH33" s="588"/>
      <c r="BI33" s="588"/>
      <c r="BJ33" s="584" t="s">
        <v>368</v>
      </c>
      <c r="BK33" s="821"/>
      <c r="BL33" s="821"/>
      <c r="BM33" s="821"/>
      <c r="BN33" s="821"/>
      <c r="BO33" s="821"/>
      <c r="BP33" s="822"/>
      <c r="BQ33" s="838" t="s">
        <v>110</v>
      </c>
      <c r="BR33" s="708"/>
      <c r="BS33" s="708"/>
      <c r="BT33" s="708"/>
      <c r="BU33" s="709"/>
      <c r="BV33" s="817" t="s">
        <v>403</v>
      </c>
      <c r="BW33" s="818"/>
      <c r="BX33" s="619" t="s">
        <v>109</v>
      </c>
      <c r="BY33" s="582"/>
      <c r="BZ33" s="582"/>
      <c r="CA33" s="582"/>
      <c r="CB33" s="585"/>
      <c r="CC33" s="817" t="s">
        <v>409</v>
      </c>
      <c r="CD33" s="818"/>
      <c r="CE33" s="619" t="s">
        <v>108</v>
      </c>
      <c r="CF33" s="582"/>
      <c r="CG33" s="582"/>
      <c r="CH33" s="582"/>
      <c r="CI33" s="582"/>
      <c r="CJ33" s="582"/>
      <c r="CK33" s="582"/>
      <c r="CL33" s="582"/>
      <c r="CM33" s="582"/>
      <c r="CN33" s="585"/>
      <c r="CO33" s="819">
        <v>2</v>
      </c>
      <c r="CP33" s="752"/>
      <c r="CQ33" s="752"/>
      <c r="CR33" s="752"/>
      <c r="CS33" s="752"/>
      <c r="CT33" s="820" t="s">
        <v>510</v>
      </c>
      <c r="CU33" s="820"/>
      <c r="CV33" s="820"/>
      <c r="CW33" s="820"/>
      <c r="CX33" s="820"/>
      <c r="CY33" s="820"/>
      <c r="CZ33" s="584">
        <v>7838</v>
      </c>
      <c r="DA33" s="752"/>
      <c r="DB33" s="752"/>
      <c r="DC33" s="752"/>
      <c r="DD33" s="752"/>
      <c r="DE33" s="752"/>
      <c r="DF33" s="752"/>
      <c r="DG33" s="752"/>
      <c r="DH33" s="754"/>
      <c r="DI33" s="4"/>
    </row>
    <row r="34" spans="2:113" ht="13.5" customHeight="1">
      <c r="B34" s="850" t="s">
        <v>117</v>
      </c>
      <c r="C34" s="851"/>
      <c r="D34" s="851"/>
      <c r="E34" s="851"/>
      <c r="F34" s="851"/>
      <c r="G34" s="851"/>
      <c r="H34" s="851"/>
      <c r="I34" s="851"/>
      <c r="J34" s="851"/>
      <c r="K34" s="851"/>
      <c r="L34" s="852"/>
      <c r="M34" s="583" t="s">
        <v>368</v>
      </c>
      <c r="N34" s="584"/>
      <c r="O34" s="584"/>
      <c r="P34" s="584"/>
      <c r="Q34" s="584"/>
      <c r="R34" s="584"/>
      <c r="S34" s="584"/>
      <c r="T34" s="584"/>
      <c r="U34" s="588" t="s">
        <v>368</v>
      </c>
      <c r="V34" s="588"/>
      <c r="W34" s="588"/>
      <c r="X34" s="588"/>
      <c r="Y34" s="584" t="s">
        <v>368</v>
      </c>
      <c r="Z34" s="584"/>
      <c r="AA34" s="584"/>
      <c r="AB34" s="584"/>
      <c r="AC34" s="584"/>
      <c r="AD34" s="584"/>
      <c r="AE34" s="584"/>
      <c r="AF34" s="584"/>
      <c r="AG34" s="588" t="s">
        <v>368</v>
      </c>
      <c r="AH34" s="588"/>
      <c r="AI34" s="588"/>
      <c r="AJ34" s="713"/>
      <c r="AK34" s="847"/>
      <c r="AL34" s="49"/>
      <c r="AM34" s="582" t="s">
        <v>106</v>
      </c>
      <c r="AN34" s="582"/>
      <c r="AO34" s="582"/>
      <c r="AP34" s="582"/>
      <c r="AQ34" s="582"/>
      <c r="AR34" s="582"/>
      <c r="AS34" s="582"/>
      <c r="AT34" s="582"/>
      <c r="AU34" s="582"/>
      <c r="AV34" s="585"/>
      <c r="AW34" s="583">
        <v>1793846</v>
      </c>
      <c r="AX34" s="584"/>
      <c r="AY34" s="584"/>
      <c r="AZ34" s="584"/>
      <c r="BA34" s="584"/>
      <c r="BB34" s="584"/>
      <c r="BC34" s="584"/>
      <c r="BD34" s="584"/>
      <c r="BE34" s="584"/>
      <c r="BF34" s="588">
        <v>8.4</v>
      </c>
      <c r="BG34" s="588"/>
      <c r="BH34" s="588"/>
      <c r="BI34" s="588"/>
      <c r="BJ34" s="584" t="s">
        <v>368</v>
      </c>
      <c r="BK34" s="821"/>
      <c r="BL34" s="821"/>
      <c r="BM34" s="821"/>
      <c r="BN34" s="821"/>
      <c r="BO34" s="821"/>
      <c r="BP34" s="822"/>
      <c r="BQ34" s="619" t="s">
        <v>105</v>
      </c>
      <c r="BR34" s="582"/>
      <c r="BS34" s="582"/>
      <c r="BT34" s="582"/>
      <c r="BU34" s="585"/>
      <c r="BV34" s="817" t="s">
        <v>403</v>
      </c>
      <c r="BW34" s="818"/>
      <c r="BX34" s="619" t="s">
        <v>104</v>
      </c>
      <c r="BY34" s="582"/>
      <c r="BZ34" s="582"/>
      <c r="CA34" s="582"/>
      <c r="CB34" s="585"/>
      <c r="CC34" s="817" t="s">
        <v>403</v>
      </c>
      <c r="CD34" s="818"/>
      <c r="CE34" s="619" t="s">
        <v>103</v>
      </c>
      <c r="CF34" s="582"/>
      <c r="CG34" s="582"/>
      <c r="CH34" s="582"/>
      <c r="CI34" s="582"/>
      <c r="CJ34" s="582"/>
      <c r="CK34" s="582"/>
      <c r="CL34" s="582"/>
      <c r="CM34" s="582"/>
      <c r="CN34" s="585"/>
      <c r="CO34" s="819">
        <v>1</v>
      </c>
      <c r="CP34" s="752"/>
      <c r="CQ34" s="752"/>
      <c r="CR34" s="752"/>
      <c r="CS34" s="752"/>
      <c r="CT34" s="820" t="s">
        <v>510</v>
      </c>
      <c r="CU34" s="820"/>
      <c r="CV34" s="820"/>
      <c r="CW34" s="820"/>
      <c r="CX34" s="820"/>
      <c r="CY34" s="820"/>
      <c r="CZ34" s="584">
        <v>7268</v>
      </c>
      <c r="DA34" s="752"/>
      <c r="DB34" s="752"/>
      <c r="DC34" s="752"/>
      <c r="DD34" s="752"/>
      <c r="DE34" s="752"/>
      <c r="DF34" s="752"/>
      <c r="DG34" s="752"/>
      <c r="DH34" s="754"/>
      <c r="DI34" s="4"/>
    </row>
    <row r="35" spans="2:113" ht="13.5" customHeight="1">
      <c r="B35" s="853" t="s">
        <v>111</v>
      </c>
      <c r="C35" s="695"/>
      <c r="D35" s="695"/>
      <c r="E35" s="695"/>
      <c r="F35" s="695"/>
      <c r="G35" s="695"/>
      <c r="H35" s="695"/>
      <c r="I35" s="695"/>
      <c r="J35" s="695"/>
      <c r="K35" s="695"/>
      <c r="L35" s="696"/>
      <c r="M35" s="583"/>
      <c r="N35" s="584"/>
      <c r="O35" s="584"/>
      <c r="P35" s="584"/>
      <c r="Q35" s="584"/>
      <c r="R35" s="584"/>
      <c r="S35" s="584"/>
      <c r="T35" s="584"/>
      <c r="U35" s="588"/>
      <c r="V35" s="588"/>
      <c r="W35" s="588"/>
      <c r="X35" s="588"/>
      <c r="Y35" s="584"/>
      <c r="Z35" s="584"/>
      <c r="AA35" s="584"/>
      <c r="AB35" s="584"/>
      <c r="AC35" s="584"/>
      <c r="AD35" s="584"/>
      <c r="AE35" s="584"/>
      <c r="AF35" s="584"/>
      <c r="AG35" s="588"/>
      <c r="AH35" s="588"/>
      <c r="AI35" s="588"/>
      <c r="AJ35" s="713"/>
      <c r="AK35" s="848"/>
      <c r="AL35" s="48"/>
      <c r="AM35" s="836" t="s">
        <v>101</v>
      </c>
      <c r="AN35" s="836"/>
      <c r="AO35" s="836"/>
      <c r="AP35" s="836"/>
      <c r="AQ35" s="836"/>
      <c r="AR35" s="836"/>
      <c r="AS35" s="836"/>
      <c r="AT35" s="836"/>
      <c r="AU35" s="836"/>
      <c r="AV35" s="837"/>
      <c r="AW35" s="733" t="s">
        <v>368</v>
      </c>
      <c r="AX35" s="734"/>
      <c r="AY35" s="734"/>
      <c r="AZ35" s="734"/>
      <c r="BA35" s="734"/>
      <c r="BB35" s="734"/>
      <c r="BC35" s="734"/>
      <c r="BD35" s="734"/>
      <c r="BE35" s="734"/>
      <c r="BF35" s="735" t="s">
        <v>368</v>
      </c>
      <c r="BG35" s="735"/>
      <c r="BH35" s="735"/>
      <c r="BI35" s="735"/>
      <c r="BJ35" s="734" t="s">
        <v>368</v>
      </c>
      <c r="BK35" s="833"/>
      <c r="BL35" s="833"/>
      <c r="BM35" s="833"/>
      <c r="BN35" s="833"/>
      <c r="BO35" s="833"/>
      <c r="BP35" s="834"/>
      <c r="BQ35" s="835" t="s">
        <v>100</v>
      </c>
      <c r="BR35" s="695"/>
      <c r="BS35" s="695"/>
      <c r="BT35" s="695"/>
      <c r="BU35" s="696"/>
      <c r="BV35" s="817" t="s">
        <v>403</v>
      </c>
      <c r="BW35" s="818"/>
      <c r="BX35" s="619" t="s">
        <v>99</v>
      </c>
      <c r="BY35" s="582"/>
      <c r="BZ35" s="582"/>
      <c r="CA35" s="582"/>
      <c r="CB35" s="585"/>
      <c r="CC35" s="817" t="s">
        <v>403</v>
      </c>
      <c r="CD35" s="818"/>
      <c r="CE35" s="619" t="s">
        <v>418</v>
      </c>
      <c r="CF35" s="582"/>
      <c r="CG35" s="582"/>
      <c r="CH35" s="582"/>
      <c r="CI35" s="582"/>
      <c r="CJ35" s="582"/>
      <c r="CK35" s="582"/>
      <c r="CL35" s="582"/>
      <c r="CM35" s="582"/>
      <c r="CN35" s="585"/>
      <c r="CO35" s="819">
        <v>1</v>
      </c>
      <c r="CP35" s="752"/>
      <c r="CQ35" s="752"/>
      <c r="CR35" s="752"/>
      <c r="CS35" s="752"/>
      <c r="CT35" s="820" t="s">
        <v>511</v>
      </c>
      <c r="CU35" s="820"/>
      <c r="CV35" s="820"/>
      <c r="CW35" s="820"/>
      <c r="CX35" s="820"/>
      <c r="CY35" s="820"/>
      <c r="CZ35" s="584">
        <v>5750</v>
      </c>
      <c r="DA35" s="752"/>
      <c r="DB35" s="752"/>
      <c r="DC35" s="752"/>
      <c r="DD35" s="752"/>
      <c r="DE35" s="752"/>
      <c r="DF35" s="752"/>
      <c r="DG35" s="752"/>
      <c r="DH35" s="754"/>
      <c r="DI35" s="4"/>
    </row>
    <row r="36" spans="2:113" ht="13.5" customHeight="1">
      <c r="B36" s="659" t="s">
        <v>107</v>
      </c>
      <c r="C36" s="582"/>
      <c r="D36" s="582"/>
      <c r="E36" s="582"/>
      <c r="F36" s="582"/>
      <c r="G36" s="582"/>
      <c r="H36" s="582"/>
      <c r="I36" s="582"/>
      <c r="J36" s="582"/>
      <c r="K36" s="582"/>
      <c r="L36" s="585"/>
      <c r="M36" s="583">
        <v>6213520</v>
      </c>
      <c r="N36" s="584"/>
      <c r="O36" s="584"/>
      <c r="P36" s="584"/>
      <c r="Q36" s="584"/>
      <c r="R36" s="584"/>
      <c r="S36" s="584"/>
      <c r="T36" s="584"/>
      <c r="U36" s="588">
        <v>14.5</v>
      </c>
      <c r="V36" s="588"/>
      <c r="W36" s="588"/>
      <c r="X36" s="588"/>
      <c r="Y36" s="584" t="s">
        <v>368</v>
      </c>
      <c r="Z36" s="584"/>
      <c r="AA36" s="584"/>
      <c r="AB36" s="584"/>
      <c r="AC36" s="584"/>
      <c r="AD36" s="584"/>
      <c r="AE36" s="584"/>
      <c r="AF36" s="584"/>
      <c r="AG36" s="588" t="s">
        <v>368</v>
      </c>
      <c r="AH36" s="588"/>
      <c r="AI36" s="588"/>
      <c r="AJ36" s="713"/>
      <c r="AK36" s="47"/>
      <c r="AL36" s="726" t="s">
        <v>97</v>
      </c>
      <c r="AM36" s="726"/>
      <c r="AN36" s="726"/>
      <c r="AO36" s="726"/>
      <c r="AP36" s="726"/>
      <c r="AQ36" s="726"/>
      <c r="AR36" s="726"/>
      <c r="AS36" s="726"/>
      <c r="AT36" s="726"/>
      <c r="AU36" s="726"/>
      <c r="AV36" s="727"/>
      <c r="AW36" s="741" t="s">
        <v>368</v>
      </c>
      <c r="AX36" s="742"/>
      <c r="AY36" s="742"/>
      <c r="AZ36" s="742"/>
      <c r="BA36" s="742"/>
      <c r="BB36" s="742"/>
      <c r="BC36" s="742"/>
      <c r="BD36" s="742"/>
      <c r="BE36" s="742"/>
      <c r="BF36" s="743" t="s">
        <v>368</v>
      </c>
      <c r="BG36" s="743"/>
      <c r="BH36" s="743"/>
      <c r="BI36" s="743"/>
      <c r="BJ36" s="742" t="s">
        <v>368</v>
      </c>
      <c r="BK36" s="831"/>
      <c r="BL36" s="831"/>
      <c r="BM36" s="831"/>
      <c r="BN36" s="831"/>
      <c r="BO36" s="831"/>
      <c r="BP36" s="832"/>
      <c r="BQ36" s="619" t="s">
        <v>96</v>
      </c>
      <c r="BR36" s="582"/>
      <c r="BS36" s="582"/>
      <c r="BT36" s="582"/>
      <c r="BU36" s="585"/>
      <c r="BV36" s="817" t="s">
        <v>403</v>
      </c>
      <c r="BW36" s="818"/>
      <c r="BX36" s="619" t="s">
        <v>95</v>
      </c>
      <c r="BY36" s="582"/>
      <c r="BZ36" s="582"/>
      <c r="CA36" s="582"/>
      <c r="CB36" s="585"/>
      <c r="CC36" s="817" t="s">
        <v>403</v>
      </c>
      <c r="CD36" s="818"/>
      <c r="CE36" s="619" t="s">
        <v>94</v>
      </c>
      <c r="CF36" s="582"/>
      <c r="CG36" s="582"/>
      <c r="CH36" s="582"/>
      <c r="CI36" s="582"/>
      <c r="CJ36" s="582"/>
      <c r="CK36" s="582"/>
      <c r="CL36" s="582"/>
      <c r="CM36" s="582"/>
      <c r="CN36" s="585"/>
      <c r="CO36" s="819">
        <v>1</v>
      </c>
      <c r="CP36" s="752"/>
      <c r="CQ36" s="752"/>
      <c r="CR36" s="752"/>
      <c r="CS36" s="752"/>
      <c r="CT36" s="820" t="s">
        <v>511</v>
      </c>
      <c r="CU36" s="820"/>
      <c r="CV36" s="820"/>
      <c r="CW36" s="820"/>
      <c r="CX36" s="820"/>
      <c r="CY36" s="820"/>
      <c r="CZ36" s="584">
        <v>5200</v>
      </c>
      <c r="DA36" s="752"/>
      <c r="DB36" s="752"/>
      <c r="DC36" s="752"/>
      <c r="DD36" s="752"/>
      <c r="DE36" s="752"/>
      <c r="DF36" s="752"/>
      <c r="DG36" s="752"/>
      <c r="DH36" s="754"/>
      <c r="DI36" s="4"/>
    </row>
    <row r="37" spans="2:113" ht="13.5" customHeight="1">
      <c r="B37" s="659" t="s">
        <v>102</v>
      </c>
      <c r="C37" s="582"/>
      <c r="D37" s="582"/>
      <c r="E37" s="582"/>
      <c r="F37" s="582"/>
      <c r="G37" s="582"/>
      <c r="H37" s="582"/>
      <c r="I37" s="582"/>
      <c r="J37" s="582"/>
      <c r="K37" s="582"/>
      <c r="L37" s="585"/>
      <c r="M37" s="583">
        <v>250172</v>
      </c>
      <c r="N37" s="584"/>
      <c r="O37" s="584"/>
      <c r="P37" s="584"/>
      <c r="Q37" s="584"/>
      <c r="R37" s="584"/>
      <c r="S37" s="584"/>
      <c r="T37" s="584"/>
      <c r="U37" s="588">
        <v>0.6</v>
      </c>
      <c r="V37" s="588"/>
      <c r="W37" s="588"/>
      <c r="X37" s="588"/>
      <c r="Y37" s="584">
        <v>1327</v>
      </c>
      <c r="Z37" s="584"/>
      <c r="AA37" s="584"/>
      <c r="AB37" s="584"/>
      <c r="AC37" s="584"/>
      <c r="AD37" s="584"/>
      <c r="AE37" s="584"/>
      <c r="AF37" s="584"/>
      <c r="AG37" s="588">
        <v>0</v>
      </c>
      <c r="AH37" s="588"/>
      <c r="AI37" s="588"/>
      <c r="AJ37" s="713"/>
      <c r="AK37" s="619" t="s">
        <v>92</v>
      </c>
      <c r="AL37" s="582"/>
      <c r="AM37" s="582"/>
      <c r="AN37" s="582"/>
      <c r="AO37" s="582"/>
      <c r="AP37" s="582"/>
      <c r="AQ37" s="582"/>
      <c r="AR37" s="582"/>
      <c r="AS37" s="582"/>
      <c r="AT37" s="582"/>
      <c r="AU37" s="582"/>
      <c r="AV37" s="585"/>
      <c r="AW37" s="583" t="s">
        <v>368</v>
      </c>
      <c r="AX37" s="584"/>
      <c r="AY37" s="584"/>
      <c r="AZ37" s="584"/>
      <c r="BA37" s="584"/>
      <c r="BB37" s="584"/>
      <c r="BC37" s="584"/>
      <c r="BD37" s="584"/>
      <c r="BE37" s="584"/>
      <c r="BF37" s="588" t="s">
        <v>368</v>
      </c>
      <c r="BG37" s="588"/>
      <c r="BH37" s="588"/>
      <c r="BI37" s="588"/>
      <c r="BJ37" s="584" t="s">
        <v>368</v>
      </c>
      <c r="BK37" s="821"/>
      <c r="BL37" s="821"/>
      <c r="BM37" s="821"/>
      <c r="BN37" s="821"/>
      <c r="BO37" s="821"/>
      <c r="BP37" s="822"/>
      <c r="BQ37" s="619" t="s">
        <v>91</v>
      </c>
      <c r="BR37" s="582"/>
      <c r="BS37" s="582"/>
      <c r="BT37" s="582"/>
      <c r="BU37" s="585"/>
      <c r="BV37" s="817" t="s">
        <v>403</v>
      </c>
      <c r="BW37" s="818"/>
      <c r="BX37" s="619" t="s">
        <v>90</v>
      </c>
      <c r="BY37" s="582"/>
      <c r="BZ37" s="582"/>
      <c r="CA37" s="582"/>
      <c r="CB37" s="585"/>
      <c r="CC37" s="817" t="s">
        <v>403</v>
      </c>
      <c r="CD37" s="818"/>
      <c r="CE37" s="619" t="s">
        <v>89</v>
      </c>
      <c r="CF37" s="582"/>
      <c r="CG37" s="582"/>
      <c r="CH37" s="582"/>
      <c r="CI37" s="582"/>
      <c r="CJ37" s="582"/>
      <c r="CK37" s="582"/>
      <c r="CL37" s="582"/>
      <c r="CM37" s="582"/>
      <c r="CN37" s="585"/>
      <c r="CO37" s="819">
        <v>22</v>
      </c>
      <c r="CP37" s="752"/>
      <c r="CQ37" s="752"/>
      <c r="CR37" s="752"/>
      <c r="CS37" s="752"/>
      <c r="CT37" s="820" t="s">
        <v>511</v>
      </c>
      <c r="CU37" s="820"/>
      <c r="CV37" s="820"/>
      <c r="CW37" s="820"/>
      <c r="CX37" s="820"/>
      <c r="CY37" s="820"/>
      <c r="CZ37" s="584">
        <v>4900</v>
      </c>
      <c r="DA37" s="752"/>
      <c r="DB37" s="752"/>
      <c r="DC37" s="752"/>
      <c r="DD37" s="752"/>
      <c r="DE37" s="752"/>
      <c r="DF37" s="752"/>
      <c r="DG37" s="752"/>
      <c r="DH37" s="754"/>
      <c r="DI37" s="4"/>
    </row>
    <row r="38" spans="2:113" ht="13.5" customHeight="1">
      <c r="B38" s="659" t="s">
        <v>98</v>
      </c>
      <c r="C38" s="582"/>
      <c r="D38" s="582"/>
      <c r="E38" s="582"/>
      <c r="F38" s="582"/>
      <c r="G38" s="582"/>
      <c r="H38" s="582"/>
      <c r="I38" s="582"/>
      <c r="J38" s="582"/>
      <c r="K38" s="582"/>
      <c r="L38" s="585"/>
      <c r="M38" s="583">
        <v>2922</v>
      </c>
      <c r="N38" s="584"/>
      <c r="O38" s="584"/>
      <c r="P38" s="584"/>
      <c r="Q38" s="584"/>
      <c r="R38" s="584"/>
      <c r="S38" s="584"/>
      <c r="T38" s="584"/>
      <c r="U38" s="588">
        <v>0</v>
      </c>
      <c r="V38" s="588"/>
      <c r="W38" s="588"/>
      <c r="X38" s="588"/>
      <c r="Y38" s="584" t="s">
        <v>368</v>
      </c>
      <c r="Z38" s="584"/>
      <c r="AA38" s="584"/>
      <c r="AB38" s="584"/>
      <c r="AC38" s="584"/>
      <c r="AD38" s="584"/>
      <c r="AE38" s="584"/>
      <c r="AF38" s="584"/>
      <c r="AG38" s="588" t="s">
        <v>368</v>
      </c>
      <c r="AH38" s="588"/>
      <c r="AI38" s="588"/>
      <c r="AJ38" s="713"/>
      <c r="AK38" s="697" t="s">
        <v>87</v>
      </c>
      <c r="AL38" s="662"/>
      <c r="AM38" s="662"/>
      <c r="AN38" s="662"/>
      <c r="AO38" s="662"/>
      <c r="AP38" s="662"/>
      <c r="AQ38" s="662"/>
      <c r="AR38" s="662"/>
      <c r="AS38" s="662"/>
      <c r="AT38" s="662"/>
      <c r="AU38" s="662"/>
      <c r="AV38" s="663"/>
      <c r="AW38" s="830">
        <v>21281020</v>
      </c>
      <c r="AX38" s="812"/>
      <c r="AY38" s="812"/>
      <c r="AZ38" s="812"/>
      <c r="BA38" s="812"/>
      <c r="BB38" s="812"/>
      <c r="BC38" s="812"/>
      <c r="BD38" s="812"/>
      <c r="BE38" s="812"/>
      <c r="BF38" s="811">
        <v>100</v>
      </c>
      <c r="BG38" s="811"/>
      <c r="BH38" s="811"/>
      <c r="BI38" s="811"/>
      <c r="BJ38" s="812">
        <v>57882</v>
      </c>
      <c r="BK38" s="813"/>
      <c r="BL38" s="813"/>
      <c r="BM38" s="813"/>
      <c r="BN38" s="813"/>
      <c r="BO38" s="813"/>
      <c r="BP38" s="814"/>
      <c r="BQ38" s="697" t="s">
        <v>86</v>
      </c>
      <c r="BR38" s="662"/>
      <c r="BS38" s="662"/>
      <c r="BT38" s="662"/>
      <c r="BU38" s="663"/>
      <c r="BV38" s="815" t="s">
        <v>403</v>
      </c>
      <c r="BW38" s="816"/>
      <c r="BX38" s="697" t="s">
        <v>85</v>
      </c>
      <c r="BY38" s="662"/>
      <c r="BZ38" s="662"/>
      <c r="CA38" s="662"/>
      <c r="CB38" s="663"/>
      <c r="CC38" s="815" t="s">
        <v>409</v>
      </c>
      <c r="CD38" s="816"/>
      <c r="CE38" s="823"/>
      <c r="CF38" s="824"/>
      <c r="CG38" s="824"/>
      <c r="CH38" s="824"/>
      <c r="CI38" s="824"/>
      <c r="CJ38" s="824"/>
      <c r="CK38" s="824"/>
      <c r="CL38" s="824"/>
      <c r="CM38" s="824"/>
      <c r="CN38" s="825"/>
      <c r="CO38" s="826"/>
      <c r="CP38" s="827"/>
      <c r="CQ38" s="827"/>
      <c r="CR38" s="827"/>
      <c r="CS38" s="827"/>
      <c r="CT38" s="828"/>
      <c r="CU38" s="828"/>
      <c r="CV38" s="828"/>
      <c r="CW38" s="828"/>
      <c r="CX38" s="828"/>
      <c r="CY38" s="828"/>
      <c r="CZ38" s="827"/>
      <c r="DA38" s="827"/>
      <c r="DB38" s="827"/>
      <c r="DC38" s="827"/>
      <c r="DD38" s="827"/>
      <c r="DE38" s="827"/>
      <c r="DF38" s="827"/>
      <c r="DG38" s="827"/>
      <c r="DH38" s="829"/>
      <c r="DI38" s="4"/>
    </row>
    <row r="39" spans="2:113" ht="13.5" customHeight="1">
      <c r="B39" s="659" t="s">
        <v>93</v>
      </c>
      <c r="C39" s="582"/>
      <c r="D39" s="582"/>
      <c r="E39" s="582"/>
      <c r="F39" s="582"/>
      <c r="G39" s="582"/>
      <c r="H39" s="582"/>
      <c r="I39" s="582"/>
      <c r="J39" s="582"/>
      <c r="K39" s="582"/>
      <c r="L39" s="585"/>
      <c r="M39" s="583">
        <v>1243630</v>
      </c>
      <c r="N39" s="584"/>
      <c r="O39" s="584"/>
      <c r="P39" s="584"/>
      <c r="Q39" s="584"/>
      <c r="R39" s="584"/>
      <c r="S39" s="584"/>
      <c r="T39" s="584"/>
      <c r="U39" s="588">
        <v>2.9</v>
      </c>
      <c r="V39" s="588"/>
      <c r="W39" s="588"/>
      <c r="X39" s="588"/>
      <c r="Y39" s="584" t="s">
        <v>368</v>
      </c>
      <c r="Z39" s="584"/>
      <c r="AA39" s="584"/>
      <c r="AB39" s="584"/>
      <c r="AC39" s="584"/>
      <c r="AD39" s="584"/>
      <c r="AE39" s="584"/>
      <c r="AF39" s="584"/>
      <c r="AG39" s="588" t="s">
        <v>368</v>
      </c>
      <c r="AH39" s="588"/>
      <c r="AI39" s="588"/>
      <c r="AJ39" s="71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59" t="s">
        <v>88</v>
      </c>
      <c r="C40" s="582"/>
      <c r="D40" s="582"/>
      <c r="E40" s="582"/>
      <c r="F40" s="582"/>
      <c r="G40" s="582"/>
      <c r="H40" s="582"/>
      <c r="I40" s="582"/>
      <c r="J40" s="582"/>
      <c r="K40" s="582"/>
      <c r="L40" s="585"/>
      <c r="M40" s="583">
        <v>2102275</v>
      </c>
      <c r="N40" s="584"/>
      <c r="O40" s="584"/>
      <c r="P40" s="584"/>
      <c r="Q40" s="584"/>
      <c r="R40" s="584"/>
      <c r="S40" s="584"/>
      <c r="T40" s="584"/>
      <c r="U40" s="588">
        <v>4.9000000000000004</v>
      </c>
      <c r="V40" s="588"/>
      <c r="W40" s="588"/>
      <c r="X40" s="588"/>
      <c r="Y40" s="584" t="s">
        <v>368</v>
      </c>
      <c r="Z40" s="584"/>
      <c r="AA40" s="584"/>
      <c r="AB40" s="584"/>
      <c r="AC40" s="584"/>
      <c r="AD40" s="584"/>
      <c r="AE40" s="584"/>
      <c r="AF40" s="584"/>
      <c r="AG40" s="588" t="s">
        <v>368</v>
      </c>
      <c r="AH40" s="588"/>
      <c r="AI40" s="588"/>
      <c r="AJ40" s="71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59" t="s">
        <v>84</v>
      </c>
      <c r="C41" s="582"/>
      <c r="D41" s="582"/>
      <c r="E41" s="582"/>
      <c r="F41" s="582"/>
      <c r="G41" s="582"/>
      <c r="H41" s="582"/>
      <c r="I41" s="582"/>
      <c r="J41" s="582"/>
      <c r="K41" s="582"/>
      <c r="L41" s="585"/>
      <c r="M41" s="583">
        <v>364920</v>
      </c>
      <c r="N41" s="584"/>
      <c r="O41" s="584"/>
      <c r="P41" s="584"/>
      <c r="Q41" s="584"/>
      <c r="R41" s="584"/>
      <c r="S41" s="584"/>
      <c r="T41" s="584"/>
      <c r="U41" s="588">
        <v>0.9</v>
      </c>
      <c r="V41" s="588"/>
      <c r="W41" s="588"/>
      <c r="X41" s="588"/>
      <c r="Y41" s="584">
        <v>366</v>
      </c>
      <c r="Z41" s="584"/>
      <c r="AA41" s="584"/>
      <c r="AB41" s="584"/>
      <c r="AC41" s="584"/>
      <c r="AD41" s="584"/>
      <c r="AE41" s="584"/>
      <c r="AF41" s="584"/>
      <c r="AG41" s="588">
        <v>0</v>
      </c>
      <c r="AH41" s="588"/>
      <c r="AI41" s="588"/>
      <c r="AJ41" s="71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59" t="s">
        <v>83</v>
      </c>
      <c r="C42" s="582"/>
      <c r="D42" s="582"/>
      <c r="E42" s="582"/>
      <c r="F42" s="582"/>
      <c r="G42" s="582"/>
      <c r="H42" s="582"/>
      <c r="I42" s="582"/>
      <c r="J42" s="582"/>
      <c r="K42" s="582"/>
      <c r="L42" s="585"/>
      <c r="M42" s="583">
        <v>176800</v>
      </c>
      <c r="N42" s="584"/>
      <c r="O42" s="584"/>
      <c r="P42" s="584"/>
      <c r="Q42" s="584"/>
      <c r="R42" s="584"/>
      <c r="S42" s="584"/>
      <c r="T42" s="584"/>
      <c r="U42" s="588">
        <v>0.4</v>
      </c>
      <c r="V42" s="588"/>
      <c r="W42" s="588"/>
      <c r="X42" s="588"/>
      <c r="Y42" s="584" t="s">
        <v>368</v>
      </c>
      <c r="Z42" s="584"/>
      <c r="AA42" s="584"/>
      <c r="AB42" s="584"/>
      <c r="AC42" s="584"/>
      <c r="AD42" s="584"/>
      <c r="AE42" s="584"/>
      <c r="AF42" s="584"/>
      <c r="AG42" s="588" t="s">
        <v>368</v>
      </c>
      <c r="AH42" s="588"/>
      <c r="AI42" s="588"/>
      <c r="AJ42" s="71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695" t="s">
        <v>82</v>
      </c>
      <c r="D43" s="695"/>
      <c r="E43" s="695"/>
      <c r="F43" s="695"/>
      <c r="G43" s="695"/>
      <c r="H43" s="695"/>
      <c r="I43" s="695"/>
      <c r="J43" s="695"/>
      <c r="K43" s="695"/>
      <c r="L43" s="696"/>
      <c r="M43" s="583" t="s">
        <v>368</v>
      </c>
      <c r="N43" s="584"/>
      <c r="O43" s="584"/>
      <c r="P43" s="584"/>
      <c r="Q43" s="584"/>
      <c r="R43" s="584"/>
      <c r="S43" s="584"/>
      <c r="T43" s="584"/>
      <c r="U43" s="588" t="s">
        <v>368</v>
      </c>
      <c r="V43" s="588"/>
      <c r="W43" s="588"/>
      <c r="X43" s="588"/>
      <c r="Y43" s="584" t="s">
        <v>368</v>
      </c>
      <c r="Z43" s="584"/>
      <c r="AA43" s="584"/>
      <c r="AB43" s="584"/>
      <c r="AC43" s="584"/>
      <c r="AD43" s="584"/>
      <c r="AE43" s="584"/>
      <c r="AF43" s="584"/>
      <c r="AG43" s="588" t="s">
        <v>368</v>
      </c>
      <c r="AH43" s="588"/>
      <c r="AI43" s="588"/>
      <c r="AJ43" s="713"/>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695" t="s">
        <v>81</v>
      </c>
      <c r="D44" s="695"/>
      <c r="E44" s="695"/>
      <c r="F44" s="695"/>
      <c r="G44" s="695"/>
      <c r="H44" s="695"/>
      <c r="I44" s="695"/>
      <c r="J44" s="695"/>
      <c r="K44" s="695"/>
      <c r="L44" s="696"/>
      <c r="M44" s="583" t="s">
        <v>368</v>
      </c>
      <c r="N44" s="584"/>
      <c r="O44" s="584"/>
      <c r="P44" s="584"/>
      <c r="Q44" s="584"/>
      <c r="R44" s="584"/>
      <c r="S44" s="584"/>
      <c r="T44" s="584"/>
      <c r="U44" s="588" t="s">
        <v>368</v>
      </c>
      <c r="V44" s="588"/>
      <c r="W44" s="588"/>
      <c r="X44" s="588"/>
      <c r="Y44" s="584" t="s">
        <v>368</v>
      </c>
      <c r="Z44" s="584"/>
      <c r="AA44" s="584"/>
      <c r="AB44" s="584"/>
      <c r="AC44" s="584"/>
      <c r="AD44" s="584"/>
      <c r="AE44" s="584"/>
      <c r="AF44" s="584"/>
      <c r="AG44" s="588" t="s">
        <v>368</v>
      </c>
      <c r="AH44" s="588"/>
      <c r="AI44" s="588"/>
      <c r="AJ44" s="713"/>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4" t="s">
        <v>80</v>
      </c>
      <c r="C45" s="662"/>
      <c r="D45" s="662"/>
      <c r="E45" s="662"/>
      <c r="F45" s="662"/>
      <c r="G45" s="662"/>
      <c r="H45" s="662"/>
      <c r="I45" s="662"/>
      <c r="J45" s="662"/>
      <c r="K45" s="662"/>
      <c r="L45" s="663"/>
      <c r="M45" s="583">
        <v>42729003</v>
      </c>
      <c r="N45" s="584"/>
      <c r="O45" s="584"/>
      <c r="P45" s="584"/>
      <c r="Q45" s="584"/>
      <c r="R45" s="584"/>
      <c r="S45" s="584"/>
      <c r="T45" s="584"/>
      <c r="U45" s="588">
        <v>100</v>
      </c>
      <c r="V45" s="588"/>
      <c r="W45" s="588"/>
      <c r="X45" s="588"/>
      <c r="Y45" s="584">
        <v>22703821</v>
      </c>
      <c r="Z45" s="584"/>
      <c r="AA45" s="584"/>
      <c r="AB45" s="584"/>
      <c r="AC45" s="584"/>
      <c r="AD45" s="584"/>
      <c r="AE45" s="584"/>
      <c r="AF45" s="584"/>
      <c r="AG45" s="588">
        <v>100</v>
      </c>
      <c r="AH45" s="588"/>
      <c r="AI45" s="588"/>
      <c r="AJ45" s="713"/>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32" t="s">
        <v>79</v>
      </c>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41"/>
      <c r="AD46" s="41"/>
      <c r="AE46" s="41"/>
      <c r="AF46" s="41"/>
      <c r="AG46" s="43"/>
      <c r="AH46" s="632" t="s">
        <v>419</v>
      </c>
      <c r="AI46" s="632"/>
      <c r="AJ46" s="632"/>
      <c r="AK46" s="632"/>
      <c r="AL46" s="632"/>
      <c r="AM46" s="632"/>
      <c r="AN46" s="632"/>
      <c r="AO46" s="632"/>
      <c r="AP46" s="632"/>
      <c r="AQ46" s="38"/>
      <c r="AR46" s="38"/>
      <c r="AS46" s="38"/>
      <c r="AT46" s="41"/>
      <c r="AU46" s="41"/>
      <c r="AV46" s="40"/>
      <c r="AW46" s="42"/>
      <c r="AX46" s="41"/>
      <c r="AY46" s="41"/>
      <c r="AZ46" s="632" t="s">
        <v>78</v>
      </c>
      <c r="BA46" s="632"/>
      <c r="BB46" s="632"/>
      <c r="BC46" s="632"/>
      <c r="BD46" s="632"/>
      <c r="BE46" s="632"/>
      <c r="BF46" s="632"/>
      <c r="BG46" s="632"/>
      <c r="BH46" s="632"/>
      <c r="BI46" s="632"/>
      <c r="BJ46" s="632"/>
      <c r="BK46" s="632"/>
      <c r="BL46" s="632"/>
      <c r="BM46" s="632"/>
      <c r="BN46" s="632"/>
      <c r="BO46" s="632"/>
      <c r="BP46" s="632"/>
      <c r="BQ46" s="632"/>
      <c r="BR46" s="632"/>
      <c r="BS46" s="632"/>
      <c r="BT46" s="41"/>
      <c r="BU46" s="41"/>
      <c r="BV46" s="632" t="s">
        <v>419</v>
      </c>
      <c r="BW46" s="632"/>
      <c r="BX46" s="632"/>
      <c r="BY46" s="632"/>
      <c r="BZ46" s="632"/>
      <c r="CA46" s="632"/>
      <c r="CB46" s="632"/>
      <c r="CC46" s="632"/>
      <c r="CD46" s="41"/>
      <c r="CE46" s="40"/>
      <c r="CF46" s="39"/>
      <c r="CG46" s="283"/>
      <c r="CH46" s="807" t="s">
        <v>77</v>
      </c>
      <c r="CI46" s="807"/>
      <c r="CJ46" s="807"/>
      <c r="CK46" s="807"/>
      <c r="CL46" s="807"/>
      <c r="CM46" s="807"/>
      <c r="CN46" s="807"/>
      <c r="CO46" s="807"/>
      <c r="CP46" s="807"/>
      <c r="CQ46" s="38"/>
      <c r="CR46" s="24"/>
      <c r="CS46" s="728" t="s">
        <v>778</v>
      </c>
      <c r="CT46" s="632"/>
      <c r="CU46" s="632"/>
      <c r="CV46" s="632"/>
      <c r="CW46" s="632"/>
      <c r="CX46" s="632"/>
      <c r="CY46" s="632"/>
      <c r="CZ46" s="633"/>
      <c r="DA46" s="728" t="s">
        <v>395</v>
      </c>
      <c r="DB46" s="632"/>
      <c r="DC46" s="632"/>
      <c r="DD46" s="632"/>
      <c r="DE46" s="632"/>
      <c r="DF46" s="632"/>
      <c r="DG46" s="632"/>
      <c r="DH46" s="809"/>
      <c r="DI46" s="4"/>
    </row>
    <row r="47" spans="2:113" ht="13.5" customHeight="1">
      <c r="B47" s="37"/>
      <c r="C47" s="32"/>
      <c r="D47" s="32"/>
      <c r="E47" s="662"/>
      <c r="F47" s="662"/>
      <c r="G47" s="662"/>
      <c r="H47" s="662"/>
      <c r="I47" s="662"/>
      <c r="J47" s="662"/>
      <c r="K47" s="662"/>
      <c r="L47" s="662"/>
      <c r="M47" s="662"/>
      <c r="N47" s="662"/>
      <c r="O47" s="662"/>
      <c r="P47" s="662"/>
      <c r="Q47" s="662"/>
      <c r="R47" s="662"/>
      <c r="S47" s="662"/>
      <c r="T47" s="662"/>
      <c r="U47" s="662"/>
      <c r="V47" s="662"/>
      <c r="W47" s="662"/>
      <c r="X47" s="662"/>
      <c r="Y47" s="582"/>
      <c r="Z47" s="582"/>
      <c r="AA47" s="582"/>
      <c r="AB47" s="582"/>
      <c r="AC47" s="4"/>
      <c r="AD47" s="4"/>
      <c r="AE47" s="4"/>
      <c r="AF47" s="4"/>
      <c r="AG47" s="6"/>
      <c r="AH47" s="806"/>
      <c r="AI47" s="806"/>
      <c r="AJ47" s="806"/>
      <c r="AK47" s="806"/>
      <c r="AL47" s="806"/>
      <c r="AM47" s="806"/>
      <c r="AN47" s="806"/>
      <c r="AO47" s="806"/>
      <c r="AP47" s="806"/>
      <c r="AQ47" s="35"/>
      <c r="AR47" s="35"/>
      <c r="AS47" s="35"/>
      <c r="AT47" s="4"/>
      <c r="AU47" s="4"/>
      <c r="AV47" s="34"/>
      <c r="AW47" s="33"/>
      <c r="AX47" s="32"/>
      <c r="AY47" s="32"/>
      <c r="AZ47" s="662"/>
      <c r="BA47" s="662"/>
      <c r="BB47" s="662"/>
      <c r="BC47" s="662"/>
      <c r="BD47" s="662"/>
      <c r="BE47" s="662"/>
      <c r="BF47" s="662"/>
      <c r="BG47" s="662"/>
      <c r="BH47" s="662"/>
      <c r="BI47" s="662"/>
      <c r="BJ47" s="662"/>
      <c r="BK47" s="662"/>
      <c r="BL47" s="662"/>
      <c r="BM47" s="662"/>
      <c r="BN47" s="662"/>
      <c r="BO47" s="662"/>
      <c r="BP47" s="662"/>
      <c r="BQ47" s="662"/>
      <c r="BR47" s="662"/>
      <c r="BS47" s="662"/>
      <c r="BT47" s="32"/>
      <c r="BU47" s="32"/>
      <c r="BV47" s="662"/>
      <c r="BW47" s="662"/>
      <c r="BX47" s="662"/>
      <c r="BY47" s="662"/>
      <c r="BZ47" s="662"/>
      <c r="CA47" s="662"/>
      <c r="CB47" s="662"/>
      <c r="CC47" s="662"/>
      <c r="CD47" s="32"/>
      <c r="CE47" s="31"/>
      <c r="CF47" s="20"/>
      <c r="CG47" s="284"/>
      <c r="CH47" s="808"/>
      <c r="CI47" s="808"/>
      <c r="CJ47" s="808"/>
      <c r="CK47" s="808"/>
      <c r="CL47" s="808"/>
      <c r="CM47" s="808"/>
      <c r="CN47" s="808"/>
      <c r="CO47" s="808"/>
      <c r="CP47" s="808"/>
      <c r="CQ47" s="30"/>
      <c r="CR47" s="21"/>
      <c r="CS47" s="697"/>
      <c r="CT47" s="662"/>
      <c r="CU47" s="662"/>
      <c r="CV47" s="662"/>
      <c r="CW47" s="662"/>
      <c r="CX47" s="662"/>
      <c r="CY47" s="662"/>
      <c r="CZ47" s="663"/>
      <c r="DA47" s="697"/>
      <c r="DB47" s="662"/>
      <c r="DC47" s="662"/>
      <c r="DD47" s="662"/>
      <c r="DE47" s="662"/>
      <c r="DF47" s="662"/>
      <c r="DG47" s="662"/>
      <c r="DH47" s="810"/>
      <c r="DI47" s="4"/>
    </row>
    <row r="48" spans="2:113" ht="13.5" customHeight="1">
      <c r="B48" s="29"/>
      <c r="C48" s="28"/>
      <c r="D48" s="788" t="s">
        <v>77</v>
      </c>
      <c r="E48" s="788"/>
      <c r="F48" s="788"/>
      <c r="G48" s="788"/>
      <c r="H48" s="788"/>
      <c r="I48" s="788"/>
      <c r="J48" s="788"/>
      <c r="K48" s="27"/>
      <c r="L48" s="25"/>
      <c r="M48" s="26"/>
      <c r="N48" s="788" t="s">
        <v>76</v>
      </c>
      <c r="O48" s="788"/>
      <c r="P48" s="788"/>
      <c r="Q48" s="788"/>
      <c r="R48" s="788"/>
      <c r="S48" s="788"/>
      <c r="T48" s="25"/>
      <c r="U48" s="795" t="s">
        <v>73</v>
      </c>
      <c r="V48" s="788"/>
      <c r="W48" s="788"/>
      <c r="X48" s="796"/>
      <c r="Y48" s="797" t="s">
        <v>70</v>
      </c>
      <c r="Z48" s="797"/>
      <c r="AA48" s="797"/>
      <c r="AB48" s="797"/>
      <c r="AC48" s="797"/>
      <c r="AD48" s="797"/>
      <c r="AE48" s="797"/>
      <c r="AF48" s="797"/>
      <c r="AG48" s="798" t="s">
        <v>420</v>
      </c>
      <c r="AH48" s="799"/>
      <c r="AI48" s="799"/>
      <c r="AJ48" s="799"/>
      <c r="AK48" s="799"/>
      <c r="AL48" s="799"/>
      <c r="AM48" s="799"/>
      <c r="AN48" s="799"/>
      <c r="AO48" s="799"/>
      <c r="AP48" s="800"/>
      <c r="AQ48" s="797" t="s">
        <v>75</v>
      </c>
      <c r="AR48" s="797"/>
      <c r="AS48" s="797"/>
      <c r="AT48" s="797"/>
      <c r="AU48" s="797"/>
      <c r="AV48" s="797"/>
      <c r="AW48" s="6"/>
      <c r="AX48" s="632" t="s">
        <v>74</v>
      </c>
      <c r="AY48" s="632"/>
      <c r="AZ48" s="632"/>
      <c r="BA48" s="632"/>
      <c r="BB48" s="632"/>
      <c r="BC48" s="632"/>
      <c r="BD48" s="632"/>
      <c r="BE48" s="24"/>
      <c r="BF48" s="6"/>
      <c r="BG48" s="632" t="s">
        <v>421</v>
      </c>
      <c r="BH48" s="632"/>
      <c r="BI48" s="632"/>
      <c r="BJ48" s="632"/>
      <c r="BK48" s="632"/>
      <c r="BL48" s="24"/>
      <c r="BM48" s="632" t="s">
        <v>73</v>
      </c>
      <c r="BN48" s="632"/>
      <c r="BO48" s="632"/>
      <c r="BP48" s="632"/>
      <c r="BQ48" s="801"/>
      <c r="BR48" s="802"/>
      <c r="BS48" s="632" t="s">
        <v>422</v>
      </c>
      <c r="BT48" s="632"/>
      <c r="BU48" s="632"/>
      <c r="BV48" s="632"/>
      <c r="BW48" s="632"/>
      <c r="BX48" s="803"/>
      <c r="BY48" s="804"/>
      <c r="BZ48" s="6"/>
      <c r="CA48" s="805" t="s">
        <v>423</v>
      </c>
      <c r="CB48" s="805"/>
      <c r="CC48" s="805"/>
      <c r="CD48" s="805"/>
      <c r="CE48" s="23"/>
      <c r="CF48" s="728" t="s">
        <v>72</v>
      </c>
      <c r="CG48" s="793"/>
      <c r="CH48" s="793"/>
      <c r="CI48" s="793"/>
      <c r="CJ48" s="793"/>
      <c r="CK48" s="793"/>
      <c r="CL48" s="793"/>
      <c r="CM48" s="793"/>
      <c r="CN48" s="793"/>
      <c r="CO48" s="793"/>
      <c r="CP48" s="793"/>
      <c r="CQ48" s="793"/>
      <c r="CR48" s="794"/>
      <c r="CS48" s="749">
        <v>17317335</v>
      </c>
      <c r="CT48" s="783"/>
      <c r="CU48" s="783"/>
      <c r="CV48" s="783"/>
      <c r="CW48" s="783"/>
      <c r="CX48" s="783"/>
      <c r="CY48" s="783"/>
      <c r="CZ48" s="785"/>
      <c r="DA48" s="749">
        <v>17419058</v>
      </c>
      <c r="DB48" s="783"/>
      <c r="DC48" s="783"/>
      <c r="DD48" s="783"/>
      <c r="DE48" s="783"/>
      <c r="DF48" s="783"/>
      <c r="DG48" s="783"/>
      <c r="DH48" s="786"/>
      <c r="DI48" s="4"/>
    </row>
    <row r="49" spans="2:113" ht="13.5" customHeight="1">
      <c r="B49" s="787" t="s">
        <v>71</v>
      </c>
      <c r="C49" s="788"/>
      <c r="D49" s="788"/>
      <c r="E49" s="788"/>
      <c r="F49" s="788"/>
      <c r="G49" s="788"/>
      <c r="H49" s="788"/>
      <c r="I49" s="788"/>
      <c r="J49" s="788"/>
      <c r="K49" s="788"/>
      <c r="L49" s="789"/>
      <c r="M49" s="613">
        <v>6081001</v>
      </c>
      <c r="N49" s="790"/>
      <c r="O49" s="790"/>
      <c r="P49" s="790"/>
      <c r="Q49" s="790"/>
      <c r="R49" s="790"/>
      <c r="S49" s="790"/>
      <c r="T49" s="790"/>
      <c r="U49" s="791">
        <v>15.2</v>
      </c>
      <c r="V49" s="791"/>
      <c r="W49" s="791"/>
      <c r="X49" s="791"/>
      <c r="Y49" s="790">
        <v>5372803</v>
      </c>
      <c r="Z49" s="790"/>
      <c r="AA49" s="790"/>
      <c r="AB49" s="790"/>
      <c r="AC49" s="790"/>
      <c r="AD49" s="790"/>
      <c r="AE49" s="790"/>
      <c r="AF49" s="790"/>
      <c r="AG49" s="790">
        <v>5367246</v>
      </c>
      <c r="AH49" s="790"/>
      <c r="AI49" s="790"/>
      <c r="AJ49" s="790"/>
      <c r="AK49" s="790"/>
      <c r="AL49" s="790"/>
      <c r="AM49" s="790"/>
      <c r="AN49" s="790"/>
      <c r="AO49" s="790"/>
      <c r="AP49" s="790"/>
      <c r="AQ49" s="791">
        <v>23.6</v>
      </c>
      <c r="AR49" s="791"/>
      <c r="AS49" s="791"/>
      <c r="AT49" s="791"/>
      <c r="AU49" s="791"/>
      <c r="AV49" s="792"/>
      <c r="AW49" s="22"/>
      <c r="AX49" s="662"/>
      <c r="AY49" s="662"/>
      <c r="AZ49" s="662"/>
      <c r="BA49" s="662"/>
      <c r="BB49" s="662"/>
      <c r="BC49" s="662"/>
      <c r="BD49" s="662"/>
      <c r="BE49" s="21"/>
      <c r="BF49" s="22"/>
      <c r="BG49" s="662"/>
      <c r="BH49" s="662"/>
      <c r="BI49" s="662"/>
      <c r="BJ49" s="662"/>
      <c r="BK49" s="662"/>
      <c r="BL49" s="21"/>
      <c r="BM49" s="662"/>
      <c r="BN49" s="662"/>
      <c r="BO49" s="662"/>
      <c r="BP49" s="662"/>
      <c r="BQ49" s="20"/>
      <c r="BR49" s="662" t="s">
        <v>27</v>
      </c>
      <c r="BS49" s="662"/>
      <c r="BT49" s="662"/>
      <c r="BU49" s="662"/>
      <c r="BV49" s="662"/>
      <c r="BW49" s="662"/>
      <c r="BX49" s="662"/>
      <c r="BY49" s="19"/>
      <c r="BZ49" s="673" t="s">
        <v>70</v>
      </c>
      <c r="CA49" s="674"/>
      <c r="CB49" s="674"/>
      <c r="CC49" s="674"/>
      <c r="CD49" s="674"/>
      <c r="CE49" s="675"/>
      <c r="CF49" s="619" t="s">
        <v>69</v>
      </c>
      <c r="CG49" s="684"/>
      <c r="CH49" s="684"/>
      <c r="CI49" s="684"/>
      <c r="CJ49" s="684"/>
      <c r="CK49" s="684"/>
      <c r="CL49" s="684"/>
      <c r="CM49" s="684"/>
      <c r="CN49" s="684"/>
      <c r="CO49" s="684"/>
      <c r="CP49" s="684"/>
      <c r="CQ49" s="684"/>
      <c r="CR49" s="685"/>
      <c r="CS49" s="583">
        <v>16408050</v>
      </c>
      <c r="CT49" s="752"/>
      <c r="CU49" s="752"/>
      <c r="CV49" s="752"/>
      <c r="CW49" s="752"/>
      <c r="CX49" s="752"/>
      <c r="CY49" s="752"/>
      <c r="CZ49" s="753"/>
      <c r="DA49" s="583">
        <v>16261566</v>
      </c>
      <c r="DB49" s="752"/>
      <c r="DC49" s="752"/>
      <c r="DD49" s="752"/>
      <c r="DE49" s="752"/>
      <c r="DF49" s="752"/>
      <c r="DG49" s="752"/>
      <c r="DH49" s="754"/>
      <c r="DI49" s="4"/>
    </row>
    <row r="50" spans="2:113" ht="13.5" customHeight="1">
      <c r="B50" s="17"/>
      <c r="C50" s="582" t="s">
        <v>68</v>
      </c>
      <c r="D50" s="582"/>
      <c r="E50" s="582"/>
      <c r="F50" s="582"/>
      <c r="G50" s="582"/>
      <c r="H50" s="582"/>
      <c r="I50" s="582"/>
      <c r="J50" s="582"/>
      <c r="K50" s="582"/>
      <c r="L50" s="585"/>
      <c r="M50" s="583">
        <v>3926569</v>
      </c>
      <c r="N50" s="584"/>
      <c r="O50" s="584"/>
      <c r="P50" s="584"/>
      <c r="Q50" s="584"/>
      <c r="R50" s="584"/>
      <c r="S50" s="584"/>
      <c r="T50" s="584"/>
      <c r="U50" s="588">
        <v>9.8000000000000007</v>
      </c>
      <c r="V50" s="588"/>
      <c r="W50" s="588"/>
      <c r="X50" s="588"/>
      <c r="Y50" s="584">
        <v>3350859</v>
      </c>
      <c r="Z50" s="584"/>
      <c r="AA50" s="584"/>
      <c r="AB50" s="584"/>
      <c r="AC50" s="584"/>
      <c r="AD50" s="584"/>
      <c r="AE50" s="584"/>
      <c r="AF50" s="584"/>
      <c r="AG50" s="584" t="s">
        <v>368</v>
      </c>
      <c r="AH50" s="584"/>
      <c r="AI50" s="584"/>
      <c r="AJ50" s="584"/>
      <c r="AK50" s="584"/>
      <c r="AL50" s="584"/>
      <c r="AM50" s="584"/>
      <c r="AN50" s="584"/>
      <c r="AO50" s="584"/>
      <c r="AP50" s="584"/>
      <c r="AQ50" s="588" t="s">
        <v>368</v>
      </c>
      <c r="AR50" s="588"/>
      <c r="AS50" s="588"/>
      <c r="AT50" s="588"/>
      <c r="AU50" s="588"/>
      <c r="AV50" s="647"/>
      <c r="AW50" s="728" t="s">
        <v>67</v>
      </c>
      <c r="AX50" s="632"/>
      <c r="AY50" s="632"/>
      <c r="AZ50" s="632"/>
      <c r="BA50" s="632"/>
      <c r="BB50" s="632"/>
      <c r="BC50" s="632"/>
      <c r="BD50" s="632"/>
      <c r="BE50" s="633"/>
      <c r="BF50" s="782">
        <v>365127</v>
      </c>
      <c r="BG50" s="783"/>
      <c r="BH50" s="783"/>
      <c r="BI50" s="783"/>
      <c r="BJ50" s="783"/>
      <c r="BK50" s="783"/>
      <c r="BL50" s="783"/>
      <c r="BM50" s="784">
        <v>0.9</v>
      </c>
      <c r="BN50" s="784"/>
      <c r="BO50" s="784"/>
      <c r="BP50" s="784"/>
      <c r="BQ50" s="783" t="s">
        <v>368</v>
      </c>
      <c r="BR50" s="783"/>
      <c r="BS50" s="783"/>
      <c r="BT50" s="783"/>
      <c r="BU50" s="783"/>
      <c r="BV50" s="783"/>
      <c r="BW50" s="783"/>
      <c r="BX50" s="783"/>
      <c r="BY50" s="783"/>
      <c r="BZ50" s="783">
        <v>364460</v>
      </c>
      <c r="CA50" s="783"/>
      <c r="CB50" s="783"/>
      <c r="CC50" s="783"/>
      <c r="CD50" s="783"/>
      <c r="CE50" s="785"/>
      <c r="CF50" s="619" t="s">
        <v>66</v>
      </c>
      <c r="CG50" s="684"/>
      <c r="CH50" s="684"/>
      <c r="CI50" s="684"/>
      <c r="CJ50" s="684"/>
      <c r="CK50" s="684"/>
      <c r="CL50" s="684"/>
      <c r="CM50" s="684"/>
      <c r="CN50" s="684"/>
      <c r="CO50" s="684"/>
      <c r="CP50" s="684"/>
      <c r="CQ50" s="684"/>
      <c r="CR50" s="685"/>
      <c r="CS50" s="583">
        <v>22424521</v>
      </c>
      <c r="CT50" s="752"/>
      <c r="CU50" s="752"/>
      <c r="CV50" s="752"/>
      <c r="CW50" s="752"/>
      <c r="CX50" s="752"/>
      <c r="CY50" s="752"/>
      <c r="CZ50" s="753"/>
      <c r="DA50" s="583">
        <v>22589941</v>
      </c>
      <c r="DB50" s="752"/>
      <c r="DC50" s="752"/>
      <c r="DD50" s="752"/>
      <c r="DE50" s="752"/>
      <c r="DF50" s="752"/>
      <c r="DG50" s="752"/>
      <c r="DH50" s="754"/>
      <c r="DI50" s="4"/>
    </row>
    <row r="51" spans="2:113" ht="13.5" customHeight="1">
      <c r="B51" s="659" t="s">
        <v>65</v>
      </c>
      <c r="C51" s="582"/>
      <c r="D51" s="582"/>
      <c r="E51" s="582"/>
      <c r="F51" s="582"/>
      <c r="G51" s="582"/>
      <c r="H51" s="582"/>
      <c r="I51" s="582"/>
      <c r="J51" s="582"/>
      <c r="K51" s="582"/>
      <c r="L51" s="585"/>
      <c r="M51" s="583">
        <v>11084780</v>
      </c>
      <c r="N51" s="584"/>
      <c r="O51" s="584"/>
      <c r="P51" s="584"/>
      <c r="Q51" s="584"/>
      <c r="R51" s="584"/>
      <c r="S51" s="584"/>
      <c r="T51" s="584"/>
      <c r="U51" s="588">
        <v>27.6</v>
      </c>
      <c r="V51" s="588"/>
      <c r="W51" s="588"/>
      <c r="X51" s="588"/>
      <c r="Y51" s="584">
        <v>3328827</v>
      </c>
      <c r="Z51" s="584"/>
      <c r="AA51" s="584"/>
      <c r="AB51" s="584"/>
      <c r="AC51" s="584"/>
      <c r="AD51" s="584"/>
      <c r="AE51" s="584"/>
      <c r="AF51" s="584"/>
      <c r="AG51" s="584">
        <v>3328827</v>
      </c>
      <c r="AH51" s="584"/>
      <c r="AI51" s="584"/>
      <c r="AJ51" s="584"/>
      <c r="AK51" s="584"/>
      <c r="AL51" s="584"/>
      <c r="AM51" s="584"/>
      <c r="AN51" s="584"/>
      <c r="AO51" s="584"/>
      <c r="AP51" s="584"/>
      <c r="AQ51" s="588">
        <v>14.7</v>
      </c>
      <c r="AR51" s="588"/>
      <c r="AS51" s="588"/>
      <c r="AT51" s="588"/>
      <c r="AU51" s="588"/>
      <c r="AV51" s="647"/>
      <c r="AW51" s="619" t="s">
        <v>64</v>
      </c>
      <c r="AX51" s="582"/>
      <c r="AY51" s="582"/>
      <c r="AZ51" s="582"/>
      <c r="BA51" s="582"/>
      <c r="BB51" s="582"/>
      <c r="BC51" s="582"/>
      <c r="BD51" s="582"/>
      <c r="BE51" s="585"/>
      <c r="BF51" s="583">
        <v>5021145</v>
      </c>
      <c r="BG51" s="584"/>
      <c r="BH51" s="584"/>
      <c r="BI51" s="584"/>
      <c r="BJ51" s="584"/>
      <c r="BK51" s="584"/>
      <c r="BL51" s="584"/>
      <c r="BM51" s="588">
        <v>12.5</v>
      </c>
      <c r="BN51" s="588"/>
      <c r="BO51" s="588"/>
      <c r="BP51" s="588"/>
      <c r="BQ51" s="584">
        <v>19199</v>
      </c>
      <c r="BR51" s="584"/>
      <c r="BS51" s="584"/>
      <c r="BT51" s="584"/>
      <c r="BU51" s="584"/>
      <c r="BV51" s="584"/>
      <c r="BW51" s="584"/>
      <c r="BX51" s="584"/>
      <c r="BY51" s="584"/>
      <c r="BZ51" s="584">
        <v>4572926</v>
      </c>
      <c r="CA51" s="584"/>
      <c r="CB51" s="584"/>
      <c r="CC51" s="584"/>
      <c r="CD51" s="584"/>
      <c r="CE51" s="584"/>
      <c r="CF51" s="619" t="s">
        <v>63</v>
      </c>
      <c r="CG51" s="684"/>
      <c r="CH51" s="684"/>
      <c r="CI51" s="684"/>
      <c r="CJ51" s="684"/>
      <c r="CK51" s="684"/>
      <c r="CL51" s="684"/>
      <c r="CM51" s="684"/>
      <c r="CN51" s="684"/>
      <c r="CO51" s="684"/>
      <c r="CP51" s="684"/>
      <c r="CQ51" s="684"/>
      <c r="CR51" s="685"/>
      <c r="CS51" s="583">
        <v>22424521</v>
      </c>
      <c r="CT51" s="752"/>
      <c r="CU51" s="752"/>
      <c r="CV51" s="752"/>
      <c r="CW51" s="752"/>
      <c r="CX51" s="752"/>
      <c r="CY51" s="752"/>
      <c r="CZ51" s="753"/>
      <c r="DA51" s="583">
        <v>22589941</v>
      </c>
      <c r="DB51" s="752"/>
      <c r="DC51" s="752"/>
      <c r="DD51" s="752"/>
      <c r="DE51" s="752"/>
      <c r="DF51" s="752"/>
      <c r="DG51" s="752"/>
      <c r="DH51" s="754"/>
      <c r="DI51" s="4"/>
    </row>
    <row r="52" spans="2:113" ht="13.5" customHeight="1">
      <c r="B52" s="659" t="s">
        <v>40</v>
      </c>
      <c r="C52" s="582"/>
      <c r="D52" s="582"/>
      <c r="E52" s="582"/>
      <c r="F52" s="582"/>
      <c r="G52" s="582"/>
      <c r="H52" s="582"/>
      <c r="I52" s="582"/>
      <c r="J52" s="582"/>
      <c r="K52" s="582"/>
      <c r="L52" s="585"/>
      <c r="M52" s="583">
        <v>2680614</v>
      </c>
      <c r="N52" s="584"/>
      <c r="O52" s="584"/>
      <c r="P52" s="584"/>
      <c r="Q52" s="584"/>
      <c r="R52" s="584"/>
      <c r="S52" s="584"/>
      <c r="T52" s="584"/>
      <c r="U52" s="588">
        <v>6.7</v>
      </c>
      <c r="V52" s="588"/>
      <c r="W52" s="588"/>
      <c r="X52" s="588"/>
      <c r="Y52" s="584">
        <v>2680614</v>
      </c>
      <c r="Z52" s="584"/>
      <c r="AA52" s="584"/>
      <c r="AB52" s="584"/>
      <c r="AC52" s="584"/>
      <c r="AD52" s="584"/>
      <c r="AE52" s="584"/>
      <c r="AF52" s="584"/>
      <c r="AG52" s="734">
        <v>2680614</v>
      </c>
      <c r="AH52" s="734"/>
      <c r="AI52" s="734"/>
      <c r="AJ52" s="734"/>
      <c r="AK52" s="734"/>
      <c r="AL52" s="734"/>
      <c r="AM52" s="734"/>
      <c r="AN52" s="734"/>
      <c r="AO52" s="734"/>
      <c r="AP52" s="734"/>
      <c r="AQ52" s="588">
        <v>11.8</v>
      </c>
      <c r="AR52" s="588"/>
      <c r="AS52" s="588"/>
      <c r="AT52" s="588"/>
      <c r="AU52" s="588"/>
      <c r="AV52" s="647"/>
      <c r="AW52" s="619" t="s">
        <v>62</v>
      </c>
      <c r="AX52" s="582"/>
      <c r="AY52" s="582"/>
      <c r="AZ52" s="582"/>
      <c r="BA52" s="582"/>
      <c r="BB52" s="582"/>
      <c r="BC52" s="582"/>
      <c r="BD52" s="582"/>
      <c r="BE52" s="585"/>
      <c r="BF52" s="583">
        <v>19261339</v>
      </c>
      <c r="BG52" s="584"/>
      <c r="BH52" s="584"/>
      <c r="BI52" s="584"/>
      <c r="BJ52" s="584"/>
      <c r="BK52" s="584"/>
      <c r="BL52" s="584"/>
      <c r="BM52" s="588">
        <v>48</v>
      </c>
      <c r="BN52" s="588"/>
      <c r="BO52" s="588"/>
      <c r="BP52" s="588"/>
      <c r="BQ52" s="584">
        <v>451434</v>
      </c>
      <c r="BR52" s="584"/>
      <c r="BS52" s="584"/>
      <c r="BT52" s="584"/>
      <c r="BU52" s="584"/>
      <c r="BV52" s="584"/>
      <c r="BW52" s="584"/>
      <c r="BX52" s="584"/>
      <c r="BY52" s="584"/>
      <c r="BZ52" s="584">
        <v>8955494</v>
      </c>
      <c r="CA52" s="584"/>
      <c r="CB52" s="584"/>
      <c r="CC52" s="584"/>
      <c r="CD52" s="584"/>
      <c r="CE52" s="584"/>
      <c r="CF52" s="619" t="s">
        <v>61</v>
      </c>
      <c r="CG52" s="684"/>
      <c r="CH52" s="684"/>
      <c r="CI52" s="684"/>
      <c r="CJ52" s="684"/>
      <c r="CK52" s="684"/>
      <c r="CL52" s="684"/>
      <c r="CM52" s="684"/>
      <c r="CN52" s="684"/>
      <c r="CO52" s="684"/>
      <c r="CP52" s="684"/>
      <c r="CQ52" s="684"/>
      <c r="CR52" s="685"/>
      <c r="CS52" s="769">
        <v>1.05</v>
      </c>
      <c r="CT52" s="770"/>
      <c r="CU52" s="770"/>
      <c r="CV52" s="770"/>
      <c r="CW52" s="770"/>
      <c r="CX52" s="770"/>
      <c r="CY52" s="770"/>
      <c r="CZ52" s="771"/>
      <c r="DA52" s="769">
        <v>1.03</v>
      </c>
      <c r="DB52" s="770"/>
      <c r="DC52" s="770"/>
      <c r="DD52" s="770"/>
      <c r="DE52" s="770"/>
      <c r="DF52" s="770"/>
      <c r="DG52" s="770"/>
      <c r="DH52" s="775"/>
      <c r="DI52" s="4"/>
    </row>
    <row r="53" spans="2:113" ht="13.5" customHeight="1">
      <c r="B53" s="686" t="s">
        <v>116</v>
      </c>
      <c r="C53" s="688" t="s">
        <v>424</v>
      </c>
      <c r="D53" s="689"/>
      <c r="E53" s="689"/>
      <c r="F53" s="689"/>
      <c r="G53" s="689"/>
      <c r="H53" s="689"/>
      <c r="I53" s="690" t="s">
        <v>12</v>
      </c>
      <c r="J53" s="692" t="s">
        <v>60</v>
      </c>
      <c r="K53" s="692"/>
      <c r="L53" s="693"/>
      <c r="M53" s="741">
        <v>2463470</v>
      </c>
      <c r="N53" s="742"/>
      <c r="O53" s="742"/>
      <c r="P53" s="742"/>
      <c r="Q53" s="742"/>
      <c r="R53" s="742"/>
      <c r="S53" s="742"/>
      <c r="T53" s="742"/>
      <c r="U53" s="743">
        <v>6.1</v>
      </c>
      <c r="V53" s="743"/>
      <c r="W53" s="743"/>
      <c r="X53" s="743"/>
      <c r="Y53" s="742">
        <v>2463470</v>
      </c>
      <c r="Z53" s="742"/>
      <c r="AA53" s="742"/>
      <c r="AB53" s="742"/>
      <c r="AC53" s="742"/>
      <c r="AD53" s="742"/>
      <c r="AE53" s="742"/>
      <c r="AF53" s="742"/>
      <c r="AG53" s="742">
        <v>2463470</v>
      </c>
      <c r="AH53" s="742"/>
      <c r="AI53" s="742"/>
      <c r="AJ53" s="742"/>
      <c r="AK53" s="742"/>
      <c r="AL53" s="742"/>
      <c r="AM53" s="742"/>
      <c r="AN53" s="742"/>
      <c r="AO53" s="742"/>
      <c r="AP53" s="742"/>
      <c r="AQ53" s="743">
        <v>10.9</v>
      </c>
      <c r="AR53" s="743"/>
      <c r="AS53" s="743"/>
      <c r="AT53" s="743"/>
      <c r="AU53" s="743"/>
      <c r="AV53" s="781"/>
      <c r="AW53" s="619" t="s">
        <v>59</v>
      </c>
      <c r="AX53" s="582"/>
      <c r="AY53" s="582"/>
      <c r="AZ53" s="582"/>
      <c r="BA53" s="582"/>
      <c r="BB53" s="582"/>
      <c r="BC53" s="582"/>
      <c r="BD53" s="582"/>
      <c r="BE53" s="585"/>
      <c r="BF53" s="583">
        <v>4135805</v>
      </c>
      <c r="BG53" s="584"/>
      <c r="BH53" s="584"/>
      <c r="BI53" s="584"/>
      <c r="BJ53" s="584"/>
      <c r="BK53" s="584"/>
      <c r="BL53" s="584"/>
      <c r="BM53" s="588">
        <v>10.3</v>
      </c>
      <c r="BN53" s="588"/>
      <c r="BO53" s="588"/>
      <c r="BP53" s="588"/>
      <c r="BQ53" s="584" t="s">
        <v>368</v>
      </c>
      <c r="BR53" s="584"/>
      <c r="BS53" s="584"/>
      <c r="BT53" s="584"/>
      <c r="BU53" s="584"/>
      <c r="BV53" s="584"/>
      <c r="BW53" s="584"/>
      <c r="BX53" s="584"/>
      <c r="BY53" s="584"/>
      <c r="BZ53" s="584">
        <v>2551037</v>
      </c>
      <c r="CA53" s="584"/>
      <c r="CB53" s="584"/>
      <c r="CC53" s="584"/>
      <c r="CD53" s="584"/>
      <c r="CE53" s="584"/>
      <c r="CF53" s="619" t="s">
        <v>58</v>
      </c>
      <c r="CG53" s="694"/>
      <c r="CH53" s="694"/>
      <c r="CI53" s="694"/>
      <c r="CJ53" s="694"/>
      <c r="CK53" s="694"/>
      <c r="CL53" s="694"/>
      <c r="CM53" s="694"/>
      <c r="CN53" s="694"/>
      <c r="CO53" s="694"/>
      <c r="CP53" s="694"/>
      <c r="CQ53" s="708" t="s">
        <v>3</v>
      </c>
      <c r="CR53" s="709"/>
      <c r="CS53" s="586">
        <v>11</v>
      </c>
      <c r="CT53" s="635"/>
      <c r="CU53" s="635"/>
      <c r="CV53" s="635"/>
      <c r="CW53" s="635"/>
      <c r="CX53" s="635"/>
      <c r="CY53" s="635"/>
      <c r="CZ53" s="765"/>
      <c r="DA53" s="586">
        <v>8.8000000000000007</v>
      </c>
      <c r="DB53" s="635"/>
      <c r="DC53" s="635"/>
      <c r="DD53" s="635"/>
      <c r="DE53" s="635"/>
      <c r="DF53" s="635"/>
      <c r="DG53" s="635"/>
      <c r="DH53" s="760"/>
      <c r="DI53" s="4"/>
    </row>
    <row r="54" spans="2:113" ht="13.5" customHeight="1">
      <c r="B54" s="616"/>
      <c r="C54" s="641"/>
      <c r="D54" s="642"/>
      <c r="E54" s="642"/>
      <c r="F54" s="642"/>
      <c r="G54" s="642"/>
      <c r="H54" s="642"/>
      <c r="I54" s="691"/>
      <c r="J54" s="695" t="s">
        <v>57</v>
      </c>
      <c r="K54" s="695"/>
      <c r="L54" s="696"/>
      <c r="M54" s="583">
        <v>216984</v>
      </c>
      <c r="N54" s="584"/>
      <c r="O54" s="584"/>
      <c r="P54" s="584"/>
      <c r="Q54" s="584"/>
      <c r="R54" s="584"/>
      <c r="S54" s="584"/>
      <c r="T54" s="584"/>
      <c r="U54" s="588">
        <v>0.5</v>
      </c>
      <c r="V54" s="588"/>
      <c r="W54" s="588"/>
      <c r="X54" s="588"/>
      <c r="Y54" s="584">
        <v>216984</v>
      </c>
      <c r="Z54" s="584"/>
      <c r="AA54" s="584"/>
      <c r="AB54" s="584"/>
      <c r="AC54" s="584"/>
      <c r="AD54" s="584"/>
      <c r="AE54" s="584"/>
      <c r="AF54" s="584"/>
      <c r="AG54" s="584">
        <v>216984</v>
      </c>
      <c r="AH54" s="584"/>
      <c r="AI54" s="584"/>
      <c r="AJ54" s="584"/>
      <c r="AK54" s="584"/>
      <c r="AL54" s="584"/>
      <c r="AM54" s="584"/>
      <c r="AN54" s="584"/>
      <c r="AO54" s="584"/>
      <c r="AP54" s="584"/>
      <c r="AQ54" s="588">
        <v>1</v>
      </c>
      <c r="AR54" s="588"/>
      <c r="AS54" s="588"/>
      <c r="AT54" s="588"/>
      <c r="AU54" s="588"/>
      <c r="AV54" s="647"/>
      <c r="AW54" s="619" t="s">
        <v>56</v>
      </c>
      <c r="AX54" s="582"/>
      <c r="AY54" s="582"/>
      <c r="AZ54" s="582"/>
      <c r="BA54" s="582"/>
      <c r="BB54" s="582"/>
      <c r="BC54" s="582"/>
      <c r="BD54" s="582"/>
      <c r="BE54" s="585"/>
      <c r="BF54" s="583">
        <v>282389</v>
      </c>
      <c r="BG54" s="584"/>
      <c r="BH54" s="584"/>
      <c r="BI54" s="584"/>
      <c r="BJ54" s="584"/>
      <c r="BK54" s="584"/>
      <c r="BL54" s="584"/>
      <c r="BM54" s="588">
        <v>0.7</v>
      </c>
      <c r="BN54" s="588"/>
      <c r="BO54" s="588"/>
      <c r="BP54" s="588"/>
      <c r="BQ54" s="584" t="s">
        <v>368</v>
      </c>
      <c r="BR54" s="584"/>
      <c r="BS54" s="584"/>
      <c r="BT54" s="584"/>
      <c r="BU54" s="584"/>
      <c r="BV54" s="584"/>
      <c r="BW54" s="584"/>
      <c r="BX54" s="584"/>
      <c r="BY54" s="584"/>
      <c r="BZ54" s="584">
        <v>177922</v>
      </c>
      <c r="CA54" s="584"/>
      <c r="CB54" s="584"/>
      <c r="CC54" s="584"/>
      <c r="CD54" s="584"/>
      <c r="CE54" s="584"/>
      <c r="CF54" s="697" t="s">
        <v>55</v>
      </c>
      <c r="CG54" s="698"/>
      <c r="CH54" s="698"/>
      <c r="CI54" s="698"/>
      <c r="CJ54" s="698"/>
      <c r="CK54" s="698"/>
      <c r="CL54" s="698"/>
      <c r="CM54" s="698"/>
      <c r="CN54" s="698"/>
      <c r="CO54" s="698"/>
      <c r="CP54" s="698"/>
      <c r="CQ54" s="710" t="s">
        <v>3</v>
      </c>
      <c r="CR54" s="711"/>
      <c r="CS54" s="586">
        <v>9.4</v>
      </c>
      <c r="CT54" s="635"/>
      <c r="CU54" s="635"/>
      <c r="CV54" s="635"/>
      <c r="CW54" s="635"/>
      <c r="CX54" s="635"/>
      <c r="CY54" s="635"/>
      <c r="CZ54" s="765"/>
      <c r="DA54" s="586">
        <v>9.6</v>
      </c>
      <c r="DB54" s="635"/>
      <c r="DC54" s="635"/>
      <c r="DD54" s="635"/>
      <c r="DE54" s="635"/>
      <c r="DF54" s="635"/>
      <c r="DG54" s="635"/>
      <c r="DH54" s="760"/>
      <c r="DI54" s="4"/>
    </row>
    <row r="55" spans="2:113" ht="13.5" customHeight="1">
      <c r="B55" s="687"/>
      <c r="C55" s="699" t="s">
        <v>425</v>
      </c>
      <c r="D55" s="700"/>
      <c r="E55" s="700"/>
      <c r="F55" s="700"/>
      <c r="G55" s="700"/>
      <c r="H55" s="700"/>
      <c r="I55" s="700"/>
      <c r="J55" s="700"/>
      <c r="K55" s="700"/>
      <c r="L55" s="701"/>
      <c r="M55" s="733">
        <v>160</v>
      </c>
      <c r="N55" s="734"/>
      <c r="O55" s="734"/>
      <c r="P55" s="734"/>
      <c r="Q55" s="734"/>
      <c r="R55" s="734"/>
      <c r="S55" s="734"/>
      <c r="T55" s="734"/>
      <c r="U55" s="735">
        <v>0</v>
      </c>
      <c r="V55" s="735"/>
      <c r="W55" s="735"/>
      <c r="X55" s="735"/>
      <c r="Y55" s="734">
        <v>160</v>
      </c>
      <c r="Z55" s="734"/>
      <c r="AA55" s="734"/>
      <c r="AB55" s="734"/>
      <c r="AC55" s="734"/>
      <c r="AD55" s="734"/>
      <c r="AE55" s="734"/>
      <c r="AF55" s="734"/>
      <c r="AG55" s="734">
        <v>160</v>
      </c>
      <c r="AH55" s="734"/>
      <c r="AI55" s="734"/>
      <c r="AJ55" s="734"/>
      <c r="AK55" s="734"/>
      <c r="AL55" s="734"/>
      <c r="AM55" s="734"/>
      <c r="AN55" s="734"/>
      <c r="AO55" s="734"/>
      <c r="AP55" s="734"/>
      <c r="AQ55" s="735">
        <v>0</v>
      </c>
      <c r="AR55" s="735"/>
      <c r="AS55" s="735"/>
      <c r="AT55" s="735"/>
      <c r="AU55" s="735"/>
      <c r="AV55" s="778"/>
      <c r="AW55" s="619" t="s">
        <v>54</v>
      </c>
      <c r="AX55" s="582"/>
      <c r="AY55" s="582"/>
      <c r="AZ55" s="582"/>
      <c r="BA55" s="582"/>
      <c r="BB55" s="582"/>
      <c r="BC55" s="582"/>
      <c r="BD55" s="582"/>
      <c r="BE55" s="585"/>
      <c r="BF55" s="583">
        <v>62408</v>
      </c>
      <c r="BG55" s="584"/>
      <c r="BH55" s="584"/>
      <c r="BI55" s="584"/>
      <c r="BJ55" s="584"/>
      <c r="BK55" s="584"/>
      <c r="BL55" s="584"/>
      <c r="BM55" s="588">
        <v>0.2</v>
      </c>
      <c r="BN55" s="588"/>
      <c r="BO55" s="588"/>
      <c r="BP55" s="588"/>
      <c r="BQ55" s="584">
        <v>22116</v>
      </c>
      <c r="BR55" s="584"/>
      <c r="BS55" s="584"/>
      <c r="BT55" s="584"/>
      <c r="BU55" s="584"/>
      <c r="BV55" s="584"/>
      <c r="BW55" s="584"/>
      <c r="BX55" s="584"/>
      <c r="BY55" s="584"/>
      <c r="BZ55" s="584">
        <v>37065</v>
      </c>
      <c r="CA55" s="584"/>
      <c r="CB55" s="584"/>
      <c r="CC55" s="584"/>
      <c r="CD55" s="584"/>
      <c r="CE55" s="584"/>
      <c r="CF55" s="702" t="s">
        <v>426</v>
      </c>
      <c r="CG55" s="703"/>
      <c r="CH55" s="728" t="s">
        <v>53</v>
      </c>
      <c r="CI55" s="777"/>
      <c r="CJ55" s="777"/>
      <c r="CK55" s="777"/>
      <c r="CL55" s="777"/>
      <c r="CM55" s="777"/>
      <c r="CN55" s="777"/>
      <c r="CO55" s="777"/>
      <c r="CP55" s="777"/>
      <c r="CQ55" s="779" t="s">
        <v>3</v>
      </c>
      <c r="CR55" s="780"/>
      <c r="CS55" s="766" t="s">
        <v>368</v>
      </c>
      <c r="CT55" s="767"/>
      <c r="CU55" s="767"/>
      <c r="CV55" s="767"/>
      <c r="CW55" s="767"/>
      <c r="CX55" s="767"/>
      <c r="CY55" s="767"/>
      <c r="CZ55" s="768"/>
      <c r="DA55" s="766" t="s">
        <v>368</v>
      </c>
      <c r="DB55" s="767"/>
      <c r="DC55" s="767"/>
      <c r="DD55" s="767"/>
      <c r="DE55" s="767"/>
      <c r="DF55" s="767"/>
      <c r="DG55" s="767"/>
      <c r="DH55" s="776"/>
      <c r="DI55" s="4"/>
    </row>
    <row r="56" spans="2:113" ht="13.5" customHeight="1">
      <c r="B56" s="659" t="s">
        <v>52</v>
      </c>
      <c r="C56" s="582"/>
      <c r="D56" s="582"/>
      <c r="E56" s="582"/>
      <c r="F56" s="582"/>
      <c r="G56" s="582"/>
      <c r="H56" s="582"/>
      <c r="I56" s="582"/>
      <c r="J56" s="582"/>
      <c r="K56" s="582"/>
      <c r="L56" s="585"/>
      <c r="M56" s="583">
        <v>19846395</v>
      </c>
      <c r="N56" s="584"/>
      <c r="O56" s="584"/>
      <c r="P56" s="584"/>
      <c r="Q56" s="584"/>
      <c r="R56" s="584"/>
      <c r="S56" s="584"/>
      <c r="T56" s="584"/>
      <c r="U56" s="588">
        <v>49.5</v>
      </c>
      <c r="V56" s="588"/>
      <c r="W56" s="588"/>
      <c r="X56" s="588"/>
      <c r="Y56" s="584">
        <v>11382244</v>
      </c>
      <c r="Z56" s="584"/>
      <c r="AA56" s="584"/>
      <c r="AB56" s="584"/>
      <c r="AC56" s="584"/>
      <c r="AD56" s="584"/>
      <c r="AE56" s="584"/>
      <c r="AF56" s="584"/>
      <c r="AG56" s="742">
        <v>11376687</v>
      </c>
      <c r="AH56" s="742"/>
      <c r="AI56" s="742"/>
      <c r="AJ56" s="742"/>
      <c r="AK56" s="742"/>
      <c r="AL56" s="742"/>
      <c r="AM56" s="742"/>
      <c r="AN56" s="742"/>
      <c r="AO56" s="742"/>
      <c r="AP56" s="742"/>
      <c r="AQ56" s="588">
        <v>50.1</v>
      </c>
      <c r="AR56" s="588"/>
      <c r="AS56" s="588"/>
      <c r="AT56" s="588"/>
      <c r="AU56" s="588"/>
      <c r="AV56" s="647"/>
      <c r="AW56" s="772" t="s">
        <v>427</v>
      </c>
      <c r="AX56" s="773"/>
      <c r="AY56" s="773"/>
      <c r="AZ56" s="773"/>
      <c r="BA56" s="773"/>
      <c r="BB56" s="773"/>
      <c r="BC56" s="773"/>
      <c r="BD56" s="773"/>
      <c r="BE56" s="774"/>
      <c r="BF56" s="583">
        <v>145864</v>
      </c>
      <c r="BG56" s="584"/>
      <c r="BH56" s="584"/>
      <c r="BI56" s="584"/>
      <c r="BJ56" s="584"/>
      <c r="BK56" s="584"/>
      <c r="BL56" s="584"/>
      <c r="BM56" s="588">
        <v>0.4</v>
      </c>
      <c r="BN56" s="588"/>
      <c r="BO56" s="588"/>
      <c r="BP56" s="588"/>
      <c r="BQ56" s="584">
        <v>500</v>
      </c>
      <c r="BR56" s="584"/>
      <c r="BS56" s="584"/>
      <c r="BT56" s="584"/>
      <c r="BU56" s="584"/>
      <c r="BV56" s="584"/>
      <c r="BW56" s="584"/>
      <c r="BX56" s="584"/>
      <c r="BY56" s="584"/>
      <c r="BZ56" s="584">
        <v>124891</v>
      </c>
      <c r="CA56" s="584"/>
      <c r="CB56" s="584"/>
      <c r="CC56" s="584"/>
      <c r="CD56" s="584"/>
      <c r="CE56" s="584"/>
      <c r="CF56" s="704"/>
      <c r="CG56" s="705"/>
      <c r="CH56" s="619" t="s">
        <v>51</v>
      </c>
      <c r="CI56" s="694"/>
      <c r="CJ56" s="694"/>
      <c r="CK56" s="694"/>
      <c r="CL56" s="694"/>
      <c r="CM56" s="694"/>
      <c r="CN56" s="694"/>
      <c r="CO56" s="694"/>
      <c r="CP56" s="694"/>
      <c r="CQ56" s="708" t="s">
        <v>3</v>
      </c>
      <c r="CR56" s="709"/>
      <c r="CS56" s="769" t="s">
        <v>368</v>
      </c>
      <c r="CT56" s="770"/>
      <c r="CU56" s="770"/>
      <c r="CV56" s="770"/>
      <c r="CW56" s="770"/>
      <c r="CX56" s="770"/>
      <c r="CY56" s="770"/>
      <c r="CZ56" s="771"/>
      <c r="DA56" s="769" t="s">
        <v>368</v>
      </c>
      <c r="DB56" s="770"/>
      <c r="DC56" s="770"/>
      <c r="DD56" s="770"/>
      <c r="DE56" s="770"/>
      <c r="DF56" s="770"/>
      <c r="DG56" s="770"/>
      <c r="DH56" s="775"/>
      <c r="DI56" s="4"/>
    </row>
    <row r="57" spans="2:113" ht="13.5" customHeight="1">
      <c r="B57" s="659" t="s">
        <v>50</v>
      </c>
      <c r="C57" s="582"/>
      <c r="D57" s="582"/>
      <c r="E57" s="582"/>
      <c r="F57" s="582"/>
      <c r="G57" s="582"/>
      <c r="H57" s="582"/>
      <c r="I57" s="582"/>
      <c r="J57" s="582"/>
      <c r="K57" s="582"/>
      <c r="L57" s="585"/>
      <c r="M57" s="583">
        <v>6619659</v>
      </c>
      <c r="N57" s="584"/>
      <c r="O57" s="584"/>
      <c r="P57" s="584"/>
      <c r="Q57" s="584"/>
      <c r="R57" s="584"/>
      <c r="S57" s="584"/>
      <c r="T57" s="584"/>
      <c r="U57" s="588">
        <v>16.5</v>
      </c>
      <c r="V57" s="588"/>
      <c r="W57" s="588"/>
      <c r="X57" s="588"/>
      <c r="Y57" s="584">
        <v>4695748</v>
      </c>
      <c r="Z57" s="584"/>
      <c r="AA57" s="584"/>
      <c r="AB57" s="584"/>
      <c r="AC57" s="584"/>
      <c r="AD57" s="584"/>
      <c r="AE57" s="584"/>
      <c r="AF57" s="584"/>
      <c r="AG57" s="584">
        <v>4254501</v>
      </c>
      <c r="AH57" s="584"/>
      <c r="AI57" s="584"/>
      <c r="AJ57" s="584"/>
      <c r="AK57" s="584"/>
      <c r="AL57" s="584"/>
      <c r="AM57" s="584"/>
      <c r="AN57" s="584"/>
      <c r="AO57" s="584"/>
      <c r="AP57" s="584"/>
      <c r="AQ57" s="588">
        <v>18.7</v>
      </c>
      <c r="AR57" s="588"/>
      <c r="AS57" s="588"/>
      <c r="AT57" s="588"/>
      <c r="AU57" s="588"/>
      <c r="AV57" s="647"/>
      <c r="AW57" s="619" t="s">
        <v>49</v>
      </c>
      <c r="AX57" s="582"/>
      <c r="AY57" s="582"/>
      <c r="AZ57" s="582"/>
      <c r="BA57" s="582"/>
      <c r="BB57" s="582"/>
      <c r="BC57" s="582"/>
      <c r="BD57" s="582"/>
      <c r="BE57" s="585"/>
      <c r="BF57" s="583">
        <v>3159243</v>
      </c>
      <c r="BG57" s="584"/>
      <c r="BH57" s="584"/>
      <c r="BI57" s="584"/>
      <c r="BJ57" s="584"/>
      <c r="BK57" s="584"/>
      <c r="BL57" s="584"/>
      <c r="BM57" s="588">
        <v>7.9</v>
      </c>
      <c r="BN57" s="588"/>
      <c r="BO57" s="588"/>
      <c r="BP57" s="588"/>
      <c r="BQ57" s="584">
        <v>1765111</v>
      </c>
      <c r="BR57" s="584"/>
      <c r="BS57" s="584"/>
      <c r="BT57" s="584"/>
      <c r="BU57" s="584"/>
      <c r="BV57" s="584"/>
      <c r="BW57" s="584"/>
      <c r="BX57" s="584"/>
      <c r="BY57" s="584"/>
      <c r="BZ57" s="584">
        <v>1930671</v>
      </c>
      <c r="CA57" s="584"/>
      <c r="CB57" s="584"/>
      <c r="CC57" s="584"/>
      <c r="CD57" s="584"/>
      <c r="CE57" s="584"/>
      <c r="CF57" s="704"/>
      <c r="CG57" s="705"/>
      <c r="CH57" s="619" t="s">
        <v>48</v>
      </c>
      <c r="CI57" s="694"/>
      <c r="CJ57" s="694"/>
      <c r="CK57" s="694"/>
      <c r="CL57" s="694"/>
      <c r="CM57" s="694"/>
      <c r="CN57" s="694"/>
      <c r="CO57" s="694"/>
      <c r="CP57" s="694"/>
      <c r="CQ57" s="708" t="s">
        <v>3</v>
      </c>
      <c r="CR57" s="709"/>
      <c r="CS57" s="586">
        <v>2.8</v>
      </c>
      <c r="CT57" s="635"/>
      <c r="CU57" s="635"/>
      <c r="CV57" s="635"/>
      <c r="CW57" s="635"/>
      <c r="CX57" s="635"/>
      <c r="CY57" s="635"/>
      <c r="CZ57" s="765"/>
      <c r="DA57" s="586">
        <v>3</v>
      </c>
      <c r="DB57" s="635"/>
      <c r="DC57" s="635"/>
      <c r="DD57" s="635"/>
      <c r="DE57" s="635"/>
      <c r="DF57" s="635"/>
      <c r="DG57" s="635"/>
      <c r="DH57" s="760"/>
    </row>
    <row r="58" spans="2:113" ht="13.5" customHeight="1">
      <c r="B58" s="659" t="s">
        <v>47</v>
      </c>
      <c r="C58" s="582"/>
      <c r="D58" s="582"/>
      <c r="E58" s="582"/>
      <c r="F58" s="582"/>
      <c r="G58" s="582"/>
      <c r="H58" s="582"/>
      <c r="I58" s="582"/>
      <c r="J58" s="582"/>
      <c r="K58" s="582"/>
      <c r="L58" s="585"/>
      <c r="M58" s="583">
        <v>256314</v>
      </c>
      <c r="N58" s="584"/>
      <c r="O58" s="584"/>
      <c r="P58" s="584"/>
      <c r="Q58" s="584"/>
      <c r="R58" s="584"/>
      <c r="S58" s="584"/>
      <c r="T58" s="584"/>
      <c r="U58" s="588">
        <v>0.6</v>
      </c>
      <c r="V58" s="588"/>
      <c r="W58" s="588"/>
      <c r="X58" s="588"/>
      <c r="Y58" s="584">
        <v>224184</v>
      </c>
      <c r="Z58" s="584"/>
      <c r="AA58" s="584"/>
      <c r="AB58" s="584"/>
      <c r="AC58" s="584"/>
      <c r="AD58" s="584"/>
      <c r="AE58" s="584"/>
      <c r="AF58" s="584"/>
      <c r="AG58" s="584">
        <v>224184</v>
      </c>
      <c r="AH58" s="584"/>
      <c r="AI58" s="584"/>
      <c r="AJ58" s="584"/>
      <c r="AK58" s="584"/>
      <c r="AL58" s="584"/>
      <c r="AM58" s="584"/>
      <c r="AN58" s="584"/>
      <c r="AO58" s="584"/>
      <c r="AP58" s="584"/>
      <c r="AQ58" s="588">
        <v>1</v>
      </c>
      <c r="AR58" s="588"/>
      <c r="AS58" s="588"/>
      <c r="AT58" s="588"/>
      <c r="AU58" s="588"/>
      <c r="AV58" s="647"/>
      <c r="AW58" s="619" t="s">
        <v>46</v>
      </c>
      <c r="AX58" s="582"/>
      <c r="AY58" s="582"/>
      <c r="AZ58" s="582"/>
      <c r="BA58" s="582"/>
      <c r="BB58" s="582"/>
      <c r="BC58" s="582"/>
      <c r="BD58" s="582"/>
      <c r="BE58" s="585"/>
      <c r="BF58" s="583">
        <v>1469506</v>
      </c>
      <c r="BG58" s="584"/>
      <c r="BH58" s="584"/>
      <c r="BI58" s="584"/>
      <c r="BJ58" s="584"/>
      <c r="BK58" s="584"/>
      <c r="BL58" s="584"/>
      <c r="BM58" s="588">
        <v>3.7</v>
      </c>
      <c r="BN58" s="588"/>
      <c r="BO58" s="588"/>
      <c r="BP58" s="588"/>
      <c r="BQ58" s="584">
        <v>760</v>
      </c>
      <c r="BR58" s="584"/>
      <c r="BS58" s="584"/>
      <c r="BT58" s="584"/>
      <c r="BU58" s="584"/>
      <c r="BV58" s="584"/>
      <c r="BW58" s="584"/>
      <c r="BX58" s="584"/>
      <c r="BY58" s="584"/>
      <c r="BZ58" s="584">
        <v>1335415</v>
      </c>
      <c r="CA58" s="584"/>
      <c r="CB58" s="584"/>
      <c r="CC58" s="584"/>
      <c r="CD58" s="584"/>
      <c r="CE58" s="584"/>
      <c r="CF58" s="706"/>
      <c r="CG58" s="707"/>
      <c r="CH58" s="697" t="s">
        <v>45</v>
      </c>
      <c r="CI58" s="698"/>
      <c r="CJ58" s="698"/>
      <c r="CK58" s="698"/>
      <c r="CL58" s="698"/>
      <c r="CM58" s="698"/>
      <c r="CN58" s="698"/>
      <c r="CO58" s="698"/>
      <c r="CP58" s="698"/>
      <c r="CQ58" s="710" t="s">
        <v>3</v>
      </c>
      <c r="CR58" s="711"/>
      <c r="CS58" s="761">
        <v>9.6</v>
      </c>
      <c r="CT58" s="762"/>
      <c r="CU58" s="762"/>
      <c r="CV58" s="762"/>
      <c r="CW58" s="762"/>
      <c r="CX58" s="762"/>
      <c r="CY58" s="762"/>
      <c r="CZ58" s="763"/>
      <c r="DA58" s="761">
        <v>18</v>
      </c>
      <c r="DB58" s="762"/>
      <c r="DC58" s="762"/>
      <c r="DD58" s="762"/>
      <c r="DE58" s="762"/>
      <c r="DF58" s="762"/>
      <c r="DG58" s="762"/>
      <c r="DH58" s="764"/>
      <c r="DI58" s="4"/>
    </row>
    <row r="59" spans="2:113" ht="13.5" customHeight="1">
      <c r="B59" s="659" t="s">
        <v>44</v>
      </c>
      <c r="C59" s="582"/>
      <c r="D59" s="582"/>
      <c r="E59" s="582"/>
      <c r="F59" s="582"/>
      <c r="G59" s="582"/>
      <c r="H59" s="582"/>
      <c r="I59" s="582"/>
      <c r="J59" s="582"/>
      <c r="K59" s="582"/>
      <c r="L59" s="585"/>
      <c r="M59" s="583">
        <v>5248870</v>
      </c>
      <c r="N59" s="584"/>
      <c r="O59" s="584"/>
      <c r="P59" s="584"/>
      <c r="Q59" s="584"/>
      <c r="R59" s="584"/>
      <c r="S59" s="584"/>
      <c r="T59" s="584"/>
      <c r="U59" s="588">
        <v>13.1</v>
      </c>
      <c r="V59" s="588"/>
      <c r="W59" s="588"/>
      <c r="X59" s="588"/>
      <c r="Y59" s="584">
        <v>3657761</v>
      </c>
      <c r="Z59" s="584"/>
      <c r="AA59" s="584"/>
      <c r="AB59" s="584"/>
      <c r="AC59" s="584"/>
      <c r="AD59" s="584"/>
      <c r="AE59" s="584"/>
      <c r="AF59" s="584"/>
      <c r="AG59" s="584">
        <v>2882544</v>
      </c>
      <c r="AH59" s="584"/>
      <c r="AI59" s="584"/>
      <c r="AJ59" s="584"/>
      <c r="AK59" s="584"/>
      <c r="AL59" s="584"/>
      <c r="AM59" s="584"/>
      <c r="AN59" s="584"/>
      <c r="AO59" s="584"/>
      <c r="AP59" s="584"/>
      <c r="AQ59" s="588">
        <v>12.7</v>
      </c>
      <c r="AR59" s="588"/>
      <c r="AS59" s="588"/>
      <c r="AT59" s="588"/>
      <c r="AU59" s="588"/>
      <c r="AV59" s="647"/>
      <c r="AW59" s="619" t="s">
        <v>428</v>
      </c>
      <c r="AX59" s="582"/>
      <c r="AY59" s="582"/>
      <c r="AZ59" s="582"/>
      <c r="BA59" s="582"/>
      <c r="BB59" s="582"/>
      <c r="BC59" s="582"/>
      <c r="BD59" s="582"/>
      <c r="BE59" s="585"/>
      <c r="BF59" s="583">
        <v>3508752</v>
      </c>
      <c r="BG59" s="584"/>
      <c r="BH59" s="584"/>
      <c r="BI59" s="584"/>
      <c r="BJ59" s="584"/>
      <c r="BK59" s="584"/>
      <c r="BL59" s="584"/>
      <c r="BM59" s="588">
        <v>8.8000000000000007</v>
      </c>
      <c r="BN59" s="588"/>
      <c r="BO59" s="588"/>
      <c r="BP59" s="588"/>
      <c r="BQ59" s="584">
        <v>369762</v>
      </c>
      <c r="BR59" s="584"/>
      <c r="BS59" s="584"/>
      <c r="BT59" s="584"/>
      <c r="BU59" s="584"/>
      <c r="BV59" s="584"/>
      <c r="BW59" s="584"/>
      <c r="BX59" s="584"/>
      <c r="BY59" s="584"/>
      <c r="BZ59" s="584">
        <v>3035822</v>
      </c>
      <c r="CA59" s="584"/>
      <c r="CB59" s="584"/>
      <c r="CC59" s="584"/>
      <c r="CD59" s="584"/>
      <c r="CE59" s="584"/>
      <c r="CF59" s="638" t="s">
        <v>429</v>
      </c>
      <c r="CG59" s="639"/>
      <c r="CH59" s="639"/>
      <c r="CI59" s="639"/>
      <c r="CJ59" s="640"/>
      <c r="CK59" s="632" t="s">
        <v>430</v>
      </c>
      <c r="CL59" s="632"/>
      <c r="CM59" s="632"/>
      <c r="CN59" s="632"/>
      <c r="CO59" s="632"/>
      <c r="CP59" s="632"/>
      <c r="CQ59" s="632"/>
      <c r="CR59" s="633"/>
      <c r="CS59" s="583">
        <v>2607714</v>
      </c>
      <c r="CT59" s="752"/>
      <c r="CU59" s="752"/>
      <c r="CV59" s="752"/>
      <c r="CW59" s="752"/>
      <c r="CX59" s="752"/>
      <c r="CY59" s="752"/>
      <c r="CZ59" s="753"/>
      <c r="DA59" s="583">
        <v>2107629</v>
      </c>
      <c r="DB59" s="752"/>
      <c r="DC59" s="752"/>
      <c r="DD59" s="752"/>
      <c r="DE59" s="752"/>
      <c r="DF59" s="752"/>
      <c r="DG59" s="752"/>
      <c r="DH59" s="754"/>
      <c r="DI59" s="4"/>
    </row>
    <row r="60" spans="2:113" ht="13.5" customHeight="1">
      <c r="B60" s="17"/>
      <c r="C60" s="582" t="s">
        <v>43</v>
      </c>
      <c r="D60" s="582"/>
      <c r="E60" s="582"/>
      <c r="F60" s="582"/>
      <c r="G60" s="582"/>
      <c r="H60" s="582"/>
      <c r="I60" s="582"/>
      <c r="J60" s="582"/>
      <c r="K60" s="582"/>
      <c r="L60" s="585"/>
      <c r="M60" s="583">
        <v>658484</v>
      </c>
      <c r="N60" s="584"/>
      <c r="O60" s="584"/>
      <c r="P60" s="584"/>
      <c r="Q60" s="584"/>
      <c r="R60" s="584"/>
      <c r="S60" s="584"/>
      <c r="T60" s="584"/>
      <c r="U60" s="588">
        <v>1.6</v>
      </c>
      <c r="V60" s="588"/>
      <c r="W60" s="588"/>
      <c r="X60" s="588"/>
      <c r="Y60" s="584">
        <v>299384</v>
      </c>
      <c r="Z60" s="584"/>
      <c r="AA60" s="584"/>
      <c r="AB60" s="584"/>
      <c r="AC60" s="584"/>
      <c r="AD60" s="584"/>
      <c r="AE60" s="584"/>
      <c r="AF60" s="584"/>
      <c r="AG60" s="584">
        <v>266979</v>
      </c>
      <c r="AH60" s="584"/>
      <c r="AI60" s="584"/>
      <c r="AJ60" s="584"/>
      <c r="AK60" s="584"/>
      <c r="AL60" s="584"/>
      <c r="AM60" s="584"/>
      <c r="AN60" s="584"/>
      <c r="AO60" s="584"/>
      <c r="AP60" s="584"/>
      <c r="AQ60" s="588">
        <v>1.2</v>
      </c>
      <c r="AR60" s="588"/>
      <c r="AS60" s="588"/>
      <c r="AT60" s="588"/>
      <c r="AU60" s="588"/>
      <c r="AV60" s="647"/>
      <c r="AW60" s="619" t="s">
        <v>42</v>
      </c>
      <c r="AX60" s="582"/>
      <c r="AY60" s="582"/>
      <c r="AZ60" s="582"/>
      <c r="BA60" s="582"/>
      <c r="BB60" s="582"/>
      <c r="BC60" s="582"/>
      <c r="BD60" s="582"/>
      <c r="BE60" s="585"/>
      <c r="BF60" s="583" t="s">
        <v>368</v>
      </c>
      <c r="BG60" s="584"/>
      <c r="BH60" s="584"/>
      <c r="BI60" s="584"/>
      <c r="BJ60" s="584"/>
      <c r="BK60" s="584"/>
      <c r="BL60" s="584"/>
      <c r="BM60" s="588" t="s">
        <v>368</v>
      </c>
      <c r="BN60" s="588"/>
      <c r="BO60" s="588"/>
      <c r="BP60" s="588"/>
      <c r="BQ60" s="584" t="s">
        <v>368</v>
      </c>
      <c r="BR60" s="584"/>
      <c r="BS60" s="584"/>
      <c r="BT60" s="584"/>
      <c r="BU60" s="584"/>
      <c r="BV60" s="584"/>
      <c r="BW60" s="584"/>
      <c r="BX60" s="584"/>
      <c r="BY60" s="584"/>
      <c r="BZ60" s="584" t="s">
        <v>368</v>
      </c>
      <c r="CA60" s="584"/>
      <c r="CB60" s="584"/>
      <c r="CC60" s="584"/>
      <c r="CD60" s="584"/>
      <c r="CE60" s="584"/>
      <c r="CF60" s="641"/>
      <c r="CG60" s="642"/>
      <c r="CH60" s="642"/>
      <c r="CI60" s="642"/>
      <c r="CJ60" s="643"/>
      <c r="CK60" s="582" t="s">
        <v>431</v>
      </c>
      <c r="CL60" s="582"/>
      <c r="CM60" s="582"/>
      <c r="CN60" s="582"/>
      <c r="CO60" s="582"/>
      <c r="CP60" s="582"/>
      <c r="CQ60" s="582"/>
      <c r="CR60" s="585"/>
      <c r="CS60" s="583" t="s">
        <v>368</v>
      </c>
      <c r="CT60" s="752"/>
      <c r="CU60" s="752"/>
      <c r="CV60" s="752"/>
      <c r="CW60" s="752"/>
      <c r="CX60" s="752"/>
      <c r="CY60" s="752"/>
      <c r="CZ60" s="753"/>
      <c r="DA60" s="583" t="s">
        <v>368</v>
      </c>
      <c r="DB60" s="752"/>
      <c r="DC60" s="752"/>
      <c r="DD60" s="752"/>
      <c r="DE60" s="752"/>
      <c r="DF60" s="752"/>
      <c r="DG60" s="752"/>
      <c r="DH60" s="754"/>
      <c r="DI60" s="4"/>
    </row>
    <row r="61" spans="2:113" ht="13.5" customHeight="1">
      <c r="B61" s="659" t="s">
        <v>41</v>
      </c>
      <c r="C61" s="582"/>
      <c r="D61" s="582"/>
      <c r="E61" s="582"/>
      <c r="F61" s="582"/>
      <c r="G61" s="582"/>
      <c r="H61" s="582"/>
      <c r="I61" s="582"/>
      <c r="J61" s="582"/>
      <c r="K61" s="582"/>
      <c r="L61" s="585"/>
      <c r="M61" s="583">
        <v>3421214</v>
      </c>
      <c r="N61" s="584"/>
      <c r="O61" s="584"/>
      <c r="P61" s="584"/>
      <c r="Q61" s="584"/>
      <c r="R61" s="584"/>
      <c r="S61" s="584"/>
      <c r="T61" s="584"/>
      <c r="U61" s="588">
        <v>8.5</v>
      </c>
      <c r="V61" s="588"/>
      <c r="W61" s="588"/>
      <c r="X61" s="588"/>
      <c r="Y61" s="584">
        <v>3009108</v>
      </c>
      <c r="Z61" s="584"/>
      <c r="AA61" s="584"/>
      <c r="AB61" s="584"/>
      <c r="AC61" s="584"/>
      <c r="AD61" s="584"/>
      <c r="AE61" s="584"/>
      <c r="AF61" s="584"/>
      <c r="AG61" s="584">
        <v>2668844</v>
      </c>
      <c r="AH61" s="584"/>
      <c r="AI61" s="584"/>
      <c r="AJ61" s="584"/>
      <c r="AK61" s="584"/>
      <c r="AL61" s="584"/>
      <c r="AM61" s="584"/>
      <c r="AN61" s="584"/>
      <c r="AO61" s="584"/>
      <c r="AP61" s="584"/>
      <c r="AQ61" s="588">
        <v>11.8</v>
      </c>
      <c r="AR61" s="588"/>
      <c r="AS61" s="588"/>
      <c r="AT61" s="588"/>
      <c r="AU61" s="588"/>
      <c r="AV61" s="647"/>
      <c r="AW61" s="619" t="s">
        <v>40</v>
      </c>
      <c r="AX61" s="582"/>
      <c r="AY61" s="582"/>
      <c r="AZ61" s="582"/>
      <c r="BA61" s="582"/>
      <c r="BB61" s="582"/>
      <c r="BC61" s="582"/>
      <c r="BD61" s="582"/>
      <c r="BE61" s="585"/>
      <c r="BF61" s="583">
        <v>2680614</v>
      </c>
      <c r="BG61" s="584"/>
      <c r="BH61" s="584"/>
      <c r="BI61" s="584"/>
      <c r="BJ61" s="584"/>
      <c r="BK61" s="584"/>
      <c r="BL61" s="584"/>
      <c r="BM61" s="588">
        <v>6.7</v>
      </c>
      <c r="BN61" s="588"/>
      <c r="BO61" s="588"/>
      <c r="BP61" s="588"/>
      <c r="BQ61" s="584" t="s">
        <v>368</v>
      </c>
      <c r="BR61" s="584"/>
      <c r="BS61" s="584"/>
      <c r="BT61" s="584"/>
      <c r="BU61" s="584"/>
      <c r="BV61" s="584"/>
      <c r="BW61" s="584"/>
      <c r="BX61" s="584"/>
      <c r="BY61" s="584"/>
      <c r="BZ61" s="584">
        <v>2680614</v>
      </c>
      <c r="CA61" s="584"/>
      <c r="CB61" s="584"/>
      <c r="CC61" s="584"/>
      <c r="CD61" s="584"/>
      <c r="CE61" s="584"/>
      <c r="CF61" s="644"/>
      <c r="CG61" s="645"/>
      <c r="CH61" s="645"/>
      <c r="CI61" s="645"/>
      <c r="CJ61" s="646"/>
      <c r="CK61" s="662" t="s">
        <v>432</v>
      </c>
      <c r="CL61" s="662"/>
      <c r="CM61" s="662"/>
      <c r="CN61" s="662"/>
      <c r="CO61" s="662"/>
      <c r="CP61" s="662"/>
      <c r="CQ61" s="662"/>
      <c r="CR61" s="663"/>
      <c r="CS61" s="583">
        <v>4706701</v>
      </c>
      <c r="CT61" s="752"/>
      <c r="CU61" s="752"/>
      <c r="CV61" s="752"/>
      <c r="CW61" s="752"/>
      <c r="CX61" s="752"/>
      <c r="CY61" s="752"/>
      <c r="CZ61" s="753"/>
      <c r="DA61" s="583">
        <v>4370482</v>
      </c>
      <c r="DB61" s="752"/>
      <c r="DC61" s="752"/>
      <c r="DD61" s="752"/>
      <c r="DE61" s="752"/>
      <c r="DF61" s="752"/>
      <c r="DG61" s="752"/>
      <c r="DH61" s="754"/>
      <c r="DI61" s="4"/>
    </row>
    <row r="62" spans="2:113" ht="13.5" customHeight="1">
      <c r="B62" s="659" t="s">
        <v>39</v>
      </c>
      <c r="C62" s="582"/>
      <c r="D62" s="582"/>
      <c r="E62" s="582"/>
      <c r="F62" s="582"/>
      <c r="G62" s="582"/>
      <c r="H62" s="582"/>
      <c r="I62" s="582"/>
      <c r="J62" s="582"/>
      <c r="K62" s="582"/>
      <c r="L62" s="585"/>
      <c r="M62" s="583">
        <v>2070388</v>
      </c>
      <c r="N62" s="584"/>
      <c r="O62" s="584"/>
      <c r="P62" s="584"/>
      <c r="Q62" s="584"/>
      <c r="R62" s="584"/>
      <c r="S62" s="584"/>
      <c r="T62" s="584"/>
      <c r="U62" s="588">
        <v>5.2</v>
      </c>
      <c r="V62" s="588"/>
      <c r="W62" s="588"/>
      <c r="X62" s="588"/>
      <c r="Y62" s="584">
        <v>1995001</v>
      </c>
      <c r="Z62" s="584"/>
      <c r="AA62" s="584"/>
      <c r="AB62" s="584"/>
      <c r="AC62" s="584"/>
      <c r="AD62" s="584"/>
      <c r="AE62" s="584"/>
      <c r="AF62" s="584"/>
      <c r="AG62" s="584" t="s">
        <v>368</v>
      </c>
      <c r="AH62" s="584"/>
      <c r="AI62" s="584"/>
      <c r="AJ62" s="584"/>
      <c r="AK62" s="584"/>
      <c r="AL62" s="584"/>
      <c r="AM62" s="584"/>
      <c r="AN62" s="584"/>
      <c r="AO62" s="584"/>
      <c r="AP62" s="584"/>
      <c r="AQ62" s="588" t="s">
        <v>368</v>
      </c>
      <c r="AR62" s="588"/>
      <c r="AS62" s="588"/>
      <c r="AT62" s="588"/>
      <c r="AU62" s="588"/>
      <c r="AV62" s="647"/>
      <c r="AW62" s="619" t="s">
        <v>433</v>
      </c>
      <c r="AX62" s="582"/>
      <c r="AY62" s="582"/>
      <c r="AZ62" s="582"/>
      <c r="BA62" s="582"/>
      <c r="BB62" s="582"/>
      <c r="BC62" s="582"/>
      <c r="BD62" s="582"/>
      <c r="BE62" s="585"/>
      <c r="BF62" s="583" t="s">
        <v>368</v>
      </c>
      <c r="BG62" s="584"/>
      <c r="BH62" s="584"/>
      <c r="BI62" s="584"/>
      <c r="BJ62" s="584"/>
      <c r="BK62" s="584"/>
      <c r="BL62" s="584"/>
      <c r="BM62" s="588" t="s">
        <v>368</v>
      </c>
      <c r="BN62" s="588"/>
      <c r="BO62" s="588"/>
      <c r="BP62" s="588"/>
      <c r="BQ62" s="584" t="s">
        <v>368</v>
      </c>
      <c r="BR62" s="584"/>
      <c r="BS62" s="584"/>
      <c r="BT62" s="584"/>
      <c r="BU62" s="584"/>
      <c r="BV62" s="584"/>
      <c r="BW62" s="584"/>
      <c r="BX62" s="584"/>
      <c r="BY62" s="584"/>
      <c r="BZ62" s="584" t="s">
        <v>368</v>
      </c>
      <c r="CA62" s="584"/>
      <c r="CB62" s="584"/>
      <c r="CC62" s="584"/>
      <c r="CD62" s="584"/>
      <c r="CE62" s="584"/>
      <c r="CF62" s="648" t="s">
        <v>38</v>
      </c>
      <c r="CG62" s="649"/>
      <c r="CH62" s="649"/>
      <c r="CI62" s="649"/>
      <c r="CJ62" s="649"/>
      <c r="CK62" s="649"/>
      <c r="CL62" s="649"/>
      <c r="CM62" s="649"/>
      <c r="CN62" s="649"/>
      <c r="CO62" s="649"/>
      <c r="CP62" s="649"/>
      <c r="CQ62" s="649"/>
      <c r="CR62" s="649"/>
      <c r="CS62" s="755">
        <v>21914646</v>
      </c>
      <c r="CT62" s="756"/>
      <c r="CU62" s="756"/>
      <c r="CV62" s="756"/>
      <c r="CW62" s="756"/>
      <c r="CX62" s="756"/>
      <c r="CY62" s="756"/>
      <c r="CZ62" s="757"/>
      <c r="DA62" s="758">
        <v>24201316</v>
      </c>
      <c r="DB62" s="756"/>
      <c r="DC62" s="756"/>
      <c r="DD62" s="756"/>
      <c r="DE62" s="756"/>
      <c r="DF62" s="756"/>
      <c r="DG62" s="756"/>
      <c r="DH62" s="759"/>
      <c r="DI62" s="4"/>
    </row>
    <row r="63" spans="2:113" ht="13.5" customHeight="1">
      <c r="B63" s="659" t="s">
        <v>37</v>
      </c>
      <c r="C63" s="582"/>
      <c r="D63" s="582"/>
      <c r="E63" s="582"/>
      <c r="F63" s="582"/>
      <c r="G63" s="582"/>
      <c r="H63" s="582"/>
      <c r="I63" s="582"/>
      <c r="J63" s="582"/>
      <c r="K63" s="582"/>
      <c r="L63" s="585"/>
      <c r="M63" s="583">
        <v>470</v>
      </c>
      <c r="N63" s="584"/>
      <c r="O63" s="584"/>
      <c r="P63" s="584"/>
      <c r="Q63" s="584"/>
      <c r="R63" s="584"/>
      <c r="S63" s="584"/>
      <c r="T63" s="584"/>
      <c r="U63" s="588">
        <v>0</v>
      </c>
      <c r="V63" s="588"/>
      <c r="W63" s="588"/>
      <c r="X63" s="588"/>
      <c r="Y63" s="584">
        <v>470</v>
      </c>
      <c r="Z63" s="584"/>
      <c r="AA63" s="584"/>
      <c r="AB63" s="584"/>
      <c r="AC63" s="584"/>
      <c r="AD63" s="584"/>
      <c r="AE63" s="584"/>
      <c r="AF63" s="584"/>
      <c r="AG63" s="584" t="s">
        <v>368</v>
      </c>
      <c r="AH63" s="584"/>
      <c r="AI63" s="584"/>
      <c r="AJ63" s="584"/>
      <c r="AK63" s="584"/>
      <c r="AL63" s="584"/>
      <c r="AM63" s="584"/>
      <c r="AN63" s="584"/>
      <c r="AO63" s="584"/>
      <c r="AP63" s="584"/>
      <c r="AQ63" s="588" t="s">
        <v>368</v>
      </c>
      <c r="AR63" s="588"/>
      <c r="AS63" s="588"/>
      <c r="AT63" s="588"/>
      <c r="AU63" s="588"/>
      <c r="AV63" s="647"/>
      <c r="AW63" s="619" t="s">
        <v>35</v>
      </c>
      <c r="AX63" s="582"/>
      <c r="AY63" s="582"/>
      <c r="AZ63" s="582"/>
      <c r="BA63" s="582"/>
      <c r="BB63" s="582"/>
      <c r="BC63" s="582"/>
      <c r="BD63" s="582"/>
      <c r="BE63" s="585"/>
      <c r="BF63" s="583" t="s">
        <v>368</v>
      </c>
      <c r="BG63" s="584"/>
      <c r="BH63" s="584"/>
      <c r="BI63" s="584"/>
      <c r="BJ63" s="584"/>
      <c r="BK63" s="584"/>
      <c r="BL63" s="584"/>
      <c r="BM63" s="588" t="s">
        <v>368</v>
      </c>
      <c r="BN63" s="588"/>
      <c r="BO63" s="588"/>
      <c r="BP63" s="588"/>
      <c r="BQ63" s="584" t="s">
        <v>368</v>
      </c>
      <c r="BR63" s="584"/>
      <c r="BS63" s="584"/>
      <c r="BT63" s="584"/>
      <c r="BU63" s="584"/>
      <c r="BV63" s="584"/>
      <c r="BW63" s="584"/>
      <c r="BX63" s="584"/>
      <c r="BY63" s="584"/>
      <c r="BZ63" s="584" t="s">
        <v>368</v>
      </c>
      <c r="CA63" s="584"/>
      <c r="CB63" s="584"/>
      <c r="CC63" s="584"/>
      <c r="CD63" s="584"/>
      <c r="CE63" s="584"/>
      <c r="CF63" s="650" t="s">
        <v>434</v>
      </c>
      <c r="CG63" s="651"/>
      <c r="CH63" s="651"/>
      <c r="CI63" s="651"/>
      <c r="CJ63" s="652"/>
      <c r="CK63" s="619" t="s">
        <v>36</v>
      </c>
      <c r="CL63" s="582"/>
      <c r="CM63" s="582"/>
      <c r="CN63" s="582"/>
      <c r="CO63" s="582"/>
      <c r="CP63" s="582"/>
      <c r="CQ63" s="582"/>
      <c r="CR63" s="585"/>
      <c r="CS63" s="583">
        <v>1676826</v>
      </c>
      <c r="CT63" s="752"/>
      <c r="CU63" s="752"/>
      <c r="CV63" s="752"/>
      <c r="CW63" s="752"/>
      <c r="CX63" s="752"/>
      <c r="CY63" s="752"/>
      <c r="CZ63" s="753"/>
      <c r="DA63" s="583">
        <v>1833255</v>
      </c>
      <c r="DB63" s="752"/>
      <c r="DC63" s="752"/>
      <c r="DD63" s="752"/>
      <c r="DE63" s="752"/>
      <c r="DF63" s="752"/>
      <c r="DG63" s="752"/>
      <c r="DH63" s="754"/>
      <c r="DI63" s="4"/>
    </row>
    <row r="64" spans="2:113" ht="13.5" customHeight="1">
      <c r="B64" s="659" t="s">
        <v>35</v>
      </c>
      <c r="C64" s="582"/>
      <c r="D64" s="582"/>
      <c r="E64" s="582"/>
      <c r="F64" s="582"/>
      <c r="G64" s="582"/>
      <c r="H64" s="582"/>
      <c r="I64" s="582"/>
      <c r="J64" s="582"/>
      <c r="K64" s="582"/>
      <c r="L64" s="585"/>
      <c r="M64" s="583" t="s">
        <v>368</v>
      </c>
      <c r="N64" s="584"/>
      <c r="O64" s="584"/>
      <c r="P64" s="584"/>
      <c r="Q64" s="584"/>
      <c r="R64" s="584"/>
      <c r="S64" s="584"/>
      <c r="T64" s="584"/>
      <c r="U64" s="588" t="s">
        <v>368</v>
      </c>
      <c r="V64" s="588"/>
      <c r="W64" s="588"/>
      <c r="X64" s="588"/>
      <c r="Y64" s="584" t="s">
        <v>368</v>
      </c>
      <c r="Z64" s="584"/>
      <c r="AA64" s="584"/>
      <c r="AB64" s="584"/>
      <c r="AC64" s="584"/>
      <c r="AD64" s="584"/>
      <c r="AE64" s="584"/>
      <c r="AF64" s="584"/>
      <c r="AW64" s="660" t="s">
        <v>6</v>
      </c>
      <c r="AX64" s="582"/>
      <c r="AY64" s="582"/>
      <c r="AZ64" s="582"/>
      <c r="BA64" s="582"/>
      <c r="BB64" s="582"/>
      <c r="BC64" s="582"/>
      <c r="BD64" s="582"/>
      <c r="BE64" s="585"/>
      <c r="BF64" s="583">
        <v>40092192</v>
      </c>
      <c r="BG64" s="584"/>
      <c r="BH64" s="584"/>
      <c r="BI64" s="584"/>
      <c r="BJ64" s="584"/>
      <c r="BK64" s="584"/>
      <c r="BL64" s="584"/>
      <c r="BM64" s="588">
        <v>100</v>
      </c>
      <c r="BN64" s="588"/>
      <c r="BO64" s="588"/>
      <c r="BP64" s="588"/>
      <c r="BQ64" s="584">
        <v>2628882</v>
      </c>
      <c r="BR64" s="584"/>
      <c r="BS64" s="584"/>
      <c r="BT64" s="584"/>
      <c r="BU64" s="584"/>
      <c r="BV64" s="584"/>
      <c r="BW64" s="584"/>
      <c r="BX64" s="584"/>
      <c r="BY64" s="584"/>
      <c r="BZ64" s="584">
        <v>25766317</v>
      </c>
      <c r="CA64" s="584"/>
      <c r="CB64" s="584"/>
      <c r="CC64" s="584"/>
      <c r="CD64" s="584"/>
      <c r="CE64" s="584"/>
      <c r="CF64" s="653"/>
      <c r="CG64" s="654"/>
      <c r="CH64" s="654"/>
      <c r="CI64" s="654"/>
      <c r="CJ64" s="655"/>
      <c r="CK64" s="619" t="s">
        <v>34</v>
      </c>
      <c r="CL64" s="582"/>
      <c r="CM64" s="582"/>
      <c r="CN64" s="582"/>
      <c r="CO64" s="582"/>
      <c r="CP64" s="582"/>
      <c r="CQ64" s="582"/>
      <c r="CR64" s="585"/>
      <c r="CS64" s="583" t="s">
        <v>368</v>
      </c>
      <c r="CT64" s="752"/>
      <c r="CU64" s="752"/>
      <c r="CV64" s="752"/>
      <c r="CW64" s="752"/>
      <c r="CX64" s="752"/>
      <c r="CY64" s="752"/>
      <c r="CZ64" s="753"/>
      <c r="DA64" s="583" t="s">
        <v>368</v>
      </c>
      <c r="DB64" s="752"/>
      <c r="DC64" s="752"/>
      <c r="DD64" s="752"/>
      <c r="DE64" s="752"/>
      <c r="DF64" s="752"/>
      <c r="DG64" s="752"/>
      <c r="DH64" s="754"/>
      <c r="DI64" s="4"/>
    </row>
    <row r="65" spans="2:113" ht="13.5" customHeight="1">
      <c r="B65" s="659" t="s">
        <v>33</v>
      </c>
      <c r="C65" s="582"/>
      <c r="D65" s="582"/>
      <c r="E65" s="582"/>
      <c r="F65" s="582"/>
      <c r="G65" s="582"/>
      <c r="H65" s="582"/>
      <c r="I65" s="582"/>
      <c r="J65" s="582"/>
      <c r="K65" s="582"/>
      <c r="L65" s="585"/>
      <c r="M65" s="583">
        <v>2628882</v>
      </c>
      <c r="N65" s="584"/>
      <c r="O65" s="584"/>
      <c r="P65" s="584"/>
      <c r="Q65" s="584"/>
      <c r="R65" s="584"/>
      <c r="S65" s="584"/>
      <c r="T65" s="584"/>
      <c r="U65" s="588">
        <v>6.6</v>
      </c>
      <c r="V65" s="588"/>
      <c r="W65" s="588"/>
      <c r="X65" s="588"/>
      <c r="Y65" s="584">
        <v>801801</v>
      </c>
      <c r="Z65" s="584"/>
      <c r="AA65" s="584"/>
      <c r="AB65" s="584"/>
      <c r="AC65" s="584"/>
      <c r="AD65" s="584"/>
      <c r="AE65" s="584"/>
      <c r="AF65" s="584"/>
      <c r="AG65" s="18"/>
      <c r="AH65" s="745" t="s">
        <v>435</v>
      </c>
      <c r="AI65" s="745"/>
      <c r="AJ65" s="745"/>
      <c r="AK65" s="745"/>
      <c r="AL65" s="745"/>
      <c r="AM65" s="745"/>
      <c r="AN65" s="745"/>
      <c r="AO65" s="745"/>
      <c r="AP65" s="745"/>
      <c r="AQ65" s="745"/>
      <c r="AR65" s="745"/>
      <c r="AS65" s="745"/>
      <c r="AT65" s="745"/>
      <c r="AU65" s="745"/>
      <c r="AV65" s="746"/>
      <c r="AW65" s="661"/>
      <c r="AX65" s="662"/>
      <c r="AY65" s="662"/>
      <c r="AZ65" s="662"/>
      <c r="BA65" s="662"/>
      <c r="BB65" s="662"/>
      <c r="BC65" s="662"/>
      <c r="BD65" s="662"/>
      <c r="BE65" s="663"/>
      <c r="BF65" s="664"/>
      <c r="BG65" s="665"/>
      <c r="BH65" s="665"/>
      <c r="BI65" s="665"/>
      <c r="BJ65" s="665"/>
      <c r="BK65" s="665"/>
      <c r="BL65" s="665"/>
      <c r="BM65" s="666"/>
      <c r="BN65" s="666"/>
      <c r="BO65" s="666"/>
      <c r="BP65" s="666"/>
      <c r="BQ65" s="665"/>
      <c r="BR65" s="665"/>
      <c r="BS65" s="665"/>
      <c r="BT65" s="665"/>
      <c r="BU65" s="665"/>
      <c r="BV65" s="665"/>
      <c r="BW65" s="665"/>
      <c r="BX65" s="665"/>
      <c r="BY65" s="665"/>
      <c r="BZ65" s="665"/>
      <c r="CA65" s="665"/>
      <c r="CB65" s="665"/>
      <c r="CC65" s="665"/>
      <c r="CD65" s="665"/>
      <c r="CE65" s="665"/>
      <c r="CF65" s="653"/>
      <c r="CG65" s="654"/>
      <c r="CH65" s="654"/>
      <c r="CI65" s="654"/>
      <c r="CJ65" s="655"/>
      <c r="CK65" s="619" t="s">
        <v>32</v>
      </c>
      <c r="CL65" s="582"/>
      <c r="CM65" s="582"/>
      <c r="CN65" s="582"/>
      <c r="CO65" s="582"/>
      <c r="CP65" s="582"/>
      <c r="CQ65" s="582"/>
      <c r="CR65" s="585"/>
      <c r="CS65" s="583">
        <v>2504417</v>
      </c>
      <c r="CT65" s="752"/>
      <c r="CU65" s="752"/>
      <c r="CV65" s="752"/>
      <c r="CW65" s="752"/>
      <c r="CX65" s="752"/>
      <c r="CY65" s="752"/>
      <c r="CZ65" s="753"/>
      <c r="DA65" s="583">
        <v>2701341</v>
      </c>
      <c r="DB65" s="752"/>
      <c r="DC65" s="752"/>
      <c r="DD65" s="752"/>
      <c r="DE65" s="752"/>
      <c r="DF65" s="752"/>
      <c r="DG65" s="752"/>
      <c r="DH65" s="754"/>
      <c r="DI65" s="4"/>
    </row>
    <row r="66" spans="2:113" ht="13.5" customHeight="1">
      <c r="B66" s="17"/>
      <c r="C66" s="667" t="s">
        <v>31</v>
      </c>
      <c r="D66" s="667"/>
      <c r="E66" s="667"/>
      <c r="F66" s="667"/>
      <c r="G66" s="667"/>
      <c r="H66" s="667"/>
      <c r="I66" s="667"/>
      <c r="J66" s="667"/>
      <c r="K66" s="667"/>
      <c r="L66" s="668"/>
      <c r="M66" s="583">
        <v>44900</v>
      </c>
      <c r="N66" s="584"/>
      <c r="O66" s="584"/>
      <c r="P66" s="584"/>
      <c r="Q66" s="584"/>
      <c r="R66" s="584"/>
      <c r="S66" s="584"/>
      <c r="T66" s="584"/>
      <c r="U66" s="588">
        <v>0.1</v>
      </c>
      <c r="V66" s="588"/>
      <c r="W66" s="588"/>
      <c r="X66" s="588"/>
      <c r="Y66" s="584">
        <v>30866</v>
      </c>
      <c r="Z66" s="584"/>
      <c r="AA66" s="584"/>
      <c r="AB66" s="584"/>
      <c r="AC66" s="584"/>
      <c r="AD66" s="584"/>
      <c r="AE66" s="584"/>
      <c r="AF66" s="584"/>
      <c r="AG66" s="11"/>
      <c r="AH66" s="676">
        <v>21406760</v>
      </c>
      <c r="AI66" s="676"/>
      <c r="AJ66" s="676"/>
      <c r="AK66" s="676"/>
      <c r="AL66" s="676"/>
      <c r="AM66" s="676"/>
      <c r="AN66" s="676"/>
      <c r="AO66" s="676"/>
      <c r="AP66" s="676"/>
      <c r="AQ66" s="676"/>
      <c r="AR66" s="676"/>
      <c r="AS66" s="676"/>
      <c r="AT66" s="677" t="s">
        <v>5</v>
      </c>
      <c r="AU66" s="677"/>
      <c r="AV66" s="14"/>
      <c r="AW66" s="678" t="s">
        <v>436</v>
      </c>
      <c r="AX66" s="679"/>
      <c r="AY66" s="728" t="s">
        <v>30</v>
      </c>
      <c r="AZ66" s="747"/>
      <c r="BA66" s="747"/>
      <c r="BB66" s="747"/>
      <c r="BC66" s="747"/>
      <c r="BD66" s="747"/>
      <c r="BE66" s="748"/>
      <c r="BF66" s="749">
        <v>3488918</v>
      </c>
      <c r="BG66" s="750"/>
      <c r="BH66" s="750"/>
      <c r="BI66" s="750"/>
      <c r="BJ66" s="750"/>
      <c r="BK66" s="751"/>
      <c r="BL66" s="719" t="s">
        <v>437</v>
      </c>
      <c r="BM66" s="722" t="s">
        <v>438</v>
      </c>
      <c r="BN66" s="728" t="s">
        <v>29</v>
      </c>
      <c r="BO66" s="632"/>
      <c r="BP66" s="632"/>
      <c r="BQ66" s="632"/>
      <c r="BR66" s="632"/>
      <c r="BS66" s="632"/>
      <c r="BT66" s="632"/>
      <c r="BU66" s="632"/>
      <c r="BV66" s="632"/>
      <c r="BW66" s="632"/>
      <c r="BX66" s="632"/>
      <c r="BY66" s="633"/>
      <c r="BZ66" s="749">
        <v>167313</v>
      </c>
      <c r="CA66" s="750"/>
      <c r="CB66" s="750"/>
      <c r="CC66" s="750"/>
      <c r="CD66" s="750"/>
      <c r="CE66" s="750"/>
      <c r="CF66" s="656"/>
      <c r="CG66" s="657"/>
      <c r="CH66" s="657"/>
      <c r="CI66" s="657"/>
      <c r="CJ66" s="658"/>
      <c r="CK66" s="697" t="s">
        <v>28</v>
      </c>
      <c r="CL66" s="662"/>
      <c r="CM66" s="662"/>
      <c r="CN66" s="662"/>
      <c r="CO66" s="662"/>
      <c r="CP66" s="662"/>
      <c r="CQ66" s="662"/>
      <c r="CR66" s="663"/>
      <c r="CS66" s="583" t="s">
        <v>368</v>
      </c>
      <c r="CT66" s="752"/>
      <c r="CU66" s="752"/>
      <c r="CV66" s="752"/>
      <c r="CW66" s="752"/>
      <c r="CX66" s="752"/>
      <c r="CY66" s="752"/>
      <c r="CZ66" s="753"/>
      <c r="DA66" s="583" t="s">
        <v>368</v>
      </c>
      <c r="DB66" s="752"/>
      <c r="DC66" s="752"/>
      <c r="DD66" s="752"/>
      <c r="DE66" s="752"/>
      <c r="DF66" s="752"/>
      <c r="DG66" s="752"/>
      <c r="DH66" s="754"/>
      <c r="DI66" s="4"/>
    </row>
    <row r="67" spans="2:113" ht="13.5" customHeight="1">
      <c r="B67" s="187"/>
      <c r="C67" s="725" t="s">
        <v>27</v>
      </c>
      <c r="D67" s="726"/>
      <c r="E67" s="726"/>
      <c r="F67" s="726"/>
      <c r="G67" s="726"/>
      <c r="H67" s="726"/>
      <c r="I67" s="726"/>
      <c r="J67" s="726"/>
      <c r="K67" s="726"/>
      <c r="L67" s="727"/>
      <c r="M67" s="741">
        <v>2628882</v>
      </c>
      <c r="N67" s="742"/>
      <c r="O67" s="742"/>
      <c r="P67" s="742"/>
      <c r="Q67" s="742"/>
      <c r="R67" s="742"/>
      <c r="S67" s="742"/>
      <c r="T67" s="742"/>
      <c r="U67" s="743">
        <v>6.6</v>
      </c>
      <c r="V67" s="743"/>
      <c r="W67" s="743"/>
      <c r="X67" s="743"/>
      <c r="Y67" s="742">
        <v>801801</v>
      </c>
      <c r="Z67" s="742"/>
      <c r="AA67" s="742"/>
      <c r="AB67" s="742"/>
      <c r="AC67" s="742"/>
      <c r="AD67" s="742"/>
      <c r="AE67" s="742"/>
      <c r="AF67" s="744"/>
      <c r="AG67" s="11"/>
      <c r="AH67" s="582" t="s">
        <v>26</v>
      </c>
      <c r="AI67" s="582"/>
      <c r="AJ67" s="582"/>
      <c r="AK67" s="582"/>
      <c r="AL67" s="582"/>
      <c r="AM67" s="582"/>
      <c r="AN67" s="582"/>
      <c r="AO67" s="582"/>
      <c r="AP67" s="582"/>
      <c r="AQ67" s="582"/>
      <c r="AR67" s="582"/>
      <c r="AS67" s="582"/>
      <c r="AT67" s="582"/>
      <c r="AU67" s="582"/>
      <c r="AV67" s="626"/>
      <c r="AW67" s="680"/>
      <c r="AX67" s="681"/>
      <c r="AY67" s="669" t="s">
        <v>439</v>
      </c>
      <c r="AZ67" s="670"/>
      <c r="BA67" s="670"/>
      <c r="BB67" s="670"/>
      <c r="BC67" s="670"/>
      <c r="BD67" s="670"/>
      <c r="BE67" s="671"/>
      <c r="BF67" s="583">
        <v>393007</v>
      </c>
      <c r="BG67" s="584"/>
      <c r="BH67" s="584"/>
      <c r="BI67" s="584"/>
      <c r="BJ67" s="584"/>
      <c r="BK67" s="672"/>
      <c r="BL67" s="720"/>
      <c r="BM67" s="723"/>
      <c r="BN67" s="619" t="s">
        <v>25</v>
      </c>
      <c r="BO67" s="582"/>
      <c r="BP67" s="582"/>
      <c r="BQ67" s="582"/>
      <c r="BR67" s="582"/>
      <c r="BS67" s="582"/>
      <c r="BT67" s="582"/>
      <c r="BU67" s="582"/>
      <c r="BV67" s="582"/>
      <c r="BW67" s="582"/>
      <c r="BX67" s="582"/>
      <c r="BY67" s="585"/>
      <c r="BZ67" s="583">
        <v>-342045</v>
      </c>
      <c r="CA67" s="584"/>
      <c r="CB67" s="584"/>
      <c r="CC67" s="584"/>
      <c r="CD67" s="584"/>
      <c r="CE67" s="584"/>
      <c r="CF67" s="728" t="s">
        <v>24</v>
      </c>
      <c r="CG67" s="729"/>
      <c r="CH67" s="729"/>
      <c r="CI67" s="729"/>
      <c r="CJ67" s="729"/>
      <c r="CK67" s="729"/>
      <c r="CL67" s="729"/>
      <c r="CM67" s="729"/>
      <c r="CN67" s="729"/>
      <c r="CO67" s="729"/>
      <c r="CP67" s="729"/>
      <c r="CQ67" s="729"/>
      <c r="CR67" s="729"/>
      <c r="CS67" s="730">
        <v>27000</v>
      </c>
      <c r="CT67" s="614"/>
      <c r="CU67" s="614"/>
      <c r="CV67" s="614"/>
      <c r="CW67" s="614"/>
      <c r="CX67" s="614"/>
      <c r="CY67" s="614"/>
      <c r="CZ67" s="731"/>
      <c r="DA67" s="613">
        <v>20000</v>
      </c>
      <c r="DB67" s="614"/>
      <c r="DC67" s="614"/>
      <c r="DD67" s="614"/>
      <c r="DE67" s="614"/>
      <c r="DF67" s="614"/>
      <c r="DG67" s="614"/>
      <c r="DH67" s="615"/>
      <c r="DI67" s="4"/>
    </row>
    <row r="68" spans="2:113" ht="13.5" customHeight="1">
      <c r="B68" s="616" t="s">
        <v>23</v>
      </c>
      <c r="C68" s="13"/>
      <c r="D68" s="582" t="s">
        <v>22</v>
      </c>
      <c r="E68" s="582"/>
      <c r="F68" s="582"/>
      <c r="G68" s="582"/>
      <c r="H68" s="582"/>
      <c r="I68" s="582"/>
      <c r="J68" s="582"/>
      <c r="K68" s="582"/>
      <c r="L68" s="585"/>
      <c r="M68" s="583">
        <v>839805</v>
      </c>
      <c r="N68" s="584"/>
      <c r="O68" s="584"/>
      <c r="P68" s="584"/>
      <c r="Q68" s="584"/>
      <c r="R68" s="584"/>
      <c r="S68" s="584"/>
      <c r="T68" s="584"/>
      <c r="U68" s="588">
        <v>2.1</v>
      </c>
      <c r="V68" s="588"/>
      <c r="W68" s="588"/>
      <c r="X68" s="588"/>
      <c r="Y68" s="584">
        <v>55672</v>
      </c>
      <c r="Z68" s="584"/>
      <c r="AA68" s="584"/>
      <c r="AB68" s="584"/>
      <c r="AC68" s="584"/>
      <c r="AD68" s="584"/>
      <c r="AE68" s="584"/>
      <c r="AF68" s="672"/>
      <c r="AG68" s="11"/>
      <c r="AH68" s="4"/>
      <c r="AI68" s="4"/>
      <c r="AJ68" s="4"/>
      <c r="AK68" s="617">
        <v>94.3</v>
      </c>
      <c r="AL68" s="617"/>
      <c r="AM68" s="617"/>
      <c r="AN68" s="282" t="s">
        <v>21</v>
      </c>
      <c r="AO68" s="16"/>
      <c r="AP68" s="16"/>
      <c r="AQ68" s="15" t="s">
        <v>440</v>
      </c>
      <c r="AR68" s="618">
        <v>94.3</v>
      </c>
      <c r="AS68" s="618"/>
      <c r="AT68" s="618"/>
      <c r="AU68" s="282" t="s">
        <v>21</v>
      </c>
      <c r="AV68" s="14" t="s">
        <v>441</v>
      </c>
      <c r="AW68" s="680"/>
      <c r="AX68" s="681"/>
      <c r="AY68" s="669" t="s">
        <v>486</v>
      </c>
      <c r="AZ68" s="670"/>
      <c r="BA68" s="670"/>
      <c r="BB68" s="670"/>
      <c r="BC68" s="670"/>
      <c r="BD68" s="670"/>
      <c r="BE68" s="671"/>
      <c r="BF68" s="583">
        <v>58673</v>
      </c>
      <c r="BG68" s="584"/>
      <c r="BH68" s="584"/>
      <c r="BI68" s="584"/>
      <c r="BJ68" s="584"/>
      <c r="BK68" s="672"/>
      <c r="BL68" s="720"/>
      <c r="BM68" s="723"/>
      <c r="BN68" s="619" t="s">
        <v>20</v>
      </c>
      <c r="BO68" s="582"/>
      <c r="BP68" s="582"/>
      <c r="BQ68" s="582"/>
      <c r="BR68" s="582"/>
      <c r="BS68" s="582"/>
      <c r="BT68" s="582"/>
      <c r="BU68" s="582"/>
      <c r="BV68" s="582"/>
      <c r="BW68" s="582"/>
      <c r="BX68" s="582"/>
      <c r="BY68" s="585"/>
      <c r="BZ68" s="583">
        <v>16468</v>
      </c>
      <c r="CA68" s="584"/>
      <c r="CB68" s="584"/>
      <c r="CC68" s="584"/>
      <c r="CD68" s="584"/>
      <c r="CE68" s="584"/>
      <c r="CF68" s="619" t="s">
        <v>19</v>
      </c>
      <c r="CG68" s="620"/>
      <c r="CH68" s="620"/>
      <c r="CI68" s="620"/>
      <c r="CJ68" s="620"/>
      <c r="CK68" s="620"/>
      <c r="CL68" s="620"/>
      <c r="CM68" s="620"/>
      <c r="CN68" s="620"/>
      <c r="CO68" s="620"/>
      <c r="CP68" s="620"/>
      <c r="CQ68" s="620"/>
      <c r="CR68" s="620"/>
      <c r="CS68" s="621">
        <v>65</v>
      </c>
      <c r="CT68" s="622"/>
      <c r="CU68" s="622"/>
      <c r="CV68" s="622"/>
      <c r="CW68" s="622"/>
      <c r="CX68" s="622"/>
      <c r="CY68" s="622"/>
      <c r="CZ68" s="623"/>
      <c r="DA68" s="624">
        <v>65</v>
      </c>
      <c r="DB68" s="622"/>
      <c r="DC68" s="622"/>
      <c r="DD68" s="622"/>
      <c r="DE68" s="622"/>
      <c r="DF68" s="622"/>
      <c r="DG68" s="622"/>
      <c r="DH68" s="625"/>
      <c r="DI68" s="4"/>
    </row>
    <row r="69" spans="2:113" ht="13.5" customHeight="1">
      <c r="B69" s="616"/>
      <c r="C69" s="13"/>
      <c r="D69" s="582" t="s">
        <v>18</v>
      </c>
      <c r="E69" s="582"/>
      <c r="F69" s="582"/>
      <c r="G69" s="582"/>
      <c r="H69" s="582"/>
      <c r="I69" s="582"/>
      <c r="J69" s="582"/>
      <c r="K69" s="582"/>
      <c r="L69" s="585"/>
      <c r="M69" s="583">
        <v>1789077</v>
      </c>
      <c r="N69" s="584"/>
      <c r="O69" s="584"/>
      <c r="P69" s="584"/>
      <c r="Q69" s="584"/>
      <c r="R69" s="584"/>
      <c r="S69" s="584"/>
      <c r="T69" s="584"/>
      <c r="U69" s="588">
        <v>4.5</v>
      </c>
      <c r="V69" s="588"/>
      <c r="W69" s="588"/>
      <c r="X69" s="588"/>
      <c r="Y69" s="584">
        <v>746129</v>
      </c>
      <c r="Z69" s="584"/>
      <c r="AA69" s="584"/>
      <c r="AB69" s="584"/>
      <c r="AC69" s="584"/>
      <c r="AD69" s="584"/>
      <c r="AE69" s="584"/>
      <c r="AF69" s="672"/>
      <c r="AG69" s="11"/>
      <c r="AH69" s="6"/>
      <c r="AI69" s="12"/>
      <c r="AJ69" s="12"/>
      <c r="AK69" s="12"/>
      <c r="AL69" s="582" t="s">
        <v>443</v>
      </c>
      <c r="AM69" s="582"/>
      <c r="AN69" s="582"/>
      <c r="AO69" s="582"/>
      <c r="AP69" s="582"/>
      <c r="AQ69" s="582"/>
      <c r="AR69" s="582"/>
      <c r="AS69" s="582"/>
      <c r="AT69" s="582"/>
      <c r="AU69" s="582"/>
      <c r="AV69" s="626"/>
      <c r="AW69" s="680"/>
      <c r="AX69" s="681"/>
      <c r="AY69" s="669" t="s">
        <v>446</v>
      </c>
      <c r="AZ69" s="670"/>
      <c r="BA69" s="670"/>
      <c r="BB69" s="670"/>
      <c r="BC69" s="670"/>
      <c r="BD69" s="670"/>
      <c r="BE69" s="671"/>
      <c r="BF69" s="583">
        <v>9031</v>
      </c>
      <c r="BG69" s="584"/>
      <c r="BH69" s="584"/>
      <c r="BI69" s="584"/>
      <c r="BJ69" s="584"/>
      <c r="BK69" s="672"/>
      <c r="BL69" s="720"/>
      <c r="BM69" s="723"/>
      <c r="BN69" s="619" t="s">
        <v>17</v>
      </c>
      <c r="BO69" s="582"/>
      <c r="BP69" s="582"/>
      <c r="BQ69" s="582"/>
      <c r="BR69" s="582"/>
      <c r="BS69" s="582"/>
      <c r="BT69" s="582"/>
      <c r="BU69" s="582"/>
      <c r="BV69" s="582"/>
      <c r="BW69" s="582"/>
      <c r="BX69" s="582"/>
      <c r="BY69" s="585"/>
      <c r="BZ69" s="583">
        <v>24079</v>
      </c>
      <c r="CA69" s="584"/>
      <c r="CB69" s="584"/>
      <c r="CC69" s="584"/>
      <c r="CD69" s="584"/>
      <c r="CE69" s="584"/>
      <c r="CF69" s="627" t="s">
        <v>16</v>
      </c>
      <c r="CG69" s="628"/>
      <c r="CH69" s="628" t="s">
        <v>15</v>
      </c>
      <c r="CI69" s="628"/>
      <c r="CJ69" s="631"/>
      <c r="CK69" s="632" t="s">
        <v>14</v>
      </c>
      <c r="CL69" s="632"/>
      <c r="CM69" s="632"/>
      <c r="CN69" s="632"/>
      <c r="CO69" s="632"/>
      <c r="CP69" s="632"/>
      <c r="CQ69" s="632"/>
      <c r="CR69" s="633"/>
      <c r="CS69" s="634">
        <v>99.7</v>
      </c>
      <c r="CT69" s="635"/>
      <c r="CU69" s="635"/>
      <c r="CV69" s="635"/>
      <c r="CW69" s="635">
        <v>99.1</v>
      </c>
      <c r="CX69" s="587"/>
      <c r="CY69" s="587"/>
      <c r="CZ69" s="589"/>
      <c r="DA69" s="634">
        <v>99.6</v>
      </c>
      <c r="DB69" s="587"/>
      <c r="DC69" s="587"/>
      <c r="DD69" s="587"/>
      <c r="DE69" s="635">
        <v>98.6</v>
      </c>
      <c r="DF69" s="587"/>
      <c r="DG69" s="587"/>
      <c r="DH69" s="590"/>
      <c r="DI69" s="4"/>
    </row>
    <row r="70" spans="2:113" ht="13.5" customHeight="1">
      <c r="B70" s="616"/>
      <c r="C70" s="619" t="s">
        <v>13</v>
      </c>
      <c r="D70" s="582"/>
      <c r="E70" s="582"/>
      <c r="F70" s="582"/>
      <c r="G70" s="582"/>
      <c r="H70" s="582"/>
      <c r="I70" s="582"/>
      <c r="J70" s="582"/>
      <c r="K70" s="582"/>
      <c r="L70" s="585"/>
      <c r="M70" s="583" t="s">
        <v>368</v>
      </c>
      <c r="N70" s="584"/>
      <c r="O70" s="584"/>
      <c r="P70" s="584"/>
      <c r="Q70" s="584"/>
      <c r="R70" s="584"/>
      <c r="S70" s="584"/>
      <c r="T70" s="584"/>
      <c r="U70" s="588" t="s">
        <v>368</v>
      </c>
      <c r="V70" s="588"/>
      <c r="W70" s="588"/>
      <c r="X70" s="588"/>
      <c r="Y70" s="584" t="s">
        <v>368</v>
      </c>
      <c r="Z70" s="584"/>
      <c r="AA70" s="584"/>
      <c r="AB70" s="584"/>
      <c r="AC70" s="584"/>
      <c r="AD70" s="584"/>
      <c r="AE70" s="584"/>
      <c r="AF70" s="672"/>
      <c r="AG70" s="11"/>
      <c r="AH70" s="6"/>
      <c r="AI70" s="12"/>
      <c r="AJ70" s="12"/>
      <c r="AK70" s="12"/>
      <c r="AL70" s="582" t="s">
        <v>445</v>
      </c>
      <c r="AM70" s="582"/>
      <c r="AN70" s="582"/>
      <c r="AO70" s="582"/>
      <c r="AP70" s="582"/>
      <c r="AQ70" s="582"/>
      <c r="AR70" s="582"/>
      <c r="AS70" s="582"/>
      <c r="AT70" s="582"/>
      <c r="AU70" s="582"/>
      <c r="AV70" s="626"/>
      <c r="AW70" s="680"/>
      <c r="AX70" s="681"/>
      <c r="AY70" s="669" t="s">
        <v>444</v>
      </c>
      <c r="AZ70" s="670"/>
      <c r="BA70" s="670"/>
      <c r="BB70" s="670"/>
      <c r="BC70" s="670"/>
      <c r="BD70" s="670"/>
      <c r="BE70" s="671"/>
      <c r="BF70" s="583">
        <v>513</v>
      </c>
      <c r="BG70" s="584"/>
      <c r="BH70" s="584"/>
      <c r="BI70" s="584"/>
      <c r="BJ70" s="584"/>
      <c r="BK70" s="672"/>
      <c r="BL70" s="720"/>
      <c r="BM70" s="723"/>
      <c r="BN70" s="737" t="s">
        <v>447</v>
      </c>
      <c r="BO70" s="737"/>
      <c r="BP70" s="737"/>
      <c r="BQ70" s="737"/>
      <c r="BR70" s="739" t="s">
        <v>12</v>
      </c>
      <c r="BS70" s="582" t="s">
        <v>11</v>
      </c>
      <c r="BT70" s="582"/>
      <c r="BU70" s="582"/>
      <c r="BV70" s="582"/>
      <c r="BW70" s="582"/>
      <c r="BX70" s="582"/>
      <c r="BY70" s="582"/>
      <c r="BZ70" s="583">
        <v>110</v>
      </c>
      <c r="CA70" s="584"/>
      <c r="CB70" s="584"/>
      <c r="CC70" s="584"/>
      <c r="CD70" s="584"/>
      <c r="CE70" s="584"/>
      <c r="CF70" s="629"/>
      <c r="CG70" s="630"/>
      <c r="CH70" s="637" t="s">
        <v>448</v>
      </c>
      <c r="CI70" s="637" t="s">
        <v>449</v>
      </c>
      <c r="CJ70" s="732" t="s">
        <v>450</v>
      </c>
      <c r="CK70" s="582"/>
      <c r="CL70" s="582"/>
      <c r="CM70" s="582"/>
      <c r="CN70" s="582"/>
      <c r="CO70" s="582"/>
      <c r="CP70" s="582"/>
      <c r="CQ70" s="582"/>
      <c r="CR70" s="585"/>
      <c r="CS70" s="634"/>
      <c r="CT70" s="635"/>
      <c r="CU70" s="635"/>
      <c r="CV70" s="635"/>
      <c r="CW70" s="587"/>
      <c r="CX70" s="587"/>
      <c r="CY70" s="587"/>
      <c r="CZ70" s="589"/>
      <c r="DA70" s="636"/>
      <c r="DB70" s="587"/>
      <c r="DC70" s="587"/>
      <c r="DD70" s="587"/>
      <c r="DE70" s="587"/>
      <c r="DF70" s="587"/>
      <c r="DG70" s="587"/>
      <c r="DH70" s="590"/>
      <c r="DI70" s="4"/>
    </row>
    <row r="71" spans="2:113" ht="13.5" customHeight="1">
      <c r="B71" s="188"/>
      <c r="C71" s="712" t="s">
        <v>10</v>
      </c>
      <c r="D71" s="667"/>
      <c r="E71" s="667"/>
      <c r="F71" s="667"/>
      <c r="G71" s="667"/>
      <c r="H71" s="667"/>
      <c r="I71" s="667"/>
      <c r="J71" s="667"/>
      <c r="K71" s="667"/>
      <c r="L71" s="668"/>
      <c r="M71" s="733" t="s">
        <v>368</v>
      </c>
      <c r="N71" s="734"/>
      <c r="O71" s="734"/>
      <c r="P71" s="734"/>
      <c r="Q71" s="734"/>
      <c r="R71" s="734"/>
      <c r="S71" s="734"/>
      <c r="T71" s="734"/>
      <c r="U71" s="735" t="s">
        <v>368</v>
      </c>
      <c r="V71" s="735"/>
      <c r="W71" s="735"/>
      <c r="X71" s="735"/>
      <c r="Y71" s="734" t="s">
        <v>368</v>
      </c>
      <c r="Z71" s="734"/>
      <c r="AA71" s="734"/>
      <c r="AB71" s="734"/>
      <c r="AC71" s="734"/>
      <c r="AD71" s="734"/>
      <c r="AE71" s="734"/>
      <c r="AF71" s="736"/>
      <c r="AG71" s="11"/>
      <c r="AH71" s="582" t="s">
        <v>9</v>
      </c>
      <c r="AI71" s="582"/>
      <c r="AJ71" s="582"/>
      <c r="AK71" s="582"/>
      <c r="AL71" s="582"/>
      <c r="AM71" s="582"/>
      <c r="AN71" s="582"/>
      <c r="AO71" s="582"/>
      <c r="AP71" s="582"/>
      <c r="AQ71" s="582"/>
      <c r="AR71" s="582"/>
      <c r="AS71" s="582"/>
      <c r="AT71" s="582"/>
      <c r="AU71" s="582"/>
      <c r="AV71" s="626"/>
      <c r="AW71" s="680"/>
      <c r="AX71" s="681"/>
      <c r="AY71" s="669" t="s">
        <v>451</v>
      </c>
      <c r="AZ71" s="670"/>
      <c r="BA71" s="670"/>
      <c r="BB71" s="670"/>
      <c r="BC71" s="670"/>
      <c r="BD71" s="670"/>
      <c r="BE71" s="671"/>
      <c r="BF71" s="583">
        <v>815534</v>
      </c>
      <c r="BG71" s="584"/>
      <c r="BH71" s="584"/>
      <c r="BI71" s="584"/>
      <c r="BJ71" s="584"/>
      <c r="BK71" s="672"/>
      <c r="BL71" s="720"/>
      <c r="BM71" s="723"/>
      <c r="BN71" s="737"/>
      <c r="BO71" s="737"/>
      <c r="BP71" s="737"/>
      <c r="BQ71" s="737"/>
      <c r="BR71" s="739"/>
      <c r="BS71" s="582" t="s">
        <v>8</v>
      </c>
      <c r="BT71" s="582"/>
      <c r="BU71" s="582"/>
      <c r="BV71" s="582"/>
      <c r="BW71" s="582"/>
      <c r="BX71" s="582"/>
      <c r="BY71" s="582"/>
      <c r="BZ71" s="583">
        <v>94</v>
      </c>
      <c r="CA71" s="584"/>
      <c r="CB71" s="584"/>
      <c r="CC71" s="584"/>
      <c r="CD71" s="584"/>
      <c r="CE71" s="584"/>
      <c r="CF71" s="629"/>
      <c r="CG71" s="630"/>
      <c r="CH71" s="637"/>
      <c r="CI71" s="637"/>
      <c r="CJ71" s="732"/>
      <c r="CK71" s="582" t="s">
        <v>7</v>
      </c>
      <c r="CL71" s="582"/>
      <c r="CM71" s="582"/>
      <c r="CN71" s="582"/>
      <c r="CO71" s="582"/>
      <c r="CP71" s="582"/>
      <c r="CQ71" s="582"/>
      <c r="CR71" s="585"/>
      <c r="CS71" s="586">
        <v>99.5</v>
      </c>
      <c r="CT71" s="587"/>
      <c r="CU71" s="587"/>
      <c r="CV71" s="587"/>
      <c r="CW71" s="588">
        <v>98.6</v>
      </c>
      <c r="CX71" s="587"/>
      <c r="CY71" s="587"/>
      <c r="CZ71" s="589"/>
      <c r="DA71" s="586">
        <v>99.4</v>
      </c>
      <c r="DB71" s="587"/>
      <c r="DC71" s="587"/>
      <c r="DD71" s="587"/>
      <c r="DE71" s="588">
        <v>98</v>
      </c>
      <c r="DF71" s="587"/>
      <c r="DG71" s="587"/>
      <c r="DH71" s="590"/>
      <c r="DI71" s="4"/>
    </row>
    <row r="72" spans="2:113" ht="13.5" customHeight="1" thickBot="1">
      <c r="B72" s="591" t="s">
        <v>6</v>
      </c>
      <c r="C72" s="592"/>
      <c r="D72" s="592"/>
      <c r="E72" s="592"/>
      <c r="F72" s="592"/>
      <c r="G72" s="592"/>
      <c r="H72" s="592"/>
      <c r="I72" s="592"/>
      <c r="J72" s="592"/>
      <c r="K72" s="592"/>
      <c r="L72" s="593"/>
      <c r="M72" s="594">
        <v>40092192</v>
      </c>
      <c r="N72" s="595"/>
      <c r="O72" s="595"/>
      <c r="P72" s="595"/>
      <c r="Q72" s="595"/>
      <c r="R72" s="595"/>
      <c r="S72" s="595"/>
      <c r="T72" s="595"/>
      <c r="U72" s="596">
        <v>100</v>
      </c>
      <c r="V72" s="596"/>
      <c r="W72" s="596"/>
      <c r="X72" s="596"/>
      <c r="Y72" s="595">
        <v>25766317</v>
      </c>
      <c r="Z72" s="595"/>
      <c r="AA72" s="595"/>
      <c r="AB72" s="595"/>
      <c r="AC72" s="595"/>
      <c r="AD72" s="595"/>
      <c r="AE72" s="595"/>
      <c r="AF72" s="597"/>
      <c r="AG72" s="10"/>
      <c r="AH72" s="598">
        <v>28403128</v>
      </c>
      <c r="AI72" s="598"/>
      <c r="AJ72" s="598"/>
      <c r="AK72" s="598"/>
      <c r="AL72" s="598"/>
      <c r="AM72" s="598"/>
      <c r="AN72" s="598"/>
      <c r="AO72" s="598"/>
      <c r="AP72" s="598"/>
      <c r="AQ72" s="598"/>
      <c r="AR72" s="598"/>
      <c r="AS72" s="598"/>
      <c r="AT72" s="592" t="s">
        <v>5</v>
      </c>
      <c r="AU72" s="592"/>
      <c r="AV72" s="9"/>
      <c r="AW72" s="682"/>
      <c r="AX72" s="683"/>
      <c r="AY72" s="599" t="s">
        <v>85</v>
      </c>
      <c r="AZ72" s="600"/>
      <c r="BA72" s="600"/>
      <c r="BB72" s="600"/>
      <c r="BC72" s="600"/>
      <c r="BD72" s="600"/>
      <c r="BE72" s="601"/>
      <c r="BF72" s="602">
        <v>2212160</v>
      </c>
      <c r="BG72" s="603"/>
      <c r="BH72" s="603"/>
      <c r="BI72" s="603"/>
      <c r="BJ72" s="603"/>
      <c r="BK72" s="604"/>
      <c r="BL72" s="721"/>
      <c r="BM72" s="724"/>
      <c r="BN72" s="738"/>
      <c r="BO72" s="738"/>
      <c r="BP72" s="738"/>
      <c r="BQ72" s="738"/>
      <c r="BR72" s="740"/>
      <c r="BS72" s="592" t="s">
        <v>4</v>
      </c>
      <c r="BT72" s="592"/>
      <c r="BU72" s="592"/>
      <c r="BV72" s="592"/>
      <c r="BW72" s="592"/>
      <c r="BX72" s="592"/>
      <c r="BY72" s="592"/>
      <c r="BZ72" s="602">
        <v>267</v>
      </c>
      <c r="CA72" s="603"/>
      <c r="CB72" s="603"/>
      <c r="CC72" s="603"/>
      <c r="CD72" s="603"/>
      <c r="CE72" s="604"/>
      <c r="CF72" s="605" t="s">
        <v>3</v>
      </c>
      <c r="CG72" s="606"/>
      <c r="CH72" s="607" t="s">
        <v>2</v>
      </c>
      <c r="CI72" s="607"/>
      <c r="CJ72" s="608"/>
      <c r="CK72" s="592" t="s">
        <v>1</v>
      </c>
      <c r="CL72" s="592"/>
      <c r="CM72" s="592"/>
      <c r="CN72" s="592"/>
      <c r="CO72" s="592"/>
      <c r="CP72" s="592"/>
      <c r="CQ72" s="592"/>
      <c r="CR72" s="593"/>
      <c r="CS72" s="609">
        <v>99.9</v>
      </c>
      <c r="CT72" s="610"/>
      <c r="CU72" s="610"/>
      <c r="CV72" s="610"/>
      <c r="CW72" s="611">
        <v>99.6</v>
      </c>
      <c r="CX72" s="610"/>
      <c r="CY72" s="610"/>
      <c r="CZ72" s="612"/>
      <c r="DA72" s="609">
        <v>99.8</v>
      </c>
      <c r="DB72" s="610"/>
      <c r="DC72" s="610"/>
      <c r="DD72" s="610"/>
      <c r="DE72" s="611">
        <v>99.4</v>
      </c>
      <c r="DF72" s="610"/>
      <c r="DG72" s="610"/>
      <c r="DH72" s="718"/>
      <c r="DI72" s="4"/>
    </row>
    <row r="73" spans="2:113" ht="13.5" customHeight="1">
      <c r="B73" s="715" t="s">
        <v>0</v>
      </c>
      <c r="C73" s="715"/>
      <c r="D73" s="715"/>
      <c r="E73" s="715"/>
      <c r="F73" s="715"/>
      <c r="G73" s="715"/>
      <c r="H73" s="715"/>
      <c r="I73" s="715"/>
      <c r="J73" s="715"/>
      <c r="K73" s="715"/>
      <c r="L73" s="715"/>
      <c r="M73" s="715"/>
      <c r="N73" s="715"/>
      <c r="O73" s="715"/>
      <c r="P73" s="715"/>
      <c r="Q73" s="715"/>
      <c r="R73" s="715"/>
      <c r="S73" s="715"/>
      <c r="T73" s="715"/>
      <c r="U73" s="715"/>
      <c r="V73" s="715"/>
      <c r="W73" s="715"/>
      <c r="X73" s="715"/>
      <c r="Y73" s="715"/>
      <c r="Z73" s="715"/>
      <c r="AA73" s="715"/>
      <c r="AB73" s="715"/>
      <c r="AC73" s="715"/>
      <c r="AD73" s="715"/>
      <c r="AE73" s="715"/>
      <c r="AF73" s="715"/>
      <c r="AG73" s="715"/>
      <c r="AH73" s="715"/>
      <c r="AI73" s="715"/>
      <c r="AJ73" s="715"/>
      <c r="AK73" s="715"/>
      <c r="AL73" s="715"/>
      <c r="AM73" s="715"/>
      <c r="AN73" s="715"/>
      <c r="AO73" s="715"/>
      <c r="AP73" s="715"/>
      <c r="AQ73" s="715"/>
      <c r="AR73" s="715"/>
      <c r="AS73" s="715"/>
      <c r="AT73" s="715"/>
      <c r="AU73" s="715"/>
      <c r="AV73" s="715"/>
      <c r="AW73" s="715"/>
      <c r="AX73" s="715"/>
      <c r="AY73" s="715"/>
      <c r="AZ73" s="715"/>
      <c r="BA73" s="715"/>
      <c r="BB73" s="715"/>
      <c r="BC73" s="715"/>
      <c r="BD73" s="715"/>
      <c r="BE73" s="715"/>
      <c r="BF73" s="715"/>
      <c r="BG73" s="715"/>
      <c r="BH73" s="715"/>
      <c r="BI73" s="715"/>
      <c r="BJ73" s="715"/>
      <c r="BK73" s="715"/>
      <c r="BL73" s="715"/>
      <c r="BM73" s="715"/>
      <c r="BN73" s="715"/>
      <c r="BO73" s="715"/>
      <c r="BP73" s="715"/>
      <c r="BQ73" s="715"/>
      <c r="BR73" s="715"/>
      <c r="BS73" s="715"/>
      <c r="BT73" s="715"/>
      <c r="BU73" s="715"/>
      <c r="BV73" s="715"/>
      <c r="BW73" s="715"/>
      <c r="BX73" s="715"/>
      <c r="BY73" s="715"/>
      <c r="BZ73" s="715"/>
      <c r="CA73" s="715"/>
      <c r="CB73" s="715"/>
      <c r="CC73" s="715"/>
      <c r="CD73" s="715"/>
      <c r="CE73" s="715"/>
      <c r="CF73" s="715"/>
      <c r="CG73" s="715"/>
      <c r="CH73" s="715"/>
      <c r="CI73" s="715"/>
      <c r="CJ73" s="715"/>
      <c r="CK73" s="715"/>
      <c r="CL73" s="715"/>
      <c r="CN73" s="8"/>
      <c r="CO73" s="285"/>
      <c r="CP73" s="285"/>
      <c r="CQ73" s="285"/>
      <c r="CR73" s="285"/>
      <c r="CS73" s="285"/>
      <c r="CT73" s="282"/>
      <c r="CU73" s="282"/>
      <c r="CV73" s="282"/>
      <c r="CW73" s="282"/>
      <c r="CX73" s="282"/>
      <c r="CY73" s="282"/>
      <c r="CZ73" s="282"/>
      <c r="DA73" s="282"/>
      <c r="DB73" s="282"/>
      <c r="DC73" s="282"/>
      <c r="DD73" s="282"/>
      <c r="DE73" s="282"/>
      <c r="DF73" s="282"/>
      <c r="DG73" s="282"/>
      <c r="DH73" s="282"/>
    </row>
    <row r="74" spans="2:113" ht="13.5" customHeight="1">
      <c r="B74" s="716" t="s">
        <v>452</v>
      </c>
      <c r="C74" s="716"/>
      <c r="D74" s="716"/>
      <c r="E74" s="716"/>
      <c r="F74" s="716"/>
      <c r="G74" s="716"/>
      <c r="H74" s="716"/>
      <c r="I74" s="716"/>
      <c r="J74" s="716"/>
      <c r="K74" s="716"/>
      <c r="L74" s="716"/>
      <c r="M74" s="716"/>
      <c r="N74" s="716"/>
      <c r="O74" s="716"/>
      <c r="P74" s="716"/>
      <c r="Q74" s="716"/>
      <c r="R74" s="716"/>
      <c r="S74" s="716"/>
      <c r="T74" s="716"/>
      <c r="U74" s="716"/>
      <c r="V74" s="716"/>
      <c r="W74" s="716"/>
      <c r="X74" s="716"/>
      <c r="Y74" s="716"/>
      <c r="Z74" s="716"/>
      <c r="AA74" s="716"/>
      <c r="AB74" s="716"/>
      <c r="AC74" s="716"/>
      <c r="AD74" s="716"/>
      <c r="AE74" s="716"/>
      <c r="AF74" s="716"/>
      <c r="AG74" s="716"/>
      <c r="AH74" s="716"/>
      <c r="AI74" s="716"/>
      <c r="AJ74" s="716"/>
      <c r="AK74" s="716"/>
      <c r="AL74" s="716"/>
      <c r="AM74" s="716"/>
      <c r="AN74" s="716"/>
      <c r="AO74" s="716"/>
      <c r="AP74" s="716"/>
      <c r="AQ74" s="716"/>
      <c r="AR74" s="716"/>
      <c r="AS74" s="716"/>
      <c r="AT74" s="716"/>
      <c r="AU74" s="716"/>
      <c r="AV74" s="716"/>
      <c r="AW74" s="716"/>
      <c r="AX74" s="716"/>
      <c r="AY74" s="716"/>
      <c r="AZ74" s="716"/>
      <c r="BA74" s="716"/>
      <c r="BB74" s="716"/>
      <c r="BC74" s="716"/>
      <c r="BD74" s="716"/>
      <c r="BE74" s="716"/>
      <c r="BF74" s="716"/>
      <c r="BG74" s="716"/>
      <c r="BH74" s="716"/>
      <c r="BI74" s="716"/>
      <c r="BJ74" s="716"/>
      <c r="BK74" s="716"/>
      <c r="BL74" s="716"/>
      <c r="BM74" s="716"/>
      <c r="BN74" s="716"/>
      <c r="BO74" s="716"/>
      <c r="BP74" s="716"/>
      <c r="BQ74" s="716"/>
      <c r="BR74" s="716"/>
      <c r="BS74" s="716"/>
      <c r="BT74" s="716"/>
      <c r="BU74" s="716"/>
      <c r="BV74" s="716"/>
      <c r="BW74" s="716"/>
      <c r="BX74" s="716"/>
      <c r="BY74" s="716"/>
      <c r="BZ74" s="716"/>
      <c r="CA74" s="716"/>
      <c r="CB74" s="716"/>
      <c r="CC74" s="716"/>
      <c r="CD74" s="716"/>
      <c r="CE74" s="716"/>
      <c r="CF74" s="716"/>
      <c r="CG74" s="716"/>
      <c r="CH74" s="716"/>
      <c r="CI74" s="716"/>
      <c r="CJ74" s="716"/>
      <c r="CK74" s="716"/>
      <c r="CL74" s="716"/>
      <c r="CN74" s="7"/>
      <c r="CO74" s="7"/>
      <c r="CP74" s="7"/>
      <c r="CQ74" s="7"/>
      <c r="CR74" s="7"/>
      <c r="CS74" s="7"/>
      <c r="CT74" s="7"/>
      <c r="CU74" s="7"/>
      <c r="CV74" s="7"/>
      <c r="CW74" s="6"/>
      <c r="CZ74" s="6"/>
      <c r="DA74" s="6"/>
      <c r="DB74" s="4"/>
      <c r="DC74" s="4"/>
      <c r="DD74" s="4"/>
      <c r="DE74" s="580" t="s">
        <v>512</v>
      </c>
      <c r="DF74" s="580"/>
      <c r="DG74" s="580"/>
      <c r="DH74" s="580"/>
    </row>
    <row r="75" spans="2:113" ht="13.5" customHeight="1">
      <c r="B75" s="717" t="s">
        <v>454</v>
      </c>
      <c r="C75" s="717"/>
      <c r="D75" s="717"/>
      <c r="E75" s="717"/>
      <c r="F75" s="717"/>
      <c r="G75" s="717"/>
      <c r="H75" s="717"/>
      <c r="I75" s="717"/>
      <c r="J75" s="717"/>
      <c r="K75" s="717"/>
      <c r="L75" s="717"/>
      <c r="M75" s="717"/>
      <c r="N75" s="717"/>
      <c r="O75" s="717"/>
      <c r="P75" s="717"/>
      <c r="Q75" s="717"/>
      <c r="R75" s="717"/>
      <c r="S75" s="717"/>
      <c r="T75" s="717"/>
      <c r="U75" s="717"/>
      <c r="V75" s="717"/>
      <c r="W75" s="717"/>
      <c r="X75" s="717"/>
      <c r="Y75" s="717"/>
      <c r="Z75" s="717"/>
      <c r="AA75" s="717"/>
      <c r="AB75" s="717"/>
      <c r="AC75" s="717"/>
      <c r="AD75" s="717"/>
      <c r="AE75" s="717"/>
      <c r="AF75" s="717"/>
      <c r="AG75" s="717"/>
      <c r="AH75" s="717"/>
      <c r="AI75" s="717"/>
      <c r="AJ75" s="717"/>
      <c r="AK75" s="717"/>
      <c r="AL75" s="717"/>
      <c r="AM75" s="717"/>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7"/>
      <c r="BJ75" s="717"/>
      <c r="BK75" s="717"/>
      <c r="BL75" s="717"/>
      <c r="BM75" s="717"/>
      <c r="BN75" s="717"/>
      <c r="BO75" s="717"/>
      <c r="BP75" s="717"/>
      <c r="BQ75" s="717"/>
      <c r="BR75" s="717"/>
      <c r="BS75" s="717"/>
      <c r="BT75" s="717"/>
      <c r="BU75" s="717"/>
      <c r="BV75" s="717"/>
      <c r="BW75" s="717"/>
      <c r="BX75" s="717"/>
      <c r="BY75" s="717"/>
      <c r="BZ75" s="717"/>
      <c r="CA75" s="717"/>
      <c r="CB75" s="717"/>
      <c r="CC75" s="717"/>
      <c r="CD75" s="717"/>
      <c r="CE75" s="717"/>
      <c r="CF75" s="717"/>
      <c r="CG75" s="717"/>
      <c r="CH75" s="717"/>
      <c r="CI75" s="717"/>
      <c r="CJ75" s="717"/>
      <c r="CK75" s="717"/>
      <c r="CL75" s="717"/>
      <c r="CN75" s="3"/>
      <c r="CO75" s="3"/>
      <c r="CP75" s="3"/>
      <c r="CQ75" s="3"/>
      <c r="CR75" s="3"/>
      <c r="CS75" s="3"/>
      <c r="CT75" s="3"/>
      <c r="CU75" s="3"/>
      <c r="CV75" s="3"/>
      <c r="CW75" s="5"/>
      <c r="CZ75" s="4"/>
      <c r="DA75" s="4"/>
      <c r="DB75" s="4"/>
      <c r="DC75" s="4"/>
      <c r="DD75" s="4"/>
    </row>
    <row r="76" spans="2:113" ht="13.5" customHeight="1">
      <c r="B76" s="716" t="s">
        <v>781</v>
      </c>
      <c r="C76" s="716"/>
      <c r="D76" s="716"/>
      <c r="E76" s="716"/>
      <c r="F76" s="716"/>
      <c r="G76" s="716"/>
      <c r="H76" s="716"/>
      <c r="I76" s="716"/>
      <c r="J76" s="716"/>
      <c r="K76" s="716"/>
      <c r="L76" s="716"/>
      <c r="M76" s="716"/>
      <c r="N76" s="716"/>
      <c r="O76" s="716"/>
      <c r="P76" s="716"/>
      <c r="Q76" s="716"/>
      <c r="R76" s="716"/>
      <c r="S76" s="716"/>
      <c r="T76" s="716"/>
      <c r="U76" s="716"/>
      <c r="V76" s="716"/>
      <c r="W76" s="716"/>
      <c r="X76" s="716"/>
      <c r="Y76" s="716"/>
      <c r="Z76" s="716"/>
      <c r="AA76" s="716"/>
      <c r="AB76" s="716"/>
      <c r="AC76" s="716"/>
      <c r="AD76" s="716"/>
      <c r="AE76" s="716"/>
      <c r="AF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N76" s="3"/>
      <c r="CO76" s="3"/>
      <c r="CP76" s="3"/>
      <c r="CQ76" s="3"/>
      <c r="CR76" s="3"/>
      <c r="CS76" s="3"/>
      <c r="CT76" s="3"/>
      <c r="CU76" s="3"/>
      <c r="CV76" s="3"/>
    </row>
    <row r="77" spans="2:113" ht="13.5" customHeight="1">
      <c r="B77" s="581" t="s">
        <v>455</v>
      </c>
      <c r="C77" s="581"/>
      <c r="D77" s="581"/>
      <c r="E77" s="581"/>
      <c r="F77" s="581"/>
      <c r="G77" s="581"/>
      <c r="H77" s="581"/>
      <c r="I77" s="581"/>
      <c r="J77" s="581"/>
      <c r="K77" s="581"/>
      <c r="L77" s="581"/>
      <c r="M77" s="581"/>
      <c r="N77" s="581"/>
      <c r="O77" s="581"/>
      <c r="P77" s="581"/>
      <c r="Q77" s="581"/>
      <c r="R77" s="581"/>
      <c r="S77" s="581"/>
      <c r="T77" s="581"/>
      <c r="U77" s="581"/>
      <c r="V77" s="581"/>
      <c r="W77" s="581"/>
      <c r="X77" s="581"/>
      <c r="Y77" s="581"/>
      <c r="Z77" s="581"/>
      <c r="AA77" s="581"/>
      <c r="AB77" s="581"/>
      <c r="AC77" s="581"/>
      <c r="AD77" s="581"/>
      <c r="AE77" s="581"/>
      <c r="AF77" s="581"/>
      <c r="AG77" s="581"/>
      <c r="AH77" s="581"/>
      <c r="AI77" s="581"/>
      <c r="AJ77" s="581"/>
      <c r="AK77" s="581"/>
      <c r="AL77" s="581"/>
      <c r="AM77" s="581"/>
      <c r="AN77" s="581"/>
      <c r="AO77" s="581"/>
      <c r="AP77" s="581"/>
      <c r="AQ77" s="581"/>
      <c r="AR77" s="581"/>
      <c r="AS77" s="581"/>
      <c r="AT77" s="581"/>
      <c r="AU77" s="581"/>
      <c r="AV77" s="581"/>
      <c r="AW77" s="581"/>
      <c r="AX77" s="581"/>
      <c r="AY77" s="581"/>
      <c r="AZ77" s="581"/>
      <c r="BA77" s="581"/>
      <c r="BB77" s="581"/>
      <c r="BC77" s="581"/>
      <c r="BD77" s="581"/>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581"/>
      <c r="CG77" s="581"/>
      <c r="CH77" s="581"/>
      <c r="CI77" s="581"/>
      <c r="CJ77" s="581"/>
      <c r="CK77" s="581"/>
      <c r="CL77" s="581"/>
      <c r="CN77" s="3"/>
      <c r="CO77" s="3"/>
      <c r="CP77" s="3"/>
      <c r="CQ77" s="3"/>
      <c r="CR77" s="3"/>
      <c r="CS77" s="3"/>
      <c r="CT77" s="3"/>
      <c r="CU77" s="3"/>
      <c r="CV77" s="3"/>
    </row>
    <row r="78" spans="2:113" ht="13.5" customHeight="1">
      <c r="B78" s="581" t="s">
        <v>456</v>
      </c>
      <c r="C78" s="581"/>
      <c r="D78" s="581"/>
      <c r="E78" s="581"/>
      <c r="F78" s="581"/>
      <c r="G78" s="581"/>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1"/>
      <c r="AY78" s="581"/>
      <c r="AZ78" s="581"/>
      <c r="BA78" s="581"/>
      <c r="BB78" s="581"/>
      <c r="BC78" s="581"/>
      <c r="BD78" s="581"/>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N78" s="2"/>
      <c r="CO78" s="2"/>
      <c r="CP78" s="2"/>
      <c r="CQ78" s="2"/>
      <c r="CR78" s="2"/>
      <c r="CS78" s="2"/>
      <c r="CT78" s="2"/>
      <c r="CU78" s="2"/>
      <c r="CV78" s="2"/>
    </row>
    <row r="79" spans="2:113" ht="13.5" customHeight="1">
      <c r="B79" s="581" t="s">
        <v>782</v>
      </c>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81"/>
      <c r="AL79" s="581"/>
      <c r="AM79" s="581"/>
      <c r="AN79" s="581"/>
      <c r="AO79" s="581"/>
      <c r="AP79" s="581"/>
      <c r="AQ79" s="581"/>
      <c r="AR79" s="581"/>
      <c r="AS79" s="581"/>
      <c r="AT79" s="581"/>
      <c r="AU79" s="581"/>
      <c r="AV79" s="581"/>
      <c r="AW79" s="581"/>
      <c r="AX79" s="581"/>
      <c r="AY79" s="581"/>
      <c r="AZ79" s="581"/>
      <c r="BA79" s="581"/>
      <c r="BB79" s="581"/>
      <c r="BC79" s="581"/>
      <c r="BD79" s="581"/>
      <c r="BE79" s="581"/>
      <c r="BF79" s="581"/>
      <c r="BG79" s="581"/>
      <c r="BH79" s="581"/>
      <c r="BI79" s="581"/>
      <c r="BJ79" s="581"/>
      <c r="BK79" s="581"/>
      <c r="BL79" s="581"/>
      <c r="BM79" s="581"/>
      <c r="BN79" s="581"/>
      <c r="BO79" s="581"/>
      <c r="BP79" s="581"/>
      <c r="BQ79" s="581"/>
      <c r="BR79" s="581"/>
      <c r="BS79" s="581"/>
      <c r="BT79" s="581"/>
      <c r="BU79" s="581"/>
      <c r="BV79" s="581"/>
      <c r="BW79" s="581"/>
      <c r="BX79" s="581"/>
      <c r="BY79" s="581"/>
      <c r="BZ79" s="581"/>
      <c r="CA79" s="581"/>
      <c r="CB79" s="581"/>
      <c r="CC79" s="581"/>
      <c r="CD79" s="581"/>
      <c r="CE79" s="581"/>
      <c r="CF79" s="581"/>
      <c r="CG79" s="581"/>
      <c r="CH79" s="581"/>
      <c r="CI79" s="581"/>
      <c r="CJ79" s="581"/>
      <c r="CK79" s="581"/>
      <c r="CL79" s="581"/>
      <c r="CM79" s="2"/>
      <c r="CN79" s="2"/>
      <c r="CO79" s="2"/>
      <c r="CP79" s="2"/>
      <c r="CQ79" s="2"/>
      <c r="CR79" s="2"/>
      <c r="CS79" s="2"/>
      <c r="CT79" s="2"/>
      <c r="CU79" s="2"/>
      <c r="CV79" s="2"/>
    </row>
  </sheetData>
  <mergeCells count="906">
    <mergeCell ref="B79:CL79"/>
    <mergeCell ref="CF72:CG72"/>
    <mergeCell ref="CH72:CJ72"/>
    <mergeCell ref="CK72:CR72"/>
    <mergeCell ref="CS72:CV72"/>
    <mergeCell ref="CW72:CZ72"/>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M1" zoomScale="80" zoomScaleNormal="80" workbookViewId="0">
      <selection activeCell="CO23" sqref="CO23:DH23"/>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64" t="s">
        <v>776</v>
      </c>
      <c r="E2" s="964"/>
      <c r="F2" s="964"/>
      <c r="G2" s="964"/>
      <c r="H2" s="964"/>
      <c r="I2" s="964"/>
      <c r="J2" s="964"/>
      <c r="K2" s="964"/>
      <c r="L2" s="964"/>
      <c r="M2" s="964"/>
      <c r="N2" s="964"/>
      <c r="O2" s="964"/>
      <c r="P2" s="964"/>
      <c r="Q2" s="964"/>
      <c r="R2" s="280"/>
      <c r="S2" s="74"/>
      <c r="T2" s="74"/>
      <c r="U2" s="965" t="s">
        <v>200</v>
      </c>
      <c r="V2" s="966"/>
      <c r="W2" s="949" t="s">
        <v>384</v>
      </c>
      <c r="X2" s="947"/>
      <c r="Y2" s="947"/>
      <c r="Z2" s="947"/>
      <c r="AA2" s="947"/>
      <c r="AB2" s="947"/>
      <c r="AC2" s="969">
        <v>190005</v>
      </c>
      <c r="AD2" s="970"/>
      <c r="AE2" s="970"/>
      <c r="AF2" s="970"/>
      <c r="AG2" s="970"/>
      <c r="AH2" s="970"/>
      <c r="AI2" s="944" t="s">
        <v>187</v>
      </c>
      <c r="AJ2" s="944"/>
      <c r="AK2" s="79"/>
      <c r="AL2" s="971" t="s">
        <v>77</v>
      </c>
      <c r="AM2" s="971"/>
      <c r="AN2" s="971"/>
      <c r="AO2" s="78"/>
      <c r="AP2" s="949" t="s">
        <v>199</v>
      </c>
      <c r="AQ2" s="947"/>
      <c r="AR2" s="947"/>
      <c r="AS2" s="947"/>
      <c r="AT2" s="947"/>
      <c r="AU2" s="947"/>
      <c r="AV2" s="947"/>
      <c r="AW2" s="948"/>
      <c r="AX2" s="77"/>
      <c r="AY2" s="947" t="s">
        <v>198</v>
      </c>
      <c r="AZ2" s="947"/>
      <c r="BA2" s="947"/>
      <c r="BB2" s="947"/>
      <c r="BC2" s="947"/>
      <c r="BD2" s="947"/>
      <c r="BE2" s="76"/>
      <c r="BF2" s="961"/>
      <c r="BG2" s="963"/>
      <c r="BH2" s="947" t="s">
        <v>197</v>
      </c>
      <c r="BI2" s="947"/>
      <c r="BJ2" s="947"/>
      <c r="BK2" s="947"/>
      <c r="BL2" s="947"/>
      <c r="BM2" s="947"/>
      <c r="BN2" s="947"/>
      <c r="BO2" s="947"/>
      <c r="BP2" s="947"/>
      <c r="BQ2" s="947"/>
      <c r="BR2" s="947"/>
      <c r="BS2" s="947"/>
      <c r="BT2" s="947"/>
      <c r="BU2" s="944"/>
      <c r="BV2" s="944"/>
      <c r="BW2" s="945"/>
      <c r="BX2" s="75"/>
      <c r="BY2" s="74"/>
      <c r="BZ2" s="947" t="s">
        <v>196</v>
      </c>
      <c r="CA2" s="947"/>
      <c r="CB2" s="947"/>
      <c r="CC2" s="947"/>
      <c r="CD2" s="947"/>
      <c r="CE2" s="947"/>
      <c r="CF2" s="947"/>
      <c r="CG2" s="73"/>
      <c r="CH2" s="73"/>
      <c r="CI2" s="73"/>
      <c r="CJ2" s="73"/>
      <c r="CK2" s="947" t="s">
        <v>195</v>
      </c>
      <c r="CL2" s="947"/>
      <c r="CM2" s="947"/>
      <c r="CN2" s="947"/>
      <c r="CO2" s="947"/>
      <c r="CP2" s="947"/>
      <c r="CQ2" s="948"/>
      <c r="CR2" s="949" t="s">
        <v>194</v>
      </c>
      <c r="CS2" s="947"/>
      <c r="CT2" s="947"/>
      <c r="CU2" s="947"/>
      <c r="CV2" s="947"/>
      <c r="CW2" s="947"/>
      <c r="CX2" s="947"/>
      <c r="CY2" s="947"/>
      <c r="CZ2" s="947"/>
      <c r="DA2" s="948"/>
      <c r="DB2" s="950" t="s">
        <v>457</v>
      </c>
      <c r="DC2" s="944"/>
      <c r="DD2" s="944"/>
      <c r="DE2" s="944"/>
      <c r="DF2" s="944"/>
      <c r="DG2" s="944"/>
      <c r="DH2" s="951"/>
      <c r="DI2" s="4"/>
    </row>
    <row r="3" spans="2:113" ht="13.5" customHeight="1">
      <c r="B3" s="17"/>
      <c r="C3" s="6"/>
      <c r="D3" s="937"/>
      <c r="E3" s="937"/>
      <c r="F3" s="937"/>
      <c r="G3" s="937"/>
      <c r="H3" s="937"/>
      <c r="I3" s="937"/>
      <c r="J3" s="937"/>
      <c r="K3" s="937"/>
      <c r="L3" s="937"/>
      <c r="M3" s="937"/>
      <c r="N3" s="937"/>
      <c r="O3" s="937"/>
      <c r="P3" s="937"/>
      <c r="Q3" s="937"/>
      <c r="R3" s="281"/>
      <c r="S3" s="6"/>
      <c r="T3" s="6"/>
      <c r="U3" s="967"/>
      <c r="V3" s="968"/>
      <c r="W3" s="619" t="s">
        <v>386</v>
      </c>
      <c r="X3" s="582"/>
      <c r="Y3" s="582"/>
      <c r="Z3" s="582"/>
      <c r="AA3" s="582"/>
      <c r="AB3" s="582"/>
      <c r="AC3" s="583">
        <v>187035</v>
      </c>
      <c r="AD3" s="584"/>
      <c r="AE3" s="584"/>
      <c r="AF3" s="584"/>
      <c r="AG3" s="584"/>
      <c r="AH3" s="584"/>
      <c r="AI3" s="941" t="s">
        <v>187</v>
      </c>
      <c r="AJ3" s="941"/>
      <c r="AK3" s="72"/>
      <c r="AL3" s="972"/>
      <c r="AM3" s="972"/>
      <c r="AN3" s="972"/>
      <c r="AO3" s="71"/>
      <c r="AP3" s="697"/>
      <c r="AQ3" s="662"/>
      <c r="AR3" s="662"/>
      <c r="AS3" s="662"/>
      <c r="AT3" s="662"/>
      <c r="AU3" s="662"/>
      <c r="AV3" s="662"/>
      <c r="AW3" s="663"/>
      <c r="AX3" s="20"/>
      <c r="AY3" s="662"/>
      <c r="AZ3" s="662"/>
      <c r="BA3" s="662"/>
      <c r="BB3" s="662"/>
      <c r="BC3" s="662"/>
      <c r="BD3" s="662"/>
      <c r="BE3" s="21"/>
      <c r="BF3" s="962"/>
      <c r="BG3" s="824"/>
      <c r="BH3" s="662"/>
      <c r="BI3" s="662"/>
      <c r="BJ3" s="662"/>
      <c r="BK3" s="662"/>
      <c r="BL3" s="662"/>
      <c r="BM3" s="662"/>
      <c r="BN3" s="662"/>
      <c r="BO3" s="662"/>
      <c r="BP3" s="662"/>
      <c r="BQ3" s="662"/>
      <c r="BR3" s="662"/>
      <c r="BS3" s="662"/>
      <c r="BT3" s="662"/>
      <c r="BU3" s="936"/>
      <c r="BV3" s="936"/>
      <c r="BW3" s="946"/>
      <c r="BX3" s="46"/>
      <c r="BY3" s="4"/>
      <c r="BZ3" s="582"/>
      <c r="CA3" s="582"/>
      <c r="CB3" s="582"/>
      <c r="CC3" s="582"/>
      <c r="CD3" s="582"/>
      <c r="CE3" s="582"/>
      <c r="CF3" s="582"/>
      <c r="CG3" s="35"/>
      <c r="CH3" s="35"/>
      <c r="CI3" s="6"/>
      <c r="CJ3" s="6"/>
      <c r="CK3" s="582"/>
      <c r="CL3" s="582"/>
      <c r="CM3" s="582"/>
      <c r="CN3" s="582"/>
      <c r="CO3" s="582"/>
      <c r="CP3" s="582"/>
      <c r="CQ3" s="585"/>
      <c r="CR3" s="619"/>
      <c r="CS3" s="582"/>
      <c r="CT3" s="582"/>
      <c r="CU3" s="582"/>
      <c r="CV3" s="582"/>
      <c r="CW3" s="582"/>
      <c r="CX3" s="582"/>
      <c r="CY3" s="582"/>
      <c r="CZ3" s="582"/>
      <c r="DA3" s="585"/>
      <c r="DB3" s="817"/>
      <c r="DC3" s="941"/>
      <c r="DD3" s="941"/>
      <c r="DE3" s="941"/>
      <c r="DF3" s="941"/>
      <c r="DG3" s="941"/>
      <c r="DH3" s="952"/>
      <c r="DI3" s="4"/>
    </row>
    <row r="4" spans="2:113" ht="13.5" customHeight="1">
      <c r="B4" s="17"/>
      <c r="C4" s="6"/>
      <c r="D4" s="937"/>
      <c r="E4" s="937"/>
      <c r="F4" s="937"/>
      <c r="G4" s="937"/>
      <c r="H4" s="937"/>
      <c r="I4" s="937"/>
      <c r="J4" s="937"/>
      <c r="K4" s="937"/>
      <c r="L4" s="937"/>
      <c r="M4" s="937"/>
      <c r="N4" s="937"/>
      <c r="O4" s="937"/>
      <c r="P4" s="937"/>
      <c r="Q4" s="937"/>
      <c r="R4" s="281"/>
      <c r="S4" s="6"/>
      <c r="T4" s="6"/>
      <c r="U4" s="967"/>
      <c r="V4" s="968"/>
      <c r="W4" s="619" t="s">
        <v>193</v>
      </c>
      <c r="X4" s="582"/>
      <c r="Y4" s="582"/>
      <c r="Z4" s="582"/>
      <c r="AA4" s="582"/>
      <c r="AB4" s="582"/>
      <c r="AC4" s="973" t="s">
        <v>513</v>
      </c>
      <c r="AD4" s="820"/>
      <c r="AE4" s="820"/>
      <c r="AF4" s="820"/>
      <c r="AG4" s="820"/>
      <c r="AH4" s="820"/>
      <c r="AI4" s="941" t="s">
        <v>21</v>
      </c>
      <c r="AJ4" s="941"/>
      <c r="AK4" s="728" t="s">
        <v>777</v>
      </c>
      <c r="AL4" s="632"/>
      <c r="AM4" s="632"/>
      <c r="AN4" s="632"/>
      <c r="AO4" s="633"/>
      <c r="AP4" s="749">
        <v>191308</v>
      </c>
      <c r="AQ4" s="750"/>
      <c r="AR4" s="750"/>
      <c r="AS4" s="750"/>
      <c r="AT4" s="750"/>
      <c r="AU4" s="750"/>
      <c r="AV4" s="805" t="s">
        <v>187</v>
      </c>
      <c r="AW4" s="805"/>
      <c r="AX4" s="750">
        <v>186310</v>
      </c>
      <c r="AY4" s="750"/>
      <c r="AZ4" s="750"/>
      <c r="BA4" s="750"/>
      <c r="BB4" s="750"/>
      <c r="BC4" s="750"/>
      <c r="BD4" s="805" t="s">
        <v>187</v>
      </c>
      <c r="BE4" s="840"/>
      <c r="BF4" s="6"/>
      <c r="BG4" s="632" t="s">
        <v>77</v>
      </c>
      <c r="BH4" s="632"/>
      <c r="BI4" s="24"/>
      <c r="BJ4" s="801"/>
      <c r="BK4" s="632" t="s">
        <v>384</v>
      </c>
      <c r="BL4" s="632"/>
      <c r="BM4" s="632"/>
      <c r="BN4" s="632"/>
      <c r="BO4" s="632"/>
      <c r="BP4" s="840"/>
      <c r="BQ4" s="801"/>
      <c r="BR4" s="632" t="s">
        <v>386</v>
      </c>
      <c r="BS4" s="632"/>
      <c r="BT4" s="632"/>
      <c r="BU4" s="632"/>
      <c r="BV4" s="632"/>
      <c r="BW4" s="840"/>
      <c r="BX4" s="46"/>
      <c r="BY4" s="4"/>
      <c r="BZ4" s="69"/>
      <c r="CA4" s="69"/>
      <c r="CB4" s="69"/>
      <c r="CC4" s="69"/>
      <c r="CD4" s="69"/>
      <c r="CE4" s="69"/>
      <c r="CF4" s="69"/>
      <c r="CG4" s="6"/>
      <c r="CH4" s="6"/>
      <c r="CI4" s="6"/>
      <c r="CJ4" s="35"/>
      <c r="CK4" s="69"/>
      <c r="CL4" s="69"/>
      <c r="CM4" s="69"/>
      <c r="CN4" s="69"/>
      <c r="CO4" s="69"/>
      <c r="CP4" s="69"/>
      <c r="CQ4" s="68"/>
      <c r="CR4" s="619"/>
      <c r="CS4" s="582"/>
      <c r="CT4" s="582"/>
      <c r="CU4" s="582"/>
      <c r="CV4" s="582"/>
      <c r="CW4" s="582"/>
      <c r="CX4" s="582"/>
      <c r="CY4" s="582"/>
      <c r="CZ4" s="582"/>
      <c r="DA4" s="585"/>
      <c r="DB4" s="817"/>
      <c r="DC4" s="941"/>
      <c r="DD4" s="941"/>
      <c r="DE4" s="941"/>
      <c r="DF4" s="941"/>
      <c r="DG4" s="941"/>
      <c r="DH4" s="952"/>
      <c r="DI4" s="4"/>
    </row>
    <row r="5" spans="2:113" ht="13.5" customHeight="1">
      <c r="B5" s="17"/>
      <c r="C5" s="6"/>
      <c r="D5" s="937" t="s">
        <v>192</v>
      </c>
      <c r="E5" s="937"/>
      <c r="F5" s="937"/>
      <c r="G5" s="937"/>
      <c r="H5" s="937"/>
      <c r="I5" s="937"/>
      <c r="J5" s="937"/>
      <c r="K5" s="937"/>
      <c r="L5" s="937"/>
      <c r="M5" s="937"/>
      <c r="N5" s="937"/>
      <c r="O5" s="937"/>
      <c r="P5" s="937"/>
      <c r="Q5" s="937"/>
      <c r="R5" s="281"/>
      <c r="S5" s="6"/>
      <c r="T5" s="6"/>
      <c r="U5" s="728" t="s">
        <v>191</v>
      </c>
      <c r="V5" s="632"/>
      <c r="W5" s="632"/>
      <c r="X5" s="632"/>
      <c r="Y5" s="632"/>
      <c r="Z5" s="632"/>
      <c r="AA5" s="632"/>
      <c r="AB5" s="632"/>
      <c r="AC5" s="939">
        <v>20.51</v>
      </c>
      <c r="AD5" s="940"/>
      <c r="AE5" s="940"/>
      <c r="AF5" s="940"/>
      <c r="AG5" s="940"/>
      <c r="AH5" s="940"/>
      <c r="AI5" s="805" t="s">
        <v>190</v>
      </c>
      <c r="AJ5" s="805"/>
      <c r="AK5" s="619" t="s">
        <v>388</v>
      </c>
      <c r="AL5" s="582"/>
      <c r="AM5" s="582"/>
      <c r="AN5" s="582"/>
      <c r="AO5" s="585"/>
      <c r="AP5" s="583">
        <v>189885</v>
      </c>
      <c r="AQ5" s="584"/>
      <c r="AR5" s="584"/>
      <c r="AS5" s="584"/>
      <c r="AT5" s="584"/>
      <c r="AU5" s="584"/>
      <c r="AV5" s="941" t="s">
        <v>187</v>
      </c>
      <c r="AW5" s="941"/>
      <c r="AX5" s="584">
        <v>185324</v>
      </c>
      <c r="AY5" s="584"/>
      <c r="AZ5" s="584"/>
      <c r="BA5" s="584"/>
      <c r="BB5" s="584"/>
      <c r="BC5" s="584"/>
      <c r="BD5" s="941" t="s">
        <v>187</v>
      </c>
      <c r="BE5" s="818"/>
      <c r="BF5" s="11"/>
      <c r="BG5" s="582"/>
      <c r="BH5" s="582"/>
      <c r="BI5" s="70"/>
      <c r="BJ5" s="823"/>
      <c r="BK5" s="662"/>
      <c r="BL5" s="662"/>
      <c r="BM5" s="662"/>
      <c r="BN5" s="662"/>
      <c r="BO5" s="662"/>
      <c r="BP5" s="816"/>
      <c r="BQ5" s="823"/>
      <c r="BR5" s="662"/>
      <c r="BS5" s="662"/>
      <c r="BT5" s="662"/>
      <c r="BU5" s="662"/>
      <c r="BV5" s="662"/>
      <c r="BW5" s="816"/>
      <c r="BX5" s="46"/>
      <c r="BY5" s="4"/>
      <c r="BZ5" s="959" t="s">
        <v>389</v>
      </c>
      <c r="CA5" s="959"/>
      <c r="CB5" s="959"/>
      <c r="CC5" s="959"/>
      <c r="CD5" s="959"/>
      <c r="CE5" s="959"/>
      <c r="CF5" s="959"/>
      <c r="CG5" s="35"/>
      <c r="CH5" s="35"/>
      <c r="CI5" s="35"/>
      <c r="CJ5" s="35"/>
      <c r="CK5" s="959" t="s">
        <v>514</v>
      </c>
      <c r="CL5" s="959"/>
      <c r="CM5" s="959"/>
      <c r="CN5" s="959"/>
      <c r="CO5" s="959"/>
      <c r="CP5" s="959"/>
      <c r="CQ5" s="960"/>
      <c r="CR5" s="619" t="s">
        <v>189</v>
      </c>
      <c r="CS5" s="582"/>
      <c r="CT5" s="582"/>
      <c r="CU5" s="582"/>
      <c r="CV5" s="582"/>
      <c r="CW5" s="582"/>
      <c r="CX5" s="582"/>
      <c r="CY5" s="582"/>
      <c r="CZ5" s="582"/>
      <c r="DA5" s="585"/>
      <c r="DB5" s="953">
        <v>43506</v>
      </c>
      <c r="DC5" s="954"/>
      <c r="DD5" s="954"/>
      <c r="DE5" s="954"/>
      <c r="DF5" s="954"/>
      <c r="DG5" s="954"/>
      <c r="DH5" s="955"/>
      <c r="DI5" s="4"/>
    </row>
    <row r="6" spans="2:113" ht="13.5" customHeight="1">
      <c r="B6" s="17"/>
      <c r="C6" s="6"/>
      <c r="D6" s="938"/>
      <c r="E6" s="938"/>
      <c r="F6" s="938"/>
      <c r="G6" s="938"/>
      <c r="H6" s="938"/>
      <c r="I6" s="938"/>
      <c r="J6" s="938"/>
      <c r="K6" s="938"/>
      <c r="L6" s="938"/>
      <c r="M6" s="938"/>
      <c r="N6" s="938"/>
      <c r="O6" s="938"/>
      <c r="P6" s="938"/>
      <c r="Q6" s="938"/>
      <c r="R6" s="281"/>
      <c r="S6" s="6"/>
      <c r="T6" s="6"/>
      <c r="U6" s="619" t="s">
        <v>188</v>
      </c>
      <c r="V6" s="582"/>
      <c r="W6" s="582"/>
      <c r="X6" s="582"/>
      <c r="Y6" s="582"/>
      <c r="Z6" s="582"/>
      <c r="AA6" s="582"/>
      <c r="AB6" s="582"/>
      <c r="AC6" s="583">
        <v>9264</v>
      </c>
      <c r="AD6" s="584"/>
      <c r="AE6" s="584"/>
      <c r="AF6" s="584"/>
      <c r="AG6" s="584"/>
      <c r="AH6" s="584"/>
      <c r="AI6" s="941" t="s">
        <v>187</v>
      </c>
      <c r="AJ6" s="941"/>
      <c r="AK6" s="697" t="s">
        <v>186</v>
      </c>
      <c r="AL6" s="662"/>
      <c r="AM6" s="662"/>
      <c r="AN6" s="662"/>
      <c r="AO6" s="663"/>
      <c r="AP6" s="934" t="s">
        <v>515</v>
      </c>
      <c r="AQ6" s="935"/>
      <c r="AR6" s="935"/>
      <c r="AS6" s="935"/>
      <c r="AT6" s="935"/>
      <c r="AU6" s="935"/>
      <c r="AV6" s="936" t="s">
        <v>21</v>
      </c>
      <c r="AW6" s="936"/>
      <c r="AX6" s="935" t="s">
        <v>469</v>
      </c>
      <c r="AY6" s="935"/>
      <c r="AZ6" s="935"/>
      <c r="BA6" s="935"/>
      <c r="BB6" s="935"/>
      <c r="BC6" s="935"/>
      <c r="BD6" s="936" t="s">
        <v>21</v>
      </c>
      <c r="BE6" s="936"/>
      <c r="BF6" s="795" t="s">
        <v>185</v>
      </c>
      <c r="BG6" s="788"/>
      <c r="BH6" s="788"/>
      <c r="BI6" s="796"/>
      <c r="BJ6" s="584">
        <v>645</v>
      </c>
      <c r="BK6" s="584"/>
      <c r="BL6" s="584"/>
      <c r="BM6" s="584"/>
      <c r="BN6" s="584"/>
      <c r="BO6" s="584"/>
      <c r="BP6" s="584"/>
      <c r="BQ6" s="584">
        <v>650</v>
      </c>
      <c r="BR6" s="584"/>
      <c r="BS6" s="584"/>
      <c r="BT6" s="584"/>
      <c r="BU6" s="584"/>
      <c r="BV6" s="584"/>
      <c r="BW6" s="672"/>
      <c r="BX6" s="46"/>
      <c r="BY6" s="4"/>
      <c r="BZ6" s="69"/>
      <c r="CA6" s="69"/>
      <c r="CB6" s="69"/>
      <c r="CC6" s="69"/>
      <c r="CD6" s="69"/>
      <c r="CE6" s="69"/>
      <c r="CF6" s="69"/>
      <c r="CG6" s="6"/>
      <c r="CH6" s="6"/>
      <c r="CI6" s="6"/>
      <c r="CJ6" s="6"/>
      <c r="CK6" s="69"/>
      <c r="CL6" s="69"/>
      <c r="CM6" s="69"/>
      <c r="CN6" s="69"/>
      <c r="CO6" s="69"/>
      <c r="CP6" s="69"/>
      <c r="CQ6" s="68"/>
      <c r="CR6" s="619"/>
      <c r="CS6" s="582"/>
      <c r="CT6" s="582"/>
      <c r="CU6" s="582"/>
      <c r="CV6" s="582"/>
      <c r="CW6" s="582"/>
      <c r="CX6" s="582"/>
      <c r="CY6" s="582"/>
      <c r="CZ6" s="582"/>
      <c r="DA6" s="585"/>
      <c r="DB6" s="953"/>
      <c r="DC6" s="954"/>
      <c r="DD6" s="954"/>
      <c r="DE6" s="954"/>
      <c r="DF6" s="954"/>
      <c r="DG6" s="954"/>
      <c r="DH6" s="955"/>
      <c r="DI6" s="4"/>
    </row>
    <row r="7" spans="2:113" ht="13.5" customHeight="1">
      <c r="B7" s="932"/>
      <c r="C7" s="930"/>
      <c r="D7" s="930"/>
      <c r="E7" s="930"/>
      <c r="F7" s="788" t="s">
        <v>184</v>
      </c>
      <c r="G7" s="788"/>
      <c r="H7" s="788"/>
      <c r="I7" s="788"/>
      <c r="J7" s="788"/>
      <c r="K7" s="788"/>
      <c r="L7" s="788"/>
      <c r="M7" s="788"/>
      <c r="N7" s="788"/>
      <c r="O7" s="788"/>
      <c r="P7" s="788"/>
      <c r="Q7" s="788"/>
      <c r="R7" s="788"/>
      <c r="S7" s="788"/>
      <c r="T7" s="928"/>
      <c r="U7" s="928"/>
      <c r="V7" s="928"/>
      <c r="W7" s="930"/>
      <c r="X7" s="788" t="s">
        <v>393</v>
      </c>
      <c r="Y7" s="788"/>
      <c r="Z7" s="788"/>
      <c r="AA7" s="788"/>
      <c r="AB7" s="788"/>
      <c r="AC7" s="788"/>
      <c r="AD7" s="788"/>
      <c r="AE7" s="788"/>
      <c r="AF7" s="788"/>
      <c r="AG7" s="928"/>
      <c r="AH7" s="928"/>
      <c r="AI7" s="805"/>
      <c r="AJ7" s="942"/>
      <c r="AK7" s="35"/>
      <c r="AL7" s="35"/>
      <c r="AM7" s="35"/>
      <c r="AN7" s="35"/>
      <c r="AO7" s="35"/>
      <c r="AP7" s="35"/>
      <c r="AQ7" s="35"/>
      <c r="AR7" s="35"/>
      <c r="AS7" s="35"/>
      <c r="AT7" s="35"/>
      <c r="AU7" s="35"/>
      <c r="AV7" s="35"/>
      <c r="AW7" s="35"/>
      <c r="AX7" s="35"/>
      <c r="AY7" s="35"/>
      <c r="AZ7" s="35"/>
      <c r="BA7" s="35"/>
      <c r="BB7" s="35"/>
      <c r="BC7" s="35"/>
      <c r="BD7" s="35"/>
      <c r="BE7" s="35"/>
      <c r="BF7" s="660"/>
      <c r="BG7" s="582"/>
      <c r="BH7" s="582"/>
      <c r="BI7" s="626"/>
      <c r="BJ7" s="588">
        <v>0.8</v>
      </c>
      <c r="BK7" s="588"/>
      <c r="BL7" s="588"/>
      <c r="BM7" s="588"/>
      <c r="BN7" s="588"/>
      <c r="BO7" s="588"/>
      <c r="BP7" s="588"/>
      <c r="BQ7" s="588">
        <v>0.9</v>
      </c>
      <c r="BR7" s="588"/>
      <c r="BS7" s="588"/>
      <c r="BT7" s="588"/>
      <c r="BU7" s="588"/>
      <c r="BV7" s="588"/>
      <c r="BW7" s="647"/>
      <c r="BX7" s="46"/>
      <c r="BY7" s="4"/>
      <c r="BZ7" s="959" t="s">
        <v>394</v>
      </c>
      <c r="CA7" s="959"/>
      <c r="CB7" s="959"/>
      <c r="CC7" s="959"/>
      <c r="CD7" s="959"/>
      <c r="CE7" s="959"/>
      <c r="CF7" s="959"/>
      <c r="CG7" s="35"/>
      <c r="CH7" s="35"/>
      <c r="CI7" s="35"/>
      <c r="CJ7" s="35"/>
      <c r="CK7" s="959" t="s">
        <v>211</v>
      </c>
      <c r="CL7" s="959"/>
      <c r="CM7" s="959"/>
      <c r="CN7" s="959"/>
      <c r="CO7" s="959"/>
      <c r="CP7" s="959"/>
      <c r="CQ7" s="960"/>
      <c r="CR7" s="619"/>
      <c r="CS7" s="582"/>
      <c r="CT7" s="582"/>
      <c r="CU7" s="582"/>
      <c r="CV7" s="582"/>
      <c r="CW7" s="582"/>
      <c r="CX7" s="582"/>
      <c r="CY7" s="582"/>
      <c r="CZ7" s="582"/>
      <c r="DA7" s="585"/>
      <c r="DB7" s="953"/>
      <c r="DC7" s="954"/>
      <c r="DD7" s="954"/>
      <c r="DE7" s="954"/>
      <c r="DF7" s="954"/>
      <c r="DG7" s="954"/>
      <c r="DH7" s="955"/>
      <c r="DI7" s="4"/>
    </row>
    <row r="8" spans="2:113" ht="13.5" customHeight="1">
      <c r="B8" s="933"/>
      <c r="C8" s="931"/>
      <c r="D8" s="931"/>
      <c r="E8" s="931"/>
      <c r="F8" s="806"/>
      <c r="G8" s="806"/>
      <c r="H8" s="806"/>
      <c r="I8" s="806"/>
      <c r="J8" s="806"/>
      <c r="K8" s="806"/>
      <c r="L8" s="806"/>
      <c r="M8" s="806"/>
      <c r="N8" s="806"/>
      <c r="O8" s="806"/>
      <c r="P8" s="806"/>
      <c r="Q8" s="806"/>
      <c r="R8" s="806"/>
      <c r="S8" s="806"/>
      <c r="T8" s="929"/>
      <c r="U8" s="929"/>
      <c r="V8" s="929"/>
      <c r="W8" s="931"/>
      <c r="X8" s="806"/>
      <c r="Y8" s="806"/>
      <c r="Z8" s="806"/>
      <c r="AA8" s="806"/>
      <c r="AB8" s="806"/>
      <c r="AC8" s="806"/>
      <c r="AD8" s="806"/>
      <c r="AE8" s="806"/>
      <c r="AF8" s="806"/>
      <c r="AG8" s="929"/>
      <c r="AH8" s="929"/>
      <c r="AI8" s="929"/>
      <c r="AJ8" s="943"/>
      <c r="AK8" s="35"/>
      <c r="AL8" s="35"/>
      <c r="AM8" s="35"/>
      <c r="AN8" s="35"/>
      <c r="AO8" s="35"/>
      <c r="AP8" s="35"/>
      <c r="AQ8" s="35"/>
      <c r="AR8" s="35"/>
      <c r="AS8" s="35"/>
      <c r="AT8" s="35"/>
      <c r="AU8" s="35"/>
      <c r="AV8" s="35"/>
      <c r="AW8" s="35"/>
      <c r="AX8" s="35"/>
      <c r="AY8" s="35"/>
      <c r="AZ8" s="35"/>
      <c r="BA8" s="35"/>
      <c r="BB8" s="35"/>
      <c r="BC8" s="35"/>
      <c r="BD8" s="35"/>
      <c r="BE8" s="35"/>
      <c r="BF8" s="660" t="s">
        <v>183</v>
      </c>
      <c r="BG8" s="582"/>
      <c r="BH8" s="582"/>
      <c r="BI8" s="626"/>
      <c r="BJ8" s="584">
        <v>13913</v>
      </c>
      <c r="BK8" s="584"/>
      <c r="BL8" s="584"/>
      <c r="BM8" s="584"/>
      <c r="BN8" s="584"/>
      <c r="BO8" s="584"/>
      <c r="BP8" s="584"/>
      <c r="BQ8" s="584">
        <v>14261</v>
      </c>
      <c r="BR8" s="584"/>
      <c r="BS8" s="584"/>
      <c r="BT8" s="584"/>
      <c r="BU8" s="584"/>
      <c r="BV8" s="584"/>
      <c r="BW8" s="672"/>
      <c r="BX8" s="33"/>
      <c r="BY8" s="32"/>
      <c r="BZ8" s="67"/>
      <c r="CA8" s="67"/>
      <c r="CB8" s="67"/>
      <c r="CC8" s="67"/>
      <c r="CD8" s="67"/>
      <c r="CE8" s="67"/>
      <c r="CF8" s="67"/>
      <c r="CG8" s="30"/>
      <c r="CH8" s="30"/>
      <c r="CI8" s="30"/>
      <c r="CJ8" s="30"/>
      <c r="CK8" s="67"/>
      <c r="CL8" s="67"/>
      <c r="CM8" s="67"/>
      <c r="CN8" s="67"/>
      <c r="CO8" s="67"/>
      <c r="CP8" s="67"/>
      <c r="CQ8" s="66"/>
      <c r="CR8" s="697"/>
      <c r="CS8" s="662"/>
      <c r="CT8" s="662"/>
      <c r="CU8" s="662"/>
      <c r="CV8" s="662"/>
      <c r="CW8" s="662"/>
      <c r="CX8" s="662"/>
      <c r="CY8" s="662"/>
      <c r="CZ8" s="662"/>
      <c r="DA8" s="663"/>
      <c r="DB8" s="956"/>
      <c r="DC8" s="957"/>
      <c r="DD8" s="957"/>
      <c r="DE8" s="957"/>
      <c r="DF8" s="957"/>
      <c r="DG8" s="957"/>
      <c r="DH8" s="958"/>
      <c r="DI8" s="4"/>
    </row>
    <row r="9" spans="2:113" ht="13.5" customHeight="1">
      <c r="B9" s="29"/>
      <c r="C9" s="28"/>
      <c r="D9" s="788" t="s">
        <v>77</v>
      </c>
      <c r="E9" s="788"/>
      <c r="F9" s="788"/>
      <c r="G9" s="788"/>
      <c r="H9" s="788"/>
      <c r="I9" s="788"/>
      <c r="J9" s="788"/>
      <c r="K9" s="27"/>
      <c r="L9" s="25"/>
      <c r="M9" s="26"/>
      <c r="N9" s="788" t="s">
        <v>76</v>
      </c>
      <c r="O9" s="788"/>
      <c r="P9" s="788"/>
      <c r="Q9" s="788"/>
      <c r="R9" s="788"/>
      <c r="S9" s="788"/>
      <c r="T9" s="25"/>
      <c r="U9" s="795" t="s">
        <v>73</v>
      </c>
      <c r="V9" s="788"/>
      <c r="W9" s="788"/>
      <c r="X9" s="796"/>
      <c r="Y9" s="795" t="s">
        <v>182</v>
      </c>
      <c r="Z9" s="788"/>
      <c r="AA9" s="788"/>
      <c r="AB9" s="788"/>
      <c r="AC9" s="788"/>
      <c r="AD9" s="788"/>
      <c r="AE9" s="788"/>
      <c r="AF9" s="788"/>
      <c r="AG9" s="795" t="s">
        <v>73</v>
      </c>
      <c r="AH9" s="788"/>
      <c r="AI9" s="788"/>
      <c r="AJ9" s="796"/>
      <c r="AK9" s="46"/>
      <c r="AL9" s="4"/>
      <c r="AM9" s="4"/>
      <c r="AN9" s="4"/>
      <c r="AO9" s="4"/>
      <c r="AP9" s="4"/>
      <c r="AQ9" s="4"/>
      <c r="AR9" s="4"/>
      <c r="AS9" s="4"/>
      <c r="AT9" s="4"/>
      <c r="AU9" s="4"/>
      <c r="AV9" s="4"/>
      <c r="AW9" s="4"/>
      <c r="AX9" s="4"/>
      <c r="AY9" s="4"/>
      <c r="AZ9" s="4"/>
      <c r="BA9" s="4"/>
      <c r="BB9" s="4"/>
      <c r="BC9" s="4"/>
      <c r="BD9" s="4"/>
      <c r="BE9" s="4"/>
      <c r="BF9" s="660"/>
      <c r="BG9" s="582"/>
      <c r="BH9" s="582"/>
      <c r="BI9" s="626"/>
      <c r="BJ9" s="588">
        <v>18.2</v>
      </c>
      <c r="BK9" s="588"/>
      <c r="BL9" s="588"/>
      <c r="BM9" s="588"/>
      <c r="BN9" s="588"/>
      <c r="BO9" s="588"/>
      <c r="BP9" s="588"/>
      <c r="BQ9" s="588">
        <v>19.600000000000001</v>
      </c>
      <c r="BR9" s="588"/>
      <c r="BS9" s="588"/>
      <c r="BT9" s="588"/>
      <c r="BU9" s="588"/>
      <c r="BV9" s="588"/>
      <c r="BW9" s="647"/>
      <c r="BX9" s="39"/>
      <c r="BY9" s="43"/>
      <c r="BZ9" s="43"/>
      <c r="CA9" s="632" t="s">
        <v>181</v>
      </c>
      <c r="CB9" s="632"/>
      <c r="CC9" s="632"/>
      <c r="CD9" s="632"/>
      <c r="CE9" s="632"/>
      <c r="CF9" s="632"/>
      <c r="CG9" s="632"/>
      <c r="CH9" s="632"/>
      <c r="CI9" s="632"/>
      <c r="CJ9" s="632"/>
      <c r="CK9" s="632"/>
      <c r="CL9" s="38"/>
      <c r="CM9" s="38"/>
      <c r="CN9" s="24"/>
      <c r="CO9" s="728" t="s">
        <v>778</v>
      </c>
      <c r="CP9" s="632"/>
      <c r="CQ9" s="632"/>
      <c r="CR9" s="632"/>
      <c r="CS9" s="632"/>
      <c r="CT9" s="632"/>
      <c r="CU9" s="632"/>
      <c r="CV9" s="632"/>
      <c r="CW9" s="632"/>
      <c r="CX9" s="632"/>
      <c r="CY9" s="728" t="s">
        <v>395</v>
      </c>
      <c r="CZ9" s="632"/>
      <c r="DA9" s="632"/>
      <c r="DB9" s="632"/>
      <c r="DC9" s="632"/>
      <c r="DD9" s="632"/>
      <c r="DE9" s="632"/>
      <c r="DF9" s="632"/>
      <c r="DG9" s="632"/>
      <c r="DH9" s="809"/>
      <c r="DI9" s="4"/>
    </row>
    <row r="10" spans="2:113" ht="13.5" customHeight="1">
      <c r="B10" s="65"/>
      <c r="C10" s="54"/>
      <c r="D10" s="806"/>
      <c r="E10" s="806"/>
      <c r="F10" s="806"/>
      <c r="G10" s="806"/>
      <c r="H10" s="806"/>
      <c r="I10" s="806"/>
      <c r="J10" s="806"/>
      <c r="K10" s="36"/>
      <c r="L10" s="53"/>
      <c r="M10" s="55"/>
      <c r="N10" s="916"/>
      <c r="O10" s="916"/>
      <c r="P10" s="916"/>
      <c r="Q10" s="916"/>
      <c r="R10" s="916"/>
      <c r="S10" s="916"/>
      <c r="T10" s="53"/>
      <c r="U10" s="917"/>
      <c r="V10" s="916"/>
      <c r="W10" s="916"/>
      <c r="X10" s="918"/>
      <c r="Y10" s="855"/>
      <c r="Z10" s="806"/>
      <c r="AA10" s="806"/>
      <c r="AB10" s="806"/>
      <c r="AC10" s="806"/>
      <c r="AD10" s="806"/>
      <c r="AE10" s="806"/>
      <c r="AF10" s="806"/>
      <c r="AG10" s="917"/>
      <c r="AH10" s="916"/>
      <c r="AI10" s="916"/>
      <c r="AJ10" s="918"/>
      <c r="AK10" s="46"/>
      <c r="AL10" s="4"/>
      <c r="AM10" s="4"/>
      <c r="AN10" s="4"/>
      <c r="AO10" s="4"/>
      <c r="AP10" s="4"/>
      <c r="AQ10" s="6"/>
      <c r="AR10" s="6"/>
      <c r="AS10" s="6"/>
      <c r="AT10" s="6"/>
      <c r="AU10" s="6"/>
      <c r="AV10" s="6"/>
      <c r="AW10" s="6"/>
      <c r="AX10" s="6"/>
      <c r="AY10" s="6"/>
      <c r="AZ10" s="6"/>
      <c r="BA10" s="6"/>
      <c r="BB10" s="6"/>
      <c r="BC10" s="6"/>
      <c r="BD10" s="6"/>
      <c r="BE10" s="6"/>
      <c r="BF10" s="660" t="s">
        <v>180</v>
      </c>
      <c r="BG10" s="582"/>
      <c r="BH10" s="582"/>
      <c r="BI10" s="626"/>
      <c r="BJ10" s="584">
        <v>61760</v>
      </c>
      <c r="BK10" s="584"/>
      <c r="BL10" s="584"/>
      <c r="BM10" s="584"/>
      <c r="BN10" s="584"/>
      <c r="BO10" s="584"/>
      <c r="BP10" s="584"/>
      <c r="BQ10" s="584">
        <v>57759</v>
      </c>
      <c r="BR10" s="584"/>
      <c r="BS10" s="584"/>
      <c r="BT10" s="584"/>
      <c r="BU10" s="584"/>
      <c r="BV10" s="584"/>
      <c r="BW10" s="584"/>
      <c r="BX10" s="22"/>
      <c r="BY10" s="30"/>
      <c r="BZ10" s="30"/>
      <c r="CA10" s="662"/>
      <c r="CB10" s="662"/>
      <c r="CC10" s="662"/>
      <c r="CD10" s="662"/>
      <c r="CE10" s="662"/>
      <c r="CF10" s="662"/>
      <c r="CG10" s="662"/>
      <c r="CH10" s="662"/>
      <c r="CI10" s="662"/>
      <c r="CJ10" s="662"/>
      <c r="CK10" s="662"/>
      <c r="CL10" s="30"/>
      <c r="CM10" s="30"/>
      <c r="CN10" s="21"/>
      <c r="CO10" s="697"/>
      <c r="CP10" s="662"/>
      <c r="CQ10" s="662"/>
      <c r="CR10" s="662"/>
      <c r="CS10" s="662"/>
      <c r="CT10" s="662"/>
      <c r="CU10" s="662"/>
      <c r="CV10" s="662"/>
      <c r="CW10" s="662"/>
      <c r="CX10" s="662"/>
      <c r="CY10" s="697"/>
      <c r="CZ10" s="662"/>
      <c r="DA10" s="662"/>
      <c r="DB10" s="662"/>
      <c r="DC10" s="662"/>
      <c r="DD10" s="662"/>
      <c r="DE10" s="662"/>
      <c r="DF10" s="662"/>
      <c r="DG10" s="662"/>
      <c r="DH10" s="810"/>
      <c r="DI10" s="4"/>
    </row>
    <row r="11" spans="2:113" ht="13.5" customHeight="1">
      <c r="B11" s="849" t="s">
        <v>179</v>
      </c>
      <c r="C11" s="773"/>
      <c r="D11" s="773"/>
      <c r="E11" s="773"/>
      <c r="F11" s="773"/>
      <c r="G11" s="773"/>
      <c r="H11" s="773"/>
      <c r="I11" s="773"/>
      <c r="J11" s="773"/>
      <c r="K11" s="773"/>
      <c r="L11" s="774"/>
      <c r="M11" s="583">
        <v>31171061</v>
      </c>
      <c r="N11" s="584"/>
      <c r="O11" s="584"/>
      <c r="P11" s="584"/>
      <c r="Q11" s="584"/>
      <c r="R11" s="584"/>
      <c r="S11" s="584"/>
      <c r="T11" s="584"/>
      <c r="U11" s="588">
        <v>48.6</v>
      </c>
      <c r="V11" s="588"/>
      <c r="W11" s="588"/>
      <c r="X11" s="588"/>
      <c r="Y11" s="790">
        <v>28866596</v>
      </c>
      <c r="Z11" s="790"/>
      <c r="AA11" s="790"/>
      <c r="AB11" s="790"/>
      <c r="AC11" s="790"/>
      <c r="AD11" s="790"/>
      <c r="AE11" s="790"/>
      <c r="AF11" s="790"/>
      <c r="AG11" s="791">
        <v>83.3</v>
      </c>
      <c r="AH11" s="791"/>
      <c r="AI11" s="791"/>
      <c r="AJ11" s="792"/>
      <c r="AK11" s="46"/>
      <c r="AL11" s="4"/>
      <c r="AM11" s="4"/>
      <c r="AN11" s="4"/>
      <c r="AO11" s="4"/>
      <c r="AP11" s="4"/>
      <c r="AQ11" s="6"/>
      <c r="AR11" s="6"/>
      <c r="AS11" s="6"/>
      <c r="AT11" s="6"/>
      <c r="AU11" s="6"/>
      <c r="AV11" s="6"/>
      <c r="AW11" s="6"/>
      <c r="AX11" s="6"/>
      <c r="AY11" s="6"/>
      <c r="AZ11" s="6"/>
      <c r="BA11" s="6"/>
      <c r="BB11" s="6"/>
      <c r="BC11" s="6"/>
      <c r="BD11" s="6"/>
      <c r="BE11" s="6"/>
      <c r="BF11" s="855"/>
      <c r="BG11" s="806"/>
      <c r="BH11" s="806"/>
      <c r="BI11" s="856"/>
      <c r="BJ11" s="922">
        <v>80.900000000000006</v>
      </c>
      <c r="BK11" s="922"/>
      <c r="BL11" s="922"/>
      <c r="BM11" s="922"/>
      <c r="BN11" s="922"/>
      <c r="BO11" s="922"/>
      <c r="BP11" s="922"/>
      <c r="BQ11" s="922">
        <v>79.5</v>
      </c>
      <c r="BR11" s="922"/>
      <c r="BS11" s="922"/>
      <c r="BT11" s="922"/>
      <c r="BU11" s="922"/>
      <c r="BV11" s="922"/>
      <c r="BW11" s="925"/>
      <c r="BX11" s="719"/>
      <c r="BY11" s="926"/>
      <c r="BZ11" s="728" t="s">
        <v>396</v>
      </c>
      <c r="CA11" s="793"/>
      <c r="CB11" s="793"/>
      <c r="CC11" s="793"/>
      <c r="CD11" s="793"/>
      <c r="CE11" s="793"/>
      <c r="CF11" s="793"/>
      <c r="CG11" s="793"/>
      <c r="CH11" s="793"/>
      <c r="CI11" s="793"/>
      <c r="CJ11" s="793"/>
      <c r="CK11" s="793"/>
      <c r="CL11" s="793"/>
      <c r="CM11" s="793"/>
      <c r="CN11" s="794"/>
      <c r="CO11" s="749">
        <v>64142787</v>
      </c>
      <c r="CP11" s="750"/>
      <c r="CQ11" s="750"/>
      <c r="CR11" s="750"/>
      <c r="CS11" s="750"/>
      <c r="CT11" s="750"/>
      <c r="CU11" s="750"/>
      <c r="CV11" s="750"/>
      <c r="CW11" s="750"/>
      <c r="CX11" s="750"/>
      <c r="CY11" s="750">
        <v>63172051</v>
      </c>
      <c r="CZ11" s="750"/>
      <c r="DA11" s="750"/>
      <c r="DB11" s="750"/>
      <c r="DC11" s="750"/>
      <c r="DD11" s="750"/>
      <c r="DE11" s="750"/>
      <c r="DF11" s="750"/>
      <c r="DG11" s="750"/>
      <c r="DH11" s="927"/>
      <c r="DI11" s="4"/>
    </row>
    <row r="12" spans="2:113" ht="13.5" customHeight="1">
      <c r="B12" s="659" t="s">
        <v>397</v>
      </c>
      <c r="C12" s="582"/>
      <c r="D12" s="582"/>
      <c r="E12" s="582"/>
      <c r="F12" s="582"/>
      <c r="G12" s="582"/>
      <c r="H12" s="582"/>
      <c r="I12" s="582"/>
      <c r="J12" s="582"/>
      <c r="K12" s="582"/>
      <c r="L12" s="585"/>
      <c r="M12" s="583">
        <v>257228</v>
      </c>
      <c r="N12" s="584"/>
      <c r="O12" s="584"/>
      <c r="P12" s="584"/>
      <c r="Q12" s="584"/>
      <c r="R12" s="584"/>
      <c r="S12" s="584"/>
      <c r="T12" s="584"/>
      <c r="U12" s="588">
        <v>0.4</v>
      </c>
      <c r="V12" s="588"/>
      <c r="W12" s="588"/>
      <c r="X12" s="588"/>
      <c r="Y12" s="584">
        <v>257228</v>
      </c>
      <c r="Z12" s="584"/>
      <c r="AA12" s="584"/>
      <c r="AB12" s="584"/>
      <c r="AC12" s="584"/>
      <c r="AD12" s="584"/>
      <c r="AE12" s="584"/>
      <c r="AF12" s="584"/>
      <c r="AG12" s="588">
        <v>0.7</v>
      </c>
      <c r="AH12" s="588"/>
      <c r="AI12" s="588"/>
      <c r="AJ12" s="647"/>
      <c r="AK12" s="39"/>
      <c r="AL12" s="43"/>
      <c r="AM12" s="43"/>
      <c r="AN12" s="632" t="s">
        <v>178</v>
      </c>
      <c r="AO12" s="632"/>
      <c r="AP12" s="632"/>
      <c r="AQ12" s="632"/>
      <c r="AR12" s="632"/>
      <c r="AS12" s="632"/>
      <c r="AT12" s="632"/>
      <c r="AU12" s="632"/>
      <c r="AV12" s="632"/>
      <c r="AW12" s="632"/>
      <c r="AX12" s="632"/>
      <c r="AY12" s="632"/>
      <c r="AZ12" s="632"/>
      <c r="BA12" s="632"/>
      <c r="BB12" s="632"/>
      <c r="BC12" s="38"/>
      <c r="BD12" s="38"/>
      <c r="BE12" s="632" t="s">
        <v>393</v>
      </c>
      <c r="BF12" s="582"/>
      <c r="BG12" s="582"/>
      <c r="BH12" s="582"/>
      <c r="BI12" s="582"/>
      <c r="BJ12" s="632"/>
      <c r="BK12" s="632"/>
      <c r="BL12" s="632"/>
      <c r="BM12" s="632"/>
      <c r="BN12" s="38"/>
      <c r="BO12" s="38"/>
      <c r="BP12" s="38"/>
      <c r="BQ12" s="893" t="s">
        <v>398</v>
      </c>
      <c r="BR12" s="745"/>
      <c r="BS12" s="745"/>
      <c r="BT12" s="745"/>
      <c r="BU12" s="745"/>
      <c r="BV12" s="745"/>
      <c r="BW12" s="746"/>
      <c r="BX12" s="924" t="s">
        <v>399</v>
      </c>
      <c r="BY12" s="896"/>
      <c r="BZ12" s="619" t="s">
        <v>400</v>
      </c>
      <c r="CA12" s="684"/>
      <c r="CB12" s="684"/>
      <c r="CC12" s="684"/>
      <c r="CD12" s="684"/>
      <c r="CE12" s="684"/>
      <c r="CF12" s="684"/>
      <c r="CG12" s="684"/>
      <c r="CH12" s="684"/>
      <c r="CI12" s="684"/>
      <c r="CJ12" s="684"/>
      <c r="CK12" s="684"/>
      <c r="CL12" s="684"/>
      <c r="CM12" s="684"/>
      <c r="CN12" s="685"/>
      <c r="CO12" s="583">
        <v>62596088</v>
      </c>
      <c r="CP12" s="584"/>
      <c r="CQ12" s="584"/>
      <c r="CR12" s="584"/>
      <c r="CS12" s="584"/>
      <c r="CT12" s="584"/>
      <c r="CU12" s="584"/>
      <c r="CV12" s="584"/>
      <c r="CW12" s="584"/>
      <c r="CX12" s="584"/>
      <c r="CY12" s="584">
        <v>61529066</v>
      </c>
      <c r="CZ12" s="584"/>
      <c r="DA12" s="584"/>
      <c r="DB12" s="584"/>
      <c r="DC12" s="584"/>
      <c r="DD12" s="584"/>
      <c r="DE12" s="584"/>
      <c r="DF12" s="584"/>
      <c r="DG12" s="584"/>
      <c r="DH12" s="903"/>
      <c r="DI12" s="4"/>
    </row>
    <row r="13" spans="2:113" ht="13.5" customHeight="1">
      <c r="B13" s="659" t="s">
        <v>401</v>
      </c>
      <c r="C13" s="582"/>
      <c r="D13" s="582"/>
      <c r="E13" s="582"/>
      <c r="F13" s="582"/>
      <c r="G13" s="582"/>
      <c r="H13" s="582"/>
      <c r="I13" s="582"/>
      <c r="J13" s="582"/>
      <c r="K13" s="582"/>
      <c r="L13" s="585"/>
      <c r="M13" s="583">
        <v>57317</v>
      </c>
      <c r="N13" s="584"/>
      <c r="O13" s="584"/>
      <c r="P13" s="584"/>
      <c r="Q13" s="584"/>
      <c r="R13" s="584"/>
      <c r="S13" s="584"/>
      <c r="T13" s="584"/>
      <c r="U13" s="588">
        <v>0.1</v>
      </c>
      <c r="V13" s="588"/>
      <c r="W13" s="588"/>
      <c r="X13" s="588"/>
      <c r="Y13" s="584">
        <v>57317</v>
      </c>
      <c r="Z13" s="584"/>
      <c r="AA13" s="584"/>
      <c r="AB13" s="584"/>
      <c r="AC13" s="584"/>
      <c r="AD13" s="584"/>
      <c r="AE13" s="584"/>
      <c r="AF13" s="584"/>
      <c r="AG13" s="588">
        <v>0.2</v>
      </c>
      <c r="AH13" s="588"/>
      <c r="AI13" s="588"/>
      <c r="AJ13" s="647"/>
      <c r="AK13" s="49"/>
      <c r="AL13" s="6"/>
      <c r="AM13" s="6"/>
      <c r="AN13" s="806"/>
      <c r="AO13" s="806"/>
      <c r="AP13" s="806"/>
      <c r="AQ13" s="806"/>
      <c r="AR13" s="806"/>
      <c r="AS13" s="806"/>
      <c r="AT13" s="806"/>
      <c r="AU13" s="806"/>
      <c r="AV13" s="806"/>
      <c r="AW13" s="806"/>
      <c r="AX13" s="806"/>
      <c r="AY13" s="806"/>
      <c r="AZ13" s="806"/>
      <c r="BA13" s="806"/>
      <c r="BB13" s="806"/>
      <c r="BC13" s="35"/>
      <c r="BD13" s="35"/>
      <c r="BE13" s="582"/>
      <c r="BF13" s="582"/>
      <c r="BG13" s="582"/>
      <c r="BH13" s="582"/>
      <c r="BI13" s="582"/>
      <c r="BJ13" s="582"/>
      <c r="BK13" s="582"/>
      <c r="BL13" s="582"/>
      <c r="BM13" s="582"/>
      <c r="BN13" s="35"/>
      <c r="BO13" s="35"/>
      <c r="BP13" s="35"/>
      <c r="BQ13" s="905"/>
      <c r="BR13" s="906"/>
      <c r="BS13" s="906"/>
      <c r="BT13" s="906"/>
      <c r="BU13" s="906"/>
      <c r="BV13" s="906"/>
      <c r="BW13" s="923"/>
      <c r="BX13" s="924"/>
      <c r="BY13" s="896"/>
      <c r="BZ13" s="619" t="s">
        <v>402</v>
      </c>
      <c r="CA13" s="684"/>
      <c r="CB13" s="684"/>
      <c r="CC13" s="684"/>
      <c r="CD13" s="684"/>
      <c r="CE13" s="684"/>
      <c r="CF13" s="684"/>
      <c r="CG13" s="684"/>
      <c r="CH13" s="684"/>
      <c r="CI13" s="684"/>
      <c r="CJ13" s="684"/>
      <c r="CK13" s="684"/>
      <c r="CL13" s="684"/>
      <c r="CM13" s="684"/>
      <c r="CN13" s="685"/>
      <c r="CO13" s="583">
        <v>1546699</v>
      </c>
      <c r="CP13" s="584"/>
      <c r="CQ13" s="584"/>
      <c r="CR13" s="584"/>
      <c r="CS13" s="584"/>
      <c r="CT13" s="584"/>
      <c r="CU13" s="584"/>
      <c r="CV13" s="584"/>
      <c r="CW13" s="584"/>
      <c r="CX13" s="584"/>
      <c r="CY13" s="584">
        <v>1642985</v>
      </c>
      <c r="CZ13" s="584"/>
      <c r="DA13" s="584"/>
      <c r="DB13" s="584"/>
      <c r="DC13" s="584"/>
      <c r="DD13" s="584"/>
      <c r="DE13" s="584"/>
      <c r="DF13" s="584"/>
      <c r="DG13" s="584"/>
      <c r="DH13" s="903"/>
      <c r="DI13" s="4"/>
    </row>
    <row r="14" spans="2:113" ht="13.5" customHeight="1">
      <c r="B14" s="659" t="s">
        <v>176</v>
      </c>
      <c r="C14" s="582"/>
      <c r="D14" s="582"/>
      <c r="E14" s="582"/>
      <c r="F14" s="582"/>
      <c r="G14" s="582"/>
      <c r="H14" s="582"/>
      <c r="I14" s="582"/>
      <c r="J14" s="582"/>
      <c r="K14" s="582"/>
      <c r="L14" s="585"/>
      <c r="M14" s="583">
        <v>235867</v>
      </c>
      <c r="N14" s="584"/>
      <c r="O14" s="584"/>
      <c r="P14" s="584"/>
      <c r="Q14" s="584"/>
      <c r="R14" s="584"/>
      <c r="S14" s="584"/>
      <c r="T14" s="584"/>
      <c r="U14" s="588">
        <v>0.4</v>
      </c>
      <c r="V14" s="588"/>
      <c r="W14" s="588"/>
      <c r="X14" s="588"/>
      <c r="Y14" s="584">
        <v>235867</v>
      </c>
      <c r="Z14" s="584"/>
      <c r="AA14" s="584"/>
      <c r="AB14" s="584"/>
      <c r="AC14" s="584"/>
      <c r="AD14" s="584"/>
      <c r="AE14" s="584"/>
      <c r="AF14" s="584"/>
      <c r="AG14" s="588">
        <v>0.7</v>
      </c>
      <c r="AH14" s="588"/>
      <c r="AI14" s="588"/>
      <c r="AJ14" s="647"/>
      <c r="AK14" s="26"/>
      <c r="AL14" s="28"/>
      <c r="AM14" s="914" t="s">
        <v>77</v>
      </c>
      <c r="AN14" s="914"/>
      <c r="AO14" s="914"/>
      <c r="AP14" s="914"/>
      <c r="AQ14" s="914"/>
      <c r="AR14" s="914"/>
      <c r="AS14" s="914"/>
      <c r="AT14" s="914"/>
      <c r="AU14" s="64"/>
      <c r="AV14" s="63"/>
      <c r="AW14" s="26"/>
      <c r="AX14" s="788" t="s">
        <v>175</v>
      </c>
      <c r="AY14" s="788"/>
      <c r="AZ14" s="788"/>
      <c r="BA14" s="788"/>
      <c r="BB14" s="788"/>
      <c r="BC14" s="788"/>
      <c r="BD14" s="788"/>
      <c r="BE14" s="25"/>
      <c r="BF14" s="795" t="s">
        <v>73</v>
      </c>
      <c r="BG14" s="788"/>
      <c r="BH14" s="788"/>
      <c r="BI14" s="796"/>
      <c r="BJ14" s="26"/>
      <c r="BK14" s="914" t="s">
        <v>174</v>
      </c>
      <c r="BL14" s="914"/>
      <c r="BM14" s="914"/>
      <c r="BN14" s="914"/>
      <c r="BO14" s="914"/>
      <c r="BP14" s="62"/>
      <c r="BQ14" s="795" t="s">
        <v>173</v>
      </c>
      <c r="BR14" s="788"/>
      <c r="BS14" s="788"/>
      <c r="BT14" s="788"/>
      <c r="BU14" s="789"/>
      <c r="BV14" s="919" t="s">
        <v>403</v>
      </c>
      <c r="BW14" s="920"/>
      <c r="BX14" s="924"/>
      <c r="BY14" s="896"/>
      <c r="BZ14" s="641" t="s">
        <v>404</v>
      </c>
      <c r="CA14" s="694"/>
      <c r="CB14" s="694"/>
      <c r="CC14" s="694"/>
      <c r="CD14" s="694"/>
      <c r="CE14" s="694"/>
      <c r="CF14" s="694"/>
      <c r="CG14" s="694"/>
      <c r="CH14" s="694"/>
      <c r="CI14" s="694"/>
      <c r="CJ14" s="694"/>
      <c r="CK14" s="694"/>
      <c r="CL14" s="694"/>
      <c r="CM14" s="694"/>
      <c r="CN14" s="921"/>
      <c r="CO14" s="583" t="s">
        <v>368</v>
      </c>
      <c r="CP14" s="584"/>
      <c r="CQ14" s="584"/>
      <c r="CR14" s="584"/>
      <c r="CS14" s="584"/>
      <c r="CT14" s="584"/>
      <c r="CU14" s="584"/>
      <c r="CV14" s="584"/>
      <c r="CW14" s="584"/>
      <c r="CX14" s="584"/>
      <c r="CY14" s="584">
        <v>677</v>
      </c>
      <c r="CZ14" s="584"/>
      <c r="DA14" s="584"/>
      <c r="DB14" s="584"/>
      <c r="DC14" s="584"/>
      <c r="DD14" s="584"/>
      <c r="DE14" s="584"/>
      <c r="DF14" s="584"/>
      <c r="DG14" s="584"/>
      <c r="DH14" s="903"/>
      <c r="DI14" s="4"/>
    </row>
    <row r="15" spans="2:113" ht="13.5" customHeight="1">
      <c r="B15" s="853" t="s">
        <v>172</v>
      </c>
      <c r="C15" s="695"/>
      <c r="D15" s="695"/>
      <c r="E15" s="695"/>
      <c r="F15" s="695"/>
      <c r="G15" s="695"/>
      <c r="H15" s="695"/>
      <c r="I15" s="695"/>
      <c r="J15" s="695"/>
      <c r="K15" s="695"/>
      <c r="L15" s="696"/>
      <c r="M15" s="583">
        <v>235978</v>
      </c>
      <c r="N15" s="584"/>
      <c r="O15" s="584"/>
      <c r="P15" s="584"/>
      <c r="Q15" s="584"/>
      <c r="R15" s="584"/>
      <c r="S15" s="584"/>
      <c r="T15" s="584"/>
      <c r="U15" s="588">
        <v>0.4</v>
      </c>
      <c r="V15" s="588"/>
      <c r="W15" s="588"/>
      <c r="X15" s="588"/>
      <c r="Y15" s="584">
        <v>235978</v>
      </c>
      <c r="Z15" s="584"/>
      <c r="AA15" s="584"/>
      <c r="AB15" s="584"/>
      <c r="AC15" s="584"/>
      <c r="AD15" s="584"/>
      <c r="AE15" s="584"/>
      <c r="AF15" s="584"/>
      <c r="AG15" s="588">
        <v>0.7</v>
      </c>
      <c r="AH15" s="588"/>
      <c r="AI15" s="588"/>
      <c r="AJ15" s="647"/>
      <c r="AK15" s="55"/>
      <c r="AL15" s="54"/>
      <c r="AM15" s="915"/>
      <c r="AN15" s="915"/>
      <c r="AO15" s="915"/>
      <c r="AP15" s="915"/>
      <c r="AQ15" s="915"/>
      <c r="AR15" s="915"/>
      <c r="AS15" s="915"/>
      <c r="AT15" s="915"/>
      <c r="AU15" s="54"/>
      <c r="AV15" s="61"/>
      <c r="AW15" s="55"/>
      <c r="AX15" s="916"/>
      <c r="AY15" s="916"/>
      <c r="AZ15" s="916"/>
      <c r="BA15" s="916"/>
      <c r="BB15" s="916"/>
      <c r="BC15" s="916"/>
      <c r="BD15" s="916"/>
      <c r="BE15" s="61"/>
      <c r="BF15" s="917"/>
      <c r="BG15" s="916"/>
      <c r="BH15" s="916"/>
      <c r="BI15" s="918"/>
      <c r="BJ15" s="55"/>
      <c r="BK15" s="916"/>
      <c r="BL15" s="916"/>
      <c r="BM15" s="916"/>
      <c r="BN15" s="916"/>
      <c r="BO15" s="916"/>
      <c r="BP15" s="61"/>
      <c r="BQ15" s="619" t="s">
        <v>171</v>
      </c>
      <c r="BR15" s="582"/>
      <c r="BS15" s="582"/>
      <c r="BT15" s="582"/>
      <c r="BU15" s="585"/>
      <c r="BV15" s="817" t="s">
        <v>403</v>
      </c>
      <c r="BW15" s="818"/>
      <c r="BX15" s="924"/>
      <c r="BY15" s="896"/>
      <c r="BZ15" s="619" t="s">
        <v>405</v>
      </c>
      <c r="CA15" s="694"/>
      <c r="CB15" s="694"/>
      <c r="CC15" s="694"/>
      <c r="CD15" s="694"/>
      <c r="CE15" s="694"/>
      <c r="CF15" s="694"/>
      <c r="CG15" s="694"/>
      <c r="CH15" s="694"/>
      <c r="CI15" s="694"/>
      <c r="CJ15" s="694"/>
      <c r="CK15" s="694"/>
      <c r="CL15" s="694"/>
      <c r="CM15" s="694"/>
      <c r="CN15" s="921"/>
      <c r="CO15" s="583">
        <v>1546699</v>
      </c>
      <c r="CP15" s="584"/>
      <c r="CQ15" s="584"/>
      <c r="CR15" s="584"/>
      <c r="CS15" s="584"/>
      <c r="CT15" s="584"/>
      <c r="CU15" s="584"/>
      <c r="CV15" s="584"/>
      <c r="CW15" s="584"/>
      <c r="CX15" s="584"/>
      <c r="CY15" s="584">
        <v>1642308</v>
      </c>
      <c r="CZ15" s="584"/>
      <c r="DA15" s="584"/>
      <c r="DB15" s="584"/>
      <c r="DC15" s="584"/>
      <c r="DD15" s="584"/>
      <c r="DE15" s="584"/>
      <c r="DF15" s="584"/>
      <c r="DG15" s="584"/>
      <c r="DH15" s="903"/>
      <c r="DI15" s="4"/>
    </row>
    <row r="16" spans="2:113" ht="13.5" customHeight="1">
      <c r="B16" s="853" t="s">
        <v>779</v>
      </c>
      <c r="C16" s="695"/>
      <c r="D16" s="695"/>
      <c r="E16" s="695"/>
      <c r="F16" s="695"/>
      <c r="G16" s="695"/>
      <c r="H16" s="695"/>
      <c r="I16" s="695"/>
      <c r="J16" s="695"/>
      <c r="K16" s="695"/>
      <c r="L16" s="696"/>
      <c r="M16" s="583" t="s">
        <v>368</v>
      </c>
      <c r="N16" s="584"/>
      <c r="O16" s="584"/>
      <c r="P16" s="584"/>
      <c r="Q16" s="584"/>
      <c r="R16" s="584"/>
      <c r="S16" s="584"/>
      <c r="T16" s="584"/>
      <c r="U16" s="588" t="s">
        <v>368</v>
      </c>
      <c r="V16" s="588"/>
      <c r="W16" s="588"/>
      <c r="X16" s="588"/>
      <c r="Y16" s="584" t="s">
        <v>368</v>
      </c>
      <c r="Z16" s="584"/>
      <c r="AA16" s="584"/>
      <c r="AB16" s="584"/>
      <c r="AC16" s="584"/>
      <c r="AD16" s="584"/>
      <c r="AE16" s="584"/>
      <c r="AF16" s="584"/>
      <c r="AG16" s="588" t="s">
        <v>368</v>
      </c>
      <c r="AH16" s="588"/>
      <c r="AI16" s="588"/>
      <c r="AJ16" s="647"/>
      <c r="AK16" s="619" t="s">
        <v>169</v>
      </c>
      <c r="AL16" s="582"/>
      <c r="AM16" s="582"/>
      <c r="AN16" s="582"/>
      <c r="AO16" s="582"/>
      <c r="AP16" s="582"/>
      <c r="AQ16" s="582"/>
      <c r="AR16" s="582"/>
      <c r="AS16" s="582"/>
      <c r="AT16" s="582"/>
      <c r="AU16" s="582"/>
      <c r="AV16" s="585"/>
      <c r="AW16" s="583">
        <v>28866596</v>
      </c>
      <c r="AX16" s="584"/>
      <c r="AY16" s="584"/>
      <c r="AZ16" s="584"/>
      <c r="BA16" s="584"/>
      <c r="BB16" s="584"/>
      <c r="BC16" s="584"/>
      <c r="BD16" s="584"/>
      <c r="BE16" s="584"/>
      <c r="BF16" s="588">
        <v>92.6</v>
      </c>
      <c r="BG16" s="588"/>
      <c r="BH16" s="588"/>
      <c r="BI16" s="588"/>
      <c r="BJ16" s="584">
        <v>368675</v>
      </c>
      <c r="BK16" s="821"/>
      <c r="BL16" s="821"/>
      <c r="BM16" s="821"/>
      <c r="BN16" s="821"/>
      <c r="BO16" s="821"/>
      <c r="BP16" s="822"/>
      <c r="BQ16" s="619" t="s">
        <v>168</v>
      </c>
      <c r="BR16" s="582"/>
      <c r="BS16" s="582"/>
      <c r="BT16" s="582"/>
      <c r="BU16" s="585"/>
      <c r="BV16" s="817" t="s">
        <v>403</v>
      </c>
      <c r="BW16" s="818"/>
      <c r="BX16" s="924"/>
      <c r="BY16" s="896"/>
      <c r="BZ16" s="619" t="s">
        <v>406</v>
      </c>
      <c r="CA16" s="684"/>
      <c r="CB16" s="684"/>
      <c r="CC16" s="684"/>
      <c r="CD16" s="684"/>
      <c r="CE16" s="684"/>
      <c r="CF16" s="684"/>
      <c r="CG16" s="684"/>
      <c r="CH16" s="684"/>
      <c r="CI16" s="684"/>
      <c r="CJ16" s="684"/>
      <c r="CK16" s="684"/>
      <c r="CL16" s="684"/>
      <c r="CM16" s="684"/>
      <c r="CN16" s="685"/>
      <c r="CO16" s="583">
        <v>-95609</v>
      </c>
      <c r="CP16" s="584"/>
      <c r="CQ16" s="584"/>
      <c r="CR16" s="584"/>
      <c r="CS16" s="584"/>
      <c r="CT16" s="584"/>
      <c r="CU16" s="584"/>
      <c r="CV16" s="584"/>
      <c r="CW16" s="584"/>
      <c r="CX16" s="584"/>
      <c r="CY16" s="584">
        <v>468910</v>
      </c>
      <c r="CZ16" s="584"/>
      <c r="DA16" s="584"/>
      <c r="DB16" s="584"/>
      <c r="DC16" s="584"/>
      <c r="DD16" s="584"/>
      <c r="DE16" s="584"/>
      <c r="DF16" s="584"/>
      <c r="DG16" s="584"/>
      <c r="DH16" s="903"/>
      <c r="DI16" s="4"/>
    </row>
    <row r="17" spans="2:113" ht="13.5" customHeight="1">
      <c r="B17" s="853" t="s">
        <v>780</v>
      </c>
      <c r="C17" s="695"/>
      <c r="D17" s="695"/>
      <c r="E17" s="695"/>
      <c r="F17" s="695"/>
      <c r="G17" s="695"/>
      <c r="H17" s="695"/>
      <c r="I17" s="695"/>
      <c r="J17" s="695"/>
      <c r="K17" s="695"/>
      <c r="L17" s="696"/>
      <c r="M17" s="583" t="s">
        <v>368</v>
      </c>
      <c r="N17" s="584"/>
      <c r="O17" s="584"/>
      <c r="P17" s="584"/>
      <c r="Q17" s="584"/>
      <c r="R17" s="584"/>
      <c r="S17" s="584"/>
      <c r="T17" s="584"/>
      <c r="U17" s="588" t="s">
        <v>368</v>
      </c>
      <c r="V17" s="588"/>
      <c r="W17" s="588"/>
      <c r="X17" s="588"/>
      <c r="Y17" s="584" t="s">
        <v>368</v>
      </c>
      <c r="Z17" s="584"/>
      <c r="AA17" s="584"/>
      <c r="AB17" s="584"/>
      <c r="AC17" s="584"/>
      <c r="AD17" s="584"/>
      <c r="AE17" s="584"/>
      <c r="AF17" s="584"/>
      <c r="AG17" s="588" t="s">
        <v>368</v>
      </c>
      <c r="AH17" s="588"/>
      <c r="AI17" s="588"/>
      <c r="AJ17" s="647"/>
      <c r="AK17" s="49"/>
      <c r="AL17" s="582" t="s">
        <v>166</v>
      </c>
      <c r="AM17" s="582"/>
      <c r="AN17" s="582"/>
      <c r="AO17" s="582"/>
      <c r="AP17" s="582"/>
      <c r="AQ17" s="582"/>
      <c r="AR17" s="582"/>
      <c r="AS17" s="582"/>
      <c r="AT17" s="582"/>
      <c r="AU17" s="582"/>
      <c r="AV17" s="585"/>
      <c r="AW17" s="583">
        <v>28866596</v>
      </c>
      <c r="AX17" s="584"/>
      <c r="AY17" s="584"/>
      <c r="AZ17" s="584"/>
      <c r="BA17" s="584"/>
      <c r="BB17" s="584"/>
      <c r="BC17" s="584"/>
      <c r="BD17" s="584"/>
      <c r="BE17" s="584"/>
      <c r="BF17" s="588">
        <v>92.6</v>
      </c>
      <c r="BG17" s="588"/>
      <c r="BH17" s="588"/>
      <c r="BI17" s="588"/>
      <c r="BJ17" s="584">
        <v>368675</v>
      </c>
      <c r="BK17" s="821"/>
      <c r="BL17" s="821"/>
      <c r="BM17" s="821"/>
      <c r="BN17" s="821"/>
      <c r="BO17" s="821"/>
      <c r="BP17" s="822"/>
      <c r="BQ17" s="619" t="s">
        <v>165</v>
      </c>
      <c r="BR17" s="582"/>
      <c r="BS17" s="582"/>
      <c r="BT17" s="582"/>
      <c r="BU17" s="585"/>
      <c r="BV17" s="817" t="s">
        <v>403</v>
      </c>
      <c r="BW17" s="818"/>
      <c r="BX17" s="924"/>
      <c r="BY17" s="896"/>
      <c r="BZ17" s="619" t="s">
        <v>39</v>
      </c>
      <c r="CA17" s="684"/>
      <c r="CB17" s="684"/>
      <c r="CC17" s="684"/>
      <c r="CD17" s="684"/>
      <c r="CE17" s="684"/>
      <c r="CF17" s="684"/>
      <c r="CG17" s="684"/>
      <c r="CH17" s="684"/>
      <c r="CI17" s="684"/>
      <c r="CJ17" s="684"/>
      <c r="CK17" s="684"/>
      <c r="CL17" s="684"/>
      <c r="CM17" s="684"/>
      <c r="CN17" s="685"/>
      <c r="CO17" s="583">
        <v>821318</v>
      </c>
      <c r="CP17" s="584"/>
      <c r="CQ17" s="584"/>
      <c r="CR17" s="584"/>
      <c r="CS17" s="584"/>
      <c r="CT17" s="584"/>
      <c r="CU17" s="584"/>
      <c r="CV17" s="584"/>
      <c r="CW17" s="584"/>
      <c r="CX17" s="584"/>
      <c r="CY17" s="584">
        <v>587085</v>
      </c>
      <c r="CZ17" s="584"/>
      <c r="DA17" s="584"/>
      <c r="DB17" s="584"/>
      <c r="DC17" s="584"/>
      <c r="DD17" s="584"/>
      <c r="DE17" s="584"/>
      <c r="DF17" s="584"/>
      <c r="DG17" s="584"/>
      <c r="DH17" s="903"/>
      <c r="DI17" s="4"/>
    </row>
    <row r="18" spans="2:113" ht="13.5" customHeight="1">
      <c r="B18" s="853" t="s">
        <v>170</v>
      </c>
      <c r="C18" s="695"/>
      <c r="D18" s="695"/>
      <c r="E18" s="695"/>
      <c r="F18" s="695"/>
      <c r="G18" s="695"/>
      <c r="H18" s="695"/>
      <c r="I18" s="695"/>
      <c r="J18" s="695"/>
      <c r="K18" s="695"/>
      <c r="L18" s="696"/>
      <c r="M18" s="583">
        <v>3825929</v>
      </c>
      <c r="N18" s="584"/>
      <c r="O18" s="584"/>
      <c r="P18" s="584"/>
      <c r="Q18" s="584"/>
      <c r="R18" s="584"/>
      <c r="S18" s="584"/>
      <c r="T18" s="584"/>
      <c r="U18" s="588">
        <v>6</v>
      </c>
      <c r="V18" s="588"/>
      <c r="W18" s="588"/>
      <c r="X18" s="588"/>
      <c r="Y18" s="584">
        <v>3825929</v>
      </c>
      <c r="Z18" s="584"/>
      <c r="AA18" s="584"/>
      <c r="AB18" s="584"/>
      <c r="AC18" s="584"/>
      <c r="AD18" s="584"/>
      <c r="AE18" s="584"/>
      <c r="AF18" s="584"/>
      <c r="AG18" s="588">
        <v>11</v>
      </c>
      <c r="AH18" s="588"/>
      <c r="AI18" s="588"/>
      <c r="AJ18" s="647"/>
      <c r="AK18" s="49"/>
      <c r="AL18" s="6"/>
      <c r="AM18" s="908" t="s">
        <v>7</v>
      </c>
      <c r="AN18" s="908"/>
      <c r="AO18" s="908"/>
      <c r="AP18" s="908"/>
      <c r="AQ18" s="908"/>
      <c r="AR18" s="908"/>
      <c r="AS18" s="908"/>
      <c r="AT18" s="908"/>
      <c r="AU18" s="908"/>
      <c r="AV18" s="909"/>
      <c r="AW18" s="583">
        <v>16072778</v>
      </c>
      <c r="AX18" s="584"/>
      <c r="AY18" s="584"/>
      <c r="AZ18" s="584"/>
      <c r="BA18" s="584"/>
      <c r="BB18" s="584"/>
      <c r="BC18" s="584"/>
      <c r="BD18" s="584"/>
      <c r="BE18" s="584"/>
      <c r="BF18" s="588">
        <v>51.6</v>
      </c>
      <c r="BG18" s="588"/>
      <c r="BH18" s="588"/>
      <c r="BI18" s="588"/>
      <c r="BJ18" s="584">
        <v>368675</v>
      </c>
      <c r="BK18" s="821"/>
      <c r="BL18" s="821"/>
      <c r="BM18" s="821"/>
      <c r="BN18" s="821"/>
      <c r="BO18" s="821"/>
      <c r="BP18" s="822"/>
      <c r="BQ18" s="619" t="s">
        <v>163</v>
      </c>
      <c r="BR18" s="582"/>
      <c r="BS18" s="582"/>
      <c r="BT18" s="582"/>
      <c r="BU18" s="585"/>
      <c r="BV18" s="817" t="s">
        <v>403</v>
      </c>
      <c r="BW18" s="818"/>
      <c r="BX18" s="924"/>
      <c r="BY18" s="896"/>
      <c r="BZ18" s="619" t="s">
        <v>407</v>
      </c>
      <c r="CA18" s="684"/>
      <c r="CB18" s="684"/>
      <c r="CC18" s="684"/>
      <c r="CD18" s="684"/>
      <c r="CE18" s="684"/>
      <c r="CF18" s="684"/>
      <c r="CG18" s="684"/>
      <c r="CH18" s="684"/>
      <c r="CI18" s="684"/>
      <c r="CJ18" s="684"/>
      <c r="CK18" s="684"/>
      <c r="CL18" s="684"/>
      <c r="CM18" s="684"/>
      <c r="CN18" s="685"/>
      <c r="CO18" s="583" t="s">
        <v>368</v>
      </c>
      <c r="CP18" s="584"/>
      <c r="CQ18" s="584"/>
      <c r="CR18" s="584"/>
      <c r="CS18" s="584"/>
      <c r="CT18" s="584"/>
      <c r="CU18" s="584"/>
      <c r="CV18" s="584"/>
      <c r="CW18" s="584"/>
      <c r="CX18" s="584"/>
      <c r="CY18" s="584" t="s">
        <v>368</v>
      </c>
      <c r="CZ18" s="584"/>
      <c r="DA18" s="584"/>
      <c r="DB18" s="584"/>
      <c r="DC18" s="584"/>
      <c r="DD18" s="584"/>
      <c r="DE18" s="584"/>
      <c r="DF18" s="584"/>
      <c r="DG18" s="584"/>
      <c r="DH18" s="903"/>
      <c r="DI18" s="4"/>
    </row>
    <row r="19" spans="2:113" ht="13.5" customHeight="1">
      <c r="B19" s="853" t="s">
        <v>167</v>
      </c>
      <c r="C19" s="695"/>
      <c r="D19" s="695"/>
      <c r="E19" s="695"/>
      <c r="F19" s="695"/>
      <c r="G19" s="695"/>
      <c r="H19" s="695"/>
      <c r="I19" s="695"/>
      <c r="J19" s="695"/>
      <c r="K19" s="695"/>
      <c r="L19" s="696"/>
      <c r="M19" s="583">
        <v>15172</v>
      </c>
      <c r="N19" s="584"/>
      <c r="O19" s="584"/>
      <c r="P19" s="584"/>
      <c r="Q19" s="584"/>
      <c r="R19" s="584"/>
      <c r="S19" s="584"/>
      <c r="T19" s="584"/>
      <c r="U19" s="588">
        <v>0</v>
      </c>
      <c r="V19" s="588"/>
      <c r="W19" s="588"/>
      <c r="X19" s="588"/>
      <c r="Y19" s="584">
        <v>15172</v>
      </c>
      <c r="Z19" s="584"/>
      <c r="AA19" s="584"/>
      <c r="AB19" s="584"/>
      <c r="AC19" s="584"/>
      <c r="AD19" s="584"/>
      <c r="AE19" s="584"/>
      <c r="AF19" s="584"/>
      <c r="AG19" s="588">
        <v>0</v>
      </c>
      <c r="AH19" s="588"/>
      <c r="AI19" s="588"/>
      <c r="AJ19" s="647"/>
      <c r="AK19" s="911" t="s">
        <v>116</v>
      </c>
      <c r="AL19" s="60"/>
      <c r="AM19" s="59"/>
      <c r="AN19" s="894" t="s">
        <v>161</v>
      </c>
      <c r="AO19" s="894"/>
      <c r="AP19" s="894"/>
      <c r="AQ19" s="894"/>
      <c r="AR19" s="894"/>
      <c r="AS19" s="894"/>
      <c r="AT19" s="894"/>
      <c r="AU19" s="894"/>
      <c r="AV19" s="895"/>
      <c r="AW19" s="741">
        <v>322446</v>
      </c>
      <c r="AX19" s="742"/>
      <c r="AY19" s="742"/>
      <c r="AZ19" s="742"/>
      <c r="BA19" s="742"/>
      <c r="BB19" s="742"/>
      <c r="BC19" s="742"/>
      <c r="BD19" s="742"/>
      <c r="BE19" s="742"/>
      <c r="BF19" s="743">
        <v>1</v>
      </c>
      <c r="BG19" s="743"/>
      <c r="BH19" s="743"/>
      <c r="BI19" s="743"/>
      <c r="BJ19" s="742" t="s">
        <v>368</v>
      </c>
      <c r="BK19" s="831"/>
      <c r="BL19" s="831"/>
      <c r="BM19" s="831"/>
      <c r="BN19" s="831"/>
      <c r="BO19" s="831"/>
      <c r="BP19" s="832"/>
      <c r="BQ19" s="619" t="s">
        <v>160</v>
      </c>
      <c r="BR19" s="582"/>
      <c r="BS19" s="582"/>
      <c r="BT19" s="582"/>
      <c r="BU19" s="585"/>
      <c r="BV19" s="817" t="s">
        <v>403</v>
      </c>
      <c r="BW19" s="818"/>
      <c r="BX19" s="924"/>
      <c r="BY19" s="896"/>
      <c r="BZ19" s="619" t="s">
        <v>408</v>
      </c>
      <c r="CA19" s="684"/>
      <c r="CB19" s="684"/>
      <c r="CC19" s="684"/>
      <c r="CD19" s="684"/>
      <c r="CE19" s="684"/>
      <c r="CF19" s="684"/>
      <c r="CG19" s="684"/>
      <c r="CH19" s="684"/>
      <c r="CI19" s="684"/>
      <c r="CJ19" s="684"/>
      <c r="CK19" s="684"/>
      <c r="CL19" s="684"/>
      <c r="CM19" s="684"/>
      <c r="CN19" s="685"/>
      <c r="CO19" s="583">
        <v>500000</v>
      </c>
      <c r="CP19" s="584"/>
      <c r="CQ19" s="584"/>
      <c r="CR19" s="584"/>
      <c r="CS19" s="584"/>
      <c r="CT19" s="584"/>
      <c r="CU19" s="584"/>
      <c r="CV19" s="584"/>
      <c r="CW19" s="584"/>
      <c r="CX19" s="584"/>
      <c r="CY19" s="584">
        <v>1880000</v>
      </c>
      <c r="CZ19" s="584"/>
      <c r="DA19" s="584"/>
      <c r="DB19" s="584"/>
      <c r="DC19" s="584"/>
      <c r="DD19" s="584"/>
      <c r="DE19" s="584"/>
      <c r="DF19" s="584"/>
      <c r="DG19" s="584"/>
      <c r="DH19" s="903"/>
      <c r="DI19" s="4"/>
    </row>
    <row r="20" spans="2:113" ht="13.5" customHeight="1">
      <c r="B20" s="853" t="s">
        <v>164</v>
      </c>
      <c r="C20" s="695"/>
      <c r="D20" s="695"/>
      <c r="E20" s="695"/>
      <c r="F20" s="695"/>
      <c r="G20" s="695"/>
      <c r="H20" s="695"/>
      <c r="I20" s="695"/>
      <c r="J20" s="695"/>
      <c r="K20" s="695"/>
      <c r="L20" s="696"/>
      <c r="M20" s="583" t="s">
        <v>368</v>
      </c>
      <c r="N20" s="584"/>
      <c r="O20" s="584"/>
      <c r="P20" s="584"/>
      <c r="Q20" s="584"/>
      <c r="R20" s="584"/>
      <c r="S20" s="584"/>
      <c r="T20" s="584"/>
      <c r="U20" s="588" t="s">
        <v>368</v>
      </c>
      <c r="V20" s="588"/>
      <c r="W20" s="588"/>
      <c r="X20" s="588"/>
      <c r="Y20" s="584" t="s">
        <v>368</v>
      </c>
      <c r="Z20" s="584"/>
      <c r="AA20" s="584"/>
      <c r="AB20" s="584"/>
      <c r="AC20" s="584"/>
      <c r="AD20" s="584"/>
      <c r="AE20" s="584"/>
      <c r="AF20" s="584"/>
      <c r="AG20" s="588" t="s">
        <v>368</v>
      </c>
      <c r="AH20" s="588"/>
      <c r="AI20" s="588"/>
      <c r="AJ20" s="647"/>
      <c r="AK20" s="912"/>
      <c r="AL20" s="58"/>
      <c r="AM20" s="6"/>
      <c r="AN20" s="582" t="s">
        <v>158</v>
      </c>
      <c r="AO20" s="582"/>
      <c r="AP20" s="582"/>
      <c r="AQ20" s="582"/>
      <c r="AR20" s="582"/>
      <c r="AS20" s="582"/>
      <c r="AT20" s="582"/>
      <c r="AU20" s="582"/>
      <c r="AV20" s="585"/>
      <c r="AW20" s="583">
        <v>13257377</v>
      </c>
      <c r="AX20" s="584"/>
      <c r="AY20" s="584"/>
      <c r="AZ20" s="584"/>
      <c r="BA20" s="584"/>
      <c r="BB20" s="584"/>
      <c r="BC20" s="584"/>
      <c r="BD20" s="584"/>
      <c r="BE20" s="584"/>
      <c r="BF20" s="588">
        <v>42.5</v>
      </c>
      <c r="BG20" s="588"/>
      <c r="BH20" s="588"/>
      <c r="BI20" s="588"/>
      <c r="BJ20" s="584" t="s">
        <v>368</v>
      </c>
      <c r="BK20" s="821"/>
      <c r="BL20" s="821"/>
      <c r="BM20" s="821"/>
      <c r="BN20" s="821"/>
      <c r="BO20" s="821"/>
      <c r="BP20" s="822"/>
      <c r="BQ20" s="619" t="s">
        <v>157</v>
      </c>
      <c r="BR20" s="582"/>
      <c r="BS20" s="582"/>
      <c r="BT20" s="582"/>
      <c r="BU20" s="585"/>
      <c r="BV20" s="817" t="s">
        <v>403</v>
      </c>
      <c r="BW20" s="818"/>
      <c r="BX20" s="897"/>
      <c r="BY20" s="898"/>
      <c r="BZ20" s="697" t="s">
        <v>410</v>
      </c>
      <c r="CA20" s="901"/>
      <c r="CB20" s="901"/>
      <c r="CC20" s="901"/>
      <c r="CD20" s="901"/>
      <c r="CE20" s="901"/>
      <c r="CF20" s="901"/>
      <c r="CG20" s="901"/>
      <c r="CH20" s="901"/>
      <c r="CI20" s="901"/>
      <c r="CJ20" s="901"/>
      <c r="CK20" s="901"/>
      <c r="CL20" s="901"/>
      <c r="CM20" s="901"/>
      <c r="CN20" s="902"/>
      <c r="CO20" s="583">
        <v>225709</v>
      </c>
      <c r="CP20" s="584"/>
      <c r="CQ20" s="584"/>
      <c r="CR20" s="584"/>
      <c r="CS20" s="584"/>
      <c r="CT20" s="584"/>
      <c r="CU20" s="584"/>
      <c r="CV20" s="584"/>
      <c r="CW20" s="584"/>
      <c r="CX20" s="584"/>
      <c r="CY20" s="584">
        <v>-824005</v>
      </c>
      <c r="CZ20" s="584"/>
      <c r="DA20" s="584"/>
      <c r="DB20" s="584"/>
      <c r="DC20" s="584"/>
      <c r="DD20" s="584"/>
      <c r="DE20" s="584"/>
      <c r="DF20" s="584"/>
      <c r="DG20" s="584"/>
      <c r="DH20" s="903"/>
      <c r="DI20" s="4"/>
    </row>
    <row r="21" spans="2:113" ht="13.5" customHeight="1">
      <c r="B21" s="853" t="s">
        <v>162</v>
      </c>
      <c r="C21" s="695"/>
      <c r="D21" s="695"/>
      <c r="E21" s="695"/>
      <c r="F21" s="695"/>
      <c r="G21" s="695"/>
      <c r="H21" s="695"/>
      <c r="I21" s="695"/>
      <c r="J21" s="695"/>
      <c r="K21" s="695"/>
      <c r="L21" s="696"/>
      <c r="M21" s="583">
        <v>147428</v>
      </c>
      <c r="N21" s="584"/>
      <c r="O21" s="584"/>
      <c r="P21" s="584"/>
      <c r="Q21" s="584"/>
      <c r="R21" s="584"/>
      <c r="S21" s="584"/>
      <c r="T21" s="584"/>
      <c r="U21" s="588">
        <v>0.2</v>
      </c>
      <c r="V21" s="588"/>
      <c r="W21" s="588"/>
      <c r="X21" s="588"/>
      <c r="Y21" s="584">
        <v>147428</v>
      </c>
      <c r="Z21" s="584"/>
      <c r="AA21" s="584"/>
      <c r="AB21" s="584"/>
      <c r="AC21" s="584"/>
      <c r="AD21" s="584"/>
      <c r="AE21" s="584"/>
      <c r="AF21" s="584"/>
      <c r="AG21" s="588">
        <v>0.4</v>
      </c>
      <c r="AH21" s="588"/>
      <c r="AI21" s="588"/>
      <c r="AJ21" s="647"/>
      <c r="AK21" s="912"/>
      <c r="AL21" s="58"/>
      <c r="AM21" s="6"/>
      <c r="AN21" s="582" t="s">
        <v>155</v>
      </c>
      <c r="AO21" s="582"/>
      <c r="AP21" s="582"/>
      <c r="AQ21" s="582"/>
      <c r="AR21" s="582"/>
      <c r="AS21" s="582"/>
      <c r="AT21" s="582"/>
      <c r="AU21" s="582"/>
      <c r="AV21" s="585"/>
      <c r="AW21" s="583">
        <v>353911</v>
      </c>
      <c r="AX21" s="584"/>
      <c r="AY21" s="584"/>
      <c r="AZ21" s="584"/>
      <c r="BA21" s="584"/>
      <c r="BB21" s="584"/>
      <c r="BC21" s="584"/>
      <c r="BD21" s="584"/>
      <c r="BE21" s="584"/>
      <c r="BF21" s="588">
        <v>1.1000000000000001</v>
      </c>
      <c r="BG21" s="588"/>
      <c r="BH21" s="588"/>
      <c r="BI21" s="588"/>
      <c r="BJ21" s="584" t="s">
        <v>368</v>
      </c>
      <c r="BK21" s="821"/>
      <c r="BL21" s="821"/>
      <c r="BM21" s="821"/>
      <c r="BN21" s="821"/>
      <c r="BO21" s="821"/>
      <c r="BP21" s="822"/>
      <c r="BQ21" s="619" t="s">
        <v>154</v>
      </c>
      <c r="BR21" s="582"/>
      <c r="BS21" s="582"/>
      <c r="BT21" s="582"/>
      <c r="BU21" s="585"/>
      <c r="BV21" s="817" t="s">
        <v>403</v>
      </c>
      <c r="BW21" s="818"/>
      <c r="BX21" s="26"/>
      <c r="BY21" s="28"/>
      <c r="BZ21" s="28"/>
      <c r="CA21" s="788" t="s">
        <v>153</v>
      </c>
      <c r="CB21" s="788"/>
      <c r="CC21" s="788"/>
      <c r="CD21" s="788"/>
      <c r="CE21" s="788"/>
      <c r="CF21" s="788"/>
      <c r="CG21" s="788"/>
      <c r="CH21" s="788"/>
      <c r="CI21" s="788"/>
      <c r="CJ21" s="788"/>
      <c r="CK21" s="788"/>
      <c r="CL21" s="27"/>
      <c r="CM21" s="27"/>
      <c r="CN21" s="25"/>
      <c r="CO21" s="910" t="s">
        <v>152</v>
      </c>
      <c r="CP21" s="632"/>
      <c r="CQ21" s="632"/>
      <c r="CR21" s="632"/>
      <c r="CS21" s="632"/>
      <c r="CT21" s="893" t="s">
        <v>411</v>
      </c>
      <c r="CU21" s="788"/>
      <c r="CV21" s="788"/>
      <c r="CW21" s="788"/>
      <c r="CX21" s="788"/>
      <c r="CY21" s="796"/>
      <c r="CZ21" s="893" t="s">
        <v>412</v>
      </c>
      <c r="DA21" s="745"/>
      <c r="DB21" s="745"/>
      <c r="DC21" s="745"/>
      <c r="DD21" s="745"/>
      <c r="DE21" s="745"/>
      <c r="DF21" s="745"/>
      <c r="DG21" s="745"/>
      <c r="DH21" s="904"/>
      <c r="DI21" s="4"/>
    </row>
    <row r="22" spans="2:113" ht="13.5" customHeight="1">
      <c r="B22" s="659" t="s">
        <v>159</v>
      </c>
      <c r="C22" s="582"/>
      <c r="D22" s="582"/>
      <c r="E22" s="582"/>
      <c r="F22" s="582"/>
      <c r="G22" s="582"/>
      <c r="H22" s="582"/>
      <c r="I22" s="582"/>
      <c r="J22" s="582"/>
      <c r="K22" s="582"/>
      <c r="L22" s="585"/>
      <c r="M22" s="583" t="s">
        <v>368</v>
      </c>
      <c r="N22" s="584"/>
      <c r="O22" s="584"/>
      <c r="P22" s="584"/>
      <c r="Q22" s="584"/>
      <c r="R22" s="584"/>
      <c r="S22" s="584"/>
      <c r="T22" s="584"/>
      <c r="U22" s="588" t="s">
        <v>368</v>
      </c>
      <c r="V22" s="588"/>
      <c r="W22" s="588"/>
      <c r="X22" s="588"/>
      <c r="Y22" s="584" t="s">
        <v>368</v>
      </c>
      <c r="Z22" s="584"/>
      <c r="AA22" s="584"/>
      <c r="AB22" s="584"/>
      <c r="AC22" s="584"/>
      <c r="AD22" s="584"/>
      <c r="AE22" s="584"/>
      <c r="AF22" s="584"/>
      <c r="AG22" s="588" t="s">
        <v>368</v>
      </c>
      <c r="AH22" s="588"/>
      <c r="AI22" s="588"/>
      <c r="AJ22" s="647"/>
      <c r="AK22" s="913"/>
      <c r="AL22" s="57"/>
      <c r="AM22" s="56"/>
      <c r="AN22" s="908" t="s">
        <v>150</v>
      </c>
      <c r="AO22" s="908"/>
      <c r="AP22" s="908"/>
      <c r="AQ22" s="908"/>
      <c r="AR22" s="908"/>
      <c r="AS22" s="908"/>
      <c r="AT22" s="908"/>
      <c r="AU22" s="908"/>
      <c r="AV22" s="909"/>
      <c r="AW22" s="733">
        <v>2139044</v>
      </c>
      <c r="AX22" s="734"/>
      <c r="AY22" s="734"/>
      <c r="AZ22" s="734"/>
      <c r="BA22" s="734"/>
      <c r="BB22" s="734"/>
      <c r="BC22" s="734"/>
      <c r="BD22" s="734"/>
      <c r="BE22" s="734"/>
      <c r="BF22" s="735">
        <v>6.9</v>
      </c>
      <c r="BG22" s="735"/>
      <c r="BH22" s="735"/>
      <c r="BI22" s="735"/>
      <c r="BJ22" s="734">
        <v>368675</v>
      </c>
      <c r="BK22" s="833"/>
      <c r="BL22" s="833"/>
      <c r="BM22" s="833"/>
      <c r="BN22" s="833"/>
      <c r="BO22" s="833"/>
      <c r="BP22" s="834"/>
      <c r="BQ22" s="619" t="s">
        <v>149</v>
      </c>
      <c r="BR22" s="582"/>
      <c r="BS22" s="582"/>
      <c r="BT22" s="582"/>
      <c r="BU22" s="585"/>
      <c r="BV22" s="817" t="s">
        <v>403</v>
      </c>
      <c r="BW22" s="818"/>
      <c r="BX22" s="55"/>
      <c r="BY22" s="54"/>
      <c r="BZ22" s="36"/>
      <c r="CA22" s="806"/>
      <c r="CB22" s="806"/>
      <c r="CC22" s="806"/>
      <c r="CD22" s="806"/>
      <c r="CE22" s="806"/>
      <c r="CF22" s="806"/>
      <c r="CG22" s="806"/>
      <c r="CH22" s="806"/>
      <c r="CI22" s="806"/>
      <c r="CJ22" s="806"/>
      <c r="CK22" s="806"/>
      <c r="CL22" s="36"/>
      <c r="CM22" s="36"/>
      <c r="CN22" s="53"/>
      <c r="CO22" s="661"/>
      <c r="CP22" s="662"/>
      <c r="CQ22" s="662"/>
      <c r="CR22" s="662"/>
      <c r="CS22" s="662"/>
      <c r="CT22" s="855"/>
      <c r="CU22" s="806"/>
      <c r="CV22" s="806"/>
      <c r="CW22" s="806"/>
      <c r="CX22" s="806"/>
      <c r="CY22" s="856"/>
      <c r="CZ22" s="905"/>
      <c r="DA22" s="906"/>
      <c r="DB22" s="906"/>
      <c r="DC22" s="906"/>
      <c r="DD22" s="906"/>
      <c r="DE22" s="906"/>
      <c r="DF22" s="906"/>
      <c r="DG22" s="906"/>
      <c r="DH22" s="907"/>
      <c r="DI22" s="4"/>
    </row>
    <row r="23" spans="2:113" ht="13.5" customHeight="1">
      <c r="B23" s="659" t="s">
        <v>156</v>
      </c>
      <c r="C23" s="582"/>
      <c r="D23" s="582"/>
      <c r="E23" s="582"/>
      <c r="F23" s="582"/>
      <c r="G23" s="582"/>
      <c r="H23" s="582"/>
      <c r="I23" s="582"/>
      <c r="J23" s="582"/>
      <c r="K23" s="582"/>
      <c r="L23" s="585"/>
      <c r="M23" s="583">
        <v>173761</v>
      </c>
      <c r="N23" s="584"/>
      <c r="O23" s="584"/>
      <c r="P23" s="584"/>
      <c r="Q23" s="584"/>
      <c r="R23" s="584"/>
      <c r="S23" s="584"/>
      <c r="T23" s="584"/>
      <c r="U23" s="588">
        <v>0.3</v>
      </c>
      <c r="V23" s="588"/>
      <c r="W23" s="588"/>
      <c r="X23" s="588"/>
      <c r="Y23" s="584">
        <v>173761</v>
      </c>
      <c r="Z23" s="584"/>
      <c r="AA23" s="584"/>
      <c r="AB23" s="584"/>
      <c r="AC23" s="584"/>
      <c r="AD23" s="584"/>
      <c r="AE23" s="584"/>
      <c r="AF23" s="584"/>
      <c r="AG23" s="588">
        <v>0.5</v>
      </c>
      <c r="AH23" s="588"/>
      <c r="AI23" s="588"/>
      <c r="AJ23" s="647"/>
      <c r="AK23" s="46"/>
      <c r="AL23" s="4"/>
      <c r="AM23" s="894" t="s">
        <v>147</v>
      </c>
      <c r="AN23" s="894"/>
      <c r="AO23" s="894"/>
      <c r="AP23" s="894"/>
      <c r="AQ23" s="894"/>
      <c r="AR23" s="894"/>
      <c r="AS23" s="894"/>
      <c r="AT23" s="894"/>
      <c r="AU23" s="894"/>
      <c r="AV23" s="895"/>
      <c r="AW23" s="741">
        <v>11855123</v>
      </c>
      <c r="AX23" s="742"/>
      <c r="AY23" s="742"/>
      <c r="AZ23" s="742"/>
      <c r="BA23" s="742"/>
      <c r="BB23" s="742"/>
      <c r="BC23" s="742"/>
      <c r="BD23" s="742"/>
      <c r="BE23" s="742"/>
      <c r="BF23" s="743">
        <v>38</v>
      </c>
      <c r="BG23" s="743"/>
      <c r="BH23" s="743"/>
      <c r="BI23" s="743"/>
      <c r="BJ23" s="742" t="s">
        <v>368</v>
      </c>
      <c r="BK23" s="831"/>
      <c r="BL23" s="831"/>
      <c r="BM23" s="831"/>
      <c r="BN23" s="831"/>
      <c r="BO23" s="831"/>
      <c r="BP23" s="832"/>
      <c r="BQ23" s="835" t="s">
        <v>146</v>
      </c>
      <c r="BR23" s="695"/>
      <c r="BS23" s="695"/>
      <c r="BT23" s="695"/>
      <c r="BU23" s="696"/>
      <c r="BV23" s="817" t="s">
        <v>403</v>
      </c>
      <c r="BW23" s="818"/>
      <c r="BX23" s="720" t="s">
        <v>145</v>
      </c>
      <c r="BY23" s="896"/>
      <c r="BZ23" s="641" t="s">
        <v>144</v>
      </c>
      <c r="CA23" s="642"/>
      <c r="CB23" s="642"/>
      <c r="CC23" s="642"/>
      <c r="CD23" s="642"/>
      <c r="CE23" s="642"/>
      <c r="CF23" s="642"/>
      <c r="CG23" s="642"/>
      <c r="CH23" s="642"/>
      <c r="CI23" s="642"/>
      <c r="CJ23" s="642"/>
      <c r="CK23" s="642"/>
      <c r="CL23" s="642"/>
      <c r="CM23" s="642"/>
      <c r="CN23" s="643"/>
      <c r="CO23" s="899">
        <v>893</v>
      </c>
      <c r="CP23" s="900"/>
      <c r="CQ23" s="900"/>
      <c r="CR23" s="900"/>
      <c r="CS23" s="900"/>
      <c r="CT23" s="888">
        <f>CO23*CZ23</f>
        <v>2725436</v>
      </c>
      <c r="CU23" s="888"/>
      <c r="CV23" s="888"/>
      <c r="CW23" s="888"/>
      <c r="CX23" s="888"/>
      <c r="CY23" s="888"/>
      <c r="CZ23" s="888">
        <v>3052</v>
      </c>
      <c r="DA23" s="888"/>
      <c r="DB23" s="888"/>
      <c r="DC23" s="888"/>
      <c r="DD23" s="888"/>
      <c r="DE23" s="888"/>
      <c r="DF23" s="888"/>
      <c r="DG23" s="888"/>
      <c r="DH23" s="889"/>
      <c r="DI23" s="4"/>
    </row>
    <row r="24" spans="2:113" ht="13.5" customHeight="1">
      <c r="B24" s="659" t="s">
        <v>151</v>
      </c>
      <c r="C24" s="582"/>
      <c r="D24" s="582"/>
      <c r="E24" s="582"/>
      <c r="F24" s="582"/>
      <c r="G24" s="582"/>
      <c r="H24" s="582"/>
      <c r="I24" s="582"/>
      <c r="J24" s="582"/>
      <c r="K24" s="582"/>
      <c r="L24" s="585"/>
      <c r="M24" s="583">
        <v>799355</v>
      </c>
      <c r="N24" s="584"/>
      <c r="O24" s="584"/>
      <c r="P24" s="584"/>
      <c r="Q24" s="584"/>
      <c r="R24" s="584"/>
      <c r="S24" s="584"/>
      <c r="T24" s="584"/>
      <c r="U24" s="588">
        <v>1.2</v>
      </c>
      <c r="V24" s="588"/>
      <c r="W24" s="588"/>
      <c r="X24" s="588"/>
      <c r="Y24" s="584">
        <v>689276</v>
      </c>
      <c r="Z24" s="584"/>
      <c r="AA24" s="584"/>
      <c r="AB24" s="584"/>
      <c r="AC24" s="584"/>
      <c r="AD24" s="584"/>
      <c r="AE24" s="584"/>
      <c r="AF24" s="584"/>
      <c r="AG24" s="588">
        <v>2</v>
      </c>
      <c r="AH24" s="588"/>
      <c r="AI24" s="588"/>
      <c r="AJ24" s="647"/>
      <c r="AK24" s="46"/>
      <c r="AL24" s="4"/>
      <c r="AM24" s="4"/>
      <c r="AN24" s="582" t="s">
        <v>142</v>
      </c>
      <c r="AO24" s="582"/>
      <c r="AP24" s="582"/>
      <c r="AQ24" s="582"/>
      <c r="AR24" s="582"/>
      <c r="AS24" s="582"/>
      <c r="AT24" s="582"/>
      <c r="AU24" s="582"/>
      <c r="AV24" s="585"/>
      <c r="AW24" s="583">
        <v>11370144</v>
      </c>
      <c r="AX24" s="584"/>
      <c r="AY24" s="584"/>
      <c r="AZ24" s="584"/>
      <c r="BA24" s="584"/>
      <c r="BB24" s="584"/>
      <c r="BC24" s="584"/>
      <c r="BD24" s="584"/>
      <c r="BE24" s="584"/>
      <c r="BF24" s="588">
        <v>36.5</v>
      </c>
      <c r="BG24" s="588"/>
      <c r="BH24" s="588"/>
      <c r="BI24" s="588"/>
      <c r="BJ24" s="584" t="s">
        <v>368</v>
      </c>
      <c r="BK24" s="821"/>
      <c r="BL24" s="821"/>
      <c r="BM24" s="821"/>
      <c r="BN24" s="821"/>
      <c r="BO24" s="821"/>
      <c r="BP24" s="822"/>
      <c r="BQ24" s="890" t="s">
        <v>141</v>
      </c>
      <c r="BR24" s="891"/>
      <c r="BS24" s="891"/>
      <c r="BT24" s="891"/>
      <c r="BU24" s="892"/>
      <c r="BV24" s="817" t="s">
        <v>409</v>
      </c>
      <c r="BW24" s="818"/>
      <c r="BX24" s="720"/>
      <c r="BY24" s="896"/>
      <c r="BZ24" s="52"/>
      <c r="CA24" s="582" t="s">
        <v>140</v>
      </c>
      <c r="CB24" s="582"/>
      <c r="CC24" s="582"/>
      <c r="CD24" s="582"/>
      <c r="CE24" s="582"/>
      <c r="CF24" s="582"/>
      <c r="CG24" s="582"/>
      <c r="CH24" s="582"/>
      <c r="CI24" s="582"/>
      <c r="CJ24" s="582"/>
      <c r="CK24" s="582"/>
      <c r="CL24" s="582"/>
      <c r="CM24" s="582"/>
      <c r="CN24" s="585"/>
      <c r="CO24" s="583" t="s">
        <v>368</v>
      </c>
      <c r="CP24" s="584"/>
      <c r="CQ24" s="584"/>
      <c r="CR24" s="584"/>
      <c r="CS24" s="584"/>
      <c r="CT24" s="752" t="s">
        <v>368</v>
      </c>
      <c r="CU24" s="752"/>
      <c r="CV24" s="752"/>
      <c r="CW24" s="752"/>
      <c r="CX24" s="752"/>
      <c r="CY24" s="752"/>
      <c r="CZ24" s="752" t="s">
        <v>368</v>
      </c>
      <c r="DA24" s="752"/>
      <c r="DB24" s="752"/>
      <c r="DC24" s="752"/>
      <c r="DD24" s="752"/>
      <c r="DE24" s="752"/>
      <c r="DF24" s="752"/>
      <c r="DG24" s="752"/>
      <c r="DH24" s="754"/>
      <c r="DI24" s="4"/>
    </row>
    <row r="25" spans="2:113" ht="13.5" customHeight="1">
      <c r="B25" s="878" t="s">
        <v>116</v>
      </c>
      <c r="C25" s="885" t="s">
        <v>148</v>
      </c>
      <c r="D25" s="886"/>
      <c r="E25" s="886"/>
      <c r="F25" s="886"/>
      <c r="G25" s="886"/>
      <c r="H25" s="886"/>
      <c r="I25" s="886"/>
      <c r="J25" s="886"/>
      <c r="K25" s="886"/>
      <c r="L25" s="887"/>
      <c r="M25" s="741">
        <v>689276</v>
      </c>
      <c r="N25" s="742"/>
      <c r="O25" s="742"/>
      <c r="P25" s="742"/>
      <c r="Q25" s="742"/>
      <c r="R25" s="742"/>
      <c r="S25" s="742"/>
      <c r="T25" s="742"/>
      <c r="U25" s="743">
        <v>1.1000000000000001</v>
      </c>
      <c r="V25" s="743"/>
      <c r="W25" s="743"/>
      <c r="X25" s="743"/>
      <c r="Y25" s="742">
        <v>689276</v>
      </c>
      <c r="Z25" s="742"/>
      <c r="AA25" s="742"/>
      <c r="AB25" s="742"/>
      <c r="AC25" s="742"/>
      <c r="AD25" s="742"/>
      <c r="AE25" s="742"/>
      <c r="AF25" s="742"/>
      <c r="AG25" s="743">
        <v>2</v>
      </c>
      <c r="AH25" s="743"/>
      <c r="AI25" s="743"/>
      <c r="AJ25" s="781"/>
      <c r="AK25" s="46"/>
      <c r="AL25" s="4"/>
      <c r="AM25" s="582" t="s">
        <v>138</v>
      </c>
      <c r="AN25" s="582"/>
      <c r="AO25" s="582"/>
      <c r="AP25" s="582"/>
      <c r="AQ25" s="582"/>
      <c r="AR25" s="582"/>
      <c r="AS25" s="582"/>
      <c r="AT25" s="582"/>
      <c r="AU25" s="582"/>
      <c r="AV25" s="585"/>
      <c r="AW25" s="583">
        <v>132452</v>
      </c>
      <c r="AX25" s="584"/>
      <c r="AY25" s="584"/>
      <c r="AZ25" s="584"/>
      <c r="BA25" s="584"/>
      <c r="BB25" s="584"/>
      <c r="BC25" s="584"/>
      <c r="BD25" s="584"/>
      <c r="BE25" s="584"/>
      <c r="BF25" s="588">
        <v>0.4</v>
      </c>
      <c r="BG25" s="588"/>
      <c r="BH25" s="588"/>
      <c r="BI25" s="588"/>
      <c r="BJ25" s="584" t="s">
        <v>368</v>
      </c>
      <c r="BK25" s="821"/>
      <c r="BL25" s="821"/>
      <c r="BM25" s="821"/>
      <c r="BN25" s="821"/>
      <c r="BO25" s="821"/>
      <c r="BP25" s="822"/>
      <c r="BQ25" s="619" t="s">
        <v>137</v>
      </c>
      <c r="BR25" s="582"/>
      <c r="BS25" s="582"/>
      <c r="BT25" s="582"/>
      <c r="BU25" s="585"/>
      <c r="BV25" s="817" t="s">
        <v>403</v>
      </c>
      <c r="BW25" s="818"/>
      <c r="BX25" s="720"/>
      <c r="BY25" s="896"/>
      <c r="BZ25" s="51"/>
      <c r="CA25" s="582" t="s">
        <v>136</v>
      </c>
      <c r="CB25" s="582"/>
      <c r="CC25" s="582"/>
      <c r="CD25" s="582"/>
      <c r="CE25" s="582"/>
      <c r="CF25" s="582"/>
      <c r="CG25" s="582"/>
      <c r="CH25" s="582"/>
      <c r="CI25" s="582"/>
      <c r="CJ25" s="582"/>
      <c r="CK25" s="582"/>
      <c r="CL25" s="582"/>
      <c r="CM25" s="582"/>
      <c r="CN25" s="585"/>
      <c r="CO25" s="583">
        <v>75</v>
      </c>
      <c r="CP25" s="584"/>
      <c r="CQ25" s="584"/>
      <c r="CR25" s="584"/>
      <c r="CS25" s="584"/>
      <c r="CT25" s="752">
        <v>239100</v>
      </c>
      <c r="CU25" s="752"/>
      <c r="CV25" s="752"/>
      <c r="CW25" s="752"/>
      <c r="CX25" s="752"/>
      <c r="CY25" s="752"/>
      <c r="CZ25" s="752">
        <v>3188</v>
      </c>
      <c r="DA25" s="752"/>
      <c r="DB25" s="752"/>
      <c r="DC25" s="752"/>
      <c r="DD25" s="752"/>
      <c r="DE25" s="752"/>
      <c r="DF25" s="752"/>
      <c r="DG25" s="752"/>
      <c r="DH25" s="754"/>
      <c r="DI25" s="4"/>
    </row>
    <row r="26" spans="2:113" ht="13.5" customHeight="1">
      <c r="B26" s="879"/>
      <c r="C26" s="881" t="s">
        <v>143</v>
      </c>
      <c r="D26" s="695"/>
      <c r="E26" s="695"/>
      <c r="F26" s="695"/>
      <c r="G26" s="695"/>
      <c r="H26" s="695"/>
      <c r="I26" s="695"/>
      <c r="J26" s="695"/>
      <c r="K26" s="695"/>
      <c r="L26" s="696"/>
      <c r="M26" s="583">
        <v>109640</v>
      </c>
      <c r="N26" s="584"/>
      <c r="O26" s="584"/>
      <c r="P26" s="584"/>
      <c r="Q26" s="584"/>
      <c r="R26" s="584"/>
      <c r="S26" s="584"/>
      <c r="T26" s="584"/>
      <c r="U26" s="588">
        <v>0.2</v>
      </c>
      <c r="V26" s="588"/>
      <c r="W26" s="588"/>
      <c r="X26" s="588"/>
      <c r="Y26" s="584" t="s">
        <v>368</v>
      </c>
      <c r="Z26" s="584"/>
      <c r="AA26" s="584"/>
      <c r="AB26" s="584"/>
      <c r="AC26" s="584"/>
      <c r="AD26" s="584"/>
      <c r="AE26" s="584"/>
      <c r="AF26" s="584"/>
      <c r="AG26" s="588" t="s">
        <v>368</v>
      </c>
      <c r="AH26" s="588"/>
      <c r="AI26" s="588"/>
      <c r="AJ26" s="647"/>
      <c r="AK26" s="46"/>
      <c r="AL26" s="4"/>
      <c r="AM26" s="582" t="s">
        <v>134</v>
      </c>
      <c r="AN26" s="582"/>
      <c r="AO26" s="582"/>
      <c r="AP26" s="582"/>
      <c r="AQ26" s="582"/>
      <c r="AR26" s="582"/>
      <c r="AS26" s="582"/>
      <c r="AT26" s="582"/>
      <c r="AU26" s="582"/>
      <c r="AV26" s="585"/>
      <c r="AW26" s="583">
        <v>806243</v>
      </c>
      <c r="AX26" s="584"/>
      <c r="AY26" s="584"/>
      <c r="AZ26" s="584"/>
      <c r="BA26" s="584"/>
      <c r="BB26" s="584"/>
      <c r="BC26" s="584"/>
      <c r="BD26" s="584"/>
      <c r="BE26" s="584"/>
      <c r="BF26" s="588">
        <v>2.6</v>
      </c>
      <c r="BG26" s="588"/>
      <c r="BH26" s="588"/>
      <c r="BI26" s="588"/>
      <c r="BJ26" s="584" t="s">
        <v>368</v>
      </c>
      <c r="BK26" s="821"/>
      <c r="BL26" s="821"/>
      <c r="BM26" s="821"/>
      <c r="BN26" s="821"/>
      <c r="BO26" s="821"/>
      <c r="BP26" s="822"/>
      <c r="BQ26" s="619"/>
      <c r="BR26" s="582"/>
      <c r="BS26" s="582"/>
      <c r="BT26" s="582"/>
      <c r="BU26" s="585"/>
      <c r="BV26" s="817"/>
      <c r="BW26" s="818"/>
      <c r="BX26" s="720"/>
      <c r="BY26" s="896"/>
      <c r="BZ26" s="619" t="s">
        <v>133</v>
      </c>
      <c r="CA26" s="582"/>
      <c r="CB26" s="582"/>
      <c r="CC26" s="582"/>
      <c r="CD26" s="582"/>
      <c r="CE26" s="582"/>
      <c r="CF26" s="582"/>
      <c r="CG26" s="582"/>
      <c r="CH26" s="582"/>
      <c r="CI26" s="582"/>
      <c r="CJ26" s="582"/>
      <c r="CK26" s="582"/>
      <c r="CL26" s="582"/>
      <c r="CM26" s="582"/>
      <c r="CN26" s="585"/>
      <c r="CO26" s="583">
        <v>3</v>
      </c>
      <c r="CP26" s="584"/>
      <c r="CQ26" s="584"/>
      <c r="CR26" s="584"/>
      <c r="CS26" s="584"/>
      <c r="CT26" s="752">
        <v>13181</v>
      </c>
      <c r="CU26" s="752"/>
      <c r="CV26" s="752"/>
      <c r="CW26" s="752"/>
      <c r="CX26" s="752"/>
      <c r="CY26" s="752"/>
      <c r="CZ26" s="752">
        <v>4394</v>
      </c>
      <c r="DA26" s="752"/>
      <c r="DB26" s="752"/>
      <c r="DC26" s="752"/>
      <c r="DD26" s="752"/>
      <c r="DE26" s="752"/>
      <c r="DF26" s="752"/>
      <c r="DG26" s="752"/>
      <c r="DH26" s="754"/>
      <c r="DI26" s="4"/>
    </row>
    <row r="27" spans="2:113" ht="13.5" customHeight="1">
      <c r="B27" s="880"/>
      <c r="C27" s="882" t="s">
        <v>139</v>
      </c>
      <c r="D27" s="883"/>
      <c r="E27" s="883"/>
      <c r="F27" s="883"/>
      <c r="G27" s="883"/>
      <c r="H27" s="883"/>
      <c r="I27" s="883"/>
      <c r="J27" s="883"/>
      <c r="K27" s="883"/>
      <c r="L27" s="884"/>
      <c r="M27" s="874">
        <v>439</v>
      </c>
      <c r="N27" s="875"/>
      <c r="O27" s="875"/>
      <c r="P27" s="875"/>
      <c r="Q27" s="875"/>
      <c r="R27" s="875"/>
      <c r="S27" s="875"/>
      <c r="T27" s="875"/>
      <c r="U27" s="876">
        <v>0</v>
      </c>
      <c r="V27" s="876"/>
      <c r="W27" s="876"/>
      <c r="X27" s="876"/>
      <c r="Y27" s="875" t="s">
        <v>368</v>
      </c>
      <c r="Z27" s="875"/>
      <c r="AA27" s="875"/>
      <c r="AB27" s="875"/>
      <c r="AC27" s="875"/>
      <c r="AD27" s="875"/>
      <c r="AE27" s="875"/>
      <c r="AF27" s="875"/>
      <c r="AG27" s="876" t="s">
        <v>368</v>
      </c>
      <c r="AH27" s="876"/>
      <c r="AI27" s="876"/>
      <c r="AJ27" s="877"/>
      <c r="AK27" s="46"/>
      <c r="AL27" s="4"/>
      <c r="AM27" s="582" t="s">
        <v>131</v>
      </c>
      <c r="AN27" s="582"/>
      <c r="AO27" s="582"/>
      <c r="AP27" s="582"/>
      <c r="AQ27" s="582"/>
      <c r="AR27" s="582"/>
      <c r="AS27" s="582"/>
      <c r="AT27" s="582"/>
      <c r="AU27" s="582"/>
      <c r="AV27" s="585"/>
      <c r="AW27" s="583" t="s">
        <v>368</v>
      </c>
      <c r="AX27" s="584"/>
      <c r="AY27" s="584"/>
      <c r="AZ27" s="584"/>
      <c r="BA27" s="584"/>
      <c r="BB27" s="584"/>
      <c r="BC27" s="584"/>
      <c r="BD27" s="584"/>
      <c r="BE27" s="584"/>
      <c r="BF27" s="588" t="s">
        <v>368</v>
      </c>
      <c r="BG27" s="588"/>
      <c r="BH27" s="588"/>
      <c r="BI27" s="588"/>
      <c r="BJ27" s="584" t="s">
        <v>368</v>
      </c>
      <c r="BK27" s="821"/>
      <c r="BL27" s="821"/>
      <c r="BM27" s="821"/>
      <c r="BN27" s="821"/>
      <c r="BO27" s="821"/>
      <c r="BP27" s="822"/>
      <c r="BQ27" s="619"/>
      <c r="BR27" s="582"/>
      <c r="BS27" s="582"/>
      <c r="BT27" s="582"/>
      <c r="BU27" s="585"/>
      <c r="BV27" s="817"/>
      <c r="BW27" s="818"/>
      <c r="BX27" s="720"/>
      <c r="BY27" s="896"/>
      <c r="BZ27" s="619" t="s">
        <v>130</v>
      </c>
      <c r="CA27" s="582"/>
      <c r="CB27" s="582"/>
      <c r="CC27" s="582"/>
      <c r="CD27" s="582"/>
      <c r="CE27" s="582"/>
      <c r="CF27" s="582"/>
      <c r="CG27" s="582"/>
      <c r="CH27" s="582"/>
      <c r="CI27" s="582"/>
      <c r="CJ27" s="582"/>
      <c r="CK27" s="582"/>
      <c r="CL27" s="582"/>
      <c r="CM27" s="582"/>
      <c r="CN27" s="585"/>
      <c r="CO27" s="583" t="s">
        <v>368</v>
      </c>
      <c r="CP27" s="584"/>
      <c r="CQ27" s="584"/>
      <c r="CR27" s="584"/>
      <c r="CS27" s="584"/>
      <c r="CT27" s="752" t="s">
        <v>368</v>
      </c>
      <c r="CU27" s="752"/>
      <c r="CV27" s="752"/>
      <c r="CW27" s="752"/>
      <c r="CX27" s="752"/>
      <c r="CY27" s="752"/>
      <c r="CZ27" s="752" t="s">
        <v>368</v>
      </c>
      <c r="DA27" s="752"/>
      <c r="DB27" s="752"/>
      <c r="DC27" s="752"/>
      <c r="DD27" s="752"/>
      <c r="DE27" s="752"/>
      <c r="DF27" s="752"/>
      <c r="DG27" s="752"/>
      <c r="DH27" s="754"/>
      <c r="DI27" s="4"/>
    </row>
    <row r="28" spans="2:113" ht="13.5" customHeight="1">
      <c r="B28" s="659" t="s">
        <v>135</v>
      </c>
      <c r="C28" s="582"/>
      <c r="D28" s="582"/>
      <c r="E28" s="582"/>
      <c r="F28" s="582"/>
      <c r="G28" s="582"/>
      <c r="H28" s="582"/>
      <c r="I28" s="582"/>
      <c r="J28" s="582"/>
      <c r="K28" s="582"/>
      <c r="L28" s="585"/>
      <c r="M28" s="870">
        <v>36919096</v>
      </c>
      <c r="N28" s="871"/>
      <c r="O28" s="871"/>
      <c r="P28" s="871"/>
      <c r="Q28" s="871"/>
      <c r="R28" s="871"/>
      <c r="S28" s="871"/>
      <c r="T28" s="871"/>
      <c r="U28" s="872">
        <v>57.6</v>
      </c>
      <c r="V28" s="872"/>
      <c r="W28" s="872"/>
      <c r="X28" s="872"/>
      <c r="Y28" s="871">
        <v>34504552</v>
      </c>
      <c r="Z28" s="871"/>
      <c r="AA28" s="871"/>
      <c r="AB28" s="871"/>
      <c r="AC28" s="871"/>
      <c r="AD28" s="871"/>
      <c r="AE28" s="871"/>
      <c r="AF28" s="871"/>
      <c r="AG28" s="872">
        <v>99.6</v>
      </c>
      <c r="AH28" s="872"/>
      <c r="AI28" s="872"/>
      <c r="AJ28" s="873"/>
      <c r="AK28" s="49"/>
      <c r="AL28" s="6"/>
      <c r="AM28" s="695" t="s">
        <v>128</v>
      </c>
      <c r="AN28" s="695"/>
      <c r="AO28" s="695"/>
      <c r="AP28" s="695"/>
      <c r="AQ28" s="695"/>
      <c r="AR28" s="695"/>
      <c r="AS28" s="695"/>
      <c r="AT28" s="695"/>
      <c r="AU28" s="695"/>
      <c r="AV28" s="696"/>
      <c r="AW28" s="583" t="s">
        <v>368</v>
      </c>
      <c r="AX28" s="584"/>
      <c r="AY28" s="584"/>
      <c r="AZ28" s="584"/>
      <c r="BA28" s="584"/>
      <c r="BB28" s="584"/>
      <c r="BC28" s="584"/>
      <c r="BD28" s="584"/>
      <c r="BE28" s="584"/>
      <c r="BF28" s="588" t="s">
        <v>368</v>
      </c>
      <c r="BG28" s="588"/>
      <c r="BH28" s="588"/>
      <c r="BI28" s="588"/>
      <c r="BJ28" s="584" t="s">
        <v>368</v>
      </c>
      <c r="BK28" s="821"/>
      <c r="BL28" s="821"/>
      <c r="BM28" s="821"/>
      <c r="BN28" s="821"/>
      <c r="BO28" s="821"/>
      <c r="BP28" s="822"/>
      <c r="BQ28" s="619"/>
      <c r="BR28" s="582"/>
      <c r="BS28" s="582"/>
      <c r="BT28" s="582"/>
      <c r="BU28" s="585"/>
      <c r="BV28" s="817"/>
      <c r="BW28" s="818"/>
      <c r="BX28" s="897"/>
      <c r="BY28" s="898"/>
      <c r="BZ28" s="697" t="s">
        <v>30</v>
      </c>
      <c r="CA28" s="662"/>
      <c r="CB28" s="662"/>
      <c r="CC28" s="662"/>
      <c r="CD28" s="662"/>
      <c r="CE28" s="662"/>
      <c r="CF28" s="662"/>
      <c r="CG28" s="662"/>
      <c r="CH28" s="662"/>
      <c r="CI28" s="662"/>
      <c r="CJ28" s="662"/>
      <c r="CK28" s="662"/>
      <c r="CL28" s="662"/>
      <c r="CM28" s="662"/>
      <c r="CN28" s="663"/>
      <c r="CO28" s="583">
        <v>892</v>
      </c>
      <c r="CP28" s="584"/>
      <c r="CQ28" s="584"/>
      <c r="CR28" s="584"/>
      <c r="CS28" s="584"/>
      <c r="CT28" s="752">
        <v>2730854</v>
      </c>
      <c r="CU28" s="752"/>
      <c r="CV28" s="752"/>
      <c r="CW28" s="752"/>
      <c r="CX28" s="752"/>
      <c r="CY28" s="752"/>
      <c r="CZ28" s="752">
        <v>3061</v>
      </c>
      <c r="DA28" s="752"/>
      <c r="DB28" s="752"/>
      <c r="DC28" s="752"/>
      <c r="DD28" s="752"/>
      <c r="DE28" s="752"/>
      <c r="DF28" s="752"/>
      <c r="DG28" s="752"/>
      <c r="DH28" s="754"/>
      <c r="DI28" s="4"/>
    </row>
    <row r="29" spans="2:113" ht="13.5" customHeight="1">
      <c r="B29" s="853" t="s">
        <v>132</v>
      </c>
      <c r="C29" s="695"/>
      <c r="D29" s="695"/>
      <c r="E29" s="695"/>
      <c r="F29" s="695"/>
      <c r="G29" s="695"/>
      <c r="H29" s="695"/>
      <c r="I29" s="695"/>
      <c r="J29" s="695"/>
      <c r="K29" s="695"/>
      <c r="L29" s="696"/>
      <c r="M29" s="583">
        <v>18125</v>
      </c>
      <c r="N29" s="584"/>
      <c r="O29" s="584"/>
      <c r="P29" s="584"/>
      <c r="Q29" s="584"/>
      <c r="R29" s="584"/>
      <c r="S29" s="584"/>
      <c r="T29" s="584"/>
      <c r="U29" s="588">
        <v>0</v>
      </c>
      <c r="V29" s="588"/>
      <c r="W29" s="588"/>
      <c r="X29" s="588"/>
      <c r="Y29" s="584">
        <v>18125</v>
      </c>
      <c r="Z29" s="584"/>
      <c r="AA29" s="584"/>
      <c r="AB29" s="584"/>
      <c r="AC29" s="584"/>
      <c r="AD29" s="584"/>
      <c r="AE29" s="584"/>
      <c r="AF29" s="584"/>
      <c r="AG29" s="588">
        <v>0.1</v>
      </c>
      <c r="AH29" s="588"/>
      <c r="AI29" s="588"/>
      <c r="AJ29" s="647"/>
      <c r="AK29" s="49"/>
      <c r="AL29" s="582" t="s">
        <v>126</v>
      </c>
      <c r="AM29" s="582"/>
      <c r="AN29" s="582"/>
      <c r="AO29" s="582"/>
      <c r="AP29" s="582"/>
      <c r="AQ29" s="582"/>
      <c r="AR29" s="582"/>
      <c r="AS29" s="582"/>
      <c r="AT29" s="582"/>
      <c r="AU29" s="582"/>
      <c r="AV29" s="585"/>
      <c r="AW29" s="583" t="s">
        <v>368</v>
      </c>
      <c r="AX29" s="584"/>
      <c r="AY29" s="584"/>
      <c r="AZ29" s="584"/>
      <c r="BA29" s="584"/>
      <c r="BB29" s="584"/>
      <c r="BC29" s="584"/>
      <c r="BD29" s="584"/>
      <c r="BE29" s="584"/>
      <c r="BF29" s="588" t="s">
        <v>368</v>
      </c>
      <c r="BG29" s="588"/>
      <c r="BH29" s="588"/>
      <c r="BI29" s="588"/>
      <c r="BJ29" s="584" t="s">
        <v>368</v>
      </c>
      <c r="BK29" s="821"/>
      <c r="BL29" s="821"/>
      <c r="BM29" s="821"/>
      <c r="BN29" s="821"/>
      <c r="BO29" s="821"/>
      <c r="BP29" s="822"/>
      <c r="BQ29" s="861"/>
      <c r="BR29" s="862"/>
      <c r="BS29" s="862"/>
      <c r="BT29" s="862"/>
      <c r="BU29" s="863"/>
      <c r="BV29" s="864"/>
      <c r="BW29" s="816"/>
      <c r="BX29" s="865" t="s">
        <v>413</v>
      </c>
      <c r="BY29" s="866"/>
      <c r="BZ29" s="866"/>
      <c r="CA29" s="866"/>
      <c r="CB29" s="866"/>
      <c r="CC29" s="866"/>
      <c r="CD29" s="866"/>
      <c r="CE29" s="866"/>
      <c r="CF29" s="866"/>
      <c r="CG29" s="866"/>
      <c r="CH29" s="866"/>
      <c r="CI29" s="866"/>
      <c r="CJ29" s="866"/>
      <c r="CK29" s="866"/>
      <c r="CL29" s="866"/>
      <c r="CM29" s="866"/>
      <c r="CN29" s="867"/>
      <c r="CO29" s="868">
        <v>100</v>
      </c>
      <c r="CP29" s="784"/>
      <c r="CQ29" s="784"/>
      <c r="CR29" s="784"/>
      <c r="CS29" s="784"/>
      <c r="CT29" s="784"/>
      <c r="CU29" s="784"/>
      <c r="CV29" s="784"/>
      <c r="CW29" s="784"/>
      <c r="CX29" s="784"/>
      <c r="CY29" s="784"/>
      <c r="CZ29" s="784"/>
      <c r="DA29" s="784"/>
      <c r="DB29" s="784"/>
      <c r="DC29" s="784"/>
      <c r="DD29" s="784"/>
      <c r="DE29" s="784"/>
      <c r="DF29" s="784"/>
      <c r="DG29" s="784"/>
      <c r="DH29" s="869"/>
      <c r="DI29" s="4"/>
    </row>
    <row r="30" spans="2:113" ht="13.5" customHeight="1">
      <c r="B30" s="659" t="s">
        <v>129</v>
      </c>
      <c r="C30" s="582"/>
      <c r="D30" s="582"/>
      <c r="E30" s="582"/>
      <c r="F30" s="582"/>
      <c r="G30" s="582"/>
      <c r="H30" s="582"/>
      <c r="I30" s="582"/>
      <c r="J30" s="582"/>
      <c r="K30" s="582"/>
      <c r="L30" s="585"/>
      <c r="M30" s="583">
        <v>614417</v>
      </c>
      <c r="N30" s="584"/>
      <c r="O30" s="584"/>
      <c r="P30" s="584"/>
      <c r="Q30" s="584"/>
      <c r="R30" s="584"/>
      <c r="S30" s="584"/>
      <c r="T30" s="584"/>
      <c r="U30" s="588">
        <v>1</v>
      </c>
      <c r="V30" s="588"/>
      <c r="W30" s="588"/>
      <c r="X30" s="588"/>
      <c r="Y30" s="584" t="s">
        <v>368</v>
      </c>
      <c r="Z30" s="584"/>
      <c r="AA30" s="584"/>
      <c r="AB30" s="584"/>
      <c r="AC30" s="584"/>
      <c r="AD30" s="584"/>
      <c r="AE30" s="584"/>
      <c r="AF30" s="584"/>
      <c r="AG30" s="588" t="s">
        <v>368</v>
      </c>
      <c r="AH30" s="588"/>
      <c r="AI30" s="588"/>
      <c r="AJ30" s="647"/>
      <c r="AK30" s="619" t="s">
        <v>123</v>
      </c>
      <c r="AL30" s="582"/>
      <c r="AM30" s="582"/>
      <c r="AN30" s="582"/>
      <c r="AO30" s="582"/>
      <c r="AP30" s="582"/>
      <c r="AQ30" s="582"/>
      <c r="AR30" s="582"/>
      <c r="AS30" s="582"/>
      <c r="AT30" s="582"/>
      <c r="AU30" s="582"/>
      <c r="AV30" s="585"/>
      <c r="AW30" s="583">
        <v>2304465</v>
      </c>
      <c r="AX30" s="584"/>
      <c r="AY30" s="584"/>
      <c r="AZ30" s="584"/>
      <c r="BA30" s="584"/>
      <c r="BB30" s="584"/>
      <c r="BC30" s="584"/>
      <c r="BD30" s="584"/>
      <c r="BE30" s="584"/>
      <c r="BF30" s="588">
        <v>7.4</v>
      </c>
      <c r="BG30" s="588"/>
      <c r="BH30" s="588"/>
      <c r="BI30" s="588"/>
      <c r="BJ30" s="584" t="s">
        <v>368</v>
      </c>
      <c r="BK30" s="821"/>
      <c r="BL30" s="821"/>
      <c r="BM30" s="821"/>
      <c r="BN30" s="821"/>
      <c r="BO30" s="821"/>
      <c r="BP30" s="822"/>
      <c r="BQ30" s="728" t="s">
        <v>122</v>
      </c>
      <c r="BR30" s="632"/>
      <c r="BS30" s="632"/>
      <c r="BT30" s="632"/>
      <c r="BU30" s="632"/>
      <c r="BV30" s="632"/>
      <c r="BW30" s="632"/>
      <c r="BX30" s="632"/>
      <c r="BY30" s="632"/>
      <c r="BZ30" s="632"/>
      <c r="CA30" s="632"/>
      <c r="CB30" s="632"/>
      <c r="CC30" s="632"/>
      <c r="CD30" s="633"/>
      <c r="CE30" s="801"/>
      <c r="CF30" s="632" t="s">
        <v>121</v>
      </c>
      <c r="CG30" s="632"/>
      <c r="CH30" s="632"/>
      <c r="CI30" s="632"/>
      <c r="CJ30" s="632"/>
      <c r="CK30" s="632"/>
      <c r="CL30" s="632"/>
      <c r="CM30" s="632"/>
      <c r="CN30" s="854"/>
      <c r="CO30" s="795" t="s">
        <v>120</v>
      </c>
      <c r="CP30" s="788"/>
      <c r="CQ30" s="788"/>
      <c r="CR30" s="788"/>
      <c r="CS30" s="796"/>
      <c r="CT30" s="857" t="s">
        <v>119</v>
      </c>
      <c r="CU30" s="844"/>
      <c r="CV30" s="844"/>
      <c r="CW30" s="844"/>
      <c r="CX30" s="844"/>
      <c r="CY30" s="845"/>
      <c r="CZ30" s="638" t="s">
        <v>414</v>
      </c>
      <c r="DA30" s="639"/>
      <c r="DB30" s="639"/>
      <c r="DC30" s="639"/>
      <c r="DD30" s="639"/>
      <c r="DE30" s="639"/>
      <c r="DF30" s="639"/>
      <c r="DG30" s="639"/>
      <c r="DH30" s="859"/>
    </row>
    <row r="31" spans="2:113" ht="13.5" customHeight="1">
      <c r="B31" s="659" t="s">
        <v>127</v>
      </c>
      <c r="C31" s="582"/>
      <c r="D31" s="582"/>
      <c r="E31" s="582"/>
      <c r="F31" s="582"/>
      <c r="G31" s="582"/>
      <c r="H31" s="582"/>
      <c r="I31" s="582"/>
      <c r="J31" s="582"/>
      <c r="K31" s="582"/>
      <c r="L31" s="585"/>
      <c r="M31" s="583">
        <v>747633</v>
      </c>
      <c r="N31" s="584"/>
      <c r="O31" s="584"/>
      <c r="P31" s="584"/>
      <c r="Q31" s="584"/>
      <c r="R31" s="584"/>
      <c r="S31" s="584"/>
      <c r="T31" s="584"/>
      <c r="U31" s="588">
        <v>1.2</v>
      </c>
      <c r="V31" s="588"/>
      <c r="W31" s="588"/>
      <c r="X31" s="588"/>
      <c r="Y31" s="584">
        <v>107510</v>
      </c>
      <c r="Z31" s="584"/>
      <c r="AA31" s="584"/>
      <c r="AB31" s="584"/>
      <c r="AC31" s="584"/>
      <c r="AD31" s="584"/>
      <c r="AE31" s="584"/>
      <c r="AF31" s="584"/>
      <c r="AG31" s="588">
        <v>0.3</v>
      </c>
      <c r="AH31" s="588"/>
      <c r="AI31" s="588"/>
      <c r="AJ31" s="647"/>
      <c r="AK31" s="49"/>
      <c r="AL31" s="667" t="s">
        <v>118</v>
      </c>
      <c r="AM31" s="667"/>
      <c r="AN31" s="667"/>
      <c r="AO31" s="667"/>
      <c r="AP31" s="667"/>
      <c r="AQ31" s="667"/>
      <c r="AR31" s="667"/>
      <c r="AS31" s="667"/>
      <c r="AT31" s="667"/>
      <c r="AU31" s="667"/>
      <c r="AV31" s="668"/>
      <c r="AW31" s="733">
        <v>2304465</v>
      </c>
      <c r="AX31" s="734"/>
      <c r="AY31" s="734"/>
      <c r="AZ31" s="734"/>
      <c r="BA31" s="734"/>
      <c r="BB31" s="734"/>
      <c r="BC31" s="734"/>
      <c r="BD31" s="734"/>
      <c r="BE31" s="734"/>
      <c r="BF31" s="735">
        <v>7.4</v>
      </c>
      <c r="BG31" s="735"/>
      <c r="BH31" s="735"/>
      <c r="BI31" s="735"/>
      <c r="BJ31" s="734" t="s">
        <v>368</v>
      </c>
      <c r="BK31" s="833"/>
      <c r="BL31" s="833"/>
      <c r="BM31" s="833"/>
      <c r="BN31" s="833"/>
      <c r="BO31" s="833"/>
      <c r="BP31" s="834"/>
      <c r="BQ31" s="697"/>
      <c r="BR31" s="662"/>
      <c r="BS31" s="662"/>
      <c r="BT31" s="662"/>
      <c r="BU31" s="662"/>
      <c r="BV31" s="662"/>
      <c r="BW31" s="662"/>
      <c r="BX31" s="662"/>
      <c r="BY31" s="662"/>
      <c r="BZ31" s="662"/>
      <c r="CA31" s="662"/>
      <c r="CB31" s="662"/>
      <c r="CC31" s="662"/>
      <c r="CD31" s="663"/>
      <c r="CE31" s="823"/>
      <c r="CF31" s="662"/>
      <c r="CG31" s="662"/>
      <c r="CH31" s="662"/>
      <c r="CI31" s="662"/>
      <c r="CJ31" s="662"/>
      <c r="CK31" s="662"/>
      <c r="CL31" s="662"/>
      <c r="CM31" s="662"/>
      <c r="CN31" s="824"/>
      <c r="CO31" s="855"/>
      <c r="CP31" s="806"/>
      <c r="CQ31" s="806"/>
      <c r="CR31" s="806"/>
      <c r="CS31" s="856"/>
      <c r="CT31" s="858"/>
      <c r="CU31" s="674"/>
      <c r="CV31" s="674"/>
      <c r="CW31" s="674"/>
      <c r="CX31" s="674"/>
      <c r="CY31" s="675"/>
      <c r="CZ31" s="644"/>
      <c r="DA31" s="645"/>
      <c r="DB31" s="645"/>
      <c r="DC31" s="645"/>
      <c r="DD31" s="645"/>
      <c r="DE31" s="645"/>
      <c r="DF31" s="645"/>
      <c r="DG31" s="645"/>
      <c r="DH31" s="860"/>
      <c r="DI31" s="4"/>
    </row>
    <row r="32" spans="2:113" ht="13.5" customHeight="1">
      <c r="B32" s="659" t="s">
        <v>124</v>
      </c>
      <c r="C32" s="582"/>
      <c r="D32" s="582"/>
      <c r="E32" s="582"/>
      <c r="F32" s="582"/>
      <c r="G32" s="582"/>
      <c r="H32" s="582"/>
      <c r="I32" s="582"/>
      <c r="J32" s="582"/>
      <c r="K32" s="582"/>
      <c r="L32" s="585"/>
      <c r="M32" s="583">
        <v>265110</v>
      </c>
      <c r="N32" s="584"/>
      <c r="O32" s="584"/>
      <c r="P32" s="584"/>
      <c r="Q32" s="584"/>
      <c r="R32" s="584"/>
      <c r="S32" s="584"/>
      <c r="T32" s="584"/>
      <c r="U32" s="588">
        <v>0.4</v>
      </c>
      <c r="V32" s="588"/>
      <c r="W32" s="588"/>
      <c r="X32" s="588"/>
      <c r="Y32" s="584" t="s">
        <v>368</v>
      </c>
      <c r="Z32" s="584"/>
      <c r="AA32" s="584"/>
      <c r="AB32" s="584"/>
      <c r="AC32" s="584"/>
      <c r="AD32" s="584"/>
      <c r="AE32" s="584"/>
      <c r="AF32" s="584"/>
      <c r="AG32" s="588" t="s">
        <v>368</v>
      </c>
      <c r="AH32" s="588"/>
      <c r="AI32" s="588"/>
      <c r="AJ32" s="647"/>
      <c r="AK32" s="846" t="s">
        <v>116</v>
      </c>
      <c r="AL32" s="50"/>
      <c r="AM32" s="726" t="s">
        <v>115</v>
      </c>
      <c r="AN32" s="726"/>
      <c r="AO32" s="726"/>
      <c r="AP32" s="726"/>
      <c r="AQ32" s="726"/>
      <c r="AR32" s="726"/>
      <c r="AS32" s="726"/>
      <c r="AT32" s="726"/>
      <c r="AU32" s="726"/>
      <c r="AV32" s="727"/>
      <c r="AW32" s="741" t="s">
        <v>368</v>
      </c>
      <c r="AX32" s="742"/>
      <c r="AY32" s="742"/>
      <c r="AZ32" s="742"/>
      <c r="BA32" s="742"/>
      <c r="BB32" s="742"/>
      <c r="BC32" s="742"/>
      <c r="BD32" s="742"/>
      <c r="BE32" s="742"/>
      <c r="BF32" s="743" t="s">
        <v>368</v>
      </c>
      <c r="BG32" s="743"/>
      <c r="BH32" s="743"/>
      <c r="BI32" s="743"/>
      <c r="BJ32" s="742" t="s">
        <v>368</v>
      </c>
      <c r="BK32" s="831"/>
      <c r="BL32" s="831"/>
      <c r="BM32" s="831"/>
      <c r="BN32" s="831"/>
      <c r="BO32" s="831"/>
      <c r="BP32" s="832"/>
      <c r="BQ32" s="843" t="s">
        <v>114</v>
      </c>
      <c r="BR32" s="844"/>
      <c r="BS32" s="844"/>
      <c r="BT32" s="844"/>
      <c r="BU32" s="845"/>
      <c r="BV32" s="839" t="s">
        <v>403</v>
      </c>
      <c r="BW32" s="840"/>
      <c r="BX32" s="728" t="s">
        <v>113</v>
      </c>
      <c r="BY32" s="632"/>
      <c r="BZ32" s="632"/>
      <c r="CA32" s="632"/>
      <c r="CB32" s="633"/>
      <c r="CC32" s="839" t="s">
        <v>409</v>
      </c>
      <c r="CD32" s="840"/>
      <c r="CE32" s="728" t="s">
        <v>112</v>
      </c>
      <c r="CF32" s="632"/>
      <c r="CG32" s="632"/>
      <c r="CH32" s="632"/>
      <c r="CI32" s="632"/>
      <c r="CJ32" s="632"/>
      <c r="CK32" s="632"/>
      <c r="CL32" s="632"/>
      <c r="CM32" s="632"/>
      <c r="CN32" s="633"/>
      <c r="CO32" s="841">
        <v>1</v>
      </c>
      <c r="CP32" s="614"/>
      <c r="CQ32" s="614"/>
      <c r="CR32" s="614"/>
      <c r="CS32" s="614"/>
      <c r="CT32" s="842" t="s">
        <v>516</v>
      </c>
      <c r="CU32" s="842"/>
      <c r="CV32" s="842"/>
      <c r="CW32" s="842"/>
      <c r="CX32" s="842"/>
      <c r="CY32" s="842"/>
      <c r="CZ32" s="750">
        <v>10500</v>
      </c>
      <c r="DA32" s="783"/>
      <c r="DB32" s="783"/>
      <c r="DC32" s="783"/>
      <c r="DD32" s="783"/>
      <c r="DE32" s="783"/>
      <c r="DF32" s="783"/>
      <c r="DG32" s="783"/>
      <c r="DH32" s="786"/>
      <c r="DI32" s="4"/>
    </row>
    <row r="33" spans="2:113" ht="13.5" customHeight="1">
      <c r="B33" s="849" t="s">
        <v>8</v>
      </c>
      <c r="C33" s="773"/>
      <c r="D33" s="773"/>
      <c r="E33" s="773"/>
      <c r="F33" s="773"/>
      <c r="G33" s="773"/>
      <c r="H33" s="773"/>
      <c r="I33" s="773"/>
      <c r="J33" s="773"/>
      <c r="K33" s="773"/>
      <c r="L33" s="774"/>
      <c r="M33" s="583">
        <v>11040318</v>
      </c>
      <c r="N33" s="584"/>
      <c r="O33" s="584"/>
      <c r="P33" s="584"/>
      <c r="Q33" s="584"/>
      <c r="R33" s="584"/>
      <c r="S33" s="584"/>
      <c r="T33" s="584"/>
      <c r="U33" s="588">
        <v>17.2</v>
      </c>
      <c r="V33" s="588"/>
      <c r="W33" s="588"/>
      <c r="X33" s="588"/>
      <c r="Y33" s="584" t="s">
        <v>368</v>
      </c>
      <c r="Z33" s="584"/>
      <c r="AA33" s="584"/>
      <c r="AB33" s="584"/>
      <c r="AC33" s="584"/>
      <c r="AD33" s="584"/>
      <c r="AE33" s="584"/>
      <c r="AF33" s="584"/>
      <c r="AG33" s="588" t="s">
        <v>368</v>
      </c>
      <c r="AH33" s="588"/>
      <c r="AI33" s="588"/>
      <c r="AJ33" s="647"/>
      <c r="AK33" s="847"/>
      <c r="AL33" s="49"/>
      <c r="AM33" s="773" t="s">
        <v>416</v>
      </c>
      <c r="AN33" s="773"/>
      <c r="AO33" s="773"/>
      <c r="AP33" s="773"/>
      <c r="AQ33" s="773"/>
      <c r="AR33" s="773"/>
      <c r="AS33" s="773"/>
      <c r="AT33" s="773"/>
      <c r="AU33" s="773"/>
      <c r="AV33" s="774"/>
      <c r="AW33" s="583" t="s">
        <v>368</v>
      </c>
      <c r="AX33" s="584"/>
      <c r="AY33" s="584"/>
      <c r="AZ33" s="584"/>
      <c r="BA33" s="584"/>
      <c r="BB33" s="584"/>
      <c r="BC33" s="584"/>
      <c r="BD33" s="584"/>
      <c r="BE33" s="584"/>
      <c r="BF33" s="588" t="s">
        <v>368</v>
      </c>
      <c r="BG33" s="588"/>
      <c r="BH33" s="588"/>
      <c r="BI33" s="588"/>
      <c r="BJ33" s="584" t="s">
        <v>368</v>
      </c>
      <c r="BK33" s="821"/>
      <c r="BL33" s="821"/>
      <c r="BM33" s="821"/>
      <c r="BN33" s="821"/>
      <c r="BO33" s="821"/>
      <c r="BP33" s="822"/>
      <c r="BQ33" s="838" t="s">
        <v>110</v>
      </c>
      <c r="BR33" s="708"/>
      <c r="BS33" s="708"/>
      <c r="BT33" s="708"/>
      <c r="BU33" s="709"/>
      <c r="BV33" s="817" t="s">
        <v>403</v>
      </c>
      <c r="BW33" s="818"/>
      <c r="BX33" s="619" t="s">
        <v>109</v>
      </c>
      <c r="BY33" s="582"/>
      <c r="BZ33" s="582"/>
      <c r="CA33" s="582"/>
      <c r="CB33" s="585"/>
      <c r="CC33" s="817" t="s">
        <v>409</v>
      </c>
      <c r="CD33" s="818"/>
      <c r="CE33" s="619" t="s">
        <v>108</v>
      </c>
      <c r="CF33" s="582"/>
      <c r="CG33" s="582"/>
      <c r="CH33" s="582"/>
      <c r="CI33" s="582"/>
      <c r="CJ33" s="582"/>
      <c r="CK33" s="582"/>
      <c r="CL33" s="582"/>
      <c r="CM33" s="582"/>
      <c r="CN33" s="585"/>
      <c r="CO33" s="819">
        <v>1</v>
      </c>
      <c r="CP33" s="752"/>
      <c r="CQ33" s="752"/>
      <c r="CR33" s="752"/>
      <c r="CS33" s="752"/>
      <c r="CT33" s="820" t="s">
        <v>516</v>
      </c>
      <c r="CU33" s="820"/>
      <c r="CV33" s="820"/>
      <c r="CW33" s="820"/>
      <c r="CX33" s="820"/>
      <c r="CY33" s="820"/>
      <c r="CZ33" s="584">
        <v>9000</v>
      </c>
      <c r="DA33" s="752"/>
      <c r="DB33" s="752"/>
      <c r="DC33" s="752"/>
      <c r="DD33" s="752"/>
      <c r="DE33" s="752"/>
      <c r="DF33" s="752"/>
      <c r="DG33" s="752"/>
      <c r="DH33" s="754"/>
      <c r="DI33" s="4"/>
    </row>
    <row r="34" spans="2:113" ht="13.5" customHeight="1">
      <c r="B34" s="850" t="s">
        <v>117</v>
      </c>
      <c r="C34" s="851"/>
      <c r="D34" s="851"/>
      <c r="E34" s="851"/>
      <c r="F34" s="851"/>
      <c r="G34" s="851"/>
      <c r="H34" s="851"/>
      <c r="I34" s="851"/>
      <c r="J34" s="851"/>
      <c r="K34" s="851"/>
      <c r="L34" s="852"/>
      <c r="M34" s="583" t="s">
        <v>368</v>
      </c>
      <c r="N34" s="584"/>
      <c r="O34" s="584"/>
      <c r="P34" s="584"/>
      <c r="Q34" s="584"/>
      <c r="R34" s="584"/>
      <c r="S34" s="584"/>
      <c r="T34" s="584"/>
      <c r="U34" s="588" t="s">
        <v>368</v>
      </c>
      <c r="V34" s="588"/>
      <c r="W34" s="588"/>
      <c r="X34" s="588"/>
      <c r="Y34" s="584" t="s">
        <v>368</v>
      </c>
      <c r="Z34" s="584"/>
      <c r="AA34" s="584"/>
      <c r="AB34" s="584"/>
      <c r="AC34" s="584"/>
      <c r="AD34" s="584"/>
      <c r="AE34" s="584"/>
      <c r="AF34" s="584"/>
      <c r="AG34" s="588" t="s">
        <v>368</v>
      </c>
      <c r="AH34" s="588"/>
      <c r="AI34" s="588"/>
      <c r="AJ34" s="713"/>
      <c r="AK34" s="847"/>
      <c r="AL34" s="49"/>
      <c r="AM34" s="582" t="s">
        <v>106</v>
      </c>
      <c r="AN34" s="582"/>
      <c r="AO34" s="582"/>
      <c r="AP34" s="582"/>
      <c r="AQ34" s="582"/>
      <c r="AR34" s="582"/>
      <c r="AS34" s="582"/>
      <c r="AT34" s="582"/>
      <c r="AU34" s="582"/>
      <c r="AV34" s="585"/>
      <c r="AW34" s="583">
        <v>2304465</v>
      </c>
      <c r="AX34" s="584"/>
      <c r="AY34" s="584"/>
      <c r="AZ34" s="584"/>
      <c r="BA34" s="584"/>
      <c r="BB34" s="584"/>
      <c r="BC34" s="584"/>
      <c r="BD34" s="584"/>
      <c r="BE34" s="584"/>
      <c r="BF34" s="588">
        <v>7.4</v>
      </c>
      <c r="BG34" s="588"/>
      <c r="BH34" s="588"/>
      <c r="BI34" s="588"/>
      <c r="BJ34" s="584" t="s">
        <v>368</v>
      </c>
      <c r="BK34" s="821"/>
      <c r="BL34" s="821"/>
      <c r="BM34" s="821"/>
      <c r="BN34" s="821"/>
      <c r="BO34" s="821"/>
      <c r="BP34" s="822"/>
      <c r="BQ34" s="619" t="s">
        <v>105</v>
      </c>
      <c r="BR34" s="582"/>
      <c r="BS34" s="582"/>
      <c r="BT34" s="582"/>
      <c r="BU34" s="585"/>
      <c r="BV34" s="817" t="s">
        <v>403</v>
      </c>
      <c r="BW34" s="818"/>
      <c r="BX34" s="619" t="s">
        <v>104</v>
      </c>
      <c r="BY34" s="582"/>
      <c r="BZ34" s="582"/>
      <c r="CA34" s="582"/>
      <c r="CB34" s="585"/>
      <c r="CC34" s="817" t="s">
        <v>403</v>
      </c>
      <c r="CD34" s="818"/>
      <c r="CE34" s="619" t="s">
        <v>103</v>
      </c>
      <c r="CF34" s="582"/>
      <c r="CG34" s="582"/>
      <c r="CH34" s="582"/>
      <c r="CI34" s="582"/>
      <c r="CJ34" s="582"/>
      <c r="CK34" s="582"/>
      <c r="CL34" s="582"/>
      <c r="CM34" s="582"/>
      <c r="CN34" s="585"/>
      <c r="CO34" s="819">
        <v>1</v>
      </c>
      <c r="CP34" s="752"/>
      <c r="CQ34" s="752"/>
      <c r="CR34" s="752"/>
      <c r="CS34" s="752"/>
      <c r="CT34" s="820" t="s">
        <v>516</v>
      </c>
      <c r="CU34" s="820"/>
      <c r="CV34" s="820"/>
      <c r="CW34" s="820"/>
      <c r="CX34" s="820"/>
      <c r="CY34" s="820"/>
      <c r="CZ34" s="584">
        <v>8100</v>
      </c>
      <c r="DA34" s="752"/>
      <c r="DB34" s="752"/>
      <c r="DC34" s="752"/>
      <c r="DD34" s="752"/>
      <c r="DE34" s="752"/>
      <c r="DF34" s="752"/>
      <c r="DG34" s="752"/>
      <c r="DH34" s="754"/>
      <c r="DI34" s="4"/>
    </row>
    <row r="35" spans="2:113" ht="13.5" customHeight="1">
      <c r="B35" s="853" t="s">
        <v>111</v>
      </c>
      <c r="C35" s="695"/>
      <c r="D35" s="695"/>
      <c r="E35" s="695"/>
      <c r="F35" s="695"/>
      <c r="G35" s="695"/>
      <c r="H35" s="695"/>
      <c r="I35" s="695"/>
      <c r="J35" s="695"/>
      <c r="K35" s="695"/>
      <c r="L35" s="696"/>
      <c r="M35" s="583"/>
      <c r="N35" s="584"/>
      <c r="O35" s="584"/>
      <c r="P35" s="584"/>
      <c r="Q35" s="584"/>
      <c r="R35" s="584"/>
      <c r="S35" s="584"/>
      <c r="T35" s="584"/>
      <c r="U35" s="588"/>
      <c r="V35" s="588"/>
      <c r="W35" s="588"/>
      <c r="X35" s="588"/>
      <c r="Y35" s="584"/>
      <c r="Z35" s="584"/>
      <c r="AA35" s="584"/>
      <c r="AB35" s="584"/>
      <c r="AC35" s="584"/>
      <c r="AD35" s="584"/>
      <c r="AE35" s="584"/>
      <c r="AF35" s="584"/>
      <c r="AG35" s="588"/>
      <c r="AH35" s="588"/>
      <c r="AI35" s="588"/>
      <c r="AJ35" s="713"/>
      <c r="AK35" s="848"/>
      <c r="AL35" s="48"/>
      <c r="AM35" s="836" t="s">
        <v>101</v>
      </c>
      <c r="AN35" s="836"/>
      <c r="AO35" s="836"/>
      <c r="AP35" s="836"/>
      <c r="AQ35" s="836"/>
      <c r="AR35" s="836"/>
      <c r="AS35" s="836"/>
      <c r="AT35" s="836"/>
      <c r="AU35" s="836"/>
      <c r="AV35" s="837"/>
      <c r="AW35" s="733" t="s">
        <v>368</v>
      </c>
      <c r="AX35" s="734"/>
      <c r="AY35" s="734"/>
      <c r="AZ35" s="734"/>
      <c r="BA35" s="734"/>
      <c r="BB35" s="734"/>
      <c r="BC35" s="734"/>
      <c r="BD35" s="734"/>
      <c r="BE35" s="734"/>
      <c r="BF35" s="735" t="s">
        <v>368</v>
      </c>
      <c r="BG35" s="735"/>
      <c r="BH35" s="735"/>
      <c r="BI35" s="735"/>
      <c r="BJ35" s="734" t="s">
        <v>368</v>
      </c>
      <c r="BK35" s="833"/>
      <c r="BL35" s="833"/>
      <c r="BM35" s="833"/>
      <c r="BN35" s="833"/>
      <c r="BO35" s="833"/>
      <c r="BP35" s="834"/>
      <c r="BQ35" s="835" t="s">
        <v>100</v>
      </c>
      <c r="BR35" s="695"/>
      <c r="BS35" s="695"/>
      <c r="BT35" s="695"/>
      <c r="BU35" s="696"/>
      <c r="BV35" s="817" t="s">
        <v>403</v>
      </c>
      <c r="BW35" s="818"/>
      <c r="BX35" s="619" t="s">
        <v>99</v>
      </c>
      <c r="BY35" s="582"/>
      <c r="BZ35" s="582"/>
      <c r="CA35" s="582"/>
      <c r="CB35" s="585"/>
      <c r="CC35" s="817" t="s">
        <v>403</v>
      </c>
      <c r="CD35" s="818"/>
      <c r="CE35" s="619" t="s">
        <v>418</v>
      </c>
      <c r="CF35" s="582"/>
      <c r="CG35" s="582"/>
      <c r="CH35" s="582"/>
      <c r="CI35" s="582"/>
      <c r="CJ35" s="582"/>
      <c r="CK35" s="582"/>
      <c r="CL35" s="582"/>
      <c r="CM35" s="582"/>
      <c r="CN35" s="585"/>
      <c r="CO35" s="819">
        <v>1</v>
      </c>
      <c r="CP35" s="752"/>
      <c r="CQ35" s="752"/>
      <c r="CR35" s="752"/>
      <c r="CS35" s="752"/>
      <c r="CT35" s="820" t="s">
        <v>516</v>
      </c>
      <c r="CU35" s="820"/>
      <c r="CV35" s="820"/>
      <c r="CW35" s="820"/>
      <c r="CX35" s="820"/>
      <c r="CY35" s="820"/>
      <c r="CZ35" s="584">
        <v>6500</v>
      </c>
      <c r="DA35" s="752"/>
      <c r="DB35" s="752"/>
      <c r="DC35" s="752"/>
      <c r="DD35" s="752"/>
      <c r="DE35" s="752"/>
      <c r="DF35" s="752"/>
      <c r="DG35" s="752"/>
      <c r="DH35" s="754"/>
      <c r="DI35" s="4"/>
    </row>
    <row r="36" spans="2:113" ht="13.5" customHeight="1">
      <c r="B36" s="659" t="s">
        <v>107</v>
      </c>
      <c r="C36" s="582"/>
      <c r="D36" s="582"/>
      <c r="E36" s="582"/>
      <c r="F36" s="582"/>
      <c r="G36" s="582"/>
      <c r="H36" s="582"/>
      <c r="I36" s="582"/>
      <c r="J36" s="582"/>
      <c r="K36" s="582"/>
      <c r="L36" s="585"/>
      <c r="M36" s="583">
        <v>8402771</v>
      </c>
      <c r="N36" s="584"/>
      <c r="O36" s="584"/>
      <c r="P36" s="584"/>
      <c r="Q36" s="584"/>
      <c r="R36" s="584"/>
      <c r="S36" s="584"/>
      <c r="T36" s="584"/>
      <c r="U36" s="588">
        <v>13.1</v>
      </c>
      <c r="V36" s="588"/>
      <c r="W36" s="588"/>
      <c r="X36" s="588"/>
      <c r="Y36" s="584" t="s">
        <v>368</v>
      </c>
      <c r="Z36" s="584"/>
      <c r="AA36" s="584"/>
      <c r="AB36" s="584"/>
      <c r="AC36" s="584"/>
      <c r="AD36" s="584"/>
      <c r="AE36" s="584"/>
      <c r="AF36" s="584"/>
      <c r="AG36" s="588" t="s">
        <v>368</v>
      </c>
      <c r="AH36" s="588"/>
      <c r="AI36" s="588"/>
      <c r="AJ36" s="713"/>
      <c r="AK36" s="47"/>
      <c r="AL36" s="726" t="s">
        <v>97</v>
      </c>
      <c r="AM36" s="726"/>
      <c r="AN36" s="726"/>
      <c r="AO36" s="726"/>
      <c r="AP36" s="726"/>
      <c r="AQ36" s="726"/>
      <c r="AR36" s="726"/>
      <c r="AS36" s="726"/>
      <c r="AT36" s="726"/>
      <c r="AU36" s="726"/>
      <c r="AV36" s="727"/>
      <c r="AW36" s="741" t="s">
        <v>368</v>
      </c>
      <c r="AX36" s="742"/>
      <c r="AY36" s="742"/>
      <c r="AZ36" s="742"/>
      <c r="BA36" s="742"/>
      <c r="BB36" s="742"/>
      <c r="BC36" s="742"/>
      <c r="BD36" s="742"/>
      <c r="BE36" s="742"/>
      <c r="BF36" s="743" t="s">
        <v>368</v>
      </c>
      <c r="BG36" s="743"/>
      <c r="BH36" s="743"/>
      <c r="BI36" s="743"/>
      <c r="BJ36" s="742" t="s">
        <v>368</v>
      </c>
      <c r="BK36" s="831"/>
      <c r="BL36" s="831"/>
      <c r="BM36" s="831"/>
      <c r="BN36" s="831"/>
      <c r="BO36" s="831"/>
      <c r="BP36" s="832"/>
      <c r="BQ36" s="619" t="s">
        <v>96</v>
      </c>
      <c r="BR36" s="582"/>
      <c r="BS36" s="582"/>
      <c r="BT36" s="582"/>
      <c r="BU36" s="585"/>
      <c r="BV36" s="817" t="s">
        <v>403</v>
      </c>
      <c r="BW36" s="818"/>
      <c r="BX36" s="619" t="s">
        <v>95</v>
      </c>
      <c r="BY36" s="582"/>
      <c r="BZ36" s="582"/>
      <c r="CA36" s="582"/>
      <c r="CB36" s="585"/>
      <c r="CC36" s="817" t="s">
        <v>403</v>
      </c>
      <c r="CD36" s="818"/>
      <c r="CE36" s="619" t="s">
        <v>94</v>
      </c>
      <c r="CF36" s="582"/>
      <c r="CG36" s="582"/>
      <c r="CH36" s="582"/>
      <c r="CI36" s="582"/>
      <c r="CJ36" s="582"/>
      <c r="CK36" s="582"/>
      <c r="CL36" s="582"/>
      <c r="CM36" s="582"/>
      <c r="CN36" s="585"/>
      <c r="CO36" s="819">
        <v>1</v>
      </c>
      <c r="CP36" s="752"/>
      <c r="CQ36" s="752"/>
      <c r="CR36" s="752"/>
      <c r="CS36" s="752"/>
      <c r="CT36" s="820" t="s">
        <v>516</v>
      </c>
      <c r="CU36" s="820"/>
      <c r="CV36" s="820"/>
      <c r="CW36" s="820"/>
      <c r="CX36" s="820"/>
      <c r="CY36" s="820"/>
      <c r="CZ36" s="584">
        <v>5800</v>
      </c>
      <c r="DA36" s="752"/>
      <c r="DB36" s="752"/>
      <c r="DC36" s="752"/>
      <c r="DD36" s="752"/>
      <c r="DE36" s="752"/>
      <c r="DF36" s="752"/>
      <c r="DG36" s="752"/>
      <c r="DH36" s="754"/>
      <c r="DI36" s="4"/>
    </row>
    <row r="37" spans="2:113" ht="13.5" customHeight="1">
      <c r="B37" s="659" t="s">
        <v>102</v>
      </c>
      <c r="C37" s="582"/>
      <c r="D37" s="582"/>
      <c r="E37" s="582"/>
      <c r="F37" s="582"/>
      <c r="G37" s="582"/>
      <c r="H37" s="582"/>
      <c r="I37" s="582"/>
      <c r="J37" s="582"/>
      <c r="K37" s="582"/>
      <c r="L37" s="585"/>
      <c r="M37" s="583">
        <v>34618</v>
      </c>
      <c r="N37" s="584"/>
      <c r="O37" s="584"/>
      <c r="P37" s="584"/>
      <c r="Q37" s="584"/>
      <c r="R37" s="584"/>
      <c r="S37" s="584"/>
      <c r="T37" s="584"/>
      <c r="U37" s="588">
        <v>0.1</v>
      </c>
      <c r="V37" s="588"/>
      <c r="W37" s="588"/>
      <c r="X37" s="588"/>
      <c r="Y37" s="584">
        <v>15143</v>
      </c>
      <c r="Z37" s="584"/>
      <c r="AA37" s="584"/>
      <c r="AB37" s="584"/>
      <c r="AC37" s="584"/>
      <c r="AD37" s="584"/>
      <c r="AE37" s="584"/>
      <c r="AF37" s="584"/>
      <c r="AG37" s="588">
        <v>0</v>
      </c>
      <c r="AH37" s="588"/>
      <c r="AI37" s="588"/>
      <c r="AJ37" s="713"/>
      <c r="AK37" s="619" t="s">
        <v>92</v>
      </c>
      <c r="AL37" s="582"/>
      <c r="AM37" s="582"/>
      <c r="AN37" s="582"/>
      <c r="AO37" s="582"/>
      <c r="AP37" s="582"/>
      <c r="AQ37" s="582"/>
      <c r="AR37" s="582"/>
      <c r="AS37" s="582"/>
      <c r="AT37" s="582"/>
      <c r="AU37" s="582"/>
      <c r="AV37" s="585"/>
      <c r="AW37" s="583" t="s">
        <v>368</v>
      </c>
      <c r="AX37" s="584"/>
      <c r="AY37" s="584"/>
      <c r="AZ37" s="584"/>
      <c r="BA37" s="584"/>
      <c r="BB37" s="584"/>
      <c r="BC37" s="584"/>
      <c r="BD37" s="584"/>
      <c r="BE37" s="584"/>
      <c r="BF37" s="588" t="s">
        <v>368</v>
      </c>
      <c r="BG37" s="588"/>
      <c r="BH37" s="588"/>
      <c r="BI37" s="588"/>
      <c r="BJ37" s="584" t="s">
        <v>368</v>
      </c>
      <c r="BK37" s="821"/>
      <c r="BL37" s="821"/>
      <c r="BM37" s="821"/>
      <c r="BN37" s="821"/>
      <c r="BO37" s="821"/>
      <c r="BP37" s="822"/>
      <c r="BQ37" s="619" t="s">
        <v>91</v>
      </c>
      <c r="BR37" s="582"/>
      <c r="BS37" s="582"/>
      <c r="BT37" s="582"/>
      <c r="BU37" s="585"/>
      <c r="BV37" s="817" t="s">
        <v>403</v>
      </c>
      <c r="BW37" s="818"/>
      <c r="BX37" s="619" t="s">
        <v>90</v>
      </c>
      <c r="BY37" s="582"/>
      <c r="BZ37" s="582"/>
      <c r="CA37" s="582"/>
      <c r="CB37" s="585"/>
      <c r="CC37" s="817" t="s">
        <v>403</v>
      </c>
      <c r="CD37" s="818"/>
      <c r="CE37" s="619" t="s">
        <v>89</v>
      </c>
      <c r="CF37" s="582"/>
      <c r="CG37" s="582"/>
      <c r="CH37" s="582"/>
      <c r="CI37" s="582"/>
      <c r="CJ37" s="582"/>
      <c r="CK37" s="582"/>
      <c r="CL37" s="582"/>
      <c r="CM37" s="582"/>
      <c r="CN37" s="585"/>
      <c r="CO37" s="819">
        <v>26</v>
      </c>
      <c r="CP37" s="752"/>
      <c r="CQ37" s="752"/>
      <c r="CR37" s="752"/>
      <c r="CS37" s="752"/>
      <c r="CT37" s="820" t="s">
        <v>516</v>
      </c>
      <c r="CU37" s="820"/>
      <c r="CV37" s="820"/>
      <c r="CW37" s="820"/>
      <c r="CX37" s="820"/>
      <c r="CY37" s="820"/>
      <c r="CZ37" s="584">
        <v>5500</v>
      </c>
      <c r="DA37" s="752"/>
      <c r="DB37" s="752"/>
      <c r="DC37" s="752"/>
      <c r="DD37" s="752"/>
      <c r="DE37" s="752"/>
      <c r="DF37" s="752"/>
      <c r="DG37" s="752"/>
      <c r="DH37" s="754"/>
      <c r="DI37" s="4"/>
    </row>
    <row r="38" spans="2:113" ht="13.5" customHeight="1">
      <c r="B38" s="659" t="s">
        <v>98</v>
      </c>
      <c r="C38" s="582"/>
      <c r="D38" s="582"/>
      <c r="E38" s="582"/>
      <c r="F38" s="582"/>
      <c r="G38" s="582"/>
      <c r="H38" s="582"/>
      <c r="I38" s="582"/>
      <c r="J38" s="582"/>
      <c r="K38" s="582"/>
      <c r="L38" s="585"/>
      <c r="M38" s="583">
        <v>2962</v>
      </c>
      <c r="N38" s="584"/>
      <c r="O38" s="584"/>
      <c r="P38" s="584"/>
      <c r="Q38" s="584"/>
      <c r="R38" s="584"/>
      <c r="S38" s="584"/>
      <c r="T38" s="584"/>
      <c r="U38" s="588">
        <v>0</v>
      </c>
      <c r="V38" s="588"/>
      <c r="W38" s="588"/>
      <c r="X38" s="588"/>
      <c r="Y38" s="584" t="s">
        <v>368</v>
      </c>
      <c r="Z38" s="584"/>
      <c r="AA38" s="584"/>
      <c r="AB38" s="584"/>
      <c r="AC38" s="584"/>
      <c r="AD38" s="584"/>
      <c r="AE38" s="584"/>
      <c r="AF38" s="584"/>
      <c r="AG38" s="588" t="s">
        <v>368</v>
      </c>
      <c r="AH38" s="588"/>
      <c r="AI38" s="588"/>
      <c r="AJ38" s="713"/>
      <c r="AK38" s="697" t="s">
        <v>87</v>
      </c>
      <c r="AL38" s="662"/>
      <c r="AM38" s="662"/>
      <c r="AN38" s="662"/>
      <c r="AO38" s="662"/>
      <c r="AP38" s="662"/>
      <c r="AQ38" s="662"/>
      <c r="AR38" s="662"/>
      <c r="AS38" s="662"/>
      <c r="AT38" s="662"/>
      <c r="AU38" s="662"/>
      <c r="AV38" s="663"/>
      <c r="AW38" s="830">
        <v>31171061</v>
      </c>
      <c r="AX38" s="812"/>
      <c r="AY38" s="812"/>
      <c r="AZ38" s="812"/>
      <c r="BA38" s="812"/>
      <c r="BB38" s="812"/>
      <c r="BC38" s="812"/>
      <c r="BD38" s="812"/>
      <c r="BE38" s="812"/>
      <c r="BF38" s="811">
        <v>100</v>
      </c>
      <c r="BG38" s="811"/>
      <c r="BH38" s="811"/>
      <c r="BI38" s="811"/>
      <c r="BJ38" s="812">
        <v>368675</v>
      </c>
      <c r="BK38" s="813"/>
      <c r="BL38" s="813"/>
      <c r="BM38" s="813"/>
      <c r="BN38" s="813"/>
      <c r="BO38" s="813"/>
      <c r="BP38" s="814"/>
      <c r="BQ38" s="697" t="s">
        <v>86</v>
      </c>
      <c r="BR38" s="662"/>
      <c r="BS38" s="662"/>
      <c r="BT38" s="662"/>
      <c r="BU38" s="663"/>
      <c r="BV38" s="815" t="s">
        <v>403</v>
      </c>
      <c r="BW38" s="816"/>
      <c r="BX38" s="697" t="s">
        <v>85</v>
      </c>
      <c r="BY38" s="662"/>
      <c r="BZ38" s="662"/>
      <c r="CA38" s="662"/>
      <c r="CB38" s="663"/>
      <c r="CC38" s="815" t="s">
        <v>409</v>
      </c>
      <c r="CD38" s="816"/>
      <c r="CE38" s="823"/>
      <c r="CF38" s="824"/>
      <c r="CG38" s="824"/>
      <c r="CH38" s="824"/>
      <c r="CI38" s="824"/>
      <c r="CJ38" s="824"/>
      <c r="CK38" s="824"/>
      <c r="CL38" s="824"/>
      <c r="CM38" s="824"/>
      <c r="CN38" s="825"/>
      <c r="CO38" s="826"/>
      <c r="CP38" s="827"/>
      <c r="CQ38" s="827"/>
      <c r="CR38" s="827"/>
      <c r="CS38" s="827"/>
      <c r="CT38" s="828"/>
      <c r="CU38" s="828"/>
      <c r="CV38" s="828"/>
      <c r="CW38" s="828"/>
      <c r="CX38" s="828"/>
      <c r="CY38" s="828"/>
      <c r="CZ38" s="827"/>
      <c r="DA38" s="827"/>
      <c r="DB38" s="827"/>
      <c r="DC38" s="827"/>
      <c r="DD38" s="827"/>
      <c r="DE38" s="827"/>
      <c r="DF38" s="827"/>
      <c r="DG38" s="827"/>
      <c r="DH38" s="829"/>
      <c r="DI38" s="4"/>
    </row>
    <row r="39" spans="2:113" ht="13.5" customHeight="1">
      <c r="B39" s="659" t="s">
        <v>93</v>
      </c>
      <c r="C39" s="582"/>
      <c r="D39" s="582"/>
      <c r="E39" s="582"/>
      <c r="F39" s="582"/>
      <c r="G39" s="582"/>
      <c r="H39" s="582"/>
      <c r="I39" s="582"/>
      <c r="J39" s="582"/>
      <c r="K39" s="582"/>
      <c r="L39" s="585"/>
      <c r="M39" s="583">
        <v>1451685</v>
      </c>
      <c r="N39" s="584"/>
      <c r="O39" s="584"/>
      <c r="P39" s="584"/>
      <c r="Q39" s="584"/>
      <c r="R39" s="584"/>
      <c r="S39" s="584"/>
      <c r="T39" s="584"/>
      <c r="U39" s="588">
        <v>2.2999999999999998</v>
      </c>
      <c r="V39" s="588"/>
      <c r="W39" s="588"/>
      <c r="X39" s="588"/>
      <c r="Y39" s="584" t="s">
        <v>368</v>
      </c>
      <c r="Z39" s="584"/>
      <c r="AA39" s="584"/>
      <c r="AB39" s="584"/>
      <c r="AC39" s="584"/>
      <c r="AD39" s="584"/>
      <c r="AE39" s="584"/>
      <c r="AF39" s="584"/>
      <c r="AG39" s="588" t="s">
        <v>368</v>
      </c>
      <c r="AH39" s="588"/>
      <c r="AI39" s="588"/>
      <c r="AJ39" s="71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59" t="s">
        <v>88</v>
      </c>
      <c r="C40" s="582"/>
      <c r="D40" s="582"/>
      <c r="E40" s="582"/>
      <c r="F40" s="582"/>
      <c r="G40" s="582"/>
      <c r="H40" s="582"/>
      <c r="I40" s="582"/>
      <c r="J40" s="582"/>
      <c r="K40" s="582"/>
      <c r="L40" s="585"/>
      <c r="M40" s="583">
        <v>1642985</v>
      </c>
      <c r="N40" s="584"/>
      <c r="O40" s="584"/>
      <c r="P40" s="584"/>
      <c r="Q40" s="584"/>
      <c r="R40" s="584"/>
      <c r="S40" s="584"/>
      <c r="T40" s="584"/>
      <c r="U40" s="588">
        <v>2.6</v>
      </c>
      <c r="V40" s="588"/>
      <c r="W40" s="588"/>
      <c r="X40" s="588"/>
      <c r="Y40" s="584" t="s">
        <v>368</v>
      </c>
      <c r="Z40" s="584"/>
      <c r="AA40" s="584"/>
      <c r="AB40" s="584"/>
      <c r="AC40" s="584"/>
      <c r="AD40" s="584"/>
      <c r="AE40" s="584"/>
      <c r="AF40" s="584"/>
      <c r="AG40" s="588" t="s">
        <v>368</v>
      </c>
      <c r="AH40" s="588"/>
      <c r="AI40" s="588"/>
      <c r="AJ40" s="71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59" t="s">
        <v>84</v>
      </c>
      <c r="C41" s="582"/>
      <c r="D41" s="582"/>
      <c r="E41" s="582"/>
      <c r="F41" s="582"/>
      <c r="G41" s="582"/>
      <c r="H41" s="582"/>
      <c r="I41" s="582"/>
      <c r="J41" s="582"/>
      <c r="K41" s="582"/>
      <c r="L41" s="585"/>
      <c r="M41" s="583">
        <v>702739</v>
      </c>
      <c r="N41" s="584"/>
      <c r="O41" s="584"/>
      <c r="P41" s="584"/>
      <c r="Q41" s="584"/>
      <c r="R41" s="584"/>
      <c r="S41" s="584"/>
      <c r="T41" s="584"/>
      <c r="U41" s="588">
        <v>1.1000000000000001</v>
      </c>
      <c r="V41" s="588"/>
      <c r="W41" s="588"/>
      <c r="X41" s="588"/>
      <c r="Y41" s="584">
        <v>10502</v>
      </c>
      <c r="Z41" s="584"/>
      <c r="AA41" s="584"/>
      <c r="AB41" s="584"/>
      <c r="AC41" s="584"/>
      <c r="AD41" s="584"/>
      <c r="AE41" s="584"/>
      <c r="AF41" s="584"/>
      <c r="AG41" s="588">
        <v>0</v>
      </c>
      <c r="AH41" s="588"/>
      <c r="AI41" s="588"/>
      <c r="AJ41" s="71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59" t="s">
        <v>83</v>
      </c>
      <c r="C42" s="582"/>
      <c r="D42" s="582"/>
      <c r="E42" s="582"/>
      <c r="F42" s="582"/>
      <c r="G42" s="582"/>
      <c r="H42" s="582"/>
      <c r="I42" s="582"/>
      <c r="J42" s="582"/>
      <c r="K42" s="582"/>
      <c r="L42" s="585"/>
      <c r="M42" s="583">
        <v>2300328</v>
      </c>
      <c r="N42" s="584"/>
      <c r="O42" s="584"/>
      <c r="P42" s="584"/>
      <c r="Q42" s="584"/>
      <c r="R42" s="584"/>
      <c r="S42" s="584"/>
      <c r="T42" s="584"/>
      <c r="U42" s="588">
        <v>3.6</v>
      </c>
      <c r="V42" s="588"/>
      <c r="W42" s="588"/>
      <c r="X42" s="588"/>
      <c r="Y42" s="584" t="s">
        <v>368</v>
      </c>
      <c r="Z42" s="584"/>
      <c r="AA42" s="584"/>
      <c r="AB42" s="584"/>
      <c r="AC42" s="584"/>
      <c r="AD42" s="584"/>
      <c r="AE42" s="584"/>
      <c r="AF42" s="584"/>
      <c r="AG42" s="588" t="s">
        <v>368</v>
      </c>
      <c r="AH42" s="588"/>
      <c r="AI42" s="588"/>
      <c r="AJ42" s="71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695" t="s">
        <v>82</v>
      </c>
      <c r="D43" s="695"/>
      <c r="E43" s="695"/>
      <c r="F43" s="695"/>
      <c r="G43" s="695"/>
      <c r="H43" s="695"/>
      <c r="I43" s="695"/>
      <c r="J43" s="695"/>
      <c r="K43" s="695"/>
      <c r="L43" s="696"/>
      <c r="M43" s="583" t="s">
        <v>368</v>
      </c>
      <c r="N43" s="584"/>
      <c r="O43" s="584"/>
      <c r="P43" s="584"/>
      <c r="Q43" s="584"/>
      <c r="R43" s="584"/>
      <c r="S43" s="584"/>
      <c r="T43" s="584"/>
      <c r="U43" s="588" t="s">
        <v>368</v>
      </c>
      <c r="V43" s="588"/>
      <c r="W43" s="588"/>
      <c r="X43" s="588"/>
      <c r="Y43" s="584" t="s">
        <v>368</v>
      </c>
      <c r="Z43" s="584"/>
      <c r="AA43" s="584"/>
      <c r="AB43" s="584"/>
      <c r="AC43" s="584"/>
      <c r="AD43" s="584"/>
      <c r="AE43" s="584"/>
      <c r="AF43" s="584"/>
      <c r="AG43" s="588" t="s">
        <v>368</v>
      </c>
      <c r="AH43" s="588"/>
      <c r="AI43" s="588"/>
      <c r="AJ43" s="713"/>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695" t="s">
        <v>81</v>
      </c>
      <c r="D44" s="695"/>
      <c r="E44" s="695"/>
      <c r="F44" s="695"/>
      <c r="G44" s="695"/>
      <c r="H44" s="695"/>
      <c r="I44" s="695"/>
      <c r="J44" s="695"/>
      <c r="K44" s="695"/>
      <c r="L44" s="696"/>
      <c r="M44" s="583">
        <v>1349428</v>
      </c>
      <c r="N44" s="584"/>
      <c r="O44" s="584"/>
      <c r="P44" s="584"/>
      <c r="Q44" s="584"/>
      <c r="R44" s="584"/>
      <c r="S44" s="584"/>
      <c r="T44" s="584"/>
      <c r="U44" s="588">
        <v>2.1</v>
      </c>
      <c r="V44" s="588"/>
      <c r="W44" s="588"/>
      <c r="X44" s="588"/>
      <c r="Y44" s="584" t="s">
        <v>368</v>
      </c>
      <c r="Z44" s="584"/>
      <c r="AA44" s="584"/>
      <c r="AB44" s="584"/>
      <c r="AC44" s="584"/>
      <c r="AD44" s="584"/>
      <c r="AE44" s="584"/>
      <c r="AF44" s="584"/>
      <c r="AG44" s="588" t="s">
        <v>368</v>
      </c>
      <c r="AH44" s="588"/>
      <c r="AI44" s="588"/>
      <c r="AJ44" s="713"/>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4" t="s">
        <v>80</v>
      </c>
      <c r="C45" s="662"/>
      <c r="D45" s="662"/>
      <c r="E45" s="662"/>
      <c r="F45" s="662"/>
      <c r="G45" s="662"/>
      <c r="H45" s="662"/>
      <c r="I45" s="662"/>
      <c r="J45" s="662"/>
      <c r="K45" s="662"/>
      <c r="L45" s="663"/>
      <c r="M45" s="583">
        <v>64142787</v>
      </c>
      <c r="N45" s="584"/>
      <c r="O45" s="584"/>
      <c r="P45" s="584"/>
      <c r="Q45" s="584"/>
      <c r="R45" s="584"/>
      <c r="S45" s="584"/>
      <c r="T45" s="584"/>
      <c r="U45" s="588">
        <v>100</v>
      </c>
      <c r="V45" s="588"/>
      <c r="W45" s="588"/>
      <c r="X45" s="588"/>
      <c r="Y45" s="584">
        <v>34655832</v>
      </c>
      <c r="Z45" s="584"/>
      <c r="AA45" s="584"/>
      <c r="AB45" s="584"/>
      <c r="AC45" s="584"/>
      <c r="AD45" s="584"/>
      <c r="AE45" s="584"/>
      <c r="AF45" s="584"/>
      <c r="AG45" s="588">
        <v>100</v>
      </c>
      <c r="AH45" s="588"/>
      <c r="AI45" s="588"/>
      <c r="AJ45" s="713"/>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32" t="s">
        <v>79</v>
      </c>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41"/>
      <c r="AD46" s="41"/>
      <c r="AE46" s="41"/>
      <c r="AF46" s="41"/>
      <c r="AG46" s="43"/>
      <c r="AH46" s="632" t="s">
        <v>419</v>
      </c>
      <c r="AI46" s="632"/>
      <c r="AJ46" s="632"/>
      <c r="AK46" s="632"/>
      <c r="AL46" s="632"/>
      <c r="AM46" s="632"/>
      <c r="AN46" s="632"/>
      <c r="AO46" s="632"/>
      <c r="AP46" s="632"/>
      <c r="AQ46" s="38"/>
      <c r="AR46" s="38"/>
      <c r="AS46" s="38"/>
      <c r="AT46" s="41"/>
      <c r="AU46" s="41"/>
      <c r="AV46" s="40"/>
      <c r="AW46" s="42"/>
      <c r="AX46" s="41"/>
      <c r="AY46" s="41"/>
      <c r="AZ46" s="632" t="s">
        <v>78</v>
      </c>
      <c r="BA46" s="632"/>
      <c r="BB46" s="632"/>
      <c r="BC46" s="632"/>
      <c r="BD46" s="632"/>
      <c r="BE46" s="632"/>
      <c r="BF46" s="632"/>
      <c r="BG46" s="632"/>
      <c r="BH46" s="632"/>
      <c r="BI46" s="632"/>
      <c r="BJ46" s="632"/>
      <c r="BK46" s="632"/>
      <c r="BL46" s="632"/>
      <c r="BM46" s="632"/>
      <c r="BN46" s="632"/>
      <c r="BO46" s="632"/>
      <c r="BP46" s="632"/>
      <c r="BQ46" s="632"/>
      <c r="BR46" s="632"/>
      <c r="BS46" s="632"/>
      <c r="BT46" s="41"/>
      <c r="BU46" s="41"/>
      <c r="BV46" s="632" t="s">
        <v>419</v>
      </c>
      <c r="BW46" s="632"/>
      <c r="BX46" s="632"/>
      <c r="BY46" s="632"/>
      <c r="BZ46" s="632"/>
      <c r="CA46" s="632"/>
      <c r="CB46" s="632"/>
      <c r="CC46" s="632"/>
      <c r="CD46" s="41"/>
      <c r="CE46" s="40"/>
      <c r="CF46" s="39"/>
      <c r="CG46" s="283"/>
      <c r="CH46" s="807" t="s">
        <v>77</v>
      </c>
      <c r="CI46" s="807"/>
      <c r="CJ46" s="807"/>
      <c r="CK46" s="807"/>
      <c r="CL46" s="807"/>
      <c r="CM46" s="807"/>
      <c r="CN46" s="807"/>
      <c r="CO46" s="807"/>
      <c r="CP46" s="807"/>
      <c r="CQ46" s="38"/>
      <c r="CR46" s="24"/>
      <c r="CS46" s="728" t="s">
        <v>778</v>
      </c>
      <c r="CT46" s="632"/>
      <c r="CU46" s="632"/>
      <c r="CV46" s="632"/>
      <c r="CW46" s="632"/>
      <c r="CX46" s="632"/>
      <c r="CY46" s="632"/>
      <c r="CZ46" s="633"/>
      <c r="DA46" s="728" t="s">
        <v>395</v>
      </c>
      <c r="DB46" s="632"/>
      <c r="DC46" s="632"/>
      <c r="DD46" s="632"/>
      <c r="DE46" s="632"/>
      <c r="DF46" s="632"/>
      <c r="DG46" s="632"/>
      <c r="DH46" s="809"/>
      <c r="DI46" s="4"/>
    </row>
    <row r="47" spans="2:113" ht="13.5" customHeight="1">
      <c r="B47" s="37"/>
      <c r="C47" s="32"/>
      <c r="D47" s="32"/>
      <c r="E47" s="662"/>
      <c r="F47" s="662"/>
      <c r="G47" s="662"/>
      <c r="H47" s="662"/>
      <c r="I47" s="662"/>
      <c r="J47" s="662"/>
      <c r="K47" s="662"/>
      <c r="L47" s="662"/>
      <c r="M47" s="662"/>
      <c r="N47" s="662"/>
      <c r="O47" s="662"/>
      <c r="P47" s="662"/>
      <c r="Q47" s="662"/>
      <c r="R47" s="662"/>
      <c r="S47" s="662"/>
      <c r="T47" s="662"/>
      <c r="U47" s="662"/>
      <c r="V47" s="662"/>
      <c r="W47" s="662"/>
      <c r="X47" s="662"/>
      <c r="Y47" s="582"/>
      <c r="Z47" s="582"/>
      <c r="AA47" s="582"/>
      <c r="AB47" s="582"/>
      <c r="AC47" s="4"/>
      <c r="AD47" s="4"/>
      <c r="AE47" s="4"/>
      <c r="AF47" s="4"/>
      <c r="AG47" s="6"/>
      <c r="AH47" s="806"/>
      <c r="AI47" s="806"/>
      <c r="AJ47" s="806"/>
      <c r="AK47" s="806"/>
      <c r="AL47" s="806"/>
      <c r="AM47" s="806"/>
      <c r="AN47" s="806"/>
      <c r="AO47" s="806"/>
      <c r="AP47" s="806"/>
      <c r="AQ47" s="35"/>
      <c r="AR47" s="35"/>
      <c r="AS47" s="35"/>
      <c r="AT47" s="4"/>
      <c r="AU47" s="4"/>
      <c r="AV47" s="34"/>
      <c r="AW47" s="33"/>
      <c r="AX47" s="32"/>
      <c r="AY47" s="32"/>
      <c r="AZ47" s="662"/>
      <c r="BA47" s="662"/>
      <c r="BB47" s="662"/>
      <c r="BC47" s="662"/>
      <c r="BD47" s="662"/>
      <c r="BE47" s="662"/>
      <c r="BF47" s="662"/>
      <c r="BG47" s="662"/>
      <c r="BH47" s="662"/>
      <c r="BI47" s="662"/>
      <c r="BJ47" s="662"/>
      <c r="BK47" s="662"/>
      <c r="BL47" s="662"/>
      <c r="BM47" s="662"/>
      <c r="BN47" s="662"/>
      <c r="BO47" s="662"/>
      <c r="BP47" s="662"/>
      <c r="BQ47" s="662"/>
      <c r="BR47" s="662"/>
      <c r="BS47" s="662"/>
      <c r="BT47" s="32"/>
      <c r="BU47" s="32"/>
      <c r="BV47" s="662"/>
      <c r="BW47" s="662"/>
      <c r="BX47" s="662"/>
      <c r="BY47" s="662"/>
      <c r="BZ47" s="662"/>
      <c r="CA47" s="662"/>
      <c r="CB47" s="662"/>
      <c r="CC47" s="662"/>
      <c r="CD47" s="32"/>
      <c r="CE47" s="31"/>
      <c r="CF47" s="20"/>
      <c r="CG47" s="284"/>
      <c r="CH47" s="808"/>
      <c r="CI47" s="808"/>
      <c r="CJ47" s="808"/>
      <c r="CK47" s="808"/>
      <c r="CL47" s="808"/>
      <c r="CM47" s="808"/>
      <c r="CN47" s="808"/>
      <c r="CO47" s="808"/>
      <c r="CP47" s="808"/>
      <c r="CQ47" s="30"/>
      <c r="CR47" s="21"/>
      <c r="CS47" s="697"/>
      <c r="CT47" s="662"/>
      <c r="CU47" s="662"/>
      <c r="CV47" s="662"/>
      <c r="CW47" s="662"/>
      <c r="CX47" s="662"/>
      <c r="CY47" s="662"/>
      <c r="CZ47" s="663"/>
      <c r="DA47" s="697"/>
      <c r="DB47" s="662"/>
      <c r="DC47" s="662"/>
      <c r="DD47" s="662"/>
      <c r="DE47" s="662"/>
      <c r="DF47" s="662"/>
      <c r="DG47" s="662"/>
      <c r="DH47" s="810"/>
      <c r="DI47" s="4"/>
    </row>
    <row r="48" spans="2:113" ht="13.5" customHeight="1">
      <c r="B48" s="29"/>
      <c r="C48" s="28"/>
      <c r="D48" s="788" t="s">
        <v>77</v>
      </c>
      <c r="E48" s="788"/>
      <c r="F48" s="788"/>
      <c r="G48" s="788"/>
      <c r="H48" s="788"/>
      <c r="I48" s="788"/>
      <c r="J48" s="788"/>
      <c r="K48" s="27"/>
      <c r="L48" s="25"/>
      <c r="M48" s="26"/>
      <c r="N48" s="788" t="s">
        <v>76</v>
      </c>
      <c r="O48" s="788"/>
      <c r="P48" s="788"/>
      <c r="Q48" s="788"/>
      <c r="R48" s="788"/>
      <c r="S48" s="788"/>
      <c r="T48" s="25"/>
      <c r="U48" s="795" t="s">
        <v>73</v>
      </c>
      <c r="V48" s="788"/>
      <c r="W48" s="788"/>
      <c r="X48" s="796"/>
      <c r="Y48" s="797" t="s">
        <v>70</v>
      </c>
      <c r="Z48" s="797"/>
      <c r="AA48" s="797"/>
      <c r="AB48" s="797"/>
      <c r="AC48" s="797"/>
      <c r="AD48" s="797"/>
      <c r="AE48" s="797"/>
      <c r="AF48" s="797"/>
      <c r="AG48" s="798" t="s">
        <v>420</v>
      </c>
      <c r="AH48" s="799"/>
      <c r="AI48" s="799"/>
      <c r="AJ48" s="799"/>
      <c r="AK48" s="799"/>
      <c r="AL48" s="799"/>
      <c r="AM48" s="799"/>
      <c r="AN48" s="799"/>
      <c r="AO48" s="799"/>
      <c r="AP48" s="800"/>
      <c r="AQ48" s="797" t="s">
        <v>75</v>
      </c>
      <c r="AR48" s="797"/>
      <c r="AS48" s="797"/>
      <c r="AT48" s="797"/>
      <c r="AU48" s="797"/>
      <c r="AV48" s="797"/>
      <c r="AW48" s="6"/>
      <c r="AX48" s="632" t="s">
        <v>74</v>
      </c>
      <c r="AY48" s="632"/>
      <c r="AZ48" s="632"/>
      <c r="BA48" s="632"/>
      <c r="BB48" s="632"/>
      <c r="BC48" s="632"/>
      <c r="BD48" s="632"/>
      <c r="BE48" s="24"/>
      <c r="BF48" s="6"/>
      <c r="BG48" s="632" t="s">
        <v>421</v>
      </c>
      <c r="BH48" s="632"/>
      <c r="BI48" s="632"/>
      <c r="BJ48" s="632"/>
      <c r="BK48" s="632"/>
      <c r="BL48" s="24"/>
      <c r="BM48" s="632" t="s">
        <v>73</v>
      </c>
      <c r="BN48" s="632"/>
      <c r="BO48" s="632"/>
      <c r="BP48" s="632"/>
      <c r="BQ48" s="801"/>
      <c r="BR48" s="802"/>
      <c r="BS48" s="632" t="s">
        <v>422</v>
      </c>
      <c r="BT48" s="632"/>
      <c r="BU48" s="632"/>
      <c r="BV48" s="632"/>
      <c r="BW48" s="632"/>
      <c r="BX48" s="803"/>
      <c r="BY48" s="804"/>
      <c r="BZ48" s="6"/>
      <c r="CA48" s="805" t="s">
        <v>423</v>
      </c>
      <c r="CB48" s="805"/>
      <c r="CC48" s="805"/>
      <c r="CD48" s="805"/>
      <c r="CE48" s="23"/>
      <c r="CF48" s="728" t="s">
        <v>72</v>
      </c>
      <c r="CG48" s="793"/>
      <c r="CH48" s="793"/>
      <c r="CI48" s="793"/>
      <c r="CJ48" s="793"/>
      <c r="CK48" s="793"/>
      <c r="CL48" s="793"/>
      <c r="CM48" s="793"/>
      <c r="CN48" s="793"/>
      <c r="CO48" s="793"/>
      <c r="CP48" s="793"/>
      <c r="CQ48" s="793"/>
      <c r="CR48" s="794"/>
      <c r="CS48" s="749">
        <v>25336408</v>
      </c>
      <c r="CT48" s="783"/>
      <c r="CU48" s="783"/>
      <c r="CV48" s="783"/>
      <c r="CW48" s="783"/>
      <c r="CX48" s="783"/>
      <c r="CY48" s="783"/>
      <c r="CZ48" s="785"/>
      <c r="DA48" s="749">
        <v>25921843</v>
      </c>
      <c r="DB48" s="783"/>
      <c r="DC48" s="783"/>
      <c r="DD48" s="783"/>
      <c r="DE48" s="783"/>
      <c r="DF48" s="783"/>
      <c r="DG48" s="783"/>
      <c r="DH48" s="786"/>
      <c r="DI48" s="4"/>
    </row>
    <row r="49" spans="2:113" ht="13.5" customHeight="1">
      <c r="B49" s="787" t="s">
        <v>71</v>
      </c>
      <c r="C49" s="788"/>
      <c r="D49" s="788"/>
      <c r="E49" s="788"/>
      <c r="F49" s="788"/>
      <c r="G49" s="788"/>
      <c r="H49" s="788"/>
      <c r="I49" s="788"/>
      <c r="J49" s="788"/>
      <c r="K49" s="788"/>
      <c r="L49" s="789"/>
      <c r="M49" s="613">
        <v>9355172</v>
      </c>
      <c r="N49" s="790"/>
      <c r="O49" s="790"/>
      <c r="P49" s="790"/>
      <c r="Q49" s="790"/>
      <c r="R49" s="790"/>
      <c r="S49" s="790"/>
      <c r="T49" s="790"/>
      <c r="U49" s="791">
        <v>14.9</v>
      </c>
      <c r="V49" s="791"/>
      <c r="W49" s="791"/>
      <c r="X49" s="791"/>
      <c r="Y49" s="790">
        <v>8317237</v>
      </c>
      <c r="Z49" s="790"/>
      <c r="AA49" s="790"/>
      <c r="AB49" s="790"/>
      <c r="AC49" s="790"/>
      <c r="AD49" s="790"/>
      <c r="AE49" s="790"/>
      <c r="AF49" s="790"/>
      <c r="AG49" s="790">
        <v>8217167</v>
      </c>
      <c r="AH49" s="790"/>
      <c r="AI49" s="790"/>
      <c r="AJ49" s="790"/>
      <c r="AK49" s="790"/>
      <c r="AL49" s="790"/>
      <c r="AM49" s="790"/>
      <c r="AN49" s="790"/>
      <c r="AO49" s="790"/>
      <c r="AP49" s="790"/>
      <c r="AQ49" s="791">
        <v>22.8</v>
      </c>
      <c r="AR49" s="791"/>
      <c r="AS49" s="791"/>
      <c r="AT49" s="791"/>
      <c r="AU49" s="791"/>
      <c r="AV49" s="792"/>
      <c r="AW49" s="22"/>
      <c r="AX49" s="662"/>
      <c r="AY49" s="662"/>
      <c r="AZ49" s="662"/>
      <c r="BA49" s="662"/>
      <c r="BB49" s="662"/>
      <c r="BC49" s="662"/>
      <c r="BD49" s="662"/>
      <c r="BE49" s="21"/>
      <c r="BF49" s="22"/>
      <c r="BG49" s="662"/>
      <c r="BH49" s="662"/>
      <c r="BI49" s="662"/>
      <c r="BJ49" s="662"/>
      <c r="BK49" s="662"/>
      <c r="BL49" s="21"/>
      <c r="BM49" s="662"/>
      <c r="BN49" s="662"/>
      <c r="BO49" s="662"/>
      <c r="BP49" s="662"/>
      <c r="BQ49" s="20"/>
      <c r="BR49" s="662" t="s">
        <v>27</v>
      </c>
      <c r="BS49" s="662"/>
      <c r="BT49" s="662"/>
      <c r="BU49" s="662"/>
      <c r="BV49" s="662"/>
      <c r="BW49" s="662"/>
      <c r="BX49" s="662"/>
      <c r="BY49" s="19"/>
      <c r="BZ49" s="673" t="s">
        <v>70</v>
      </c>
      <c r="CA49" s="674"/>
      <c r="CB49" s="674"/>
      <c r="CC49" s="674"/>
      <c r="CD49" s="674"/>
      <c r="CE49" s="675"/>
      <c r="CF49" s="619" t="s">
        <v>69</v>
      </c>
      <c r="CG49" s="684"/>
      <c r="CH49" s="684"/>
      <c r="CI49" s="684"/>
      <c r="CJ49" s="684"/>
      <c r="CK49" s="684"/>
      <c r="CL49" s="684"/>
      <c r="CM49" s="684"/>
      <c r="CN49" s="684"/>
      <c r="CO49" s="684"/>
      <c r="CP49" s="684"/>
      <c r="CQ49" s="684"/>
      <c r="CR49" s="685"/>
      <c r="CS49" s="583">
        <v>26046231</v>
      </c>
      <c r="CT49" s="752"/>
      <c r="CU49" s="752"/>
      <c r="CV49" s="752"/>
      <c r="CW49" s="752"/>
      <c r="CX49" s="752"/>
      <c r="CY49" s="752"/>
      <c r="CZ49" s="753"/>
      <c r="DA49" s="583">
        <v>26398603</v>
      </c>
      <c r="DB49" s="752"/>
      <c r="DC49" s="752"/>
      <c r="DD49" s="752"/>
      <c r="DE49" s="752"/>
      <c r="DF49" s="752"/>
      <c r="DG49" s="752"/>
      <c r="DH49" s="754"/>
      <c r="DI49" s="4"/>
    </row>
    <row r="50" spans="2:113" ht="13.5" customHeight="1">
      <c r="B50" s="17"/>
      <c r="C50" s="582" t="s">
        <v>68</v>
      </c>
      <c r="D50" s="582"/>
      <c r="E50" s="582"/>
      <c r="F50" s="582"/>
      <c r="G50" s="582"/>
      <c r="H50" s="582"/>
      <c r="I50" s="582"/>
      <c r="J50" s="582"/>
      <c r="K50" s="582"/>
      <c r="L50" s="585"/>
      <c r="M50" s="583">
        <v>5825708</v>
      </c>
      <c r="N50" s="584"/>
      <c r="O50" s="584"/>
      <c r="P50" s="584"/>
      <c r="Q50" s="584"/>
      <c r="R50" s="584"/>
      <c r="S50" s="584"/>
      <c r="T50" s="584"/>
      <c r="U50" s="588">
        <v>9.3000000000000007</v>
      </c>
      <c r="V50" s="588"/>
      <c r="W50" s="588"/>
      <c r="X50" s="588"/>
      <c r="Y50" s="584">
        <v>4973228</v>
      </c>
      <c r="Z50" s="584"/>
      <c r="AA50" s="584"/>
      <c r="AB50" s="584"/>
      <c r="AC50" s="584"/>
      <c r="AD50" s="584"/>
      <c r="AE50" s="584"/>
      <c r="AF50" s="584"/>
      <c r="AG50" s="584" t="s">
        <v>368</v>
      </c>
      <c r="AH50" s="584"/>
      <c r="AI50" s="584"/>
      <c r="AJ50" s="584"/>
      <c r="AK50" s="584"/>
      <c r="AL50" s="584"/>
      <c r="AM50" s="584"/>
      <c r="AN50" s="584"/>
      <c r="AO50" s="584"/>
      <c r="AP50" s="584"/>
      <c r="AQ50" s="588" t="s">
        <v>368</v>
      </c>
      <c r="AR50" s="588"/>
      <c r="AS50" s="588"/>
      <c r="AT50" s="588"/>
      <c r="AU50" s="588"/>
      <c r="AV50" s="647"/>
      <c r="AW50" s="728" t="s">
        <v>67</v>
      </c>
      <c r="AX50" s="632"/>
      <c r="AY50" s="632"/>
      <c r="AZ50" s="632"/>
      <c r="BA50" s="632"/>
      <c r="BB50" s="632"/>
      <c r="BC50" s="632"/>
      <c r="BD50" s="632"/>
      <c r="BE50" s="633"/>
      <c r="BF50" s="782">
        <v>456022</v>
      </c>
      <c r="BG50" s="783"/>
      <c r="BH50" s="783"/>
      <c r="BI50" s="783"/>
      <c r="BJ50" s="783"/>
      <c r="BK50" s="783"/>
      <c r="BL50" s="783"/>
      <c r="BM50" s="784">
        <v>0.7</v>
      </c>
      <c r="BN50" s="784"/>
      <c r="BO50" s="784"/>
      <c r="BP50" s="784"/>
      <c r="BQ50" s="783" t="s">
        <v>368</v>
      </c>
      <c r="BR50" s="783"/>
      <c r="BS50" s="783"/>
      <c r="BT50" s="783"/>
      <c r="BU50" s="783"/>
      <c r="BV50" s="783"/>
      <c r="BW50" s="783"/>
      <c r="BX50" s="783"/>
      <c r="BY50" s="783"/>
      <c r="BZ50" s="783">
        <v>455921</v>
      </c>
      <c r="CA50" s="783"/>
      <c r="CB50" s="783"/>
      <c r="CC50" s="783"/>
      <c r="CD50" s="783"/>
      <c r="CE50" s="785"/>
      <c r="CF50" s="619" t="s">
        <v>66</v>
      </c>
      <c r="CG50" s="684"/>
      <c r="CH50" s="684"/>
      <c r="CI50" s="684"/>
      <c r="CJ50" s="684"/>
      <c r="CK50" s="684"/>
      <c r="CL50" s="684"/>
      <c r="CM50" s="684"/>
      <c r="CN50" s="684"/>
      <c r="CO50" s="684"/>
      <c r="CP50" s="684"/>
      <c r="CQ50" s="684"/>
      <c r="CR50" s="685"/>
      <c r="CS50" s="583">
        <v>32613705</v>
      </c>
      <c r="CT50" s="752"/>
      <c r="CU50" s="752"/>
      <c r="CV50" s="752"/>
      <c r="CW50" s="752"/>
      <c r="CX50" s="752"/>
      <c r="CY50" s="752"/>
      <c r="CZ50" s="753"/>
      <c r="DA50" s="583">
        <v>33392142</v>
      </c>
      <c r="DB50" s="752"/>
      <c r="DC50" s="752"/>
      <c r="DD50" s="752"/>
      <c r="DE50" s="752"/>
      <c r="DF50" s="752"/>
      <c r="DG50" s="752"/>
      <c r="DH50" s="754"/>
      <c r="DI50" s="4"/>
    </row>
    <row r="51" spans="2:113" ht="13.5" customHeight="1">
      <c r="B51" s="659" t="s">
        <v>65</v>
      </c>
      <c r="C51" s="582"/>
      <c r="D51" s="582"/>
      <c r="E51" s="582"/>
      <c r="F51" s="582"/>
      <c r="G51" s="582"/>
      <c r="H51" s="582"/>
      <c r="I51" s="582"/>
      <c r="J51" s="582"/>
      <c r="K51" s="582"/>
      <c r="L51" s="585"/>
      <c r="M51" s="583">
        <v>20976350</v>
      </c>
      <c r="N51" s="584"/>
      <c r="O51" s="584"/>
      <c r="P51" s="584"/>
      <c r="Q51" s="584"/>
      <c r="R51" s="584"/>
      <c r="S51" s="584"/>
      <c r="T51" s="584"/>
      <c r="U51" s="588">
        <v>33.5</v>
      </c>
      <c r="V51" s="588"/>
      <c r="W51" s="588"/>
      <c r="X51" s="588"/>
      <c r="Y51" s="584">
        <v>6302895</v>
      </c>
      <c r="Z51" s="584"/>
      <c r="AA51" s="584"/>
      <c r="AB51" s="584"/>
      <c r="AC51" s="584"/>
      <c r="AD51" s="584"/>
      <c r="AE51" s="584"/>
      <c r="AF51" s="584"/>
      <c r="AG51" s="584">
        <v>6185185</v>
      </c>
      <c r="AH51" s="584"/>
      <c r="AI51" s="584"/>
      <c r="AJ51" s="584"/>
      <c r="AK51" s="584"/>
      <c r="AL51" s="584"/>
      <c r="AM51" s="584"/>
      <c r="AN51" s="584"/>
      <c r="AO51" s="584"/>
      <c r="AP51" s="584"/>
      <c r="AQ51" s="588">
        <v>17.2</v>
      </c>
      <c r="AR51" s="588"/>
      <c r="AS51" s="588"/>
      <c r="AT51" s="588"/>
      <c r="AU51" s="588"/>
      <c r="AV51" s="647"/>
      <c r="AW51" s="619" t="s">
        <v>64</v>
      </c>
      <c r="AX51" s="582"/>
      <c r="AY51" s="582"/>
      <c r="AZ51" s="582"/>
      <c r="BA51" s="582"/>
      <c r="BB51" s="582"/>
      <c r="BC51" s="582"/>
      <c r="BD51" s="582"/>
      <c r="BE51" s="585"/>
      <c r="BF51" s="583">
        <v>6350582</v>
      </c>
      <c r="BG51" s="584"/>
      <c r="BH51" s="584"/>
      <c r="BI51" s="584"/>
      <c r="BJ51" s="584"/>
      <c r="BK51" s="584"/>
      <c r="BL51" s="584"/>
      <c r="BM51" s="588">
        <v>10.1</v>
      </c>
      <c r="BN51" s="588"/>
      <c r="BO51" s="588"/>
      <c r="BP51" s="588"/>
      <c r="BQ51" s="584">
        <v>134536</v>
      </c>
      <c r="BR51" s="584"/>
      <c r="BS51" s="584"/>
      <c r="BT51" s="584"/>
      <c r="BU51" s="584"/>
      <c r="BV51" s="584"/>
      <c r="BW51" s="584"/>
      <c r="BX51" s="584"/>
      <c r="BY51" s="584"/>
      <c r="BZ51" s="584">
        <v>5610420</v>
      </c>
      <c r="CA51" s="584"/>
      <c r="CB51" s="584"/>
      <c r="CC51" s="584"/>
      <c r="CD51" s="584"/>
      <c r="CE51" s="584"/>
      <c r="CF51" s="619" t="s">
        <v>63</v>
      </c>
      <c r="CG51" s="684"/>
      <c r="CH51" s="684"/>
      <c r="CI51" s="684"/>
      <c r="CJ51" s="684"/>
      <c r="CK51" s="684"/>
      <c r="CL51" s="684"/>
      <c r="CM51" s="684"/>
      <c r="CN51" s="684"/>
      <c r="CO51" s="684"/>
      <c r="CP51" s="684"/>
      <c r="CQ51" s="684"/>
      <c r="CR51" s="685"/>
      <c r="CS51" s="583">
        <v>34652409</v>
      </c>
      <c r="CT51" s="752"/>
      <c r="CU51" s="752"/>
      <c r="CV51" s="752"/>
      <c r="CW51" s="752"/>
      <c r="CX51" s="752"/>
      <c r="CY51" s="752"/>
      <c r="CZ51" s="753"/>
      <c r="DA51" s="583">
        <v>34508583</v>
      </c>
      <c r="DB51" s="752"/>
      <c r="DC51" s="752"/>
      <c r="DD51" s="752"/>
      <c r="DE51" s="752"/>
      <c r="DF51" s="752"/>
      <c r="DG51" s="752"/>
      <c r="DH51" s="754"/>
      <c r="DI51" s="4"/>
    </row>
    <row r="52" spans="2:113" ht="13.5" customHeight="1">
      <c r="B52" s="659" t="s">
        <v>40</v>
      </c>
      <c r="C52" s="582"/>
      <c r="D52" s="582"/>
      <c r="E52" s="582"/>
      <c r="F52" s="582"/>
      <c r="G52" s="582"/>
      <c r="H52" s="582"/>
      <c r="I52" s="582"/>
      <c r="J52" s="582"/>
      <c r="K52" s="582"/>
      <c r="L52" s="585"/>
      <c r="M52" s="583">
        <v>3516766</v>
      </c>
      <c r="N52" s="584"/>
      <c r="O52" s="584"/>
      <c r="P52" s="584"/>
      <c r="Q52" s="584"/>
      <c r="R52" s="584"/>
      <c r="S52" s="584"/>
      <c r="T52" s="584"/>
      <c r="U52" s="588">
        <v>5.6</v>
      </c>
      <c r="V52" s="588"/>
      <c r="W52" s="588"/>
      <c r="X52" s="588"/>
      <c r="Y52" s="584">
        <v>3516766</v>
      </c>
      <c r="Z52" s="584"/>
      <c r="AA52" s="584"/>
      <c r="AB52" s="584"/>
      <c r="AC52" s="584"/>
      <c r="AD52" s="584"/>
      <c r="AE52" s="584"/>
      <c r="AF52" s="584"/>
      <c r="AG52" s="734">
        <v>3516766</v>
      </c>
      <c r="AH52" s="734"/>
      <c r="AI52" s="734"/>
      <c r="AJ52" s="734"/>
      <c r="AK52" s="734"/>
      <c r="AL52" s="734"/>
      <c r="AM52" s="734"/>
      <c r="AN52" s="734"/>
      <c r="AO52" s="734"/>
      <c r="AP52" s="734"/>
      <c r="AQ52" s="588">
        <v>9.8000000000000007</v>
      </c>
      <c r="AR52" s="588"/>
      <c r="AS52" s="588"/>
      <c r="AT52" s="588"/>
      <c r="AU52" s="588"/>
      <c r="AV52" s="647"/>
      <c r="AW52" s="619" t="s">
        <v>62</v>
      </c>
      <c r="AX52" s="582"/>
      <c r="AY52" s="582"/>
      <c r="AZ52" s="582"/>
      <c r="BA52" s="582"/>
      <c r="BB52" s="582"/>
      <c r="BC52" s="582"/>
      <c r="BD52" s="582"/>
      <c r="BE52" s="585"/>
      <c r="BF52" s="583">
        <v>33131663</v>
      </c>
      <c r="BG52" s="584"/>
      <c r="BH52" s="584"/>
      <c r="BI52" s="584"/>
      <c r="BJ52" s="584"/>
      <c r="BK52" s="584"/>
      <c r="BL52" s="584"/>
      <c r="BM52" s="588">
        <v>52.9</v>
      </c>
      <c r="BN52" s="588"/>
      <c r="BO52" s="588"/>
      <c r="BP52" s="588"/>
      <c r="BQ52" s="584">
        <v>201848</v>
      </c>
      <c r="BR52" s="584"/>
      <c r="BS52" s="584"/>
      <c r="BT52" s="584"/>
      <c r="BU52" s="584"/>
      <c r="BV52" s="584"/>
      <c r="BW52" s="584"/>
      <c r="BX52" s="584"/>
      <c r="BY52" s="584"/>
      <c r="BZ52" s="584">
        <v>15596966</v>
      </c>
      <c r="CA52" s="584"/>
      <c r="CB52" s="584"/>
      <c r="CC52" s="584"/>
      <c r="CD52" s="584"/>
      <c r="CE52" s="584"/>
      <c r="CF52" s="619" t="s">
        <v>61</v>
      </c>
      <c r="CG52" s="684"/>
      <c r="CH52" s="684"/>
      <c r="CI52" s="684"/>
      <c r="CJ52" s="684"/>
      <c r="CK52" s="684"/>
      <c r="CL52" s="684"/>
      <c r="CM52" s="684"/>
      <c r="CN52" s="684"/>
      <c r="CO52" s="684"/>
      <c r="CP52" s="684"/>
      <c r="CQ52" s="684"/>
      <c r="CR52" s="685"/>
      <c r="CS52" s="769">
        <v>0.98</v>
      </c>
      <c r="CT52" s="770"/>
      <c r="CU52" s="770"/>
      <c r="CV52" s="770"/>
      <c r="CW52" s="770"/>
      <c r="CX52" s="770"/>
      <c r="CY52" s="770"/>
      <c r="CZ52" s="771"/>
      <c r="DA52" s="769">
        <v>0.98</v>
      </c>
      <c r="DB52" s="770"/>
      <c r="DC52" s="770"/>
      <c r="DD52" s="770"/>
      <c r="DE52" s="770"/>
      <c r="DF52" s="770"/>
      <c r="DG52" s="770"/>
      <c r="DH52" s="775"/>
      <c r="DI52" s="4"/>
    </row>
    <row r="53" spans="2:113" ht="13.5" customHeight="1">
      <c r="B53" s="686" t="s">
        <v>116</v>
      </c>
      <c r="C53" s="688" t="s">
        <v>424</v>
      </c>
      <c r="D53" s="689"/>
      <c r="E53" s="689"/>
      <c r="F53" s="689"/>
      <c r="G53" s="689"/>
      <c r="H53" s="689"/>
      <c r="I53" s="690" t="s">
        <v>12</v>
      </c>
      <c r="J53" s="692" t="s">
        <v>60</v>
      </c>
      <c r="K53" s="692"/>
      <c r="L53" s="693"/>
      <c r="M53" s="741">
        <v>3326994</v>
      </c>
      <c r="N53" s="742"/>
      <c r="O53" s="742"/>
      <c r="P53" s="742"/>
      <c r="Q53" s="742"/>
      <c r="R53" s="742"/>
      <c r="S53" s="742"/>
      <c r="T53" s="742"/>
      <c r="U53" s="743">
        <v>5.3</v>
      </c>
      <c r="V53" s="743"/>
      <c r="W53" s="743"/>
      <c r="X53" s="743"/>
      <c r="Y53" s="742">
        <v>3326994</v>
      </c>
      <c r="Z53" s="742"/>
      <c r="AA53" s="742"/>
      <c r="AB53" s="742"/>
      <c r="AC53" s="742"/>
      <c r="AD53" s="742"/>
      <c r="AE53" s="742"/>
      <c r="AF53" s="742"/>
      <c r="AG53" s="742">
        <v>3326994</v>
      </c>
      <c r="AH53" s="742"/>
      <c r="AI53" s="742"/>
      <c r="AJ53" s="742"/>
      <c r="AK53" s="742"/>
      <c r="AL53" s="742"/>
      <c r="AM53" s="742"/>
      <c r="AN53" s="742"/>
      <c r="AO53" s="742"/>
      <c r="AP53" s="742"/>
      <c r="AQ53" s="743">
        <v>9.1999999999999993</v>
      </c>
      <c r="AR53" s="743"/>
      <c r="AS53" s="743"/>
      <c r="AT53" s="743"/>
      <c r="AU53" s="743"/>
      <c r="AV53" s="781"/>
      <c r="AW53" s="619" t="s">
        <v>59</v>
      </c>
      <c r="AX53" s="582"/>
      <c r="AY53" s="582"/>
      <c r="AZ53" s="582"/>
      <c r="BA53" s="582"/>
      <c r="BB53" s="582"/>
      <c r="BC53" s="582"/>
      <c r="BD53" s="582"/>
      <c r="BE53" s="585"/>
      <c r="BF53" s="583">
        <v>5002729</v>
      </c>
      <c r="BG53" s="584"/>
      <c r="BH53" s="584"/>
      <c r="BI53" s="584"/>
      <c r="BJ53" s="584"/>
      <c r="BK53" s="584"/>
      <c r="BL53" s="584"/>
      <c r="BM53" s="588">
        <v>8</v>
      </c>
      <c r="BN53" s="588"/>
      <c r="BO53" s="588"/>
      <c r="BP53" s="588"/>
      <c r="BQ53" s="584">
        <v>132739</v>
      </c>
      <c r="BR53" s="584"/>
      <c r="BS53" s="584"/>
      <c r="BT53" s="584"/>
      <c r="BU53" s="584"/>
      <c r="BV53" s="584"/>
      <c r="BW53" s="584"/>
      <c r="BX53" s="584"/>
      <c r="BY53" s="584"/>
      <c r="BZ53" s="584">
        <v>3870071</v>
      </c>
      <c r="CA53" s="584"/>
      <c r="CB53" s="584"/>
      <c r="CC53" s="584"/>
      <c r="CD53" s="584"/>
      <c r="CE53" s="584"/>
      <c r="CF53" s="619" t="s">
        <v>58</v>
      </c>
      <c r="CG53" s="694"/>
      <c r="CH53" s="694"/>
      <c r="CI53" s="694"/>
      <c r="CJ53" s="694"/>
      <c r="CK53" s="694"/>
      <c r="CL53" s="694"/>
      <c r="CM53" s="694"/>
      <c r="CN53" s="694"/>
      <c r="CO53" s="694"/>
      <c r="CP53" s="694"/>
      <c r="CQ53" s="708" t="s">
        <v>3</v>
      </c>
      <c r="CR53" s="709"/>
      <c r="CS53" s="586">
        <v>4.5</v>
      </c>
      <c r="CT53" s="635"/>
      <c r="CU53" s="635"/>
      <c r="CV53" s="635"/>
      <c r="CW53" s="635"/>
      <c r="CX53" s="635"/>
      <c r="CY53" s="635"/>
      <c r="CZ53" s="765"/>
      <c r="DA53" s="586">
        <v>4.8</v>
      </c>
      <c r="DB53" s="635"/>
      <c r="DC53" s="635"/>
      <c r="DD53" s="635"/>
      <c r="DE53" s="635"/>
      <c r="DF53" s="635"/>
      <c r="DG53" s="635"/>
      <c r="DH53" s="760"/>
      <c r="DI53" s="4"/>
    </row>
    <row r="54" spans="2:113" ht="13.5" customHeight="1">
      <c r="B54" s="616"/>
      <c r="C54" s="641"/>
      <c r="D54" s="642"/>
      <c r="E54" s="642"/>
      <c r="F54" s="642"/>
      <c r="G54" s="642"/>
      <c r="H54" s="642"/>
      <c r="I54" s="691"/>
      <c r="J54" s="695" t="s">
        <v>57</v>
      </c>
      <c r="K54" s="695"/>
      <c r="L54" s="696"/>
      <c r="M54" s="583">
        <v>189772</v>
      </c>
      <c r="N54" s="584"/>
      <c r="O54" s="584"/>
      <c r="P54" s="584"/>
      <c r="Q54" s="584"/>
      <c r="R54" s="584"/>
      <c r="S54" s="584"/>
      <c r="T54" s="584"/>
      <c r="U54" s="588">
        <v>0.3</v>
      </c>
      <c r="V54" s="588"/>
      <c r="W54" s="588"/>
      <c r="X54" s="588"/>
      <c r="Y54" s="584">
        <v>189772</v>
      </c>
      <c r="Z54" s="584"/>
      <c r="AA54" s="584"/>
      <c r="AB54" s="584"/>
      <c r="AC54" s="584"/>
      <c r="AD54" s="584"/>
      <c r="AE54" s="584"/>
      <c r="AF54" s="584"/>
      <c r="AG54" s="584">
        <v>189772</v>
      </c>
      <c r="AH54" s="584"/>
      <c r="AI54" s="584"/>
      <c r="AJ54" s="584"/>
      <c r="AK54" s="584"/>
      <c r="AL54" s="584"/>
      <c r="AM54" s="584"/>
      <c r="AN54" s="584"/>
      <c r="AO54" s="584"/>
      <c r="AP54" s="584"/>
      <c r="AQ54" s="588">
        <v>0.5</v>
      </c>
      <c r="AR54" s="588"/>
      <c r="AS54" s="588"/>
      <c r="AT54" s="588"/>
      <c r="AU54" s="588"/>
      <c r="AV54" s="647"/>
      <c r="AW54" s="619" t="s">
        <v>56</v>
      </c>
      <c r="AX54" s="582"/>
      <c r="AY54" s="582"/>
      <c r="AZ54" s="582"/>
      <c r="BA54" s="582"/>
      <c r="BB54" s="582"/>
      <c r="BC54" s="582"/>
      <c r="BD54" s="582"/>
      <c r="BE54" s="585"/>
      <c r="BF54" s="583">
        <v>205616</v>
      </c>
      <c r="BG54" s="584"/>
      <c r="BH54" s="584"/>
      <c r="BI54" s="584"/>
      <c r="BJ54" s="584"/>
      <c r="BK54" s="584"/>
      <c r="BL54" s="584"/>
      <c r="BM54" s="588">
        <v>0.3</v>
      </c>
      <c r="BN54" s="588"/>
      <c r="BO54" s="588"/>
      <c r="BP54" s="588"/>
      <c r="BQ54" s="584" t="s">
        <v>368</v>
      </c>
      <c r="BR54" s="584"/>
      <c r="BS54" s="584"/>
      <c r="BT54" s="584"/>
      <c r="BU54" s="584"/>
      <c r="BV54" s="584"/>
      <c r="BW54" s="584"/>
      <c r="BX54" s="584"/>
      <c r="BY54" s="584"/>
      <c r="BZ54" s="584">
        <v>143318</v>
      </c>
      <c r="CA54" s="584"/>
      <c r="CB54" s="584"/>
      <c r="CC54" s="584"/>
      <c r="CD54" s="584"/>
      <c r="CE54" s="584"/>
      <c r="CF54" s="697" t="s">
        <v>55</v>
      </c>
      <c r="CG54" s="698"/>
      <c r="CH54" s="698"/>
      <c r="CI54" s="698"/>
      <c r="CJ54" s="698"/>
      <c r="CK54" s="698"/>
      <c r="CL54" s="698"/>
      <c r="CM54" s="698"/>
      <c r="CN54" s="698"/>
      <c r="CO54" s="698"/>
      <c r="CP54" s="698"/>
      <c r="CQ54" s="710" t="s">
        <v>3</v>
      </c>
      <c r="CR54" s="711"/>
      <c r="CS54" s="586">
        <v>8.4</v>
      </c>
      <c r="CT54" s="635"/>
      <c r="CU54" s="635"/>
      <c r="CV54" s="635"/>
      <c r="CW54" s="635"/>
      <c r="CX54" s="635"/>
      <c r="CY54" s="635"/>
      <c r="CZ54" s="765"/>
      <c r="DA54" s="586">
        <v>8.4</v>
      </c>
      <c r="DB54" s="635"/>
      <c r="DC54" s="635"/>
      <c r="DD54" s="635"/>
      <c r="DE54" s="635"/>
      <c r="DF54" s="635"/>
      <c r="DG54" s="635"/>
      <c r="DH54" s="760"/>
      <c r="DI54" s="4"/>
    </row>
    <row r="55" spans="2:113" ht="13.5" customHeight="1">
      <c r="B55" s="687"/>
      <c r="C55" s="699" t="s">
        <v>425</v>
      </c>
      <c r="D55" s="700"/>
      <c r="E55" s="700"/>
      <c r="F55" s="700"/>
      <c r="G55" s="700"/>
      <c r="H55" s="700"/>
      <c r="I55" s="700"/>
      <c r="J55" s="700"/>
      <c r="K55" s="700"/>
      <c r="L55" s="701"/>
      <c r="M55" s="733" t="s">
        <v>368</v>
      </c>
      <c r="N55" s="734"/>
      <c r="O55" s="734"/>
      <c r="P55" s="734"/>
      <c r="Q55" s="734"/>
      <c r="R55" s="734"/>
      <c r="S55" s="734"/>
      <c r="T55" s="734"/>
      <c r="U55" s="735" t="s">
        <v>368</v>
      </c>
      <c r="V55" s="735"/>
      <c r="W55" s="735"/>
      <c r="X55" s="735"/>
      <c r="Y55" s="734" t="s">
        <v>368</v>
      </c>
      <c r="Z55" s="734"/>
      <c r="AA55" s="734"/>
      <c r="AB55" s="734"/>
      <c r="AC55" s="734"/>
      <c r="AD55" s="734"/>
      <c r="AE55" s="734"/>
      <c r="AF55" s="734"/>
      <c r="AG55" s="734" t="s">
        <v>368</v>
      </c>
      <c r="AH55" s="734"/>
      <c r="AI55" s="734"/>
      <c r="AJ55" s="734"/>
      <c r="AK55" s="734"/>
      <c r="AL55" s="734"/>
      <c r="AM55" s="734"/>
      <c r="AN55" s="734"/>
      <c r="AO55" s="734"/>
      <c r="AP55" s="734"/>
      <c r="AQ55" s="735" t="s">
        <v>368</v>
      </c>
      <c r="AR55" s="735"/>
      <c r="AS55" s="735"/>
      <c r="AT55" s="735"/>
      <c r="AU55" s="735"/>
      <c r="AV55" s="778"/>
      <c r="AW55" s="619" t="s">
        <v>54</v>
      </c>
      <c r="AX55" s="582"/>
      <c r="AY55" s="582"/>
      <c r="AZ55" s="582"/>
      <c r="BA55" s="582"/>
      <c r="BB55" s="582"/>
      <c r="BC55" s="582"/>
      <c r="BD55" s="582"/>
      <c r="BE55" s="585"/>
      <c r="BF55" s="583">
        <v>165858</v>
      </c>
      <c r="BG55" s="584"/>
      <c r="BH55" s="584"/>
      <c r="BI55" s="584"/>
      <c r="BJ55" s="584"/>
      <c r="BK55" s="584"/>
      <c r="BL55" s="584"/>
      <c r="BM55" s="588">
        <v>0.3</v>
      </c>
      <c r="BN55" s="588"/>
      <c r="BO55" s="588"/>
      <c r="BP55" s="588"/>
      <c r="BQ55" s="584">
        <v>88880</v>
      </c>
      <c r="BR55" s="584"/>
      <c r="BS55" s="584"/>
      <c r="BT55" s="584"/>
      <c r="BU55" s="584"/>
      <c r="BV55" s="584"/>
      <c r="BW55" s="584"/>
      <c r="BX55" s="584"/>
      <c r="BY55" s="584"/>
      <c r="BZ55" s="584">
        <v>99796</v>
      </c>
      <c r="CA55" s="584"/>
      <c r="CB55" s="584"/>
      <c r="CC55" s="584"/>
      <c r="CD55" s="584"/>
      <c r="CE55" s="584"/>
      <c r="CF55" s="702" t="s">
        <v>426</v>
      </c>
      <c r="CG55" s="703"/>
      <c r="CH55" s="728" t="s">
        <v>53</v>
      </c>
      <c r="CI55" s="777"/>
      <c r="CJ55" s="777"/>
      <c r="CK55" s="777"/>
      <c r="CL55" s="777"/>
      <c r="CM55" s="777"/>
      <c r="CN55" s="777"/>
      <c r="CO55" s="777"/>
      <c r="CP55" s="777"/>
      <c r="CQ55" s="779" t="s">
        <v>3</v>
      </c>
      <c r="CR55" s="780"/>
      <c r="CS55" s="766" t="s">
        <v>368</v>
      </c>
      <c r="CT55" s="767"/>
      <c r="CU55" s="767"/>
      <c r="CV55" s="767"/>
      <c r="CW55" s="767"/>
      <c r="CX55" s="767"/>
      <c r="CY55" s="767"/>
      <c r="CZ55" s="768"/>
      <c r="DA55" s="766" t="s">
        <v>368</v>
      </c>
      <c r="DB55" s="767"/>
      <c r="DC55" s="767"/>
      <c r="DD55" s="767"/>
      <c r="DE55" s="767"/>
      <c r="DF55" s="767"/>
      <c r="DG55" s="767"/>
      <c r="DH55" s="776"/>
      <c r="DI55" s="4"/>
    </row>
    <row r="56" spans="2:113" ht="13.5" customHeight="1">
      <c r="B56" s="659" t="s">
        <v>52</v>
      </c>
      <c r="C56" s="582"/>
      <c r="D56" s="582"/>
      <c r="E56" s="582"/>
      <c r="F56" s="582"/>
      <c r="G56" s="582"/>
      <c r="H56" s="582"/>
      <c r="I56" s="582"/>
      <c r="J56" s="582"/>
      <c r="K56" s="582"/>
      <c r="L56" s="585"/>
      <c r="M56" s="583">
        <v>33848288</v>
      </c>
      <c r="N56" s="584"/>
      <c r="O56" s="584"/>
      <c r="P56" s="584"/>
      <c r="Q56" s="584"/>
      <c r="R56" s="584"/>
      <c r="S56" s="584"/>
      <c r="T56" s="584"/>
      <c r="U56" s="588">
        <v>54.1</v>
      </c>
      <c r="V56" s="588"/>
      <c r="W56" s="588"/>
      <c r="X56" s="588"/>
      <c r="Y56" s="584">
        <v>18136898</v>
      </c>
      <c r="Z56" s="584"/>
      <c r="AA56" s="584"/>
      <c r="AB56" s="584"/>
      <c r="AC56" s="584"/>
      <c r="AD56" s="584"/>
      <c r="AE56" s="584"/>
      <c r="AF56" s="584"/>
      <c r="AG56" s="742">
        <v>17919118</v>
      </c>
      <c r="AH56" s="742"/>
      <c r="AI56" s="742"/>
      <c r="AJ56" s="742"/>
      <c r="AK56" s="742"/>
      <c r="AL56" s="742"/>
      <c r="AM56" s="742"/>
      <c r="AN56" s="742"/>
      <c r="AO56" s="742"/>
      <c r="AP56" s="742"/>
      <c r="AQ56" s="588">
        <v>49.8</v>
      </c>
      <c r="AR56" s="588"/>
      <c r="AS56" s="588"/>
      <c r="AT56" s="588"/>
      <c r="AU56" s="588"/>
      <c r="AV56" s="647"/>
      <c r="AW56" s="772" t="s">
        <v>427</v>
      </c>
      <c r="AX56" s="773"/>
      <c r="AY56" s="773"/>
      <c r="AZ56" s="773"/>
      <c r="BA56" s="773"/>
      <c r="BB56" s="773"/>
      <c r="BC56" s="773"/>
      <c r="BD56" s="773"/>
      <c r="BE56" s="774"/>
      <c r="BF56" s="583">
        <v>168715</v>
      </c>
      <c r="BG56" s="584"/>
      <c r="BH56" s="584"/>
      <c r="BI56" s="584"/>
      <c r="BJ56" s="584"/>
      <c r="BK56" s="584"/>
      <c r="BL56" s="584"/>
      <c r="BM56" s="588">
        <v>0.3</v>
      </c>
      <c r="BN56" s="588"/>
      <c r="BO56" s="588"/>
      <c r="BP56" s="588"/>
      <c r="BQ56" s="584">
        <v>3754</v>
      </c>
      <c r="BR56" s="584"/>
      <c r="BS56" s="584"/>
      <c r="BT56" s="584"/>
      <c r="BU56" s="584"/>
      <c r="BV56" s="584"/>
      <c r="BW56" s="584"/>
      <c r="BX56" s="584"/>
      <c r="BY56" s="584"/>
      <c r="BZ56" s="584">
        <v>147406</v>
      </c>
      <c r="CA56" s="584"/>
      <c r="CB56" s="584"/>
      <c r="CC56" s="584"/>
      <c r="CD56" s="584"/>
      <c r="CE56" s="584"/>
      <c r="CF56" s="704"/>
      <c r="CG56" s="705"/>
      <c r="CH56" s="619" t="s">
        <v>51</v>
      </c>
      <c r="CI56" s="694"/>
      <c r="CJ56" s="694"/>
      <c r="CK56" s="694"/>
      <c r="CL56" s="694"/>
      <c r="CM56" s="694"/>
      <c r="CN56" s="694"/>
      <c r="CO56" s="694"/>
      <c r="CP56" s="694"/>
      <c r="CQ56" s="708" t="s">
        <v>3</v>
      </c>
      <c r="CR56" s="709"/>
      <c r="CS56" s="769" t="s">
        <v>368</v>
      </c>
      <c r="CT56" s="770"/>
      <c r="CU56" s="770"/>
      <c r="CV56" s="770"/>
      <c r="CW56" s="770"/>
      <c r="CX56" s="770"/>
      <c r="CY56" s="770"/>
      <c r="CZ56" s="771"/>
      <c r="DA56" s="769" t="s">
        <v>368</v>
      </c>
      <c r="DB56" s="770"/>
      <c r="DC56" s="770"/>
      <c r="DD56" s="770"/>
      <c r="DE56" s="770"/>
      <c r="DF56" s="770"/>
      <c r="DG56" s="770"/>
      <c r="DH56" s="775"/>
      <c r="DI56" s="4"/>
    </row>
    <row r="57" spans="2:113" ht="13.5" customHeight="1">
      <c r="B57" s="659" t="s">
        <v>50</v>
      </c>
      <c r="C57" s="582"/>
      <c r="D57" s="582"/>
      <c r="E57" s="582"/>
      <c r="F57" s="582"/>
      <c r="G57" s="582"/>
      <c r="H57" s="582"/>
      <c r="I57" s="582"/>
      <c r="J57" s="582"/>
      <c r="K57" s="582"/>
      <c r="L57" s="585"/>
      <c r="M57" s="583">
        <v>9189888</v>
      </c>
      <c r="N57" s="584"/>
      <c r="O57" s="584"/>
      <c r="P57" s="584"/>
      <c r="Q57" s="584"/>
      <c r="R57" s="584"/>
      <c r="S57" s="584"/>
      <c r="T57" s="584"/>
      <c r="U57" s="588">
        <v>14.7</v>
      </c>
      <c r="V57" s="588"/>
      <c r="W57" s="588"/>
      <c r="X57" s="588"/>
      <c r="Y57" s="584">
        <v>7278481</v>
      </c>
      <c r="Z57" s="584"/>
      <c r="AA57" s="584"/>
      <c r="AB57" s="584"/>
      <c r="AC57" s="584"/>
      <c r="AD57" s="584"/>
      <c r="AE57" s="584"/>
      <c r="AF57" s="584"/>
      <c r="AG57" s="584">
        <v>6465608</v>
      </c>
      <c r="AH57" s="584"/>
      <c r="AI57" s="584"/>
      <c r="AJ57" s="584"/>
      <c r="AK57" s="584"/>
      <c r="AL57" s="584"/>
      <c r="AM57" s="584"/>
      <c r="AN57" s="584"/>
      <c r="AO57" s="584"/>
      <c r="AP57" s="584"/>
      <c r="AQ57" s="588">
        <v>18</v>
      </c>
      <c r="AR57" s="588"/>
      <c r="AS57" s="588"/>
      <c r="AT57" s="588"/>
      <c r="AU57" s="588"/>
      <c r="AV57" s="647"/>
      <c r="AW57" s="619" t="s">
        <v>49</v>
      </c>
      <c r="AX57" s="582"/>
      <c r="AY57" s="582"/>
      <c r="AZ57" s="582"/>
      <c r="BA57" s="582"/>
      <c r="BB57" s="582"/>
      <c r="BC57" s="582"/>
      <c r="BD57" s="582"/>
      <c r="BE57" s="585"/>
      <c r="BF57" s="583">
        <v>4177938</v>
      </c>
      <c r="BG57" s="584"/>
      <c r="BH57" s="584"/>
      <c r="BI57" s="584"/>
      <c r="BJ57" s="584"/>
      <c r="BK57" s="584"/>
      <c r="BL57" s="584"/>
      <c r="BM57" s="588">
        <v>6.7</v>
      </c>
      <c r="BN57" s="588"/>
      <c r="BO57" s="588"/>
      <c r="BP57" s="588"/>
      <c r="BQ57" s="584">
        <v>887438</v>
      </c>
      <c r="BR57" s="584"/>
      <c r="BS57" s="584"/>
      <c r="BT57" s="584"/>
      <c r="BU57" s="584"/>
      <c r="BV57" s="584"/>
      <c r="BW57" s="584"/>
      <c r="BX57" s="584"/>
      <c r="BY57" s="584"/>
      <c r="BZ57" s="584">
        <v>3412783</v>
      </c>
      <c r="CA57" s="584"/>
      <c r="CB57" s="584"/>
      <c r="CC57" s="584"/>
      <c r="CD57" s="584"/>
      <c r="CE57" s="584"/>
      <c r="CF57" s="704"/>
      <c r="CG57" s="705"/>
      <c r="CH57" s="619" t="s">
        <v>48</v>
      </c>
      <c r="CI57" s="694"/>
      <c r="CJ57" s="694"/>
      <c r="CK57" s="694"/>
      <c r="CL57" s="694"/>
      <c r="CM57" s="694"/>
      <c r="CN57" s="694"/>
      <c r="CO57" s="694"/>
      <c r="CP57" s="694"/>
      <c r="CQ57" s="708" t="s">
        <v>3</v>
      </c>
      <c r="CR57" s="709"/>
      <c r="CS57" s="586">
        <v>0.7</v>
      </c>
      <c r="CT57" s="635"/>
      <c r="CU57" s="635"/>
      <c r="CV57" s="635"/>
      <c r="CW57" s="635"/>
      <c r="CX57" s="635"/>
      <c r="CY57" s="635"/>
      <c r="CZ57" s="765"/>
      <c r="DA57" s="586">
        <v>0.6</v>
      </c>
      <c r="DB57" s="635"/>
      <c r="DC57" s="635"/>
      <c r="DD57" s="635"/>
      <c r="DE57" s="635"/>
      <c r="DF57" s="635"/>
      <c r="DG57" s="635"/>
      <c r="DH57" s="760"/>
    </row>
    <row r="58" spans="2:113" ht="13.5" customHeight="1">
      <c r="B58" s="659" t="s">
        <v>47</v>
      </c>
      <c r="C58" s="582"/>
      <c r="D58" s="582"/>
      <c r="E58" s="582"/>
      <c r="F58" s="582"/>
      <c r="G58" s="582"/>
      <c r="H58" s="582"/>
      <c r="I58" s="582"/>
      <c r="J58" s="582"/>
      <c r="K58" s="582"/>
      <c r="L58" s="585"/>
      <c r="M58" s="583">
        <v>206227</v>
      </c>
      <c r="N58" s="584"/>
      <c r="O58" s="584"/>
      <c r="P58" s="584"/>
      <c r="Q58" s="584"/>
      <c r="R58" s="584"/>
      <c r="S58" s="584"/>
      <c r="T58" s="584"/>
      <c r="U58" s="588">
        <v>0.3</v>
      </c>
      <c r="V58" s="588"/>
      <c r="W58" s="588"/>
      <c r="X58" s="588"/>
      <c r="Y58" s="584">
        <v>202910</v>
      </c>
      <c r="Z58" s="584"/>
      <c r="AA58" s="584"/>
      <c r="AB58" s="584"/>
      <c r="AC58" s="584"/>
      <c r="AD58" s="584"/>
      <c r="AE58" s="584"/>
      <c r="AF58" s="584"/>
      <c r="AG58" s="584">
        <v>202910</v>
      </c>
      <c r="AH58" s="584"/>
      <c r="AI58" s="584"/>
      <c r="AJ58" s="584"/>
      <c r="AK58" s="584"/>
      <c r="AL58" s="584"/>
      <c r="AM58" s="584"/>
      <c r="AN58" s="584"/>
      <c r="AO58" s="584"/>
      <c r="AP58" s="584"/>
      <c r="AQ58" s="588">
        <v>0.6</v>
      </c>
      <c r="AR58" s="588"/>
      <c r="AS58" s="588"/>
      <c r="AT58" s="588"/>
      <c r="AU58" s="588"/>
      <c r="AV58" s="647"/>
      <c r="AW58" s="619" t="s">
        <v>46</v>
      </c>
      <c r="AX58" s="582"/>
      <c r="AY58" s="582"/>
      <c r="AZ58" s="582"/>
      <c r="BA58" s="582"/>
      <c r="BB58" s="582"/>
      <c r="BC58" s="582"/>
      <c r="BD58" s="582"/>
      <c r="BE58" s="585"/>
      <c r="BF58" s="583">
        <v>2204826</v>
      </c>
      <c r="BG58" s="584"/>
      <c r="BH58" s="584"/>
      <c r="BI58" s="584"/>
      <c r="BJ58" s="584"/>
      <c r="BK58" s="584"/>
      <c r="BL58" s="584"/>
      <c r="BM58" s="588">
        <v>3.5</v>
      </c>
      <c r="BN58" s="588"/>
      <c r="BO58" s="588"/>
      <c r="BP58" s="588"/>
      <c r="BQ58" s="584">
        <v>37000</v>
      </c>
      <c r="BR58" s="584"/>
      <c r="BS58" s="584"/>
      <c r="BT58" s="584"/>
      <c r="BU58" s="584"/>
      <c r="BV58" s="584"/>
      <c r="BW58" s="584"/>
      <c r="BX58" s="584"/>
      <c r="BY58" s="584"/>
      <c r="BZ58" s="584">
        <v>1527841</v>
      </c>
      <c r="CA58" s="584"/>
      <c r="CB58" s="584"/>
      <c r="CC58" s="584"/>
      <c r="CD58" s="584"/>
      <c r="CE58" s="584"/>
      <c r="CF58" s="706"/>
      <c r="CG58" s="707"/>
      <c r="CH58" s="697" t="s">
        <v>45</v>
      </c>
      <c r="CI58" s="698"/>
      <c r="CJ58" s="698"/>
      <c r="CK58" s="698"/>
      <c r="CL58" s="698"/>
      <c r="CM58" s="698"/>
      <c r="CN58" s="698"/>
      <c r="CO58" s="698"/>
      <c r="CP58" s="698"/>
      <c r="CQ58" s="710" t="s">
        <v>3</v>
      </c>
      <c r="CR58" s="711"/>
      <c r="CS58" s="761" t="s">
        <v>368</v>
      </c>
      <c r="CT58" s="762"/>
      <c r="CU58" s="762"/>
      <c r="CV58" s="762"/>
      <c r="CW58" s="762"/>
      <c r="CX58" s="762"/>
      <c r="CY58" s="762"/>
      <c r="CZ58" s="763"/>
      <c r="DA58" s="761" t="s">
        <v>368</v>
      </c>
      <c r="DB58" s="762"/>
      <c r="DC58" s="762"/>
      <c r="DD58" s="762"/>
      <c r="DE58" s="762"/>
      <c r="DF58" s="762"/>
      <c r="DG58" s="762"/>
      <c r="DH58" s="764"/>
      <c r="DI58" s="4"/>
    </row>
    <row r="59" spans="2:113" ht="13.5" customHeight="1">
      <c r="B59" s="659" t="s">
        <v>44</v>
      </c>
      <c r="C59" s="582"/>
      <c r="D59" s="582"/>
      <c r="E59" s="582"/>
      <c r="F59" s="582"/>
      <c r="G59" s="582"/>
      <c r="H59" s="582"/>
      <c r="I59" s="582"/>
      <c r="J59" s="582"/>
      <c r="K59" s="582"/>
      <c r="L59" s="585"/>
      <c r="M59" s="583">
        <v>7342811</v>
      </c>
      <c r="N59" s="584"/>
      <c r="O59" s="584"/>
      <c r="P59" s="584"/>
      <c r="Q59" s="584"/>
      <c r="R59" s="584"/>
      <c r="S59" s="584"/>
      <c r="T59" s="584"/>
      <c r="U59" s="588">
        <v>11.7</v>
      </c>
      <c r="V59" s="588"/>
      <c r="W59" s="588"/>
      <c r="X59" s="588"/>
      <c r="Y59" s="584">
        <v>5179599</v>
      </c>
      <c r="Z59" s="584"/>
      <c r="AA59" s="584"/>
      <c r="AB59" s="584"/>
      <c r="AC59" s="584"/>
      <c r="AD59" s="584"/>
      <c r="AE59" s="584"/>
      <c r="AF59" s="584"/>
      <c r="AG59" s="584">
        <v>4360059</v>
      </c>
      <c r="AH59" s="584"/>
      <c r="AI59" s="584"/>
      <c r="AJ59" s="584"/>
      <c r="AK59" s="584"/>
      <c r="AL59" s="584"/>
      <c r="AM59" s="584"/>
      <c r="AN59" s="584"/>
      <c r="AO59" s="584"/>
      <c r="AP59" s="584"/>
      <c r="AQ59" s="588">
        <v>12.1</v>
      </c>
      <c r="AR59" s="588"/>
      <c r="AS59" s="588"/>
      <c r="AT59" s="588"/>
      <c r="AU59" s="588"/>
      <c r="AV59" s="647"/>
      <c r="AW59" s="619" t="s">
        <v>428</v>
      </c>
      <c r="AX59" s="582"/>
      <c r="AY59" s="582"/>
      <c r="AZ59" s="582"/>
      <c r="BA59" s="582"/>
      <c r="BB59" s="582"/>
      <c r="BC59" s="582"/>
      <c r="BD59" s="582"/>
      <c r="BE59" s="585"/>
      <c r="BF59" s="583">
        <v>7192035</v>
      </c>
      <c r="BG59" s="584"/>
      <c r="BH59" s="584"/>
      <c r="BI59" s="584"/>
      <c r="BJ59" s="584"/>
      <c r="BK59" s="584"/>
      <c r="BL59" s="584"/>
      <c r="BM59" s="588">
        <v>11.5</v>
      </c>
      <c r="BN59" s="588"/>
      <c r="BO59" s="588"/>
      <c r="BP59" s="588"/>
      <c r="BQ59" s="584">
        <v>1112709</v>
      </c>
      <c r="BR59" s="584"/>
      <c r="BS59" s="584"/>
      <c r="BT59" s="584"/>
      <c r="BU59" s="584"/>
      <c r="BV59" s="584"/>
      <c r="BW59" s="584"/>
      <c r="BX59" s="584"/>
      <c r="BY59" s="584"/>
      <c r="BZ59" s="584">
        <v>5793764</v>
      </c>
      <c r="CA59" s="584"/>
      <c r="CB59" s="584"/>
      <c r="CC59" s="584"/>
      <c r="CD59" s="584"/>
      <c r="CE59" s="584"/>
      <c r="CF59" s="638" t="s">
        <v>429</v>
      </c>
      <c r="CG59" s="639"/>
      <c r="CH59" s="639"/>
      <c r="CI59" s="639"/>
      <c r="CJ59" s="640"/>
      <c r="CK59" s="632" t="s">
        <v>430</v>
      </c>
      <c r="CL59" s="632"/>
      <c r="CM59" s="632"/>
      <c r="CN59" s="632"/>
      <c r="CO59" s="632"/>
      <c r="CP59" s="632"/>
      <c r="CQ59" s="632"/>
      <c r="CR59" s="633"/>
      <c r="CS59" s="583">
        <v>2863859</v>
      </c>
      <c r="CT59" s="752"/>
      <c r="CU59" s="752"/>
      <c r="CV59" s="752"/>
      <c r="CW59" s="752"/>
      <c r="CX59" s="752"/>
      <c r="CY59" s="752"/>
      <c r="CZ59" s="753"/>
      <c r="DA59" s="583">
        <v>2542541</v>
      </c>
      <c r="DB59" s="752"/>
      <c r="DC59" s="752"/>
      <c r="DD59" s="752"/>
      <c r="DE59" s="752"/>
      <c r="DF59" s="752"/>
      <c r="DG59" s="752"/>
      <c r="DH59" s="754"/>
      <c r="DI59" s="4"/>
    </row>
    <row r="60" spans="2:113" ht="13.5" customHeight="1">
      <c r="B60" s="17"/>
      <c r="C60" s="582" t="s">
        <v>43</v>
      </c>
      <c r="D60" s="582"/>
      <c r="E60" s="582"/>
      <c r="F60" s="582"/>
      <c r="G60" s="582"/>
      <c r="H60" s="582"/>
      <c r="I60" s="582"/>
      <c r="J60" s="582"/>
      <c r="K60" s="582"/>
      <c r="L60" s="585"/>
      <c r="M60" s="583">
        <v>1509543</v>
      </c>
      <c r="N60" s="584"/>
      <c r="O60" s="584"/>
      <c r="P60" s="584"/>
      <c r="Q60" s="584"/>
      <c r="R60" s="584"/>
      <c r="S60" s="584"/>
      <c r="T60" s="584"/>
      <c r="U60" s="588">
        <v>2.4</v>
      </c>
      <c r="V60" s="588"/>
      <c r="W60" s="588"/>
      <c r="X60" s="588"/>
      <c r="Y60" s="584">
        <v>1336063</v>
      </c>
      <c r="Z60" s="584"/>
      <c r="AA60" s="584"/>
      <c r="AB60" s="584"/>
      <c r="AC60" s="584"/>
      <c r="AD60" s="584"/>
      <c r="AE60" s="584"/>
      <c r="AF60" s="584"/>
      <c r="AG60" s="584">
        <v>1100764</v>
      </c>
      <c r="AH60" s="584"/>
      <c r="AI60" s="584"/>
      <c r="AJ60" s="584"/>
      <c r="AK60" s="584"/>
      <c r="AL60" s="584"/>
      <c r="AM60" s="584"/>
      <c r="AN60" s="584"/>
      <c r="AO60" s="584"/>
      <c r="AP60" s="584"/>
      <c r="AQ60" s="588">
        <v>3.1</v>
      </c>
      <c r="AR60" s="588"/>
      <c r="AS60" s="588"/>
      <c r="AT60" s="588"/>
      <c r="AU60" s="588"/>
      <c r="AV60" s="647"/>
      <c r="AW60" s="619" t="s">
        <v>42</v>
      </c>
      <c r="AX60" s="582"/>
      <c r="AY60" s="582"/>
      <c r="AZ60" s="582"/>
      <c r="BA60" s="582"/>
      <c r="BB60" s="582"/>
      <c r="BC60" s="582"/>
      <c r="BD60" s="582"/>
      <c r="BE60" s="585"/>
      <c r="BF60" s="583">
        <v>23338</v>
      </c>
      <c r="BG60" s="584"/>
      <c r="BH60" s="584"/>
      <c r="BI60" s="584"/>
      <c r="BJ60" s="584"/>
      <c r="BK60" s="584"/>
      <c r="BL60" s="584"/>
      <c r="BM60" s="588">
        <v>0</v>
      </c>
      <c r="BN60" s="588"/>
      <c r="BO60" s="588"/>
      <c r="BP60" s="588"/>
      <c r="BQ60" s="584" t="s">
        <v>368</v>
      </c>
      <c r="BR60" s="584"/>
      <c r="BS60" s="584"/>
      <c r="BT60" s="584"/>
      <c r="BU60" s="584"/>
      <c r="BV60" s="584"/>
      <c r="BW60" s="584"/>
      <c r="BX60" s="584"/>
      <c r="BY60" s="584"/>
      <c r="BZ60" s="584">
        <v>23338</v>
      </c>
      <c r="CA60" s="584"/>
      <c r="CB60" s="584"/>
      <c r="CC60" s="584"/>
      <c r="CD60" s="584"/>
      <c r="CE60" s="584"/>
      <c r="CF60" s="641"/>
      <c r="CG60" s="642"/>
      <c r="CH60" s="642"/>
      <c r="CI60" s="642"/>
      <c r="CJ60" s="643"/>
      <c r="CK60" s="582" t="s">
        <v>431</v>
      </c>
      <c r="CL60" s="582"/>
      <c r="CM60" s="582"/>
      <c r="CN60" s="582"/>
      <c r="CO60" s="582"/>
      <c r="CP60" s="582"/>
      <c r="CQ60" s="582"/>
      <c r="CR60" s="585"/>
      <c r="CS60" s="583">
        <v>104749</v>
      </c>
      <c r="CT60" s="752"/>
      <c r="CU60" s="752"/>
      <c r="CV60" s="752"/>
      <c r="CW60" s="752"/>
      <c r="CX60" s="752"/>
      <c r="CY60" s="752"/>
      <c r="CZ60" s="753"/>
      <c r="DA60" s="583">
        <v>204676</v>
      </c>
      <c r="DB60" s="752"/>
      <c r="DC60" s="752"/>
      <c r="DD60" s="752"/>
      <c r="DE60" s="752"/>
      <c r="DF60" s="752"/>
      <c r="DG60" s="752"/>
      <c r="DH60" s="754"/>
      <c r="DI60" s="4"/>
    </row>
    <row r="61" spans="2:113" ht="13.5" customHeight="1">
      <c r="B61" s="659" t="s">
        <v>41</v>
      </c>
      <c r="C61" s="582"/>
      <c r="D61" s="582"/>
      <c r="E61" s="582"/>
      <c r="F61" s="582"/>
      <c r="G61" s="582"/>
      <c r="H61" s="582"/>
      <c r="I61" s="582"/>
      <c r="J61" s="582"/>
      <c r="K61" s="582"/>
      <c r="L61" s="585"/>
      <c r="M61" s="583">
        <v>7327265</v>
      </c>
      <c r="N61" s="584"/>
      <c r="O61" s="584"/>
      <c r="P61" s="584"/>
      <c r="Q61" s="584"/>
      <c r="R61" s="584"/>
      <c r="S61" s="584"/>
      <c r="T61" s="584"/>
      <c r="U61" s="588">
        <v>11.7</v>
      </c>
      <c r="V61" s="588"/>
      <c r="W61" s="588"/>
      <c r="X61" s="588"/>
      <c r="Y61" s="584">
        <v>6564006</v>
      </c>
      <c r="Z61" s="584"/>
      <c r="AA61" s="584"/>
      <c r="AB61" s="584"/>
      <c r="AC61" s="584"/>
      <c r="AD61" s="584"/>
      <c r="AE61" s="584"/>
      <c r="AF61" s="584"/>
      <c r="AG61" s="584">
        <v>4527276</v>
      </c>
      <c r="AH61" s="584"/>
      <c r="AI61" s="584"/>
      <c r="AJ61" s="584"/>
      <c r="AK61" s="584"/>
      <c r="AL61" s="584"/>
      <c r="AM61" s="584"/>
      <c r="AN61" s="584"/>
      <c r="AO61" s="584"/>
      <c r="AP61" s="584"/>
      <c r="AQ61" s="588">
        <v>12.6</v>
      </c>
      <c r="AR61" s="588"/>
      <c r="AS61" s="588"/>
      <c r="AT61" s="588"/>
      <c r="AU61" s="588"/>
      <c r="AV61" s="647"/>
      <c r="AW61" s="619" t="s">
        <v>40</v>
      </c>
      <c r="AX61" s="582"/>
      <c r="AY61" s="582"/>
      <c r="AZ61" s="582"/>
      <c r="BA61" s="582"/>
      <c r="BB61" s="582"/>
      <c r="BC61" s="582"/>
      <c r="BD61" s="582"/>
      <c r="BE61" s="585"/>
      <c r="BF61" s="583">
        <v>3516766</v>
      </c>
      <c r="BG61" s="584"/>
      <c r="BH61" s="584"/>
      <c r="BI61" s="584"/>
      <c r="BJ61" s="584"/>
      <c r="BK61" s="584"/>
      <c r="BL61" s="584"/>
      <c r="BM61" s="588">
        <v>5.6</v>
      </c>
      <c r="BN61" s="588"/>
      <c r="BO61" s="588"/>
      <c r="BP61" s="588"/>
      <c r="BQ61" s="584" t="s">
        <v>368</v>
      </c>
      <c r="BR61" s="584"/>
      <c r="BS61" s="584"/>
      <c r="BT61" s="584"/>
      <c r="BU61" s="584"/>
      <c r="BV61" s="584"/>
      <c r="BW61" s="584"/>
      <c r="BX61" s="584"/>
      <c r="BY61" s="584"/>
      <c r="BZ61" s="584">
        <v>3516766</v>
      </c>
      <c r="CA61" s="584"/>
      <c r="CB61" s="584"/>
      <c r="CC61" s="584"/>
      <c r="CD61" s="584"/>
      <c r="CE61" s="584"/>
      <c r="CF61" s="644"/>
      <c r="CG61" s="645"/>
      <c r="CH61" s="645"/>
      <c r="CI61" s="645"/>
      <c r="CJ61" s="646"/>
      <c r="CK61" s="662" t="s">
        <v>432</v>
      </c>
      <c r="CL61" s="662"/>
      <c r="CM61" s="662"/>
      <c r="CN61" s="662"/>
      <c r="CO61" s="662"/>
      <c r="CP61" s="662"/>
      <c r="CQ61" s="662"/>
      <c r="CR61" s="663"/>
      <c r="CS61" s="583">
        <v>6935809</v>
      </c>
      <c r="CT61" s="752"/>
      <c r="CU61" s="752"/>
      <c r="CV61" s="752"/>
      <c r="CW61" s="752"/>
      <c r="CX61" s="752"/>
      <c r="CY61" s="752"/>
      <c r="CZ61" s="753"/>
      <c r="DA61" s="583">
        <v>6323124</v>
      </c>
      <c r="DB61" s="752"/>
      <c r="DC61" s="752"/>
      <c r="DD61" s="752"/>
      <c r="DE61" s="752"/>
      <c r="DF61" s="752"/>
      <c r="DG61" s="752"/>
      <c r="DH61" s="754"/>
      <c r="DI61" s="4"/>
    </row>
    <row r="62" spans="2:113" ht="13.5" customHeight="1">
      <c r="B62" s="659" t="s">
        <v>39</v>
      </c>
      <c r="C62" s="582"/>
      <c r="D62" s="582"/>
      <c r="E62" s="582"/>
      <c r="F62" s="582"/>
      <c r="G62" s="582"/>
      <c r="H62" s="582"/>
      <c r="I62" s="582"/>
      <c r="J62" s="582"/>
      <c r="K62" s="582"/>
      <c r="L62" s="585"/>
      <c r="M62" s="583">
        <v>2059367</v>
      </c>
      <c r="N62" s="584"/>
      <c r="O62" s="584"/>
      <c r="P62" s="584"/>
      <c r="Q62" s="584"/>
      <c r="R62" s="584"/>
      <c r="S62" s="584"/>
      <c r="T62" s="584"/>
      <c r="U62" s="588">
        <v>3.3</v>
      </c>
      <c r="V62" s="588"/>
      <c r="W62" s="588"/>
      <c r="X62" s="588"/>
      <c r="Y62" s="584">
        <v>1883791</v>
      </c>
      <c r="Z62" s="584"/>
      <c r="AA62" s="584"/>
      <c r="AB62" s="584"/>
      <c r="AC62" s="584"/>
      <c r="AD62" s="584"/>
      <c r="AE62" s="584"/>
      <c r="AF62" s="584"/>
      <c r="AG62" s="584" t="s">
        <v>368</v>
      </c>
      <c r="AH62" s="584"/>
      <c r="AI62" s="584"/>
      <c r="AJ62" s="584"/>
      <c r="AK62" s="584"/>
      <c r="AL62" s="584"/>
      <c r="AM62" s="584"/>
      <c r="AN62" s="584"/>
      <c r="AO62" s="584"/>
      <c r="AP62" s="584"/>
      <c r="AQ62" s="588" t="s">
        <v>368</v>
      </c>
      <c r="AR62" s="588"/>
      <c r="AS62" s="588"/>
      <c r="AT62" s="588"/>
      <c r="AU62" s="588"/>
      <c r="AV62" s="647"/>
      <c r="AW62" s="619" t="s">
        <v>433</v>
      </c>
      <c r="AX62" s="582"/>
      <c r="AY62" s="582"/>
      <c r="AZ62" s="582"/>
      <c r="BA62" s="582"/>
      <c r="BB62" s="582"/>
      <c r="BC62" s="582"/>
      <c r="BD62" s="582"/>
      <c r="BE62" s="585"/>
      <c r="BF62" s="583" t="s">
        <v>368</v>
      </c>
      <c r="BG62" s="584"/>
      <c r="BH62" s="584"/>
      <c r="BI62" s="584"/>
      <c r="BJ62" s="584"/>
      <c r="BK62" s="584"/>
      <c r="BL62" s="584"/>
      <c r="BM62" s="588" t="s">
        <v>368</v>
      </c>
      <c r="BN62" s="588"/>
      <c r="BO62" s="588"/>
      <c r="BP62" s="588"/>
      <c r="BQ62" s="584" t="s">
        <v>368</v>
      </c>
      <c r="BR62" s="584"/>
      <c r="BS62" s="584"/>
      <c r="BT62" s="584"/>
      <c r="BU62" s="584"/>
      <c r="BV62" s="584"/>
      <c r="BW62" s="584"/>
      <c r="BX62" s="584"/>
      <c r="BY62" s="584"/>
      <c r="BZ62" s="584" t="s">
        <v>368</v>
      </c>
      <c r="CA62" s="584"/>
      <c r="CB62" s="584"/>
      <c r="CC62" s="584"/>
      <c r="CD62" s="584"/>
      <c r="CE62" s="584"/>
      <c r="CF62" s="648" t="s">
        <v>38</v>
      </c>
      <c r="CG62" s="649"/>
      <c r="CH62" s="649"/>
      <c r="CI62" s="649"/>
      <c r="CJ62" s="649"/>
      <c r="CK62" s="649"/>
      <c r="CL62" s="649"/>
      <c r="CM62" s="649"/>
      <c r="CN62" s="649"/>
      <c r="CO62" s="649"/>
      <c r="CP62" s="649"/>
      <c r="CQ62" s="649"/>
      <c r="CR62" s="649"/>
      <c r="CS62" s="755">
        <v>26523298</v>
      </c>
      <c r="CT62" s="756"/>
      <c r="CU62" s="756"/>
      <c r="CV62" s="756"/>
      <c r="CW62" s="756"/>
      <c r="CX62" s="756"/>
      <c r="CY62" s="756"/>
      <c r="CZ62" s="757"/>
      <c r="DA62" s="758">
        <v>27549964</v>
      </c>
      <c r="DB62" s="756"/>
      <c r="DC62" s="756"/>
      <c r="DD62" s="756"/>
      <c r="DE62" s="756"/>
      <c r="DF62" s="756"/>
      <c r="DG62" s="756"/>
      <c r="DH62" s="759"/>
      <c r="DI62" s="4"/>
    </row>
    <row r="63" spans="2:113" ht="13.5" customHeight="1">
      <c r="B63" s="659" t="s">
        <v>37</v>
      </c>
      <c r="C63" s="582"/>
      <c r="D63" s="582"/>
      <c r="E63" s="582"/>
      <c r="F63" s="582"/>
      <c r="G63" s="582"/>
      <c r="H63" s="582"/>
      <c r="I63" s="582"/>
      <c r="J63" s="582"/>
      <c r="K63" s="582"/>
      <c r="L63" s="585"/>
      <c r="M63" s="583" t="s">
        <v>368</v>
      </c>
      <c r="N63" s="584"/>
      <c r="O63" s="584"/>
      <c r="P63" s="584"/>
      <c r="Q63" s="584"/>
      <c r="R63" s="584"/>
      <c r="S63" s="584"/>
      <c r="T63" s="584"/>
      <c r="U63" s="588" t="s">
        <v>368</v>
      </c>
      <c r="V63" s="588"/>
      <c r="W63" s="588"/>
      <c r="X63" s="588"/>
      <c r="Y63" s="584" t="s">
        <v>368</v>
      </c>
      <c r="Z63" s="584"/>
      <c r="AA63" s="584"/>
      <c r="AB63" s="584"/>
      <c r="AC63" s="584"/>
      <c r="AD63" s="584"/>
      <c r="AE63" s="584"/>
      <c r="AF63" s="584"/>
      <c r="AG63" s="584" t="s">
        <v>368</v>
      </c>
      <c r="AH63" s="584"/>
      <c r="AI63" s="584"/>
      <c r="AJ63" s="584"/>
      <c r="AK63" s="584"/>
      <c r="AL63" s="584"/>
      <c r="AM63" s="584"/>
      <c r="AN63" s="584"/>
      <c r="AO63" s="584"/>
      <c r="AP63" s="584"/>
      <c r="AQ63" s="588" t="s">
        <v>368</v>
      </c>
      <c r="AR63" s="588"/>
      <c r="AS63" s="588"/>
      <c r="AT63" s="588"/>
      <c r="AU63" s="588"/>
      <c r="AV63" s="647"/>
      <c r="AW63" s="619" t="s">
        <v>35</v>
      </c>
      <c r="AX63" s="582"/>
      <c r="AY63" s="582"/>
      <c r="AZ63" s="582"/>
      <c r="BA63" s="582"/>
      <c r="BB63" s="582"/>
      <c r="BC63" s="582"/>
      <c r="BD63" s="582"/>
      <c r="BE63" s="585"/>
      <c r="BF63" s="583" t="s">
        <v>368</v>
      </c>
      <c r="BG63" s="584"/>
      <c r="BH63" s="584"/>
      <c r="BI63" s="584"/>
      <c r="BJ63" s="584"/>
      <c r="BK63" s="584"/>
      <c r="BL63" s="584"/>
      <c r="BM63" s="588" t="s">
        <v>368</v>
      </c>
      <c r="BN63" s="588"/>
      <c r="BO63" s="588"/>
      <c r="BP63" s="588"/>
      <c r="BQ63" s="584" t="s">
        <v>368</v>
      </c>
      <c r="BR63" s="584"/>
      <c r="BS63" s="584"/>
      <c r="BT63" s="584"/>
      <c r="BU63" s="584"/>
      <c r="BV63" s="584"/>
      <c r="BW63" s="584"/>
      <c r="BX63" s="584"/>
      <c r="BY63" s="584"/>
      <c r="BZ63" s="584" t="s">
        <v>368</v>
      </c>
      <c r="CA63" s="584"/>
      <c r="CB63" s="584"/>
      <c r="CC63" s="584"/>
      <c r="CD63" s="584"/>
      <c r="CE63" s="584"/>
      <c r="CF63" s="650" t="s">
        <v>434</v>
      </c>
      <c r="CG63" s="651"/>
      <c r="CH63" s="651"/>
      <c r="CI63" s="651"/>
      <c r="CJ63" s="652"/>
      <c r="CK63" s="619" t="s">
        <v>36</v>
      </c>
      <c r="CL63" s="582"/>
      <c r="CM63" s="582"/>
      <c r="CN63" s="582"/>
      <c r="CO63" s="582"/>
      <c r="CP63" s="582"/>
      <c r="CQ63" s="582"/>
      <c r="CR63" s="585"/>
      <c r="CS63" s="583">
        <v>3479669</v>
      </c>
      <c r="CT63" s="752"/>
      <c r="CU63" s="752"/>
      <c r="CV63" s="752"/>
      <c r="CW63" s="752"/>
      <c r="CX63" s="752"/>
      <c r="CY63" s="752"/>
      <c r="CZ63" s="753"/>
      <c r="DA63" s="583">
        <v>2534986</v>
      </c>
      <c r="DB63" s="752"/>
      <c r="DC63" s="752"/>
      <c r="DD63" s="752"/>
      <c r="DE63" s="752"/>
      <c r="DF63" s="752"/>
      <c r="DG63" s="752"/>
      <c r="DH63" s="754"/>
      <c r="DI63" s="4"/>
    </row>
    <row r="64" spans="2:113" ht="13.5" customHeight="1">
      <c r="B64" s="659" t="s">
        <v>35</v>
      </c>
      <c r="C64" s="582"/>
      <c r="D64" s="582"/>
      <c r="E64" s="582"/>
      <c r="F64" s="582"/>
      <c r="G64" s="582"/>
      <c r="H64" s="582"/>
      <c r="I64" s="582"/>
      <c r="J64" s="582"/>
      <c r="K64" s="582"/>
      <c r="L64" s="585"/>
      <c r="M64" s="583" t="s">
        <v>368</v>
      </c>
      <c r="N64" s="584"/>
      <c r="O64" s="584"/>
      <c r="P64" s="584"/>
      <c r="Q64" s="584"/>
      <c r="R64" s="584"/>
      <c r="S64" s="584"/>
      <c r="T64" s="584"/>
      <c r="U64" s="588" t="s">
        <v>368</v>
      </c>
      <c r="V64" s="588"/>
      <c r="W64" s="588"/>
      <c r="X64" s="588"/>
      <c r="Y64" s="584" t="s">
        <v>368</v>
      </c>
      <c r="Z64" s="584"/>
      <c r="AA64" s="584"/>
      <c r="AB64" s="584"/>
      <c r="AC64" s="584"/>
      <c r="AD64" s="584"/>
      <c r="AE64" s="584"/>
      <c r="AF64" s="584"/>
      <c r="AW64" s="660" t="s">
        <v>6</v>
      </c>
      <c r="AX64" s="582"/>
      <c r="AY64" s="582"/>
      <c r="AZ64" s="582"/>
      <c r="BA64" s="582"/>
      <c r="BB64" s="582"/>
      <c r="BC64" s="582"/>
      <c r="BD64" s="582"/>
      <c r="BE64" s="585"/>
      <c r="BF64" s="583">
        <v>62596088</v>
      </c>
      <c r="BG64" s="584"/>
      <c r="BH64" s="584"/>
      <c r="BI64" s="584"/>
      <c r="BJ64" s="584"/>
      <c r="BK64" s="584"/>
      <c r="BL64" s="584"/>
      <c r="BM64" s="588">
        <v>100</v>
      </c>
      <c r="BN64" s="588"/>
      <c r="BO64" s="588"/>
      <c r="BP64" s="588"/>
      <c r="BQ64" s="584">
        <v>2598904</v>
      </c>
      <c r="BR64" s="584"/>
      <c r="BS64" s="584"/>
      <c r="BT64" s="584"/>
      <c r="BU64" s="584"/>
      <c r="BV64" s="584"/>
      <c r="BW64" s="584"/>
      <c r="BX64" s="584"/>
      <c r="BY64" s="584"/>
      <c r="BZ64" s="584">
        <v>40198390</v>
      </c>
      <c r="CA64" s="584"/>
      <c r="CB64" s="584"/>
      <c r="CC64" s="584"/>
      <c r="CD64" s="584"/>
      <c r="CE64" s="584"/>
      <c r="CF64" s="653"/>
      <c r="CG64" s="654"/>
      <c r="CH64" s="654"/>
      <c r="CI64" s="654"/>
      <c r="CJ64" s="655"/>
      <c r="CK64" s="619" t="s">
        <v>34</v>
      </c>
      <c r="CL64" s="582"/>
      <c r="CM64" s="582"/>
      <c r="CN64" s="582"/>
      <c r="CO64" s="582"/>
      <c r="CP64" s="582"/>
      <c r="CQ64" s="582"/>
      <c r="CR64" s="585"/>
      <c r="CS64" s="583" t="s">
        <v>368</v>
      </c>
      <c r="CT64" s="752"/>
      <c r="CU64" s="752"/>
      <c r="CV64" s="752"/>
      <c r="CW64" s="752"/>
      <c r="CX64" s="752"/>
      <c r="CY64" s="752"/>
      <c r="CZ64" s="753"/>
      <c r="DA64" s="583" t="s">
        <v>368</v>
      </c>
      <c r="DB64" s="752"/>
      <c r="DC64" s="752"/>
      <c r="DD64" s="752"/>
      <c r="DE64" s="752"/>
      <c r="DF64" s="752"/>
      <c r="DG64" s="752"/>
      <c r="DH64" s="754"/>
      <c r="DI64" s="4"/>
    </row>
    <row r="65" spans="2:113" ht="13.5" customHeight="1">
      <c r="B65" s="659" t="s">
        <v>33</v>
      </c>
      <c r="C65" s="582"/>
      <c r="D65" s="582"/>
      <c r="E65" s="582"/>
      <c r="F65" s="582"/>
      <c r="G65" s="582"/>
      <c r="H65" s="582"/>
      <c r="I65" s="582"/>
      <c r="J65" s="582"/>
      <c r="K65" s="582"/>
      <c r="L65" s="585"/>
      <c r="M65" s="583">
        <v>2622242</v>
      </c>
      <c r="N65" s="584"/>
      <c r="O65" s="584"/>
      <c r="P65" s="584"/>
      <c r="Q65" s="584"/>
      <c r="R65" s="584"/>
      <c r="S65" s="584"/>
      <c r="T65" s="584"/>
      <c r="U65" s="588">
        <v>4.2</v>
      </c>
      <c r="V65" s="588"/>
      <c r="W65" s="588"/>
      <c r="X65" s="588"/>
      <c r="Y65" s="584">
        <v>952705</v>
      </c>
      <c r="Z65" s="584"/>
      <c r="AA65" s="584"/>
      <c r="AB65" s="584"/>
      <c r="AC65" s="584"/>
      <c r="AD65" s="584"/>
      <c r="AE65" s="584"/>
      <c r="AF65" s="584"/>
      <c r="AG65" s="18"/>
      <c r="AH65" s="745" t="s">
        <v>435</v>
      </c>
      <c r="AI65" s="745"/>
      <c r="AJ65" s="745"/>
      <c r="AK65" s="745"/>
      <c r="AL65" s="745"/>
      <c r="AM65" s="745"/>
      <c r="AN65" s="745"/>
      <c r="AO65" s="745"/>
      <c r="AP65" s="745"/>
      <c r="AQ65" s="745"/>
      <c r="AR65" s="745"/>
      <c r="AS65" s="745"/>
      <c r="AT65" s="745"/>
      <c r="AU65" s="745"/>
      <c r="AV65" s="746"/>
      <c r="AW65" s="661"/>
      <c r="AX65" s="662"/>
      <c r="AY65" s="662"/>
      <c r="AZ65" s="662"/>
      <c r="BA65" s="662"/>
      <c r="BB65" s="662"/>
      <c r="BC65" s="662"/>
      <c r="BD65" s="662"/>
      <c r="BE65" s="663"/>
      <c r="BF65" s="664"/>
      <c r="BG65" s="665"/>
      <c r="BH65" s="665"/>
      <c r="BI65" s="665"/>
      <c r="BJ65" s="665"/>
      <c r="BK65" s="665"/>
      <c r="BL65" s="665"/>
      <c r="BM65" s="666"/>
      <c r="BN65" s="666"/>
      <c r="BO65" s="666"/>
      <c r="BP65" s="666"/>
      <c r="BQ65" s="665"/>
      <c r="BR65" s="665"/>
      <c r="BS65" s="665"/>
      <c r="BT65" s="665"/>
      <c r="BU65" s="665"/>
      <c r="BV65" s="665"/>
      <c r="BW65" s="665"/>
      <c r="BX65" s="665"/>
      <c r="BY65" s="665"/>
      <c r="BZ65" s="665"/>
      <c r="CA65" s="665"/>
      <c r="CB65" s="665"/>
      <c r="CC65" s="665"/>
      <c r="CD65" s="665"/>
      <c r="CE65" s="665"/>
      <c r="CF65" s="653"/>
      <c r="CG65" s="654"/>
      <c r="CH65" s="654"/>
      <c r="CI65" s="654"/>
      <c r="CJ65" s="655"/>
      <c r="CK65" s="619" t="s">
        <v>32</v>
      </c>
      <c r="CL65" s="582"/>
      <c r="CM65" s="582"/>
      <c r="CN65" s="582"/>
      <c r="CO65" s="582"/>
      <c r="CP65" s="582"/>
      <c r="CQ65" s="582"/>
      <c r="CR65" s="585"/>
      <c r="CS65" s="583">
        <v>71900</v>
      </c>
      <c r="CT65" s="752"/>
      <c r="CU65" s="752"/>
      <c r="CV65" s="752"/>
      <c r="CW65" s="752"/>
      <c r="CX65" s="752"/>
      <c r="CY65" s="752"/>
      <c r="CZ65" s="753"/>
      <c r="DA65" s="583">
        <v>60355</v>
      </c>
      <c r="DB65" s="752"/>
      <c r="DC65" s="752"/>
      <c r="DD65" s="752"/>
      <c r="DE65" s="752"/>
      <c r="DF65" s="752"/>
      <c r="DG65" s="752"/>
      <c r="DH65" s="754"/>
      <c r="DI65" s="4"/>
    </row>
    <row r="66" spans="2:113" ht="13.5" customHeight="1">
      <c r="B66" s="17"/>
      <c r="C66" s="667" t="s">
        <v>31</v>
      </c>
      <c r="D66" s="667"/>
      <c r="E66" s="667"/>
      <c r="F66" s="667"/>
      <c r="G66" s="667"/>
      <c r="H66" s="667"/>
      <c r="I66" s="667"/>
      <c r="J66" s="667"/>
      <c r="K66" s="667"/>
      <c r="L66" s="668"/>
      <c r="M66" s="583">
        <v>86741</v>
      </c>
      <c r="N66" s="584"/>
      <c r="O66" s="584"/>
      <c r="P66" s="584"/>
      <c r="Q66" s="584"/>
      <c r="R66" s="584"/>
      <c r="S66" s="584"/>
      <c r="T66" s="584"/>
      <c r="U66" s="588">
        <v>0.1</v>
      </c>
      <c r="V66" s="588"/>
      <c r="W66" s="588"/>
      <c r="X66" s="588"/>
      <c r="Y66" s="584">
        <v>86741</v>
      </c>
      <c r="Z66" s="584"/>
      <c r="AA66" s="584"/>
      <c r="AB66" s="584"/>
      <c r="AC66" s="584"/>
      <c r="AD66" s="584"/>
      <c r="AE66" s="584"/>
      <c r="AF66" s="584"/>
      <c r="AG66" s="11"/>
      <c r="AH66" s="676">
        <v>33474971</v>
      </c>
      <c r="AI66" s="676"/>
      <c r="AJ66" s="676"/>
      <c r="AK66" s="676"/>
      <c r="AL66" s="676"/>
      <c r="AM66" s="676"/>
      <c r="AN66" s="676"/>
      <c r="AO66" s="676"/>
      <c r="AP66" s="676"/>
      <c r="AQ66" s="676"/>
      <c r="AR66" s="676"/>
      <c r="AS66" s="676"/>
      <c r="AT66" s="677" t="s">
        <v>5</v>
      </c>
      <c r="AU66" s="677"/>
      <c r="AV66" s="14"/>
      <c r="AW66" s="678" t="s">
        <v>436</v>
      </c>
      <c r="AX66" s="679"/>
      <c r="AY66" s="728" t="s">
        <v>30</v>
      </c>
      <c r="AZ66" s="747"/>
      <c r="BA66" s="747"/>
      <c r="BB66" s="747"/>
      <c r="BC66" s="747"/>
      <c r="BD66" s="747"/>
      <c r="BE66" s="748"/>
      <c r="BF66" s="749">
        <v>7873201</v>
      </c>
      <c r="BG66" s="750"/>
      <c r="BH66" s="750"/>
      <c r="BI66" s="750"/>
      <c r="BJ66" s="750"/>
      <c r="BK66" s="751"/>
      <c r="BL66" s="719" t="s">
        <v>437</v>
      </c>
      <c r="BM66" s="722" t="s">
        <v>438</v>
      </c>
      <c r="BN66" s="728" t="s">
        <v>29</v>
      </c>
      <c r="BO66" s="632"/>
      <c r="BP66" s="632"/>
      <c r="BQ66" s="632"/>
      <c r="BR66" s="632"/>
      <c r="BS66" s="632"/>
      <c r="BT66" s="632"/>
      <c r="BU66" s="632"/>
      <c r="BV66" s="632"/>
      <c r="BW66" s="632"/>
      <c r="BX66" s="632"/>
      <c r="BY66" s="633"/>
      <c r="BZ66" s="749">
        <v>362148</v>
      </c>
      <c r="CA66" s="750"/>
      <c r="CB66" s="750"/>
      <c r="CC66" s="750"/>
      <c r="CD66" s="750"/>
      <c r="CE66" s="750"/>
      <c r="CF66" s="656"/>
      <c r="CG66" s="657"/>
      <c r="CH66" s="657"/>
      <c r="CI66" s="657"/>
      <c r="CJ66" s="658"/>
      <c r="CK66" s="697" t="s">
        <v>28</v>
      </c>
      <c r="CL66" s="662"/>
      <c r="CM66" s="662"/>
      <c r="CN66" s="662"/>
      <c r="CO66" s="662"/>
      <c r="CP66" s="662"/>
      <c r="CQ66" s="662"/>
      <c r="CR66" s="663"/>
      <c r="CS66" s="583" t="s">
        <v>368</v>
      </c>
      <c r="CT66" s="752"/>
      <c r="CU66" s="752"/>
      <c r="CV66" s="752"/>
      <c r="CW66" s="752"/>
      <c r="CX66" s="752"/>
      <c r="CY66" s="752"/>
      <c r="CZ66" s="753"/>
      <c r="DA66" s="583" t="s">
        <v>368</v>
      </c>
      <c r="DB66" s="752"/>
      <c r="DC66" s="752"/>
      <c r="DD66" s="752"/>
      <c r="DE66" s="752"/>
      <c r="DF66" s="752"/>
      <c r="DG66" s="752"/>
      <c r="DH66" s="754"/>
      <c r="DI66" s="4"/>
    </row>
    <row r="67" spans="2:113" ht="13.5" customHeight="1">
      <c r="B67" s="187"/>
      <c r="C67" s="725" t="s">
        <v>27</v>
      </c>
      <c r="D67" s="726"/>
      <c r="E67" s="726"/>
      <c r="F67" s="726"/>
      <c r="G67" s="726"/>
      <c r="H67" s="726"/>
      <c r="I67" s="726"/>
      <c r="J67" s="726"/>
      <c r="K67" s="726"/>
      <c r="L67" s="727"/>
      <c r="M67" s="741">
        <v>2598904</v>
      </c>
      <c r="N67" s="742"/>
      <c r="O67" s="742"/>
      <c r="P67" s="742"/>
      <c r="Q67" s="742"/>
      <c r="R67" s="742"/>
      <c r="S67" s="742"/>
      <c r="T67" s="742"/>
      <c r="U67" s="743">
        <v>4.2</v>
      </c>
      <c r="V67" s="743"/>
      <c r="W67" s="743"/>
      <c r="X67" s="743"/>
      <c r="Y67" s="742">
        <v>929367</v>
      </c>
      <c r="Z67" s="742"/>
      <c r="AA67" s="742"/>
      <c r="AB67" s="742"/>
      <c r="AC67" s="742"/>
      <c r="AD67" s="742"/>
      <c r="AE67" s="742"/>
      <c r="AF67" s="744"/>
      <c r="AG67" s="11"/>
      <c r="AH67" s="582" t="s">
        <v>26</v>
      </c>
      <c r="AI67" s="582"/>
      <c r="AJ67" s="582"/>
      <c r="AK67" s="582"/>
      <c r="AL67" s="582"/>
      <c r="AM67" s="582"/>
      <c r="AN67" s="582"/>
      <c r="AO67" s="582"/>
      <c r="AP67" s="582"/>
      <c r="AQ67" s="582"/>
      <c r="AR67" s="582"/>
      <c r="AS67" s="582"/>
      <c r="AT67" s="582"/>
      <c r="AU67" s="582"/>
      <c r="AV67" s="626"/>
      <c r="AW67" s="680"/>
      <c r="AX67" s="681"/>
      <c r="AY67" s="669" t="s">
        <v>439</v>
      </c>
      <c r="AZ67" s="670"/>
      <c r="BA67" s="670"/>
      <c r="BB67" s="670"/>
      <c r="BC67" s="670"/>
      <c r="BD67" s="670"/>
      <c r="BE67" s="671"/>
      <c r="BF67" s="583">
        <v>1206000</v>
      </c>
      <c r="BG67" s="584"/>
      <c r="BH67" s="584"/>
      <c r="BI67" s="584"/>
      <c r="BJ67" s="584"/>
      <c r="BK67" s="672"/>
      <c r="BL67" s="720"/>
      <c r="BM67" s="723"/>
      <c r="BN67" s="619" t="s">
        <v>25</v>
      </c>
      <c r="BO67" s="582"/>
      <c r="BP67" s="582"/>
      <c r="BQ67" s="582"/>
      <c r="BR67" s="582"/>
      <c r="BS67" s="582"/>
      <c r="BT67" s="582"/>
      <c r="BU67" s="582"/>
      <c r="BV67" s="582"/>
      <c r="BW67" s="582"/>
      <c r="BX67" s="582"/>
      <c r="BY67" s="585"/>
      <c r="BZ67" s="583">
        <v>-1398647</v>
      </c>
      <c r="CA67" s="584"/>
      <c r="CB67" s="584"/>
      <c r="CC67" s="584"/>
      <c r="CD67" s="584"/>
      <c r="CE67" s="584"/>
      <c r="CF67" s="728" t="s">
        <v>24</v>
      </c>
      <c r="CG67" s="729"/>
      <c r="CH67" s="729"/>
      <c r="CI67" s="729"/>
      <c r="CJ67" s="729"/>
      <c r="CK67" s="729"/>
      <c r="CL67" s="729"/>
      <c r="CM67" s="729"/>
      <c r="CN67" s="729"/>
      <c r="CO67" s="729"/>
      <c r="CP67" s="729"/>
      <c r="CQ67" s="729"/>
      <c r="CR67" s="729"/>
      <c r="CS67" s="730">
        <v>42000</v>
      </c>
      <c r="CT67" s="614"/>
      <c r="CU67" s="614"/>
      <c r="CV67" s="614"/>
      <c r="CW67" s="614"/>
      <c r="CX67" s="614"/>
      <c r="CY67" s="614"/>
      <c r="CZ67" s="731"/>
      <c r="DA67" s="613">
        <v>30000</v>
      </c>
      <c r="DB67" s="614"/>
      <c r="DC67" s="614"/>
      <c r="DD67" s="614"/>
      <c r="DE67" s="614"/>
      <c r="DF67" s="614"/>
      <c r="DG67" s="614"/>
      <c r="DH67" s="615"/>
      <c r="DI67" s="4"/>
    </row>
    <row r="68" spans="2:113" ht="13.5" customHeight="1">
      <c r="B68" s="616" t="s">
        <v>23</v>
      </c>
      <c r="C68" s="13"/>
      <c r="D68" s="582" t="s">
        <v>22</v>
      </c>
      <c r="E68" s="582"/>
      <c r="F68" s="582"/>
      <c r="G68" s="582"/>
      <c r="H68" s="582"/>
      <c r="I68" s="582"/>
      <c r="J68" s="582"/>
      <c r="K68" s="582"/>
      <c r="L68" s="585"/>
      <c r="M68" s="583">
        <v>444454</v>
      </c>
      <c r="N68" s="584"/>
      <c r="O68" s="584"/>
      <c r="P68" s="584"/>
      <c r="Q68" s="584"/>
      <c r="R68" s="584"/>
      <c r="S68" s="584"/>
      <c r="T68" s="584"/>
      <c r="U68" s="588">
        <v>0.7</v>
      </c>
      <c r="V68" s="588"/>
      <c r="W68" s="588"/>
      <c r="X68" s="588"/>
      <c r="Y68" s="584">
        <v>34689</v>
      </c>
      <c r="Z68" s="584"/>
      <c r="AA68" s="584"/>
      <c r="AB68" s="584"/>
      <c r="AC68" s="584"/>
      <c r="AD68" s="584"/>
      <c r="AE68" s="584"/>
      <c r="AF68" s="672"/>
      <c r="AG68" s="11"/>
      <c r="AH68" s="4"/>
      <c r="AI68" s="4"/>
      <c r="AJ68" s="4"/>
      <c r="AK68" s="617">
        <v>93</v>
      </c>
      <c r="AL68" s="617"/>
      <c r="AM68" s="617"/>
      <c r="AN68" s="282" t="s">
        <v>21</v>
      </c>
      <c r="AO68" s="16"/>
      <c r="AP68" s="16"/>
      <c r="AQ68" s="15" t="s">
        <v>440</v>
      </c>
      <c r="AR68" s="618">
        <v>96.6</v>
      </c>
      <c r="AS68" s="618"/>
      <c r="AT68" s="618"/>
      <c r="AU68" s="282" t="s">
        <v>21</v>
      </c>
      <c r="AV68" s="14" t="s">
        <v>441</v>
      </c>
      <c r="AW68" s="680"/>
      <c r="AX68" s="681"/>
      <c r="AY68" s="669" t="s">
        <v>486</v>
      </c>
      <c r="AZ68" s="670"/>
      <c r="BA68" s="670"/>
      <c r="BB68" s="670"/>
      <c r="BC68" s="670"/>
      <c r="BD68" s="670"/>
      <c r="BE68" s="671"/>
      <c r="BF68" s="583">
        <v>545936</v>
      </c>
      <c r="BG68" s="584"/>
      <c r="BH68" s="584"/>
      <c r="BI68" s="584"/>
      <c r="BJ68" s="584"/>
      <c r="BK68" s="672"/>
      <c r="BL68" s="720"/>
      <c r="BM68" s="723"/>
      <c r="BN68" s="619" t="s">
        <v>20</v>
      </c>
      <c r="BO68" s="582"/>
      <c r="BP68" s="582"/>
      <c r="BQ68" s="582"/>
      <c r="BR68" s="582"/>
      <c r="BS68" s="582"/>
      <c r="BT68" s="582"/>
      <c r="BU68" s="582"/>
      <c r="BV68" s="582"/>
      <c r="BW68" s="582"/>
      <c r="BX68" s="582"/>
      <c r="BY68" s="585"/>
      <c r="BZ68" s="583">
        <v>26491</v>
      </c>
      <c r="CA68" s="584"/>
      <c r="CB68" s="584"/>
      <c r="CC68" s="584"/>
      <c r="CD68" s="584"/>
      <c r="CE68" s="584"/>
      <c r="CF68" s="619" t="s">
        <v>19</v>
      </c>
      <c r="CG68" s="620"/>
      <c r="CH68" s="620"/>
      <c r="CI68" s="620"/>
      <c r="CJ68" s="620"/>
      <c r="CK68" s="620"/>
      <c r="CL68" s="620"/>
      <c r="CM68" s="620"/>
      <c r="CN68" s="620"/>
      <c r="CO68" s="620"/>
      <c r="CP68" s="620"/>
      <c r="CQ68" s="620"/>
      <c r="CR68" s="620"/>
      <c r="CS68" s="621">
        <v>100000</v>
      </c>
      <c r="CT68" s="622"/>
      <c r="CU68" s="622"/>
      <c r="CV68" s="622"/>
      <c r="CW68" s="622"/>
      <c r="CX68" s="622"/>
      <c r="CY68" s="622"/>
      <c r="CZ68" s="623"/>
      <c r="DA68" s="624">
        <v>150000</v>
      </c>
      <c r="DB68" s="622"/>
      <c r="DC68" s="622"/>
      <c r="DD68" s="622"/>
      <c r="DE68" s="622"/>
      <c r="DF68" s="622"/>
      <c r="DG68" s="622"/>
      <c r="DH68" s="625"/>
      <c r="DI68" s="4"/>
    </row>
    <row r="69" spans="2:113" ht="13.5" customHeight="1">
      <c r="B69" s="616"/>
      <c r="C69" s="13"/>
      <c r="D69" s="582" t="s">
        <v>18</v>
      </c>
      <c r="E69" s="582"/>
      <c r="F69" s="582"/>
      <c r="G69" s="582"/>
      <c r="H69" s="582"/>
      <c r="I69" s="582"/>
      <c r="J69" s="582"/>
      <c r="K69" s="582"/>
      <c r="L69" s="585"/>
      <c r="M69" s="583">
        <v>2154450</v>
      </c>
      <c r="N69" s="584"/>
      <c r="O69" s="584"/>
      <c r="P69" s="584"/>
      <c r="Q69" s="584"/>
      <c r="R69" s="584"/>
      <c r="S69" s="584"/>
      <c r="T69" s="584"/>
      <c r="U69" s="588">
        <v>3.4</v>
      </c>
      <c r="V69" s="588"/>
      <c r="W69" s="588"/>
      <c r="X69" s="588"/>
      <c r="Y69" s="584">
        <v>894678</v>
      </c>
      <c r="Z69" s="584"/>
      <c r="AA69" s="584"/>
      <c r="AB69" s="584"/>
      <c r="AC69" s="584"/>
      <c r="AD69" s="584"/>
      <c r="AE69" s="584"/>
      <c r="AF69" s="672"/>
      <c r="AG69" s="11"/>
      <c r="AH69" s="6"/>
      <c r="AI69" s="12"/>
      <c r="AJ69" s="12"/>
      <c r="AK69" s="12"/>
      <c r="AL69" s="582" t="s">
        <v>443</v>
      </c>
      <c r="AM69" s="582"/>
      <c r="AN69" s="582"/>
      <c r="AO69" s="582"/>
      <c r="AP69" s="582"/>
      <c r="AQ69" s="582"/>
      <c r="AR69" s="582"/>
      <c r="AS69" s="582"/>
      <c r="AT69" s="582"/>
      <c r="AU69" s="582"/>
      <c r="AV69" s="626"/>
      <c r="AW69" s="680"/>
      <c r="AX69" s="681"/>
      <c r="AY69" s="669" t="s">
        <v>446</v>
      </c>
      <c r="AZ69" s="670"/>
      <c r="BA69" s="670"/>
      <c r="BB69" s="670"/>
      <c r="BC69" s="670"/>
      <c r="BD69" s="670"/>
      <c r="BE69" s="671"/>
      <c r="BF69" s="583" t="s">
        <v>368</v>
      </c>
      <c r="BG69" s="584"/>
      <c r="BH69" s="584"/>
      <c r="BI69" s="584"/>
      <c r="BJ69" s="584"/>
      <c r="BK69" s="672"/>
      <c r="BL69" s="720"/>
      <c r="BM69" s="723"/>
      <c r="BN69" s="619" t="s">
        <v>17</v>
      </c>
      <c r="BO69" s="582"/>
      <c r="BP69" s="582"/>
      <c r="BQ69" s="582"/>
      <c r="BR69" s="582"/>
      <c r="BS69" s="582"/>
      <c r="BT69" s="582"/>
      <c r="BU69" s="582"/>
      <c r="BV69" s="582"/>
      <c r="BW69" s="582"/>
      <c r="BX69" s="582"/>
      <c r="BY69" s="585"/>
      <c r="BZ69" s="583">
        <v>40377</v>
      </c>
      <c r="CA69" s="584"/>
      <c r="CB69" s="584"/>
      <c r="CC69" s="584"/>
      <c r="CD69" s="584"/>
      <c r="CE69" s="584"/>
      <c r="CF69" s="627" t="s">
        <v>16</v>
      </c>
      <c r="CG69" s="628"/>
      <c r="CH69" s="628" t="s">
        <v>15</v>
      </c>
      <c r="CI69" s="628"/>
      <c r="CJ69" s="631"/>
      <c r="CK69" s="632" t="s">
        <v>14</v>
      </c>
      <c r="CL69" s="632"/>
      <c r="CM69" s="632"/>
      <c r="CN69" s="632"/>
      <c r="CO69" s="632"/>
      <c r="CP69" s="632"/>
      <c r="CQ69" s="632"/>
      <c r="CR69" s="633"/>
      <c r="CS69" s="634">
        <v>99.4</v>
      </c>
      <c r="CT69" s="635"/>
      <c r="CU69" s="635"/>
      <c r="CV69" s="635"/>
      <c r="CW69" s="635">
        <v>98.1</v>
      </c>
      <c r="CX69" s="587"/>
      <c r="CY69" s="587"/>
      <c r="CZ69" s="589"/>
      <c r="DA69" s="634">
        <v>99.3</v>
      </c>
      <c r="DB69" s="587"/>
      <c r="DC69" s="587"/>
      <c r="DD69" s="587"/>
      <c r="DE69" s="635">
        <v>97.8</v>
      </c>
      <c r="DF69" s="587"/>
      <c r="DG69" s="587"/>
      <c r="DH69" s="590"/>
      <c r="DI69" s="4"/>
    </row>
    <row r="70" spans="2:113" ht="13.5" customHeight="1">
      <c r="B70" s="616"/>
      <c r="C70" s="619" t="s">
        <v>13</v>
      </c>
      <c r="D70" s="582"/>
      <c r="E70" s="582"/>
      <c r="F70" s="582"/>
      <c r="G70" s="582"/>
      <c r="H70" s="582"/>
      <c r="I70" s="582"/>
      <c r="J70" s="582"/>
      <c r="K70" s="582"/>
      <c r="L70" s="585"/>
      <c r="M70" s="583">
        <v>23338</v>
      </c>
      <c r="N70" s="584"/>
      <c r="O70" s="584"/>
      <c r="P70" s="584"/>
      <c r="Q70" s="584"/>
      <c r="R70" s="584"/>
      <c r="S70" s="584"/>
      <c r="T70" s="584"/>
      <c r="U70" s="588">
        <v>0</v>
      </c>
      <c r="V70" s="588"/>
      <c r="W70" s="588"/>
      <c r="X70" s="588"/>
      <c r="Y70" s="584">
        <v>23338</v>
      </c>
      <c r="Z70" s="584"/>
      <c r="AA70" s="584"/>
      <c r="AB70" s="584"/>
      <c r="AC70" s="584"/>
      <c r="AD70" s="584"/>
      <c r="AE70" s="584"/>
      <c r="AF70" s="672"/>
      <c r="AG70" s="11"/>
      <c r="AH70" s="6"/>
      <c r="AI70" s="12"/>
      <c r="AJ70" s="12"/>
      <c r="AK70" s="12"/>
      <c r="AL70" s="582" t="s">
        <v>445</v>
      </c>
      <c r="AM70" s="582"/>
      <c r="AN70" s="582"/>
      <c r="AO70" s="582"/>
      <c r="AP70" s="582"/>
      <c r="AQ70" s="582"/>
      <c r="AR70" s="582"/>
      <c r="AS70" s="582"/>
      <c r="AT70" s="582"/>
      <c r="AU70" s="582"/>
      <c r="AV70" s="626"/>
      <c r="AW70" s="680"/>
      <c r="AX70" s="681"/>
      <c r="AY70" s="669" t="s">
        <v>463</v>
      </c>
      <c r="AZ70" s="670"/>
      <c r="BA70" s="670"/>
      <c r="BB70" s="670"/>
      <c r="BC70" s="670"/>
      <c r="BD70" s="670"/>
      <c r="BE70" s="671"/>
      <c r="BF70" s="583" t="s">
        <v>368</v>
      </c>
      <c r="BG70" s="584"/>
      <c r="BH70" s="584"/>
      <c r="BI70" s="584"/>
      <c r="BJ70" s="584"/>
      <c r="BK70" s="672"/>
      <c r="BL70" s="720"/>
      <c r="BM70" s="723"/>
      <c r="BN70" s="737" t="s">
        <v>447</v>
      </c>
      <c r="BO70" s="737"/>
      <c r="BP70" s="737"/>
      <c r="BQ70" s="737"/>
      <c r="BR70" s="739" t="s">
        <v>12</v>
      </c>
      <c r="BS70" s="582" t="s">
        <v>11</v>
      </c>
      <c r="BT70" s="582"/>
      <c r="BU70" s="582"/>
      <c r="BV70" s="582"/>
      <c r="BW70" s="582"/>
      <c r="BX70" s="582"/>
      <c r="BY70" s="582"/>
      <c r="BZ70" s="583">
        <v>88</v>
      </c>
      <c r="CA70" s="584"/>
      <c r="CB70" s="584"/>
      <c r="CC70" s="584"/>
      <c r="CD70" s="584"/>
      <c r="CE70" s="584"/>
      <c r="CF70" s="629"/>
      <c r="CG70" s="630"/>
      <c r="CH70" s="637" t="s">
        <v>448</v>
      </c>
      <c r="CI70" s="637" t="s">
        <v>449</v>
      </c>
      <c r="CJ70" s="732" t="s">
        <v>450</v>
      </c>
      <c r="CK70" s="582"/>
      <c r="CL70" s="582"/>
      <c r="CM70" s="582"/>
      <c r="CN70" s="582"/>
      <c r="CO70" s="582"/>
      <c r="CP70" s="582"/>
      <c r="CQ70" s="582"/>
      <c r="CR70" s="585"/>
      <c r="CS70" s="634"/>
      <c r="CT70" s="635"/>
      <c r="CU70" s="635"/>
      <c r="CV70" s="635"/>
      <c r="CW70" s="587"/>
      <c r="CX70" s="587"/>
      <c r="CY70" s="587"/>
      <c r="CZ70" s="589"/>
      <c r="DA70" s="636"/>
      <c r="DB70" s="587"/>
      <c r="DC70" s="587"/>
      <c r="DD70" s="587"/>
      <c r="DE70" s="587"/>
      <c r="DF70" s="587"/>
      <c r="DG70" s="587"/>
      <c r="DH70" s="590"/>
      <c r="DI70" s="4"/>
    </row>
    <row r="71" spans="2:113" ht="13.5" customHeight="1">
      <c r="B71" s="188"/>
      <c r="C71" s="712" t="s">
        <v>10</v>
      </c>
      <c r="D71" s="667"/>
      <c r="E71" s="667"/>
      <c r="F71" s="667"/>
      <c r="G71" s="667"/>
      <c r="H71" s="667"/>
      <c r="I71" s="667"/>
      <c r="J71" s="667"/>
      <c r="K71" s="667"/>
      <c r="L71" s="668"/>
      <c r="M71" s="733" t="s">
        <v>368</v>
      </c>
      <c r="N71" s="734"/>
      <c r="O71" s="734"/>
      <c r="P71" s="734"/>
      <c r="Q71" s="734"/>
      <c r="R71" s="734"/>
      <c r="S71" s="734"/>
      <c r="T71" s="734"/>
      <c r="U71" s="735" t="s">
        <v>368</v>
      </c>
      <c r="V71" s="735"/>
      <c r="W71" s="735"/>
      <c r="X71" s="735"/>
      <c r="Y71" s="734" t="s">
        <v>368</v>
      </c>
      <c r="Z71" s="734"/>
      <c r="AA71" s="734"/>
      <c r="AB71" s="734"/>
      <c r="AC71" s="734"/>
      <c r="AD71" s="734"/>
      <c r="AE71" s="734"/>
      <c r="AF71" s="736"/>
      <c r="AG71" s="11"/>
      <c r="AH71" s="582" t="s">
        <v>9</v>
      </c>
      <c r="AI71" s="582"/>
      <c r="AJ71" s="582"/>
      <c r="AK71" s="582"/>
      <c r="AL71" s="582"/>
      <c r="AM71" s="582"/>
      <c r="AN71" s="582"/>
      <c r="AO71" s="582"/>
      <c r="AP71" s="582"/>
      <c r="AQ71" s="582"/>
      <c r="AR71" s="582"/>
      <c r="AS71" s="582"/>
      <c r="AT71" s="582"/>
      <c r="AU71" s="582"/>
      <c r="AV71" s="626"/>
      <c r="AW71" s="680"/>
      <c r="AX71" s="681"/>
      <c r="AY71" s="669" t="s">
        <v>451</v>
      </c>
      <c r="AZ71" s="670"/>
      <c r="BA71" s="670"/>
      <c r="BB71" s="670"/>
      <c r="BC71" s="670"/>
      <c r="BD71" s="670"/>
      <c r="BE71" s="671"/>
      <c r="BF71" s="583">
        <v>2450000</v>
      </c>
      <c r="BG71" s="584"/>
      <c r="BH71" s="584"/>
      <c r="BI71" s="584"/>
      <c r="BJ71" s="584"/>
      <c r="BK71" s="672"/>
      <c r="BL71" s="720"/>
      <c r="BM71" s="723"/>
      <c r="BN71" s="737"/>
      <c r="BO71" s="737"/>
      <c r="BP71" s="737"/>
      <c r="BQ71" s="737"/>
      <c r="BR71" s="739"/>
      <c r="BS71" s="582" t="s">
        <v>8</v>
      </c>
      <c r="BT71" s="582"/>
      <c r="BU71" s="582"/>
      <c r="BV71" s="582"/>
      <c r="BW71" s="582"/>
      <c r="BX71" s="582"/>
      <c r="BY71" s="582"/>
      <c r="BZ71" s="583">
        <v>100</v>
      </c>
      <c r="CA71" s="584"/>
      <c r="CB71" s="584"/>
      <c r="CC71" s="584"/>
      <c r="CD71" s="584"/>
      <c r="CE71" s="584"/>
      <c r="CF71" s="629"/>
      <c r="CG71" s="630"/>
      <c r="CH71" s="637"/>
      <c r="CI71" s="637"/>
      <c r="CJ71" s="732"/>
      <c r="CK71" s="582" t="s">
        <v>7</v>
      </c>
      <c r="CL71" s="582"/>
      <c r="CM71" s="582"/>
      <c r="CN71" s="582"/>
      <c r="CO71" s="582"/>
      <c r="CP71" s="582"/>
      <c r="CQ71" s="582"/>
      <c r="CR71" s="585"/>
      <c r="CS71" s="586">
        <v>99.2</v>
      </c>
      <c r="CT71" s="587"/>
      <c r="CU71" s="587"/>
      <c r="CV71" s="587"/>
      <c r="CW71" s="588">
        <v>97.5</v>
      </c>
      <c r="CX71" s="587"/>
      <c r="CY71" s="587"/>
      <c r="CZ71" s="589"/>
      <c r="DA71" s="586">
        <v>99</v>
      </c>
      <c r="DB71" s="587"/>
      <c r="DC71" s="587"/>
      <c r="DD71" s="587"/>
      <c r="DE71" s="588">
        <v>97</v>
      </c>
      <c r="DF71" s="587"/>
      <c r="DG71" s="587"/>
      <c r="DH71" s="590"/>
      <c r="DI71" s="4"/>
    </row>
    <row r="72" spans="2:113" ht="13.5" customHeight="1" thickBot="1">
      <c r="B72" s="591" t="s">
        <v>6</v>
      </c>
      <c r="C72" s="592"/>
      <c r="D72" s="592"/>
      <c r="E72" s="592"/>
      <c r="F72" s="592"/>
      <c r="G72" s="592"/>
      <c r="H72" s="592"/>
      <c r="I72" s="592"/>
      <c r="J72" s="592"/>
      <c r="K72" s="592"/>
      <c r="L72" s="593"/>
      <c r="M72" s="594">
        <v>62596088</v>
      </c>
      <c r="N72" s="595"/>
      <c r="O72" s="595"/>
      <c r="P72" s="595"/>
      <c r="Q72" s="595"/>
      <c r="R72" s="595"/>
      <c r="S72" s="595"/>
      <c r="T72" s="595"/>
      <c r="U72" s="596">
        <v>100</v>
      </c>
      <c r="V72" s="596"/>
      <c r="W72" s="596"/>
      <c r="X72" s="596"/>
      <c r="Y72" s="595">
        <v>40198390</v>
      </c>
      <c r="Z72" s="595"/>
      <c r="AA72" s="595"/>
      <c r="AB72" s="595"/>
      <c r="AC72" s="595"/>
      <c r="AD72" s="595"/>
      <c r="AE72" s="595"/>
      <c r="AF72" s="597"/>
      <c r="AG72" s="10"/>
      <c r="AH72" s="598">
        <v>41745089</v>
      </c>
      <c r="AI72" s="598"/>
      <c r="AJ72" s="598"/>
      <c r="AK72" s="598"/>
      <c r="AL72" s="598"/>
      <c r="AM72" s="598"/>
      <c r="AN72" s="598"/>
      <c r="AO72" s="598"/>
      <c r="AP72" s="598"/>
      <c r="AQ72" s="598"/>
      <c r="AR72" s="598"/>
      <c r="AS72" s="598"/>
      <c r="AT72" s="592" t="s">
        <v>5</v>
      </c>
      <c r="AU72" s="592"/>
      <c r="AV72" s="9"/>
      <c r="AW72" s="682"/>
      <c r="AX72" s="683"/>
      <c r="AY72" s="599" t="s">
        <v>85</v>
      </c>
      <c r="AZ72" s="600"/>
      <c r="BA72" s="600"/>
      <c r="BB72" s="600"/>
      <c r="BC72" s="600"/>
      <c r="BD72" s="600"/>
      <c r="BE72" s="601"/>
      <c r="BF72" s="602">
        <v>3671265</v>
      </c>
      <c r="BG72" s="603"/>
      <c r="BH72" s="603"/>
      <c r="BI72" s="603"/>
      <c r="BJ72" s="603"/>
      <c r="BK72" s="604"/>
      <c r="BL72" s="721"/>
      <c r="BM72" s="724"/>
      <c r="BN72" s="738"/>
      <c r="BO72" s="738"/>
      <c r="BP72" s="738"/>
      <c r="BQ72" s="738"/>
      <c r="BR72" s="740"/>
      <c r="BS72" s="592" t="s">
        <v>4</v>
      </c>
      <c r="BT72" s="592"/>
      <c r="BU72" s="592"/>
      <c r="BV72" s="592"/>
      <c r="BW72" s="592"/>
      <c r="BX72" s="592"/>
      <c r="BY72" s="592"/>
      <c r="BZ72" s="602">
        <v>273</v>
      </c>
      <c r="CA72" s="603"/>
      <c r="CB72" s="603"/>
      <c r="CC72" s="603"/>
      <c r="CD72" s="603"/>
      <c r="CE72" s="604"/>
      <c r="CF72" s="605" t="s">
        <v>3</v>
      </c>
      <c r="CG72" s="606"/>
      <c r="CH72" s="607" t="s">
        <v>2</v>
      </c>
      <c r="CI72" s="607"/>
      <c r="CJ72" s="608"/>
      <c r="CK72" s="592" t="s">
        <v>1</v>
      </c>
      <c r="CL72" s="592"/>
      <c r="CM72" s="592"/>
      <c r="CN72" s="592"/>
      <c r="CO72" s="592"/>
      <c r="CP72" s="592"/>
      <c r="CQ72" s="592"/>
      <c r="CR72" s="593"/>
      <c r="CS72" s="609">
        <v>99.5</v>
      </c>
      <c r="CT72" s="610"/>
      <c r="CU72" s="610"/>
      <c r="CV72" s="610"/>
      <c r="CW72" s="611">
        <v>98.8</v>
      </c>
      <c r="CX72" s="610"/>
      <c r="CY72" s="610"/>
      <c r="CZ72" s="612"/>
      <c r="DA72" s="609">
        <v>99.5</v>
      </c>
      <c r="DB72" s="610"/>
      <c r="DC72" s="610"/>
      <c r="DD72" s="610"/>
      <c r="DE72" s="611">
        <v>98.6</v>
      </c>
      <c r="DF72" s="610"/>
      <c r="DG72" s="610"/>
      <c r="DH72" s="718"/>
      <c r="DI72" s="4"/>
    </row>
    <row r="73" spans="2:113" ht="13.5" customHeight="1">
      <c r="B73" s="715" t="s">
        <v>0</v>
      </c>
      <c r="C73" s="715"/>
      <c r="D73" s="715"/>
      <c r="E73" s="715"/>
      <c r="F73" s="715"/>
      <c r="G73" s="715"/>
      <c r="H73" s="715"/>
      <c r="I73" s="715"/>
      <c r="J73" s="715"/>
      <c r="K73" s="715"/>
      <c r="L73" s="715"/>
      <c r="M73" s="715"/>
      <c r="N73" s="715"/>
      <c r="O73" s="715"/>
      <c r="P73" s="715"/>
      <c r="Q73" s="715"/>
      <c r="R73" s="715"/>
      <c r="S73" s="715"/>
      <c r="T73" s="715"/>
      <c r="U73" s="715"/>
      <c r="V73" s="715"/>
      <c r="W73" s="715"/>
      <c r="X73" s="715"/>
      <c r="Y73" s="715"/>
      <c r="Z73" s="715"/>
      <c r="AA73" s="715"/>
      <c r="AB73" s="715"/>
      <c r="AC73" s="715"/>
      <c r="AD73" s="715"/>
      <c r="AE73" s="715"/>
      <c r="AF73" s="715"/>
      <c r="AG73" s="715"/>
      <c r="AH73" s="715"/>
      <c r="AI73" s="715"/>
      <c r="AJ73" s="715"/>
      <c r="AK73" s="715"/>
      <c r="AL73" s="715"/>
      <c r="AM73" s="715"/>
      <c r="AN73" s="715"/>
      <c r="AO73" s="715"/>
      <c r="AP73" s="715"/>
      <c r="AQ73" s="715"/>
      <c r="AR73" s="715"/>
      <c r="AS73" s="715"/>
      <c r="AT73" s="715"/>
      <c r="AU73" s="715"/>
      <c r="AV73" s="715"/>
      <c r="AW73" s="715"/>
      <c r="AX73" s="715"/>
      <c r="AY73" s="715"/>
      <c r="AZ73" s="715"/>
      <c r="BA73" s="715"/>
      <c r="BB73" s="715"/>
      <c r="BC73" s="715"/>
      <c r="BD73" s="715"/>
      <c r="BE73" s="715"/>
      <c r="BF73" s="715"/>
      <c r="BG73" s="715"/>
      <c r="BH73" s="715"/>
      <c r="BI73" s="715"/>
      <c r="BJ73" s="715"/>
      <c r="BK73" s="715"/>
      <c r="BL73" s="715"/>
      <c r="BM73" s="715"/>
      <c r="BN73" s="715"/>
      <c r="BO73" s="715"/>
      <c r="BP73" s="715"/>
      <c r="BQ73" s="715"/>
      <c r="BR73" s="715"/>
      <c r="BS73" s="715"/>
      <c r="BT73" s="715"/>
      <c r="BU73" s="715"/>
      <c r="BV73" s="715"/>
      <c r="BW73" s="715"/>
      <c r="BX73" s="715"/>
      <c r="BY73" s="715"/>
      <c r="BZ73" s="715"/>
      <c r="CA73" s="715"/>
      <c r="CB73" s="715"/>
      <c r="CC73" s="715"/>
      <c r="CD73" s="715"/>
      <c r="CE73" s="715"/>
      <c r="CF73" s="715"/>
      <c r="CG73" s="715"/>
      <c r="CH73" s="715"/>
      <c r="CI73" s="715"/>
      <c r="CJ73" s="715"/>
      <c r="CK73" s="715"/>
      <c r="CL73" s="715"/>
      <c r="CN73" s="8"/>
      <c r="CO73" s="285"/>
      <c r="CP73" s="285"/>
      <c r="CQ73" s="285"/>
      <c r="CR73" s="285"/>
      <c r="CS73" s="285"/>
      <c r="CT73" s="282"/>
      <c r="CU73" s="282"/>
      <c r="CV73" s="282"/>
      <c r="CW73" s="282"/>
      <c r="CX73" s="282"/>
      <c r="CY73" s="282"/>
      <c r="CZ73" s="282"/>
      <c r="DA73" s="282"/>
      <c r="DB73" s="282"/>
      <c r="DC73" s="282"/>
      <c r="DD73" s="282"/>
      <c r="DE73" s="282"/>
      <c r="DF73" s="282"/>
      <c r="DG73" s="282"/>
      <c r="DH73" s="282"/>
    </row>
    <row r="74" spans="2:113" ht="13.5" customHeight="1">
      <c r="B74" s="716" t="s">
        <v>452</v>
      </c>
      <c r="C74" s="716"/>
      <c r="D74" s="716"/>
      <c r="E74" s="716"/>
      <c r="F74" s="716"/>
      <c r="G74" s="716"/>
      <c r="H74" s="716"/>
      <c r="I74" s="716"/>
      <c r="J74" s="716"/>
      <c r="K74" s="716"/>
      <c r="L74" s="716"/>
      <c r="M74" s="716"/>
      <c r="N74" s="716"/>
      <c r="O74" s="716"/>
      <c r="P74" s="716"/>
      <c r="Q74" s="716"/>
      <c r="R74" s="716"/>
      <c r="S74" s="716"/>
      <c r="T74" s="716"/>
      <c r="U74" s="716"/>
      <c r="V74" s="716"/>
      <c r="W74" s="716"/>
      <c r="X74" s="716"/>
      <c r="Y74" s="716"/>
      <c r="Z74" s="716"/>
      <c r="AA74" s="716"/>
      <c r="AB74" s="716"/>
      <c r="AC74" s="716"/>
      <c r="AD74" s="716"/>
      <c r="AE74" s="716"/>
      <c r="AF74" s="716"/>
      <c r="AG74" s="716"/>
      <c r="AH74" s="716"/>
      <c r="AI74" s="716"/>
      <c r="AJ74" s="716"/>
      <c r="AK74" s="716"/>
      <c r="AL74" s="716"/>
      <c r="AM74" s="716"/>
      <c r="AN74" s="716"/>
      <c r="AO74" s="716"/>
      <c r="AP74" s="716"/>
      <c r="AQ74" s="716"/>
      <c r="AR74" s="716"/>
      <c r="AS74" s="716"/>
      <c r="AT74" s="716"/>
      <c r="AU74" s="716"/>
      <c r="AV74" s="716"/>
      <c r="AW74" s="716"/>
      <c r="AX74" s="716"/>
      <c r="AY74" s="716"/>
      <c r="AZ74" s="716"/>
      <c r="BA74" s="716"/>
      <c r="BB74" s="716"/>
      <c r="BC74" s="716"/>
      <c r="BD74" s="716"/>
      <c r="BE74" s="716"/>
      <c r="BF74" s="716"/>
      <c r="BG74" s="716"/>
      <c r="BH74" s="716"/>
      <c r="BI74" s="716"/>
      <c r="BJ74" s="716"/>
      <c r="BK74" s="716"/>
      <c r="BL74" s="716"/>
      <c r="BM74" s="716"/>
      <c r="BN74" s="716"/>
      <c r="BO74" s="716"/>
      <c r="BP74" s="716"/>
      <c r="BQ74" s="716"/>
      <c r="BR74" s="716"/>
      <c r="BS74" s="716"/>
      <c r="BT74" s="716"/>
      <c r="BU74" s="716"/>
      <c r="BV74" s="716"/>
      <c r="BW74" s="716"/>
      <c r="BX74" s="716"/>
      <c r="BY74" s="716"/>
      <c r="BZ74" s="716"/>
      <c r="CA74" s="716"/>
      <c r="CB74" s="716"/>
      <c r="CC74" s="716"/>
      <c r="CD74" s="716"/>
      <c r="CE74" s="716"/>
      <c r="CF74" s="716"/>
      <c r="CG74" s="716"/>
      <c r="CH74" s="716"/>
      <c r="CI74" s="716"/>
      <c r="CJ74" s="716"/>
      <c r="CK74" s="716"/>
      <c r="CL74" s="716"/>
      <c r="CN74" s="7"/>
      <c r="CO74" s="7"/>
      <c r="CP74" s="7"/>
      <c r="CQ74" s="7"/>
      <c r="CR74" s="7"/>
      <c r="CS74" s="7"/>
      <c r="CT74" s="7"/>
      <c r="CU74" s="7"/>
      <c r="CV74" s="7"/>
      <c r="CW74" s="6"/>
      <c r="CZ74" s="6"/>
      <c r="DA74" s="6"/>
      <c r="DB74" s="4"/>
      <c r="DC74" s="4"/>
      <c r="DD74" s="4"/>
      <c r="DE74" s="580" t="s">
        <v>517</v>
      </c>
      <c r="DF74" s="580"/>
      <c r="DG74" s="580"/>
      <c r="DH74" s="580"/>
    </row>
    <row r="75" spans="2:113" ht="13.5" customHeight="1">
      <c r="B75" s="717" t="s">
        <v>454</v>
      </c>
      <c r="C75" s="717"/>
      <c r="D75" s="717"/>
      <c r="E75" s="717"/>
      <c r="F75" s="717"/>
      <c r="G75" s="717"/>
      <c r="H75" s="717"/>
      <c r="I75" s="717"/>
      <c r="J75" s="717"/>
      <c r="K75" s="717"/>
      <c r="L75" s="717"/>
      <c r="M75" s="717"/>
      <c r="N75" s="717"/>
      <c r="O75" s="717"/>
      <c r="P75" s="717"/>
      <c r="Q75" s="717"/>
      <c r="R75" s="717"/>
      <c r="S75" s="717"/>
      <c r="T75" s="717"/>
      <c r="U75" s="717"/>
      <c r="V75" s="717"/>
      <c r="W75" s="717"/>
      <c r="X75" s="717"/>
      <c r="Y75" s="717"/>
      <c r="Z75" s="717"/>
      <c r="AA75" s="717"/>
      <c r="AB75" s="717"/>
      <c r="AC75" s="717"/>
      <c r="AD75" s="717"/>
      <c r="AE75" s="717"/>
      <c r="AF75" s="717"/>
      <c r="AG75" s="717"/>
      <c r="AH75" s="717"/>
      <c r="AI75" s="717"/>
      <c r="AJ75" s="717"/>
      <c r="AK75" s="717"/>
      <c r="AL75" s="717"/>
      <c r="AM75" s="717"/>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7"/>
      <c r="BJ75" s="717"/>
      <c r="BK75" s="717"/>
      <c r="BL75" s="717"/>
      <c r="BM75" s="717"/>
      <c r="BN75" s="717"/>
      <c r="BO75" s="717"/>
      <c r="BP75" s="717"/>
      <c r="BQ75" s="717"/>
      <c r="BR75" s="717"/>
      <c r="BS75" s="717"/>
      <c r="BT75" s="717"/>
      <c r="BU75" s="717"/>
      <c r="BV75" s="717"/>
      <c r="BW75" s="717"/>
      <c r="BX75" s="717"/>
      <c r="BY75" s="717"/>
      <c r="BZ75" s="717"/>
      <c r="CA75" s="717"/>
      <c r="CB75" s="717"/>
      <c r="CC75" s="717"/>
      <c r="CD75" s="717"/>
      <c r="CE75" s="717"/>
      <c r="CF75" s="717"/>
      <c r="CG75" s="717"/>
      <c r="CH75" s="717"/>
      <c r="CI75" s="717"/>
      <c r="CJ75" s="717"/>
      <c r="CK75" s="717"/>
      <c r="CL75" s="717"/>
      <c r="CN75" s="3"/>
      <c r="CO75" s="3"/>
      <c r="CP75" s="3"/>
      <c r="CQ75" s="3"/>
      <c r="CR75" s="3"/>
      <c r="CS75" s="3"/>
      <c r="CT75" s="3"/>
      <c r="CU75" s="3"/>
      <c r="CV75" s="3"/>
      <c r="CW75" s="5"/>
      <c r="CZ75" s="4"/>
      <c r="DA75" s="4"/>
      <c r="DB75" s="4"/>
      <c r="DC75" s="4"/>
      <c r="DD75" s="4"/>
    </row>
    <row r="76" spans="2:113" ht="13.5" customHeight="1">
      <c r="B76" s="716" t="s">
        <v>781</v>
      </c>
      <c r="C76" s="716"/>
      <c r="D76" s="716"/>
      <c r="E76" s="716"/>
      <c r="F76" s="716"/>
      <c r="G76" s="716"/>
      <c r="H76" s="716"/>
      <c r="I76" s="716"/>
      <c r="J76" s="716"/>
      <c r="K76" s="716"/>
      <c r="L76" s="716"/>
      <c r="M76" s="716"/>
      <c r="N76" s="716"/>
      <c r="O76" s="716"/>
      <c r="P76" s="716"/>
      <c r="Q76" s="716"/>
      <c r="R76" s="716"/>
      <c r="S76" s="716"/>
      <c r="T76" s="716"/>
      <c r="U76" s="716"/>
      <c r="V76" s="716"/>
      <c r="W76" s="716"/>
      <c r="X76" s="716"/>
      <c r="Y76" s="716"/>
      <c r="Z76" s="716"/>
      <c r="AA76" s="716"/>
      <c r="AB76" s="716"/>
      <c r="AC76" s="716"/>
      <c r="AD76" s="716"/>
      <c r="AE76" s="716"/>
      <c r="AF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N76" s="3"/>
      <c r="CO76" s="3"/>
      <c r="CP76" s="3"/>
      <c r="CQ76" s="3"/>
      <c r="CR76" s="3"/>
      <c r="CS76" s="3"/>
      <c r="CT76" s="3"/>
      <c r="CU76" s="3"/>
      <c r="CV76" s="3"/>
    </row>
    <row r="77" spans="2:113" ht="13.5" customHeight="1">
      <c r="B77" s="581" t="s">
        <v>455</v>
      </c>
      <c r="C77" s="581"/>
      <c r="D77" s="581"/>
      <c r="E77" s="581"/>
      <c r="F77" s="581"/>
      <c r="G77" s="581"/>
      <c r="H77" s="581"/>
      <c r="I77" s="581"/>
      <c r="J77" s="581"/>
      <c r="K77" s="581"/>
      <c r="L77" s="581"/>
      <c r="M77" s="581"/>
      <c r="N77" s="581"/>
      <c r="O77" s="581"/>
      <c r="P77" s="581"/>
      <c r="Q77" s="581"/>
      <c r="R77" s="581"/>
      <c r="S77" s="581"/>
      <c r="T77" s="581"/>
      <c r="U77" s="581"/>
      <c r="V77" s="581"/>
      <c r="W77" s="581"/>
      <c r="X77" s="581"/>
      <c r="Y77" s="581"/>
      <c r="Z77" s="581"/>
      <c r="AA77" s="581"/>
      <c r="AB77" s="581"/>
      <c r="AC77" s="581"/>
      <c r="AD77" s="581"/>
      <c r="AE77" s="581"/>
      <c r="AF77" s="581"/>
      <c r="AG77" s="581"/>
      <c r="AH77" s="581"/>
      <c r="AI77" s="581"/>
      <c r="AJ77" s="581"/>
      <c r="AK77" s="581"/>
      <c r="AL77" s="581"/>
      <c r="AM77" s="581"/>
      <c r="AN77" s="581"/>
      <c r="AO77" s="581"/>
      <c r="AP77" s="581"/>
      <c r="AQ77" s="581"/>
      <c r="AR77" s="581"/>
      <c r="AS77" s="581"/>
      <c r="AT77" s="581"/>
      <c r="AU77" s="581"/>
      <c r="AV77" s="581"/>
      <c r="AW77" s="581"/>
      <c r="AX77" s="581"/>
      <c r="AY77" s="581"/>
      <c r="AZ77" s="581"/>
      <c r="BA77" s="581"/>
      <c r="BB77" s="581"/>
      <c r="BC77" s="581"/>
      <c r="BD77" s="581"/>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581"/>
      <c r="CG77" s="581"/>
      <c r="CH77" s="581"/>
      <c r="CI77" s="581"/>
      <c r="CJ77" s="581"/>
      <c r="CK77" s="581"/>
      <c r="CL77" s="581"/>
      <c r="CN77" s="3"/>
      <c r="CO77" s="3"/>
      <c r="CP77" s="3"/>
      <c r="CQ77" s="3"/>
      <c r="CR77" s="3"/>
      <c r="CS77" s="3"/>
      <c r="CT77" s="3"/>
      <c r="CU77" s="3"/>
      <c r="CV77" s="3"/>
    </row>
    <row r="78" spans="2:113" ht="13.5" customHeight="1">
      <c r="B78" s="581" t="s">
        <v>456</v>
      </c>
      <c r="C78" s="581"/>
      <c r="D78" s="581"/>
      <c r="E78" s="581"/>
      <c r="F78" s="581"/>
      <c r="G78" s="581"/>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1"/>
      <c r="AY78" s="581"/>
      <c r="AZ78" s="581"/>
      <c r="BA78" s="581"/>
      <c r="BB78" s="581"/>
      <c r="BC78" s="581"/>
      <c r="BD78" s="581"/>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N78" s="2"/>
      <c r="CO78" s="2"/>
      <c r="CP78" s="2"/>
      <c r="CQ78" s="2"/>
      <c r="CR78" s="2"/>
      <c r="CS78" s="2"/>
      <c r="CT78" s="2"/>
      <c r="CU78" s="2"/>
      <c r="CV78" s="2"/>
    </row>
    <row r="79" spans="2:113" ht="13.5" customHeight="1">
      <c r="B79" s="581" t="s">
        <v>782</v>
      </c>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81"/>
      <c r="AL79" s="581"/>
      <c r="AM79" s="581"/>
      <c r="AN79" s="581"/>
      <c r="AO79" s="581"/>
      <c r="AP79" s="581"/>
      <c r="AQ79" s="581"/>
      <c r="AR79" s="581"/>
      <c r="AS79" s="581"/>
      <c r="AT79" s="581"/>
      <c r="AU79" s="581"/>
      <c r="AV79" s="581"/>
      <c r="AW79" s="581"/>
      <c r="AX79" s="581"/>
      <c r="AY79" s="581"/>
      <c r="AZ79" s="581"/>
      <c r="BA79" s="581"/>
      <c r="BB79" s="581"/>
      <c r="BC79" s="581"/>
      <c r="BD79" s="581"/>
      <c r="BE79" s="581"/>
      <c r="BF79" s="581"/>
      <c r="BG79" s="581"/>
      <c r="BH79" s="581"/>
      <c r="BI79" s="581"/>
      <c r="BJ79" s="581"/>
      <c r="BK79" s="581"/>
      <c r="BL79" s="581"/>
      <c r="BM79" s="581"/>
      <c r="BN79" s="581"/>
      <c r="BO79" s="581"/>
      <c r="BP79" s="581"/>
      <c r="BQ79" s="581"/>
      <c r="BR79" s="581"/>
      <c r="BS79" s="581"/>
      <c r="BT79" s="581"/>
      <c r="BU79" s="581"/>
      <c r="BV79" s="581"/>
      <c r="BW79" s="581"/>
      <c r="BX79" s="581"/>
      <c r="BY79" s="581"/>
      <c r="BZ79" s="581"/>
      <c r="CA79" s="581"/>
      <c r="CB79" s="581"/>
      <c r="CC79" s="581"/>
      <c r="CD79" s="581"/>
      <c r="CE79" s="581"/>
      <c r="CF79" s="581"/>
      <c r="CG79" s="581"/>
      <c r="CH79" s="581"/>
      <c r="CI79" s="581"/>
      <c r="CJ79" s="581"/>
      <c r="CK79" s="581"/>
      <c r="CL79" s="581"/>
      <c r="CM79" s="2"/>
      <c r="CN79" s="2"/>
      <c r="CO79" s="2"/>
      <c r="CP79" s="2"/>
      <c r="CQ79" s="2"/>
      <c r="CR79" s="2"/>
      <c r="CS79" s="2"/>
      <c r="CT79" s="2"/>
      <c r="CU79" s="2"/>
      <c r="CV79" s="2"/>
    </row>
  </sheetData>
  <mergeCells count="906">
    <mergeCell ref="B79:CL79"/>
    <mergeCell ref="CF72:CG72"/>
    <mergeCell ref="CH72:CJ72"/>
    <mergeCell ref="CK72:CR72"/>
    <mergeCell ref="CS72:CV72"/>
    <mergeCell ref="CW72:CZ72"/>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view="pageBreakPreview" topLeftCell="A40" zoomScale="130" zoomScaleNormal="100" zoomScaleSheetLayoutView="130" workbookViewId="0">
      <selection activeCell="N54" sqref="N54"/>
    </sheetView>
  </sheetViews>
  <sheetFormatPr defaultRowHeight="13.5"/>
  <cols>
    <col min="1" max="10" width="8.875" customWidth="1"/>
  </cols>
  <sheetData/>
  <phoneticPr fontId="2"/>
  <pageMargins left="0.70866141732283472" right="0.70866141732283472" top="0.74803149606299213" bottom="0.74803149606299213"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M1" zoomScale="80" zoomScaleNormal="80" workbookViewId="0">
      <selection activeCell="CO23" sqref="CO23:DH23"/>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64" t="s">
        <v>776</v>
      </c>
      <c r="E2" s="964"/>
      <c r="F2" s="964"/>
      <c r="G2" s="964"/>
      <c r="H2" s="964"/>
      <c r="I2" s="964"/>
      <c r="J2" s="964"/>
      <c r="K2" s="964"/>
      <c r="L2" s="964"/>
      <c r="M2" s="964"/>
      <c r="N2" s="964"/>
      <c r="O2" s="964"/>
      <c r="P2" s="964"/>
      <c r="Q2" s="964"/>
      <c r="R2" s="280"/>
      <c r="S2" s="74"/>
      <c r="T2" s="74"/>
      <c r="U2" s="965" t="s">
        <v>200</v>
      </c>
      <c r="V2" s="966"/>
      <c r="W2" s="949" t="s">
        <v>384</v>
      </c>
      <c r="X2" s="947"/>
      <c r="Y2" s="947"/>
      <c r="Z2" s="947"/>
      <c r="AA2" s="947"/>
      <c r="AB2" s="947"/>
      <c r="AC2" s="969">
        <v>186283</v>
      </c>
      <c r="AD2" s="970"/>
      <c r="AE2" s="970"/>
      <c r="AF2" s="970"/>
      <c r="AG2" s="970"/>
      <c r="AH2" s="970"/>
      <c r="AI2" s="944" t="s">
        <v>187</v>
      </c>
      <c r="AJ2" s="944"/>
      <c r="AK2" s="79"/>
      <c r="AL2" s="971" t="s">
        <v>77</v>
      </c>
      <c r="AM2" s="971"/>
      <c r="AN2" s="971"/>
      <c r="AO2" s="78"/>
      <c r="AP2" s="949" t="s">
        <v>199</v>
      </c>
      <c r="AQ2" s="947"/>
      <c r="AR2" s="947"/>
      <c r="AS2" s="947"/>
      <c r="AT2" s="947"/>
      <c r="AU2" s="947"/>
      <c r="AV2" s="947"/>
      <c r="AW2" s="948"/>
      <c r="AX2" s="77"/>
      <c r="AY2" s="947" t="s">
        <v>198</v>
      </c>
      <c r="AZ2" s="947"/>
      <c r="BA2" s="947"/>
      <c r="BB2" s="947"/>
      <c r="BC2" s="947"/>
      <c r="BD2" s="947"/>
      <c r="BE2" s="76"/>
      <c r="BF2" s="961"/>
      <c r="BG2" s="963"/>
      <c r="BH2" s="947" t="s">
        <v>197</v>
      </c>
      <c r="BI2" s="947"/>
      <c r="BJ2" s="947"/>
      <c r="BK2" s="947"/>
      <c r="BL2" s="947"/>
      <c r="BM2" s="947"/>
      <c r="BN2" s="947"/>
      <c r="BO2" s="947"/>
      <c r="BP2" s="947"/>
      <c r="BQ2" s="947"/>
      <c r="BR2" s="947"/>
      <c r="BS2" s="947"/>
      <c r="BT2" s="947"/>
      <c r="BU2" s="944"/>
      <c r="BV2" s="944"/>
      <c r="BW2" s="945"/>
      <c r="BX2" s="75"/>
      <c r="BY2" s="74"/>
      <c r="BZ2" s="947" t="s">
        <v>196</v>
      </c>
      <c r="CA2" s="947"/>
      <c r="CB2" s="947"/>
      <c r="CC2" s="947"/>
      <c r="CD2" s="947"/>
      <c r="CE2" s="947"/>
      <c r="CF2" s="947"/>
      <c r="CG2" s="73"/>
      <c r="CH2" s="73"/>
      <c r="CI2" s="73"/>
      <c r="CJ2" s="73"/>
      <c r="CK2" s="947" t="s">
        <v>195</v>
      </c>
      <c r="CL2" s="947"/>
      <c r="CM2" s="947"/>
      <c r="CN2" s="947"/>
      <c r="CO2" s="947"/>
      <c r="CP2" s="947"/>
      <c r="CQ2" s="948"/>
      <c r="CR2" s="949" t="s">
        <v>194</v>
      </c>
      <c r="CS2" s="947"/>
      <c r="CT2" s="947"/>
      <c r="CU2" s="947"/>
      <c r="CV2" s="947"/>
      <c r="CW2" s="947"/>
      <c r="CX2" s="947"/>
      <c r="CY2" s="947"/>
      <c r="CZ2" s="947"/>
      <c r="DA2" s="948"/>
      <c r="DB2" s="950" t="s">
        <v>457</v>
      </c>
      <c r="DC2" s="944"/>
      <c r="DD2" s="944"/>
      <c r="DE2" s="944"/>
      <c r="DF2" s="944"/>
      <c r="DG2" s="944"/>
      <c r="DH2" s="951"/>
      <c r="DI2" s="4"/>
    </row>
    <row r="3" spans="2:113" ht="13.5" customHeight="1">
      <c r="B3" s="17"/>
      <c r="C3" s="6"/>
      <c r="D3" s="937"/>
      <c r="E3" s="937"/>
      <c r="F3" s="937"/>
      <c r="G3" s="937"/>
      <c r="H3" s="937"/>
      <c r="I3" s="937"/>
      <c r="J3" s="937"/>
      <c r="K3" s="937"/>
      <c r="L3" s="937"/>
      <c r="M3" s="937"/>
      <c r="N3" s="937"/>
      <c r="O3" s="937"/>
      <c r="P3" s="937"/>
      <c r="Q3" s="937"/>
      <c r="R3" s="281"/>
      <c r="S3" s="6"/>
      <c r="T3" s="6"/>
      <c r="U3" s="967"/>
      <c r="V3" s="968"/>
      <c r="W3" s="619" t="s">
        <v>386</v>
      </c>
      <c r="X3" s="582"/>
      <c r="Y3" s="582"/>
      <c r="Z3" s="582"/>
      <c r="AA3" s="582"/>
      <c r="AB3" s="582"/>
      <c r="AC3" s="583">
        <v>180052</v>
      </c>
      <c r="AD3" s="584"/>
      <c r="AE3" s="584"/>
      <c r="AF3" s="584"/>
      <c r="AG3" s="584"/>
      <c r="AH3" s="584"/>
      <c r="AI3" s="941" t="s">
        <v>187</v>
      </c>
      <c r="AJ3" s="941"/>
      <c r="AK3" s="72"/>
      <c r="AL3" s="972"/>
      <c r="AM3" s="972"/>
      <c r="AN3" s="972"/>
      <c r="AO3" s="71"/>
      <c r="AP3" s="697"/>
      <c r="AQ3" s="662"/>
      <c r="AR3" s="662"/>
      <c r="AS3" s="662"/>
      <c r="AT3" s="662"/>
      <c r="AU3" s="662"/>
      <c r="AV3" s="662"/>
      <c r="AW3" s="663"/>
      <c r="AX3" s="20"/>
      <c r="AY3" s="662"/>
      <c r="AZ3" s="662"/>
      <c r="BA3" s="662"/>
      <c r="BB3" s="662"/>
      <c r="BC3" s="662"/>
      <c r="BD3" s="662"/>
      <c r="BE3" s="21"/>
      <c r="BF3" s="962"/>
      <c r="BG3" s="824"/>
      <c r="BH3" s="662"/>
      <c r="BI3" s="662"/>
      <c r="BJ3" s="662"/>
      <c r="BK3" s="662"/>
      <c r="BL3" s="662"/>
      <c r="BM3" s="662"/>
      <c r="BN3" s="662"/>
      <c r="BO3" s="662"/>
      <c r="BP3" s="662"/>
      <c r="BQ3" s="662"/>
      <c r="BR3" s="662"/>
      <c r="BS3" s="662"/>
      <c r="BT3" s="662"/>
      <c r="BU3" s="936"/>
      <c r="BV3" s="936"/>
      <c r="BW3" s="946"/>
      <c r="BX3" s="46"/>
      <c r="BY3" s="4"/>
      <c r="BZ3" s="582"/>
      <c r="CA3" s="582"/>
      <c r="CB3" s="582"/>
      <c r="CC3" s="582"/>
      <c r="CD3" s="582"/>
      <c r="CE3" s="582"/>
      <c r="CF3" s="582"/>
      <c r="CG3" s="35"/>
      <c r="CH3" s="35"/>
      <c r="CI3" s="6"/>
      <c r="CJ3" s="6"/>
      <c r="CK3" s="582"/>
      <c r="CL3" s="582"/>
      <c r="CM3" s="582"/>
      <c r="CN3" s="582"/>
      <c r="CO3" s="582"/>
      <c r="CP3" s="582"/>
      <c r="CQ3" s="585"/>
      <c r="CR3" s="619"/>
      <c r="CS3" s="582"/>
      <c r="CT3" s="582"/>
      <c r="CU3" s="582"/>
      <c r="CV3" s="582"/>
      <c r="CW3" s="582"/>
      <c r="CX3" s="582"/>
      <c r="CY3" s="582"/>
      <c r="CZ3" s="582"/>
      <c r="DA3" s="585"/>
      <c r="DB3" s="817"/>
      <c r="DC3" s="941"/>
      <c r="DD3" s="941"/>
      <c r="DE3" s="941"/>
      <c r="DF3" s="941"/>
      <c r="DG3" s="941"/>
      <c r="DH3" s="952"/>
      <c r="DI3" s="4"/>
    </row>
    <row r="4" spans="2:113" ht="13.5" customHeight="1">
      <c r="B4" s="17"/>
      <c r="C4" s="6"/>
      <c r="D4" s="937"/>
      <c r="E4" s="937"/>
      <c r="F4" s="937"/>
      <c r="G4" s="937"/>
      <c r="H4" s="937"/>
      <c r="I4" s="937"/>
      <c r="J4" s="937"/>
      <c r="K4" s="937"/>
      <c r="L4" s="937"/>
      <c r="M4" s="937"/>
      <c r="N4" s="937"/>
      <c r="O4" s="937"/>
      <c r="P4" s="937"/>
      <c r="Q4" s="937"/>
      <c r="R4" s="281"/>
      <c r="S4" s="6"/>
      <c r="T4" s="6"/>
      <c r="U4" s="967"/>
      <c r="V4" s="968"/>
      <c r="W4" s="619" t="s">
        <v>193</v>
      </c>
      <c r="X4" s="582"/>
      <c r="Y4" s="582"/>
      <c r="Z4" s="582"/>
      <c r="AA4" s="582"/>
      <c r="AB4" s="582"/>
      <c r="AC4" s="973" t="s">
        <v>518</v>
      </c>
      <c r="AD4" s="820"/>
      <c r="AE4" s="820"/>
      <c r="AF4" s="820"/>
      <c r="AG4" s="820"/>
      <c r="AH4" s="820"/>
      <c r="AI4" s="941" t="s">
        <v>21</v>
      </c>
      <c r="AJ4" s="941"/>
      <c r="AK4" s="728" t="s">
        <v>777</v>
      </c>
      <c r="AL4" s="632"/>
      <c r="AM4" s="632"/>
      <c r="AN4" s="632"/>
      <c r="AO4" s="633"/>
      <c r="AP4" s="749">
        <v>184667</v>
      </c>
      <c r="AQ4" s="750"/>
      <c r="AR4" s="750"/>
      <c r="AS4" s="750"/>
      <c r="AT4" s="750"/>
      <c r="AU4" s="750"/>
      <c r="AV4" s="805" t="s">
        <v>187</v>
      </c>
      <c r="AW4" s="805"/>
      <c r="AX4" s="750">
        <v>181666</v>
      </c>
      <c r="AY4" s="750"/>
      <c r="AZ4" s="750"/>
      <c r="BA4" s="750"/>
      <c r="BB4" s="750"/>
      <c r="BC4" s="750"/>
      <c r="BD4" s="805" t="s">
        <v>187</v>
      </c>
      <c r="BE4" s="840"/>
      <c r="BF4" s="6"/>
      <c r="BG4" s="632" t="s">
        <v>77</v>
      </c>
      <c r="BH4" s="632"/>
      <c r="BI4" s="24"/>
      <c r="BJ4" s="801"/>
      <c r="BK4" s="632" t="s">
        <v>384</v>
      </c>
      <c r="BL4" s="632"/>
      <c r="BM4" s="632"/>
      <c r="BN4" s="632"/>
      <c r="BO4" s="632"/>
      <c r="BP4" s="840"/>
      <c r="BQ4" s="801"/>
      <c r="BR4" s="632" t="s">
        <v>386</v>
      </c>
      <c r="BS4" s="632"/>
      <c r="BT4" s="632"/>
      <c r="BU4" s="632"/>
      <c r="BV4" s="632"/>
      <c r="BW4" s="840"/>
      <c r="BX4" s="46"/>
      <c r="BY4" s="4"/>
      <c r="BZ4" s="69"/>
      <c r="CA4" s="69"/>
      <c r="CB4" s="69"/>
      <c r="CC4" s="69"/>
      <c r="CD4" s="69"/>
      <c r="CE4" s="69"/>
      <c r="CF4" s="69"/>
      <c r="CG4" s="6"/>
      <c r="CH4" s="6"/>
      <c r="CI4" s="6"/>
      <c r="CJ4" s="35"/>
      <c r="CK4" s="69"/>
      <c r="CL4" s="69"/>
      <c r="CM4" s="69"/>
      <c r="CN4" s="69"/>
      <c r="CO4" s="69"/>
      <c r="CP4" s="69"/>
      <c r="CQ4" s="68"/>
      <c r="CR4" s="619"/>
      <c r="CS4" s="582"/>
      <c r="CT4" s="582"/>
      <c r="CU4" s="582"/>
      <c r="CV4" s="582"/>
      <c r="CW4" s="582"/>
      <c r="CX4" s="582"/>
      <c r="CY4" s="582"/>
      <c r="CZ4" s="582"/>
      <c r="DA4" s="585"/>
      <c r="DB4" s="817"/>
      <c r="DC4" s="941"/>
      <c r="DD4" s="941"/>
      <c r="DE4" s="941"/>
      <c r="DF4" s="941"/>
      <c r="DG4" s="941"/>
      <c r="DH4" s="952"/>
      <c r="DI4" s="4"/>
    </row>
    <row r="5" spans="2:113" ht="13.5" customHeight="1">
      <c r="B5" s="17"/>
      <c r="C5" s="6"/>
      <c r="D5" s="937" t="s">
        <v>192</v>
      </c>
      <c r="E5" s="937"/>
      <c r="F5" s="937"/>
      <c r="G5" s="937"/>
      <c r="H5" s="937"/>
      <c r="I5" s="937"/>
      <c r="J5" s="937"/>
      <c r="K5" s="937"/>
      <c r="L5" s="937"/>
      <c r="M5" s="937"/>
      <c r="N5" s="937"/>
      <c r="O5" s="937"/>
      <c r="P5" s="937"/>
      <c r="Q5" s="937"/>
      <c r="R5" s="281"/>
      <c r="S5" s="6"/>
      <c r="T5" s="6"/>
      <c r="U5" s="728" t="s">
        <v>191</v>
      </c>
      <c r="V5" s="632"/>
      <c r="W5" s="632"/>
      <c r="X5" s="632"/>
      <c r="Y5" s="632"/>
      <c r="Z5" s="632"/>
      <c r="AA5" s="632"/>
      <c r="AB5" s="632"/>
      <c r="AC5" s="939">
        <v>27.55</v>
      </c>
      <c r="AD5" s="940"/>
      <c r="AE5" s="940"/>
      <c r="AF5" s="940"/>
      <c r="AG5" s="940"/>
      <c r="AH5" s="940"/>
      <c r="AI5" s="805" t="s">
        <v>190</v>
      </c>
      <c r="AJ5" s="805"/>
      <c r="AK5" s="619" t="s">
        <v>388</v>
      </c>
      <c r="AL5" s="582"/>
      <c r="AM5" s="582"/>
      <c r="AN5" s="582"/>
      <c r="AO5" s="585"/>
      <c r="AP5" s="583">
        <v>183589</v>
      </c>
      <c r="AQ5" s="584"/>
      <c r="AR5" s="584"/>
      <c r="AS5" s="584"/>
      <c r="AT5" s="584"/>
      <c r="AU5" s="584"/>
      <c r="AV5" s="941" t="s">
        <v>187</v>
      </c>
      <c r="AW5" s="941"/>
      <c r="AX5" s="584">
        <v>180784</v>
      </c>
      <c r="AY5" s="584"/>
      <c r="AZ5" s="584"/>
      <c r="BA5" s="584"/>
      <c r="BB5" s="584"/>
      <c r="BC5" s="584"/>
      <c r="BD5" s="941" t="s">
        <v>187</v>
      </c>
      <c r="BE5" s="818"/>
      <c r="BF5" s="11"/>
      <c r="BG5" s="582"/>
      <c r="BH5" s="582"/>
      <c r="BI5" s="70"/>
      <c r="BJ5" s="823"/>
      <c r="BK5" s="662"/>
      <c r="BL5" s="662"/>
      <c r="BM5" s="662"/>
      <c r="BN5" s="662"/>
      <c r="BO5" s="662"/>
      <c r="BP5" s="816"/>
      <c r="BQ5" s="823"/>
      <c r="BR5" s="662"/>
      <c r="BS5" s="662"/>
      <c r="BT5" s="662"/>
      <c r="BU5" s="662"/>
      <c r="BV5" s="662"/>
      <c r="BW5" s="816"/>
      <c r="BX5" s="46"/>
      <c r="BY5" s="4"/>
      <c r="BZ5" s="959" t="s">
        <v>389</v>
      </c>
      <c r="CA5" s="959"/>
      <c r="CB5" s="959"/>
      <c r="CC5" s="959"/>
      <c r="CD5" s="959"/>
      <c r="CE5" s="959"/>
      <c r="CF5" s="959"/>
      <c r="CG5" s="35"/>
      <c r="CH5" s="35"/>
      <c r="CI5" s="35"/>
      <c r="CJ5" s="35"/>
      <c r="CK5" s="959" t="s">
        <v>519</v>
      </c>
      <c r="CL5" s="959"/>
      <c r="CM5" s="959"/>
      <c r="CN5" s="959"/>
      <c r="CO5" s="959"/>
      <c r="CP5" s="959"/>
      <c r="CQ5" s="960"/>
      <c r="CR5" s="619" t="s">
        <v>189</v>
      </c>
      <c r="CS5" s="582"/>
      <c r="CT5" s="582"/>
      <c r="CU5" s="582"/>
      <c r="CV5" s="582"/>
      <c r="CW5" s="582"/>
      <c r="CX5" s="582"/>
      <c r="CY5" s="582"/>
      <c r="CZ5" s="582"/>
      <c r="DA5" s="585"/>
      <c r="DB5" s="953">
        <v>43505</v>
      </c>
      <c r="DC5" s="954"/>
      <c r="DD5" s="954"/>
      <c r="DE5" s="954"/>
      <c r="DF5" s="954"/>
      <c r="DG5" s="954"/>
      <c r="DH5" s="955"/>
      <c r="DI5" s="4"/>
    </row>
    <row r="6" spans="2:113" ht="13.5" customHeight="1">
      <c r="B6" s="17"/>
      <c r="C6" s="6"/>
      <c r="D6" s="938"/>
      <c r="E6" s="938"/>
      <c r="F6" s="938"/>
      <c r="G6" s="938"/>
      <c r="H6" s="938"/>
      <c r="I6" s="938"/>
      <c r="J6" s="938"/>
      <c r="K6" s="938"/>
      <c r="L6" s="938"/>
      <c r="M6" s="938"/>
      <c r="N6" s="938"/>
      <c r="O6" s="938"/>
      <c r="P6" s="938"/>
      <c r="Q6" s="938"/>
      <c r="R6" s="281"/>
      <c r="S6" s="6"/>
      <c r="T6" s="6"/>
      <c r="U6" s="619" t="s">
        <v>188</v>
      </c>
      <c r="V6" s="582"/>
      <c r="W6" s="582"/>
      <c r="X6" s="582"/>
      <c r="Y6" s="582"/>
      <c r="Z6" s="582"/>
      <c r="AA6" s="582"/>
      <c r="AB6" s="582"/>
      <c r="AC6" s="583">
        <v>6762</v>
      </c>
      <c r="AD6" s="584"/>
      <c r="AE6" s="584"/>
      <c r="AF6" s="584"/>
      <c r="AG6" s="584"/>
      <c r="AH6" s="584"/>
      <c r="AI6" s="941" t="s">
        <v>187</v>
      </c>
      <c r="AJ6" s="941"/>
      <c r="AK6" s="697" t="s">
        <v>186</v>
      </c>
      <c r="AL6" s="662"/>
      <c r="AM6" s="662"/>
      <c r="AN6" s="662"/>
      <c r="AO6" s="663"/>
      <c r="AP6" s="934" t="s">
        <v>529</v>
      </c>
      <c r="AQ6" s="935"/>
      <c r="AR6" s="935"/>
      <c r="AS6" s="935"/>
      <c r="AT6" s="935"/>
      <c r="AU6" s="935"/>
      <c r="AV6" s="936" t="s">
        <v>21</v>
      </c>
      <c r="AW6" s="936"/>
      <c r="AX6" s="935" t="s">
        <v>469</v>
      </c>
      <c r="AY6" s="935"/>
      <c r="AZ6" s="935"/>
      <c r="BA6" s="935"/>
      <c r="BB6" s="935"/>
      <c r="BC6" s="935"/>
      <c r="BD6" s="936" t="s">
        <v>21</v>
      </c>
      <c r="BE6" s="936"/>
      <c r="BF6" s="795" t="s">
        <v>185</v>
      </c>
      <c r="BG6" s="788"/>
      <c r="BH6" s="788"/>
      <c r="BI6" s="796"/>
      <c r="BJ6" s="584">
        <v>564</v>
      </c>
      <c r="BK6" s="584"/>
      <c r="BL6" s="584"/>
      <c r="BM6" s="584"/>
      <c r="BN6" s="584"/>
      <c r="BO6" s="584"/>
      <c r="BP6" s="584"/>
      <c r="BQ6" s="584">
        <v>503</v>
      </c>
      <c r="BR6" s="584"/>
      <c r="BS6" s="584"/>
      <c r="BT6" s="584"/>
      <c r="BU6" s="584"/>
      <c r="BV6" s="584"/>
      <c r="BW6" s="672"/>
      <c r="BX6" s="46"/>
      <c r="BY6" s="4"/>
      <c r="BZ6" s="69"/>
      <c r="CA6" s="69"/>
      <c r="CB6" s="69"/>
      <c r="CC6" s="69"/>
      <c r="CD6" s="69"/>
      <c r="CE6" s="69"/>
      <c r="CF6" s="69"/>
      <c r="CG6" s="6"/>
      <c r="CH6" s="6"/>
      <c r="CI6" s="6"/>
      <c r="CJ6" s="6"/>
      <c r="CK6" s="69"/>
      <c r="CL6" s="69"/>
      <c r="CM6" s="69"/>
      <c r="CN6" s="69"/>
      <c r="CO6" s="69"/>
      <c r="CP6" s="69"/>
      <c r="CQ6" s="68"/>
      <c r="CR6" s="619"/>
      <c r="CS6" s="582"/>
      <c r="CT6" s="582"/>
      <c r="CU6" s="582"/>
      <c r="CV6" s="582"/>
      <c r="CW6" s="582"/>
      <c r="CX6" s="582"/>
      <c r="CY6" s="582"/>
      <c r="CZ6" s="582"/>
      <c r="DA6" s="585"/>
      <c r="DB6" s="953"/>
      <c r="DC6" s="954"/>
      <c r="DD6" s="954"/>
      <c r="DE6" s="954"/>
      <c r="DF6" s="954"/>
      <c r="DG6" s="954"/>
      <c r="DH6" s="955"/>
      <c r="DI6" s="4"/>
    </row>
    <row r="7" spans="2:113" ht="13.5" customHeight="1">
      <c r="B7" s="932"/>
      <c r="C7" s="930"/>
      <c r="D7" s="930"/>
      <c r="E7" s="930"/>
      <c r="F7" s="788" t="s">
        <v>184</v>
      </c>
      <c r="G7" s="788"/>
      <c r="H7" s="788"/>
      <c r="I7" s="788"/>
      <c r="J7" s="788"/>
      <c r="K7" s="788"/>
      <c r="L7" s="788"/>
      <c r="M7" s="788"/>
      <c r="N7" s="788"/>
      <c r="O7" s="788"/>
      <c r="P7" s="788"/>
      <c r="Q7" s="788"/>
      <c r="R7" s="788"/>
      <c r="S7" s="788"/>
      <c r="T7" s="928"/>
      <c r="U7" s="928"/>
      <c r="V7" s="928"/>
      <c r="W7" s="930"/>
      <c r="X7" s="788" t="s">
        <v>393</v>
      </c>
      <c r="Y7" s="788"/>
      <c r="Z7" s="788"/>
      <c r="AA7" s="788"/>
      <c r="AB7" s="788"/>
      <c r="AC7" s="788"/>
      <c r="AD7" s="788"/>
      <c r="AE7" s="788"/>
      <c r="AF7" s="788"/>
      <c r="AG7" s="928"/>
      <c r="AH7" s="928"/>
      <c r="AI7" s="805"/>
      <c r="AJ7" s="942"/>
      <c r="AK7" s="35"/>
      <c r="AL7" s="35"/>
      <c r="AM7" s="35"/>
      <c r="AN7" s="35"/>
      <c r="AO7" s="35"/>
      <c r="AP7" s="35"/>
      <c r="AQ7" s="35"/>
      <c r="AR7" s="35"/>
      <c r="AS7" s="35"/>
      <c r="AT7" s="35"/>
      <c r="AU7" s="35"/>
      <c r="AV7" s="35"/>
      <c r="AW7" s="35"/>
      <c r="AX7" s="35"/>
      <c r="AY7" s="35"/>
      <c r="AZ7" s="35"/>
      <c r="BA7" s="35"/>
      <c r="BB7" s="35"/>
      <c r="BC7" s="35"/>
      <c r="BD7" s="35"/>
      <c r="BE7" s="35"/>
      <c r="BF7" s="660"/>
      <c r="BG7" s="582"/>
      <c r="BH7" s="582"/>
      <c r="BI7" s="626"/>
      <c r="BJ7" s="588">
        <v>0.8</v>
      </c>
      <c r="BK7" s="588"/>
      <c r="BL7" s="588"/>
      <c r="BM7" s="588"/>
      <c r="BN7" s="588"/>
      <c r="BO7" s="588"/>
      <c r="BP7" s="588"/>
      <c r="BQ7" s="588">
        <v>0.7</v>
      </c>
      <c r="BR7" s="588"/>
      <c r="BS7" s="588"/>
      <c r="BT7" s="588"/>
      <c r="BU7" s="588"/>
      <c r="BV7" s="588"/>
      <c r="BW7" s="647"/>
      <c r="BX7" s="46"/>
      <c r="BY7" s="4"/>
      <c r="BZ7" s="959" t="s">
        <v>394</v>
      </c>
      <c r="CA7" s="959"/>
      <c r="CB7" s="959"/>
      <c r="CC7" s="959"/>
      <c r="CD7" s="959"/>
      <c r="CE7" s="959"/>
      <c r="CF7" s="959"/>
      <c r="CG7" s="35"/>
      <c r="CH7" s="35"/>
      <c r="CI7" s="35"/>
      <c r="CJ7" s="35"/>
      <c r="CK7" s="959" t="s">
        <v>212</v>
      </c>
      <c r="CL7" s="959"/>
      <c r="CM7" s="959"/>
      <c r="CN7" s="959"/>
      <c r="CO7" s="959"/>
      <c r="CP7" s="959"/>
      <c r="CQ7" s="960"/>
      <c r="CR7" s="619"/>
      <c r="CS7" s="582"/>
      <c r="CT7" s="582"/>
      <c r="CU7" s="582"/>
      <c r="CV7" s="582"/>
      <c r="CW7" s="582"/>
      <c r="CX7" s="582"/>
      <c r="CY7" s="582"/>
      <c r="CZ7" s="582"/>
      <c r="DA7" s="585"/>
      <c r="DB7" s="953"/>
      <c r="DC7" s="954"/>
      <c r="DD7" s="954"/>
      <c r="DE7" s="954"/>
      <c r="DF7" s="954"/>
      <c r="DG7" s="954"/>
      <c r="DH7" s="955"/>
      <c r="DI7" s="4"/>
    </row>
    <row r="8" spans="2:113" ht="13.5" customHeight="1">
      <c r="B8" s="933"/>
      <c r="C8" s="931"/>
      <c r="D8" s="931"/>
      <c r="E8" s="931"/>
      <c r="F8" s="806"/>
      <c r="G8" s="806"/>
      <c r="H8" s="806"/>
      <c r="I8" s="806"/>
      <c r="J8" s="806"/>
      <c r="K8" s="806"/>
      <c r="L8" s="806"/>
      <c r="M8" s="806"/>
      <c r="N8" s="806"/>
      <c r="O8" s="806"/>
      <c r="P8" s="806"/>
      <c r="Q8" s="806"/>
      <c r="R8" s="806"/>
      <c r="S8" s="806"/>
      <c r="T8" s="929"/>
      <c r="U8" s="929"/>
      <c r="V8" s="929"/>
      <c r="W8" s="931"/>
      <c r="X8" s="806"/>
      <c r="Y8" s="806"/>
      <c r="Z8" s="806"/>
      <c r="AA8" s="806"/>
      <c r="AB8" s="806"/>
      <c r="AC8" s="806"/>
      <c r="AD8" s="806"/>
      <c r="AE8" s="806"/>
      <c r="AF8" s="806"/>
      <c r="AG8" s="929"/>
      <c r="AH8" s="929"/>
      <c r="AI8" s="929"/>
      <c r="AJ8" s="943"/>
      <c r="AK8" s="35"/>
      <c r="AL8" s="35"/>
      <c r="AM8" s="35"/>
      <c r="AN8" s="35"/>
      <c r="AO8" s="35"/>
      <c r="AP8" s="35"/>
      <c r="AQ8" s="35"/>
      <c r="AR8" s="35"/>
      <c r="AS8" s="35"/>
      <c r="AT8" s="35"/>
      <c r="AU8" s="35"/>
      <c r="AV8" s="35"/>
      <c r="AW8" s="35"/>
      <c r="AX8" s="35"/>
      <c r="AY8" s="35"/>
      <c r="AZ8" s="35"/>
      <c r="BA8" s="35"/>
      <c r="BB8" s="35"/>
      <c r="BC8" s="35"/>
      <c r="BD8" s="35"/>
      <c r="BE8" s="35"/>
      <c r="BF8" s="660" t="s">
        <v>183</v>
      </c>
      <c r="BG8" s="582"/>
      <c r="BH8" s="582"/>
      <c r="BI8" s="626"/>
      <c r="BJ8" s="584">
        <v>16007</v>
      </c>
      <c r="BK8" s="584"/>
      <c r="BL8" s="584"/>
      <c r="BM8" s="584"/>
      <c r="BN8" s="584"/>
      <c r="BO8" s="584"/>
      <c r="BP8" s="584"/>
      <c r="BQ8" s="584">
        <v>15670</v>
      </c>
      <c r="BR8" s="584"/>
      <c r="BS8" s="584"/>
      <c r="BT8" s="584"/>
      <c r="BU8" s="584"/>
      <c r="BV8" s="584"/>
      <c r="BW8" s="672"/>
      <c r="BX8" s="33"/>
      <c r="BY8" s="32"/>
      <c r="BZ8" s="67"/>
      <c r="CA8" s="67"/>
      <c r="CB8" s="67"/>
      <c r="CC8" s="67"/>
      <c r="CD8" s="67"/>
      <c r="CE8" s="67"/>
      <c r="CF8" s="67"/>
      <c r="CG8" s="30"/>
      <c r="CH8" s="30"/>
      <c r="CI8" s="30"/>
      <c r="CJ8" s="30"/>
      <c r="CK8" s="67"/>
      <c r="CL8" s="67"/>
      <c r="CM8" s="67"/>
      <c r="CN8" s="67"/>
      <c r="CO8" s="67"/>
      <c r="CP8" s="67"/>
      <c r="CQ8" s="66"/>
      <c r="CR8" s="697"/>
      <c r="CS8" s="662"/>
      <c r="CT8" s="662"/>
      <c r="CU8" s="662"/>
      <c r="CV8" s="662"/>
      <c r="CW8" s="662"/>
      <c r="CX8" s="662"/>
      <c r="CY8" s="662"/>
      <c r="CZ8" s="662"/>
      <c r="DA8" s="663"/>
      <c r="DB8" s="956"/>
      <c r="DC8" s="957"/>
      <c r="DD8" s="957"/>
      <c r="DE8" s="957"/>
      <c r="DF8" s="957"/>
      <c r="DG8" s="957"/>
      <c r="DH8" s="958"/>
      <c r="DI8" s="4"/>
    </row>
    <row r="9" spans="2:113" ht="13.5" customHeight="1">
      <c r="B9" s="29"/>
      <c r="C9" s="28"/>
      <c r="D9" s="788" t="s">
        <v>77</v>
      </c>
      <c r="E9" s="788"/>
      <c r="F9" s="788"/>
      <c r="G9" s="788"/>
      <c r="H9" s="788"/>
      <c r="I9" s="788"/>
      <c r="J9" s="788"/>
      <c r="K9" s="27"/>
      <c r="L9" s="25"/>
      <c r="M9" s="26"/>
      <c r="N9" s="788" t="s">
        <v>76</v>
      </c>
      <c r="O9" s="788"/>
      <c r="P9" s="788"/>
      <c r="Q9" s="788"/>
      <c r="R9" s="788"/>
      <c r="S9" s="788"/>
      <c r="T9" s="25"/>
      <c r="U9" s="795" t="s">
        <v>73</v>
      </c>
      <c r="V9" s="788"/>
      <c r="W9" s="788"/>
      <c r="X9" s="796"/>
      <c r="Y9" s="795" t="s">
        <v>182</v>
      </c>
      <c r="Z9" s="788"/>
      <c r="AA9" s="788"/>
      <c r="AB9" s="788"/>
      <c r="AC9" s="788"/>
      <c r="AD9" s="788"/>
      <c r="AE9" s="788"/>
      <c r="AF9" s="788"/>
      <c r="AG9" s="795" t="s">
        <v>73</v>
      </c>
      <c r="AH9" s="788"/>
      <c r="AI9" s="788"/>
      <c r="AJ9" s="796"/>
      <c r="AK9" s="46"/>
      <c r="AL9" s="4"/>
      <c r="AM9" s="4"/>
      <c r="AN9" s="4"/>
      <c r="AO9" s="4"/>
      <c r="AP9" s="4"/>
      <c r="AQ9" s="4"/>
      <c r="AR9" s="4"/>
      <c r="AS9" s="4"/>
      <c r="AT9" s="4"/>
      <c r="AU9" s="4"/>
      <c r="AV9" s="4"/>
      <c r="AW9" s="4"/>
      <c r="AX9" s="4"/>
      <c r="AY9" s="4"/>
      <c r="AZ9" s="4"/>
      <c r="BA9" s="4"/>
      <c r="BB9" s="4"/>
      <c r="BC9" s="4"/>
      <c r="BD9" s="4"/>
      <c r="BE9" s="4"/>
      <c r="BF9" s="660"/>
      <c r="BG9" s="582"/>
      <c r="BH9" s="582"/>
      <c r="BI9" s="626"/>
      <c r="BJ9" s="588">
        <v>21.5</v>
      </c>
      <c r="BK9" s="588"/>
      <c r="BL9" s="588"/>
      <c r="BM9" s="588"/>
      <c r="BN9" s="588"/>
      <c r="BO9" s="588"/>
      <c r="BP9" s="588"/>
      <c r="BQ9" s="588">
        <v>21.1</v>
      </c>
      <c r="BR9" s="588"/>
      <c r="BS9" s="588"/>
      <c r="BT9" s="588"/>
      <c r="BU9" s="588"/>
      <c r="BV9" s="588"/>
      <c r="BW9" s="647"/>
      <c r="BX9" s="39"/>
      <c r="BY9" s="43"/>
      <c r="BZ9" s="43"/>
      <c r="CA9" s="632" t="s">
        <v>181</v>
      </c>
      <c r="CB9" s="632"/>
      <c r="CC9" s="632"/>
      <c r="CD9" s="632"/>
      <c r="CE9" s="632"/>
      <c r="CF9" s="632"/>
      <c r="CG9" s="632"/>
      <c r="CH9" s="632"/>
      <c r="CI9" s="632"/>
      <c r="CJ9" s="632"/>
      <c r="CK9" s="632"/>
      <c r="CL9" s="38"/>
      <c r="CM9" s="38"/>
      <c r="CN9" s="24"/>
      <c r="CO9" s="728" t="s">
        <v>778</v>
      </c>
      <c r="CP9" s="632"/>
      <c r="CQ9" s="632"/>
      <c r="CR9" s="632"/>
      <c r="CS9" s="632"/>
      <c r="CT9" s="632"/>
      <c r="CU9" s="632"/>
      <c r="CV9" s="632"/>
      <c r="CW9" s="632"/>
      <c r="CX9" s="632"/>
      <c r="CY9" s="728" t="s">
        <v>395</v>
      </c>
      <c r="CZ9" s="632"/>
      <c r="DA9" s="632"/>
      <c r="DB9" s="632"/>
      <c r="DC9" s="632"/>
      <c r="DD9" s="632"/>
      <c r="DE9" s="632"/>
      <c r="DF9" s="632"/>
      <c r="DG9" s="632"/>
      <c r="DH9" s="809"/>
      <c r="DI9" s="4"/>
    </row>
    <row r="10" spans="2:113" ht="13.5" customHeight="1">
      <c r="B10" s="65"/>
      <c r="C10" s="54"/>
      <c r="D10" s="806"/>
      <c r="E10" s="806"/>
      <c r="F10" s="806"/>
      <c r="G10" s="806"/>
      <c r="H10" s="806"/>
      <c r="I10" s="806"/>
      <c r="J10" s="806"/>
      <c r="K10" s="36"/>
      <c r="L10" s="53"/>
      <c r="M10" s="55"/>
      <c r="N10" s="916"/>
      <c r="O10" s="916"/>
      <c r="P10" s="916"/>
      <c r="Q10" s="916"/>
      <c r="R10" s="916"/>
      <c r="S10" s="916"/>
      <c r="T10" s="53"/>
      <c r="U10" s="917"/>
      <c r="V10" s="916"/>
      <c r="W10" s="916"/>
      <c r="X10" s="918"/>
      <c r="Y10" s="855"/>
      <c r="Z10" s="806"/>
      <c r="AA10" s="806"/>
      <c r="AB10" s="806"/>
      <c r="AC10" s="806"/>
      <c r="AD10" s="806"/>
      <c r="AE10" s="806"/>
      <c r="AF10" s="806"/>
      <c r="AG10" s="917"/>
      <c r="AH10" s="916"/>
      <c r="AI10" s="916"/>
      <c r="AJ10" s="918"/>
      <c r="AK10" s="46"/>
      <c r="AL10" s="4"/>
      <c r="AM10" s="4"/>
      <c r="AN10" s="4"/>
      <c r="AO10" s="4"/>
      <c r="AP10" s="4"/>
      <c r="AQ10" s="6"/>
      <c r="AR10" s="6"/>
      <c r="AS10" s="6"/>
      <c r="AT10" s="6"/>
      <c r="AU10" s="6"/>
      <c r="AV10" s="6"/>
      <c r="AW10" s="6"/>
      <c r="AX10" s="6"/>
      <c r="AY10" s="6"/>
      <c r="AZ10" s="6"/>
      <c r="BA10" s="6"/>
      <c r="BB10" s="6"/>
      <c r="BC10" s="6"/>
      <c r="BD10" s="6"/>
      <c r="BE10" s="6"/>
      <c r="BF10" s="660" t="s">
        <v>180</v>
      </c>
      <c r="BG10" s="582"/>
      <c r="BH10" s="582"/>
      <c r="BI10" s="626"/>
      <c r="BJ10" s="584">
        <v>58053</v>
      </c>
      <c r="BK10" s="584"/>
      <c r="BL10" s="584"/>
      <c r="BM10" s="584"/>
      <c r="BN10" s="584"/>
      <c r="BO10" s="584"/>
      <c r="BP10" s="584"/>
      <c r="BQ10" s="584">
        <v>58037</v>
      </c>
      <c r="BR10" s="584"/>
      <c r="BS10" s="584"/>
      <c r="BT10" s="584"/>
      <c r="BU10" s="584"/>
      <c r="BV10" s="584"/>
      <c r="BW10" s="584"/>
      <c r="BX10" s="22"/>
      <c r="BY10" s="30"/>
      <c r="BZ10" s="30"/>
      <c r="CA10" s="662"/>
      <c r="CB10" s="662"/>
      <c r="CC10" s="662"/>
      <c r="CD10" s="662"/>
      <c r="CE10" s="662"/>
      <c r="CF10" s="662"/>
      <c r="CG10" s="662"/>
      <c r="CH10" s="662"/>
      <c r="CI10" s="662"/>
      <c r="CJ10" s="662"/>
      <c r="CK10" s="662"/>
      <c r="CL10" s="30"/>
      <c r="CM10" s="30"/>
      <c r="CN10" s="21"/>
      <c r="CO10" s="697"/>
      <c r="CP10" s="662"/>
      <c r="CQ10" s="662"/>
      <c r="CR10" s="662"/>
      <c r="CS10" s="662"/>
      <c r="CT10" s="662"/>
      <c r="CU10" s="662"/>
      <c r="CV10" s="662"/>
      <c r="CW10" s="662"/>
      <c r="CX10" s="662"/>
      <c r="CY10" s="697"/>
      <c r="CZ10" s="662"/>
      <c r="DA10" s="662"/>
      <c r="DB10" s="662"/>
      <c r="DC10" s="662"/>
      <c r="DD10" s="662"/>
      <c r="DE10" s="662"/>
      <c r="DF10" s="662"/>
      <c r="DG10" s="662"/>
      <c r="DH10" s="810"/>
      <c r="DI10" s="4"/>
    </row>
    <row r="11" spans="2:113" ht="13.5" customHeight="1">
      <c r="B11" s="849" t="s">
        <v>179</v>
      </c>
      <c r="C11" s="773"/>
      <c r="D11" s="773"/>
      <c r="E11" s="773"/>
      <c r="F11" s="773"/>
      <c r="G11" s="773"/>
      <c r="H11" s="773"/>
      <c r="I11" s="773"/>
      <c r="J11" s="773"/>
      <c r="K11" s="773"/>
      <c r="L11" s="774"/>
      <c r="M11" s="583">
        <v>30650501</v>
      </c>
      <c r="N11" s="584"/>
      <c r="O11" s="584"/>
      <c r="P11" s="584"/>
      <c r="Q11" s="584"/>
      <c r="R11" s="584"/>
      <c r="S11" s="584"/>
      <c r="T11" s="584"/>
      <c r="U11" s="588">
        <v>44.6</v>
      </c>
      <c r="V11" s="588"/>
      <c r="W11" s="588"/>
      <c r="X11" s="588"/>
      <c r="Y11" s="790">
        <v>28354418</v>
      </c>
      <c r="Z11" s="790"/>
      <c r="AA11" s="790"/>
      <c r="AB11" s="790"/>
      <c r="AC11" s="790"/>
      <c r="AD11" s="790"/>
      <c r="AE11" s="790"/>
      <c r="AF11" s="790"/>
      <c r="AG11" s="791">
        <v>82.7</v>
      </c>
      <c r="AH11" s="791"/>
      <c r="AI11" s="791"/>
      <c r="AJ11" s="792"/>
      <c r="AK11" s="46"/>
      <c r="AL11" s="4"/>
      <c r="AM11" s="4"/>
      <c r="AN11" s="4"/>
      <c r="AO11" s="4"/>
      <c r="AP11" s="4"/>
      <c r="AQ11" s="6"/>
      <c r="AR11" s="6"/>
      <c r="AS11" s="6"/>
      <c r="AT11" s="6"/>
      <c r="AU11" s="6"/>
      <c r="AV11" s="6"/>
      <c r="AW11" s="6"/>
      <c r="AX11" s="6"/>
      <c r="AY11" s="6"/>
      <c r="AZ11" s="6"/>
      <c r="BA11" s="6"/>
      <c r="BB11" s="6"/>
      <c r="BC11" s="6"/>
      <c r="BD11" s="6"/>
      <c r="BE11" s="6"/>
      <c r="BF11" s="855"/>
      <c r="BG11" s="806"/>
      <c r="BH11" s="806"/>
      <c r="BI11" s="856"/>
      <c r="BJ11" s="922">
        <v>77.8</v>
      </c>
      <c r="BK11" s="922"/>
      <c r="BL11" s="922"/>
      <c r="BM11" s="922"/>
      <c r="BN11" s="922"/>
      <c r="BO11" s="922"/>
      <c r="BP11" s="922"/>
      <c r="BQ11" s="922">
        <v>78.2</v>
      </c>
      <c r="BR11" s="922"/>
      <c r="BS11" s="922"/>
      <c r="BT11" s="922"/>
      <c r="BU11" s="922"/>
      <c r="BV11" s="922"/>
      <c r="BW11" s="925"/>
      <c r="BX11" s="719"/>
      <c r="BY11" s="926"/>
      <c r="BZ11" s="728" t="s">
        <v>396</v>
      </c>
      <c r="CA11" s="793"/>
      <c r="CB11" s="793"/>
      <c r="CC11" s="793"/>
      <c r="CD11" s="793"/>
      <c r="CE11" s="793"/>
      <c r="CF11" s="793"/>
      <c r="CG11" s="793"/>
      <c r="CH11" s="793"/>
      <c r="CI11" s="793"/>
      <c r="CJ11" s="793"/>
      <c r="CK11" s="793"/>
      <c r="CL11" s="793"/>
      <c r="CM11" s="793"/>
      <c r="CN11" s="794"/>
      <c r="CO11" s="749">
        <v>68793009</v>
      </c>
      <c r="CP11" s="750"/>
      <c r="CQ11" s="750"/>
      <c r="CR11" s="750"/>
      <c r="CS11" s="750"/>
      <c r="CT11" s="750"/>
      <c r="CU11" s="750"/>
      <c r="CV11" s="750"/>
      <c r="CW11" s="750"/>
      <c r="CX11" s="750"/>
      <c r="CY11" s="750">
        <v>68796815</v>
      </c>
      <c r="CZ11" s="750"/>
      <c r="DA11" s="750"/>
      <c r="DB11" s="750"/>
      <c r="DC11" s="750"/>
      <c r="DD11" s="750"/>
      <c r="DE11" s="750"/>
      <c r="DF11" s="750"/>
      <c r="DG11" s="750"/>
      <c r="DH11" s="927"/>
      <c r="DI11" s="4"/>
    </row>
    <row r="12" spans="2:113" ht="13.5" customHeight="1">
      <c r="B12" s="659" t="s">
        <v>397</v>
      </c>
      <c r="C12" s="582"/>
      <c r="D12" s="582"/>
      <c r="E12" s="582"/>
      <c r="F12" s="582"/>
      <c r="G12" s="582"/>
      <c r="H12" s="582"/>
      <c r="I12" s="582"/>
      <c r="J12" s="582"/>
      <c r="K12" s="582"/>
      <c r="L12" s="585"/>
      <c r="M12" s="583">
        <v>295856</v>
      </c>
      <c r="N12" s="584"/>
      <c r="O12" s="584"/>
      <c r="P12" s="584"/>
      <c r="Q12" s="584"/>
      <c r="R12" s="584"/>
      <c r="S12" s="584"/>
      <c r="T12" s="584"/>
      <c r="U12" s="588">
        <v>0.4</v>
      </c>
      <c r="V12" s="588"/>
      <c r="W12" s="588"/>
      <c r="X12" s="588"/>
      <c r="Y12" s="584">
        <v>295856</v>
      </c>
      <c r="Z12" s="584"/>
      <c r="AA12" s="584"/>
      <c r="AB12" s="584"/>
      <c r="AC12" s="584"/>
      <c r="AD12" s="584"/>
      <c r="AE12" s="584"/>
      <c r="AF12" s="584"/>
      <c r="AG12" s="588">
        <v>0.9</v>
      </c>
      <c r="AH12" s="588"/>
      <c r="AI12" s="588"/>
      <c r="AJ12" s="647"/>
      <c r="AK12" s="39"/>
      <c r="AL12" s="43"/>
      <c r="AM12" s="43"/>
      <c r="AN12" s="632" t="s">
        <v>178</v>
      </c>
      <c r="AO12" s="632"/>
      <c r="AP12" s="632"/>
      <c r="AQ12" s="632"/>
      <c r="AR12" s="632"/>
      <c r="AS12" s="632"/>
      <c r="AT12" s="632"/>
      <c r="AU12" s="632"/>
      <c r="AV12" s="632"/>
      <c r="AW12" s="632"/>
      <c r="AX12" s="632"/>
      <c r="AY12" s="632"/>
      <c r="AZ12" s="632"/>
      <c r="BA12" s="632"/>
      <c r="BB12" s="632"/>
      <c r="BC12" s="38"/>
      <c r="BD12" s="38"/>
      <c r="BE12" s="632" t="s">
        <v>393</v>
      </c>
      <c r="BF12" s="582"/>
      <c r="BG12" s="582"/>
      <c r="BH12" s="582"/>
      <c r="BI12" s="582"/>
      <c r="BJ12" s="632"/>
      <c r="BK12" s="632"/>
      <c r="BL12" s="632"/>
      <c r="BM12" s="632"/>
      <c r="BN12" s="38"/>
      <c r="BO12" s="38"/>
      <c r="BP12" s="38"/>
      <c r="BQ12" s="893" t="s">
        <v>398</v>
      </c>
      <c r="BR12" s="745"/>
      <c r="BS12" s="745"/>
      <c r="BT12" s="745"/>
      <c r="BU12" s="745"/>
      <c r="BV12" s="745"/>
      <c r="BW12" s="746"/>
      <c r="BX12" s="924" t="s">
        <v>399</v>
      </c>
      <c r="BY12" s="896"/>
      <c r="BZ12" s="619" t="s">
        <v>400</v>
      </c>
      <c r="CA12" s="684"/>
      <c r="CB12" s="684"/>
      <c r="CC12" s="684"/>
      <c r="CD12" s="684"/>
      <c r="CE12" s="684"/>
      <c r="CF12" s="684"/>
      <c r="CG12" s="684"/>
      <c r="CH12" s="684"/>
      <c r="CI12" s="684"/>
      <c r="CJ12" s="684"/>
      <c r="CK12" s="684"/>
      <c r="CL12" s="684"/>
      <c r="CM12" s="684"/>
      <c r="CN12" s="685"/>
      <c r="CO12" s="583">
        <v>65584684</v>
      </c>
      <c r="CP12" s="584"/>
      <c r="CQ12" s="584"/>
      <c r="CR12" s="584"/>
      <c r="CS12" s="584"/>
      <c r="CT12" s="584"/>
      <c r="CU12" s="584"/>
      <c r="CV12" s="584"/>
      <c r="CW12" s="584"/>
      <c r="CX12" s="584"/>
      <c r="CY12" s="584">
        <v>66281575</v>
      </c>
      <c r="CZ12" s="584"/>
      <c r="DA12" s="584"/>
      <c r="DB12" s="584"/>
      <c r="DC12" s="584"/>
      <c r="DD12" s="584"/>
      <c r="DE12" s="584"/>
      <c r="DF12" s="584"/>
      <c r="DG12" s="584"/>
      <c r="DH12" s="903"/>
      <c r="DI12" s="4"/>
    </row>
    <row r="13" spans="2:113" ht="13.5" customHeight="1">
      <c r="B13" s="659" t="s">
        <v>401</v>
      </c>
      <c r="C13" s="582"/>
      <c r="D13" s="582"/>
      <c r="E13" s="582"/>
      <c r="F13" s="582"/>
      <c r="G13" s="582"/>
      <c r="H13" s="582"/>
      <c r="I13" s="582"/>
      <c r="J13" s="582"/>
      <c r="K13" s="582"/>
      <c r="L13" s="585"/>
      <c r="M13" s="583">
        <v>55015</v>
      </c>
      <c r="N13" s="584"/>
      <c r="O13" s="584"/>
      <c r="P13" s="584"/>
      <c r="Q13" s="584"/>
      <c r="R13" s="584"/>
      <c r="S13" s="584"/>
      <c r="T13" s="584"/>
      <c r="U13" s="588">
        <v>0.1</v>
      </c>
      <c r="V13" s="588"/>
      <c r="W13" s="588"/>
      <c r="X13" s="588"/>
      <c r="Y13" s="584">
        <v>55015</v>
      </c>
      <c r="Z13" s="584"/>
      <c r="AA13" s="584"/>
      <c r="AB13" s="584"/>
      <c r="AC13" s="584"/>
      <c r="AD13" s="584"/>
      <c r="AE13" s="584"/>
      <c r="AF13" s="584"/>
      <c r="AG13" s="588">
        <v>0.2</v>
      </c>
      <c r="AH13" s="588"/>
      <c r="AI13" s="588"/>
      <c r="AJ13" s="647"/>
      <c r="AK13" s="49"/>
      <c r="AL13" s="6"/>
      <c r="AM13" s="6"/>
      <c r="AN13" s="806"/>
      <c r="AO13" s="806"/>
      <c r="AP13" s="806"/>
      <c r="AQ13" s="806"/>
      <c r="AR13" s="806"/>
      <c r="AS13" s="806"/>
      <c r="AT13" s="806"/>
      <c r="AU13" s="806"/>
      <c r="AV13" s="806"/>
      <c r="AW13" s="806"/>
      <c r="AX13" s="806"/>
      <c r="AY13" s="806"/>
      <c r="AZ13" s="806"/>
      <c r="BA13" s="806"/>
      <c r="BB13" s="806"/>
      <c r="BC13" s="35"/>
      <c r="BD13" s="35"/>
      <c r="BE13" s="582"/>
      <c r="BF13" s="582"/>
      <c r="BG13" s="582"/>
      <c r="BH13" s="582"/>
      <c r="BI13" s="582"/>
      <c r="BJ13" s="582"/>
      <c r="BK13" s="582"/>
      <c r="BL13" s="582"/>
      <c r="BM13" s="582"/>
      <c r="BN13" s="35"/>
      <c r="BO13" s="35"/>
      <c r="BP13" s="35"/>
      <c r="BQ13" s="905"/>
      <c r="BR13" s="906"/>
      <c r="BS13" s="906"/>
      <c r="BT13" s="906"/>
      <c r="BU13" s="906"/>
      <c r="BV13" s="906"/>
      <c r="BW13" s="923"/>
      <c r="BX13" s="924"/>
      <c r="BY13" s="896"/>
      <c r="BZ13" s="619" t="s">
        <v>402</v>
      </c>
      <c r="CA13" s="684"/>
      <c r="CB13" s="684"/>
      <c r="CC13" s="684"/>
      <c r="CD13" s="684"/>
      <c r="CE13" s="684"/>
      <c r="CF13" s="684"/>
      <c r="CG13" s="684"/>
      <c r="CH13" s="684"/>
      <c r="CI13" s="684"/>
      <c r="CJ13" s="684"/>
      <c r="CK13" s="684"/>
      <c r="CL13" s="684"/>
      <c r="CM13" s="684"/>
      <c r="CN13" s="685"/>
      <c r="CO13" s="583">
        <v>3208325</v>
      </c>
      <c r="CP13" s="584"/>
      <c r="CQ13" s="584"/>
      <c r="CR13" s="584"/>
      <c r="CS13" s="584"/>
      <c r="CT13" s="584"/>
      <c r="CU13" s="584"/>
      <c r="CV13" s="584"/>
      <c r="CW13" s="584"/>
      <c r="CX13" s="584"/>
      <c r="CY13" s="584">
        <v>2515240</v>
      </c>
      <c r="CZ13" s="584"/>
      <c r="DA13" s="584"/>
      <c r="DB13" s="584"/>
      <c r="DC13" s="584"/>
      <c r="DD13" s="584"/>
      <c r="DE13" s="584"/>
      <c r="DF13" s="584"/>
      <c r="DG13" s="584"/>
      <c r="DH13" s="903"/>
      <c r="DI13" s="4"/>
    </row>
    <row r="14" spans="2:113" ht="13.5" customHeight="1">
      <c r="B14" s="659" t="s">
        <v>176</v>
      </c>
      <c r="C14" s="582"/>
      <c r="D14" s="582"/>
      <c r="E14" s="582"/>
      <c r="F14" s="582"/>
      <c r="G14" s="582"/>
      <c r="H14" s="582"/>
      <c r="I14" s="582"/>
      <c r="J14" s="582"/>
      <c r="K14" s="582"/>
      <c r="L14" s="585"/>
      <c r="M14" s="583">
        <v>226487</v>
      </c>
      <c r="N14" s="584"/>
      <c r="O14" s="584"/>
      <c r="P14" s="584"/>
      <c r="Q14" s="584"/>
      <c r="R14" s="584"/>
      <c r="S14" s="584"/>
      <c r="T14" s="584"/>
      <c r="U14" s="588">
        <v>0.3</v>
      </c>
      <c r="V14" s="588"/>
      <c r="W14" s="588"/>
      <c r="X14" s="588"/>
      <c r="Y14" s="584">
        <v>226487</v>
      </c>
      <c r="Z14" s="584"/>
      <c r="AA14" s="584"/>
      <c r="AB14" s="584"/>
      <c r="AC14" s="584"/>
      <c r="AD14" s="584"/>
      <c r="AE14" s="584"/>
      <c r="AF14" s="584"/>
      <c r="AG14" s="588">
        <v>0.7</v>
      </c>
      <c r="AH14" s="588"/>
      <c r="AI14" s="588"/>
      <c r="AJ14" s="647"/>
      <c r="AK14" s="26"/>
      <c r="AL14" s="28"/>
      <c r="AM14" s="914" t="s">
        <v>77</v>
      </c>
      <c r="AN14" s="914"/>
      <c r="AO14" s="914"/>
      <c r="AP14" s="914"/>
      <c r="AQ14" s="914"/>
      <c r="AR14" s="914"/>
      <c r="AS14" s="914"/>
      <c r="AT14" s="914"/>
      <c r="AU14" s="64"/>
      <c r="AV14" s="63"/>
      <c r="AW14" s="26"/>
      <c r="AX14" s="788" t="s">
        <v>175</v>
      </c>
      <c r="AY14" s="788"/>
      <c r="AZ14" s="788"/>
      <c r="BA14" s="788"/>
      <c r="BB14" s="788"/>
      <c r="BC14" s="788"/>
      <c r="BD14" s="788"/>
      <c r="BE14" s="25"/>
      <c r="BF14" s="795" t="s">
        <v>73</v>
      </c>
      <c r="BG14" s="788"/>
      <c r="BH14" s="788"/>
      <c r="BI14" s="796"/>
      <c r="BJ14" s="26"/>
      <c r="BK14" s="914" t="s">
        <v>174</v>
      </c>
      <c r="BL14" s="914"/>
      <c r="BM14" s="914"/>
      <c r="BN14" s="914"/>
      <c r="BO14" s="914"/>
      <c r="BP14" s="62"/>
      <c r="BQ14" s="795" t="s">
        <v>173</v>
      </c>
      <c r="BR14" s="788"/>
      <c r="BS14" s="788"/>
      <c r="BT14" s="788"/>
      <c r="BU14" s="789"/>
      <c r="BV14" s="919" t="s">
        <v>403</v>
      </c>
      <c r="BW14" s="920"/>
      <c r="BX14" s="924"/>
      <c r="BY14" s="896"/>
      <c r="BZ14" s="641" t="s">
        <v>404</v>
      </c>
      <c r="CA14" s="694"/>
      <c r="CB14" s="694"/>
      <c r="CC14" s="694"/>
      <c r="CD14" s="694"/>
      <c r="CE14" s="694"/>
      <c r="CF14" s="694"/>
      <c r="CG14" s="694"/>
      <c r="CH14" s="694"/>
      <c r="CI14" s="694"/>
      <c r="CJ14" s="694"/>
      <c r="CK14" s="694"/>
      <c r="CL14" s="694"/>
      <c r="CM14" s="694"/>
      <c r="CN14" s="921"/>
      <c r="CO14" s="583">
        <v>289633</v>
      </c>
      <c r="CP14" s="584"/>
      <c r="CQ14" s="584"/>
      <c r="CR14" s="584"/>
      <c r="CS14" s="584"/>
      <c r="CT14" s="584"/>
      <c r="CU14" s="584"/>
      <c r="CV14" s="584"/>
      <c r="CW14" s="584"/>
      <c r="CX14" s="584"/>
      <c r="CY14" s="584">
        <v>210370</v>
      </c>
      <c r="CZ14" s="584"/>
      <c r="DA14" s="584"/>
      <c r="DB14" s="584"/>
      <c r="DC14" s="584"/>
      <c r="DD14" s="584"/>
      <c r="DE14" s="584"/>
      <c r="DF14" s="584"/>
      <c r="DG14" s="584"/>
      <c r="DH14" s="903"/>
      <c r="DI14" s="4"/>
    </row>
    <row r="15" spans="2:113" ht="13.5" customHeight="1">
      <c r="B15" s="853" t="s">
        <v>172</v>
      </c>
      <c r="C15" s="695"/>
      <c r="D15" s="695"/>
      <c r="E15" s="695"/>
      <c r="F15" s="695"/>
      <c r="G15" s="695"/>
      <c r="H15" s="695"/>
      <c r="I15" s="695"/>
      <c r="J15" s="695"/>
      <c r="K15" s="695"/>
      <c r="L15" s="696"/>
      <c r="M15" s="583">
        <v>226783</v>
      </c>
      <c r="N15" s="584"/>
      <c r="O15" s="584"/>
      <c r="P15" s="584"/>
      <c r="Q15" s="584"/>
      <c r="R15" s="584"/>
      <c r="S15" s="584"/>
      <c r="T15" s="584"/>
      <c r="U15" s="588">
        <v>0.3</v>
      </c>
      <c r="V15" s="588"/>
      <c r="W15" s="588"/>
      <c r="X15" s="588"/>
      <c r="Y15" s="584">
        <v>226783</v>
      </c>
      <c r="Z15" s="584"/>
      <c r="AA15" s="584"/>
      <c r="AB15" s="584"/>
      <c r="AC15" s="584"/>
      <c r="AD15" s="584"/>
      <c r="AE15" s="584"/>
      <c r="AF15" s="584"/>
      <c r="AG15" s="588">
        <v>0.7</v>
      </c>
      <c r="AH15" s="588"/>
      <c r="AI15" s="588"/>
      <c r="AJ15" s="647"/>
      <c r="AK15" s="55"/>
      <c r="AL15" s="54"/>
      <c r="AM15" s="915"/>
      <c r="AN15" s="915"/>
      <c r="AO15" s="915"/>
      <c r="AP15" s="915"/>
      <c r="AQ15" s="915"/>
      <c r="AR15" s="915"/>
      <c r="AS15" s="915"/>
      <c r="AT15" s="915"/>
      <c r="AU15" s="54"/>
      <c r="AV15" s="61"/>
      <c r="AW15" s="55"/>
      <c r="AX15" s="916"/>
      <c r="AY15" s="916"/>
      <c r="AZ15" s="916"/>
      <c r="BA15" s="916"/>
      <c r="BB15" s="916"/>
      <c r="BC15" s="916"/>
      <c r="BD15" s="916"/>
      <c r="BE15" s="61"/>
      <c r="BF15" s="917"/>
      <c r="BG15" s="916"/>
      <c r="BH15" s="916"/>
      <c r="BI15" s="918"/>
      <c r="BJ15" s="55"/>
      <c r="BK15" s="916"/>
      <c r="BL15" s="916"/>
      <c r="BM15" s="916"/>
      <c r="BN15" s="916"/>
      <c r="BO15" s="916"/>
      <c r="BP15" s="61"/>
      <c r="BQ15" s="619" t="s">
        <v>171</v>
      </c>
      <c r="BR15" s="582"/>
      <c r="BS15" s="582"/>
      <c r="BT15" s="582"/>
      <c r="BU15" s="585"/>
      <c r="BV15" s="817" t="s">
        <v>403</v>
      </c>
      <c r="BW15" s="818"/>
      <c r="BX15" s="924"/>
      <c r="BY15" s="896"/>
      <c r="BZ15" s="619" t="s">
        <v>405</v>
      </c>
      <c r="CA15" s="694"/>
      <c r="CB15" s="694"/>
      <c r="CC15" s="694"/>
      <c r="CD15" s="694"/>
      <c r="CE15" s="694"/>
      <c r="CF15" s="694"/>
      <c r="CG15" s="694"/>
      <c r="CH15" s="694"/>
      <c r="CI15" s="694"/>
      <c r="CJ15" s="694"/>
      <c r="CK15" s="694"/>
      <c r="CL15" s="694"/>
      <c r="CM15" s="694"/>
      <c r="CN15" s="921"/>
      <c r="CO15" s="583">
        <v>2918692</v>
      </c>
      <c r="CP15" s="584"/>
      <c r="CQ15" s="584"/>
      <c r="CR15" s="584"/>
      <c r="CS15" s="584"/>
      <c r="CT15" s="584"/>
      <c r="CU15" s="584"/>
      <c r="CV15" s="584"/>
      <c r="CW15" s="584"/>
      <c r="CX15" s="584"/>
      <c r="CY15" s="584">
        <v>2304870</v>
      </c>
      <c r="CZ15" s="584"/>
      <c r="DA15" s="584"/>
      <c r="DB15" s="584"/>
      <c r="DC15" s="584"/>
      <c r="DD15" s="584"/>
      <c r="DE15" s="584"/>
      <c r="DF15" s="584"/>
      <c r="DG15" s="584"/>
      <c r="DH15" s="903"/>
      <c r="DI15" s="4"/>
    </row>
    <row r="16" spans="2:113" ht="13.5" customHeight="1">
      <c r="B16" s="853" t="s">
        <v>779</v>
      </c>
      <c r="C16" s="695"/>
      <c r="D16" s="695"/>
      <c r="E16" s="695"/>
      <c r="F16" s="695"/>
      <c r="G16" s="695"/>
      <c r="H16" s="695"/>
      <c r="I16" s="695"/>
      <c r="J16" s="695"/>
      <c r="K16" s="695"/>
      <c r="L16" s="696"/>
      <c r="M16" s="583" t="s">
        <v>368</v>
      </c>
      <c r="N16" s="584"/>
      <c r="O16" s="584"/>
      <c r="P16" s="584"/>
      <c r="Q16" s="584"/>
      <c r="R16" s="584"/>
      <c r="S16" s="584"/>
      <c r="T16" s="584"/>
      <c r="U16" s="588" t="s">
        <v>368</v>
      </c>
      <c r="V16" s="588"/>
      <c r="W16" s="588"/>
      <c r="X16" s="588"/>
      <c r="Y16" s="584" t="s">
        <v>368</v>
      </c>
      <c r="Z16" s="584"/>
      <c r="AA16" s="584"/>
      <c r="AB16" s="584"/>
      <c r="AC16" s="584"/>
      <c r="AD16" s="584"/>
      <c r="AE16" s="584"/>
      <c r="AF16" s="584"/>
      <c r="AG16" s="588" t="s">
        <v>368</v>
      </c>
      <c r="AH16" s="588"/>
      <c r="AI16" s="588"/>
      <c r="AJ16" s="647"/>
      <c r="AK16" s="619" t="s">
        <v>169</v>
      </c>
      <c r="AL16" s="582"/>
      <c r="AM16" s="582"/>
      <c r="AN16" s="582"/>
      <c r="AO16" s="582"/>
      <c r="AP16" s="582"/>
      <c r="AQ16" s="582"/>
      <c r="AR16" s="582"/>
      <c r="AS16" s="582"/>
      <c r="AT16" s="582"/>
      <c r="AU16" s="582"/>
      <c r="AV16" s="585"/>
      <c r="AW16" s="583">
        <v>28354418</v>
      </c>
      <c r="AX16" s="584"/>
      <c r="AY16" s="584"/>
      <c r="AZ16" s="584"/>
      <c r="BA16" s="584"/>
      <c r="BB16" s="584"/>
      <c r="BC16" s="584"/>
      <c r="BD16" s="584"/>
      <c r="BE16" s="584"/>
      <c r="BF16" s="588">
        <v>92.5</v>
      </c>
      <c r="BG16" s="588"/>
      <c r="BH16" s="588"/>
      <c r="BI16" s="588"/>
      <c r="BJ16" s="584">
        <v>341746</v>
      </c>
      <c r="BK16" s="821"/>
      <c r="BL16" s="821"/>
      <c r="BM16" s="821"/>
      <c r="BN16" s="821"/>
      <c r="BO16" s="821"/>
      <c r="BP16" s="822"/>
      <c r="BQ16" s="619" t="s">
        <v>168</v>
      </c>
      <c r="BR16" s="582"/>
      <c r="BS16" s="582"/>
      <c r="BT16" s="582"/>
      <c r="BU16" s="585"/>
      <c r="BV16" s="817" t="s">
        <v>403</v>
      </c>
      <c r="BW16" s="818"/>
      <c r="BX16" s="924"/>
      <c r="BY16" s="896"/>
      <c r="BZ16" s="619" t="s">
        <v>406</v>
      </c>
      <c r="CA16" s="684"/>
      <c r="CB16" s="684"/>
      <c r="CC16" s="684"/>
      <c r="CD16" s="684"/>
      <c r="CE16" s="684"/>
      <c r="CF16" s="684"/>
      <c r="CG16" s="684"/>
      <c r="CH16" s="684"/>
      <c r="CI16" s="684"/>
      <c r="CJ16" s="684"/>
      <c r="CK16" s="684"/>
      <c r="CL16" s="684"/>
      <c r="CM16" s="684"/>
      <c r="CN16" s="685"/>
      <c r="CO16" s="583">
        <v>613822</v>
      </c>
      <c r="CP16" s="584"/>
      <c r="CQ16" s="584"/>
      <c r="CR16" s="584"/>
      <c r="CS16" s="584"/>
      <c r="CT16" s="584"/>
      <c r="CU16" s="584"/>
      <c r="CV16" s="584"/>
      <c r="CW16" s="584"/>
      <c r="CX16" s="584"/>
      <c r="CY16" s="584">
        <v>-600836</v>
      </c>
      <c r="CZ16" s="584"/>
      <c r="DA16" s="584"/>
      <c r="DB16" s="584"/>
      <c r="DC16" s="584"/>
      <c r="DD16" s="584"/>
      <c r="DE16" s="584"/>
      <c r="DF16" s="584"/>
      <c r="DG16" s="584"/>
      <c r="DH16" s="903"/>
      <c r="DI16" s="4"/>
    </row>
    <row r="17" spans="2:113" ht="13.5" customHeight="1">
      <c r="B17" s="853" t="s">
        <v>780</v>
      </c>
      <c r="C17" s="695"/>
      <c r="D17" s="695"/>
      <c r="E17" s="695"/>
      <c r="F17" s="695"/>
      <c r="G17" s="695"/>
      <c r="H17" s="695"/>
      <c r="I17" s="695"/>
      <c r="J17" s="695"/>
      <c r="K17" s="695"/>
      <c r="L17" s="696"/>
      <c r="M17" s="583" t="s">
        <v>368</v>
      </c>
      <c r="N17" s="584"/>
      <c r="O17" s="584"/>
      <c r="P17" s="584"/>
      <c r="Q17" s="584"/>
      <c r="R17" s="584"/>
      <c r="S17" s="584"/>
      <c r="T17" s="584"/>
      <c r="U17" s="588" t="s">
        <v>368</v>
      </c>
      <c r="V17" s="588"/>
      <c r="W17" s="588"/>
      <c r="X17" s="588"/>
      <c r="Y17" s="584" t="s">
        <v>368</v>
      </c>
      <c r="Z17" s="584"/>
      <c r="AA17" s="584"/>
      <c r="AB17" s="584"/>
      <c r="AC17" s="584"/>
      <c r="AD17" s="584"/>
      <c r="AE17" s="584"/>
      <c r="AF17" s="584"/>
      <c r="AG17" s="588" t="s">
        <v>368</v>
      </c>
      <c r="AH17" s="588"/>
      <c r="AI17" s="588"/>
      <c r="AJ17" s="647"/>
      <c r="AK17" s="49"/>
      <c r="AL17" s="582" t="s">
        <v>166</v>
      </c>
      <c r="AM17" s="582"/>
      <c r="AN17" s="582"/>
      <c r="AO17" s="582"/>
      <c r="AP17" s="582"/>
      <c r="AQ17" s="582"/>
      <c r="AR17" s="582"/>
      <c r="AS17" s="582"/>
      <c r="AT17" s="582"/>
      <c r="AU17" s="582"/>
      <c r="AV17" s="585"/>
      <c r="AW17" s="583">
        <v>28354418</v>
      </c>
      <c r="AX17" s="584"/>
      <c r="AY17" s="584"/>
      <c r="AZ17" s="584"/>
      <c r="BA17" s="584"/>
      <c r="BB17" s="584"/>
      <c r="BC17" s="584"/>
      <c r="BD17" s="584"/>
      <c r="BE17" s="584"/>
      <c r="BF17" s="588">
        <v>92.5</v>
      </c>
      <c r="BG17" s="588"/>
      <c r="BH17" s="588"/>
      <c r="BI17" s="588"/>
      <c r="BJ17" s="584">
        <v>341746</v>
      </c>
      <c r="BK17" s="821"/>
      <c r="BL17" s="821"/>
      <c r="BM17" s="821"/>
      <c r="BN17" s="821"/>
      <c r="BO17" s="821"/>
      <c r="BP17" s="822"/>
      <c r="BQ17" s="619" t="s">
        <v>165</v>
      </c>
      <c r="BR17" s="582"/>
      <c r="BS17" s="582"/>
      <c r="BT17" s="582"/>
      <c r="BU17" s="585"/>
      <c r="BV17" s="817" t="s">
        <v>403</v>
      </c>
      <c r="BW17" s="818"/>
      <c r="BX17" s="924"/>
      <c r="BY17" s="896"/>
      <c r="BZ17" s="619" t="s">
        <v>39</v>
      </c>
      <c r="CA17" s="684"/>
      <c r="CB17" s="684"/>
      <c r="CC17" s="684"/>
      <c r="CD17" s="684"/>
      <c r="CE17" s="684"/>
      <c r="CF17" s="684"/>
      <c r="CG17" s="684"/>
      <c r="CH17" s="684"/>
      <c r="CI17" s="684"/>
      <c r="CJ17" s="684"/>
      <c r="CK17" s="684"/>
      <c r="CL17" s="684"/>
      <c r="CM17" s="684"/>
      <c r="CN17" s="685"/>
      <c r="CO17" s="583">
        <v>386805</v>
      </c>
      <c r="CP17" s="584"/>
      <c r="CQ17" s="584"/>
      <c r="CR17" s="584"/>
      <c r="CS17" s="584"/>
      <c r="CT17" s="584"/>
      <c r="CU17" s="584"/>
      <c r="CV17" s="584"/>
      <c r="CW17" s="584"/>
      <c r="CX17" s="584"/>
      <c r="CY17" s="584">
        <v>1448625</v>
      </c>
      <c r="CZ17" s="584"/>
      <c r="DA17" s="584"/>
      <c r="DB17" s="584"/>
      <c r="DC17" s="584"/>
      <c r="DD17" s="584"/>
      <c r="DE17" s="584"/>
      <c r="DF17" s="584"/>
      <c r="DG17" s="584"/>
      <c r="DH17" s="903"/>
      <c r="DI17" s="4"/>
    </row>
    <row r="18" spans="2:113" ht="13.5" customHeight="1">
      <c r="B18" s="853" t="s">
        <v>170</v>
      </c>
      <c r="C18" s="695"/>
      <c r="D18" s="695"/>
      <c r="E18" s="695"/>
      <c r="F18" s="695"/>
      <c r="G18" s="695"/>
      <c r="H18" s="695"/>
      <c r="I18" s="695"/>
      <c r="J18" s="695"/>
      <c r="K18" s="695"/>
      <c r="L18" s="696"/>
      <c r="M18" s="583">
        <v>3754035</v>
      </c>
      <c r="N18" s="584"/>
      <c r="O18" s="584"/>
      <c r="P18" s="584"/>
      <c r="Q18" s="584"/>
      <c r="R18" s="584"/>
      <c r="S18" s="584"/>
      <c r="T18" s="584"/>
      <c r="U18" s="588">
        <v>5.5</v>
      </c>
      <c r="V18" s="588"/>
      <c r="W18" s="588"/>
      <c r="X18" s="588"/>
      <c r="Y18" s="584">
        <v>3754035</v>
      </c>
      <c r="Z18" s="584"/>
      <c r="AA18" s="584"/>
      <c r="AB18" s="584"/>
      <c r="AC18" s="584"/>
      <c r="AD18" s="584"/>
      <c r="AE18" s="584"/>
      <c r="AF18" s="584"/>
      <c r="AG18" s="588">
        <v>11</v>
      </c>
      <c r="AH18" s="588"/>
      <c r="AI18" s="588"/>
      <c r="AJ18" s="647"/>
      <c r="AK18" s="49"/>
      <c r="AL18" s="6"/>
      <c r="AM18" s="908" t="s">
        <v>7</v>
      </c>
      <c r="AN18" s="908"/>
      <c r="AO18" s="908"/>
      <c r="AP18" s="908"/>
      <c r="AQ18" s="908"/>
      <c r="AR18" s="908"/>
      <c r="AS18" s="908"/>
      <c r="AT18" s="908"/>
      <c r="AU18" s="908"/>
      <c r="AV18" s="909"/>
      <c r="AW18" s="583">
        <v>15641248</v>
      </c>
      <c r="AX18" s="584"/>
      <c r="AY18" s="584"/>
      <c r="AZ18" s="584"/>
      <c r="BA18" s="584"/>
      <c r="BB18" s="584"/>
      <c r="BC18" s="584"/>
      <c r="BD18" s="584"/>
      <c r="BE18" s="584"/>
      <c r="BF18" s="588">
        <v>51</v>
      </c>
      <c r="BG18" s="588"/>
      <c r="BH18" s="588"/>
      <c r="BI18" s="588"/>
      <c r="BJ18" s="584">
        <v>341746</v>
      </c>
      <c r="BK18" s="821"/>
      <c r="BL18" s="821"/>
      <c r="BM18" s="821"/>
      <c r="BN18" s="821"/>
      <c r="BO18" s="821"/>
      <c r="BP18" s="822"/>
      <c r="BQ18" s="619" t="s">
        <v>163</v>
      </c>
      <c r="BR18" s="582"/>
      <c r="BS18" s="582"/>
      <c r="BT18" s="582"/>
      <c r="BU18" s="585"/>
      <c r="BV18" s="817" t="s">
        <v>403</v>
      </c>
      <c r="BW18" s="818"/>
      <c r="BX18" s="924"/>
      <c r="BY18" s="896"/>
      <c r="BZ18" s="619" t="s">
        <v>407</v>
      </c>
      <c r="CA18" s="684"/>
      <c r="CB18" s="684"/>
      <c r="CC18" s="684"/>
      <c r="CD18" s="684"/>
      <c r="CE18" s="684"/>
      <c r="CF18" s="684"/>
      <c r="CG18" s="684"/>
      <c r="CH18" s="684"/>
      <c r="CI18" s="684"/>
      <c r="CJ18" s="684"/>
      <c r="CK18" s="684"/>
      <c r="CL18" s="684"/>
      <c r="CM18" s="684"/>
      <c r="CN18" s="685"/>
      <c r="CO18" s="583" t="s">
        <v>368</v>
      </c>
      <c r="CP18" s="584"/>
      <c r="CQ18" s="584"/>
      <c r="CR18" s="584"/>
      <c r="CS18" s="584"/>
      <c r="CT18" s="584"/>
      <c r="CU18" s="584"/>
      <c r="CV18" s="584"/>
      <c r="CW18" s="584"/>
      <c r="CX18" s="584"/>
      <c r="CY18" s="584" t="s">
        <v>368</v>
      </c>
      <c r="CZ18" s="584"/>
      <c r="DA18" s="584"/>
      <c r="DB18" s="584"/>
      <c r="DC18" s="584"/>
      <c r="DD18" s="584"/>
      <c r="DE18" s="584"/>
      <c r="DF18" s="584"/>
      <c r="DG18" s="584"/>
      <c r="DH18" s="903"/>
      <c r="DI18" s="4"/>
    </row>
    <row r="19" spans="2:113" ht="13.5" customHeight="1">
      <c r="B19" s="853" t="s">
        <v>167</v>
      </c>
      <c r="C19" s="695"/>
      <c r="D19" s="695"/>
      <c r="E19" s="695"/>
      <c r="F19" s="695"/>
      <c r="G19" s="695"/>
      <c r="H19" s="695"/>
      <c r="I19" s="695"/>
      <c r="J19" s="695"/>
      <c r="K19" s="695"/>
      <c r="L19" s="696"/>
      <c r="M19" s="583" t="s">
        <v>368</v>
      </c>
      <c r="N19" s="584"/>
      <c r="O19" s="584"/>
      <c r="P19" s="584"/>
      <c r="Q19" s="584"/>
      <c r="R19" s="584"/>
      <c r="S19" s="584"/>
      <c r="T19" s="584"/>
      <c r="U19" s="588" t="s">
        <v>368</v>
      </c>
      <c r="V19" s="588"/>
      <c r="W19" s="588"/>
      <c r="X19" s="588"/>
      <c r="Y19" s="584" t="s">
        <v>368</v>
      </c>
      <c r="Z19" s="584"/>
      <c r="AA19" s="584"/>
      <c r="AB19" s="584"/>
      <c r="AC19" s="584"/>
      <c r="AD19" s="584"/>
      <c r="AE19" s="584"/>
      <c r="AF19" s="584"/>
      <c r="AG19" s="588" t="s">
        <v>368</v>
      </c>
      <c r="AH19" s="588"/>
      <c r="AI19" s="588"/>
      <c r="AJ19" s="647"/>
      <c r="AK19" s="911" t="s">
        <v>116</v>
      </c>
      <c r="AL19" s="60"/>
      <c r="AM19" s="59"/>
      <c r="AN19" s="894" t="s">
        <v>161</v>
      </c>
      <c r="AO19" s="894"/>
      <c r="AP19" s="894"/>
      <c r="AQ19" s="894"/>
      <c r="AR19" s="894"/>
      <c r="AS19" s="894"/>
      <c r="AT19" s="894"/>
      <c r="AU19" s="894"/>
      <c r="AV19" s="895"/>
      <c r="AW19" s="741">
        <v>328217</v>
      </c>
      <c r="AX19" s="742"/>
      <c r="AY19" s="742"/>
      <c r="AZ19" s="742"/>
      <c r="BA19" s="742"/>
      <c r="BB19" s="742"/>
      <c r="BC19" s="742"/>
      <c r="BD19" s="742"/>
      <c r="BE19" s="742"/>
      <c r="BF19" s="743">
        <v>1.1000000000000001</v>
      </c>
      <c r="BG19" s="743"/>
      <c r="BH19" s="743"/>
      <c r="BI19" s="743"/>
      <c r="BJ19" s="742" t="s">
        <v>368</v>
      </c>
      <c r="BK19" s="831"/>
      <c r="BL19" s="831"/>
      <c r="BM19" s="831"/>
      <c r="BN19" s="831"/>
      <c r="BO19" s="831"/>
      <c r="BP19" s="832"/>
      <c r="BQ19" s="619" t="s">
        <v>160</v>
      </c>
      <c r="BR19" s="582"/>
      <c r="BS19" s="582"/>
      <c r="BT19" s="582"/>
      <c r="BU19" s="585"/>
      <c r="BV19" s="817" t="s">
        <v>403</v>
      </c>
      <c r="BW19" s="818"/>
      <c r="BX19" s="924"/>
      <c r="BY19" s="896"/>
      <c r="BZ19" s="619" t="s">
        <v>408</v>
      </c>
      <c r="CA19" s="684"/>
      <c r="CB19" s="684"/>
      <c r="CC19" s="684"/>
      <c r="CD19" s="684"/>
      <c r="CE19" s="684"/>
      <c r="CF19" s="684"/>
      <c r="CG19" s="684"/>
      <c r="CH19" s="684"/>
      <c r="CI19" s="684"/>
      <c r="CJ19" s="684"/>
      <c r="CK19" s="684"/>
      <c r="CL19" s="684"/>
      <c r="CM19" s="684"/>
      <c r="CN19" s="685"/>
      <c r="CO19" s="583">
        <v>371925</v>
      </c>
      <c r="CP19" s="584"/>
      <c r="CQ19" s="584"/>
      <c r="CR19" s="584"/>
      <c r="CS19" s="584"/>
      <c r="CT19" s="584"/>
      <c r="CU19" s="584"/>
      <c r="CV19" s="584"/>
      <c r="CW19" s="584"/>
      <c r="CX19" s="584"/>
      <c r="CY19" s="584">
        <v>1490335</v>
      </c>
      <c r="CZ19" s="584"/>
      <c r="DA19" s="584"/>
      <c r="DB19" s="584"/>
      <c r="DC19" s="584"/>
      <c r="DD19" s="584"/>
      <c r="DE19" s="584"/>
      <c r="DF19" s="584"/>
      <c r="DG19" s="584"/>
      <c r="DH19" s="903"/>
      <c r="DI19" s="4"/>
    </row>
    <row r="20" spans="2:113" ht="13.5" customHeight="1">
      <c r="B20" s="853" t="s">
        <v>164</v>
      </c>
      <c r="C20" s="695"/>
      <c r="D20" s="695"/>
      <c r="E20" s="695"/>
      <c r="F20" s="695"/>
      <c r="G20" s="695"/>
      <c r="H20" s="695"/>
      <c r="I20" s="695"/>
      <c r="J20" s="695"/>
      <c r="K20" s="695"/>
      <c r="L20" s="696"/>
      <c r="M20" s="583" t="s">
        <v>368</v>
      </c>
      <c r="N20" s="584"/>
      <c r="O20" s="584"/>
      <c r="P20" s="584"/>
      <c r="Q20" s="584"/>
      <c r="R20" s="584"/>
      <c r="S20" s="584"/>
      <c r="T20" s="584"/>
      <c r="U20" s="588" t="s">
        <v>368</v>
      </c>
      <c r="V20" s="588"/>
      <c r="W20" s="588"/>
      <c r="X20" s="588"/>
      <c r="Y20" s="584" t="s">
        <v>368</v>
      </c>
      <c r="Z20" s="584"/>
      <c r="AA20" s="584"/>
      <c r="AB20" s="584"/>
      <c r="AC20" s="584"/>
      <c r="AD20" s="584"/>
      <c r="AE20" s="584"/>
      <c r="AF20" s="584"/>
      <c r="AG20" s="588" t="s">
        <v>368</v>
      </c>
      <c r="AH20" s="588"/>
      <c r="AI20" s="588"/>
      <c r="AJ20" s="647"/>
      <c r="AK20" s="912"/>
      <c r="AL20" s="58"/>
      <c r="AM20" s="6"/>
      <c r="AN20" s="582" t="s">
        <v>158</v>
      </c>
      <c r="AO20" s="582"/>
      <c r="AP20" s="582"/>
      <c r="AQ20" s="582"/>
      <c r="AR20" s="582"/>
      <c r="AS20" s="582"/>
      <c r="AT20" s="582"/>
      <c r="AU20" s="582"/>
      <c r="AV20" s="585"/>
      <c r="AW20" s="583">
        <v>12757209</v>
      </c>
      <c r="AX20" s="584"/>
      <c r="AY20" s="584"/>
      <c r="AZ20" s="584"/>
      <c r="BA20" s="584"/>
      <c r="BB20" s="584"/>
      <c r="BC20" s="584"/>
      <c r="BD20" s="584"/>
      <c r="BE20" s="584"/>
      <c r="BF20" s="588">
        <v>41.6</v>
      </c>
      <c r="BG20" s="588"/>
      <c r="BH20" s="588"/>
      <c r="BI20" s="588"/>
      <c r="BJ20" s="584" t="s">
        <v>368</v>
      </c>
      <c r="BK20" s="821"/>
      <c r="BL20" s="821"/>
      <c r="BM20" s="821"/>
      <c r="BN20" s="821"/>
      <c r="BO20" s="821"/>
      <c r="BP20" s="822"/>
      <c r="BQ20" s="619" t="s">
        <v>157</v>
      </c>
      <c r="BR20" s="582"/>
      <c r="BS20" s="582"/>
      <c r="BT20" s="582"/>
      <c r="BU20" s="585"/>
      <c r="BV20" s="817" t="s">
        <v>403</v>
      </c>
      <c r="BW20" s="818"/>
      <c r="BX20" s="897"/>
      <c r="BY20" s="898"/>
      <c r="BZ20" s="697" t="s">
        <v>410</v>
      </c>
      <c r="CA20" s="901"/>
      <c r="CB20" s="901"/>
      <c r="CC20" s="901"/>
      <c r="CD20" s="901"/>
      <c r="CE20" s="901"/>
      <c r="CF20" s="901"/>
      <c r="CG20" s="901"/>
      <c r="CH20" s="901"/>
      <c r="CI20" s="901"/>
      <c r="CJ20" s="901"/>
      <c r="CK20" s="901"/>
      <c r="CL20" s="901"/>
      <c r="CM20" s="901"/>
      <c r="CN20" s="902"/>
      <c r="CO20" s="583">
        <v>628702</v>
      </c>
      <c r="CP20" s="584"/>
      <c r="CQ20" s="584"/>
      <c r="CR20" s="584"/>
      <c r="CS20" s="584"/>
      <c r="CT20" s="584"/>
      <c r="CU20" s="584"/>
      <c r="CV20" s="584"/>
      <c r="CW20" s="584"/>
      <c r="CX20" s="584"/>
      <c r="CY20" s="584">
        <v>-642546</v>
      </c>
      <c r="CZ20" s="584"/>
      <c r="DA20" s="584"/>
      <c r="DB20" s="584"/>
      <c r="DC20" s="584"/>
      <c r="DD20" s="584"/>
      <c r="DE20" s="584"/>
      <c r="DF20" s="584"/>
      <c r="DG20" s="584"/>
      <c r="DH20" s="903"/>
      <c r="DI20" s="4"/>
    </row>
    <row r="21" spans="2:113" ht="13.5" customHeight="1">
      <c r="B21" s="853" t="s">
        <v>162</v>
      </c>
      <c r="C21" s="695"/>
      <c r="D21" s="695"/>
      <c r="E21" s="695"/>
      <c r="F21" s="695"/>
      <c r="G21" s="695"/>
      <c r="H21" s="695"/>
      <c r="I21" s="695"/>
      <c r="J21" s="695"/>
      <c r="K21" s="695"/>
      <c r="L21" s="696"/>
      <c r="M21" s="583">
        <v>169766</v>
      </c>
      <c r="N21" s="584"/>
      <c r="O21" s="584"/>
      <c r="P21" s="584"/>
      <c r="Q21" s="584"/>
      <c r="R21" s="584"/>
      <c r="S21" s="584"/>
      <c r="T21" s="584"/>
      <c r="U21" s="588">
        <v>0.2</v>
      </c>
      <c r="V21" s="588"/>
      <c r="W21" s="588"/>
      <c r="X21" s="588"/>
      <c r="Y21" s="584">
        <v>169766</v>
      </c>
      <c r="Z21" s="584"/>
      <c r="AA21" s="584"/>
      <c r="AB21" s="584"/>
      <c r="AC21" s="584"/>
      <c r="AD21" s="584"/>
      <c r="AE21" s="584"/>
      <c r="AF21" s="584"/>
      <c r="AG21" s="588">
        <v>0.5</v>
      </c>
      <c r="AH21" s="588"/>
      <c r="AI21" s="588"/>
      <c r="AJ21" s="647"/>
      <c r="AK21" s="912"/>
      <c r="AL21" s="58"/>
      <c r="AM21" s="6"/>
      <c r="AN21" s="582" t="s">
        <v>155</v>
      </c>
      <c r="AO21" s="582"/>
      <c r="AP21" s="582"/>
      <c r="AQ21" s="582"/>
      <c r="AR21" s="582"/>
      <c r="AS21" s="582"/>
      <c r="AT21" s="582"/>
      <c r="AU21" s="582"/>
      <c r="AV21" s="585"/>
      <c r="AW21" s="583">
        <v>350390</v>
      </c>
      <c r="AX21" s="584"/>
      <c r="AY21" s="584"/>
      <c r="AZ21" s="584"/>
      <c r="BA21" s="584"/>
      <c r="BB21" s="584"/>
      <c r="BC21" s="584"/>
      <c r="BD21" s="584"/>
      <c r="BE21" s="584"/>
      <c r="BF21" s="588">
        <v>1.1000000000000001</v>
      </c>
      <c r="BG21" s="588"/>
      <c r="BH21" s="588"/>
      <c r="BI21" s="588"/>
      <c r="BJ21" s="584" t="s">
        <v>368</v>
      </c>
      <c r="BK21" s="821"/>
      <c r="BL21" s="821"/>
      <c r="BM21" s="821"/>
      <c r="BN21" s="821"/>
      <c r="BO21" s="821"/>
      <c r="BP21" s="822"/>
      <c r="BQ21" s="619" t="s">
        <v>154</v>
      </c>
      <c r="BR21" s="582"/>
      <c r="BS21" s="582"/>
      <c r="BT21" s="582"/>
      <c r="BU21" s="585"/>
      <c r="BV21" s="817" t="s">
        <v>403</v>
      </c>
      <c r="BW21" s="818"/>
      <c r="BX21" s="26"/>
      <c r="BY21" s="28"/>
      <c r="BZ21" s="28"/>
      <c r="CA21" s="788" t="s">
        <v>153</v>
      </c>
      <c r="CB21" s="788"/>
      <c r="CC21" s="788"/>
      <c r="CD21" s="788"/>
      <c r="CE21" s="788"/>
      <c r="CF21" s="788"/>
      <c r="CG21" s="788"/>
      <c r="CH21" s="788"/>
      <c r="CI21" s="788"/>
      <c r="CJ21" s="788"/>
      <c r="CK21" s="788"/>
      <c r="CL21" s="27"/>
      <c r="CM21" s="27"/>
      <c r="CN21" s="25"/>
      <c r="CO21" s="910" t="s">
        <v>152</v>
      </c>
      <c r="CP21" s="632"/>
      <c r="CQ21" s="632"/>
      <c r="CR21" s="632"/>
      <c r="CS21" s="632"/>
      <c r="CT21" s="893" t="s">
        <v>411</v>
      </c>
      <c r="CU21" s="788"/>
      <c r="CV21" s="788"/>
      <c r="CW21" s="788"/>
      <c r="CX21" s="788"/>
      <c r="CY21" s="796"/>
      <c r="CZ21" s="893" t="s">
        <v>412</v>
      </c>
      <c r="DA21" s="745"/>
      <c r="DB21" s="745"/>
      <c r="DC21" s="745"/>
      <c r="DD21" s="745"/>
      <c r="DE21" s="745"/>
      <c r="DF21" s="745"/>
      <c r="DG21" s="745"/>
      <c r="DH21" s="904"/>
      <c r="DI21" s="4"/>
    </row>
    <row r="22" spans="2:113" ht="13.5" customHeight="1">
      <c r="B22" s="659" t="s">
        <v>159</v>
      </c>
      <c r="C22" s="582"/>
      <c r="D22" s="582"/>
      <c r="E22" s="582"/>
      <c r="F22" s="582"/>
      <c r="G22" s="582"/>
      <c r="H22" s="582"/>
      <c r="I22" s="582"/>
      <c r="J22" s="582"/>
      <c r="K22" s="582"/>
      <c r="L22" s="585"/>
      <c r="M22" s="583" t="s">
        <v>368</v>
      </c>
      <c r="N22" s="584"/>
      <c r="O22" s="584"/>
      <c r="P22" s="584"/>
      <c r="Q22" s="584"/>
      <c r="R22" s="584"/>
      <c r="S22" s="584"/>
      <c r="T22" s="584"/>
      <c r="U22" s="588" t="s">
        <v>368</v>
      </c>
      <c r="V22" s="588"/>
      <c r="W22" s="588"/>
      <c r="X22" s="588"/>
      <c r="Y22" s="584" t="s">
        <v>368</v>
      </c>
      <c r="Z22" s="584"/>
      <c r="AA22" s="584"/>
      <c r="AB22" s="584"/>
      <c r="AC22" s="584"/>
      <c r="AD22" s="584"/>
      <c r="AE22" s="584"/>
      <c r="AF22" s="584"/>
      <c r="AG22" s="588" t="s">
        <v>368</v>
      </c>
      <c r="AH22" s="588"/>
      <c r="AI22" s="588"/>
      <c r="AJ22" s="647"/>
      <c r="AK22" s="913"/>
      <c r="AL22" s="57"/>
      <c r="AM22" s="56"/>
      <c r="AN22" s="908" t="s">
        <v>150</v>
      </c>
      <c r="AO22" s="908"/>
      <c r="AP22" s="908"/>
      <c r="AQ22" s="908"/>
      <c r="AR22" s="908"/>
      <c r="AS22" s="908"/>
      <c r="AT22" s="908"/>
      <c r="AU22" s="908"/>
      <c r="AV22" s="909"/>
      <c r="AW22" s="733">
        <v>2205432</v>
      </c>
      <c r="AX22" s="734"/>
      <c r="AY22" s="734"/>
      <c r="AZ22" s="734"/>
      <c r="BA22" s="734"/>
      <c r="BB22" s="734"/>
      <c r="BC22" s="734"/>
      <c r="BD22" s="734"/>
      <c r="BE22" s="734"/>
      <c r="BF22" s="735">
        <v>7.2</v>
      </c>
      <c r="BG22" s="735"/>
      <c r="BH22" s="735"/>
      <c r="BI22" s="735"/>
      <c r="BJ22" s="734">
        <v>341746</v>
      </c>
      <c r="BK22" s="833"/>
      <c r="BL22" s="833"/>
      <c r="BM22" s="833"/>
      <c r="BN22" s="833"/>
      <c r="BO22" s="833"/>
      <c r="BP22" s="834"/>
      <c r="BQ22" s="619" t="s">
        <v>149</v>
      </c>
      <c r="BR22" s="582"/>
      <c r="BS22" s="582"/>
      <c r="BT22" s="582"/>
      <c r="BU22" s="585"/>
      <c r="BV22" s="817" t="s">
        <v>403</v>
      </c>
      <c r="BW22" s="818"/>
      <c r="BX22" s="55"/>
      <c r="BY22" s="54"/>
      <c r="BZ22" s="36"/>
      <c r="CA22" s="806"/>
      <c r="CB22" s="806"/>
      <c r="CC22" s="806"/>
      <c r="CD22" s="806"/>
      <c r="CE22" s="806"/>
      <c r="CF22" s="806"/>
      <c r="CG22" s="806"/>
      <c r="CH22" s="806"/>
      <c r="CI22" s="806"/>
      <c r="CJ22" s="806"/>
      <c r="CK22" s="806"/>
      <c r="CL22" s="36"/>
      <c r="CM22" s="36"/>
      <c r="CN22" s="53"/>
      <c r="CO22" s="661"/>
      <c r="CP22" s="662"/>
      <c r="CQ22" s="662"/>
      <c r="CR22" s="662"/>
      <c r="CS22" s="662"/>
      <c r="CT22" s="855"/>
      <c r="CU22" s="806"/>
      <c r="CV22" s="806"/>
      <c r="CW22" s="806"/>
      <c r="CX22" s="806"/>
      <c r="CY22" s="856"/>
      <c r="CZ22" s="905"/>
      <c r="DA22" s="906"/>
      <c r="DB22" s="906"/>
      <c r="DC22" s="906"/>
      <c r="DD22" s="906"/>
      <c r="DE22" s="906"/>
      <c r="DF22" s="906"/>
      <c r="DG22" s="906"/>
      <c r="DH22" s="907"/>
      <c r="DI22" s="4"/>
    </row>
    <row r="23" spans="2:113" ht="13.5" customHeight="1">
      <c r="B23" s="659" t="s">
        <v>156</v>
      </c>
      <c r="C23" s="582"/>
      <c r="D23" s="582"/>
      <c r="E23" s="582"/>
      <c r="F23" s="582"/>
      <c r="G23" s="582"/>
      <c r="H23" s="582"/>
      <c r="I23" s="582"/>
      <c r="J23" s="582"/>
      <c r="K23" s="582"/>
      <c r="L23" s="585"/>
      <c r="M23" s="583">
        <v>156773</v>
      </c>
      <c r="N23" s="584"/>
      <c r="O23" s="584"/>
      <c r="P23" s="584"/>
      <c r="Q23" s="584"/>
      <c r="R23" s="584"/>
      <c r="S23" s="584"/>
      <c r="T23" s="584"/>
      <c r="U23" s="588">
        <v>0.2</v>
      </c>
      <c r="V23" s="588"/>
      <c r="W23" s="588"/>
      <c r="X23" s="588"/>
      <c r="Y23" s="584">
        <v>156773</v>
      </c>
      <c r="Z23" s="584"/>
      <c r="AA23" s="584"/>
      <c r="AB23" s="584"/>
      <c r="AC23" s="584"/>
      <c r="AD23" s="584"/>
      <c r="AE23" s="584"/>
      <c r="AF23" s="584"/>
      <c r="AG23" s="588">
        <v>0.5</v>
      </c>
      <c r="AH23" s="588"/>
      <c r="AI23" s="588"/>
      <c r="AJ23" s="647"/>
      <c r="AK23" s="46"/>
      <c r="AL23" s="4"/>
      <c r="AM23" s="894" t="s">
        <v>147</v>
      </c>
      <c r="AN23" s="894"/>
      <c r="AO23" s="894"/>
      <c r="AP23" s="894"/>
      <c r="AQ23" s="894"/>
      <c r="AR23" s="894"/>
      <c r="AS23" s="894"/>
      <c r="AT23" s="894"/>
      <c r="AU23" s="894"/>
      <c r="AV23" s="895"/>
      <c r="AW23" s="741">
        <v>11726537</v>
      </c>
      <c r="AX23" s="742"/>
      <c r="AY23" s="742"/>
      <c r="AZ23" s="742"/>
      <c r="BA23" s="742"/>
      <c r="BB23" s="742"/>
      <c r="BC23" s="742"/>
      <c r="BD23" s="742"/>
      <c r="BE23" s="742"/>
      <c r="BF23" s="743">
        <v>38.299999999999997</v>
      </c>
      <c r="BG23" s="743"/>
      <c r="BH23" s="743"/>
      <c r="BI23" s="743"/>
      <c r="BJ23" s="742" t="s">
        <v>368</v>
      </c>
      <c r="BK23" s="831"/>
      <c r="BL23" s="831"/>
      <c r="BM23" s="831"/>
      <c r="BN23" s="831"/>
      <c r="BO23" s="831"/>
      <c r="BP23" s="832"/>
      <c r="BQ23" s="835" t="s">
        <v>146</v>
      </c>
      <c r="BR23" s="695"/>
      <c r="BS23" s="695"/>
      <c r="BT23" s="695"/>
      <c r="BU23" s="696"/>
      <c r="BV23" s="817" t="s">
        <v>403</v>
      </c>
      <c r="BW23" s="818"/>
      <c r="BX23" s="720" t="s">
        <v>145</v>
      </c>
      <c r="BY23" s="896"/>
      <c r="BZ23" s="641" t="s">
        <v>144</v>
      </c>
      <c r="CA23" s="642"/>
      <c r="CB23" s="642"/>
      <c r="CC23" s="642"/>
      <c r="CD23" s="642"/>
      <c r="CE23" s="642"/>
      <c r="CF23" s="642"/>
      <c r="CG23" s="642"/>
      <c r="CH23" s="642"/>
      <c r="CI23" s="642"/>
      <c r="CJ23" s="642"/>
      <c r="CK23" s="642"/>
      <c r="CL23" s="642"/>
      <c r="CM23" s="642"/>
      <c r="CN23" s="643"/>
      <c r="CO23" s="899">
        <v>939</v>
      </c>
      <c r="CP23" s="900"/>
      <c r="CQ23" s="900"/>
      <c r="CR23" s="900"/>
      <c r="CS23" s="900"/>
      <c r="CT23" s="888">
        <f>CO23*CZ23</f>
        <v>3049872</v>
      </c>
      <c r="CU23" s="888"/>
      <c r="CV23" s="888"/>
      <c r="CW23" s="888"/>
      <c r="CX23" s="888"/>
      <c r="CY23" s="888"/>
      <c r="CZ23" s="888">
        <v>3248</v>
      </c>
      <c r="DA23" s="888"/>
      <c r="DB23" s="888"/>
      <c r="DC23" s="888"/>
      <c r="DD23" s="888"/>
      <c r="DE23" s="888"/>
      <c r="DF23" s="888"/>
      <c r="DG23" s="888"/>
      <c r="DH23" s="889"/>
      <c r="DI23" s="4"/>
    </row>
    <row r="24" spans="2:113" ht="13.5" customHeight="1">
      <c r="B24" s="659" t="s">
        <v>151</v>
      </c>
      <c r="C24" s="582"/>
      <c r="D24" s="582"/>
      <c r="E24" s="582"/>
      <c r="F24" s="582"/>
      <c r="G24" s="582"/>
      <c r="H24" s="582"/>
      <c r="I24" s="582"/>
      <c r="J24" s="582"/>
      <c r="K24" s="582"/>
      <c r="L24" s="585"/>
      <c r="M24" s="583">
        <v>932061</v>
      </c>
      <c r="N24" s="584"/>
      <c r="O24" s="584"/>
      <c r="P24" s="584"/>
      <c r="Q24" s="584"/>
      <c r="R24" s="584"/>
      <c r="S24" s="584"/>
      <c r="T24" s="584"/>
      <c r="U24" s="588">
        <v>1.4</v>
      </c>
      <c r="V24" s="588"/>
      <c r="W24" s="588"/>
      <c r="X24" s="588"/>
      <c r="Y24" s="584">
        <v>744998</v>
      </c>
      <c r="Z24" s="584"/>
      <c r="AA24" s="584"/>
      <c r="AB24" s="584"/>
      <c r="AC24" s="584"/>
      <c r="AD24" s="584"/>
      <c r="AE24" s="584"/>
      <c r="AF24" s="584"/>
      <c r="AG24" s="588">
        <v>2.2000000000000002</v>
      </c>
      <c r="AH24" s="588"/>
      <c r="AI24" s="588"/>
      <c r="AJ24" s="647"/>
      <c r="AK24" s="46"/>
      <c r="AL24" s="4"/>
      <c r="AM24" s="4"/>
      <c r="AN24" s="582" t="s">
        <v>142</v>
      </c>
      <c r="AO24" s="582"/>
      <c r="AP24" s="582"/>
      <c r="AQ24" s="582"/>
      <c r="AR24" s="582"/>
      <c r="AS24" s="582"/>
      <c r="AT24" s="582"/>
      <c r="AU24" s="582"/>
      <c r="AV24" s="585"/>
      <c r="AW24" s="583">
        <v>11540283</v>
      </c>
      <c r="AX24" s="584"/>
      <c r="AY24" s="584"/>
      <c r="AZ24" s="584"/>
      <c r="BA24" s="584"/>
      <c r="BB24" s="584"/>
      <c r="BC24" s="584"/>
      <c r="BD24" s="584"/>
      <c r="BE24" s="584"/>
      <c r="BF24" s="588">
        <v>37.700000000000003</v>
      </c>
      <c r="BG24" s="588"/>
      <c r="BH24" s="588"/>
      <c r="BI24" s="588"/>
      <c r="BJ24" s="584" t="s">
        <v>368</v>
      </c>
      <c r="BK24" s="821"/>
      <c r="BL24" s="821"/>
      <c r="BM24" s="821"/>
      <c r="BN24" s="821"/>
      <c r="BO24" s="821"/>
      <c r="BP24" s="822"/>
      <c r="BQ24" s="890" t="s">
        <v>141</v>
      </c>
      <c r="BR24" s="891"/>
      <c r="BS24" s="891"/>
      <c r="BT24" s="891"/>
      <c r="BU24" s="892"/>
      <c r="BV24" s="817" t="s">
        <v>409</v>
      </c>
      <c r="BW24" s="818"/>
      <c r="BX24" s="720"/>
      <c r="BY24" s="896"/>
      <c r="BZ24" s="52"/>
      <c r="CA24" s="582" t="s">
        <v>140</v>
      </c>
      <c r="CB24" s="582"/>
      <c r="CC24" s="582"/>
      <c r="CD24" s="582"/>
      <c r="CE24" s="582"/>
      <c r="CF24" s="582"/>
      <c r="CG24" s="582"/>
      <c r="CH24" s="582"/>
      <c r="CI24" s="582"/>
      <c r="CJ24" s="582"/>
      <c r="CK24" s="582"/>
      <c r="CL24" s="582"/>
      <c r="CM24" s="582"/>
      <c r="CN24" s="585"/>
      <c r="CO24" s="583" t="s">
        <v>368</v>
      </c>
      <c r="CP24" s="584"/>
      <c r="CQ24" s="584"/>
      <c r="CR24" s="584"/>
      <c r="CS24" s="584"/>
      <c r="CT24" s="752" t="s">
        <v>368</v>
      </c>
      <c r="CU24" s="752"/>
      <c r="CV24" s="752"/>
      <c r="CW24" s="752"/>
      <c r="CX24" s="752"/>
      <c r="CY24" s="752"/>
      <c r="CZ24" s="752" t="s">
        <v>368</v>
      </c>
      <c r="DA24" s="752"/>
      <c r="DB24" s="752"/>
      <c r="DC24" s="752"/>
      <c r="DD24" s="752"/>
      <c r="DE24" s="752"/>
      <c r="DF24" s="752"/>
      <c r="DG24" s="752"/>
      <c r="DH24" s="754"/>
      <c r="DI24" s="4"/>
    </row>
    <row r="25" spans="2:113" ht="13.5" customHeight="1">
      <c r="B25" s="878" t="s">
        <v>116</v>
      </c>
      <c r="C25" s="885" t="s">
        <v>148</v>
      </c>
      <c r="D25" s="886"/>
      <c r="E25" s="886"/>
      <c r="F25" s="886"/>
      <c r="G25" s="886"/>
      <c r="H25" s="886"/>
      <c r="I25" s="886"/>
      <c r="J25" s="886"/>
      <c r="K25" s="886"/>
      <c r="L25" s="887"/>
      <c r="M25" s="741">
        <v>744998</v>
      </c>
      <c r="N25" s="742"/>
      <c r="O25" s="742"/>
      <c r="P25" s="742"/>
      <c r="Q25" s="742"/>
      <c r="R25" s="742"/>
      <c r="S25" s="742"/>
      <c r="T25" s="742"/>
      <c r="U25" s="743">
        <v>1.1000000000000001</v>
      </c>
      <c r="V25" s="743"/>
      <c r="W25" s="743"/>
      <c r="X25" s="743"/>
      <c r="Y25" s="742">
        <v>744998</v>
      </c>
      <c r="Z25" s="742"/>
      <c r="AA25" s="742"/>
      <c r="AB25" s="742"/>
      <c r="AC25" s="742"/>
      <c r="AD25" s="742"/>
      <c r="AE25" s="742"/>
      <c r="AF25" s="742"/>
      <c r="AG25" s="743">
        <v>2.2000000000000002</v>
      </c>
      <c r="AH25" s="743"/>
      <c r="AI25" s="743"/>
      <c r="AJ25" s="781"/>
      <c r="AK25" s="46"/>
      <c r="AL25" s="4"/>
      <c r="AM25" s="582" t="s">
        <v>138</v>
      </c>
      <c r="AN25" s="582"/>
      <c r="AO25" s="582"/>
      <c r="AP25" s="582"/>
      <c r="AQ25" s="582"/>
      <c r="AR25" s="582"/>
      <c r="AS25" s="582"/>
      <c r="AT25" s="582"/>
      <c r="AU25" s="582"/>
      <c r="AV25" s="585"/>
      <c r="AW25" s="583">
        <v>154563</v>
      </c>
      <c r="AX25" s="584"/>
      <c r="AY25" s="584"/>
      <c r="AZ25" s="584"/>
      <c r="BA25" s="584"/>
      <c r="BB25" s="584"/>
      <c r="BC25" s="584"/>
      <c r="BD25" s="584"/>
      <c r="BE25" s="584"/>
      <c r="BF25" s="588">
        <v>0.5</v>
      </c>
      <c r="BG25" s="588"/>
      <c r="BH25" s="588"/>
      <c r="BI25" s="588"/>
      <c r="BJ25" s="584" t="s">
        <v>368</v>
      </c>
      <c r="BK25" s="821"/>
      <c r="BL25" s="821"/>
      <c r="BM25" s="821"/>
      <c r="BN25" s="821"/>
      <c r="BO25" s="821"/>
      <c r="BP25" s="822"/>
      <c r="BQ25" s="619" t="s">
        <v>137</v>
      </c>
      <c r="BR25" s="582"/>
      <c r="BS25" s="582"/>
      <c r="BT25" s="582"/>
      <c r="BU25" s="585"/>
      <c r="BV25" s="817" t="s">
        <v>403</v>
      </c>
      <c r="BW25" s="818"/>
      <c r="BX25" s="720"/>
      <c r="BY25" s="896"/>
      <c r="BZ25" s="51"/>
      <c r="CA25" s="582" t="s">
        <v>136</v>
      </c>
      <c r="CB25" s="582"/>
      <c r="CC25" s="582"/>
      <c r="CD25" s="582"/>
      <c r="CE25" s="582"/>
      <c r="CF25" s="582"/>
      <c r="CG25" s="582"/>
      <c r="CH25" s="582"/>
      <c r="CI25" s="582"/>
      <c r="CJ25" s="582"/>
      <c r="CK25" s="582"/>
      <c r="CL25" s="582"/>
      <c r="CM25" s="582"/>
      <c r="CN25" s="585"/>
      <c r="CO25" s="583">
        <v>103</v>
      </c>
      <c r="CP25" s="584"/>
      <c r="CQ25" s="584"/>
      <c r="CR25" s="584"/>
      <c r="CS25" s="584"/>
      <c r="CT25" s="752">
        <v>350200</v>
      </c>
      <c r="CU25" s="752"/>
      <c r="CV25" s="752"/>
      <c r="CW25" s="752"/>
      <c r="CX25" s="752"/>
      <c r="CY25" s="752"/>
      <c r="CZ25" s="752">
        <v>3400</v>
      </c>
      <c r="DA25" s="752"/>
      <c r="DB25" s="752"/>
      <c r="DC25" s="752"/>
      <c r="DD25" s="752"/>
      <c r="DE25" s="752"/>
      <c r="DF25" s="752"/>
      <c r="DG25" s="752"/>
      <c r="DH25" s="754"/>
      <c r="DI25" s="4"/>
    </row>
    <row r="26" spans="2:113" ht="13.5" customHeight="1">
      <c r="B26" s="879"/>
      <c r="C26" s="881" t="s">
        <v>143</v>
      </c>
      <c r="D26" s="695"/>
      <c r="E26" s="695"/>
      <c r="F26" s="695"/>
      <c r="G26" s="695"/>
      <c r="H26" s="695"/>
      <c r="I26" s="695"/>
      <c r="J26" s="695"/>
      <c r="K26" s="695"/>
      <c r="L26" s="696"/>
      <c r="M26" s="583">
        <v>186908</v>
      </c>
      <c r="N26" s="584"/>
      <c r="O26" s="584"/>
      <c r="P26" s="584"/>
      <c r="Q26" s="584"/>
      <c r="R26" s="584"/>
      <c r="S26" s="584"/>
      <c r="T26" s="584"/>
      <c r="U26" s="588">
        <v>0.3</v>
      </c>
      <c r="V26" s="588"/>
      <c r="W26" s="588"/>
      <c r="X26" s="588"/>
      <c r="Y26" s="584" t="s">
        <v>368</v>
      </c>
      <c r="Z26" s="584"/>
      <c r="AA26" s="584"/>
      <c r="AB26" s="584"/>
      <c r="AC26" s="584"/>
      <c r="AD26" s="584"/>
      <c r="AE26" s="584"/>
      <c r="AF26" s="584"/>
      <c r="AG26" s="588" t="s">
        <v>368</v>
      </c>
      <c r="AH26" s="588"/>
      <c r="AI26" s="588"/>
      <c r="AJ26" s="647"/>
      <c r="AK26" s="46"/>
      <c r="AL26" s="4"/>
      <c r="AM26" s="582" t="s">
        <v>134</v>
      </c>
      <c r="AN26" s="582"/>
      <c r="AO26" s="582"/>
      <c r="AP26" s="582"/>
      <c r="AQ26" s="582"/>
      <c r="AR26" s="582"/>
      <c r="AS26" s="582"/>
      <c r="AT26" s="582"/>
      <c r="AU26" s="582"/>
      <c r="AV26" s="585"/>
      <c r="AW26" s="583">
        <v>832070</v>
      </c>
      <c r="AX26" s="584"/>
      <c r="AY26" s="584"/>
      <c r="AZ26" s="584"/>
      <c r="BA26" s="584"/>
      <c r="BB26" s="584"/>
      <c r="BC26" s="584"/>
      <c r="BD26" s="584"/>
      <c r="BE26" s="584"/>
      <c r="BF26" s="588">
        <v>2.7</v>
      </c>
      <c r="BG26" s="588"/>
      <c r="BH26" s="588"/>
      <c r="BI26" s="588"/>
      <c r="BJ26" s="584" t="s">
        <v>368</v>
      </c>
      <c r="BK26" s="821"/>
      <c r="BL26" s="821"/>
      <c r="BM26" s="821"/>
      <c r="BN26" s="821"/>
      <c r="BO26" s="821"/>
      <c r="BP26" s="822"/>
      <c r="BQ26" s="619"/>
      <c r="BR26" s="582"/>
      <c r="BS26" s="582"/>
      <c r="BT26" s="582"/>
      <c r="BU26" s="585"/>
      <c r="BV26" s="817"/>
      <c r="BW26" s="818"/>
      <c r="BX26" s="720"/>
      <c r="BY26" s="896"/>
      <c r="BZ26" s="619" t="s">
        <v>133</v>
      </c>
      <c r="CA26" s="582"/>
      <c r="CB26" s="582"/>
      <c r="CC26" s="582"/>
      <c r="CD26" s="582"/>
      <c r="CE26" s="582"/>
      <c r="CF26" s="582"/>
      <c r="CG26" s="582"/>
      <c r="CH26" s="582"/>
      <c r="CI26" s="582"/>
      <c r="CJ26" s="582"/>
      <c r="CK26" s="582"/>
      <c r="CL26" s="582"/>
      <c r="CM26" s="582"/>
      <c r="CN26" s="585"/>
      <c r="CO26" s="583">
        <v>20</v>
      </c>
      <c r="CP26" s="584"/>
      <c r="CQ26" s="584"/>
      <c r="CR26" s="584"/>
      <c r="CS26" s="584"/>
      <c r="CT26" s="752">
        <v>65602</v>
      </c>
      <c r="CU26" s="752"/>
      <c r="CV26" s="752"/>
      <c r="CW26" s="752"/>
      <c r="CX26" s="752"/>
      <c r="CY26" s="752"/>
      <c r="CZ26" s="752">
        <v>3280</v>
      </c>
      <c r="DA26" s="752"/>
      <c r="DB26" s="752"/>
      <c r="DC26" s="752"/>
      <c r="DD26" s="752"/>
      <c r="DE26" s="752"/>
      <c r="DF26" s="752"/>
      <c r="DG26" s="752"/>
      <c r="DH26" s="754"/>
      <c r="DI26" s="4"/>
    </row>
    <row r="27" spans="2:113" ht="13.5" customHeight="1">
      <c r="B27" s="880"/>
      <c r="C27" s="882" t="s">
        <v>139</v>
      </c>
      <c r="D27" s="883"/>
      <c r="E27" s="883"/>
      <c r="F27" s="883"/>
      <c r="G27" s="883"/>
      <c r="H27" s="883"/>
      <c r="I27" s="883"/>
      <c r="J27" s="883"/>
      <c r="K27" s="883"/>
      <c r="L27" s="884"/>
      <c r="M27" s="874">
        <v>155</v>
      </c>
      <c r="N27" s="875"/>
      <c r="O27" s="875"/>
      <c r="P27" s="875"/>
      <c r="Q27" s="875"/>
      <c r="R27" s="875"/>
      <c r="S27" s="875"/>
      <c r="T27" s="875"/>
      <c r="U27" s="876">
        <v>0</v>
      </c>
      <c r="V27" s="876"/>
      <c r="W27" s="876"/>
      <c r="X27" s="876"/>
      <c r="Y27" s="875" t="s">
        <v>368</v>
      </c>
      <c r="Z27" s="875"/>
      <c r="AA27" s="875"/>
      <c r="AB27" s="875"/>
      <c r="AC27" s="875"/>
      <c r="AD27" s="875"/>
      <c r="AE27" s="875"/>
      <c r="AF27" s="875"/>
      <c r="AG27" s="876" t="s">
        <v>368</v>
      </c>
      <c r="AH27" s="876"/>
      <c r="AI27" s="876"/>
      <c r="AJ27" s="877"/>
      <c r="AK27" s="46"/>
      <c r="AL27" s="4"/>
      <c r="AM27" s="582" t="s">
        <v>131</v>
      </c>
      <c r="AN27" s="582"/>
      <c r="AO27" s="582"/>
      <c r="AP27" s="582"/>
      <c r="AQ27" s="582"/>
      <c r="AR27" s="582"/>
      <c r="AS27" s="582"/>
      <c r="AT27" s="582"/>
      <c r="AU27" s="582"/>
      <c r="AV27" s="585"/>
      <c r="AW27" s="583" t="s">
        <v>368</v>
      </c>
      <c r="AX27" s="584"/>
      <c r="AY27" s="584"/>
      <c r="AZ27" s="584"/>
      <c r="BA27" s="584"/>
      <c r="BB27" s="584"/>
      <c r="BC27" s="584"/>
      <c r="BD27" s="584"/>
      <c r="BE27" s="584"/>
      <c r="BF27" s="588" t="s">
        <v>368</v>
      </c>
      <c r="BG27" s="588"/>
      <c r="BH27" s="588"/>
      <c r="BI27" s="588"/>
      <c r="BJ27" s="584" t="s">
        <v>368</v>
      </c>
      <c r="BK27" s="821"/>
      <c r="BL27" s="821"/>
      <c r="BM27" s="821"/>
      <c r="BN27" s="821"/>
      <c r="BO27" s="821"/>
      <c r="BP27" s="822"/>
      <c r="BQ27" s="619"/>
      <c r="BR27" s="582"/>
      <c r="BS27" s="582"/>
      <c r="BT27" s="582"/>
      <c r="BU27" s="585"/>
      <c r="BV27" s="817"/>
      <c r="BW27" s="818"/>
      <c r="BX27" s="720"/>
      <c r="BY27" s="896"/>
      <c r="BZ27" s="619" t="s">
        <v>130</v>
      </c>
      <c r="CA27" s="582"/>
      <c r="CB27" s="582"/>
      <c r="CC27" s="582"/>
      <c r="CD27" s="582"/>
      <c r="CE27" s="582"/>
      <c r="CF27" s="582"/>
      <c r="CG27" s="582"/>
      <c r="CH27" s="582"/>
      <c r="CI27" s="582"/>
      <c r="CJ27" s="582"/>
      <c r="CK27" s="582"/>
      <c r="CL27" s="582"/>
      <c r="CM27" s="582"/>
      <c r="CN27" s="585"/>
      <c r="CO27" s="583" t="s">
        <v>368</v>
      </c>
      <c r="CP27" s="584"/>
      <c r="CQ27" s="584"/>
      <c r="CR27" s="584"/>
      <c r="CS27" s="584"/>
      <c r="CT27" s="752" t="s">
        <v>368</v>
      </c>
      <c r="CU27" s="752"/>
      <c r="CV27" s="752"/>
      <c r="CW27" s="752"/>
      <c r="CX27" s="752"/>
      <c r="CY27" s="752"/>
      <c r="CZ27" s="752" t="s">
        <v>368</v>
      </c>
      <c r="DA27" s="752"/>
      <c r="DB27" s="752"/>
      <c r="DC27" s="752"/>
      <c r="DD27" s="752"/>
      <c r="DE27" s="752"/>
      <c r="DF27" s="752"/>
      <c r="DG27" s="752"/>
      <c r="DH27" s="754"/>
      <c r="DI27" s="4"/>
    </row>
    <row r="28" spans="2:113" ht="13.5" customHeight="1">
      <c r="B28" s="659" t="s">
        <v>135</v>
      </c>
      <c r="C28" s="582"/>
      <c r="D28" s="582"/>
      <c r="E28" s="582"/>
      <c r="F28" s="582"/>
      <c r="G28" s="582"/>
      <c r="H28" s="582"/>
      <c r="I28" s="582"/>
      <c r="J28" s="582"/>
      <c r="K28" s="582"/>
      <c r="L28" s="585"/>
      <c r="M28" s="870">
        <v>36467277</v>
      </c>
      <c r="N28" s="871"/>
      <c r="O28" s="871"/>
      <c r="P28" s="871"/>
      <c r="Q28" s="871"/>
      <c r="R28" s="871"/>
      <c r="S28" s="871"/>
      <c r="T28" s="871"/>
      <c r="U28" s="872">
        <v>53</v>
      </c>
      <c r="V28" s="872"/>
      <c r="W28" s="872"/>
      <c r="X28" s="872"/>
      <c r="Y28" s="871">
        <v>33984131</v>
      </c>
      <c r="Z28" s="871"/>
      <c r="AA28" s="871"/>
      <c r="AB28" s="871"/>
      <c r="AC28" s="871"/>
      <c r="AD28" s="871"/>
      <c r="AE28" s="871"/>
      <c r="AF28" s="871"/>
      <c r="AG28" s="872">
        <v>99.1</v>
      </c>
      <c r="AH28" s="872"/>
      <c r="AI28" s="872"/>
      <c r="AJ28" s="873"/>
      <c r="AK28" s="49"/>
      <c r="AL28" s="6"/>
      <c r="AM28" s="695" t="s">
        <v>128</v>
      </c>
      <c r="AN28" s="695"/>
      <c r="AO28" s="695"/>
      <c r="AP28" s="695"/>
      <c r="AQ28" s="695"/>
      <c r="AR28" s="695"/>
      <c r="AS28" s="695"/>
      <c r="AT28" s="695"/>
      <c r="AU28" s="695"/>
      <c r="AV28" s="696"/>
      <c r="AW28" s="583" t="s">
        <v>368</v>
      </c>
      <c r="AX28" s="584"/>
      <c r="AY28" s="584"/>
      <c r="AZ28" s="584"/>
      <c r="BA28" s="584"/>
      <c r="BB28" s="584"/>
      <c r="BC28" s="584"/>
      <c r="BD28" s="584"/>
      <c r="BE28" s="584"/>
      <c r="BF28" s="588" t="s">
        <v>368</v>
      </c>
      <c r="BG28" s="588"/>
      <c r="BH28" s="588"/>
      <c r="BI28" s="588"/>
      <c r="BJ28" s="584" t="s">
        <v>368</v>
      </c>
      <c r="BK28" s="821"/>
      <c r="BL28" s="821"/>
      <c r="BM28" s="821"/>
      <c r="BN28" s="821"/>
      <c r="BO28" s="821"/>
      <c r="BP28" s="822"/>
      <c r="BQ28" s="619"/>
      <c r="BR28" s="582"/>
      <c r="BS28" s="582"/>
      <c r="BT28" s="582"/>
      <c r="BU28" s="585"/>
      <c r="BV28" s="817"/>
      <c r="BW28" s="818"/>
      <c r="BX28" s="897"/>
      <c r="BY28" s="898"/>
      <c r="BZ28" s="697" t="s">
        <v>30</v>
      </c>
      <c r="CA28" s="662"/>
      <c r="CB28" s="662"/>
      <c r="CC28" s="662"/>
      <c r="CD28" s="662"/>
      <c r="CE28" s="662"/>
      <c r="CF28" s="662"/>
      <c r="CG28" s="662"/>
      <c r="CH28" s="662"/>
      <c r="CI28" s="662"/>
      <c r="CJ28" s="662"/>
      <c r="CK28" s="662"/>
      <c r="CL28" s="662"/>
      <c r="CM28" s="662"/>
      <c r="CN28" s="663"/>
      <c r="CO28" s="583">
        <v>963</v>
      </c>
      <c r="CP28" s="584"/>
      <c r="CQ28" s="584"/>
      <c r="CR28" s="584"/>
      <c r="CS28" s="584"/>
      <c r="CT28" s="752">
        <v>3119979</v>
      </c>
      <c r="CU28" s="752"/>
      <c r="CV28" s="752"/>
      <c r="CW28" s="752"/>
      <c r="CX28" s="752"/>
      <c r="CY28" s="752"/>
      <c r="CZ28" s="752">
        <v>3240</v>
      </c>
      <c r="DA28" s="752"/>
      <c r="DB28" s="752"/>
      <c r="DC28" s="752"/>
      <c r="DD28" s="752"/>
      <c r="DE28" s="752"/>
      <c r="DF28" s="752"/>
      <c r="DG28" s="752"/>
      <c r="DH28" s="754"/>
      <c r="DI28" s="4"/>
    </row>
    <row r="29" spans="2:113" ht="13.5" customHeight="1">
      <c r="B29" s="853" t="s">
        <v>132</v>
      </c>
      <c r="C29" s="695"/>
      <c r="D29" s="695"/>
      <c r="E29" s="695"/>
      <c r="F29" s="695"/>
      <c r="G29" s="695"/>
      <c r="H29" s="695"/>
      <c r="I29" s="695"/>
      <c r="J29" s="695"/>
      <c r="K29" s="695"/>
      <c r="L29" s="696"/>
      <c r="M29" s="583">
        <v>20702</v>
      </c>
      <c r="N29" s="584"/>
      <c r="O29" s="584"/>
      <c r="P29" s="584"/>
      <c r="Q29" s="584"/>
      <c r="R29" s="584"/>
      <c r="S29" s="584"/>
      <c r="T29" s="584"/>
      <c r="U29" s="588">
        <v>0</v>
      </c>
      <c r="V29" s="588"/>
      <c r="W29" s="588"/>
      <c r="X29" s="588"/>
      <c r="Y29" s="584">
        <v>20702</v>
      </c>
      <c r="Z29" s="584"/>
      <c r="AA29" s="584"/>
      <c r="AB29" s="584"/>
      <c r="AC29" s="584"/>
      <c r="AD29" s="584"/>
      <c r="AE29" s="584"/>
      <c r="AF29" s="584"/>
      <c r="AG29" s="588">
        <v>0.1</v>
      </c>
      <c r="AH29" s="588"/>
      <c r="AI29" s="588"/>
      <c r="AJ29" s="647"/>
      <c r="AK29" s="49"/>
      <c r="AL29" s="582" t="s">
        <v>126</v>
      </c>
      <c r="AM29" s="582"/>
      <c r="AN29" s="582"/>
      <c r="AO29" s="582"/>
      <c r="AP29" s="582"/>
      <c r="AQ29" s="582"/>
      <c r="AR29" s="582"/>
      <c r="AS29" s="582"/>
      <c r="AT29" s="582"/>
      <c r="AU29" s="582"/>
      <c r="AV29" s="585"/>
      <c r="AW29" s="583" t="s">
        <v>368</v>
      </c>
      <c r="AX29" s="584"/>
      <c r="AY29" s="584"/>
      <c r="AZ29" s="584"/>
      <c r="BA29" s="584"/>
      <c r="BB29" s="584"/>
      <c r="BC29" s="584"/>
      <c r="BD29" s="584"/>
      <c r="BE29" s="584"/>
      <c r="BF29" s="588" t="s">
        <v>368</v>
      </c>
      <c r="BG29" s="588"/>
      <c r="BH29" s="588"/>
      <c r="BI29" s="588"/>
      <c r="BJ29" s="584" t="s">
        <v>368</v>
      </c>
      <c r="BK29" s="821"/>
      <c r="BL29" s="821"/>
      <c r="BM29" s="821"/>
      <c r="BN29" s="821"/>
      <c r="BO29" s="821"/>
      <c r="BP29" s="822"/>
      <c r="BQ29" s="861"/>
      <c r="BR29" s="862"/>
      <c r="BS29" s="862"/>
      <c r="BT29" s="862"/>
      <c r="BU29" s="863"/>
      <c r="BV29" s="864"/>
      <c r="BW29" s="816"/>
      <c r="BX29" s="865" t="s">
        <v>413</v>
      </c>
      <c r="BY29" s="866"/>
      <c r="BZ29" s="866"/>
      <c r="CA29" s="866"/>
      <c r="CB29" s="866"/>
      <c r="CC29" s="866"/>
      <c r="CD29" s="866"/>
      <c r="CE29" s="866"/>
      <c r="CF29" s="866"/>
      <c r="CG29" s="866"/>
      <c r="CH29" s="866"/>
      <c r="CI29" s="866"/>
      <c r="CJ29" s="866"/>
      <c r="CK29" s="866"/>
      <c r="CL29" s="866"/>
      <c r="CM29" s="866"/>
      <c r="CN29" s="867"/>
      <c r="CO29" s="868">
        <v>99</v>
      </c>
      <c r="CP29" s="784"/>
      <c r="CQ29" s="784"/>
      <c r="CR29" s="784"/>
      <c r="CS29" s="784"/>
      <c r="CT29" s="784"/>
      <c r="CU29" s="784"/>
      <c r="CV29" s="784"/>
      <c r="CW29" s="784"/>
      <c r="CX29" s="784"/>
      <c r="CY29" s="784"/>
      <c r="CZ29" s="784"/>
      <c r="DA29" s="784"/>
      <c r="DB29" s="784"/>
      <c r="DC29" s="784"/>
      <c r="DD29" s="784"/>
      <c r="DE29" s="784"/>
      <c r="DF29" s="784"/>
      <c r="DG29" s="784"/>
      <c r="DH29" s="869"/>
      <c r="DI29" s="4"/>
    </row>
    <row r="30" spans="2:113" ht="13.5" customHeight="1">
      <c r="B30" s="659" t="s">
        <v>129</v>
      </c>
      <c r="C30" s="582"/>
      <c r="D30" s="582"/>
      <c r="E30" s="582"/>
      <c r="F30" s="582"/>
      <c r="G30" s="582"/>
      <c r="H30" s="582"/>
      <c r="I30" s="582"/>
      <c r="J30" s="582"/>
      <c r="K30" s="582"/>
      <c r="L30" s="585"/>
      <c r="M30" s="583">
        <v>546974</v>
      </c>
      <c r="N30" s="584"/>
      <c r="O30" s="584"/>
      <c r="P30" s="584"/>
      <c r="Q30" s="584"/>
      <c r="R30" s="584"/>
      <c r="S30" s="584"/>
      <c r="T30" s="584"/>
      <c r="U30" s="588">
        <v>0.8</v>
      </c>
      <c r="V30" s="588"/>
      <c r="W30" s="588"/>
      <c r="X30" s="588"/>
      <c r="Y30" s="584" t="s">
        <v>368</v>
      </c>
      <c r="Z30" s="584"/>
      <c r="AA30" s="584"/>
      <c r="AB30" s="584"/>
      <c r="AC30" s="584"/>
      <c r="AD30" s="584"/>
      <c r="AE30" s="584"/>
      <c r="AF30" s="584"/>
      <c r="AG30" s="588" t="s">
        <v>368</v>
      </c>
      <c r="AH30" s="588"/>
      <c r="AI30" s="588"/>
      <c r="AJ30" s="647"/>
      <c r="AK30" s="619" t="s">
        <v>123</v>
      </c>
      <c r="AL30" s="582"/>
      <c r="AM30" s="582"/>
      <c r="AN30" s="582"/>
      <c r="AO30" s="582"/>
      <c r="AP30" s="582"/>
      <c r="AQ30" s="582"/>
      <c r="AR30" s="582"/>
      <c r="AS30" s="582"/>
      <c r="AT30" s="582"/>
      <c r="AU30" s="582"/>
      <c r="AV30" s="585"/>
      <c r="AW30" s="583">
        <v>2296083</v>
      </c>
      <c r="AX30" s="584"/>
      <c r="AY30" s="584"/>
      <c r="AZ30" s="584"/>
      <c r="BA30" s="584"/>
      <c r="BB30" s="584"/>
      <c r="BC30" s="584"/>
      <c r="BD30" s="584"/>
      <c r="BE30" s="584"/>
      <c r="BF30" s="588">
        <v>7.5</v>
      </c>
      <c r="BG30" s="588"/>
      <c r="BH30" s="588"/>
      <c r="BI30" s="588"/>
      <c r="BJ30" s="584" t="s">
        <v>368</v>
      </c>
      <c r="BK30" s="821"/>
      <c r="BL30" s="821"/>
      <c r="BM30" s="821"/>
      <c r="BN30" s="821"/>
      <c r="BO30" s="821"/>
      <c r="BP30" s="822"/>
      <c r="BQ30" s="728" t="s">
        <v>122</v>
      </c>
      <c r="BR30" s="632"/>
      <c r="BS30" s="632"/>
      <c r="BT30" s="632"/>
      <c r="BU30" s="632"/>
      <c r="BV30" s="632"/>
      <c r="BW30" s="632"/>
      <c r="BX30" s="632"/>
      <c r="BY30" s="632"/>
      <c r="BZ30" s="632"/>
      <c r="CA30" s="632"/>
      <c r="CB30" s="632"/>
      <c r="CC30" s="632"/>
      <c r="CD30" s="633"/>
      <c r="CE30" s="801"/>
      <c r="CF30" s="632" t="s">
        <v>121</v>
      </c>
      <c r="CG30" s="632"/>
      <c r="CH30" s="632"/>
      <c r="CI30" s="632"/>
      <c r="CJ30" s="632"/>
      <c r="CK30" s="632"/>
      <c r="CL30" s="632"/>
      <c r="CM30" s="632"/>
      <c r="CN30" s="854"/>
      <c r="CO30" s="795" t="s">
        <v>120</v>
      </c>
      <c r="CP30" s="788"/>
      <c r="CQ30" s="788"/>
      <c r="CR30" s="788"/>
      <c r="CS30" s="796"/>
      <c r="CT30" s="857" t="s">
        <v>119</v>
      </c>
      <c r="CU30" s="844"/>
      <c r="CV30" s="844"/>
      <c r="CW30" s="844"/>
      <c r="CX30" s="844"/>
      <c r="CY30" s="845"/>
      <c r="CZ30" s="638" t="s">
        <v>414</v>
      </c>
      <c r="DA30" s="639"/>
      <c r="DB30" s="639"/>
      <c r="DC30" s="639"/>
      <c r="DD30" s="639"/>
      <c r="DE30" s="639"/>
      <c r="DF30" s="639"/>
      <c r="DG30" s="639"/>
      <c r="DH30" s="859"/>
    </row>
    <row r="31" spans="2:113" ht="13.5" customHeight="1">
      <c r="B31" s="659" t="s">
        <v>127</v>
      </c>
      <c r="C31" s="582"/>
      <c r="D31" s="582"/>
      <c r="E31" s="582"/>
      <c r="F31" s="582"/>
      <c r="G31" s="582"/>
      <c r="H31" s="582"/>
      <c r="I31" s="582"/>
      <c r="J31" s="582"/>
      <c r="K31" s="582"/>
      <c r="L31" s="585"/>
      <c r="M31" s="583">
        <v>760512</v>
      </c>
      <c r="N31" s="584"/>
      <c r="O31" s="584"/>
      <c r="P31" s="584"/>
      <c r="Q31" s="584"/>
      <c r="R31" s="584"/>
      <c r="S31" s="584"/>
      <c r="T31" s="584"/>
      <c r="U31" s="588">
        <v>1.1000000000000001</v>
      </c>
      <c r="V31" s="588"/>
      <c r="W31" s="588"/>
      <c r="X31" s="588"/>
      <c r="Y31" s="584">
        <v>154328</v>
      </c>
      <c r="Z31" s="584"/>
      <c r="AA31" s="584"/>
      <c r="AB31" s="584"/>
      <c r="AC31" s="584"/>
      <c r="AD31" s="584"/>
      <c r="AE31" s="584"/>
      <c r="AF31" s="584"/>
      <c r="AG31" s="588">
        <v>0.5</v>
      </c>
      <c r="AH31" s="588"/>
      <c r="AI31" s="588"/>
      <c r="AJ31" s="647"/>
      <c r="AK31" s="49"/>
      <c r="AL31" s="667" t="s">
        <v>118</v>
      </c>
      <c r="AM31" s="667"/>
      <c r="AN31" s="667"/>
      <c r="AO31" s="667"/>
      <c r="AP31" s="667"/>
      <c r="AQ31" s="667"/>
      <c r="AR31" s="667"/>
      <c r="AS31" s="667"/>
      <c r="AT31" s="667"/>
      <c r="AU31" s="667"/>
      <c r="AV31" s="668"/>
      <c r="AW31" s="733">
        <v>2296083</v>
      </c>
      <c r="AX31" s="734"/>
      <c r="AY31" s="734"/>
      <c r="AZ31" s="734"/>
      <c r="BA31" s="734"/>
      <c r="BB31" s="734"/>
      <c r="BC31" s="734"/>
      <c r="BD31" s="734"/>
      <c r="BE31" s="734"/>
      <c r="BF31" s="735">
        <v>7.5</v>
      </c>
      <c r="BG31" s="735"/>
      <c r="BH31" s="735"/>
      <c r="BI31" s="735"/>
      <c r="BJ31" s="734" t="s">
        <v>368</v>
      </c>
      <c r="BK31" s="833"/>
      <c r="BL31" s="833"/>
      <c r="BM31" s="833"/>
      <c r="BN31" s="833"/>
      <c r="BO31" s="833"/>
      <c r="BP31" s="834"/>
      <c r="BQ31" s="697"/>
      <c r="BR31" s="662"/>
      <c r="BS31" s="662"/>
      <c r="BT31" s="662"/>
      <c r="BU31" s="662"/>
      <c r="BV31" s="662"/>
      <c r="BW31" s="662"/>
      <c r="BX31" s="662"/>
      <c r="BY31" s="662"/>
      <c r="BZ31" s="662"/>
      <c r="CA31" s="662"/>
      <c r="CB31" s="662"/>
      <c r="CC31" s="662"/>
      <c r="CD31" s="663"/>
      <c r="CE31" s="823"/>
      <c r="CF31" s="662"/>
      <c r="CG31" s="662"/>
      <c r="CH31" s="662"/>
      <c r="CI31" s="662"/>
      <c r="CJ31" s="662"/>
      <c r="CK31" s="662"/>
      <c r="CL31" s="662"/>
      <c r="CM31" s="662"/>
      <c r="CN31" s="824"/>
      <c r="CO31" s="855"/>
      <c r="CP31" s="806"/>
      <c r="CQ31" s="806"/>
      <c r="CR31" s="806"/>
      <c r="CS31" s="856"/>
      <c r="CT31" s="858"/>
      <c r="CU31" s="674"/>
      <c r="CV31" s="674"/>
      <c r="CW31" s="674"/>
      <c r="CX31" s="674"/>
      <c r="CY31" s="675"/>
      <c r="CZ31" s="644"/>
      <c r="DA31" s="645"/>
      <c r="DB31" s="645"/>
      <c r="DC31" s="645"/>
      <c r="DD31" s="645"/>
      <c r="DE31" s="645"/>
      <c r="DF31" s="645"/>
      <c r="DG31" s="645"/>
      <c r="DH31" s="860"/>
      <c r="DI31" s="4"/>
    </row>
    <row r="32" spans="2:113" ht="13.5" customHeight="1">
      <c r="B32" s="659" t="s">
        <v>124</v>
      </c>
      <c r="C32" s="582"/>
      <c r="D32" s="582"/>
      <c r="E32" s="582"/>
      <c r="F32" s="582"/>
      <c r="G32" s="582"/>
      <c r="H32" s="582"/>
      <c r="I32" s="582"/>
      <c r="J32" s="582"/>
      <c r="K32" s="582"/>
      <c r="L32" s="585"/>
      <c r="M32" s="583">
        <v>729035</v>
      </c>
      <c r="N32" s="584"/>
      <c r="O32" s="584"/>
      <c r="P32" s="584"/>
      <c r="Q32" s="584"/>
      <c r="R32" s="584"/>
      <c r="S32" s="584"/>
      <c r="T32" s="584"/>
      <c r="U32" s="588">
        <v>1.1000000000000001</v>
      </c>
      <c r="V32" s="588"/>
      <c r="W32" s="588"/>
      <c r="X32" s="588"/>
      <c r="Y32" s="584" t="s">
        <v>368</v>
      </c>
      <c r="Z32" s="584"/>
      <c r="AA32" s="584"/>
      <c r="AB32" s="584"/>
      <c r="AC32" s="584"/>
      <c r="AD32" s="584"/>
      <c r="AE32" s="584"/>
      <c r="AF32" s="584"/>
      <c r="AG32" s="588" t="s">
        <v>368</v>
      </c>
      <c r="AH32" s="588"/>
      <c r="AI32" s="588"/>
      <c r="AJ32" s="647"/>
      <c r="AK32" s="846" t="s">
        <v>116</v>
      </c>
      <c r="AL32" s="50"/>
      <c r="AM32" s="726" t="s">
        <v>115</v>
      </c>
      <c r="AN32" s="726"/>
      <c r="AO32" s="726"/>
      <c r="AP32" s="726"/>
      <c r="AQ32" s="726"/>
      <c r="AR32" s="726"/>
      <c r="AS32" s="726"/>
      <c r="AT32" s="726"/>
      <c r="AU32" s="726"/>
      <c r="AV32" s="727"/>
      <c r="AW32" s="741" t="s">
        <v>368</v>
      </c>
      <c r="AX32" s="742"/>
      <c r="AY32" s="742"/>
      <c r="AZ32" s="742"/>
      <c r="BA32" s="742"/>
      <c r="BB32" s="742"/>
      <c r="BC32" s="742"/>
      <c r="BD32" s="742"/>
      <c r="BE32" s="742"/>
      <c r="BF32" s="743" t="s">
        <v>368</v>
      </c>
      <c r="BG32" s="743"/>
      <c r="BH32" s="743"/>
      <c r="BI32" s="743"/>
      <c r="BJ32" s="742" t="s">
        <v>368</v>
      </c>
      <c r="BK32" s="831"/>
      <c r="BL32" s="831"/>
      <c r="BM32" s="831"/>
      <c r="BN32" s="831"/>
      <c r="BO32" s="831"/>
      <c r="BP32" s="832"/>
      <c r="BQ32" s="843" t="s">
        <v>114</v>
      </c>
      <c r="BR32" s="844"/>
      <c r="BS32" s="844"/>
      <c r="BT32" s="844"/>
      <c r="BU32" s="845"/>
      <c r="BV32" s="839" t="s">
        <v>403</v>
      </c>
      <c r="BW32" s="840"/>
      <c r="BX32" s="728" t="s">
        <v>113</v>
      </c>
      <c r="BY32" s="632"/>
      <c r="BZ32" s="632"/>
      <c r="CA32" s="632"/>
      <c r="CB32" s="633"/>
      <c r="CC32" s="839" t="s">
        <v>403</v>
      </c>
      <c r="CD32" s="840"/>
      <c r="CE32" s="728" t="s">
        <v>112</v>
      </c>
      <c r="CF32" s="632"/>
      <c r="CG32" s="632"/>
      <c r="CH32" s="632"/>
      <c r="CI32" s="632"/>
      <c r="CJ32" s="632"/>
      <c r="CK32" s="632"/>
      <c r="CL32" s="632"/>
      <c r="CM32" s="632"/>
      <c r="CN32" s="633"/>
      <c r="CO32" s="841">
        <v>1</v>
      </c>
      <c r="CP32" s="614"/>
      <c r="CQ32" s="614"/>
      <c r="CR32" s="614"/>
      <c r="CS32" s="614"/>
      <c r="CT32" s="842" t="s">
        <v>520</v>
      </c>
      <c r="CU32" s="842"/>
      <c r="CV32" s="842"/>
      <c r="CW32" s="842"/>
      <c r="CX32" s="842"/>
      <c r="CY32" s="842"/>
      <c r="CZ32" s="750">
        <v>9900</v>
      </c>
      <c r="DA32" s="783"/>
      <c r="DB32" s="783"/>
      <c r="DC32" s="783"/>
      <c r="DD32" s="783"/>
      <c r="DE32" s="783"/>
      <c r="DF32" s="783"/>
      <c r="DG32" s="783"/>
      <c r="DH32" s="786"/>
      <c r="DI32" s="4"/>
    </row>
    <row r="33" spans="2:113" ht="13.5" customHeight="1">
      <c r="B33" s="849" t="s">
        <v>8</v>
      </c>
      <c r="C33" s="773"/>
      <c r="D33" s="773"/>
      <c r="E33" s="773"/>
      <c r="F33" s="773"/>
      <c r="G33" s="773"/>
      <c r="H33" s="773"/>
      <c r="I33" s="773"/>
      <c r="J33" s="773"/>
      <c r="K33" s="773"/>
      <c r="L33" s="774"/>
      <c r="M33" s="583">
        <v>11808589</v>
      </c>
      <c r="N33" s="584"/>
      <c r="O33" s="584"/>
      <c r="P33" s="584"/>
      <c r="Q33" s="584"/>
      <c r="R33" s="584"/>
      <c r="S33" s="584"/>
      <c r="T33" s="584"/>
      <c r="U33" s="588">
        <v>17.2</v>
      </c>
      <c r="V33" s="588"/>
      <c r="W33" s="588"/>
      <c r="X33" s="588"/>
      <c r="Y33" s="584" t="s">
        <v>368</v>
      </c>
      <c r="Z33" s="584"/>
      <c r="AA33" s="584"/>
      <c r="AB33" s="584"/>
      <c r="AC33" s="584"/>
      <c r="AD33" s="584"/>
      <c r="AE33" s="584"/>
      <c r="AF33" s="584"/>
      <c r="AG33" s="588" t="s">
        <v>368</v>
      </c>
      <c r="AH33" s="588"/>
      <c r="AI33" s="588"/>
      <c r="AJ33" s="647"/>
      <c r="AK33" s="847"/>
      <c r="AL33" s="49"/>
      <c r="AM33" s="773" t="s">
        <v>416</v>
      </c>
      <c r="AN33" s="773"/>
      <c r="AO33" s="773"/>
      <c r="AP33" s="773"/>
      <c r="AQ33" s="773"/>
      <c r="AR33" s="773"/>
      <c r="AS33" s="773"/>
      <c r="AT33" s="773"/>
      <c r="AU33" s="773"/>
      <c r="AV33" s="774"/>
      <c r="AW33" s="583" t="s">
        <v>368</v>
      </c>
      <c r="AX33" s="584"/>
      <c r="AY33" s="584"/>
      <c r="AZ33" s="584"/>
      <c r="BA33" s="584"/>
      <c r="BB33" s="584"/>
      <c r="BC33" s="584"/>
      <c r="BD33" s="584"/>
      <c r="BE33" s="584"/>
      <c r="BF33" s="588" t="s">
        <v>368</v>
      </c>
      <c r="BG33" s="588"/>
      <c r="BH33" s="588"/>
      <c r="BI33" s="588"/>
      <c r="BJ33" s="584" t="s">
        <v>368</v>
      </c>
      <c r="BK33" s="821"/>
      <c r="BL33" s="821"/>
      <c r="BM33" s="821"/>
      <c r="BN33" s="821"/>
      <c r="BO33" s="821"/>
      <c r="BP33" s="822"/>
      <c r="BQ33" s="838" t="s">
        <v>110</v>
      </c>
      <c r="BR33" s="708"/>
      <c r="BS33" s="708"/>
      <c r="BT33" s="708"/>
      <c r="BU33" s="709"/>
      <c r="BV33" s="817" t="s">
        <v>403</v>
      </c>
      <c r="BW33" s="818"/>
      <c r="BX33" s="619" t="s">
        <v>109</v>
      </c>
      <c r="BY33" s="582"/>
      <c r="BZ33" s="582"/>
      <c r="CA33" s="582"/>
      <c r="CB33" s="585"/>
      <c r="CC33" s="817" t="s">
        <v>409</v>
      </c>
      <c r="CD33" s="818"/>
      <c r="CE33" s="619" t="s">
        <v>108</v>
      </c>
      <c r="CF33" s="582"/>
      <c r="CG33" s="582"/>
      <c r="CH33" s="582"/>
      <c r="CI33" s="582"/>
      <c r="CJ33" s="582"/>
      <c r="CK33" s="582"/>
      <c r="CL33" s="582"/>
      <c r="CM33" s="582"/>
      <c r="CN33" s="585"/>
      <c r="CO33" s="819">
        <v>2</v>
      </c>
      <c r="CP33" s="752"/>
      <c r="CQ33" s="752"/>
      <c r="CR33" s="752"/>
      <c r="CS33" s="752"/>
      <c r="CT33" s="820" t="s">
        <v>520</v>
      </c>
      <c r="CU33" s="820"/>
      <c r="CV33" s="820"/>
      <c r="CW33" s="820"/>
      <c r="CX33" s="820"/>
      <c r="CY33" s="820"/>
      <c r="CZ33" s="584">
        <v>8450</v>
      </c>
      <c r="DA33" s="752"/>
      <c r="DB33" s="752"/>
      <c r="DC33" s="752"/>
      <c r="DD33" s="752"/>
      <c r="DE33" s="752"/>
      <c r="DF33" s="752"/>
      <c r="DG33" s="752"/>
      <c r="DH33" s="754"/>
      <c r="DI33" s="4"/>
    </row>
    <row r="34" spans="2:113" ht="13.5" customHeight="1">
      <c r="B34" s="850" t="s">
        <v>117</v>
      </c>
      <c r="C34" s="851"/>
      <c r="D34" s="851"/>
      <c r="E34" s="851"/>
      <c r="F34" s="851"/>
      <c r="G34" s="851"/>
      <c r="H34" s="851"/>
      <c r="I34" s="851"/>
      <c r="J34" s="851"/>
      <c r="K34" s="851"/>
      <c r="L34" s="852"/>
      <c r="M34" s="583" t="s">
        <v>368</v>
      </c>
      <c r="N34" s="584"/>
      <c r="O34" s="584"/>
      <c r="P34" s="584"/>
      <c r="Q34" s="584"/>
      <c r="R34" s="584"/>
      <c r="S34" s="584"/>
      <c r="T34" s="584"/>
      <c r="U34" s="588" t="s">
        <v>368</v>
      </c>
      <c r="V34" s="588"/>
      <c r="W34" s="588"/>
      <c r="X34" s="588"/>
      <c r="Y34" s="584" t="s">
        <v>368</v>
      </c>
      <c r="Z34" s="584"/>
      <c r="AA34" s="584"/>
      <c r="AB34" s="584"/>
      <c r="AC34" s="584"/>
      <c r="AD34" s="584"/>
      <c r="AE34" s="584"/>
      <c r="AF34" s="584"/>
      <c r="AG34" s="588" t="s">
        <v>368</v>
      </c>
      <c r="AH34" s="588"/>
      <c r="AI34" s="588"/>
      <c r="AJ34" s="713"/>
      <c r="AK34" s="847"/>
      <c r="AL34" s="49"/>
      <c r="AM34" s="582" t="s">
        <v>106</v>
      </c>
      <c r="AN34" s="582"/>
      <c r="AO34" s="582"/>
      <c r="AP34" s="582"/>
      <c r="AQ34" s="582"/>
      <c r="AR34" s="582"/>
      <c r="AS34" s="582"/>
      <c r="AT34" s="582"/>
      <c r="AU34" s="582"/>
      <c r="AV34" s="585"/>
      <c r="AW34" s="583">
        <v>2296083</v>
      </c>
      <c r="AX34" s="584"/>
      <c r="AY34" s="584"/>
      <c r="AZ34" s="584"/>
      <c r="BA34" s="584"/>
      <c r="BB34" s="584"/>
      <c r="BC34" s="584"/>
      <c r="BD34" s="584"/>
      <c r="BE34" s="584"/>
      <c r="BF34" s="588">
        <v>7.5</v>
      </c>
      <c r="BG34" s="588"/>
      <c r="BH34" s="588"/>
      <c r="BI34" s="588"/>
      <c r="BJ34" s="584" t="s">
        <v>368</v>
      </c>
      <c r="BK34" s="821"/>
      <c r="BL34" s="821"/>
      <c r="BM34" s="821"/>
      <c r="BN34" s="821"/>
      <c r="BO34" s="821"/>
      <c r="BP34" s="822"/>
      <c r="BQ34" s="619" t="s">
        <v>105</v>
      </c>
      <c r="BR34" s="582"/>
      <c r="BS34" s="582"/>
      <c r="BT34" s="582"/>
      <c r="BU34" s="585"/>
      <c r="BV34" s="817" t="s">
        <v>403</v>
      </c>
      <c r="BW34" s="818"/>
      <c r="BX34" s="619" t="s">
        <v>104</v>
      </c>
      <c r="BY34" s="582"/>
      <c r="BZ34" s="582"/>
      <c r="CA34" s="582"/>
      <c r="CB34" s="585"/>
      <c r="CC34" s="817" t="s">
        <v>409</v>
      </c>
      <c r="CD34" s="818"/>
      <c r="CE34" s="619" t="s">
        <v>103</v>
      </c>
      <c r="CF34" s="582"/>
      <c r="CG34" s="582"/>
      <c r="CH34" s="582"/>
      <c r="CI34" s="582"/>
      <c r="CJ34" s="582"/>
      <c r="CK34" s="582"/>
      <c r="CL34" s="582"/>
      <c r="CM34" s="582"/>
      <c r="CN34" s="585"/>
      <c r="CO34" s="819">
        <v>1</v>
      </c>
      <c r="CP34" s="752"/>
      <c r="CQ34" s="752"/>
      <c r="CR34" s="752"/>
      <c r="CS34" s="752"/>
      <c r="CT34" s="820" t="s">
        <v>520</v>
      </c>
      <c r="CU34" s="820"/>
      <c r="CV34" s="820"/>
      <c r="CW34" s="820"/>
      <c r="CX34" s="820"/>
      <c r="CY34" s="820"/>
      <c r="CZ34" s="584">
        <v>7850</v>
      </c>
      <c r="DA34" s="752"/>
      <c r="DB34" s="752"/>
      <c r="DC34" s="752"/>
      <c r="DD34" s="752"/>
      <c r="DE34" s="752"/>
      <c r="DF34" s="752"/>
      <c r="DG34" s="752"/>
      <c r="DH34" s="754"/>
      <c r="DI34" s="4"/>
    </row>
    <row r="35" spans="2:113" ht="13.5" customHeight="1">
      <c r="B35" s="853" t="s">
        <v>111</v>
      </c>
      <c r="C35" s="695"/>
      <c r="D35" s="695"/>
      <c r="E35" s="695"/>
      <c r="F35" s="695"/>
      <c r="G35" s="695"/>
      <c r="H35" s="695"/>
      <c r="I35" s="695"/>
      <c r="J35" s="695"/>
      <c r="K35" s="695"/>
      <c r="L35" s="696"/>
      <c r="M35" s="583"/>
      <c r="N35" s="584"/>
      <c r="O35" s="584"/>
      <c r="P35" s="584"/>
      <c r="Q35" s="584"/>
      <c r="R35" s="584"/>
      <c r="S35" s="584"/>
      <c r="T35" s="584"/>
      <c r="U35" s="588"/>
      <c r="V35" s="588"/>
      <c r="W35" s="588"/>
      <c r="X35" s="588"/>
      <c r="Y35" s="584"/>
      <c r="Z35" s="584"/>
      <c r="AA35" s="584"/>
      <c r="AB35" s="584"/>
      <c r="AC35" s="584"/>
      <c r="AD35" s="584"/>
      <c r="AE35" s="584"/>
      <c r="AF35" s="584"/>
      <c r="AG35" s="588"/>
      <c r="AH35" s="588"/>
      <c r="AI35" s="588"/>
      <c r="AJ35" s="713"/>
      <c r="AK35" s="848"/>
      <c r="AL35" s="48"/>
      <c r="AM35" s="836" t="s">
        <v>101</v>
      </c>
      <c r="AN35" s="836"/>
      <c r="AO35" s="836"/>
      <c r="AP35" s="836"/>
      <c r="AQ35" s="836"/>
      <c r="AR35" s="836"/>
      <c r="AS35" s="836"/>
      <c r="AT35" s="836"/>
      <c r="AU35" s="836"/>
      <c r="AV35" s="837"/>
      <c r="AW35" s="733" t="s">
        <v>368</v>
      </c>
      <c r="AX35" s="734"/>
      <c r="AY35" s="734"/>
      <c r="AZ35" s="734"/>
      <c r="BA35" s="734"/>
      <c r="BB35" s="734"/>
      <c r="BC35" s="734"/>
      <c r="BD35" s="734"/>
      <c r="BE35" s="734"/>
      <c r="BF35" s="735" t="s">
        <v>368</v>
      </c>
      <c r="BG35" s="735"/>
      <c r="BH35" s="735"/>
      <c r="BI35" s="735"/>
      <c r="BJ35" s="734" t="s">
        <v>368</v>
      </c>
      <c r="BK35" s="833"/>
      <c r="BL35" s="833"/>
      <c r="BM35" s="833"/>
      <c r="BN35" s="833"/>
      <c r="BO35" s="833"/>
      <c r="BP35" s="834"/>
      <c r="BQ35" s="835" t="s">
        <v>100</v>
      </c>
      <c r="BR35" s="695"/>
      <c r="BS35" s="695"/>
      <c r="BT35" s="695"/>
      <c r="BU35" s="696"/>
      <c r="BV35" s="817" t="s">
        <v>403</v>
      </c>
      <c r="BW35" s="818"/>
      <c r="BX35" s="619" t="s">
        <v>99</v>
      </c>
      <c r="BY35" s="582"/>
      <c r="BZ35" s="582"/>
      <c r="CA35" s="582"/>
      <c r="CB35" s="585"/>
      <c r="CC35" s="817" t="s">
        <v>403</v>
      </c>
      <c r="CD35" s="818"/>
      <c r="CE35" s="619" t="s">
        <v>418</v>
      </c>
      <c r="CF35" s="582"/>
      <c r="CG35" s="582"/>
      <c r="CH35" s="582"/>
      <c r="CI35" s="582"/>
      <c r="CJ35" s="582"/>
      <c r="CK35" s="582"/>
      <c r="CL35" s="582"/>
      <c r="CM35" s="582"/>
      <c r="CN35" s="585"/>
      <c r="CO35" s="819">
        <v>1</v>
      </c>
      <c r="CP35" s="752"/>
      <c r="CQ35" s="752"/>
      <c r="CR35" s="752"/>
      <c r="CS35" s="752"/>
      <c r="CT35" s="820" t="s">
        <v>521</v>
      </c>
      <c r="CU35" s="820"/>
      <c r="CV35" s="820"/>
      <c r="CW35" s="820"/>
      <c r="CX35" s="820"/>
      <c r="CY35" s="820"/>
      <c r="CZ35" s="584">
        <v>6250</v>
      </c>
      <c r="DA35" s="752"/>
      <c r="DB35" s="752"/>
      <c r="DC35" s="752"/>
      <c r="DD35" s="752"/>
      <c r="DE35" s="752"/>
      <c r="DF35" s="752"/>
      <c r="DG35" s="752"/>
      <c r="DH35" s="754"/>
      <c r="DI35" s="4"/>
    </row>
    <row r="36" spans="2:113" ht="13.5" customHeight="1">
      <c r="B36" s="659" t="s">
        <v>107</v>
      </c>
      <c r="C36" s="582"/>
      <c r="D36" s="582"/>
      <c r="E36" s="582"/>
      <c r="F36" s="582"/>
      <c r="G36" s="582"/>
      <c r="H36" s="582"/>
      <c r="I36" s="582"/>
      <c r="J36" s="582"/>
      <c r="K36" s="582"/>
      <c r="L36" s="585"/>
      <c r="M36" s="583">
        <v>9419047</v>
      </c>
      <c r="N36" s="584"/>
      <c r="O36" s="584"/>
      <c r="P36" s="584"/>
      <c r="Q36" s="584"/>
      <c r="R36" s="584"/>
      <c r="S36" s="584"/>
      <c r="T36" s="584"/>
      <c r="U36" s="588">
        <v>13.7</v>
      </c>
      <c r="V36" s="588"/>
      <c r="W36" s="588"/>
      <c r="X36" s="588"/>
      <c r="Y36" s="584" t="s">
        <v>368</v>
      </c>
      <c r="Z36" s="584"/>
      <c r="AA36" s="584"/>
      <c r="AB36" s="584"/>
      <c r="AC36" s="584"/>
      <c r="AD36" s="584"/>
      <c r="AE36" s="584"/>
      <c r="AF36" s="584"/>
      <c r="AG36" s="588" t="s">
        <v>368</v>
      </c>
      <c r="AH36" s="588"/>
      <c r="AI36" s="588"/>
      <c r="AJ36" s="713"/>
      <c r="AK36" s="47"/>
      <c r="AL36" s="726" t="s">
        <v>97</v>
      </c>
      <c r="AM36" s="726"/>
      <c r="AN36" s="726"/>
      <c r="AO36" s="726"/>
      <c r="AP36" s="726"/>
      <c r="AQ36" s="726"/>
      <c r="AR36" s="726"/>
      <c r="AS36" s="726"/>
      <c r="AT36" s="726"/>
      <c r="AU36" s="726"/>
      <c r="AV36" s="727"/>
      <c r="AW36" s="741" t="s">
        <v>368</v>
      </c>
      <c r="AX36" s="742"/>
      <c r="AY36" s="742"/>
      <c r="AZ36" s="742"/>
      <c r="BA36" s="742"/>
      <c r="BB36" s="742"/>
      <c r="BC36" s="742"/>
      <c r="BD36" s="742"/>
      <c r="BE36" s="742"/>
      <c r="BF36" s="743" t="s">
        <v>368</v>
      </c>
      <c r="BG36" s="743"/>
      <c r="BH36" s="743"/>
      <c r="BI36" s="743"/>
      <c r="BJ36" s="742" t="s">
        <v>368</v>
      </c>
      <c r="BK36" s="831"/>
      <c r="BL36" s="831"/>
      <c r="BM36" s="831"/>
      <c r="BN36" s="831"/>
      <c r="BO36" s="831"/>
      <c r="BP36" s="832"/>
      <c r="BQ36" s="619" t="s">
        <v>96</v>
      </c>
      <c r="BR36" s="582"/>
      <c r="BS36" s="582"/>
      <c r="BT36" s="582"/>
      <c r="BU36" s="585"/>
      <c r="BV36" s="817" t="s">
        <v>403</v>
      </c>
      <c r="BW36" s="818"/>
      <c r="BX36" s="619" t="s">
        <v>95</v>
      </c>
      <c r="BY36" s="582"/>
      <c r="BZ36" s="582"/>
      <c r="CA36" s="582"/>
      <c r="CB36" s="585"/>
      <c r="CC36" s="817" t="s">
        <v>403</v>
      </c>
      <c r="CD36" s="818"/>
      <c r="CE36" s="619" t="s">
        <v>94</v>
      </c>
      <c r="CF36" s="582"/>
      <c r="CG36" s="582"/>
      <c r="CH36" s="582"/>
      <c r="CI36" s="582"/>
      <c r="CJ36" s="582"/>
      <c r="CK36" s="582"/>
      <c r="CL36" s="582"/>
      <c r="CM36" s="582"/>
      <c r="CN36" s="585"/>
      <c r="CO36" s="819">
        <v>1</v>
      </c>
      <c r="CP36" s="752"/>
      <c r="CQ36" s="752"/>
      <c r="CR36" s="752"/>
      <c r="CS36" s="752"/>
      <c r="CT36" s="820" t="s">
        <v>521</v>
      </c>
      <c r="CU36" s="820"/>
      <c r="CV36" s="820"/>
      <c r="CW36" s="820"/>
      <c r="CX36" s="820"/>
      <c r="CY36" s="820"/>
      <c r="CZ36" s="584">
        <v>5600</v>
      </c>
      <c r="DA36" s="752"/>
      <c r="DB36" s="752"/>
      <c r="DC36" s="752"/>
      <c r="DD36" s="752"/>
      <c r="DE36" s="752"/>
      <c r="DF36" s="752"/>
      <c r="DG36" s="752"/>
      <c r="DH36" s="754"/>
      <c r="DI36" s="4"/>
    </row>
    <row r="37" spans="2:113" ht="13.5" customHeight="1">
      <c r="B37" s="659" t="s">
        <v>102</v>
      </c>
      <c r="C37" s="582"/>
      <c r="D37" s="582"/>
      <c r="E37" s="582"/>
      <c r="F37" s="582"/>
      <c r="G37" s="582"/>
      <c r="H37" s="582"/>
      <c r="I37" s="582"/>
      <c r="J37" s="582"/>
      <c r="K37" s="582"/>
      <c r="L37" s="585"/>
      <c r="M37" s="583">
        <v>220354</v>
      </c>
      <c r="N37" s="584"/>
      <c r="O37" s="584"/>
      <c r="P37" s="584"/>
      <c r="Q37" s="584"/>
      <c r="R37" s="584"/>
      <c r="S37" s="584"/>
      <c r="T37" s="584"/>
      <c r="U37" s="588">
        <v>0.3</v>
      </c>
      <c r="V37" s="588"/>
      <c r="W37" s="588"/>
      <c r="X37" s="588"/>
      <c r="Y37" s="584">
        <v>116176</v>
      </c>
      <c r="Z37" s="584"/>
      <c r="AA37" s="584"/>
      <c r="AB37" s="584"/>
      <c r="AC37" s="584"/>
      <c r="AD37" s="584"/>
      <c r="AE37" s="584"/>
      <c r="AF37" s="584"/>
      <c r="AG37" s="588">
        <v>0.3</v>
      </c>
      <c r="AH37" s="588"/>
      <c r="AI37" s="588"/>
      <c r="AJ37" s="713"/>
      <c r="AK37" s="619" t="s">
        <v>92</v>
      </c>
      <c r="AL37" s="582"/>
      <c r="AM37" s="582"/>
      <c r="AN37" s="582"/>
      <c r="AO37" s="582"/>
      <c r="AP37" s="582"/>
      <c r="AQ37" s="582"/>
      <c r="AR37" s="582"/>
      <c r="AS37" s="582"/>
      <c r="AT37" s="582"/>
      <c r="AU37" s="582"/>
      <c r="AV37" s="585"/>
      <c r="AW37" s="583" t="s">
        <v>368</v>
      </c>
      <c r="AX37" s="584"/>
      <c r="AY37" s="584"/>
      <c r="AZ37" s="584"/>
      <c r="BA37" s="584"/>
      <c r="BB37" s="584"/>
      <c r="BC37" s="584"/>
      <c r="BD37" s="584"/>
      <c r="BE37" s="584"/>
      <c r="BF37" s="588" t="s">
        <v>368</v>
      </c>
      <c r="BG37" s="588"/>
      <c r="BH37" s="588"/>
      <c r="BI37" s="588"/>
      <c r="BJ37" s="584" t="s">
        <v>368</v>
      </c>
      <c r="BK37" s="821"/>
      <c r="BL37" s="821"/>
      <c r="BM37" s="821"/>
      <c r="BN37" s="821"/>
      <c r="BO37" s="821"/>
      <c r="BP37" s="822"/>
      <c r="BQ37" s="619" t="s">
        <v>91</v>
      </c>
      <c r="BR37" s="582"/>
      <c r="BS37" s="582"/>
      <c r="BT37" s="582"/>
      <c r="BU37" s="585"/>
      <c r="BV37" s="817" t="s">
        <v>403</v>
      </c>
      <c r="BW37" s="818"/>
      <c r="BX37" s="619" t="s">
        <v>90</v>
      </c>
      <c r="BY37" s="582"/>
      <c r="BZ37" s="582"/>
      <c r="CA37" s="582"/>
      <c r="CB37" s="585"/>
      <c r="CC37" s="817" t="s">
        <v>403</v>
      </c>
      <c r="CD37" s="818"/>
      <c r="CE37" s="619" t="s">
        <v>89</v>
      </c>
      <c r="CF37" s="582"/>
      <c r="CG37" s="582"/>
      <c r="CH37" s="582"/>
      <c r="CI37" s="582"/>
      <c r="CJ37" s="582"/>
      <c r="CK37" s="582"/>
      <c r="CL37" s="582"/>
      <c r="CM37" s="582"/>
      <c r="CN37" s="585"/>
      <c r="CO37" s="819">
        <v>22</v>
      </c>
      <c r="CP37" s="752"/>
      <c r="CQ37" s="752"/>
      <c r="CR37" s="752"/>
      <c r="CS37" s="752"/>
      <c r="CT37" s="820" t="s">
        <v>521</v>
      </c>
      <c r="CU37" s="820"/>
      <c r="CV37" s="820"/>
      <c r="CW37" s="820"/>
      <c r="CX37" s="820"/>
      <c r="CY37" s="820"/>
      <c r="CZ37" s="584">
        <v>5450</v>
      </c>
      <c r="DA37" s="752"/>
      <c r="DB37" s="752"/>
      <c r="DC37" s="752"/>
      <c r="DD37" s="752"/>
      <c r="DE37" s="752"/>
      <c r="DF37" s="752"/>
      <c r="DG37" s="752"/>
      <c r="DH37" s="754"/>
      <c r="DI37" s="4"/>
    </row>
    <row r="38" spans="2:113" ht="13.5" customHeight="1">
      <c r="B38" s="659" t="s">
        <v>98</v>
      </c>
      <c r="C38" s="582"/>
      <c r="D38" s="582"/>
      <c r="E38" s="582"/>
      <c r="F38" s="582"/>
      <c r="G38" s="582"/>
      <c r="H38" s="582"/>
      <c r="I38" s="582"/>
      <c r="J38" s="582"/>
      <c r="K38" s="582"/>
      <c r="L38" s="585"/>
      <c r="M38" s="583">
        <v>673333</v>
      </c>
      <c r="N38" s="584"/>
      <c r="O38" s="584"/>
      <c r="P38" s="584"/>
      <c r="Q38" s="584"/>
      <c r="R38" s="584"/>
      <c r="S38" s="584"/>
      <c r="T38" s="584"/>
      <c r="U38" s="588">
        <v>1</v>
      </c>
      <c r="V38" s="588"/>
      <c r="W38" s="588"/>
      <c r="X38" s="588"/>
      <c r="Y38" s="584" t="s">
        <v>368</v>
      </c>
      <c r="Z38" s="584"/>
      <c r="AA38" s="584"/>
      <c r="AB38" s="584"/>
      <c r="AC38" s="584"/>
      <c r="AD38" s="584"/>
      <c r="AE38" s="584"/>
      <c r="AF38" s="584"/>
      <c r="AG38" s="588" t="s">
        <v>368</v>
      </c>
      <c r="AH38" s="588"/>
      <c r="AI38" s="588"/>
      <c r="AJ38" s="713"/>
      <c r="AK38" s="697" t="s">
        <v>87</v>
      </c>
      <c r="AL38" s="662"/>
      <c r="AM38" s="662"/>
      <c r="AN38" s="662"/>
      <c r="AO38" s="662"/>
      <c r="AP38" s="662"/>
      <c r="AQ38" s="662"/>
      <c r="AR38" s="662"/>
      <c r="AS38" s="662"/>
      <c r="AT38" s="662"/>
      <c r="AU38" s="662"/>
      <c r="AV38" s="663"/>
      <c r="AW38" s="830">
        <v>30650501</v>
      </c>
      <c r="AX38" s="812"/>
      <c r="AY38" s="812"/>
      <c r="AZ38" s="812"/>
      <c r="BA38" s="812"/>
      <c r="BB38" s="812"/>
      <c r="BC38" s="812"/>
      <c r="BD38" s="812"/>
      <c r="BE38" s="812"/>
      <c r="BF38" s="811">
        <v>100</v>
      </c>
      <c r="BG38" s="811"/>
      <c r="BH38" s="811"/>
      <c r="BI38" s="811"/>
      <c r="BJ38" s="812">
        <v>341746</v>
      </c>
      <c r="BK38" s="813"/>
      <c r="BL38" s="813"/>
      <c r="BM38" s="813"/>
      <c r="BN38" s="813"/>
      <c r="BO38" s="813"/>
      <c r="BP38" s="814"/>
      <c r="BQ38" s="697" t="s">
        <v>86</v>
      </c>
      <c r="BR38" s="662"/>
      <c r="BS38" s="662"/>
      <c r="BT38" s="662"/>
      <c r="BU38" s="663"/>
      <c r="BV38" s="815" t="s">
        <v>403</v>
      </c>
      <c r="BW38" s="816"/>
      <c r="BX38" s="697" t="s">
        <v>85</v>
      </c>
      <c r="BY38" s="662"/>
      <c r="BZ38" s="662"/>
      <c r="CA38" s="662"/>
      <c r="CB38" s="663"/>
      <c r="CC38" s="815" t="s">
        <v>409</v>
      </c>
      <c r="CD38" s="816"/>
      <c r="CE38" s="823"/>
      <c r="CF38" s="824"/>
      <c r="CG38" s="824"/>
      <c r="CH38" s="824"/>
      <c r="CI38" s="824"/>
      <c r="CJ38" s="824"/>
      <c r="CK38" s="824"/>
      <c r="CL38" s="824"/>
      <c r="CM38" s="824"/>
      <c r="CN38" s="825"/>
      <c r="CO38" s="826"/>
      <c r="CP38" s="827"/>
      <c r="CQ38" s="827"/>
      <c r="CR38" s="827"/>
      <c r="CS38" s="827"/>
      <c r="CT38" s="828"/>
      <c r="CU38" s="828"/>
      <c r="CV38" s="828"/>
      <c r="CW38" s="828"/>
      <c r="CX38" s="828"/>
      <c r="CY38" s="828"/>
      <c r="CZ38" s="827"/>
      <c r="DA38" s="827"/>
      <c r="DB38" s="827"/>
      <c r="DC38" s="827"/>
      <c r="DD38" s="827"/>
      <c r="DE38" s="827"/>
      <c r="DF38" s="827"/>
      <c r="DG38" s="827"/>
      <c r="DH38" s="829"/>
      <c r="DI38" s="4"/>
    </row>
    <row r="39" spans="2:113" ht="13.5" customHeight="1">
      <c r="B39" s="659" t="s">
        <v>93</v>
      </c>
      <c r="C39" s="582"/>
      <c r="D39" s="582"/>
      <c r="E39" s="582"/>
      <c r="F39" s="582"/>
      <c r="G39" s="582"/>
      <c r="H39" s="582"/>
      <c r="I39" s="582"/>
      <c r="J39" s="582"/>
      <c r="K39" s="582"/>
      <c r="L39" s="585"/>
      <c r="M39" s="583">
        <v>1553039</v>
      </c>
      <c r="N39" s="584"/>
      <c r="O39" s="584"/>
      <c r="P39" s="584"/>
      <c r="Q39" s="584"/>
      <c r="R39" s="584"/>
      <c r="S39" s="584"/>
      <c r="T39" s="584"/>
      <c r="U39" s="588">
        <v>2.2999999999999998</v>
      </c>
      <c r="V39" s="588"/>
      <c r="W39" s="588"/>
      <c r="X39" s="588"/>
      <c r="Y39" s="584" t="s">
        <v>368</v>
      </c>
      <c r="Z39" s="584"/>
      <c r="AA39" s="584"/>
      <c r="AB39" s="584"/>
      <c r="AC39" s="584"/>
      <c r="AD39" s="584"/>
      <c r="AE39" s="584"/>
      <c r="AF39" s="584"/>
      <c r="AG39" s="588" t="s">
        <v>368</v>
      </c>
      <c r="AH39" s="588"/>
      <c r="AI39" s="588"/>
      <c r="AJ39" s="71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59" t="s">
        <v>88</v>
      </c>
      <c r="C40" s="582"/>
      <c r="D40" s="582"/>
      <c r="E40" s="582"/>
      <c r="F40" s="582"/>
      <c r="G40" s="582"/>
      <c r="H40" s="582"/>
      <c r="I40" s="582"/>
      <c r="J40" s="582"/>
      <c r="K40" s="582"/>
      <c r="L40" s="585"/>
      <c r="M40" s="583">
        <v>2515240</v>
      </c>
      <c r="N40" s="584"/>
      <c r="O40" s="584"/>
      <c r="P40" s="584"/>
      <c r="Q40" s="584"/>
      <c r="R40" s="584"/>
      <c r="S40" s="584"/>
      <c r="T40" s="584"/>
      <c r="U40" s="588">
        <v>3.7</v>
      </c>
      <c r="V40" s="588"/>
      <c r="W40" s="588"/>
      <c r="X40" s="588"/>
      <c r="Y40" s="584" t="s">
        <v>368</v>
      </c>
      <c r="Z40" s="584"/>
      <c r="AA40" s="584"/>
      <c r="AB40" s="584"/>
      <c r="AC40" s="584"/>
      <c r="AD40" s="584"/>
      <c r="AE40" s="584"/>
      <c r="AF40" s="584"/>
      <c r="AG40" s="588" t="s">
        <v>368</v>
      </c>
      <c r="AH40" s="588"/>
      <c r="AI40" s="588"/>
      <c r="AJ40" s="71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59" t="s">
        <v>84</v>
      </c>
      <c r="C41" s="582"/>
      <c r="D41" s="582"/>
      <c r="E41" s="582"/>
      <c r="F41" s="582"/>
      <c r="G41" s="582"/>
      <c r="H41" s="582"/>
      <c r="I41" s="582"/>
      <c r="J41" s="582"/>
      <c r="K41" s="582"/>
      <c r="L41" s="585"/>
      <c r="M41" s="583">
        <v>1503407</v>
      </c>
      <c r="N41" s="584"/>
      <c r="O41" s="584"/>
      <c r="P41" s="584"/>
      <c r="Q41" s="584"/>
      <c r="R41" s="584"/>
      <c r="S41" s="584"/>
      <c r="T41" s="584"/>
      <c r="U41" s="588">
        <v>2.2000000000000002</v>
      </c>
      <c r="V41" s="588"/>
      <c r="W41" s="588"/>
      <c r="X41" s="588"/>
      <c r="Y41" s="584">
        <v>269</v>
      </c>
      <c r="Z41" s="584"/>
      <c r="AA41" s="584"/>
      <c r="AB41" s="584"/>
      <c r="AC41" s="584"/>
      <c r="AD41" s="584"/>
      <c r="AE41" s="584"/>
      <c r="AF41" s="584"/>
      <c r="AG41" s="588">
        <v>0</v>
      </c>
      <c r="AH41" s="588"/>
      <c r="AI41" s="588"/>
      <c r="AJ41" s="71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59" t="s">
        <v>83</v>
      </c>
      <c r="C42" s="582"/>
      <c r="D42" s="582"/>
      <c r="E42" s="582"/>
      <c r="F42" s="582"/>
      <c r="G42" s="582"/>
      <c r="H42" s="582"/>
      <c r="I42" s="582"/>
      <c r="J42" s="582"/>
      <c r="K42" s="582"/>
      <c r="L42" s="585"/>
      <c r="M42" s="583">
        <v>2575500</v>
      </c>
      <c r="N42" s="584"/>
      <c r="O42" s="584"/>
      <c r="P42" s="584"/>
      <c r="Q42" s="584"/>
      <c r="R42" s="584"/>
      <c r="S42" s="584"/>
      <c r="T42" s="584"/>
      <c r="U42" s="588">
        <v>3.7</v>
      </c>
      <c r="V42" s="588"/>
      <c r="W42" s="588"/>
      <c r="X42" s="588"/>
      <c r="Y42" s="584" t="s">
        <v>368</v>
      </c>
      <c r="Z42" s="584"/>
      <c r="AA42" s="584"/>
      <c r="AB42" s="584"/>
      <c r="AC42" s="584"/>
      <c r="AD42" s="584"/>
      <c r="AE42" s="584"/>
      <c r="AF42" s="584"/>
      <c r="AG42" s="588" t="s">
        <v>368</v>
      </c>
      <c r="AH42" s="588"/>
      <c r="AI42" s="588"/>
      <c r="AJ42" s="71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695" t="s">
        <v>82</v>
      </c>
      <c r="D43" s="695"/>
      <c r="E43" s="695"/>
      <c r="F43" s="695"/>
      <c r="G43" s="695"/>
      <c r="H43" s="695"/>
      <c r="I43" s="695"/>
      <c r="J43" s="695"/>
      <c r="K43" s="695"/>
      <c r="L43" s="696"/>
      <c r="M43" s="583" t="s">
        <v>368</v>
      </c>
      <c r="N43" s="584"/>
      <c r="O43" s="584"/>
      <c r="P43" s="584"/>
      <c r="Q43" s="584"/>
      <c r="R43" s="584"/>
      <c r="S43" s="584"/>
      <c r="T43" s="584"/>
      <c r="U43" s="588" t="s">
        <v>368</v>
      </c>
      <c r="V43" s="588"/>
      <c r="W43" s="588"/>
      <c r="X43" s="588"/>
      <c r="Y43" s="584" t="s">
        <v>368</v>
      </c>
      <c r="Z43" s="584"/>
      <c r="AA43" s="584"/>
      <c r="AB43" s="584"/>
      <c r="AC43" s="584"/>
      <c r="AD43" s="584"/>
      <c r="AE43" s="584"/>
      <c r="AF43" s="584"/>
      <c r="AG43" s="588" t="s">
        <v>368</v>
      </c>
      <c r="AH43" s="588"/>
      <c r="AI43" s="588"/>
      <c r="AJ43" s="713"/>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695" t="s">
        <v>81</v>
      </c>
      <c r="D44" s="695"/>
      <c r="E44" s="695"/>
      <c r="F44" s="695"/>
      <c r="G44" s="695"/>
      <c r="H44" s="695"/>
      <c r="I44" s="695"/>
      <c r="J44" s="695"/>
      <c r="K44" s="695"/>
      <c r="L44" s="696"/>
      <c r="M44" s="583">
        <v>1100000</v>
      </c>
      <c r="N44" s="584"/>
      <c r="O44" s="584"/>
      <c r="P44" s="584"/>
      <c r="Q44" s="584"/>
      <c r="R44" s="584"/>
      <c r="S44" s="584"/>
      <c r="T44" s="584"/>
      <c r="U44" s="588">
        <v>1.6</v>
      </c>
      <c r="V44" s="588"/>
      <c r="W44" s="588"/>
      <c r="X44" s="588"/>
      <c r="Y44" s="584" t="s">
        <v>368</v>
      </c>
      <c r="Z44" s="584"/>
      <c r="AA44" s="584"/>
      <c r="AB44" s="584"/>
      <c r="AC44" s="584"/>
      <c r="AD44" s="584"/>
      <c r="AE44" s="584"/>
      <c r="AF44" s="584"/>
      <c r="AG44" s="588" t="s">
        <v>368</v>
      </c>
      <c r="AH44" s="588"/>
      <c r="AI44" s="588"/>
      <c r="AJ44" s="713"/>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4" t="s">
        <v>80</v>
      </c>
      <c r="C45" s="662"/>
      <c r="D45" s="662"/>
      <c r="E45" s="662"/>
      <c r="F45" s="662"/>
      <c r="G45" s="662"/>
      <c r="H45" s="662"/>
      <c r="I45" s="662"/>
      <c r="J45" s="662"/>
      <c r="K45" s="662"/>
      <c r="L45" s="663"/>
      <c r="M45" s="583">
        <v>68793009</v>
      </c>
      <c r="N45" s="584"/>
      <c r="O45" s="584"/>
      <c r="P45" s="584"/>
      <c r="Q45" s="584"/>
      <c r="R45" s="584"/>
      <c r="S45" s="584"/>
      <c r="T45" s="584"/>
      <c r="U45" s="588">
        <v>100</v>
      </c>
      <c r="V45" s="588"/>
      <c r="W45" s="588"/>
      <c r="X45" s="588"/>
      <c r="Y45" s="584">
        <v>34275606</v>
      </c>
      <c r="Z45" s="584"/>
      <c r="AA45" s="584"/>
      <c r="AB45" s="584"/>
      <c r="AC45" s="584"/>
      <c r="AD45" s="584"/>
      <c r="AE45" s="584"/>
      <c r="AF45" s="584"/>
      <c r="AG45" s="588">
        <v>100</v>
      </c>
      <c r="AH45" s="588"/>
      <c r="AI45" s="588"/>
      <c r="AJ45" s="713"/>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32" t="s">
        <v>79</v>
      </c>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41"/>
      <c r="AD46" s="41"/>
      <c r="AE46" s="41"/>
      <c r="AF46" s="41"/>
      <c r="AG46" s="43"/>
      <c r="AH46" s="632" t="s">
        <v>419</v>
      </c>
      <c r="AI46" s="632"/>
      <c r="AJ46" s="632"/>
      <c r="AK46" s="632"/>
      <c r="AL46" s="632"/>
      <c r="AM46" s="632"/>
      <c r="AN46" s="632"/>
      <c r="AO46" s="632"/>
      <c r="AP46" s="632"/>
      <c r="AQ46" s="38"/>
      <c r="AR46" s="38"/>
      <c r="AS46" s="38"/>
      <c r="AT46" s="41"/>
      <c r="AU46" s="41"/>
      <c r="AV46" s="40"/>
      <c r="AW46" s="42"/>
      <c r="AX46" s="41"/>
      <c r="AY46" s="41"/>
      <c r="AZ46" s="632" t="s">
        <v>78</v>
      </c>
      <c r="BA46" s="632"/>
      <c r="BB46" s="632"/>
      <c r="BC46" s="632"/>
      <c r="BD46" s="632"/>
      <c r="BE46" s="632"/>
      <c r="BF46" s="632"/>
      <c r="BG46" s="632"/>
      <c r="BH46" s="632"/>
      <c r="BI46" s="632"/>
      <c r="BJ46" s="632"/>
      <c r="BK46" s="632"/>
      <c r="BL46" s="632"/>
      <c r="BM46" s="632"/>
      <c r="BN46" s="632"/>
      <c r="BO46" s="632"/>
      <c r="BP46" s="632"/>
      <c r="BQ46" s="632"/>
      <c r="BR46" s="632"/>
      <c r="BS46" s="632"/>
      <c r="BT46" s="41"/>
      <c r="BU46" s="41"/>
      <c r="BV46" s="632" t="s">
        <v>419</v>
      </c>
      <c r="BW46" s="632"/>
      <c r="BX46" s="632"/>
      <c r="BY46" s="632"/>
      <c r="BZ46" s="632"/>
      <c r="CA46" s="632"/>
      <c r="CB46" s="632"/>
      <c r="CC46" s="632"/>
      <c r="CD46" s="41"/>
      <c r="CE46" s="40"/>
      <c r="CF46" s="39"/>
      <c r="CG46" s="283"/>
      <c r="CH46" s="807" t="s">
        <v>77</v>
      </c>
      <c r="CI46" s="807"/>
      <c r="CJ46" s="807"/>
      <c r="CK46" s="807"/>
      <c r="CL46" s="807"/>
      <c r="CM46" s="807"/>
      <c r="CN46" s="807"/>
      <c r="CO46" s="807"/>
      <c r="CP46" s="807"/>
      <c r="CQ46" s="38"/>
      <c r="CR46" s="24"/>
      <c r="CS46" s="728" t="s">
        <v>778</v>
      </c>
      <c r="CT46" s="632"/>
      <c r="CU46" s="632"/>
      <c r="CV46" s="632"/>
      <c r="CW46" s="632"/>
      <c r="CX46" s="632"/>
      <c r="CY46" s="632"/>
      <c r="CZ46" s="633"/>
      <c r="DA46" s="728" t="s">
        <v>395</v>
      </c>
      <c r="DB46" s="632"/>
      <c r="DC46" s="632"/>
      <c r="DD46" s="632"/>
      <c r="DE46" s="632"/>
      <c r="DF46" s="632"/>
      <c r="DG46" s="632"/>
      <c r="DH46" s="809"/>
      <c r="DI46" s="4"/>
    </row>
    <row r="47" spans="2:113" ht="13.5" customHeight="1">
      <c r="B47" s="37"/>
      <c r="C47" s="32"/>
      <c r="D47" s="32"/>
      <c r="E47" s="662"/>
      <c r="F47" s="662"/>
      <c r="G47" s="662"/>
      <c r="H47" s="662"/>
      <c r="I47" s="662"/>
      <c r="J47" s="662"/>
      <c r="K47" s="662"/>
      <c r="L47" s="662"/>
      <c r="M47" s="662"/>
      <c r="N47" s="662"/>
      <c r="O47" s="662"/>
      <c r="P47" s="662"/>
      <c r="Q47" s="662"/>
      <c r="R47" s="662"/>
      <c r="S47" s="662"/>
      <c r="T47" s="662"/>
      <c r="U47" s="662"/>
      <c r="V47" s="662"/>
      <c r="W47" s="662"/>
      <c r="X47" s="662"/>
      <c r="Y47" s="582"/>
      <c r="Z47" s="582"/>
      <c r="AA47" s="582"/>
      <c r="AB47" s="582"/>
      <c r="AC47" s="4"/>
      <c r="AD47" s="4"/>
      <c r="AE47" s="4"/>
      <c r="AF47" s="4"/>
      <c r="AG47" s="6"/>
      <c r="AH47" s="806"/>
      <c r="AI47" s="806"/>
      <c r="AJ47" s="806"/>
      <c r="AK47" s="806"/>
      <c r="AL47" s="806"/>
      <c r="AM47" s="806"/>
      <c r="AN47" s="806"/>
      <c r="AO47" s="806"/>
      <c r="AP47" s="806"/>
      <c r="AQ47" s="35"/>
      <c r="AR47" s="35"/>
      <c r="AS47" s="35"/>
      <c r="AT47" s="4"/>
      <c r="AU47" s="4"/>
      <c r="AV47" s="34"/>
      <c r="AW47" s="33"/>
      <c r="AX47" s="32"/>
      <c r="AY47" s="32"/>
      <c r="AZ47" s="662"/>
      <c r="BA47" s="662"/>
      <c r="BB47" s="662"/>
      <c r="BC47" s="662"/>
      <c r="BD47" s="662"/>
      <c r="BE47" s="662"/>
      <c r="BF47" s="662"/>
      <c r="BG47" s="662"/>
      <c r="BH47" s="662"/>
      <c r="BI47" s="662"/>
      <c r="BJ47" s="662"/>
      <c r="BK47" s="662"/>
      <c r="BL47" s="662"/>
      <c r="BM47" s="662"/>
      <c r="BN47" s="662"/>
      <c r="BO47" s="662"/>
      <c r="BP47" s="662"/>
      <c r="BQ47" s="662"/>
      <c r="BR47" s="662"/>
      <c r="BS47" s="662"/>
      <c r="BT47" s="32"/>
      <c r="BU47" s="32"/>
      <c r="BV47" s="662"/>
      <c r="BW47" s="662"/>
      <c r="BX47" s="662"/>
      <c r="BY47" s="662"/>
      <c r="BZ47" s="662"/>
      <c r="CA47" s="662"/>
      <c r="CB47" s="662"/>
      <c r="CC47" s="662"/>
      <c r="CD47" s="32"/>
      <c r="CE47" s="31"/>
      <c r="CF47" s="20"/>
      <c r="CG47" s="284"/>
      <c r="CH47" s="808"/>
      <c r="CI47" s="808"/>
      <c r="CJ47" s="808"/>
      <c r="CK47" s="808"/>
      <c r="CL47" s="808"/>
      <c r="CM47" s="808"/>
      <c r="CN47" s="808"/>
      <c r="CO47" s="808"/>
      <c r="CP47" s="808"/>
      <c r="CQ47" s="30"/>
      <c r="CR47" s="21"/>
      <c r="CS47" s="697"/>
      <c r="CT47" s="662"/>
      <c r="CU47" s="662"/>
      <c r="CV47" s="662"/>
      <c r="CW47" s="662"/>
      <c r="CX47" s="662"/>
      <c r="CY47" s="662"/>
      <c r="CZ47" s="663"/>
      <c r="DA47" s="697"/>
      <c r="DB47" s="662"/>
      <c r="DC47" s="662"/>
      <c r="DD47" s="662"/>
      <c r="DE47" s="662"/>
      <c r="DF47" s="662"/>
      <c r="DG47" s="662"/>
      <c r="DH47" s="810"/>
      <c r="DI47" s="4"/>
    </row>
    <row r="48" spans="2:113" ht="13.5" customHeight="1">
      <c r="B48" s="29"/>
      <c r="C48" s="28"/>
      <c r="D48" s="788" t="s">
        <v>77</v>
      </c>
      <c r="E48" s="788"/>
      <c r="F48" s="788"/>
      <c r="G48" s="788"/>
      <c r="H48" s="788"/>
      <c r="I48" s="788"/>
      <c r="J48" s="788"/>
      <c r="K48" s="27"/>
      <c r="L48" s="25"/>
      <c r="M48" s="26"/>
      <c r="N48" s="788" t="s">
        <v>76</v>
      </c>
      <c r="O48" s="788"/>
      <c r="P48" s="788"/>
      <c r="Q48" s="788"/>
      <c r="R48" s="788"/>
      <c r="S48" s="788"/>
      <c r="T48" s="25"/>
      <c r="U48" s="795" t="s">
        <v>73</v>
      </c>
      <c r="V48" s="788"/>
      <c r="W48" s="788"/>
      <c r="X48" s="796"/>
      <c r="Y48" s="797" t="s">
        <v>70</v>
      </c>
      <c r="Z48" s="797"/>
      <c r="AA48" s="797"/>
      <c r="AB48" s="797"/>
      <c r="AC48" s="797"/>
      <c r="AD48" s="797"/>
      <c r="AE48" s="797"/>
      <c r="AF48" s="797"/>
      <c r="AG48" s="798" t="s">
        <v>420</v>
      </c>
      <c r="AH48" s="799"/>
      <c r="AI48" s="799"/>
      <c r="AJ48" s="799"/>
      <c r="AK48" s="799"/>
      <c r="AL48" s="799"/>
      <c r="AM48" s="799"/>
      <c r="AN48" s="799"/>
      <c r="AO48" s="799"/>
      <c r="AP48" s="800"/>
      <c r="AQ48" s="797" t="s">
        <v>75</v>
      </c>
      <c r="AR48" s="797"/>
      <c r="AS48" s="797"/>
      <c r="AT48" s="797"/>
      <c r="AU48" s="797"/>
      <c r="AV48" s="797"/>
      <c r="AW48" s="6"/>
      <c r="AX48" s="632" t="s">
        <v>74</v>
      </c>
      <c r="AY48" s="632"/>
      <c r="AZ48" s="632"/>
      <c r="BA48" s="632"/>
      <c r="BB48" s="632"/>
      <c r="BC48" s="632"/>
      <c r="BD48" s="632"/>
      <c r="BE48" s="24"/>
      <c r="BF48" s="6"/>
      <c r="BG48" s="632" t="s">
        <v>421</v>
      </c>
      <c r="BH48" s="632"/>
      <c r="BI48" s="632"/>
      <c r="BJ48" s="632"/>
      <c r="BK48" s="632"/>
      <c r="BL48" s="24"/>
      <c r="BM48" s="632" t="s">
        <v>73</v>
      </c>
      <c r="BN48" s="632"/>
      <c r="BO48" s="632"/>
      <c r="BP48" s="632"/>
      <c r="BQ48" s="801"/>
      <c r="BR48" s="802"/>
      <c r="BS48" s="632" t="s">
        <v>422</v>
      </c>
      <c r="BT48" s="632"/>
      <c r="BU48" s="632"/>
      <c r="BV48" s="632"/>
      <c r="BW48" s="632"/>
      <c r="BX48" s="803"/>
      <c r="BY48" s="804"/>
      <c r="BZ48" s="6"/>
      <c r="CA48" s="805" t="s">
        <v>423</v>
      </c>
      <c r="CB48" s="805"/>
      <c r="CC48" s="805"/>
      <c r="CD48" s="805"/>
      <c r="CE48" s="23"/>
      <c r="CF48" s="728" t="s">
        <v>72</v>
      </c>
      <c r="CG48" s="793"/>
      <c r="CH48" s="793"/>
      <c r="CI48" s="793"/>
      <c r="CJ48" s="793"/>
      <c r="CK48" s="793"/>
      <c r="CL48" s="793"/>
      <c r="CM48" s="793"/>
      <c r="CN48" s="793"/>
      <c r="CO48" s="793"/>
      <c r="CP48" s="793"/>
      <c r="CQ48" s="793"/>
      <c r="CR48" s="794"/>
      <c r="CS48" s="749">
        <v>25156802</v>
      </c>
      <c r="CT48" s="783"/>
      <c r="CU48" s="783"/>
      <c r="CV48" s="783"/>
      <c r="CW48" s="783"/>
      <c r="CX48" s="783"/>
      <c r="CY48" s="783"/>
      <c r="CZ48" s="785"/>
      <c r="DA48" s="749">
        <v>25670810</v>
      </c>
      <c r="DB48" s="783"/>
      <c r="DC48" s="783"/>
      <c r="DD48" s="783"/>
      <c r="DE48" s="783"/>
      <c r="DF48" s="783"/>
      <c r="DG48" s="783"/>
      <c r="DH48" s="786"/>
      <c r="DI48" s="4"/>
    </row>
    <row r="49" spans="2:113" ht="13.5" customHeight="1">
      <c r="B49" s="787" t="s">
        <v>71</v>
      </c>
      <c r="C49" s="788"/>
      <c r="D49" s="788"/>
      <c r="E49" s="788"/>
      <c r="F49" s="788"/>
      <c r="G49" s="788"/>
      <c r="H49" s="788"/>
      <c r="I49" s="788"/>
      <c r="J49" s="788"/>
      <c r="K49" s="788"/>
      <c r="L49" s="789"/>
      <c r="M49" s="613">
        <v>9665395</v>
      </c>
      <c r="N49" s="790"/>
      <c r="O49" s="790"/>
      <c r="P49" s="790"/>
      <c r="Q49" s="790"/>
      <c r="R49" s="790"/>
      <c r="S49" s="790"/>
      <c r="T49" s="790"/>
      <c r="U49" s="791">
        <v>14.7</v>
      </c>
      <c r="V49" s="791"/>
      <c r="W49" s="791"/>
      <c r="X49" s="791"/>
      <c r="Y49" s="790">
        <v>8736732</v>
      </c>
      <c r="Z49" s="790"/>
      <c r="AA49" s="790"/>
      <c r="AB49" s="790"/>
      <c r="AC49" s="790"/>
      <c r="AD49" s="790"/>
      <c r="AE49" s="790"/>
      <c r="AF49" s="790"/>
      <c r="AG49" s="790">
        <v>8691297</v>
      </c>
      <c r="AH49" s="790"/>
      <c r="AI49" s="790"/>
      <c r="AJ49" s="790"/>
      <c r="AK49" s="790"/>
      <c r="AL49" s="790"/>
      <c r="AM49" s="790"/>
      <c r="AN49" s="790"/>
      <c r="AO49" s="790"/>
      <c r="AP49" s="790"/>
      <c r="AQ49" s="791">
        <v>24.6</v>
      </c>
      <c r="AR49" s="791"/>
      <c r="AS49" s="791"/>
      <c r="AT49" s="791"/>
      <c r="AU49" s="791"/>
      <c r="AV49" s="792"/>
      <c r="AW49" s="22"/>
      <c r="AX49" s="662"/>
      <c r="AY49" s="662"/>
      <c r="AZ49" s="662"/>
      <c r="BA49" s="662"/>
      <c r="BB49" s="662"/>
      <c r="BC49" s="662"/>
      <c r="BD49" s="662"/>
      <c r="BE49" s="21"/>
      <c r="BF49" s="22"/>
      <c r="BG49" s="662"/>
      <c r="BH49" s="662"/>
      <c r="BI49" s="662"/>
      <c r="BJ49" s="662"/>
      <c r="BK49" s="662"/>
      <c r="BL49" s="21"/>
      <c r="BM49" s="662"/>
      <c r="BN49" s="662"/>
      <c r="BO49" s="662"/>
      <c r="BP49" s="662"/>
      <c r="BQ49" s="20"/>
      <c r="BR49" s="662" t="s">
        <v>27</v>
      </c>
      <c r="BS49" s="662"/>
      <c r="BT49" s="662"/>
      <c r="BU49" s="662"/>
      <c r="BV49" s="662"/>
      <c r="BW49" s="662"/>
      <c r="BX49" s="662"/>
      <c r="BY49" s="19"/>
      <c r="BZ49" s="673" t="s">
        <v>70</v>
      </c>
      <c r="CA49" s="674"/>
      <c r="CB49" s="674"/>
      <c r="CC49" s="674"/>
      <c r="CD49" s="674"/>
      <c r="CE49" s="675"/>
      <c r="CF49" s="619" t="s">
        <v>69</v>
      </c>
      <c r="CG49" s="684"/>
      <c r="CH49" s="684"/>
      <c r="CI49" s="684"/>
      <c r="CJ49" s="684"/>
      <c r="CK49" s="684"/>
      <c r="CL49" s="684"/>
      <c r="CM49" s="684"/>
      <c r="CN49" s="684"/>
      <c r="CO49" s="684"/>
      <c r="CP49" s="684"/>
      <c r="CQ49" s="684"/>
      <c r="CR49" s="685"/>
      <c r="CS49" s="583">
        <v>25922250</v>
      </c>
      <c r="CT49" s="752"/>
      <c r="CU49" s="752"/>
      <c r="CV49" s="752"/>
      <c r="CW49" s="752"/>
      <c r="CX49" s="752"/>
      <c r="CY49" s="752"/>
      <c r="CZ49" s="753"/>
      <c r="DA49" s="583">
        <v>26247262</v>
      </c>
      <c r="DB49" s="752"/>
      <c r="DC49" s="752"/>
      <c r="DD49" s="752"/>
      <c r="DE49" s="752"/>
      <c r="DF49" s="752"/>
      <c r="DG49" s="752"/>
      <c r="DH49" s="754"/>
      <c r="DI49" s="4"/>
    </row>
    <row r="50" spans="2:113" ht="13.5" customHeight="1">
      <c r="B50" s="17"/>
      <c r="C50" s="582" t="s">
        <v>68</v>
      </c>
      <c r="D50" s="582"/>
      <c r="E50" s="582"/>
      <c r="F50" s="582"/>
      <c r="G50" s="582"/>
      <c r="H50" s="582"/>
      <c r="I50" s="582"/>
      <c r="J50" s="582"/>
      <c r="K50" s="582"/>
      <c r="L50" s="585"/>
      <c r="M50" s="583">
        <v>6637752</v>
      </c>
      <c r="N50" s="584"/>
      <c r="O50" s="584"/>
      <c r="P50" s="584"/>
      <c r="Q50" s="584"/>
      <c r="R50" s="584"/>
      <c r="S50" s="584"/>
      <c r="T50" s="584"/>
      <c r="U50" s="588">
        <v>10.1</v>
      </c>
      <c r="V50" s="588"/>
      <c r="W50" s="588"/>
      <c r="X50" s="588"/>
      <c r="Y50" s="584">
        <v>6115026</v>
      </c>
      <c r="Z50" s="584"/>
      <c r="AA50" s="584"/>
      <c r="AB50" s="584"/>
      <c r="AC50" s="584"/>
      <c r="AD50" s="584"/>
      <c r="AE50" s="584"/>
      <c r="AF50" s="584"/>
      <c r="AG50" s="584" t="s">
        <v>368</v>
      </c>
      <c r="AH50" s="584"/>
      <c r="AI50" s="584"/>
      <c r="AJ50" s="584"/>
      <c r="AK50" s="584"/>
      <c r="AL50" s="584"/>
      <c r="AM50" s="584"/>
      <c r="AN50" s="584"/>
      <c r="AO50" s="584"/>
      <c r="AP50" s="584"/>
      <c r="AQ50" s="588" t="s">
        <v>368</v>
      </c>
      <c r="AR50" s="588"/>
      <c r="AS50" s="588"/>
      <c r="AT50" s="588"/>
      <c r="AU50" s="588"/>
      <c r="AV50" s="647"/>
      <c r="AW50" s="728" t="s">
        <v>67</v>
      </c>
      <c r="AX50" s="632"/>
      <c r="AY50" s="632"/>
      <c r="AZ50" s="632"/>
      <c r="BA50" s="632"/>
      <c r="BB50" s="632"/>
      <c r="BC50" s="632"/>
      <c r="BD50" s="632"/>
      <c r="BE50" s="633"/>
      <c r="BF50" s="782">
        <v>382161</v>
      </c>
      <c r="BG50" s="783"/>
      <c r="BH50" s="783"/>
      <c r="BI50" s="783"/>
      <c r="BJ50" s="783"/>
      <c r="BK50" s="783"/>
      <c r="BL50" s="783"/>
      <c r="BM50" s="784">
        <v>0.6</v>
      </c>
      <c r="BN50" s="784"/>
      <c r="BO50" s="784"/>
      <c r="BP50" s="784"/>
      <c r="BQ50" s="783" t="s">
        <v>368</v>
      </c>
      <c r="BR50" s="783"/>
      <c r="BS50" s="783"/>
      <c r="BT50" s="783"/>
      <c r="BU50" s="783"/>
      <c r="BV50" s="783"/>
      <c r="BW50" s="783"/>
      <c r="BX50" s="783"/>
      <c r="BY50" s="783"/>
      <c r="BZ50" s="783">
        <v>382161</v>
      </c>
      <c r="CA50" s="783"/>
      <c r="CB50" s="783"/>
      <c r="CC50" s="783"/>
      <c r="CD50" s="783"/>
      <c r="CE50" s="785"/>
      <c r="CF50" s="619" t="s">
        <v>66</v>
      </c>
      <c r="CG50" s="684"/>
      <c r="CH50" s="684"/>
      <c r="CI50" s="684"/>
      <c r="CJ50" s="684"/>
      <c r="CK50" s="684"/>
      <c r="CL50" s="684"/>
      <c r="CM50" s="684"/>
      <c r="CN50" s="684"/>
      <c r="CO50" s="684"/>
      <c r="CP50" s="684"/>
      <c r="CQ50" s="684"/>
      <c r="CR50" s="685"/>
      <c r="CS50" s="583">
        <v>32293305</v>
      </c>
      <c r="CT50" s="752"/>
      <c r="CU50" s="752"/>
      <c r="CV50" s="752"/>
      <c r="CW50" s="752"/>
      <c r="CX50" s="752"/>
      <c r="CY50" s="752"/>
      <c r="CZ50" s="753"/>
      <c r="DA50" s="583">
        <v>33011069</v>
      </c>
      <c r="DB50" s="752"/>
      <c r="DC50" s="752"/>
      <c r="DD50" s="752"/>
      <c r="DE50" s="752"/>
      <c r="DF50" s="752"/>
      <c r="DG50" s="752"/>
      <c r="DH50" s="754"/>
      <c r="DI50" s="4"/>
    </row>
    <row r="51" spans="2:113" ht="13.5" customHeight="1">
      <c r="B51" s="659" t="s">
        <v>65</v>
      </c>
      <c r="C51" s="582"/>
      <c r="D51" s="582"/>
      <c r="E51" s="582"/>
      <c r="F51" s="582"/>
      <c r="G51" s="582"/>
      <c r="H51" s="582"/>
      <c r="I51" s="582"/>
      <c r="J51" s="582"/>
      <c r="K51" s="582"/>
      <c r="L51" s="585"/>
      <c r="M51" s="583">
        <v>18009301</v>
      </c>
      <c r="N51" s="584"/>
      <c r="O51" s="584"/>
      <c r="P51" s="584"/>
      <c r="Q51" s="584"/>
      <c r="R51" s="584"/>
      <c r="S51" s="584"/>
      <c r="T51" s="584"/>
      <c r="U51" s="588">
        <v>27.5</v>
      </c>
      <c r="V51" s="588"/>
      <c r="W51" s="588"/>
      <c r="X51" s="588"/>
      <c r="Y51" s="584">
        <v>5284602</v>
      </c>
      <c r="Z51" s="584"/>
      <c r="AA51" s="584"/>
      <c r="AB51" s="584"/>
      <c r="AC51" s="584"/>
      <c r="AD51" s="584"/>
      <c r="AE51" s="584"/>
      <c r="AF51" s="584"/>
      <c r="AG51" s="584">
        <v>5284301</v>
      </c>
      <c r="AH51" s="584"/>
      <c r="AI51" s="584"/>
      <c r="AJ51" s="584"/>
      <c r="AK51" s="584"/>
      <c r="AL51" s="584"/>
      <c r="AM51" s="584"/>
      <c r="AN51" s="584"/>
      <c r="AO51" s="584"/>
      <c r="AP51" s="584"/>
      <c r="AQ51" s="588">
        <v>14.9</v>
      </c>
      <c r="AR51" s="588"/>
      <c r="AS51" s="588"/>
      <c r="AT51" s="588"/>
      <c r="AU51" s="588"/>
      <c r="AV51" s="647"/>
      <c r="AW51" s="619" t="s">
        <v>64</v>
      </c>
      <c r="AX51" s="582"/>
      <c r="AY51" s="582"/>
      <c r="AZ51" s="582"/>
      <c r="BA51" s="582"/>
      <c r="BB51" s="582"/>
      <c r="BC51" s="582"/>
      <c r="BD51" s="582"/>
      <c r="BE51" s="585"/>
      <c r="BF51" s="583">
        <v>5812388</v>
      </c>
      <c r="BG51" s="584"/>
      <c r="BH51" s="584"/>
      <c r="BI51" s="584"/>
      <c r="BJ51" s="584"/>
      <c r="BK51" s="584"/>
      <c r="BL51" s="584"/>
      <c r="BM51" s="588">
        <v>8.9</v>
      </c>
      <c r="BN51" s="588"/>
      <c r="BO51" s="588"/>
      <c r="BP51" s="588"/>
      <c r="BQ51" s="584">
        <v>238444</v>
      </c>
      <c r="BR51" s="584"/>
      <c r="BS51" s="584"/>
      <c r="BT51" s="584"/>
      <c r="BU51" s="584"/>
      <c r="BV51" s="584"/>
      <c r="BW51" s="584"/>
      <c r="BX51" s="584"/>
      <c r="BY51" s="584"/>
      <c r="BZ51" s="584">
        <v>4966906</v>
      </c>
      <c r="CA51" s="584"/>
      <c r="CB51" s="584"/>
      <c r="CC51" s="584"/>
      <c r="CD51" s="584"/>
      <c r="CE51" s="584"/>
      <c r="CF51" s="619" t="s">
        <v>63</v>
      </c>
      <c r="CG51" s="684"/>
      <c r="CH51" s="684"/>
      <c r="CI51" s="684"/>
      <c r="CJ51" s="684"/>
      <c r="CK51" s="684"/>
      <c r="CL51" s="684"/>
      <c r="CM51" s="684"/>
      <c r="CN51" s="684"/>
      <c r="CO51" s="684"/>
      <c r="CP51" s="684"/>
      <c r="CQ51" s="684"/>
      <c r="CR51" s="685"/>
      <c r="CS51" s="583">
        <v>34394050</v>
      </c>
      <c r="CT51" s="752"/>
      <c r="CU51" s="752"/>
      <c r="CV51" s="752"/>
      <c r="CW51" s="752"/>
      <c r="CX51" s="752"/>
      <c r="CY51" s="752"/>
      <c r="CZ51" s="753"/>
      <c r="DA51" s="583">
        <v>34485847</v>
      </c>
      <c r="DB51" s="752"/>
      <c r="DC51" s="752"/>
      <c r="DD51" s="752"/>
      <c r="DE51" s="752"/>
      <c r="DF51" s="752"/>
      <c r="DG51" s="752"/>
      <c r="DH51" s="754"/>
      <c r="DI51" s="4"/>
    </row>
    <row r="52" spans="2:113" ht="13.5" customHeight="1">
      <c r="B52" s="659" t="s">
        <v>40</v>
      </c>
      <c r="C52" s="582"/>
      <c r="D52" s="582"/>
      <c r="E52" s="582"/>
      <c r="F52" s="582"/>
      <c r="G52" s="582"/>
      <c r="H52" s="582"/>
      <c r="I52" s="582"/>
      <c r="J52" s="582"/>
      <c r="K52" s="582"/>
      <c r="L52" s="585"/>
      <c r="M52" s="583">
        <v>3131815</v>
      </c>
      <c r="N52" s="584"/>
      <c r="O52" s="584"/>
      <c r="P52" s="584"/>
      <c r="Q52" s="584"/>
      <c r="R52" s="584"/>
      <c r="S52" s="584"/>
      <c r="T52" s="584"/>
      <c r="U52" s="588">
        <v>4.8</v>
      </c>
      <c r="V52" s="588"/>
      <c r="W52" s="588"/>
      <c r="X52" s="588"/>
      <c r="Y52" s="584">
        <v>3087446</v>
      </c>
      <c r="Z52" s="584"/>
      <c r="AA52" s="584"/>
      <c r="AB52" s="584"/>
      <c r="AC52" s="584"/>
      <c r="AD52" s="584"/>
      <c r="AE52" s="584"/>
      <c r="AF52" s="584"/>
      <c r="AG52" s="734">
        <v>3087446</v>
      </c>
      <c r="AH52" s="734"/>
      <c r="AI52" s="734"/>
      <c r="AJ52" s="734"/>
      <c r="AK52" s="734"/>
      <c r="AL52" s="734"/>
      <c r="AM52" s="734"/>
      <c r="AN52" s="734"/>
      <c r="AO52" s="734"/>
      <c r="AP52" s="734"/>
      <c r="AQ52" s="588">
        <v>8.6999999999999993</v>
      </c>
      <c r="AR52" s="588"/>
      <c r="AS52" s="588"/>
      <c r="AT52" s="588"/>
      <c r="AU52" s="588"/>
      <c r="AV52" s="647"/>
      <c r="AW52" s="619" t="s">
        <v>62</v>
      </c>
      <c r="AX52" s="582"/>
      <c r="AY52" s="582"/>
      <c r="AZ52" s="582"/>
      <c r="BA52" s="582"/>
      <c r="BB52" s="582"/>
      <c r="BC52" s="582"/>
      <c r="BD52" s="582"/>
      <c r="BE52" s="585"/>
      <c r="BF52" s="583">
        <v>32230977</v>
      </c>
      <c r="BG52" s="584"/>
      <c r="BH52" s="584"/>
      <c r="BI52" s="584"/>
      <c r="BJ52" s="584"/>
      <c r="BK52" s="584"/>
      <c r="BL52" s="584"/>
      <c r="BM52" s="588">
        <v>49.1</v>
      </c>
      <c r="BN52" s="588"/>
      <c r="BO52" s="588"/>
      <c r="BP52" s="588"/>
      <c r="BQ52" s="584">
        <v>1577856</v>
      </c>
      <c r="BR52" s="584"/>
      <c r="BS52" s="584"/>
      <c r="BT52" s="584"/>
      <c r="BU52" s="584"/>
      <c r="BV52" s="584"/>
      <c r="BW52" s="584"/>
      <c r="BX52" s="584"/>
      <c r="BY52" s="584"/>
      <c r="BZ52" s="584">
        <v>15273428</v>
      </c>
      <c r="CA52" s="584"/>
      <c r="CB52" s="584"/>
      <c r="CC52" s="584"/>
      <c r="CD52" s="584"/>
      <c r="CE52" s="584"/>
      <c r="CF52" s="619" t="s">
        <v>61</v>
      </c>
      <c r="CG52" s="684"/>
      <c r="CH52" s="684"/>
      <c r="CI52" s="684"/>
      <c r="CJ52" s="684"/>
      <c r="CK52" s="684"/>
      <c r="CL52" s="684"/>
      <c r="CM52" s="684"/>
      <c r="CN52" s="684"/>
      <c r="CO52" s="684"/>
      <c r="CP52" s="684"/>
      <c r="CQ52" s="684"/>
      <c r="CR52" s="685"/>
      <c r="CS52" s="769">
        <v>0.98</v>
      </c>
      <c r="CT52" s="770"/>
      <c r="CU52" s="770"/>
      <c r="CV52" s="770"/>
      <c r="CW52" s="770"/>
      <c r="CX52" s="770"/>
      <c r="CY52" s="770"/>
      <c r="CZ52" s="771"/>
      <c r="DA52" s="769">
        <v>0.97</v>
      </c>
      <c r="DB52" s="770"/>
      <c r="DC52" s="770"/>
      <c r="DD52" s="770"/>
      <c r="DE52" s="770"/>
      <c r="DF52" s="770"/>
      <c r="DG52" s="770"/>
      <c r="DH52" s="775"/>
      <c r="DI52" s="4"/>
    </row>
    <row r="53" spans="2:113" ht="13.5" customHeight="1">
      <c r="B53" s="686" t="s">
        <v>116</v>
      </c>
      <c r="C53" s="688" t="s">
        <v>424</v>
      </c>
      <c r="D53" s="689"/>
      <c r="E53" s="689"/>
      <c r="F53" s="689"/>
      <c r="G53" s="689"/>
      <c r="H53" s="689"/>
      <c r="I53" s="690" t="s">
        <v>12</v>
      </c>
      <c r="J53" s="692" t="s">
        <v>60</v>
      </c>
      <c r="K53" s="692"/>
      <c r="L53" s="693"/>
      <c r="M53" s="741">
        <v>2847852</v>
      </c>
      <c r="N53" s="742"/>
      <c r="O53" s="742"/>
      <c r="P53" s="742"/>
      <c r="Q53" s="742"/>
      <c r="R53" s="742"/>
      <c r="S53" s="742"/>
      <c r="T53" s="742"/>
      <c r="U53" s="743">
        <v>4.3</v>
      </c>
      <c r="V53" s="743"/>
      <c r="W53" s="743"/>
      <c r="X53" s="743"/>
      <c r="Y53" s="742">
        <v>2809749</v>
      </c>
      <c r="Z53" s="742"/>
      <c r="AA53" s="742"/>
      <c r="AB53" s="742"/>
      <c r="AC53" s="742"/>
      <c r="AD53" s="742"/>
      <c r="AE53" s="742"/>
      <c r="AF53" s="742"/>
      <c r="AG53" s="742">
        <v>2809749</v>
      </c>
      <c r="AH53" s="742"/>
      <c r="AI53" s="742"/>
      <c r="AJ53" s="742"/>
      <c r="AK53" s="742"/>
      <c r="AL53" s="742"/>
      <c r="AM53" s="742"/>
      <c r="AN53" s="742"/>
      <c r="AO53" s="742"/>
      <c r="AP53" s="742"/>
      <c r="AQ53" s="743">
        <v>7.9</v>
      </c>
      <c r="AR53" s="743"/>
      <c r="AS53" s="743"/>
      <c r="AT53" s="743"/>
      <c r="AU53" s="743"/>
      <c r="AV53" s="781"/>
      <c r="AW53" s="619" t="s">
        <v>59</v>
      </c>
      <c r="AX53" s="582"/>
      <c r="AY53" s="582"/>
      <c r="AZ53" s="582"/>
      <c r="BA53" s="582"/>
      <c r="BB53" s="582"/>
      <c r="BC53" s="582"/>
      <c r="BD53" s="582"/>
      <c r="BE53" s="585"/>
      <c r="BF53" s="583">
        <v>5583670</v>
      </c>
      <c r="BG53" s="584"/>
      <c r="BH53" s="584"/>
      <c r="BI53" s="584"/>
      <c r="BJ53" s="584"/>
      <c r="BK53" s="584"/>
      <c r="BL53" s="584"/>
      <c r="BM53" s="588">
        <v>8.5</v>
      </c>
      <c r="BN53" s="588"/>
      <c r="BO53" s="588"/>
      <c r="BP53" s="588"/>
      <c r="BQ53" s="584">
        <v>461860</v>
      </c>
      <c r="BR53" s="584"/>
      <c r="BS53" s="584"/>
      <c r="BT53" s="584"/>
      <c r="BU53" s="584"/>
      <c r="BV53" s="584"/>
      <c r="BW53" s="584"/>
      <c r="BX53" s="584"/>
      <c r="BY53" s="584"/>
      <c r="BZ53" s="584">
        <v>3913730</v>
      </c>
      <c r="CA53" s="584"/>
      <c r="CB53" s="584"/>
      <c r="CC53" s="584"/>
      <c r="CD53" s="584"/>
      <c r="CE53" s="584"/>
      <c r="CF53" s="619" t="s">
        <v>58</v>
      </c>
      <c r="CG53" s="694"/>
      <c r="CH53" s="694"/>
      <c r="CI53" s="694"/>
      <c r="CJ53" s="694"/>
      <c r="CK53" s="694"/>
      <c r="CL53" s="694"/>
      <c r="CM53" s="694"/>
      <c r="CN53" s="694"/>
      <c r="CO53" s="694"/>
      <c r="CP53" s="694"/>
      <c r="CQ53" s="708" t="s">
        <v>3</v>
      </c>
      <c r="CR53" s="709"/>
      <c r="CS53" s="586">
        <v>8.5</v>
      </c>
      <c r="CT53" s="635"/>
      <c r="CU53" s="635"/>
      <c r="CV53" s="635"/>
      <c r="CW53" s="635"/>
      <c r="CX53" s="635"/>
      <c r="CY53" s="635"/>
      <c r="CZ53" s="765"/>
      <c r="DA53" s="586">
        <v>6.7</v>
      </c>
      <c r="DB53" s="635"/>
      <c r="DC53" s="635"/>
      <c r="DD53" s="635"/>
      <c r="DE53" s="635"/>
      <c r="DF53" s="635"/>
      <c r="DG53" s="635"/>
      <c r="DH53" s="760"/>
      <c r="DI53" s="4"/>
    </row>
    <row r="54" spans="2:113" ht="13.5" customHeight="1">
      <c r="B54" s="616"/>
      <c r="C54" s="641"/>
      <c r="D54" s="642"/>
      <c r="E54" s="642"/>
      <c r="F54" s="642"/>
      <c r="G54" s="642"/>
      <c r="H54" s="642"/>
      <c r="I54" s="691"/>
      <c r="J54" s="695" t="s">
        <v>57</v>
      </c>
      <c r="K54" s="695"/>
      <c r="L54" s="696"/>
      <c r="M54" s="583">
        <v>283963</v>
      </c>
      <c r="N54" s="584"/>
      <c r="O54" s="584"/>
      <c r="P54" s="584"/>
      <c r="Q54" s="584"/>
      <c r="R54" s="584"/>
      <c r="S54" s="584"/>
      <c r="T54" s="584"/>
      <c r="U54" s="588">
        <v>0.4</v>
      </c>
      <c r="V54" s="588"/>
      <c r="W54" s="588"/>
      <c r="X54" s="588"/>
      <c r="Y54" s="584">
        <v>277697</v>
      </c>
      <c r="Z54" s="584"/>
      <c r="AA54" s="584"/>
      <c r="AB54" s="584"/>
      <c r="AC54" s="584"/>
      <c r="AD54" s="584"/>
      <c r="AE54" s="584"/>
      <c r="AF54" s="584"/>
      <c r="AG54" s="584">
        <v>277697</v>
      </c>
      <c r="AH54" s="584"/>
      <c r="AI54" s="584"/>
      <c r="AJ54" s="584"/>
      <c r="AK54" s="584"/>
      <c r="AL54" s="584"/>
      <c r="AM54" s="584"/>
      <c r="AN54" s="584"/>
      <c r="AO54" s="584"/>
      <c r="AP54" s="584"/>
      <c r="AQ54" s="588">
        <v>0.8</v>
      </c>
      <c r="AR54" s="588"/>
      <c r="AS54" s="588"/>
      <c r="AT54" s="588"/>
      <c r="AU54" s="588"/>
      <c r="AV54" s="647"/>
      <c r="AW54" s="619" t="s">
        <v>56</v>
      </c>
      <c r="AX54" s="582"/>
      <c r="AY54" s="582"/>
      <c r="AZ54" s="582"/>
      <c r="BA54" s="582"/>
      <c r="BB54" s="582"/>
      <c r="BC54" s="582"/>
      <c r="BD54" s="582"/>
      <c r="BE54" s="585"/>
      <c r="BF54" s="583">
        <v>271230</v>
      </c>
      <c r="BG54" s="584"/>
      <c r="BH54" s="584"/>
      <c r="BI54" s="584"/>
      <c r="BJ54" s="584"/>
      <c r="BK54" s="584"/>
      <c r="BL54" s="584"/>
      <c r="BM54" s="588">
        <v>0.4</v>
      </c>
      <c r="BN54" s="588"/>
      <c r="BO54" s="588"/>
      <c r="BP54" s="588"/>
      <c r="BQ54" s="584" t="s">
        <v>368</v>
      </c>
      <c r="BR54" s="584"/>
      <c r="BS54" s="584"/>
      <c r="BT54" s="584"/>
      <c r="BU54" s="584"/>
      <c r="BV54" s="584"/>
      <c r="BW54" s="584"/>
      <c r="BX54" s="584"/>
      <c r="BY54" s="584"/>
      <c r="BZ54" s="584">
        <v>238702</v>
      </c>
      <c r="CA54" s="584"/>
      <c r="CB54" s="584"/>
      <c r="CC54" s="584"/>
      <c r="CD54" s="584"/>
      <c r="CE54" s="584"/>
      <c r="CF54" s="697" t="s">
        <v>55</v>
      </c>
      <c r="CG54" s="698"/>
      <c r="CH54" s="698"/>
      <c r="CI54" s="698"/>
      <c r="CJ54" s="698"/>
      <c r="CK54" s="698"/>
      <c r="CL54" s="698"/>
      <c r="CM54" s="698"/>
      <c r="CN54" s="698"/>
      <c r="CO54" s="698"/>
      <c r="CP54" s="698"/>
      <c r="CQ54" s="710" t="s">
        <v>3</v>
      </c>
      <c r="CR54" s="711"/>
      <c r="CS54" s="586">
        <v>7.3</v>
      </c>
      <c r="CT54" s="635"/>
      <c r="CU54" s="635"/>
      <c r="CV54" s="635"/>
      <c r="CW54" s="635"/>
      <c r="CX54" s="635"/>
      <c r="CY54" s="635"/>
      <c r="CZ54" s="765"/>
      <c r="DA54" s="586">
        <v>7.1</v>
      </c>
      <c r="DB54" s="635"/>
      <c r="DC54" s="635"/>
      <c r="DD54" s="635"/>
      <c r="DE54" s="635"/>
      <c r="DF54" s="635"/>
      <c r="DG54" s="635"/>
      <c r="DH54" s="760"/>
      <c r="DI54" s="4"/>
    </row>
    <row r="55" spans="2:113" ht="13.5" customHeight="1">
      <c r="B55" s="687"/>
      <c r="C55" s="699" t="s">
        <v>425</v>
      </c>
      <c r="D55" s="700"/>
      <c r="E55" s="700"/>
      <c r="F55" s="700"/>
      <c r="G55" s="700"/>
      <c r="H55" s="700"/>
      <c r="I55" s="700"/>
      <c r="J55" s="700"/>
      <c r="K55" s="700"/>
      <c r="L55" s="701"/>
      <c r="M55" s="733" t="s">
        <v>368</v>
      </c>
      <c r="N55" s="734"/>
      <c r="O55" s="734"/>
      <c r="P55" s="734"/>
      <c r="Q55" s="734"/>
      <c r="R55" s="734"/>
      <c r="S55" s="734"/>
      <c r="T55" s="734"/>
      <c r="U55" s="735" t="s">
        <v>368</v>
      </c>
      <c r="V55" s="735"/>
      <c r="W55" s="735"/>
      <c r="X55" s="735"/>
      <c r="Y55" s="734" t="s">
        <v>368</v>
      </c>
      <c r="Z55" s="734"/>
      <c r="AA55" s="734"/>
      <c r="AB55" s="734"/>
      <c r="AC55" s="734"/>
      <c r="AD55" s="734"/>
      <c r="AE55" s="734"/>
      <c r="AF55" s="734"/>
      <c r="AG55" s="734" t="s">
        <v>368</v>
      </c>
      <c r="AH55" s="734"/>
      <c r="AI55" s="734"/>
      <c r="AJ55" s="734"/>
      <c r="AK55" s="734"/>
      <c r="AL55" s="734"/>
      <c r="AM55" s="734"/>
      <c r="AN55" s="734"/>
      <c r="AO55" s="734"/>
      <c r="AP55" s="734"/>
      <c r="AQ55" s="735" t="s">
        <v>368</v>
      </c>
      <c r="AR55" s="735"/>
      <c r="AS55" s="735"/>
      <c r="AT55" s="735"/>
      <c r="AU55" s="735"/>
      <c r="AV55" s="778"/>
      <c r="AW55" s="619" t="s">
        <v>54</v>
      </c>
      <c r="AX55" s="582"/>
      <c r="AY55" s="582"/>
      <c r="AZ55" s="582"/>
      <c r="BA55" s="582"/>
      <c r="BB55" s="582"/>
      <c r="BC55" s="582"/>
      <c r="BD55" s="582"/>
      <c r="BE55" s="585"/>
      <c r="BF55" s="583">
        <v>229382</v>
      </c>
      <c r="BG55" s="584"/>
      <c r="BH55" s="584"/>
      <c r="BI55" s="584"/>
      <c r="BJ55" s="584"/>
      <c r="BK55" s="584"/>
      <c r="BL55" s="584"/>
      <c r="BM55" s="588">
        <v>0.3</v>
      </c>
      <c r="BN55" s="588"/>
      <c r="BO55" s="588"/>
      <c r="BP55" s="588"/>
      <c r="BQ55" s="584">
        <v>90102</v>
      </c>
      <c r="BR55" s="584"/>
      <c r="BS55" s="584"/>
      <c r="BT55" s="584"/>
      <c r="BU55" s="584"/>
      <c r="BV55" s="584"/>
      <c r="BW55" s="584"/>
      <c r="BX55" s="584"/>
      <c r="BY55" s="584"/>
      <c r="BZ55" s="584">
        <v>128462</v>
      </c>
      <c r="CA55" s="584"/>
      <c r="CB55" s="584"/>
      <c r="CC55" s="584"/>
      <c r="CD55" s="584"/>
      <c r="CE55" s="584"/>
      <c r="CF55" s="702" t="s">
        <v>426</v>
      </c>
      <c r="CG55" s="703"/>
      <c r="CH55" s="728" t="s">
        <v>53</v>
      </c>
      <c r="CI55" s="777"/>
      <c r="CJ55" s="777"/>
      <c r="CK55" s="777"/>
      <c r="CL55" s="777"/>
      <c r="CM55" s="777"/>
      <c r="CN55" s="777"/>
      <c r="CO55" s="777"/>
      <c r="CP55" s="777"/>
      <c r="CQ55" s="779" t="s">
        <v>3</v>
      </c>
      <c r="CR55" s="780"/>
      <c r="CS55" s="766" t="s">
        <v>368</v>
      </c>
      <c r="CT55" s="767"/>
      <c r="CU55" s="767"/>
      <c r="CV55" s="767"/>
      <c r="CW55" s="767"/>
      <c r="CX55" s="767"/>
      <c r="CY55" s="767"/>
      <c r="CZ55" s="768"/>
      <c r="DA55" s="766" t="s">
        <v>368</v>
      </c>
      <c r="DB55" s="767"/>
      <c r="DC55" s="767"/>
      <c r="DD55" s="767"/>
      <c r="DE55" s="767"/>
      <c r="DF55" s="767"/>
      <c r="DG55" s="767"/>
      <c r="DH55" s="776"/>
      <c r="DI55" s="4"/>
    </row>
    <row r="56" spans="2:113" ht="13.5" customHeight="1">
      <c r="B56" s="659" t="s">
        <v>52</v>
      </c>
      <c r="C56" s="582"/>
      <c r="D56" s="582"/>
      <c r="E56" s="582"/>
      <c r="F56" s="582"/>
      <c r="G56" s="582"/>
      <c r="H56" s="582"/>
      <c r="I56" s="582"/>
      <c r="J56" s="582"/>
      <c r="K56" s="582"/>
      <c r="L56" s="585"/>
      <c r="M56" s="583">
        <v>30806511</v>
      </c>
      <c r="N56" s="584"/>
      <c r="O56" s="584"/>
      <c r="P56" s="584"/>
      <c r="Q56" s="584"/>
      <c r="R56" s="584"/>
      <c r="S56" s="584"/>
      <c r="T56" s="584"/>
      <c r="U56" s="588">
        <v>47</v>
      </c>
      <c r="V56" s="588"/>
      <c r="W56" s="588"/>
      <c r="X56" s="588"/>
      <c r="Y56" s="584">
        <v>17108780</v>
      </c>
      <c r="Z56" s="584"/>
      <c r="AA56" s="584"/>
      <c r="AB56" s="584"/>
      <c r="AC56" s="584"/>
      <c r="AD56" s="584"/>
      <c r="AE56" s="584"/>
      <c r="AF56" s="584"/>
      <c r="AG56" s="742">
        <v>17063044</v>
      </c>
      <c r="AH56" s="742"/>
      <c r="AI56" s="742"/>
      <c r="AJ56" s="742"/>
      <c r="AK56" s="742"/>
      <c r="AL56" s="742"/>
      <c r="AM56" s="742"/>
      <c r="AN56" s="742"/>
      <c r="AO56" s="742"/>
      <c r="AP56" s="742"/>
      <c r="AQ56" s="588">
        <v>48.2</v>
      </c>
      <c r="AR56" s="588"/>
      <c r="AS56" s="588"/>
      <c r="AT56" s="588"/>
      <c r="AU56" s="588"/>
      <c r="AV56" s="647"/>
      <c r="AW56" s="772" t="s">
        <v>427</v>
      </c>
      <c r="AX56" s="773"/>
      <c r="AY56" s="773"/>
      <c r="AZ56" s="773"/>
      <c r="BA56" s="773"/>
      <c r="BB56" s="773"/>
      <c r="BC56" s="773"/>
      <c r="BD56" s="773"/>
      <c r="BE56" s="774"/>
      <c r="BF56" s="583">
        <v>537335</v>
      </c>
      <c r="BG56" s="584"/>
      <c r="BH56" s="584"/>
      <c r="BI56" s="584"/>
      <c r="BJ56" s="584"/>
      <c r="BK56" s="584"/>
      <c r="BL56" s="584"/>
      <c r="BM56" s="588">
        <v>0.8</v>
      </c>
      <c r="BN56" s="588"/>
      <c r="BO56" s="588"/>
      <c r="BP56" s="588"/>
      <c r="BQ56" s="584" t="s">
        <v>368</v>
      </c>
      <c r="BR56" s="584"/>
      <c r="BS56" s="584"/>
      <c r="BT56" s="584"/>
      <c r="BU56" s="584"/>
      <c r="BV56" s="584"/>
      <c r="BW56" s="584"/>
      <c r="BX56" s="584"/>
      <c r="BY56" s="584"/>
      <c r="BZ56" s="584">
        <v>447640</v>
      </c>
      <c r="CA56" s="584"/>
      <c r="CB56" s="584"/>
      <c r="CC56" s="584"/>
      <c r="CD56" s="584"/>
      <c r="CE56" s="584"/>
      <c r="CF56" s="704"/>
      <c r="CG56" s="705"/>
      <c r="CH56" s="619" t="s">
        <v>51</v>
      </c>
      <c r="CI56" s="694"/>
      <c r="CJ56" s="694"/>
      <c r="CK56" s="694"/>
      <c r="CL56" s="694"/>
      <c r="CM56" s="694"/>
      <c r="CN56" s="694"/>
      <c r="CO56" s="694"/>
      <c r="CP56" s="694"/>
      <c r="CQ56" s="708" t="s">
        <v>3</v>
      </c>
      <c r="CR56" s="709"/>
      <c r="CS56" s="769" t="s">
        <v>368</v>
      </c>
      <c r="CT56" s="770"/>
      <c r="CU56" s="770"/>
      <c r="CV56" s="770"/>
      <c r="CW56" s="770"/>
      <c r="CX56" s="770"/>
      <c r="CY56" s="770"/>
      <c r="CZ56" s="771"/>
      <c r="DA56" s="769" t="s">
        <v>368</v>
      </c>
      <c r="DB56" s="770"/>
      <c r="DC56" s="770"/>
      <c r="DD56" s="770"/>
      <c r="DE56" s="770"/>
      <c r="DF56" s="770"/>
      <c r="DG56" s="770"/>
      <c r="DH56" s="775"/>
      <c r="DI56" s="4"/>
    </row>
    <row r="57" spans="2:113" ht="13.5" customHeight="1">
      <c r="B57" s="659" t="s">
        <v>50</v>
      </c>
      <c r="C57" s="582"/>
      <c r="D57" s="582"/>
      <c r="E57" s="582"/>
      <c r="F57" s="582"/>
      <c r="G57" s="582"/>
      <c r="H57" s="582"/>
      <c r="I57" s="582"/>
      <c r="J57" s="582"/>
      <c r="K57" s="582"/>
      <c r="L57" s="585"/>
      <c r="M57" s="583">
        <v>9805406</v>
      </c>
      <c r="N57" s="584"/>
      <c r="O57" s="584"/>
      <c r="P57" s="584"/>
      <c r="Q57" s="584"/>
      <c r="R57" s="584"/>
      <c r="S57" s="584"/>
      <c r="T57" s="584"/>
      <c r="U57" s="588">
        <v>15</v>
      </c>
      <c r="V57" s="588"/>
      <c r="W57" s="588"/>
      <c r="X57" s="588"/>
      <c r="Y57" s="584">
        <v>7149155</v>
      </c>
      <c r="Z57" s="584"/>
      <c r="AA57" s="584"/>
      <c r="AB57" s="584"/>
      <c r="AC57" s="584"/>
      <c r="AD57" s="584"/>
      <c r="AE57" s="584"/>
      <c r="AF57" s="584"/>
      <c r="AG57" s="584">
        <v>5736751</v>
      </c>
      <c r="AH57" s="584"/>
      <c r="AI57" s="584"/>
      <c r="AJ57" s="584"/>
      <c r="AK57" s="584"/>
      <c r="AL57" s="584"/>
      <c r="AM57" s="584"/>
      <c r="AN57" s="584"/>
      <c r="AO57" s="584"/>
      <c r="AP57" s="584"/>
      <c r="AQ57" s="588">
        <v>16.2</v>
      </c>
      <c r="AR57" s="588"/>
      <c r="AS57" s="588"/>
      <c r="AT57" s="588"/>
      <c r="AU57" s="588"/>
      <c r="AV57" s="647"/>
      <c r="AW57" s="619" t="s">
        <v>49</v>
      </c>
      <c r="AX57" s="582"/>
      <c r="AY57" s="582"/>
      <c r="AZ57" s="582"/>
      <c r="BA57" s="582"/>
      <c r="BB57" s="582"/>
      <c r="BC57" s="582"/>
      <c r="BD57" s="582"/>
      <c r="BE57" s="585"/>
      <c r="BF57" s="583">
        <v>8068462</v>
      </c>
      <c r="BG57" s="584"/>
      <c r="BH57" s="584"/>
      <c r="BI57" s="584"/>
      <c r="BJ57" s="584"/>
      <c r="BK57" s="584"/>
      <c r="BL57" s="584"/>
      <c r="BM57" s="588">
        <v>12.3</v>
      </c>
      <c r="BN57" s="588"/>
      <c r="BO57" s="588"/>
      <c r="BP57" s="588"/>
      <c r="BQ57" s="584">
        <v>4604991</v>
      </c>
      <c r="BR57" s="584"/>
      <c r="BS57" s="584"/>
      <c r="BT57" s="584"/>
      <c r="BU57" s="584"/>
      <c r="BV57" s="584"/>
      <c r="BW57" s="584"/>
      <c r="BX57" s="584"/>
      <c r="BY57" s="584"/>
      <c r="BZ57" s="584">
        <v>3563069</v>
      </c>
      <c r="CA57" s="584"/>
      <c r="CB57" s="584"/>
      <c r="CC57" s="584"/>
      <c r="CD57" s="584"/>
      <c r="CE57" s="584"/>
      <c r="CF57" s="704"/>
      <c r="CG57" s="705"/>
      <c r="CH57" s="619" t="s">
        <v>48</v>
      </c>
      <c r="CI57" s="694"/>
      <c r="CJ57" s="694"/>
      <c r="CK57" s="694"/>
      <c r="CL57" s="694"/>
      <c r="CM57" s="694"/>
      <c r="CN57" s="694"/>
      <c r="CO57" s="694"/>
      <c r="CP57" s="694"/>
      <c r="CQ57" s="708" t="s">
        <v>3</v>
      </c>
      <c r="CR57" s="709"/>
      <c r="CS57" s="586">
        <v>-1.7</v>
      </c>
      <c r="CT57" s="635"/>
      <c r="CU57" s="635"/>
      <c r="CV57" s="635"/>
      <c r="CW57" s="635"/>
      <c r="CX57" s="635"/>
      <c r="CY57" s="635"/>
      <c r="CZ57" s="765"/>
      <c r="DA57" s="586">
        <v>-1.1000000000000001</v>
      </c>
      <c r="DB57" s="635"/>
      <c r="DC57" s="635"/>
      <c r="DD57" s="635"/>
      <c r="DE57" s="635"/>
      <c r="DF57" s="635"/>
      <c r="DG57" s="635"/>
      <c r="DH57" s="760"/>
    </row>
    <row r="58" spans="2:113" ht="13.5" customHeight="1">
      <c r="B58" s="659" t="s">
        <v>47</v>
      </c>
      <c r="C58" s="582"/>
      <c r="D58" s="582"/>
      <c r="E58" s="582"/>
      <c r="F58" s="582"/>
      <c r="G58" s="582"/>
      <c r="H58" s="582"/>
      <c r="I58" s="582"/>
      <c r="J58" s="582"/>
      <c r="K58" s="582"/>
      <c r="L58" s="585"/>
      <c r="M58" s="583">
        <v>414360</v>
      </c>
      <c r="N58" s="584"/>
      <c r="O58" s="584"/>
      <c r="P58" s="584"/>
      <c r="Q58" s="584"/>
      <c r="R58" s="584"/>
      <c r="S58" s="584"/>
      <c r="T58" s="584"/>
      <c r="U58" s="588">
        <v>0.6</v>
      </c>
      <c r="V58" s="588"/>
      <c r="W58" s="588"/>
      <c r="X58" s="588"/>
      <c r="Y58" s="584">
        <v>271900</v>
      </c>
      <c r="Z58" s="584"/>
      <c r="AA58" s="584"/>
      <c r="AB58" s="584"/>
      <c r="AC58" s="584"/>
      <c r="AD58" s="584"/>
      <c r="AE58" s="584"/>
      <c r="AF58" s="584"/>
      <c r="AG58" s="584">
        <v>271900</v>
      </c>
      <c r="AH58" s="584"/>
      <c r="AI58" s="584"/>
      <c r="AJ58" s="584"/>
      <c r="AK58" s="584"/>
      <c r="AL58" s="584"/>
      <c r="AM58" s="584"/>
      <c r="AN58" s="584"/>
      <c r="AO58" s="584"/>
      <c r="AP58" s="584"/>
      <c r="AQ58" s="588">
        <v>0.8</v>
      </c>
      <c r="AR58" s="588"/>
      <c r="AS58" s="588"/>
      <c r="AT58" s="588"/>
      <c r="AU58" s="588"/>
      <c r="AV58" s="647"/>
      <c r="AW58" s="619" t="s">
        <v>46</v>
      </c>
      <c r="AX58" s="582"/>
      <c r="AY58" s="582"/>
      <c r="AZ58" s="582"/>
      <c r="BA58" s="582"/>
      <c r="BB58" s="582"/>
      <c r="BC58" s="582"/>
      <c r="BD58" s="582"/>
      <c r="BE58" s="585"/>
      <c r="BF58" s="583">
        <v>2437001</v>
      </c>
      <c r="BG58" s="584"/>
      <c r="BH58" s="584"/>
      <c r="BI58" s="584"/>
      <c r="BJ58" s="584"/>
      <c r="BK58" s="584"/>
      <c r="BL58" s="584"/>
      <c r="BM58" s="588">
        <v>3.7</v>
      </c>
      <c r="BN58" s="588"/>
      <c r="BO58" s="588"/>
      <c r="BP58" s="588"/>
      <c r="BQ58" s="584">
        <v>262814</v>
      </c>
      <c r="BR58" s="584"/>
      <c r="BS58" s="584"/>
      <c r="BT58" s="584"/>
      <c r="BU58" s="584"/>
      <c r="BV58" s="584"/>
      <c r="BW58" s="584"/>
      <c r="BX58" s="584"/>
      <c r="BY58" s="584"/>
      <c r="BZ58" s="584">
        <v>1593045</v>
      </c>
      <c r="CA58" s="584"/>
      <c r="CB58" s="584"/>
      <c r="CC58" s="584"/>
      <c r="CD58" s="584"/>
      <c r="CE58" s="584"/>
      <c r="CF58" s="706"/>
      <c r="CG58" s="707"/>
      <c r="CH58" s="697" t="s">
        <v>45</v>
      </c>
      <c r="CI58" s="698"/>
      <c r="CJ58" s="698"/>
      <c r="CK58" s="698"/>
      <c r="CL58" s="698"/>
      <c r="CM58" s="698"/>
      <c r="CN58" s="698"/>
      <c r="CO58" s="698"/>
      <c r="CP58" s="698"/>
      <c r="CQ58" s="710" t="s">
        <v>3</v>
      </c>
      <c r="CR58" s="711"/>
      <c r="CS58" s="761">
        <v>10.6</v>
      </c>
      <c r="CT58" s="762"/>
      <c r="CU58" s="762"/>
      <c r="CV58" s="762"/>
      <c r="CW58" s="762"/>
      <c r="CX58" s="762"/>
      <c r="CY58" s="762"/>
      <c r="CZ58" s="763"/>
      <c r="DA58" s="761">
        <v>17.3</v>
      </c>
      <c r="DB58" s="762"/>
      <c r="DC58" s="762"/>
      <c r="DD58" s="762"/>
      <c r="DE58" s="762"/>
      <c r="DF58" s="762"/>
      <c r="DG58" s="762"/>
      <c r="DH58" s="764"/>
      <c r="DI58" s="4"/>
    </row>
    <row r="59" spans="2:113" ht="13.5" customHeight="1">
      <c r="B59" s="659" t="s">
        <v>44</v>
      </c>
      <c r="C59" s="582"/>
      <c r="D59" s="582"/>
      <c r="E59" s="582"/>
      <c r="F59" s="582"/>
      <c r="G59" s="582"/>
      <c r="H59" s="582"/>
      <c r="I59" s="582"/>
      <c r="J59" s="582"/>
      <c r="K59" s="582"/>
      <c r="L59" s="585"/>
      <c r="M59" s="583">
        <v>6942889</v>
      </c>
      <c r="N59" s="584"/>
      <c r="O59" s="584"/>
      <c r="P59" s="584"/>
      <c r="Q59" s="584"/>
      <c r="R59" s="584"/>
      <c r="S59" s="584"/>
      <c r="T59" s="584"/>
      <c r="U59" s="588">
        <v>10.6</v>
      </c>
      <c r="V59" s="588"/>
      <c r="W59" s="588"/>
      <c r="X59" s="588"/>
      <c r="Y59" s="584">
        <v>5187746</v>
      </c>
      <c r="Z59" s="584"/>
      <c r="AA59" s="584"/>
      <c r="AB59" s="584"/>
      <c r="AC59" s="584"/>
      <c r="AD59" s="584"/>
      <c r="AE59" s="584"/>
      <c r="AF59" s="584"/>
      <c r="AG59" s="584">
        <v>4555918</v>
      </c>
      <c r="AH59" s="584"/>
      <c r="AI59" s="584"/>
      <c r="AJ59" s="584"/>
      <c r="AK59" s="584"/>
      <c r="AL59" s="584"/>
      <c r="AM59" s="584"/>
      <c r="AN59" s="584"/>
      <c r="AO59" s="584"/>
      <c r="AP59" s="584"/>
      <c r="AQ59" s="588">
        <v>12.9</v>
      </c>
      <c r="AR59" s="588"/>
      <c r="AS59" s="588"/>
      <c r="AT59" s="588"/>
      <c r="AU59" s="588"/>
      <c r="AV59" s="647"/>
      <c r="AW59" s="619" t="s">
        <v>428</v>
      </c>
      <c r="AX59" s="582"/>
      <c r="AY59" s="582"/>
      <c r="AZ59" s="582"/>
      <c r="BA59" s="582"/>
      <c r="BB59" s="582"/>
      <c r="BC59" s="582"/>
      <c r="BD59" s="582"/>
      <c r="BE59" s="585"/>
      <c r="BF59" s="583">
        <v>6854651</v>
      </c>
      <c r="BG59" s="584"/>
      <c r="BH59" s="584"/>
      <c r="BI59" s="584"/>
      <c r="BJ59" s="584"/>
      <c r="BK59" s="584"/>
      <c r="BL59" s="584"/>
      <c r="BM59" s="588">
        <v>10.5</v>
      </c>
      <c r="BN59" s="588"/>
      <c r="BO59" s="588"/>
      <c r="BP59" s="588"/>
      <c r="BQ59" s="584">
        <v>1090761</v>
      </c>
      <c r="BR59" s="584"/>
      <c r="BS59" s="584"/>
      <c r="BT59" s="584"/>
      <c r="BU59" s="584"/>
      <c r="BV59" s="584"/>
      <c r="BW59" s="584"/>
      <c r="BX59" s="584"/>
      <c r="BY59" s="584"/>
      <c r="BZ59" s="584">
        <v>5454766</v>
      </c>
      <c r="CA59" s="584"/>
      <c r="CB59" s="584"/>
      <c r="CC59" s="584"/>
      <c r="CD59" s="584"/>
      <c r="CE59" s="584"/>
      <c r="CF59" s="638" t="s">
        <v>429</v>
      </c>
      <c r="CG59" s="639"/>
      <c r="CH59" s="639"/>
      <c r="CI59" s="639"/>
      <c r="CJ59" s="640"/>
      <c r="CK59" s="632" t="s">
        <v>430</v>
      </c>
      <c r="CL59" s="632"/>
      <c r="CM59" s="632"/>
      <c r="CN59" s="632"/>
      <c r="CO59" s="632"/>
      <c r="CP59" s="632"/>
      <c r="CQ59" s="632"/>
      <c r="CR59" s="633"/>
      <c r="CS59" s="583">
        <v>4266885</v>
      </c>
      <c r="CT59" s="752"/>
      <c r="CU59" s="752"/>
      <c r="CV59" s="752"/>
      <c r="CW59" s="752"/>
      <c r="CX59" s="752"/>
      <c r="CY59" s="752"/>
      <c r="CZ59" s="753"/>
      <c r="DA59" s="583">
        <v>4252005</v>
      </c>
      <c r="DB59" s="752"/>
      <c r="DC59" s="752"/>
      <c r="DD59" s="752"/>
      <c r="DE59" s="752"/>
      <c r="DF59" s="752"/>
      <c r="DG59" s="752"/>
      <c r="DH59" s="754"/>
      <c r="DI59" s="4"/>
    </row>
    <row r="60" spans="2:113" ht="13.5" customHeight="1">
      <c r="B60" s="17"/>
      <c r="C60" s="582" t="s">
        <v>43</v>
      </c>
      <c r="D60" s="582"/>
      <c r="E60" s="582"/>
      <c r="F60" s="582"/>
      <c r="G60" s="582"/>
      <c r="H60" s="582"/>
      <c r="I60" s="582"/>
      <c r="J60" s="582"/>
      <c r="K60" s="582"/>
      <c r="L60" s="585"/>
      <c r="M60" s="583">
        <v>629951</v>
      </c>
      <c r="N60" s="584"/>
      <c r="O60" s="584"/>
      <c r="P60" s="584"/>
      <c r="Q60" s="584"/>
      <c r="R60" s="584"/>
      <c r="S60" s="584"/>
      <c r="T60" s="584"/>
      <c r="U60" s="588">
        <v>1</v>
      </c>
      <c r="V60" s="588"/>
      <c r="W60" s="588"/>
      <c r="X60" s="588"/>
      <c r="Y60" s="584">
        <v>599951</v>
      </c>
      <c r="Z60" s="584"/>
      <c r="AA60" s="584"/>
      <c r="AB60" s="584"/>
      <c r="AC60" s="584"/>
      <c r="AD60" s="584"/>
      <c r="AE60" s="584"/>
      <c r="AF60" s="584"/>
      <c r="AG60" s="584">
        <v>525517</v>
      </c>
      <c r="AH60" s="584"/>
      <c r="AI60" s="584"/>
      <c r="AJ60" s="584"/>
      <c r="AK60" s="584"/>
      <c r="AL60" s="584"/>
      <c r="AM60" s="584"/>
      <c r="AN60" s="584"/>
      <c r="AO60" s="584"/>
      <c r="AP60" s="584"/>
      <c r="AQ60" s="588">
        <v>1.5</v>
      </c>
      <c r="AR60" s="588"/>
      <c r="AS60" s="588"/>
      <c r="AT60" s="588"/>
      <c r="AU60" s="588"/>
      <c r="AV60" s="647"/>
      <c r="AW60" s="619" t="s">
        <v>42</v>
      </c>
      <c r="AX60" s="582"/>
      <c r="AY60" s="582"/>
      <c r="AZ60" s="582"/>
      <c r="BA60" s="582"/>
      <c r="BB60" s="582"/>
      <c r="BC60" s="582"/>
      <c r="BD60" s="582"/>
      <c r="BE60" s="585"/>
      <c r="BF60" s="583">
        <v>45612</v>
      </c>
      <c r="BG60" s="584"/>
      <c r="BH60" s="584"/>
      <c r="BI60" s="584"/>
      <c r="BJ60" s="584"/>
      <c r="BK60" s="584"/>
      <c r="BL60" s="584"/>
      <c r="BM60" s="588">
        <v>0.1</v>
      </c>
      <c r="BN60" s="588"/>
      <c r="BO60" s="588"/>
      <c r="BP60" s="588"/>
      <c r="BQ60" s="584" t="s">
        <v>368</v>
      </c>
      <c r="BR60" s="584"/>
      <c r="BS60" s="584"/>
      <c r="BT60" s="584"/>
      <c r="BU60" s="584"/>
      <c r="BV60" s="584"/>
      <c r="BW60" s="584"/>
      <c r="BX60" s="584"/>
      <c r="BY60" s="584"/>
      <c r="BZ60" s="584">
        <v>45612</v>
      </c>
      <c r="CA60" s="584"/>
      <c r="CB60" s="584"/>
      <c r="CC60" s="584"/>
      <c r="CD60" s="584"/>
      <c r="CE60" s="584"/>
      <c r="CF60" s="641"/>
      <c r="CG60" s="642"/>
      <c r="CH60" s="642"/>
      <c r="CI60" s="642"/>
      <c r="CJ60" s="643"/>
      <c r="CK60" s="582" t="s">
        <v>431</v>
      </c>
      <c r="CL60" s="582"/>
      <c r="CM60" s="582"/>
      <c r="CN60" s="582"/>
      <c r="CO60" s="582"/>
      <c r="CP60" s="582"/>
      <c r="CQ60" s="582"/>
      <c r="CR60" s="585"/>
      <c r="CS60" s="583">
        <v>327221</v>
      </c>
      <c r="CT60" s="752"/>
      <c r="CU60" s="752"/>
      <c r="CV60" s="752"/>
      <c r="CW60" s="752"/>
      <c r="CX60" s="752"/>
      <c r="CY60" s="752"/>
      <c r="CZ60" s="753"/>
      <c r="DA60" s="583">
        <v>327200</v>
      </c>
      <c r="DB60" s="752"/>
      <c r="DC60" s="752"/>
      <c r="DD60" s="752"/>
      <c r="DE60" s="752"/>
      <c r="DF60" s="752"/>
      <c r="DG60" s="752"/>
      <c r="DH60" s="754"/>
      <c r="DI60" s="4"/>
    </row>
    <row r="61" spans="2:113" ht="13.5" customHeight="1">
      <c r="B61" s="659" t="s">
        <v>41</v>
      </c>
      <c r="C61" s="582"/>
      <c r="D61" s="582"/>
      <c r="E61" s="582"/>
      <c r="F61" s="582"/>
      <c r="G61" s="582"/>
      <c r="H61" s="582"/>
      <c r="I61" s="582"/>
      <c r="J61" s="582"/>
      <c r="K61" s="582"/>
      <c r="L61" s="585"/>
      <c r="M61" s="583">
        <v>7548733</v>
      </c>
      <c r="N61" s="584"/>
      <c r="O61" s="584"/>
      <c r="P61" s="584"/>
      <c r="Q61" s="584"/>
      <c r="R61" s="584"/>
      <c r="S61" s="584"/>
      <c r="T61" s="584"/>
      <c r="U61" s="588">
        <v>11.5</v>
      </c>
      <c r="V61" s="588"/>
      <c r="W61" s="588"/>
      <c r="X61" s="588"/>
      <c r="Y61" s="584">
        <v>6868319</v>
      </c>
      <c r="Z61" s="584"/>
      <c r="AA61" s="584"/>
      <c r="AB61" s="584"/>
      <c r="AC61" s="584"/>
      <c r="AD61" s="584"/>
      <c r="AE61" s="584"/>
      <c r="AF61" s="584"/>
      <c r="AG61" s="584">
        <v>4184950</v>
      </c>
      <c r="AH61" s="584"/>
      <c r="AI61" s="584"/>
      <c r="AJ61" s="584"/>
      <c r="AK61" s="584"/>
      <c r="AL61" s="584"/>
      <c r="AM61" s="584"/>
      <c r="AN61" s="584"/>
      <c r="AO61" s="584"/>
      <c r="AP61" s="584"/>
      <c r="AQ61" s="588">
        <v>11.8</v>
      </c>
      <c r="AR61" s="588"/>
      <c r="AS61" s="588"/>
      <c r="AT61" s="588"/>
      <c r="AU61" s="588"/>
      <c r="AV61" s="647"/>
      <c r="AW61" s="619" t="s">
        <v>40</v>
      </c>
      <c r="AX61" s="582"/>
      <c r="AY61" s="582"/>
      <c r="AZ61" s="582"/>
      <c r="BA61" s="582"/>
      <c r="BB61" s="582"/>
      <c r="BC61" s="582"/>
      <c r="BD61" s="582"/>
      <c r="BE61" s="585"/>
      <c r="BF61" s="583">
        <v>3131815</v>
      </c>
      <c r="BG61" s="584"/>
      <c r="BH61" s="584"/>
      <c r="BI61" s="584"/>
      <c r="BJ61" s="584"/>
      <c r="BK61" s="584"/>
      <c r="BL61" s="584"/>
      <c r="BM61" s="588">
        <v>4.8</v>
      </c>
      <c r="BN61" s="588"/>
      <c r="BO61" s="588"/>
      <c r="BP61" s="588"/>
      <c r="BQ61" s="584" t="s">
        <v>368</v>
      </c>
      <c r="BR61" s="584"/>
      <c r="BS61" s="584"/>
      <c r="BT61" s="584"/>
      <c r="BU61" s="584"/>
      <c r="BV61" s="584"/>
      <c r="BW61" s="584"/>
      <c r="BX61" s="584"/>
      <c r="BY61" s="584"/>
      <c r="BZ61" s="584">
        <v>3087446</v>
      </c>
      <c r="CA61" s="584"/>
      <c r="CB61" s="584"/>
      <c r="CC61" s="584"/>
      <c r="CD61" s="584"/>
      <c r="CE61" s="584"/>
      <c r="CF61" s="644"/>
      <c r="CG61" s="645"/>
      <c r="CH61" s="645"/>
      <c r="CI61" s="645"/>
      <c r="CJ61" s="646"/>
      <c r="CK61" s="662" t="s">
        <v>432</v>
      </c>
      <c r="CL61" s="662"/>
      <c r="CM61" s="662"/>
      <c r="CN61" s="662"/>
      <c r="CO61" s="662"/>
      <c r="CP61" s="662"/>
      <c r="CQ61" s="662"/>
      <c r="CR61" s="663"/>
      <c r="CS61" s="583">
        <v>10000495</v>
      </c>
      <c r="CT61" s="752"/>
      <c r="CU61" s="752"/>
      <c r="CV61" s="752"/>
      <c r="CW61" s="752"/>
      <c r="CX61" s="752"/>
      <c r="CY61" s="752"/>
      <c r="CZ61" s="753"/>
      <c r="DA61" s="583">
        <v>9847367</v>
      </c>
      <c r="DB61" s="752"/>
      <c r="DC61" s="752"/>
      <c r="DD61" s="752"/>
      <c r="DE61" s="752"/>
      <c r="DF61" s="752"/>
      <c r="DG61" s="752"/>
      <c r="DH61" s="754"/>
      <c r="DI61" s="4"/>
    </row>
    <row r="62" spans="2:113" ht="13.5" customHeight="1">
      <c r="B62" s="659" t="s">
        <v>39</v>
      </c>
      <c r="C62" s="582"/>
      <c r="D62" s="582"/>
      <c r="E62" s="582"/>
      <c r="F62" s="582"/>
      <c r="G62" s="582"/>
      <c r="H62" s="582"/>
      <c r="I62" s="582"/>
      <c r="J62" s="582"/>
      <c r="K62" s="582"/>
      <c r="L62" s="585"/>
      <c r="M62" s="583">
        <v>1641845</v>
      </c>
      <c r="N62" s="584"/>
      <c r="O62" s="584"/>
      <c r="P62" s="584"/>
      <c r="Q62" s="584"/>
      <c r="R62" s="584"/>
      <c r="S62" s="584"/>
      <c r="T62" s="584"/>
      <c r="U62" s="588">
        <v>2.5</v>
      </c>
      <c r="V62" s="588"/>
      <c r="W62" s="588"/>
      <c r="X62" s="588"/>
      <c r="Y62" s="584">
        <v>1409650</v>
      </c>
      <c r="Z62" s="584"/>
      <c r="AA62" s="584"/>
      <c r="AB62" s="584"/>
      <c r="AC62" s="584"/>
      <c r="AD62" s="584"/>
      <c r="AE62" s="584"/>
      <c r="AF62" s="584"/>
      <c r="AG62" s="584" t="s">
        <v>368</v>
      </c>
      <c r="AH62" s="584"/>
      <c r="AI62" s="584"/>
      <c r="AJ62" s="584"/>
      <c r="AK62" s="584"/>
      <c r="AL62" s="584"/>
      <c r="AM62" s="584"/>
      <c r="AN62" s="584"/>
      <c r="AO62" s="584"/>
      <c r="AP62" s="584"/>
      <c r="AQ62" s="588" t="s">
        <v>368</v>
      </c>
      <c r="AR62" s="588"/>
      <c r="AS62" s="588"/>
      <c r="AT62" s="588"/>
      <c r="AU62" s="588"/>
      <c r="AV62" s="647"/>
      <c r="AW62" s="619" t="s">
        <v>433</v>
      </c>
      <c r="AX62" s="582"/>
      <c r="AY62" s="582"/>
      <c r="AZ62" s="582"/>
      <c r="BA62" s="582"/>
      <c r="BB62" s="582"/>
      <c r="BC62" s="582"/>
      <c r="BD62" s="582"/>
      <c r="BE62" s="585"/>
      <c r="BF62" s="583" t="s">
        <v>368</v>
      </c>
      <c r="BG62" s="584"/>
      <c r="BH62" s="584"/>
      <c r="BI62" s="584"/>
      <c r="BJ62" s="584"/>
      <c r="BK62" s="584"/>
      <c r="BL62" s="584"/>
      <c r="BM62" s="588" t="s">
        <v>368</v>
      </c>
      <c r="BN62" s="588"/>
      <c r="BO62" s="588"/>
      <c r="BP62" s="588"/>
      <c r="BQ62" s="584" t="s">
        <v>368</v>
      </c>
      <c r="BR62" s="584"/>
      <c r="BS62" s="584"/>
      <c r="BT62" s="584"/>
      <c r="BU62" s="584"/>
      <c r="BV62" s="584"/>
      <c r="BW62" s="584"/>
      <c r="BX62" s="584"/>
      <c r="BY62" s="584"/>
      <c r="BZ62" s="584" t="s">
        <v>368</v>
      </c>
      <c r="CA62" s="584"/>
      <c r="CB62" s="584"/>
      <c r="CC62" s="584"/>
      <c r="CD62" s="584"/>
      <c r="CE62" s="584"/>
      <c r="CF62" s="648" t="s">
        <v>38</v>
      </c>
      <c r="CG62" s="649"/>
      <c r="CH62" s="649"/>
      <c r="CI62" s="649"/>
      <c r="CJ62" s="649"/>
      <c r="CK62" s="649"/>
      <c r="CL62" s="649"/>
      <c r="CM62" s="649"/>
      <c r="CN62" s="649"/>
      <c r="CO62" s="649"/>
      <c r="CP62" s="649"/>
      <c r="CQ62" s="649"/>
      <c r="CR62" s="649"/>
      <c r="CS62" s="755">
        <v>34153665</v>
      </c>
      <c r="CT62" s="756"/>
      <c r="CU62" s="756"/>
      <c r="CV62" s="756"/>
      <c r="CW62" s="756"/>
      <c r="CX62" s="756"/>
      <c r="CY62" s="756"/>
      <c r="CZ62" s="757"/>
      <c r="DA62" s="758">
        <v>34426017</v>
      </c>
      <c r="DB62" s="756"/>
      <c r="DC62" s="756"/>
      <c r="DD62" s="756"/>
      <c r="DE62" s="756"/>
      <c r="DF62" s="756"/>
      <c r="DG62" s="756"/>
      <c r="DH62" s="759"/>
      <c r="DI62" s="4"/>
    </row>
    <row r="63" spans="2:113" ht="13.5" customHeight="1">
      <c r="B63" s="659" t="s">
        <v>37</v>
      </c>
      <c r="C63" s="582"/>
      <c r="D63" s="582"/>
      <c r="E63" s="582"/>
      <c r="F63" s="582"/>
      <c r="G63" s="582"/>
      <c r="H63" s="582"/>
      <c r="I63" s="582"/>
      <c r="J63" s="582"/>
      <c r="K63" s="582"/>
      <c r="L63" s="585"/>
      <c r="M63" s="583">
        <v>52500</v>
      </c>
      <c r="N63" s="584"/>
      <c r="O63" s="584"/>
      <c r="P63" s="584"/>
      <c r="Q63" s="584"/>
      <c r="R63" s="584"/>
      <c r="S63" s="584"/>
      <c r="T63" s="584"/>
      <c r="U63" s="588">
        <v>0.1</v>
      </c>
      <c r="V63" s="588"/>
      <c r="W63" s="588"/>
      <c r="X63" s="588"/>
      <c r="Y63" s="584">
        <v>50000</v>
      </c>
      <c r="Z63" s="584"/>
      <c r="AA63" s="584"/>
      <c r="AB63" s="584"/>
      <c r="AC63" s="584"/>
      <c r="AD63" s="584"/>
      <c r="AE63" s="584"/>
      <c r="AF63" s="584"/>
      <c r="AG63" s="584" t="s">
        <v>368</v>
      </c>
      <c r="AH63" s="584"/>
      <c r="AI63" s="584"/>
      <c r="AJ63" s="584"/>
      <c r="AK63" s="584"/>
      <c r="AL63" s="584"/>
      <c r="AM63" s="584"/>
      <c r="AN63" s="584"/>
      <c r="AO63" s="584"/>
      <c r="AP63" s="584"/>
      <c r="AQ63" s="588" t="s">
        <v>368</v>
      </c>
      <c r="AR63" s="588"/>
      <c r="AS63" s="588"/>
      <c r="AT63" s="588"/>
      <c r="AU63" s="588"/>
      <c r="AV63" s="647"/>
      <c r="AW63" s="619" t="s">
        <v>35</v>
      </c>
      <c r="AX63" s="582"/>
      <c r="AY63" s="582"/>
      <c r="AZ63" s="582"/>
      <c r="BA63" s="582"/>
      <c r="BB63" s="582"/>
      <c r="BC63" s="582"/>
      <c r="BD63" s="582"/>
      <c r="BE63" s="585"/>
      <c r="BF63" s="583" t="s">
        <v>368</v>
      </c>
      <c r="BG63" s="584"/>
      <c r="BH63" s="584"/>
      <c r="BI63" s="584"/>
      <c r="BJ63" s="584"/>
      <c r="BK63" s="584"/>
      <c r="BL63" s="584"/>
      <c r="BM63" s="588" t="s">
        <v>368</v>
      </c>
      <c r="BN63" s="588"/>
      <c r="BO63" s="588"/>
      <c r="BP63" s="588"/>
      <c r="BQ63" s="584" t="s">
        <v>368</v>
      </c>
      <c r="BR63" s="584"/>
      <c r="BS63" s="584"/>
      <c r="BT63" s="584"/>
      <c r="BU63" s="584"/>
      <c r="BV63" s="584"/>
      <c r="BW63" s="584"/>
      <c r="BX63" s="584"/>
      <c r="BY63" s="584"/>
      <c r="BZ63" s="584" t="s">
        <v>368</v>
      </c>
      <c r="CA63" s="584"/>
      <c r="CB63" s="584"/>
      <c r="CC63" s="584"/>
      <c r="CD63" s="584"/>
      <c r="CE63" s="584"/>
      <c r="CF63" s="650" t="s">
        <v>434</v>
      </c>
      <c r="CG63" s="651"/>
      <c r="CH63" s="651"/>
      <c r="CI63" s="651"/>
      <c r="CJ63" s="652"/>
      <c r="CK63" s="619" t="s">
        <v>36</v>
      </c>
      <c r="CL63" s="582"/>
      <c r="CM63" s="582"/>
      <c r="CN63" s="582"/>
      <c r="CO63" s="582"/>
      <c r="CP63" s="582"/>
      <c r="CQ63" s="582"/>
      <c r="CR63" s="585"/>
      <c r="CS63" s="583">
        <v>26108495</v>
      </c>
      <c r="CT63" s="752"/>
      <c r="CU63" s="752"/>
      <c r="CV63" s="752"/>
      <c r="CW63" s="752"/>
      <c r="CX63" s="752"/>
      <c r="CY63" s="752"/>
      <c r="CZ63" s="753"/>
      <c r="DA63" s="583">
        <v>14900244</v>
      </c>
      <c r="DB63" s="752"/>
      <c r="DC63" s="752"/>
      <c r="DD63" s="752"/>
      <c r="DE63" s="752"/>
      <c r="DF63" s="752"/>
      <c r="DG63" s="752"/>
      <c r="DH63" s="754"/>
      <c r="DI63" s="4"/>
    </row>
    <row r="64" spans="2:113" ht="13.5" customHeight="1">
      <c r="B64" s="659" t="s">
        <v>35</v>
      </c>
      <c r="C64" s="582"/>
      <c r="D64" s="582"/>
      <c r="E64" s="582"/>
      <c r="F64" s="582"/>
      <c r="G64" s="582"/>
      <c r="H64" s="582"/>
      <c r="I64" s="582"/>
      <c r="J64" s="582"/>
      <c r="K64" s="582"/>
      <c r="L64" s="585"/>
      <c r="M64" s="583" t="s">
        <v>368</v>
      </c>
      <c r="N64" s="584"/>
      <c r="O64" s="584"/>
      <c r="P64" s="584"/>
      <c r="Q64" s="584"/>
      <c r="R64" s="584"/>
      <c r="S64" s="584"/>
      <c r="T64" s="584"/>
      <c r="U64" s="588" t="s">
        <v>368</v>
      </c>
      <c r="V64" s="588"/>
      <c r="W64" s="588"/>
      <c r="X64" s="588"/>
      <c r="Y64" s="584" t="s">
        <v>368</v>
      </c>
      <c r="Z64" s="584"/>
      <c r="AA64" s="584"/>
      <c r="AB64" s="584"/>
      <c r="AC64" s="584"/>
      <c r="AD64" s="584"/>
      <c r="AE64" s="584"/>
      <c r="AF64" s="584"/>
      <c r="AW64" s="660" t="s">
        <v>6</v>
      </c>
      <c r="AX64" s="582"/>
      <c r="AY64" s="582"/>
      <c r="AZ64" s="582"/>
      <c r="BA64" s="582"/>
      <c r="BB64" s="582"/>
      <c r="BC64" s="582"/>
      <c r="BD64" s="582"/>
      <c r="BE64" s="585"/>
      <c r="BF64" s="583">
        <v>65584684</v>
      </c>
      <c r="BG64" s="584"/>
      <c r="BH64" s="584"/>
      <c r="BI64" s="584"/>
      <c r="BJ64" s="584"/>
      <c r="BK64" s="584"/>
      <c r="BL64" s="584"/>
      <c r="BM64" s="588">
        <v>100</v>
      </c>
      <c r="BN64" s="588"/>
      <c r="BO64" s="588"/>
      <c r="BP64" s="588"/>
      <c r="BQ64" s="584">
        <v>8326828</v>
      </c>
      <c r="BR64" s="584"/>
      <c r="BS64" s="584"/>
      <c r="BT64" s="584"/>
      <c r="BU64" s="584"/>
      <c r="BV64" s="584"/>
      <c r="BW64" s="584"/>
      <c r="BX64" s="584"/>
      <c r="BY64" s="584"/>
      <c r="BZ64" s="584">
        <v>39094967</v>
      </c>
      <c r="CA64" s="584"/>
      <c r="CB64" s="584"/>
      <c r="CC64" s="584"/>
      <c r="CD64" s="584"/>
      <c r="CE64" s="584"/>
      <c r="CF64" s="653"/>
      <c r="CG64" s="654"/>
      <c r="CH64" s="654"/>
      <c r="CI64" s="654"/>
      <c r="CJ64" s="655"/>
      <c r="CK64" s="619" t="s">
        <v>34</v>
      </c>
      <c r="CL64" s="582"/>
      <c r="CM64" s="582"/>
      <c r="CN64" s="582"/>
      <c r="CO64" s="582"/>
      <c r="CP64" s="582"/>
      <c r="CQ64" s="582"/>
      <c r="CR64" s="585"/>
      <c r="CS64" s="583" t="s">
        <v>368</v>
      </c>
      <c r="CT64" s="752"/>
      <c r="CU64" s="752"/>
      <c r="CV64" s="752"/>
      <c r="CW64" s="752"/>
      <c r="CX64" s="752"/>
      <c r="CY64" s="752"/>
      <c r="CZ64" s="753"/>
      <c r="DA64" s="583" t="s">
        <v>368</v>
      </c>
      <c r="DB64" s="752"/>
      <c r="DC64" s="752"/>
      <c r="DD64" s="752"/>
      <c r="DE64" s="752"/>
      <c r="DF64" s="752"/>
      <c r="DG64" s="752"/>
      <c r="DH64" s="754"/>
      <c r="DI64" s="4"/>
    </row>
    <row r="65" spans="2:113" ht="13.5" customHeight="1">
      <c r="B65" s="659" t="s">
        <v>33</v>
      </c>
      <c r="C65" s="582"/>
      <c r="D65" s="582"/>
      <c r="E65" s="582"/>
      <c r="F65" s="582"/>
      <c r="G65" s="582"/>
      <c r="H65" s="582"/>
      <c r="I65" s="582"/>
      <c r="J65" s="582"/>
      <c r="K65" s="582"/>
      <c r="L65" s="585"/>
      <c r="M65" s="583">
        <v>8372440</v>
      </c>
      <c r="N65" s="584"/>
      <c r="O65" s="584"/>
      <c r="P65" s="584"/>
      <c r="Q65" s="584"/>
      <c r="R65" s="584"/>
      <c r="S65" s="584"/>
      <c r="T65" s="584"/>
      <c r="U65" s="588">
        <v>12.8</v>
      </c>
      <c r="V65" s="588"/>
      <c r="W65" s="588"/>
      <c r="X65" s="588"/>
      <c r="Y65" s="584">
        <v>1049417</v>
      </c>
      <c r="Z65" s="584"/>
      <c r="AA65" s="584"/>
      <c r="AB65" s="584"/>
      <c r="AC65" s="584"/>
      <c r="AD65" s="584"/>
      <c r="AE65" s="584"/>
      <c r="AF65" s="584"/>
      <c r="AG65" s="18"/>
      <c r="AH65" s="745" t="s">
        <v>435</v>
      </c>
      <c r="AI65" s="745"/>
      <c r="AJ65" s="745"/>
      <c r="AK65" s="745"/>
      <c r="AL65" s="745"/>
      <c r="AM65" s="745"/>
      <c r="AN65" s="745"/>
      <c r="AO65" s="745"/>
      <c r="AP65" s="745"/>
      <c r="AQ65" s="745"/>
      <c r="AR65" s="745"/>
      <c r="AS65" s="745"/>
      <c r="AT65" s="745"/>
      <c r="AU65" s="745"/>
      <c r="AV65" s="746"/>
      <c r="AW65" s="661"/>
      <c r="AX65" s="662"/>
      <c r="AY65" s="662"/>
      <c r="AZ65" s="662"/>
      <c r="BA65" s="662"/>
      <c r="BB65" s="662"/>
      <c r="BC65" s="662"/>
      <c r="BD65" s="662"/>
      <c r="BE65" s="663"/>
      <c r="BF65" s="664"/>
      <c r="BG65" s="665"/>
      <c r="BH65" s="665"/>
      <c r="BI65" s="665"/>
      <c r="BJ65" s="665"/>
      <c r="BK65" s="665"/>
      <c r="BL65" s="665"/>
      <c r="BM65" s="666"/>
      <c r="BN65" s="666"/>
      <c r="BO65" s="666"/>
      <c r="BP65" s="666"/>
      <c r="BQ65" s="665"/>
      <c r="BR65" s="665"/>
      <c r="BS65" s="665"/>
      <c r="BT65" s="665"/>
      <c r="BU65" s="665"/>
      <c r="BV65" s="665"/>
      <c r="BW65" s="665"/>
      <c r="BX65" s="665"/>
      <c r="BY65" s="665"/>
      <c r="BZ65" s="665"/>
      <c r="CA65" s="665"/>
      <c r="CB65" s="665"/>
      <c r="CC65" s="665"/>
      <c r="CD65" s="665"/>
      <c r="CE65" s="665"/>
      <c r="CF65" s="653"/>
      <c r="CG65" s="654"/>
      <c r="CH65" s="654"/>
      <c r="CI65" s="654"/>
      <c r="CJ65" s="655"/>
      <c r="CK65" s="619" t="s">
        <v>32</v>
      </c>
      <c r="CL65" s="582"/>
      <c r="CM65" s="582"/>
      <c r="CN65" s="582"/>
      <c r="CO65" s="582"/>
      <c r="CP65" s="582"/>
      <c r="CQ65" s="582"/>
      <c r="CR65" s="585"/>
      <c r="CS65" s="583">
        <v>5889810</v>
      </c>
      <c r="CT65" s="752"/>
      <c r="CU65" s="752"/>
      <c r="CV65" s="752"/>
      <c r="CW65" s="752"/>
      <c r="CX65" s="752"/>
      <c r="CY65" s="752"/>
      <c r="CZ65" s="753"/>
      <c r="DA65" s="583">
        <v>3735274</v>
      </c>
      <c r="DB65" s="752"/>
      <c r="DC65" s="752"/>
      <c r="DD65" s="752"/>
      <c r="DE65" s="752"/>
      <c r="DF65" s="752"/>
      <c r="DG65" s="752"/>
      <c r="DH65" s="754"/>
      <c r="DI65" s="4"/>
    </row>
    <row r="66" spans="2:113" ht="13.5" customHeight="1">
      <c r="B66" s="17"/>
      <c r="C66" s="667" t="s">
        <v>31</v>
      </c>
      <c r="D66" s="667"/>
      <c r="E66" s="667"/>
      <c r="F66" s="667"/>
      <c r="G66" s="667"/>
      <c r="H66" s="667"/>
      <c r="I66" s="667"/>
      <c r="J66" s="667"/>
      <c r="K66" s="667"/>
      <c r="L66" s="668"/>
      <c r="M66" s="583">
        <v>110390</v>
      </c>
      <c r="N66" s="584"/>
      <c r="O66" s="584"/>
      <c r="P66" s="584"/>
      <c r="Q66" s="584"/>
      <c r="R66" s="584"/>
      <c r="S66" s="584"/>
      <c r="T66" s="584"/>
      <c r="U66" s="588">
        <v>0.2</v>
      </c>
      <c r="V66" s="588"/>
      <c r="W66" s="588"/>
      <c r="X66" s="588"/>
      <c r="Y66" s="584">
        <v>89316</v>
      </c>
      <c r="Z66" s="584"/>
      <c r="AA66" s="584"/>
      <c r="AB66" s="584"/>
      <c r="AC66" s="584"/>
      <c r="AD66" s="584"/>
      <c r="AE66" s="584"/>
      <c r="AF66" s="584"/>
      <c r="AG66" s="11"/>
      <c r="AH66" s="676">
        <v>31812563</v>
      </c>
      <c r="AI66" s="676"/>
      <c r="AJ66" s="676"/>
      <c r="AK66" s="676"/>
      <c r="AL66" s="676"/>
      <c r="AM66" s="676"/>
      <c r="AN66" s="676"/>
      <c r="AO66" s="676"/>
      <c r="AP66" s="676"/>
      <c r="AQ66" s="676"/>
      <c r="AR66" s="676"/>
      <c r="AS66" s="676"/>
      <c r="AT66" s="677" t="s">
        <v>5</v>
      </c>
      <c r="AU66" s="677"/>
      <c r="AV66" s="14"/>
      <c r="AW66" s="678" t="s">
        <v>436</v>
      </c>
      <c r="AX66" s="679"/>
      <c r="AY66" s="728" t="s">
        <v>30</v>
      </c>
      <c r="AZ66" s="747"/>
      <c r="BA66" s="747"/>
      <c r="BB66" s="747"/>
      <c r="BC66" s="747"/>
      <c r="BD66" s="747"/>
      <c r="BE66" s="748"/>
      <c r="BF66" s="749">
        <v>8651725</v>
      </c>
      <c r="BG66" s="750"/>
      <c r="BH66" s="750"/>
      <c r="BI66" s="750"/>
      <c r="BJ66" s="750"/>
      <c r="BK66" s="751"/>
      <c r="BL66" s="719" t="s">
        <v>437</v>
      </c>
      <c r="BM66" s="722" t="s">
        <v>438</v>
      </c>
      <c r="BN66" s="728" t="s">
        <v>29</v>
      </c>
      <c r="BO66" s="632"/>
      <c r="BP66" s="632"/>
      <c r="BQ66" s="632"/>
      <c r="BR66" s="632"/>
      <c r="BS66" s="632"/>
      <c r="BT66" s="632"/>
      <c r="BU66" s="632"/>
      <c r="BV66" s="632"/>
      <c r="BW66" s="632"/>
      <c r="BX66" s="632"/>
      <c r="BY66" s="633"/>
      <c r="BZ66" s="749">
        <v>498590</v>
      </c>
      <c r="CA66" s="750"/>
      <c r="CB66" s="750"/>
      <c r="CC66" s="750"/>
      <c r="CD66" s="750"/>
      <c r="CE66" s="750"/>
      <c r="CF66" s="656"/>
      <c r="CG66" s="657"/>
      <c r="CH66" s="657"/>
      <c r="CI66" s="657"/>
      <c r="CJ66" s="658"/>
      <c r="CK66" s="697" t="s">
        <v>28</v>
      </c>
      <c r="CL66" s="662"/>
      <c r="CM66" s="662"/>
      <c r="CN66" s="662"/>
      <c r="CO66" s="662"/>
      <c r="CP66" s="662"/>
      <c r="CQ66" s="662"/>
      <c r="CR66" s="663"/>
      <c r="CS66" s="583" t="s">
        <v>368</v>
      </c>
      <c r="CT66" s="752"/>
      <c r="CU66" s="752"/>
      <c r="CV66" s="752"/>
      <c r="CW66" s="752"/>
      <c r="CX66" s="752"/>
      <c r="CY66" s="752"/>
      <c r="CZ66" s="753"/>
      <c r="DA66" s="583" t="s">
        <v>368</v>
      </c>
      <c r="DB66" s="752"/>
      <c r="DC66" s="752"/>
      <c r="DD66" s="752"/>
      <c r="DE66" s="752"/>
      <c r="DF66" s="752"/>
      <c r="DG66" s="752"/>
      <c r="DH66" s="754"/>
      <c r="DI66" s="4"/>
    </row>
    <row r="67" spans="2:113" ht="13.5" customHeight="1">
      <c r="B67" s="187"/>
      <c r="C67" s="725" t="s">
        <v>27</v>
      </c>
      <c r="D67" s="726"/>
      <c r="E67" s="726"/>
      <c r="F67" s="726"/>
      <c r="G67" s="726"/>
      <c r="H67" s="726"/>
      <c r="I67" s="726"/>
      <c r="J67" s="726"/>
      <c r="K67" s="726"/>
      <c r="L67" s="727"/>
      <c r="M67" s="741">
        <v>8326828</v>
      </c>
      <c r="N67" s="742"/>
      <c r="O67" s="742"/>
      <c r="P67" s="742"/>
      <c r="Q67" s="742"/>
      <c r="R67" s="742"/>
      <c r="S67" s="742"/>
      <c r="T67" s="742"/>
      <c r="U67" s="743">
        <v>12.7</v>
      </c>
      <c r="V67" s="743"/>
      <c r="W67" s="743"/>
      <c r="X67" s="743"/>
      <c r="Y67" s="742">
        <v>1003805</v>
      </c>
      <c r="Z67" s="742"/>
      <c r="AA67" s="742"/>
      <c r="AB67" s="742"/>
      <c r="AC67" s="742"/>
      <c r="AD67" s="742"/>
      <c r="AE67" s="742"/>
      <c r="AF67" s="744"/>
      <c r="AG67" s="11"/>
      <c r="AH67" s="582" t="s">
        <v>26</v>
      </c>
      <c r="AI67" s="582"/>
      <c r="AJ67" s="582"/>
      <c r="AK67" s="582"/>
      <c r="AL67" s="582"/>
      <c r="AM67" s="582"/>
      <c r="AN67" s="582"/>
      <c r="AO67" s="582"/>
      <c r="AP67" s="582"/>
      <c r="AQ67" s="582"/>
      <c r="AR67" s="582"/>
      <c r="AS67" s="582"/>
      <c r="AT67" s="582"/>
      <c r="AU67" s="582"/>
      <c r="AV67" s="626"/>
      <c r="AW67" s="680"/>
      <c r="AX67" s="681"/>
      <c r="AY67" s="669" t="s">
        <v>439</v>
      </c>
      <c r="AZ67" s="670"/>
      <c r="BA67" s="670"/>
      <c r="BB67" s="670"/>
      <c r="BC67" s="670"/>
      <c r="BD67" s="670"/>
      <c r="BE67" s="671"/>
      <c r="BF67" s="583">
        <v>1725587</v>
      </c>
      <c r="BG67" s="584"/>
      <c r="BH67" s="584"/>
      <c r="BI67" s="584"/>
      <c r="BJ67" s="584"/>
      <c r="BK67" s="672"/>
      <c r="BL67" s="720"/>
      <c r="BM67" s="723"/>
      <c r="BN67" s="619" t="s">
        <v>25</v>
      </c>
      <c r="BO67" s="582"/>
      <c r="BP67" s="582"/>
      <c r="BQ67" s="582"/>
      <c r="BR67" s="582"/>
      <c r="BS67" s="582"/>
      <c r="BT67" s="582"/>
      <c r="BU67" s="582"/>
      <c r="BV67" s="582"/>
      <c r="BW67" s="582"/>
      <c r="BX67" s="582"/>
      <c r="BY67" s="585"/>
      <c r="BZ67" s="583">
        <v>-1007136</v>
      </c>
      <c r="CA67" s="584"/>
      <c r="CB67" s="584"/>
      <c r="CC67" s="584"/>
      <c r="CD67" s="584"/>
      <c r="CE67" s="584"/>
      <c r="CF67" s="728" t="s">
        <v>24</v>
      </c>
      <c r="CG67" s="729"/>
      <c r="CH67" s="729"/>
      <c r="CI67" s="729"/>
      <c r="CJ67" s="729"/>
      <c r="CK67" s="729"/>
      <c r="CL67" s="729"/>
      <c r="CM67" s="729"/>
      <c r="CN67" s="729"/>
      <c r="CO67" s="729"/>
      <c r="CP67" s="729"/>
      <c r="CQ67" s="729"/>
      <c r="CR67" s="729"/>
      <c r="CS67" s="730">
        <v>42000</v>
      </c>
      <c r="CT67" s="614"/>
      <c r="CU67" s="614"/>
      <c r="CV67" s="614"/>
      <c r="CW67" s="614"/>
      <c r="CX67" s="614"/>
      <c r="CY67" s="614"/>
      <c r="CZ67" s="731"/>
      <c r="DA67" s="613">
        <v>30000</v>
      </c>
      <c r="DB67" s="614"/>
      <c r="DC67" s="614"/>
      <c r="DD67" s="614"/>
      <c r="DE67" s="614"/>
      <c r="DF67" s="614"/>
      <c r="DG67" s="614"/>
      <c r="DH67" s="615"/>
      <c r="DI67" s="4"/>
    </row>
    <row r="68" spans="2:113" ht="13.5" customHeight="1">
      <c r="B68" s="616" t="s">
        <v>23</v>
      </c>
      <c r="C68" s="13"/>
      <c r="D68" s="582" t="s">
        <v>22</v>
      </c>
      <c r="E68" s="582"/>
      <c r="F68" s="582"/>
      <c r="G68" s="582"/>
      <c r="H68" s="582"/>
      <c r="I68" s="582"/>
      <c r="J68" s="582"/>
      <c r="K68" s="582"/>
      <c r="L68" s="585"/>
      <c r="M68" s="583">
        <v>3955128</v>
      </c>
      <c r="N68" s="584"/>
      <c r="O68" s="584"/>
      <c r="P68" s="584"/>
      <c r="Q68" s="584"/>
      <c r="R68" s="584"/>
      <c r="S68" s="584"/>
      <c r="T68" s="584"/>
      <c r="U68" s="588">
        <v>6</v>
      </c>
      <c r="V68" s="588"/>
      <c r="W68" s="588"/>
      <c r="X68" s="588"/>
      <c r="Y68" s="584">
        <v>92218</v>
      </c>
      <c r="Z68" s="584"/>
      <c r="AA68" s="584"/>
      <c r="AB68" s="584"/>
      <c r="AC68" s="584"/>
      <c r="AD68" s="584"/>
      <c r="AE68" s="584"/>
      <c r="AF68" s="672"/>
      <c r="AG68" s="11"/>
      <c r="AH68" s="4"/>
      <c r="AI68" s="4"/>
      <c r="AJ68" s="4"/>
      <c r="AK68" s="617">
        <v>89.9</v>
      </c>
      <c r="AL68" s="617"/>
      <c r="AM68" s="617"/>
      <c r="AN68" s="282" t="s">
        <v>21</v>
      </c>
      <c r="AO68" s="16"/>
      <c r="AP68" s="16"/>
      <c r="AQ68" s="15" t="s">
        <v>440</v>
      </c>
      <c r="AR68" s="618">
        <v>92.8</v>
      </c>
      <c r="AS68" s="618"/>
      <c r="AT68" s="618"/>
      <c r="AU68" s="282" t="s">
        <v>21</v>
      </c>
      <c r="AV68" s="14" t="s">
        <v>441</v>
      </c>
      <c r="AW68" s="680"/>
      <c r="AX68" s="681"/>
      <c r="AY68" s="669" t="s">
        <v>486</v>
      </c>
      <c r="AZ68" s="670"/>
      <c r="BA68" s="670"/>
      <c r="BB68" s="670"/>
      <c r="BC68" s="670"/>
      <c r="BD68" s="670"/>
      <c r="BE68" s="671"/>
      <c r="BF68" s="583">
        <v>1070000</v>
      </c>
      <c r="BG68" s="584"/>
      <c r="BH68" s="584"/>
      <c r="BI68" s="584"/>
      <c r="BJ68" s="584"/>
      <c r="BK68" s="672"/>
      <c r="BL68" s="720"/>
      <c r="BM68" s="723"/>
      <c r="BN68" s="619" t="s">
        <v>20</v>
      </c>
      <c r="BO68" s="582"/>
      <c r="BP68" s="582"/>
      <c r="BQ68" s="582"/>
      <c r="BR68" s="582"/>
      <c r="BS68" s="582"/>
      <c r="BT68" s="582"/>
      <c r="BU68" s="582"/>
      <c r="BV68" s="582"/>
      <c r="BW68" s="582"/>
      <c r="BX68" s="582"/>
      <c r="BY68" s="585"/>
      <c r="BZ68" s="583">
        <v>25580</v>
      </c>
      <c r="CA68" s="584"/>
      <c r="CB68" s="584"/>
      <c r="CC68" s="584"/>
      <c r="CD68" s="584"/>
      <c r="CE68" s="584"/>
      <c r="CF68" s="619" t="s">
        <v>19</v>
      </c>
      <c r="CG68" s="620"/>
      <c r="CH68" s="620"/>
      <c r="CI68" s="620"/>
      <c r="CJ68" s="620"/>
      <c r="CK68" s="620"/>
      <c r="CL68" s="620"/>
      <c r="CM68" s="620"/>
      <c r="CN68" s="620"/>
      <c r="CO68" s="620"/>
      <c r="CP68" s="620"/>
      <c r="CQ68" s="620"/>
      <c r="CR68" s="620"/>
      <c r="CS68" s="621" t="s">
        <v>368</v>
      </c>
      <c r="CT68" s="622"/>
      <c r="CU68" s="622"/>
      <c r="CV68" s="622"/>
      <c r="CW68" s="622"/>
      <c r="CX68" s="622"/>
      <c r="CY68" s="622"/>
      <c r="CZ68" s="623"/>
      <c r="DA68" s="624" t="s">
        <v>368</v>
      </c>
      <c r="DB68" s="622"/>
      <c r="DC68" s="622"/>
      <c r="DD68" s="622"/>
      <c r="DE68" s="622"/>
      <c r="DF68" s="622"/>
      <c r="DG68" s="622"/>
      <c r="DH68" s="625"/>
      <c r="DI68" s="4"/>
    </row>
    <row r="69" spans="2:113" ht="13.5" customHeight="1">
      <c r="B69" s="616"/>
      <c r="C69" s="13"/>
      <c r="D69" s="582" t="s">
        <v>18</v>
      </c>
      <c r="E69" s="582"/>
      <c r="F69" s="582"/>
      <c r="G69" s="582"/>
      <c r="H69" s="582"/>
      <c r="I69" s="582"/>
      <c r="J69" s="582"/>
      <c r="K69" s="582"/>
      <c r="L69" s="585"/>
      <c r="M69" s="583">
        <v>4371700</v>
      </c>
      <c r="N69" s="584"/>
      <c r="O69" s="584"/>
      <c r="P69" s="584"/>
      <c r="Q69" s="584"/>
      <c r="R69" s="584"/>
      <c r="S69" s="584"/>
      <c r="T69" s="584"/>
      <c r="U69" s="588">
        <v>6.7</v>
      </c>
      <c r="V69" s="588"/>
      <c r="W69" s="588"/>
      <c r="X69" s="588"/>
      <c r="Y69" s="584">
        <v>911587</v>
      </c>
      <c r="Z69" s="584"/>
      <c r="AA69" s="584"/>
      <c r="AB69" s="584"/>
      <c r="AC69" s="584"/>
      <c r="AD69" s="584"/>
      <c r="AE69" s="584"/>
      <c r="AF69" s="672"/>
      <c r="AG69" s="11"/>
      <c r="AH69" s="6"/>
      <c r="AI69" s="12"/>
      <c r="AJ69" s="12"/>
      <c r="AK69" s="12"/>
      <c r="AL69" s="582" t="s">
        <v>443</v>
      </c>
      <c r="AM69" s="582"/>
      <c r="AN69" s="582"/>
      <c r="AO69" s="582"/>
      <c r="AP69" s="582"/>
      <c r="AQ69" s="582"/>
      <c r="AR69" s="582"/>
      <c r="AS69" s="582"/>
      <c r="AT69" s="582"/>
      <c r="AU69" s="582"/>
      <c r="AV69" s="626"/>
      <c r="AW69" s="680"/>
      <c r="AX69" s="681"/>
      <c r="AY69" s="669" t="s">
        <v>446</v>
      </c>
      <c r="AZ69" s="670"/>
      <c r="BA69" s="670"/>
      <c r="BB69" s="670"/>
      <c r="BC69" s="670"/>
      <c r="BD69" s="670"/>
      <c r="BE69" s="671"/>
      <c r="BF69" s="583">
        <v>32992</v>
      </c>
      <c r="BG69" s="584"/>
      <c r="BH69" s="584"/>
      <c r="BI69" s="584"/>
      <c r="BJ69" s="584"/>
      <c r="BK69" s="672"/>
      <c r="BL69" s="720"/>
      <c r="BM69" s="723"/>
      <c r="BN69" s="619" t="s">
        <v>17</v>
      </c>
      <c r="BO69" s="582"/>
      <c r="BP69" s="582"/>
      <c r="BQ69" s="582"/>
      <c r="BR69" s="582"/>
      <c r="BS69" s="582"/>
      <c r="BT69" s="582"/>
      <c r="BU69" s="582"/>
      <c r="BV69" s="582"/>
      <c r="BW69" s="582"/>
      <c r="BX69" s="582"/>
      <c r="BY69" s="585"/>
      <c r="BZ69" s="583">
        <v>38318</v>
      </c>
      <c r="CA69" s="584"/>
      <c r="CB69" s="584"/>
      <c r="CC69" s="584"/>
      <c r="CD69" s="584"/>
      <c r="CE69" s="584"/>
      <c r="CF69" s="627" t="s">
        <v>16</v>
      </c>
      <c r="CG69" s="628"/>
      <c r="CH69" s="628" t="s">
        <v>15</v>
      </c>
      <c r="CI69" s="628"/>
      <c r="CJ69" s="631"/>
      <c r="CK69" s="632" t="s">
        <v>14</v>
      </c>
      <c r="CL69" s="632"/>
      <c r="CM69" s="632"/>
      <c r="CN69" s="632"/>
      <c r="CO69" s="632"/>
      <c r="CP69" s="632"/>
      <c r="CQ69" s="632"/>
      <c r="CR69" s="633"/>
      <c r="CS69" s="634">
        <v>99.5</v>
      </c>
      <c r="CT69" s="635"/>
      <c r="CU69" s="635"/>
      <c r="CV69" s="635"/>
      <c r="CW69" s="635">
        <v>99</v>
      </c>
      <c r="CX69" s="587"/>
      <c r="CY69" s="587"/>
      <c r="CZ69" s="589"/>
      <c r="DA69" s="634">
        <v>99.5</v>
      </c>
      <c r="DB69" s="587"/>
      <c r="DC69" s="587"/>
      <c r="DD69" s="587"/>
      <c r="DE69" s="635">
        <v>98.9</v>
      </c>
      <c r="DF69" s="587"/>
      <c r="DG69" s="587"/>
      <c r="DH69" s="590"/>
      <c r="DI69" s="4"/>
    </row>
    <row r="70" spans="2:113" ht="13.5" customHeight="1">
      <c r="B70" s="616"/>
      <c r="C70" s="619" t="s">
        <v>13</v>
      </c>
      <c r="D70" s="582"/>
      <c r="E70" s="582"/>
      <c r="F70" s="582"/>
      <c r="G70" s="582"/>
      <c r="H70" s="582"/>
      <c r="I70" s="582"/>
      <c r="J70" s="582"/>
      <c r="K70" s="582"/>
      <c r="L70" s="585"/>
      <c r="M70" s="583">
        <v>45612</v>
      </c>
      <c r="N70" s="584"/>
      <c r="O70" s="584"/>
      <c r="P70" s="584"/>
      <c r="Q70" s="584"/>
      <c r="R70" s="584"/>
      <c r="S70" s="584"/>
      <c r="T70" s="584"/>
      <c r="U70" s="588">
        <v>0.1</v>
      </c>
      <c r="V70" s="588"/>
      <c r="W70" s="588"/>
      <c r="X70" s="588"/>
      <c r="Y70" s="584">
        <v>45612</v>
      </c>
      <c r="Z70" s="584"/>
      <c r="AA70" s="584"/>
      <c r="AB70" s="584"/>
      <c r="AC70" s="584"/>
      <c r="AD70" s="584"/>
      <c r="AE70" s="584"/>
      <c r="AF70" s="672"/>
      <c r="AG70" s="11"/>
      <c r="AH70" s="6"/>
      <c r="AI70" s="12"/>
      <c r="AJ70" s="12"/>
      <c r="AK70" s="12"/>
      <c r="AL70" s="582" t="s">
        <v>445</v>
      </c>
      <c r="AM70" s="582"/>
      <c r="AN70" s="582"/>
      <c r="AO70" s="582"/>
      <c r="AP70" s="582"/>
      <c r="AQ70" s="582"/>
      <c r="AR70" s="582"/>
      <c r="AS70" s="582"/>
      <c r="AT70" s="582"/>
      <c r="AU70" s="582"/>
      <c r="AV70" s="626"/>
      <c r="AW70" s="680"/>
      <c r="AX70" s="681"/>
      <c r="AY70" s="669" t="s">
        <v>463</v>
      </c>
      <c r="AZ70" s="670"/>
      <c r="BA70" s="670"/>
      <c r="BB70" s="670"/>
      <c r="BC70" s="670"/>
      <c r="BD70" s="670"/>
      <c r="BE70" s="671"/>
      <c r="BF70" s="583" t="s">
        <v>368</v>
      </c>
      <c r="BG70" s="584"/>
      <c r="BH70" s="584"/>
      <c r="BI70" s="584"/>
      <c r="BJ70" s="584"/>
      <c r="BK70" s="672"/>
      <c r="BL70" s="720"/>
      <c r="BM70" s="723"/>
      <c r="BN70" s="737" t="s">
        <v>447</v>
      </c>
      <c r="BO70" s="737"/>
      <c r="BP70" s="737"/>
      <c r="BQ70" s="737"/>
      <c r="BR70" s="739" t="s">
        <v>12</v>
      </c>
      <c r="BS70" s="582" t="s">
        <v>11</v>
      </c>
      <c r="BT70" s="582"/>
      <c r="BU70" s="582"/>
      <c r="BV70" s="582"/>
      <c r="BW70" s="582"/>
      <c r="BX70" s="582"/>
      <c r="BY70" s="582"/>
      <c r="BZ70" s="583">
        <v>83</v>
      </c>
      <c r="CA70" s="584"/>
      <c r="CB70" s="584"/>
      <c r="CC70" s="584"/>
      <c r="CD70" s="584"/>
      <c r="CE70" s="584"/>
      <c r="CF70" s="629"/>
      <c r="CG70" s="630"/>
      <c r="CH70" s="637" t="s">
        <v>448</v>
      </c>
      <c r="CI70" s="637" t="s">
        <v>449</v>
      </c>
      <c r="CJ70" s="732" t="s">
        <v>450</v>
      </c>
      <c r="CK70" s="582"/>
      <c r="CL70" s="582"/>
      <c r="CM70" s="582"/>
      <c r="CN70" s="582"/>
      <c r="CO70" s="582"/>
      <c r="CP70" s="582"/>
      <c r="CQ70" s="582"/>
      <c r="CR70" s="585"/>
      <c r="CS70" s="634"/>
      <c r="CT70" s="635"/>
      <c r="CU70" s="635"/>
      <c r="CV70" s="635"/>
      <c r="CW70" s="587"/>
      <c r="CX70" s="587"/>
      <c r="CY70" s="587"/>
      <c r="CZ70" s="589"/>
      <c r="DA70" s="636"/>
      <c r="DB70" s="587"/>
      <c r="DC70" s="587"/>
      <c r="DD70" s="587"/>
      <c r="DE70" s="587"/>
      <c r="DF70" s="587"/>
      <c r="DG70" s="587"/>
      <c r="DH70" s="590"/>
      <c r="DI70" s="4"/>
    </row>
    <row r="71" spans="2:113" ht="13.5" customHeight="1">
      <c r="B71" s="188"/>
      <c r="C71" s="712" t="s">
        <v>10</v>
      </c>
      <c r="D71" s="667"/>
      <c r="E71" s="667"/>
      <c r="F71" s="667"/>
      <c r="G71" s="667"/>
      <c r="H71" s="667"/>
      <c r="I71" s="667"/>
      <c r="J71" s="667"/>
      <c r="K71" s="667"/>
      <c r="L71" s="668"/>
      <c r="M71" s="733" t="s">
        <v>368</v>
      </c>
      <c r="N71" s="734"/>
      <c r="O71" s="734"/>
      <c r="P71" s="734"/>
      <c r="Q71" s="734"/>
      <c r="R71" s="734"/>
      <c r="S71" s="734"/>
      <c r="T71" s="734"/>
      <c r="U71" s="735" t="s">
        <v>368</v>
      </c>
      <c r="V71" s="735"/>
      <c r="W71" s="735"/>
      <c r="X71" s="735"/>
      <c r="Y71" s="734" t="s">
        <v>368</v>
      </c>
      <c r="Z71" s="734"/>
      <c r="AA71" s="734"/>
      <c r="AB71" s="734"/>
      <c r="AC71" s="734"/>
      <c r="AD71" s="734"/>
      <c r="AE71" s="734"/>
      <c r="AF71" s="736"/>
      <c r="AG71" s="11"/>
      <c r="AH71" s="582" t="s">
        <v>9</v>
      </c>
      <c r="AI71" s="582"/>
      <c r="AJ71" s="582"/>
      <c r="AK71" s="582"/>
      <c r="AL71" s="582"/>
      <c r="AM71" s="582"/>
      <c r="AN71" s="582"/>
      <c r="AO71" s="582"/>
      <c r="AP71" s="582"/>
      <c r="AQ71" s="582"/>
      <c r="AR71" s="582"/>
      <c r="AS71" s="582"/>
      <c r="AT71" s="582"/>
      <c r="AU71" s="582"/>
      <c r="AV71" s="626"/>
      <c r="AW71" s="680"/>
      <c r="AX71" s="681"/>
      <c r="AY71" s="669" t="s">
        <v>451</v>
      </c>
      <c r="AZ71" s="670"/>
      <c r="BA71" s="670"/>
      <c r="BB71" s="670"/>
      <c r="BC71" s="670"/>
      <c r="BD71" s="670"/>
      <c r="BE71" s="671"/>
      <c r="BF71" s="583">
        <v>2015022</v>
      </c>
      <c r="BG71" s="584"/>
      <c r="BH71" s="584"/>
      <c r="BI71" s="584"/>
      <c r="BJ71" s="584"/>
      <c r="BK71" s="672"/>
      <c r="BL71" s="720"/>
      <c r="BM71" s="723"/>
      <c r="BN71" s="737"/>
      <c r="BO71" s="737"/>
      <c r="BP71" s="737"/>
      <c r="BQ71" s="737"/>
      <c r="BR71" s="739"/>
      <c r="BS71" s="582" t="s">
        <v>8</v>
      </c>
      <c r="BT71" s="582"/>
      <c r="BU71" s="582"/>
      <c r="BV71" s="582"/>
      <c r="BW71" s="582"/>
      <c r="BX71" s="582"/>
      <c r="BY71" s="582"/>
      <c r="BZ71" s="583">
        <v>97</v>
      </c>
      <c r="CA71" s="584"/>
      <c r="CB71" s="584"/>
      <c r="CC71" s="584"/>
      <c r="CD71" s="584"/>
      <c r="CE71" s="584"/>
      <c r="CF71" s="629"/>
      <c r="CG71" s="630"/>
      <c r="CH71" s="637"/>
      <c r="CI71" s="637"/>
      <c r="CJ71" s="732"/>
      <c r="CK71" s="582" t="s">
        <v>7</v>
      </c>
      <c r="CL71" s="582"/>
      <c r="CM71" s="582"/>
      <c r="CN71" s="582"/>
      <c r="CO71" s="582"/>
      <c r="CP71" s="582"/>
      <c r="CQ71" s="582"/>
      <c r="CR71" s="585"/>
      <c r="CS71" s="586">
        <v>99.4</v>
      </c>
      <c r="CT71" s="587"/>
      <c r="CU71" s="587"/>
      <c r="CV71" s="587"/>
      <c r="CW71" s="588">
        <v>98.7</v>
      </c>
      <c r="CX71" s="587"/>
      <c r="CY71" s="587"/>
      <c r="CZ71" s="589"/>
      <c r="DA71" s="586">
        <v>99.4</v>
      </c>
      <c r="DB71" s="587"/>
      <c r="DC71" s="587"/>
      <c r="DD71" s="587"/>
      <c r="DE71" s="588">
        <v>98.6</v>
      </c>
      <c r="DF71" s="587"/>
      <c r="DG71" s="587"/>
      <c r="DH71" s="590"/>
      <c r="DI71" s="4"/>
    </row>
    <row r="72" spans="2:113" ht="13.5" customHeight="1" thickBot="1">
      <c r="B72" s="591" t="s">
        <v>6</v>
      </c>
      <c r="C72" s="592"/>
      <c r="D72" s="592"/>
      <c r="E72" s="592"/>
      <c r="F72" s="592"/>
      <c r="G72" s="592"/>
      <c r="H72" s="592"/>
      <c r="I72" s="592"/>
      <c r="J72" s="592"/>
      <c r="K72" s="592"/>
      <c r="L72" s="593"/>
      <c r="M72" s="594">
        <v>65584684</v>
      </c>
      <c r="N72" s="595"/>
      <c r="O72" s="595"/>
      <c r="P72" s="595"/>
      <c r="Q72" s="595"/>
      <c r="R72" s="595"/>
      <c r="S72" s="595"/>
      <c r="T72" s="595"/>
      <c r="U72" s="596">
        <v>100</v>
      </c>
      <c r="V72" s="596"/>
      <c r="W72" s="596"/>
      <c r="X72" s="596"/>
      <c r="Y72" s="595">
        <v>39094967</v>
      </c>
      <c r="Z72" s="595"/>
      <c r="AA72" s="595"/>
      <c r="AB72" s="595"/>
      <c r="AC72" s="595"/>
      <c r="AD72" s="595"/>
      <c r="AE72" s="595"/>
      <c r="AF72" s="597"/>
      <c r="AG72" s="10"/>
      <c r="AH72" s="598">
        <v>42303292</v>
      </c>
      <c r="AI72" s="598"/>
      <c r="AJ72" s="598"/>
      <c r="AK72" s="598"/>
      <c r="AL72" s="598"/>
      <c r="AM72" s="598"/>
      <c r="AN72" s="598"/>
      <c r="AO72" s="598"/>
      <c r="AP72" s="598"/>
      <c r="AQ72" s="598"/>
      <c r="AR72" s="598"/>
      <c r="AS72" s="598"/>
      <c r="AT72" s="592" t="s">
        <v>5</v>
      </c>
      <c r="AU72" s="592"/>
      <c r="AV72" s="9"/>
      <c r="AW72" s="682"/>
      <c r="AX72" s="683"/>
      <c r="AY72" s="599" t="s">
        <v>85</v>
      </c>
      <c r="AZ72" s="600"/>
      <c r="BA72" s="600"/>
      <c r="BB72" s="600"/>
      <c r="BC72" s="600"/>
      <c r="BD72" s="600"/>
      <c r="BE72" s="601"/>
      <c r="BF72" s="602">
        <v>3808124</v>
      </c>
      <c r="BG72" s="603"/>
      <c r="BH72" s="603"/>
      <c r="BI72" s="603"/>
      <c r="BJ72" s="603"/>
      <c r="BK72" s="604"/>
      <c r="BL72" s="721"/>
      <c r="BM72" s="724"/>
      <c r="BN72" s="738"/>
      <c r="BO72" s="738"/>
      <c r="BP72" s="738"/>
      <c r="BQ72" s="738"/>
      <c r="BR72" s="740"/>
      <c r="BS72" s="592" t="s">
        <v>4</v>
      </c>
      <c r="BT72" s="592"/>
      <c r="BU72" s="592"/>
      <c r="BV72" s="592"/>
      <c r="BW72" s="592"/>
      <c r="BX72" s="592"/>
      <c r="BY72" s="592"/>
      <c r="BZ72" s="602">
        <v>292</v>
      </c>
      <c r="CA72" s="603"/>
      <c r="CB72" s="603"/>
      <c r="CC72" s="603"/>
      <c r="CD72" s="603"/>
      <c r="CE72" s="604"/>
      <c r="CF72" s="605" t="s">
        <v>3</v>
      </c>
      <c r="CG72" s="606"/>
      <c r="CH72" s="607" t="s">
        <v>2</v>
      </c>
      <c r="CI72" s="607"/>
      <c r="CJ72" s="608"/>
      <c r="CK72" s="592" t="s">
        <v>1</v>
      </c>
      <c r="CL72" s="592"/>
      <c r="CM72" s="592"/>
      <c r="CN72" s="592"/>
      <c r="CO72" s="592"/>
      <c r="CP72" s="592"/>
      <c r="CQ72" s="592"/>
      <c r="CR72" s="593"/>
      <c r="CS72" s="609">
        <v>99.7</v>
      </c>
      <c r="CT72" s="610"/>
      <c r="CU72" s="610"/>
      <c r="CV72" s="610"/>
      <c r="CW72" s="611">
        <v>99.3</v>
      </c>
      <c r="CX72" s="610"/>
      <c r="CY72" s="610"/>
      <c r="CZ72" s="612"/>
      <c r="DA72" s="609">
        <v>99.6</v>
      </c>
      <c r="DB72" s="610"/>
      <c r="DC72" s="610"/>
      <c r="DD72" s="610"/>
      <c r="DE72" s="611">
        <v>99.2</v>
      </c>
      <c r="DF72" s="610"/>
      <c r="DG72" s="610"/>
      <c r="DH72" s="718"/>
      <c r="DI72" s="4"/>
    </row>
    <row r="73" spans="2:113" ht="13.5" customHeight="1">
      <c r="B73" s="715" t="s">
        <v>0</v>
      </c>
      <c r="C73" s="715"/>
      <c r="D73" s="715"/>
      <c r="E73" s="715"/>
      <c r="F73" s="715"/>
      <c r="G73" s="715"/>
      <c r="H73" s="715"/>
      <c r="I73" s="715"/>
      <c r="J73" s="715"/>
      <c r="K73" s="715"/>
      <c r="L73" s="715"/>
      <c r="M73" s="715"/>
      <c r="N73" s="715"/>
      <c r="O73" s="715"/>
      <c r="P73" s="715"/>
      <c r="Q73" s="715"/>
      <c r="R73" s="715"/>
      <c r="S73" s="715"/>
      <c r="T73" s="715"/>
      <c r="U73" s="715"/>
      <c r="V73" s="715"/>
      <c r="W73" s="715"/>
      <c r="X73" s="715"/>
      <c r="Y73" s="715"/>
      <c r="Z73" s="715"/>
      <c r="AA73" s="715"/>
      <c r="AB73" s="715"/>
      <c r="AC73" s="715"/>
      <c r="AD73" s="715"/>
      <c r="AE73" s="715"/>
      <c r="AF73" s="715"/>
      <c r="AG73" s="715"/>
      <c r="AH73" s="715"/>
      <c r="AI73" s="715"/>
      <c r="AJ73" s="715"/>
      <c r="AK73" s="715"/>
      <c r="AL73" s="715"/>
      <c r="AM73" s="715"/>
      <c r="AN73" s="715"/>
      <c r="AO73" s="715"/>
      <c r="AP73" s="715"/>
      <c r="AQ73" s="715"/>
      <c r="AR73" s="715"/>
      <c r="AS73" s="715"/>
      <c r="AT73" s="715"/>
      <c r="AU73" s="715"/>
      <c r="AV73" s="715"/>
      <c r="AW73" s="715"/>
      <c r="AX73" s="715"/>
      <c r="AY73" s="715"/>
      <c r="AZ73" s="715"/>
      <c r="BA73" s="715"/>
      <c r="BB73" s="715"/>
      <c r="BC73" s="715"/>
      <c r="BD73" s="715"/>
      <c r="BE73" s="715"/>
      <c r="BF73" s="715"/>
      <c r="BG73" s="715"/>
      <c r="BH73" s="715"/>
      <c r="BI73" s="715"/>
      <c r="BJ73" s="715"/>
      <c r="BK73" s="715"/>
      <c r="BL73" s="715"/>
      <c r="BM73" s="715"/>
      <c r="BN73" s="715"/>
      <c r="BO73" s="715"/>
      <c r="BP73" s="715"/>
      <c r="BQ73" s="715"/>
      <c r="BR73" s="715"/>
      <c r="BS73" s="715"/>
      <c r="BT73" s="715"/>
      <c r="BU73" s="715"/>
      <c r="BV73" s="715"/>
      <c r="BW73" s="715"/>
      <c r="BX73" s="715"/>
      <c r="BY73" s="715"/>
      <c r="BZ73" s="715"/>
      <c r="CA73" s="715"/>
      <c r="CB73" s="715"/>
      <c r="CC73" s="715"/>
      <c r="CD73" s="715"/>
      <c r="CE73" s="715"/>
      <c r="CF73" s="715"/>
      <c r="CG73" s="715"/>
      <c r="CH73" s="715"/>
      <c r="CI73" s="715"/>
      <c r="CJ73" s="715"/>
      <c r="CK73" s="715"/>
      <c r="CL73" s="715"/>
      <c r="CN73" s="8"/>
      <c r="CO73" s="285"/>
      <c r="CP73" s="285"/>
      <c r="CQ73" s="285"/>
      <c r="CR73" s="285"/>
      <c r="CS73" s="285"/>
      <c r="CT73" s="282"/>
      <c r="CU73" s="282"/>
      <c r="CV73" s="282"/>
      <c r="CW73" s="282"/>
      <c r="CX73" s="282"/>
      <c r="CY73" s="282"/>
      <c r="CZ73" s="282"/>
      <c r="DA73" s="282"/>
      <c r="DB73" s="282"/>
      <c r="DC73" s="282"/>
      <c r="DD73" s="282"/>
      <c r="DE73" s="282"/>
      <c r="DF73" s="282"/>
      <c r="DG73" s="282"/>
      <c r="DH73" s="282"/>
    </row>
    <row r="74" spans="2:113" ht="13.5" customHeight="1">
      <c r="B74" s="716" t="s">
        <v>452</v>
      </c>
      <c r="C74" s="716"/>
      <c r="D74" s="716"/>
      <c r="E74" s="716"/>
      <c r="F74" s="716"/>
      <c r="G74" s="716"/>
      <c r="H74" s="716"/>
      <c r="I74" s="716"/>
      <c r="J74" s="716"/>
      <c r="K74" s="716"/>
      <c r="L74" s="716"/>
      <c r="M74" s="716"/>
      <c r="N74" s="716"/>
      <c r="O74" s="716"/>
      <c r="P74" s="716"/>
      <c r="Q74" s="716"/>
      <c r="R74" s="716"/>
      <c r="S74" s="716"/>
      <c r="T74" s="716"/>
      <c r="U74" s="716"/>
      <c r="V74" s="716"/>
      <c r="W74" s="716"/>
      <c r="X74" s="716"/>
      <c r="Y74" s="716"/>
      <c r="Z74" s="716"/>
      <c r="AA74" s="716"/>
      <c r="AB74" s="716"/>
      <c r="AC74" s="716"/>
      <c r="AD74" s="716"/>
      <c r="AE74" s="716"/>
      <c r="AF74" s="716"/>
      <c r="AG74" s="716"/>
      <c r="AH74" s="716"/>
      <c r="AI74" s="716"/>
      <c r="AJ74" s="716"/>
      <c r="AK74" s="716"/>
      <c r="AL74" s="716"/>
      <c r="AM74" s="716"/>
      <c r="AN74" s="716"/>
      <c r="AO74" s="716"/>
      <c r="AP74" s="716"/>
      <c r="AQ74" s="716"/>
      <c r="AR74" s="716"/>
      <c r="AS74" s="716"/>
      <c r="AT74" s="716"/>
      <c r="AU74" s="716"/>
      <c r="AV74" s="716"/>
      <c r="AW74" s="716"/>
      <c r="AX74" s="716"/>
      <c r="AY74" s="716"/>
      <c r="AZ74" s="716"/>
      <c r="BA74" s="716"/>
      <c r="BB74" s="716"/>
      <c r="BC74" s="716"/>
      <c r="BD74" s="716"/>
      <c r="BE74" s="716"/>
      <c r="BF74" s="716"/>
      <c r="BG74" s="716"/>
      <c r="BH74" s="716"/>
      <c r="BI74" s="716"/>
      <c r="BJ74" s="716"/>
      <c r="BK74" s="716"/>
      <c r="BL74" s="716"/>
      <c r="BM74" s="716"/>
      <c r="BN74" s="716"/>
      <c r="BO74" s="716"/>
      <c r="BP74" s="716"/>
      <c r="BQ74" s="716"/>
      <c r="BR74" s="716"/>
      <c r="BS74" s="716"/>
      <c r="BT74" s="716"/>
      <c r="BU74" s="716"/>
      <c r="BV74" s="716"/>
      <c r="BW74" s="716"/>
      <c r="BX74" s="716"/>
      <c r="BY74" s="716"/>
      <c r="BZ74" s="716"/>
      <c r="CA74" s="716"/>
      <c r="CB74" s="716"/>
      <c r="CC74" s="716"/>
      <c r="CD74" s="716"/>
      <c r="CE74" s="716"/>
      <c r="CF74" s="716"/>
      <c r="CG74" s="716"/>
      <c r="CH74" s="716"/>
      <c r="CI74" s="716"/>
      <c r="CJ74" s="716"/>
      <c r="CK74" s="716"/>
      <c r="CL74" s="716"/>
      <c r="CN74" s="7"/>
      <c r="CO74" s="7"/>
      <c r="CP74" s="7"/>
      <c r="CQ74" s="7"/>
      <c r="CR74" s="7"/>
      <c r="CS74" s="7"/>
      <c r="CT74" s="7"/>
      <c r="CU74" s="7"/>
      <c r="CV74" s="7"/>
      <c r="CW74" s="6"/>
      <c r="CZ74" s="6"/>
      <c r="DA74" s="6"/>
      <c r="DB74" s="4"/>
      <c r="DC74" s="4"/>
      <c r="DD74" s="4"/>
      <c r="DE74" s="580" t="s">
        <v>522</v>
      </c>
      <c r="DF74" s="580"/>
      <c r="DG74" s="580"/>
      <c r="DH74" s="580"/>
    </row>
    <row r="75" spans="2:113" ht="13.5" customHeight="1">
      <c r="B75" s="717" t="s">
        <v>454</v>
      </c>
      <c r="C75" s="717"/>
      <c r="D75" s="717"/>
      <c r="E75" s="717"/>
      <c r="F75" s="717"/>
      <c r="G75" s="717"/>
      <c r="H75" s="717"/>
      <c r="I75" s="717"/>
      <c r="J75" s="717"/>
      <c r="K75" s="717"/>
      <c r="L75" s="717"/>
      <c r="M75" s="717"/>
      <c r="N75" s="717"/>
      <c r="O75" s="717"/>
      <c r="P75" s="717"/>
      <c r="Q75" s="717"/>
      <c r="R75" s="717"/>
      <c r="S75" s="717"/>
      <c r="T75" s="717"/>
      <c r="U75" s="717"/>
      <c r="V75" s="717"/>
      <c r="W75" s="717"/>
      <c r="X75" s="717"/>
      <c r="Y75" s="717"/>
      <c r="Z75" s="717"/>
      <c r="AA75" s="717"/>
      <c r="AB75" s="717"/>
      <c r="AC75" s="717"/>
      <c r="AD75" s="717"/>
      <c r="AE75" s="717"/>
      <c r="AF75" s="717"/>
      <c r="AG75" s="717"/>
      <c r="AH75" s="717"/>
      <c r="AI75" s="717"/>
      <c r="AJ75" s="717"/>
      <c r="AK75" s="717"/>
      <c r="AL75" s="717"/>
      <c r="AM75" s="717"/>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7"/>
      <c r="BJ75" s="717"/>
      <c r="BK75" s="717"/>
      <c r="BL75" s="717"/>
      <c r="BM75" s="717"/>
      <c r="BN75" s="717"/>
      <c r="BO75" s="717"/>
      <c r="BP75" s="717"/>
      <c r="BQ75" s="717"/>
      <c r="BR75" s="717"/>
      <c r="BS75" s="717"/>
      <c r="BT75" s="717"/>
      <c r="BU75" s="717"/>
      <c r="BV75" s="717"/>
      <c r="BW75" s="717"/>
      <c r="BX75" s="717"/>
      <c r="BY75" s="717"/>
      <c r="BZ75" s="717"/>
      <c r="CA75" s="717"/>
      <c r="CB75" s="717"/>
      <c r="CC75" s="717"/>
      <c r="CD75" s="717"/>
      <c r="CE75" s="717"/>
      <c r="CF75" s="717"/>
      <c r="CG75" s="717"/>
      <c r="CH75" s="717"/>
      <c r="CI75" s="717"/>
      <c r="CJ75" s="717"/>
      <c r="CK75" s="717"/>
      <c r="CL75" s="717"/>
      <c r="CN75" s="3"/>
      <c r="CO75" s="3"/>
      <c r="CP75" s="3"/>
      <c r="CQ75" s="3"/>
      <c r="CR75" s="3"/>
      <c r="CS75" s="3"/>
      <c r="CT75" s="3"/>
      <c r="CU75" s="3"/>
      <c r="CV75" s="3"/>
      <c r="CW75" s="5"/>
      <c r="CZ75" s="4"/>
      <c r="DA75" s="4"/>
      <c r="DB75" s="4"/>
      <c r="DC75" s="4"/>
      <c r="DD75" s="4"/>
    </row>
    <row r="76" spans="2:113" ht="13.5" customHeight="1">
      <c r="B76" s="716" t="s">
        <v>781</v>
      </c>
      <c r="C76" s="716"/>
      <c r="D76" s="716"/>
      <c r="E76" s="716"/>
      <c r="F76" s="716"/>
      <c r="G76" s="716"/>
      <c r="H76" s="716"/>
      <c r="I76" s="716"/>
      <c r="J76" s="716"/>
      <c r="K76" s="716"/>
      <c r="L76" s="716"/>
      <c r="M76" s="716"/>
      <c r="N76" s="716"/>
      <c r="O76" s="716"/>
      <c r="P76" s="716"/>
      <c r="Q76" s="716"/>
      <c r="R76" s="716"/>
      <c r="S76" s="716"/>
      <c r="T76" s="716"/>
      <c r="U76" s="716"/>
      <c r="V76" s="716"/>
      <c r="W76" s="716"/>
      <c r="X76" s="716"/>
      <c r="Y76" s="716"/>
      <c r="Z76" s="716"/>
      <c r="AA76" s="716"/>
      <c r="AB76" s="716"/>
      <c r="AC76" s="716"/>
      <c r="AD76" s="716"/>
      <c r="AE76" s="716"/>
      <c r="AF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N76" s="3"/>
      <c r="CO76" s="3"/>
      <c r="CP76" s="3"/>
      <c r="CQ76" s="3"/>
      <c r="CR76" s="3"/>
      <c r="CS76" s="3"/>
      <c r="CT76" s="3"/>
      <c r="CU76" s="3"/>
      <c r="CV76" s="3"/>
    </row>
    <row r="77" spans="2:113" ht="13.5" customHeight="1">
      <c r="B77" s="581" t="s">
        <v>455</v>
      </c>
      <c r="C77" s="581"/>
      <c r="D77" s="581"/>
      <c r="E77" s="581"/>
      <c r="F77" s="581"/>
      <c r="G77" s="581"/>
      <c r="H77" s="581"/>
      <c r="I77" s="581"/>
      <c r="J77" s="581"/>
      <c r="K77" s="581"/>
      <c r="L77" s="581"/>
      <c r="M77" s="581"/>
      <c r="N77" s="581"/>
      <c r="O77" s="581"/>
      <c r="P77" s="581"/>
      <c r="Q77" s="581"/>
      <c r="R77" s="581"/>
      <c r="S77" s="581"/>
      <c r="T77" s="581"/>
      <c r="U77" s="581"/>
      <c r="V77" s="581"/>
      <c r="W77" s="581"/>
      <c r="X77" s="581"/>
      <c r="Y77" s="581"/>
      <c r="Z77" s="581"/>
      <c r="AA77" s="581"/>
      <c r="AB77" s="581"/>
      <c r="AC77" s="581"/>
      <c r="AD77" s="581"/>
      <c r="AE77" s="581"/>
      <c r="AF77" s="581"/>
      <c r="AG77" s="581"/>
      <c r="AH77" s="581"/>
      <c r="AI77" s="581"/>
      <c r="AJ77" s="581"/>
      <c r="AK77" s="581"/>
      <c r="AL77" s="581"/>
      <c r="AM77" s="581"/>
      <c r="AN77" s="581"/>
      <c r="AO77" s="581"/>
      <c r="AP77" s="581"/>
      <c r="AQ77" s="581"/>
      <c r="AR77" s="581"/>
      <c r="AS77" s="581"/>
      <c r="AT77" s="581"/>
      <c r="AU77" s="581"/>
      <c r="AV77" s="581"/>
      <c r="AW77" s="581"/>
      <c r="AX77" s="581"/>
      <c r="AY77" s="581"/>
      <c r="AZ77" s="581"/>
      <c r="BA77" s="581"/>
      <c r="BB77" s="581"/>
      <c r="BC77" s="581"/>
      <c r="BD77" s="581"/>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581"/>
      <c r="CG77" s="581"/>
      <c r="CH77" s="581"/>
      <c r="CI77" s="581"/>
      <c r="CJ77" s="581"/>
      <c r="CK77" s="581"/>
      <c r="CL77" s="581"/>
      <c r="CN77" s="3"/>
      <c r="CO77" s="3"/>
      <c r="CP77" s="3"/>
      <c r="CQ77" s="3"/>
      <c r="CR77" s="3"/>
      <c r="CS77" s="3"/>
      <c r="CT77" s="3"/>
      <c r="CU77" s="3"/>
      <c r="CV77" s="3"/>
    </row>
    <row r="78" spans="2:113" ht="13.5" customHeight="1">
      <c r="B78" s="581" t="s">
        <v>456</v>
      </c>
      <c r="C78" s="581"/>
      <c r="D78" s="581"/>
      <c r="E78" s="581"/>
      <c r="F78" s="581"/>
      <c r="G78" s="581"/>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1"/>
      <c r="AY78" s="581"/>
      <c r="AZ78" s="581"/>
      <c r="BA78" s="581"/>
      <c r="BB78" s="581"/>
      <c r="BC78" s="581"/>
      <c r="BD78" s="581"/>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N78" s="2"/>
      <c r="CO78" s="2"/>
      <c r="CP78" s="2"/>
      <c r="CQ78" s="2"/>
      <c r="CR78" s="2"/>
      <c r="CS78" s="2"/>
      <c r="CT78" s="2"/>
      <c r="CU78" s="2"/>
      <c r="CV78" s="2"/>
    </row>
    <row r="79" spans="2:113" ht="13.5" customHeight="1">
      <c r="B79" s="581" t="s">
        <v>782</v>
      </c>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81"/>
      <c r="AL79" s="581"/>
      <c r="AM79" s="581"/>
      <c r="AN79" s="581"/>
      <c r="AO79" s="581"/>
      <c r="AP79" s="581"/>
      <c r="AQ79" s="581"/>
      <c r="AR79" s="581"/>
      <c r="AS79" s="581"/>
      <c r="AT79" s="581"/>
      <c r="AU79" s="581"/>
      <c r="AV79" s="581"/>
      <c r="AW79" s="581"/>
      <c r="AX79" s="581"/>
      <c r="AY79" s="581"/>
      <c r="AZ79" s="581"/>
      <c r="BA79" s="581"/>
      <c r="BB79" s="581"/>
      <c r="BC79" s="581"/>
      <c r="BD79" s="581"/>
      <c r="BE79" s="581"/>
      <c r="BF79" s="581"/>
      <c r="BG79" s="581"/>
      <c r="BH79" s="581"/>
      <c r="BI79" s="581"/>
      <c r="BJ79" s="581"/>
      <c r="BK79" s="581"/>
      <c r="BL79" s="581"/>
      <c r="BM79" s="581"/>
      <c r="BN79" s="581"/>
      <c r="BO79" s="581"/>
      <c r="BP79" s="581"/>
      <c r="BQ79" s="581"/>
      <c r="BR79" s="581"/>
      <c r="BS79" s="581"/>
      <c r="BT79" s="581"/>
      <c r="BU79" s="581"/>
      <c r="BV79" s="581"/>
      <c r="BW79" s="581"/>
      <c r="BX79" s="581"/>
      <c r="BY79" s="581"/>
      <c r="BZ79" s="581"/>
      <c r="CA79" s="581"/>
      <c r="CB79" s="581"/>
      <c r="CC79" s="581"/>
      <c r="CD79" s="581"/>
      <c r="CE79" s="581"/>
      <c r="CF79" s="581"/>
      <c r="CG79" s="581"/>
      <c r="CH79" s="581"/>
      <c r="CI79" s="581"/>
      <c r="CJ79" s="581"/>
      <c r="CK79" s="581"/>
      <c r="CL79" s="581"/>
      <c r="CM79" s="2"/>
      <c r="CN79" s="2"/>
      <c r="CO79" s="2"/>
      <c r="CP79" s="2"/>
      <c r="CQ79" s="2"/>
      <c r="CR79" s="2"/>
      <c r="CS79" s="2"/>
      <c r="CT79" s="2"/>
      <c r="CU79" s="2"/>
      <c r="CV79" s="2"/>
    </row>
  </sheetData>
  <mergeCells count="906">
    <mergeCell ref="B79:CL79"/>
    <mergeCell ref="CF72:CG72"/>
    <mergeCell ref="CH72:CJ72"/>
    <mergeCell ref="CK72:CR72"/>
    <mergeCell ref="CS72:CV72"/>
    <mergeCell ref="CW72:CZ72"/>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M1" zoomScale="80" zoomScaleNormal="80" workbookViewId="0">
      <selection activeCell="CE34" sqref="CE34:CN34"/>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64" t="s">
        <v>776</v>
      </c>
      <c r="E2" s="964"/>
      <c r="F2" s="964"/>
      <c r="G2" s="964"/>
      <c r="H2" s="964"/>
      <c r="I2" s="964"/>
      <c r="J2" s="964"/>
      <c r="K2" s="964"/>
      <c r="L2" s="964"/>
      <c r="M2" s="964"/>
      <c r="N2" s="964"/>
      <c r="O2" s="964"/>
      <c r="P2" s="964"/>
      <c r="Q2" s="964"/>
      <c r="R2" s="280"/>
      <c r="S2" s="74"/>
      <c r="T2" s="74"/>
      <c r="U2" s="965" t="s">
        <v>200</v>
      </c>
      <c r="V2" s="966"/>
      <c r="W2" s="949" t="s">
        <v>384</v>
      </c>
      <c r="X2" s="947"/>
      <c r="Y2" s="947"/>
      <c r="Z2" s="947"/>
      <c r="AA2" s="947"/>
      <c r="AB2" s="947"/>
      <c r="AC2" s="969">
        <v>149956</v>
      </c>
      <c r="AD2" s="970"/>
      <c r="AE2" s="970"/>
      <c r="AF2" s="970"/>
      <c r="AG2" s="970"/>
      <c r="AH2" s="970"/>
      <c r="AI2" s="944" t="s">
        <v>187</v>
      </c>
      <c r="AJ2" s="944"/>
      <c r="AK2" s="79"/>
      <c r="AL2" s="971" t="s">
        <v>77</v>
      </c>
      <c r="AM2" s="971"/>
      <c r="AN2" s="971"/>
      <c r="AO2" s="78"/>
      <c r="AP2" s="949" t="s">
        <v>199</v>
      </c>
      <c r="AQ2" s="947"/>
      <c r="AR2" s="947"/>
      <c r="AS2" s="947"/>
      <c r="AT2" s="947"/>
      <c r="AU2" s="947"/>
      <c r="AV2" s="947"/>
      <c r="AW2" s="948"/>
      <c r="AX2" s="77"/>
      <c r="AY2" s="947" t="s">
        <v>198</v>
      </c>
      <c r="AZ2" s="947"/>
      <c r="BA2" s="947"/>
      <c r="BB2" s="947"/>
      <c r="BC2" s="947"/>
      <c r="BD2" s="947"/>
      <c r="BE2" s="76"/>
      <c r="BF2" s="961"/>
      <c r="BG2" s="963"/>
      <c r="BH2" s="947" t="s">
        <v>197</v>
      </c>
      <c r="BI2" s="947"/>
      <c r="BJ2" s="947"/>
      <c r="BK2" s="947"/>
      <c r="BL2" s="947"/>
      <c r="BM2" s="947"/>
      <c r="BN2" s="947"/>
      <c r="BO2" s="947"/>
      <c r="BP2" s="947"/>
      <c r="BQ2" s="947"/>
      <c r="BR2" s="947"/>
      <c r="BS2" s="947"/>
      <c r="BT2" s="947"/>
      <c r="BU2" s="944"/>
      <c r="BV2" s="944"/>
      <c r="BW2" s="945"/>
      <c r="BX2" s="75"/>
      <c r="BY2" s="74"/>
      <c r="BZ2" s="947" t="s">
        <v>196</v>
      </c>
      <c r="CA2" s="947"/>
      <c r="CB2" s="947"/>
      <c r="CC2" s="947"/>
      <c r="CD2" s="947"/>
      <c r="CE2" s="947"/>
      <c r="CF2" s="947"/>
      <c r="CG2" s="73"/>
      <c r="CH2" s="73"/>
      <c r="CI2" s="73"/>
      <c r="CJ2" s="73"/>
      <c r="CK2" s="947" t="s">
        <v>195</v>
      </c>
      <c r="CL2" s="947"/>
      <c r="CM2" s="947"/>
      <c r="CN2" s="947"/>
      <c r="CO2" s="947"/>
      <c r="CP2" s="947"/>
      <c r="CQ2" s="948"/>
      <c r="CR2" s="949" t="s">
        <v>194</v>
      </c>
      <c r="CS2" s="947"/>
      <c r="CT2" s="947"/>
      <c r="CU2" s="947"/>
      <c r="CV2" s="947"/>
      <c r="CW2" s="947"/>
      <c r="CX2" s="947"/>
      <c r="CY2" s="947"/>
      <c r="CZ2" s="947"/>
      <c r="DA2" s="948"/>
      <c r="DB2" s="950" t="s">
        <v>466</v>
      </c>
      <c r="DC2" s="944"/>
      <c r="DD2" s="944"/>
      <c r="DE2" s="944"/>
      <c r="DF2" s="944"/>
      <c r="DG2" s="944"/>
      <c r="DH2" s="951"/>
      <c r="DI2" s="4"/>
    </row>
    <row r="3" spans="2:113" ht="13.5" customHeight="1">
      <c r="B3" s="17"/>
      <c r="C3" s="6"/>
      <c r="D3" s="937"/>
      <c r="E3" s="937"/>
      <c r="F3" s="937"/>
      <c r="G3" s="937"/>
      <c r="H3" s="937"/>
      <c r="I3" s="937"/>
      <c r="J3" s="937"/>
      <c r="K3" s="937"/>
      <c r="L3" s="937"/>
      <c r="M3" s="937"/>
      <c r="N3" s="937"/>
      <c r="O3" s="937"/>
      <c r="P3" s="937"/>
      <c r="Q3" s="937"/>
      <c r="R3" s="281"/>
      <c r="S3" s="6"/>
      <c r="T3" s="6"/>
      <c r="U3" s="967"/>
      <c r="V3" s="968"/>
      <c r="W3" s="619" t="s">
        <v>386</v>
      </c>
      <c r="X3" s="582"/>
      <c r="Y3" s="582"/>
      <c r="Z3" s="582"/>
      <c r="AA3" s="582"/>
      <c r="AB3" s="582"/>
      <c r="AC3" s="583">
        <v>153557</v>
      </c>
      <c r="AD3" s="584"/>
      <c r="AE3" s="584"/>
      <c r="AF3" s="584"/>
      <c r="AG3" s="584"/>
      <c r="AH3" s="584"/>
      <c r="AI3" s="941" t="s">
        <v>187</v>
      </c>
      <c r="AJ3" s="941"/>
      <c r="AK3" s="72"/>
      <c r="AL3" s="972"/>
      <c r="AM3" s="972"/>
      <c r="AN3" s="972"/>
      <c r="AO3" s="71"/>
      <c r="AP3" s="697"/>
      <c r="AQ3" s="662"/>
      <c r="AR3" s="662"/>
      <c r="AS3" s="662"/>
      <c r="AT3" s="662"/>
      <c r="AU3" s="662"/>
      <c r="AV3" s="662"/>
      <c r="AW3" s="663"/>
      <c r="AX3" s="20"/>
      <c r="AY3" s="662"/>
      <c r="AZ3" s="662"/>
      <c r="BA3" s="662"/>
      <c r="BB3" s="662"/>
      <c r="BC3" s="662"/>
      <c r="BD3" s="662"/>
      <c r="BE3" s="21"/>
      <c r="BF3" s="962"/>
      <c r="BG3" s="824"/>
      <c r="BH3" s="662"/>
      <c r="BI3" s="662"/>
      <c r="BJ3" s="662"/>
      <c r="BK3" s="662"/>
      <c r="BL3" s="662"/>
      <c r="BM3" s="662"/>
      <c r="BN3" s="662"/>
      <c r="BO3" s="662"/>
      <c r="BP3" s="662"/>
      <c r="BQ3" s="662"/>
      <c r="BR3" s="662"/>
      <c r="BS3" s="662"/>
      <c r="BT3" s="662"/>
      <c r="BU3" s="936"/>
      <c r="BV3" s="936"/>
      <c r="BW3" s="946"/>
      <c r="BX3" s="46"/>
      <c r="BY3" s="4"/>
      <c r="BZ3" s="582"/>
      <c r="CA3" s="582"/>
      <c r="CB3" s="582"/>
      <c r="CC3" s="582"/>
      <c r="CD3" s="582"/>
      <c r="CE3" s="582"/>
      <c r="CF3" s="582"/>
      <c r="CG3" s="35"/>
      <c r="CH3" s="35"/>
      <c r="CI3" s="6"/>
      <c r="CJ3" s="6"/>
      <c r="CK3" s="582"/>
      <c r="CL3" s="582"/>
      <c r="CM3" s="582"/>
      <c r="CN3" s="582"/>
      <c r="CO3" s="582"/>
      <c r="CP3" s="582"/>
      <c r="CQ3" s="585"/>
      <c r="CR3" s="619"/>
      <c r="CS3" s="582"/>
      <c r="CT3" s="582"/>
      <c r="CU3" s="582"/>
      <c r="CV3" s="582"/>
      <c r="CW3" s="582"/>
      <c r="CX3" s="582"/>
      <c r="CY3" s="582"/>
      <c r="CZ3" s="582"/>
      <c r="DA3" s="585"/>
      <c r="DB3" s="817"/>
      <c r="DC3" s="941"/>
      <c r="DD3" s="941"/>
      <c r="DE3" s="941"/>
      <c r="DF3" s="941"/>
      <c r="DG3" s="941"/>
      <c r="DH3" s="952"/>
      <c r="DI3" s="4"/>
    </row>
    <row r="4" spans="2:113" ht="13.5" customHeight="1">
      <c r="B4" s="17"/>
      <c r="C4" s="6"/>
      <c r="D4" s="937"/>
      <c r="E4" s="937"/>
      <c r="F4" s="937"/>
      <c r="G4" s="937"/>
      <c r="H4" s="937"/>
      <c r="I4" s="937"/>
      <c r="J4" s="937"/>
      <c r="K4" s="937"/>
      <c r="L4" s="937"/>
      <c r="M4" s="937"/>
      <c r="N4" s="937"/>
      <c r="O4" s="937"/>
      <c r="P4" s="937"/>
      <c r="Q4" s="937"/>
      <c r="R4" s="281"/>
      <c r="S4" s="6"/>
      <c r="T4" s="6"/>
      <c r="U4" s="967"/>
      <c r="V4" s="968"/>
      <c r="W4" s="619" t="s">
        <v>193</v>
      </c>
      <c r="X4" s="582"/>
      <c r="Y4" s="582"/>
      <c r="Z4" s="582"/>
      <c r="AA4" s="582"/>
      <c r="AB4" s="582"/>
      <c r="AC4" s="973" t="s">
        <v>523</v>
      </c>
      <c r="AD4" s="820"/>
      <c r="AE4" s="820"/>
      <c r="AF4" s="820"/>
      <c r="AG4" s="820"/>
      <c r="AH4" s="820"/>
      <c r="AI4" s="941" t="s">
        <v>21</v>
      </c>
      <c r="AJ4" s="941"/>
      <c r="AK4" s="728" t="s">
        <v>777</v>
      </c>
      <c r="AL4" s="632"/>
      <c r="AM4" s="632"/>
      <c r="AN4" s="632"/>
      <c r="AO4" s="633"/>
      <c r="AP4" s="749">
        <v>151018</v>
      </c>
      <c r="AQ4" s="750"/>
      <c r="AR4" s="750"/>
      <c r="AS4" s="750"/>
      <c r="AT4" s="750"/>
      <c r="AU4" s="750"/>
      <c r="AV4" s="805" t="s">
        <v>187</v>
      </c>
      <c r="AW4" s="805"/>
      <c r="AX4" s="750">
        <v>148254</v>
      </c>
      <c r="AY4" s="750"/>
      <c r="AZ4" s="750"/>
      <c r="BA4" s="750"/>
      <c r="BB4" s="750"/>
      <c r="BC4" s="750"/>
      <c r="BD4" s="805" t="s">
        <v>187</v>
      </c>
      <c r="BE4" s="840"/>
      <c r="BF4" s="6"/>
      <c r="BG4" s="632" t="s">
        <v>77</v>
      </c>
      <c r="BH4" s="632"/>
      <c r="BI4" s="24"/>
      <c r="BJ4" s="801"/>
      <c r="BK4" s="632" t="s">
        <v>384</v>
      </c>
      <c r="BL4" s="632"/>
      <c r="BM4" s="632"/>
      <c r="BN4" s="632"/>
      <c r="BO4" s="632"/>
      <c r="BP4" s="840"/>
      <c r="BQ4" s="801"/>
      <c r="BR4" s="632" t="s">
        <v>386</v>
      </c>
      <c r="BS4" s="632"/>
      <c r="BT4" s="632"/>
      <c r="BU4" s="632"/>
      <c r="BV4" s="632"/>
      <c r="BW4" s="840"/>
      <c r="BX4" s="46"/>
      <c r="BY4" s="4"/>
      <c r="BZ4" s="69"/>
      <c r="CA4" s="69"/>
      <c r="CB4" s="69"/>
      <c r="CC4" s="69"/>
      <c r="CD4" s="69"/>
      <c r="CE4" s="69"/>
      <c r="CF4" s="69"/>
      <c r="CG4" s="6"/>
      <c r="CH4" s="6"/>
      <c r="CI4" s="6"/>
      <c r="CJ4" s="35"/>
      <c r="CK4" s="69"/>
      <c r="CL4" s="69"/>
      <c r="CM4" s="69"/>
      <c r="CN4" s="69"/>
      <c r="CO4" s="69"/>
      <c r="CP4" s="69"/>
      <c r="CQ4" s="68"/>
      <c r="CR4" s="619"/>
      <c r="CS4" s="582"/>
      <c r="CT4" s="582"/>
      <c r="CU4" s="582"/>
      <c r="CV4" s="582"/>
      <c r="CW4" s="582"/>
      <c r="CX4" s="582"/>
      <c r="CY4" s="582"/>
      <c r="CZ4" s="582"/>
      <c r="DA4" s="585"/>
      <c r="DB4" s="817"/>
      <c r="DC4" s="941"/>
      <c r="DD4" s="941"/>
      <c r="DE4" s="941"/>
      <c r="DF4" s="941"/>
      <c r="DG4" s="941"/>
      <c r="DH4" s="952"/>
      <c r="DI4" s="4"/>
    </row>
    <row r="5" spans="2:113" ht="13.5" customHeight="1">
      <c r="B5" s="17"/>
      <c r="C5" s="6"/>
      <c r="D5" s="937" t="s">
        <v>192</v>
      </c>
      <c r="E5" s="937"/>
      <c r="F5" s="937"/>
      <c r="G5" s="937"/>
      <c r="H5" s="937"/>
      <c r="I5" s="937"/>
      <c r="J5" s="937"/>
      <c r="K5" s="937"/>
      <c r="L5" s="937"/>
      <c r="M5" s="937"/>
      <c r="N5" s="937"/>
      <c r="O5" s="937"/>
      <c r="P5" s="937"/>
      <c r="Q5" s="937"/>
      <c r="R5" s="281"/>
      <c r="S5" s="6"/>
      <c r="T5" s="6"/>
      <c r="U5" s="728" t="s">
        <v>191</v>
      </c>
      <c r="V5" s="632"/>
      <c r="W5" s="632"/>
      <c r="X5" s="632"/>
      <c r="Y5" s="632"/>
      <c r="Z5" s="632"/>
      <c r="AA5" s="632"/>
      <c r="AB5" s="632"/>
      <c r="AC5" s="939">
        <v>17.14</v>
      </c>
      <c r="AD5" s="940"/>
      <c r="AE5" s="940"/>
      <c r="AF5" s="940"/>
      <c r="AG5" s="940"/>
      <c r="AH5" s="940"/>
      <c r="AI5" s="805" t="s">
        <v>190</v>
      </c>
      <c r="AJ5" s="805"/>
      <c r="AK5" s="619" t="s">
        <v>388</v>
      </c>
      <c r="AL5" s="582"/>
      <c r="AM5" s="582"/>
      <c r="AN5" s="582"/>
      <c r="AO5" s="585"/>
      <c r="AP5" s="583">
        <v>150739</v>
      </c>
      <c r="AQ5" s="584"/>
      <c r="AR5" s="584"/>
      <c r="AS5" s="584"/>
      <c r="AT5" s="584"/>
      <c r="AU5" s="584"/>
      <c r="AV5" s="941" t="s">
        <v>187</v>
      </c>
      <c r="AW5" s="941"/>
      <c r="AX5" s="584">
        <v>148215</v>
      </c>
      <c r="AY5" s="584"/>
      <c r="AZ5" s="584"/>
      <c r="BA5" s="584"/>
      <c r="BB5" s="584"/>
      <c r="BC5" s="584"/>
      <c r="BD5" s="941" t="s">
        <v>187</v>
      </c>
      <c r="BE5" s="818"/>
      <c r="BF5" s="11"/>
      <c r="BG5" s="582"/>
      <c r="BH5" s="582"/>
      <c r="BI5" s="70"/>
      <c r="BJ5" s="823"/>
      <c r="BK5" s="662"/>
      <c r="BL5" s="662"/>
      <c r="BM5" s="662"/>
      <c r="BN5" s="662"/>
      <c r="BO5" s="662"/>
      <c r="BP5" s="816"/>
      <c r="BQ5" s="823"/>
      <c r="BR5" s="662"/>
      <c r="BS5" s="662"/>
      <c r="BT5" s="662"/>
      <c r="BU5" s="662"/>
      <c r="BV5" s="662"/>
      <c r="BW5" s="816"/>
      <c r="BX5" s="46"/>
      <c r="BY5" s="4"/>
      <c r="BZ5" s="959" t="s">
        <v>389</v>
      </c>
      <c r="CA5" s="959"/>
      <c r="CB5" s="959"/>
      <c r="CC5" s="959"/>
      <c r="CD5" s="959"/>
      <c r="CE5" s="959"/>
      <c r="CF5" s="959"/>
      <c r="CG5" s="35"/>
      <c r="CH5" s="35"/>
      <c r="CI5" s="35"/>
      <c r="CJ5" s="35"/>
      <c r="CK5" s="959" t="s">
        <v>524</v>
      </c>
      <c r="CL5" s="959"/>
      <c r="CM5" s="959"/>
      <c r="CN5" s="959"/>
      <c r="CO5" s="959"/>
      <c r="CP5" s="959"/>
      <c r="CQ5" s="960"/>
      <c r="CR5" s="619" t="s">
        <v>189</v>
      </c>
      <c r="CS5" s="582"/>
      <c r="CT5" s="582"/>
      <c r="CU5" s="582"/>
      <c r="CV5" s="582"/>
      <c r="CW5" s="582"/>
      <c r="CX5" s="582"/>
      <c r="CY5" s="582"/>
      <c r="CZ5" s="582"/>
      <c r="DA5" s="585"/>
      <c r="DB5" s="953">
        <v>43505</v>
      </c>
      <c r="DC5" s="954"/>
      <c r="DD5" s="954"/>
      <c r="DE5" s="954"/>
      <c r="DF5" s="954"/>
      <c r="DG5" s="954"/>
      <c r="DH5" s="955"/>
      <c r="DI5" s="4"/>
    </row>
    <row r="6" spans="2:113" ht="13.5" customHeight="1">
      <c r="B6" s="17"/>
      <c r="C6" s="6"/>
      <c r="D6" s="938"/>
      <c r="E6" s="938"/>
      <c r="F6" s="938"/>
      <c r="G6" s="938"/>
      <c r="H6" s="938"/>
      <c r="I6" s="938"/>
      <c r="J6" s="938"/>
      <c r="K6" s="938"/>
      <c r="L6" s="938"/>
      <c r="M6" s="938"/>
      <c r="N6" s="938"/>
      <c r="O6" s="938"/>
      <c r="P6" s="938"/>
      <c r="Q6" s="938"/>
      <c r="R6" s="281"/>
      <c r="S6" s="6"/>
      <c r="T6" s="6"/>
      <c r="U6" s="619" t="s">
        <v>188</v>
      </c>
      <c r="V6" s="582"/>
      <c r="W6" s="582"/>
      <c r="X6" s="582"/>
      <c r="Y6" s="582"/>
      <c r="Z6" s="582"/>
      <c r="AA6" s="582"/>
      <c r="AB6" s="582"/>
      <c r="AC6" s="583">
        <v>8749</v>
      </c>
      <c r="AD6" s="584"/>
      <c r="AE6" s="584"/>
      <c r="AF6" s="584"/>
      <c r="AG6" s="584"/>
      <c r="AH6" s="584"/>
      <c r="AI6" s="941" t="s">
        <v>187</v>
      </c>
      <c r="AJ6" s="941"/>
      <c r="AK6" s="697" t="s">
        <v>186</v>
      </c>
      <c r="AL6" s="662"/>
      <c r="AM6" s="662"/>
      <c r="AN6" s="662"/>
      <c r="AO6" s="663"/>
      <c r="AP6" s="934" t="s">
        <v>578</v>
      </c>
      <c r="AQ6" s="935"/>
      <c r="AR6" s="935"/>
      <c r="AS6" s="935"/>
      <c r="AT6" s="935"/>
      <c r="AU6" s="935"/>
      <c r="AV6" s="936" t="s">
        <v>21</v>
      </c>
      <c r="AW6" s="936"/>
      <c r="AX6" s="935" t="s">
        <v>785</v>
      </c>
      <c r="AY6" s="935"/>
      <c r="AZ6" s="935"/>
      <c r="BA6" s="935"/>
      <c r="BB6" s="935"/>
      <c r="BC6" s="935"/>
      <c r="BD6" s="936" t="s">
        <v>21</v>
      </c>
      <c r="BE6" s="936"/>
      <c r="BF6" s="795" t="s">
        <v>185</v>
      </c>
      <c r="BG6" s="788"/>
      <c r="BH6" s="788"/>
      <c r="BI6" s="796"/>
      <c r="BJ6" s="584">
        <v>569</v>
      </c>
      <c r="BK6" s="584"/>
      <c r="BL6" s="584"/>
      <c r="BM6" s="584"/>
      <c r="BN6" s="584"/>
      <c r="BO6" s="584"/>
      <c r="BP6" s="584"/>
      <c r="BQ6" s="584">
        <v>563</v>
      </c>
      <c r="BR6" s="584"/>
      <c r="BS6" s="584"/>
      <c r="BT6" s="584"/>
      <c r="BU6" s="584"/>
      <c r="BV6" s="584"/>
      <c r="BW6" s="672"/>
      <c r="BX6" s="46"/>
      <c r="BY6" s="4"/>
      <c r="BZ6" s="69"/>
      <c r="CA6" s="69"/>
      <c r="CB6" s="69"/>
      <c r="CC6" s="69"/>
      <c r="CD6" s="69"/>
      <c r="CE6" s="69"/>
      <c r="CF6" s="69"/>
      <c r="CG6" s="6"/>
      <c r="CH6" s="6"/>
      <c r="CI6" s="6"/>
      <c r="CJ6" s="6"/>
      <c r="CK6" s="69"/>
      <c r="CL6" s="69"/>
      <c r="CM6" s="69"/>
      <c r="CN6" s="69"/>
      <c r="CO6" s="69"/>
      <c r="CP6" s="69"/>
      <c r="CQ6" s="68"/>
      <c r="CR6" s="619"/>
      <c r="CS6" s="582"/>
      <c r="CT6" s="582"/>
      <c r="CU6" s="582"/>
      <c r="CV6" s="582"/>
      <c r="CW6" s="582"/>
      <c r="CX6" s="582"/>
      <c r="CY6" s="582"/>
      <c r="CZ6" s="582"/>
      <c r="DA6" s="585"/>
      <c r="DB6" s="953"/>
      <c r="DC6" s="954"/>
      <c r="DD6" s="954"/>
      <c r="DE6" s="954"/>
      <c r="DF6" s="954"/>
      <c r="DG6" s="954"/>
      <c r="DH6" s="955"/>
      <c r="DI6" s="4"/>
    </row>
    <row r="7" spans="2:113" ht="13.5" customHeight="1">
      <c r="B7" s="932"/>
      <c r="C7" s="930"/>
      <c r="D7" s="930"/>
      <c r="E7" s="930"/>
      <c r="F7" s="788" t="s">
        <v>184</v>
      </c>
      <c r="G7" s="788"/>
      <c r="H7" s="788"/>
      <c r="I7" s="788"/>
      <c r="J7" s="788"/>
      <c r="K7" s="788"/>
      <c r="L7" s="788"/>
      <c r="M7" s="788"/>
      <c r="N7" s="788"/>
      <c r="O7" s="788"/>
      <c r="P7" s="788"/>
      <c r="Q7" s="788"/>
      <c r="R7" s="788"/>
      <c r="S7" s="788"/>
      <c r="T7" s="928"/>
      <c r="U7" s="928"/>
      <c r="V7" s="928"/>
      <c r="W7" s="930"/>
      <c r="X7" s="788" t="s">
        <v>393</v>
      </c>
      <c r="Y7" s="788"/>
      <c r="Z7" s="788"/>
      <c r="AA7" s="788"/>
      <c r="AB7" s="788"/>
      <c r="AC7" s="788"/>
      <c r="AD7" s="788"/>
      <c r="AE7" s="788"/>
      <c r="AF7" s="788"/>
      <c r="AG7" s="928"/>
      <c r="AH7" s="928"/>
      <c r="AI7" s="805"/>
      <c r="AJ7" s="942"/>
      <c r="AK7" s="35"/>
      <c r="AL7" s="35"/>
      <c r="AM7" s="35"/>
      <c r="AN7" s="35"/>
      <c r="AO7" s="35"/>
      <c r="AP7" s="35"/>
      <c r="AQ7" s="35"/>
      <c r="AR7" s="35"/>
      <c r="AS7" s="35"/>
      <c r="AT7" s="35"/>
      <c r="AU7" s="35"/>
      <c r="AV7" s="35"/>
      <c r="AW7" s="35"/>
      <c r="AX7" s="35"/>
      <c r="AY7" s="35"/>
      <c r="AZ7" s="35"/>
      <c r="BA7" s="35"/>
      <c r="BB7" s="35"/>
      <c r="BC7" s="35"/>
      <c r="BD7" s="35"/>
      <c r="BE7" s="35"/>
      <c r="BF7" s="660"/>
      <c r="BG7" s="582"/>
      <c r="BH7" s="582"/>
      <c r="BI7" s="626"/>
      <c r="BJ7" s="588">
        <v>0.9</v>
      </c>
      <c r="BK7" s="588"/>
      <c r="BL7" s="588"/>
      <c r="BM7" s="588"/>
      <c r="BN7" s="588"/>
      <c r="BO7" s="588"/>
      <c r="BP7" s="588"/>
      <c r="BQ7" s="588">
        <v>1</v>
      </c>
      <c r="BR7" s="588"/>
      <c r="BS7" s="588"/>
      <c r="BT7" s="588"/>
      <c r="BU7" s="588"/>
      <c r="BV7" s="588"/>
      <c r="BW7" s="647"/>
      <c r="BX7" s="46"/>
      <c r="BY7" s="4"/>
      <c r="BZ7" s="959" t="s">
        <v>394</v>
      </c>
      <c r="CA7" s="959"/>
      <c r="CB7" s="959"/>
      <c r="CC7" s="959"/>
      <c r="CD7" s="959"/>
      <c r="CE7" s="959"/>
      <c r="CF7" s="959"/>
      <c r="CG7" s="35"/>
      <c r="CH7" s="35"/>
      <c r="CI7" s="35"/>
      <c r="CJ7" s="35"/>
      <c r="CK7" s="959" t="s">
        <v>213</v>
      </c>
      <c r="CL7" s="959"/>
      <c r="CM7" s="959"/>
      <c r="CN7" s="959"/>
      <c r="CO7" s="959"/>
      <c r="CP7" s="959"/>
      <c r="CQ7" s="960"/>
      <c r="CR7" s="619"/>
      <c r="CS7" s="582"/>
      <c r="CT7" s="582"/>
      <c r="CU7" s="582"/>
      <c r="CV7" s="582"/>
      <c r="CW7" s="582"/>
      <c r="CX7" s="582"/>
      <c r="CY7" s="582"/>
      <c r="CZ7" s="582"/>
      <c r="DA7" s="585"/>
      <c r="DB7" s="953"/>
      <c r="DC7" s="954"/>
      <c r="DD7" s="954"/>
      <c r="DE7" s="954"/>
      <c r="DF7" s="954"/>
      <c r="DG7" s="954"/>
      <c r="DH7" s="955"/>
      <c r="DI7" s="4"/>
    </row>
    <row r="8" spans="2:113" ht="13.5" customHeight="1">
      <c r="B8" s="933"/>
      <c r="C8" s="931"/>
      <c r="D8" s="931"/>
      <c r="E8" s="931"/>
      <c r="F8" s="806"/>
      <c r="G8" s="806"/>
      <c r="H8" s="806"/>
      <c r="I8" s="806"/>
      <c r="J8" s="806"/>
      <c r="K8" s="806"/>
      <c r="L8" s="806"/>
      <c r="M8" s="806"/>
      <c r="N8" s="806"/>
      <c r="O8" s="806"/>
      <c r="P8" s="806"/>
      <c r="Q8" s="806"/>
      <c r="R8" s="806"/>
      <c r="S8" s="806"/>
      <c r="T8" s="929"/>
      <c r="U8" s="929"/>
      <c r="V8" s="929"/>
      <c r="W8" s="931"/>
      <c r="X8" s="806"/>
      <c r="Y8" s="806"/>
      <c r="Z8" s="806"/>
      <c r="AA8" s="806"/>
      <c r="AB8" s="806"/>
      <c r="AC8" s="806"/>
      <c r="AD8" s="806"/>
      <c r="AE8" s="806"/>
      <c r="AF8" s="806"/>
      <c r="AG8" s="929"/>
      <c r="AH8" s="929"/>
      <c r="AI8" s="929"/>
      <c r="AJ8" s="943"/>
      <c r="AK8" s="35"/>
      <c r="AL8" s="35"/>
      <c r="AM8" s="35"/>
      <c r="AN8" s="35"/>
      <c r="AO8" s="35"/>
      <c r="AP8" s="35"/>
      <c r="AQ8" s="35"/>
      <c r="AR8" s="35"/>
      <c r="AS8" s="35"/>
      <c r="AT8" s="35"/>
      <c r="AU8" s="35"/>
      <c r="AV8" s="35"/>
      <c r="AW8" s="35"/>
      <c r="AX8" s="35"/>
      <c r="AY8" s="35"/>
      <c r="AZ8" s="35"/>
      <c r="BA8" s="35"/>
      <c r="BB8" s="35"/>
      <c r="BC8" s="35"/>
      <c r="BD8" s="35"/>
      <c r="BE8" s="35"/>
      <c r="BF8" s="660" t="s">
        <v>183</v>
      </c>
      <c r="BG8" s="582"/>
      <c r="BH8" s="582"/>
      <c r="BI8" s="626"/>
      <c r="BJ8" s="584">
        <v>11295</v>
      </c>
      <c r="BK8" s="584"/>
      <c r="BL8" s="584"/>
      <c r="BM8" s="584"/>
      <c r="BN8" s="584"/>
      <c r="BO8" s="584"/>
      <c r="BP8" s="584"/>
      <c r="BQ8" s="584">
        <v>10998</v>
      </c>
      <c r="BR8" s="584"/>
      <c r="BS8" s="584"/>
      <c r="BT8" s="584"/>
      <c r="BU8" s="584"/>
      <c r="BV8" s="584"/>
      <c r="BW8" s="672"/>
      <c r="BX8" s="33"/>
      <c r="BY8" s="32"/>
      <c r="BZ8" s="67"/>
      <c r="CA8" s="67"/>
      <c r="CB8" s="67"/>
      <c r="CC8" s="67"/>
      <c r="CD8" s="67"/>
      <c r="CE8" s="67"/>
      <c r="CF8" s="67"/>
      <c r="CG8" s="30"/>
      <c r="CH8" s="30"/>
      <c r="CI8" s="30"/>
      <c r="CJ8" s="30"/>
      <c r="CK8" s="67"/>
      <c r="CL8" s="67"/>
      <c r="CM8" s="67"/>
      <c r="CN8" s="67"/>
      <c r="CO8" s="67"/>
      <c r="CP8" s="67"/>
      <c r="CQ8" s="66"/>
      <c r="CR8" s="697"/>
      <c r="CS8" s="662"/>
      <c r="CT8" s="662"/>
      <c r="CU8" s="662"/>
      <c r="CV8" s="662"/>
      <c r="CW8" s="662"/>
      <c r="CX8" s="662"/>
      <c r="CY8" s="662"/>
      <c r="CZ8" s="662"/>
      <c r="DA8" s="663"/>
      <c r="DB8" s="956"/>
      <c r="DC8" s="957"/>
      <c r="DD8" s="957"/>
      <c r="DE8" s="957"/>
      <c r="DF8" s="957"/>
      <c r="DG8" s="957"/>
      <c r="DH8" s="958"/>
      <c r="DI8" s="4"/>
    </row>
    <row r="9" spans="2:113" ht="13.5" customHeight="1">
      <c r="B9" s="29"/>
      <c r="C9" s="28"/>
      <c r="D9" s="788" t="s">
        <v>77</v>
      </c>
      <c r="E9" s="788"/>
      <c r="F9" s="788"/>
      <c r="G9" s="788"/>
      <c r="H9" s="788"/>
      <c r="I9" s="788"/>
      <c r="J9" s="788"/>
      <c r="K9" s="27"/>
      <c r="L9" s="25"/>
      <c r="M9" s="26"/>
      <c r="N9" s="788" t="s">
        <v>76</v>
      </c>
      <c r="O9" s="788"/>
      <c r="P9" s="788"/>
      <c r="Q9" s="788"/>
      <c r="R9" s="788"/>
      <c r="S9" s="788"/>
      <c r="T9" s="25"/>
      <c r="U9" s="795" t="s">
        <v>73</v>
      </c>
      <c r="V9" s="788"/>
      <c r="W9" s="788"/>
      <c r="X9" s="796"/>
      <c r="Y9" s="795" t="s">
        <v>182</v>
      </c>
      <c r="Z9" s="788"/>
      <c r="AA9" s="788"/>
      <c r="AB9" s="788"/>
      <c r="AC9" s="788"/>
      <c r="AD9" s="788"/>
      <c r="AE9" s="788"/>
      <c r="AF9" s="788"/>
      <c r="AG9" s="795" t="s">
        <v>73</v>
      </c>
      <c r="AH9" s="788"/>
      <c r="AI9" s="788"/>
      <c r="AJ9" s="796"/>
      <c r="AK9" s="46"/>
      <c r="AL9" s="4"/>
      <c r="AM9" s="4"/>
      <c r="AN9" s="4"/>
      <c r="AO9" s="4"/>
      <c r="AP9" s="4"/>
      <c r="AQ9" s="4"/>
      <c r="AR9" s="4"/>
      <c r="AS9" s="4"/>
      <c r="AT9" s="4"/>
      <c r="AU9" s="4"/>
      <c r="AV9" s="4"/>
      <c r="AW9" s="4"/>
      <c r="AX9" s="4"/>
      <c r="AY9" s="4"/>
      <c r="AZ9" s="4"/>
      <c r="BA9" s="4"/>
      <c r="BB9" s="4"/>
      <c r="BC9" s="4"/>
      <c r="BD9" s="4"/>
      <c r="BE9" s="4"/>
      <c r="BF9" s="660"/>
      <c r="BG9" s="582"/>
      <c r="BH9" s="582"/>
      <c r="BI9" s="626"/>
      <c r="BJ9" s="588">
        <v>18.399999999999999</v>
      </c>
      <c r="BK9" s="588"/>
      <c r="BL9" s="588"/>
      <c r="BM9" s="588"/>
      <c r="BN9" s="588"/>
      <c r="BO9" s="588"/>
      <c r="BP9" s="588"/>
      <c r="BQ9" s="588">
        <v>18.7</v>
      </c>
      <c r="BR9" s="588"/>
      <c r="BS9" s="588"/>
      <c r="BT9" s="588"/>
      <c r="BU9" s="588"/>
      <c r="BV9" s="588"/>
      <c r="BW9" s="647"/>
      <c r="BX9" s="39"/>
      <c r="BY9" s="43"/>
      <c r="BZ9" s="43"/>
      <c r="CA9" s="632" t="s">
        <v>181</v>
      </c>
      <c r="CB9" s="632"/>
      <c r="CC9" s="632"/>
      <c r="CD9" s="632"/>
      <c r="CE9" s="632"/>
      <c r="CF9" s="632"/>
      <c r="CG9" s="632"/>
      <c r="CH9" s="632"/>
      <c r="CI9" s="632"/>
      <c r="CJ9" s="632"/>
      <c r="CK9" s="632"/>
      <c r="CL9" s="38"/>
      <c r="CM9" s="38"/>
      <c r="CN9" s="24"/>
      <c r="CO9" s="728" t="s">
        <v>778</v>
      </c>
      <c r="CP9" s="632"/>
      <c r="CQ9" s="632"/>
      <c r="CR9" s="632"/>
      <c r="CS9" s="632"/>
      <c r="CT9" s="632"/>
      <c r="CU9" s="632"/>
      <c r="CV9" s="632"/>
      <c r="CW9" s="632"/>
      <c r="CX9" s="632"/>
      <c r="CY9" s="728" t="s">
        <v>395</v>
      </c>
      <c r="CZ9" s="632"/>
      <c r="DA9" s="632"/>
      <c r="DB9" s="632"/>
      <c r="DC9" s="632"/>
      <c r="DD9" s="632"/>
      <c r="DE9" s="632"/>
      <c r="DF9" s="632"/>
      <c r="DG9" s="632"/>
      <c r="DH9" s="809"/>
      <c r="DI9" s="4"/>
    </row>
    <row r="10" spans="2:113" ht="13.5" customHeight="1">
      <c r="B10" s="65"/>
      <c r="C10" s="54"/>
      <c r="D10" s="806"/>
      <c r="E10" s="806"/>
      <c r="F10" s="806"/>
      <c r="G10" s="806"/>
      <c r="H10" s="806"/>
      <c r="I10" s="806"/>
      <c r="J10" s="806"/>
      <c r="K10" s="36"/>
      <c r="L10" s="53"/>
      <c r="M10" s="55"/>
      <c r="N10" s="916"/>
      <c r="O10" s="916"/>
      <c r="P10" s="916"/>
      <c r="Q10" s="916"/>
      <c r="R10" s="916"/>
      <c r="S10" s="916"/>
      <c r="T10" s="53"/>
      <c r="U10" s="917"/>
      <c r="V10" s="916"/>
      <c r="W10" s="916"/>
      <c r="X10" s="918"/>
      <c r="Y10" s="855"/>
      <c r="Z10" s="806"/>
      <c r="AA10" s="806"/>
      <c r="AB10" s="806"/>
      <c r="AC10" s="806"/>
      <c r="AD10" s="806"/>
      <c r="AE10" s="806"/>
      <c r="AF10" s="806"/>
      <c r="AG10" s="917"/>
      <c r="AH10" s="916"/>
      <c r="AI10" s="916"/>
      <c r="AJ10" s="918"/>
      <c r="AK10" s="46"/>
      <c r="AL10" s="4"/>
      <c r="AM10" s="4"/>
      <c r="AN10" s="4"/>
      <c r="AO10" s="4"/>
      <c r="AP10" s="4"/>
      <c r="AQ10" s="6"/>
      <c r="AR10" s="6"/>
      <c r="AS10" s="6"/>
      <c r="AT10" s="6"/>
      <c r="AU10" s="6"/>
      <c r="AV10" s="6"/>
      <c r="AW10" s="6"/>
      <c r="AX10" s="6"/>
      <c r="AY10" s="6"/>
      <c r="AZ10" s="6"/>
      <c r="BA10" s="6"/>
      <c r="BB10" s="6"/>
      <c r="BC10" s="6"/>
      <c r="BD10" s="6"/>
      <c r="BE10" s="6"/>
      <c r="BF10" s="660" t="s">
        <v>180</v>
      </c>
      <c r="BG10" s="582"/>
      <c r="BH10" s="582"/>
      <c r="BI10" s="626"/>
      <c r="BJ10" s="584">
        <v>49533</v>
      </c>
      <c r="BK10" s="584"/>
      <c r="BL10" s="584"/>
      <c r="BM10" s="584"/>
      <c r="BN10" s="584"/>
      <c r="BO10" s="584"/>
      <c r="BP10" s="584"/>
      <c r="BQ10" s="584">
        <v>47342</v>
      </c>
      <c r="BR10" s="584"/>
      <c r="BS10" s="584"/>
      <c r="BT10" s="584"/>
      <c r="BU10" s="584"/>
      <c r="BV10" s="584"/>
      <c r="BW10" s="584"/>
      <c r="BX10" s="22"/>
      <c r="BY10" s="30"/>
      <c r="BZ10" s="30"/>
      <c r="CA10" s="662"/>
      <c r="CB10" s="662"/>
      <c r="CC10" s="662"/>
      <c r="CD10" s="662"/>
      <c r="CE10" s="662"/>
      <c r="CF10" s="662"/>
      <c r="CG10" s="662"/>
      <c r="CH10" s="662"/>
      <c r="CI10" s="662"/>
      <c r="CJ10" s="662"/>
      <c r="CK10" s="662"/>
      <c r="CL10" s="30"/>
      <c r="CM10" s="30"/>
      <c r="CN10" s="21"/>
      <c r="CO10" s="697"/>
      <c r="CP10" s="662"/>
      <c r="CQ10" s="662"/>
      <c r="CR10" s="662"/>
      <c r="CS10" s="662"/>
      <c r="CT10" s="662"/>
      <c r="CU10" s="662"/>
      <c r="CV10" s="662"/>
      <c r="CW10" s="662"/>
      <c r="CX10" s="662"/>
      <c r="CY10" s="697"/>
      <c r="CZ10" s="662"/>
      <c r="DA10" s="662"/>
      <c r="DB10" s="662"/>
      <c r="DC10" s="662"/>
      <c r="DD10" s="662"/>
      <c r="DE10" s="662"/>
      <c r="DF10" s="662"/>
      <c r="DG10" s="662"/>
      <c r="DH10" s="810"/>
      <c r="DI10" s="4"/>
    </row>
    <row r="11" spans="2:113" ht="13.5" customHeight="1">
      <c r="B11" s="849" t="s">
        <v>179</v>
      </c>
      <c r="C11" s="773"/>
      <c r="D11" s="773"/>
      <c r="E11" s="773"/>
      <c r="F11" s="773"/>
      <c r="G11" s="773"/>
      <c r="H11" s="773"/>
      <c r="I11" s="773"/>
      <c r="J11" s="773"/>
      <c r="K11" s="773"/>
      <c r="L11" s="774"/>
      <c r="M11" s="583">
        <v>20926202</v>
      </c>
      <c r="N11" s="584"/>
      <c r="O11" s="584"/>
      <c r="P11" s="584"/>
      <c r="Q11" s="584"/>
      <c r="R11" s="584"/>
      <c r="S11" s="584"/>
      <c r="T11" s="584"/>
      <c r="U11" s="588">
        <v>38.200000000000003</v>
      </c>
      <c r="V11" s="588"/>
      <c r="W11" s="588"/>
      <c r="X11" s="588"/>
      <c r="Y11" s="790">
        <v>19186676</v>
      </c>
      <c r="Z11" s="790"/>
      <c r="AA11" s="790"/>
      <c r="AB11" s="790"/>
      <c r="AC11" s="790"/>
      <c r="AD11" s="790"/>
      <c r="AE11" s="790"/>
      <c r="AF11" s="790"/>
      <c r="AG11" s="791">
        <v>70.8</v>
      </c>
      <c r="AH11" s="791"/>
      <c r="AI11" s="791"/>
      <c r="AJ11" s="792"/>
      <c r="AK11" s="46"/>
      <c r="AL11" s="4"/>
      <c r="AM11" s="4"/>
      <c r="AN11" s="4"/>
      <c r="AO11" s="4"/>
      <c r="AP11" s="4"/>
      <c r="AQ11" s="6"/>
      <c r="AR11" s="6"/>
      <c r="AS11" s="6"/>
      <c r="AT11" s="6"/>
      <c r="AU11" s="6"/>
      <c r="AV11" s="6"/>
      <c r="AW11" s="6"/>
      <c r="AX11" s="6"/>
      <c r="AY11" s="6"/>
      <c r="AZ11" s="6"/>
      <c r="BA11" s="6"/>
      <c r="BB11" s="6"/>
      <c r="BC11" s="6"/>
      <c r="BD11" s="6"/>
      <c r="BE11" s="6"/>
      <c r="BF11" s="855"/>
      <c r="BG11" s="806"/>
      <c r="BH11" s="806"/>
      <c r="BI11" s="856"/>
      <c r="BJ11" s="922">
        <v>80.7</v>
      </c>
      <c r="BK11" s="922"/>
      <c r="BL11" s="922"/>
      <c r="BM11" s="922"/>
      <c r="BN11" s="922"/>
      <c r="BO11" s="922"/>
      <c r="BP11" s="922"/>
      <c r="BQ11" s="922">
        <v>80.400000000000006</v>
      </c>
      <c r="BR11" s="922"/>
      <c r="BS11" s="922"/>
      <c r="BT11" s="922"/>
      <c r="BU11" s="922"/>
      <c r="BV11" s="922"/>
      <c r="BW11" s="925"/>
      <c r="BX11" s="719"/>
      <c r="BY11" s="926"/>
      <c r="BZ11" s="728" t="s">
        <v>396</v>
      </c>
      <c r="CA11" s="793"/>
      <c r="CB11" s="793"/>
      <c r="CC11" s="793"/>
      <c r="CD11" s="793"/>
      <c r="CE11" s="793"/>
      <c r="CF11" s="793"/>
      <c r="CG11" s="793"/>
      <c r="CH11" s="793"/>
      <c r="CI11" s="793"/>
      <c r="CJ11" s="793"/>
      <c r="CK11" s="793"/>
      <c r="CL11" s="793"/>
      <c r="CM11" s="793"/>
      <c r="CN11" s="794"/>
      <c r="CO11" s="749">
        <v>54757988</v>
      </c>
      <c r="CP11" s="750"/>
      <c r="CQ11" s="750"/>
      <c r="CR11" s="750"/>
      <c r="CS11" s="750"/>
      <c r="CT11" s="750"/>
      <c r="CU11" s="750"/>
      <c r="CV11" s="750"/>
      <c r="CW11" s="750"/>
      <c r="CX11" s="750"/>
      <c r="CY11" s="750">
        <v>54382759</v>
      </c>
      <c r="CZ11" s="750"/>
      <c r="DA11" s="750"/>
      <c r="DB11" s="750"/>
      <c r="DC11" s="750"/>
      <c r="DD11" s="750"/>
      <c r="DE11" s="750"/>
      <c r="DF11" s="750"/>
      <c r="DG11" s="750"/>
      <c r="DH11" s="927"/>
      <c r="DI11" s="4"/>
    </row>
    <row r="12" spans="2:113" ht="13.5" customHeight="1">
      <c r="B12" s="659" t="s">
        <v>397</v>
      </c>
      <c r="C12" s="582"/>
      <c r="D12" s="582"/>
      <c r="E12" s="582"/>
      <c r="F12" s="582"/>
      <c r="G12" s="582"/>
      <c r="H12" s="582"/>
      <c r="I12" s="582"/>
      <c r="J12" s="582"/>
      <c r="K12" s="582"/>
      <c r="L12" s="585"/>
      <c r="M12" s="583">
        <v>228143</v>
      </c>
      <c r="N12" s="584"/>
      <c r="O12" s="584"/>
      <c r="P12" s="584"/>
      <c r="Q12" s="584"/>
      <c r="R12" s="584"/>
      <c r="S12" s="584"/>
      <c r="T12" s="584"/>
      <c r="U12" s="588">
        <v>0.4</v>
      </c>
      <c r="V12" s="588"/>
      <c r="W12" s="588"/>
      <c r="X12" s="588"/>
      <c r="Y12" s="584">
        <v>228143</v>
      </c>
      <c r="Z12" s="584"/>
      <c r="AA12" s="584"/>
      <c r="AB12" s="584"/>
      <c r="AC12" s="584"/>
      <c r="AD12" s="584"/>
      <c r="AE12" s="584"/>
      <c r="AF12" s="584"/>
      <c r="AG12" s="588">
        <v>0.8</v>
      </c>
      <c r="AH12" s="588"/>
      <c r="AI12" s="588"/>
      <c r="AJ12" s="647"/>
      <c r="AK12" s="39"/>
      <c r="AL12" s="43"/>
      <c r="AM12" s="43"/>
      <c r="AN12" s="632" t="s">
        <v>178</v>
      </c>
      <c r="AO12" s="632"/>
      <c r="AP12" s="632"/>
      <c r="AQ12" s="632"/>
      <c r="AR12" s="632"/>
      <c r="AS12" s="632"/>
      <c r="AT12" s="632"/>
      <c r="AU12" s="632"/>
      <c r="AV12" s="632"/>
      <c r="AW12" s="632"/>
      <c r="AX12" s="632"/>
      <c r="AY12" s="632"/>
      <c r="AZ12" s="632"/>
      <c r="BA12" s="632"/>
      <c r="BB12" s="632"/>
      <c r="BC12" s="38"/>
      <c r="BD12" s="38"/>
      <c r="BE12" s="632" t="s">
        <v>393</v>
      </c>
      <c r="BF12" s="582"/>
      <c r="BG12" s="582"/>
      <c r="BH12" s="582"/>
      <c r="BI12" s="582"/>
      <c r="BJ12" s="632"/>
      <c r="BK12" s="632"/>
      <c r="BL12" s="632"/>
      <c r="BM12" s="632"/>
      <c r="BN12" s="38"/>
      <c r="BO12" s="38"/>
      <c r="BP12" s="38"/>
      <c r="BQ12" s="893" t="s">
        <v>398</v>
      </c>
      <c r="BR12" s="745"/>
      <c r="BS12" s="745"/>
      <c r="BT12" s="745"/>
      <c r="BU12" s="745"/>
      <c r="BV12" s="745"/>
      <c r="BW12" s="746"/>
      <c r="BX12" s="924" t="s">
        <v>399</v>
      </c>
      <c r="BY12" s="896"/>
      <c r="BZ12" s="619" t="s">
        <v>400</v>
      </c>
      <c r="CA12" s="684"/>
      <c r="CB12" s="684"/>
      <c r="CC12" s="684"/>
      <c r="CD12" s="684"/>
      <c r="CE12" s="684"/>
      <c r="CF12" s="684"/>
      <c r="CG12" s="684"/>
      <c r="CH12" s="684"/>
      <c r="CI12" s="684"/>
      <c r="CJ12" s="684"/>
      <c r="CK12" s="684"/>
      <c r="CL12" s="684"/>
      <c r="CM12" s="684"/>
      <c r="CN12" s="685"/>
      <c r="CO12" s="583">
        <v>52621926</v>
      </c>
      <c r="CP12" s="584"/>
      <c r="CQ12" s="584"/>
      <c r="CR12" s="584"/>
      <c r="CS12" s="584"/>
      <c r="CT12" s="584"/>
      <c r="CU12" s="584"/>
      <c r="CV12" s="584"/>
      <c r="CW12" s="584"/>
      <c r="CX12" s="584"/>
      <c r="CY12" s="584">
        <v>52874825</v>
      </c>
      <c r="CZ12" s="584"/>
      <c r="DA12" s="584"/>
      <c r="DB12" s="584"/>
      <c r="DC12" s="584"/>
      <c r="DD12" s="584"/>
      <c r="DE12" s="584"/>
      <c r="DF12" s="584"/>
      <c r="DG12" s="584"/>
      <c r="DH12" s="903"/>
      <c r="DI12" s="4"/>
    </row>
    <row r="13" spans="2:113" ht="13.5" customHeight="1">
      <c r="B13" s="659" t="s">
        <v>401</v>
      </c>
      <c r="C13" s="582"/>
      <c r="D13" s="582"/>
      <c r="E13" s="582"/>
      <c r="F13" s="582"/>
      <c r="G13" s="582"/>
      <c r="H13" s="582"/>
      <c r="I13" s="582"/>
      <c r="J13" s="582"/>
      <c r="K13" s="582"/>
      <c r="L13" s="585"/>
      <c r="M13" s="583">
        <v>40234</v>
      </c>
      <c r="N13" s="584"/>
      <c r="O13" s="584"/>
      <c r="P13" s="584"/>
      <c r="Q13" s="584"/>
      <c r="R13" s="584"/>
      <c r="S13" s="584"/>
      <c r="T13" s="584"/>
      <c r="U13" s="588">
        <v>0.1</v>
      </c>
      <c r="V13" s="588"/>
      <c r="W13" s="588"/>
      <c r="X13" s="588"/>
      <c r="Y13" s="584">
        <v>40234</v>
      </c>
      <c r="Z13" s="584"/>
      <c r="AA13" s="584"/>
      <c r="AB13" s="584"/>
      <c r="AC13" s="584"/>
      <c r="AD13" s="584"/>
      <c r="AE13" s="584"/>
      <c r="AF13" s="584"/>
      <c r="AG13" s="588">
        <v>0.1</v>
      </c>
      <c r="AH13" s="588"/>
      <c r="AI13" s="588"/>
      <c r="AJ13" s="647"/>
      <c r="AK13" s="49"/>
      <c r="AL13" s="6"/>
      <c r="AM13" s="6"/>
      <c r="AN13" s="806"/>
      <c r="AO13" s="806"/>
      <c r="AP13" s="806"/>
      <c r="AQ13" s="806"/>
      <c r="AR13" s="806"/>
      <c r="AS13" s="806"/>
      <c r="AT13" s="806"/>
      <c r="AU13" s="806"/>
      <c r="AV13" s="806"/>
      <c r="AW13" s="806"/>
      <c r="AX13" s="806"/>
      <c r="AY13" s="806"/>
      <c r="AZ13" s="806"/>
      <c r="BA13" s="806"/>
      <c r="BB13" s="806"/>
      <c r="BC13" s="35"/>
      <c r="BD13" s="35"/>
      <c r="BE13" s="582"/>
      <c r="BF13" s="582"/>
      <c r="BG13" s="582"/>
      <c r="BH13" s="582"/>
      <c r="BI13" s="582"/>
      <c r="BJ13" s="582"/>
      <c r="BK13" s="582"/>
      <c r="BL13" s="582"/>
      <c r="BM13" s="582"/>
      <c r="BN13" s="35"/>
      <c r="BO13" s="35"/>
      <c r="BP13" s="35"/>
      <c r="BQ13" s="905"/>
      <c r="BR13" s="906"/>
      <c r="BS13" s="906"/>
      <c r="BT13" s="906"/>
      <c r="BU13" s="906"/>
      <c r="BV13" s="906"/>
      <c r="BW13" s="923"/>
      <c r="BX13" s="924"/>
      <c r="BY13" s="896"/>
      <c r="BZ13" s="619" t="s">
        <v>402</v>
      </c>
      <c r="CA13" s="684"/>
      <c r="CB13" s="684"/>
      <c r="CC13" s="684"/>
      <c r="CD13" s="684"/>
      <c r="CE13" s="684"/>
      <c r="CF13" s="684"/>
      <c r="CG13" s="684"/>
      <c r="CH13" s="684"/>
      <c r="CI13" s="684"/>
      <c r="CJ13" s="684"/>
      <c r="CK13" s="684"/>
      <c r="CL13" s="684"/>
      <c r="CM13" s="684"/>
      <c r="CN13" s="685"/>
      <c r="CO13" s="583">
        <v>2136062</v>
      </c>
      <c r="CP13" s="584"/>
      <c r="CQ13" s="584"/>
      <c r="CR13" s="584"/>
      <c r="CS13" s="584"/>
      <c r="CT13" s="584"/>
      <c r="CU13" s="584"/>
      <c r="CV13" s="584"/>
      <c r="CW13" s="584"/>
      <c r="CX13" s="584"/>
      <c r="CY13" s="584">
        <v>1507934</v>
      </c>
      <c r="CZ13" s="584"/>
      <c r="DA13" s="584"/>
      <c r="DB13" s="584"/>
      <c r="DC13" s="584"/>
      <c r="DD13" s="584"/>
      <c r="DE13" s="584"/>
      <c r="DF13" s="584"/>
      <c r="DG13" s="584"/>
      <c r="DH13" s="903"/>
      <c r="DI13" s="4"/>
    </row>
    <row r="14" spans="2:113" ht="13.5" customHeight="1">
      <c r="B14" s="659" t="s">
        <v>176</v>
      </c>
      <c r="C14" s="582"/>
      <c r="D14" s="582"/>
      <c r="E14" s="582"/>
      <c r="F14" s="582"/>
      <c r="G14" s="582"/>
      <c r="H14" s="582"/>
      <c r="I14" s="582"/>
      <c r="J14" s="582"/>
      <c r="K14" s="582"/>
      <c r="L14" s="585"/>
      <c r="M14" s="583">
        <v>165288</v>
      </c>
      <c r="N14" s="584"/>
      <c r="O14" s="584"/>
      <c r="P14" s="584"/>
      <c r="Q14" s="584"/>
      <c r="R14" s="584"/>
      <c r="S14" s="584"/>
      <c r="T14" s="584"/>
      <c r="U14" s="588">
        <v>0.3</v>
      </c>
      <c r="V14" s="588"/>
      <c r="W14" s="588"/>
      <c r="X14" s="588"/>
      <c r="Y14" s="584">
        <v>165288</v>
      </c>
      <c r="Z14" s="584"/>
      <c r="AA14" s="584"/>
      <c r="AB14" s="584"/>
      <c r="AC14" s="584"/>
      <c r="AD14" s="584"/>
      <c r="AE14" s="584"/>
      <c r="AF14" s="584"/>
      <c r="AG14" s="588">
        <v>0.6</v>
      </c>
      <c r="AH14" s="588"/>
      <c r="AI14" s="588"/>
      <c r="AJ14" s="647"/>
      <c r="AK14" s="26"/>
      <c r="AL14" s="28"/>
      <c r="AM14" s="914" t="s">
        <v>77</v>
      </c>
      <c r="AN14" s="914"/>
      <c r="AO14" s="914"/>
      <c r="AP14" s="914"/>
      <c r="AQ14" s="914"/>
      <c r="AR14" s="914"/>
      <c r="AS14" s="914"/>
      <c r="AT14" s="914"/>
      <c r="AU14" s="64"/>
      <c r="AV14" s="63"/>
      <c r="AW14" s="26"/>
      <c r="AX14" s="788" t="s">
        <v>175</v>
      </c>
      <c r="AY14" s="788"/>
      <c r="AZ14" s="788"/>
      <c r="BA14" s="788"/>
      <c r="BB14" s="788"/>
      <c r="BC14" s="788"/>
      <c r="BD14" s="788"/>
      <c r="BE14" s="25"/>
      <c r="BF14" s="795" t="s">
        <v>73</v>
      </c>
      <c r="BG14" s="788"/>
      <c r="BH14" s="788"/>
      <c r="BI14" s="796"/>
      <c r="BJ14" s="26"/>
      <c r="BK14" s="914" t="s">
        <v>174</v>
      </c>
      <c r="BL14" s="914"/>
      <c r="BM14" s="914"/>
      <c r="BN14" s="914"/>
      <c r="BO14" s="914"/>
      <c r="BP14" s="62"/>
      <c r="BQ14" s="795" t="s">
        <v>173</v>
      </c>
      <c r="BR14" s="788"/>
      <c r="BS14" s="788"/>
      <c r="BT14" s="788"/>
      <c r="BU14" s="789"/>
      <c r="BV14" s="919" t="s">
        <v>403</v>
      </c>
      <c r="BW14" s="920"/>
      <c r="BX14" s="924"/>
      <c r="BY14" s="896"/>
      <c r="BZ14" s="641" t="s">
        <v>404</v>
      </c>
      <c r="CA14" s="694"/>
      <c r="CB14" s="694"/>
      <c r="CC14" s="694"/>
      <c r="CD14" s="694"/>
      <c r="CE14" s="694"/>
      <c r="CF14" s="694"/>
      <c r="CG14" s="694"/>
      <c r="CH14" s="694"/>
      <c r="CI14" s="694"/>
      <c r="CJ14" s="694"/>
      <c r="CK14" s="694"/>
      <c r="CL14" s="694"/>
      <c r="CM14" s="694"/>
      <c r="CN14" s="921"/>
      <c r="CO14" s="583">
        <v>556489</v>
      </c>
      <c r="CP14" s="584"/>
      <c r="CQ14" s="584"/>
      <c r="CR14" s="584"/>
      <c r="CS14" s="584"/>
      <c r="CT14" s="584"/>
      <c r="CU14" s="584"/>
      <c r="CV14" s="584"/>
      <c r="CW14" s="584"/>
      <c r="CX14" s="584"/>
      <c r="CY14" s="584">
        <v>190839</v>
      </c>
      <c r="CZ14" s="584"/>
      <c r="DA14" s="584"/>
      <c r="DB14" s="584"/>
      <c r="DC14" s="584"/>
      <c r="DD14" s="584"/>
      <c r="DE14" s="584"/>
      <c r="DF14" s="584"/>
      <c r="DG14" s="584"/>
      <c r="DH14" s="903"/>
      <c r="DI14" s="4"/>
    </row>
    <row r="15" spans="2:113" ht="13.5" customHeight="1">
      <c r="B15" s="853" t="s">
        <v>172</v>
      </c>
      <c r="C15" s="695"/>
      <c r="D15" s="695"/>
      <c r="E15" s="695"/>
      <c r="F15" s="695"/>
      <c r="G15" s="695"/>
      <c r="H15" s="695"/>
      <c r="I15" s="695"/>
      <c r="J15" s="695"/>
      <c r="K15" s="695"/>
      <c r="L15" s="696"/>
      <c r="M15" s="583">
        <v>164802</v>
      </c>
      <c r="N15" s="584"/>
      <c r="O15" s="584"/>
      <c r="P15" s="584"/>
      <c r="Q15" s="584"/>
      <c r="R15" s="584"/>
      <c r="S15" s="584"/>
      <c r="T15" s="584"/>
      <c r="U15" s="588">
        <v>0.3</v>
      </c>
      <c r="V15" s="588"/>
      <c r="W15" s="588"/>
      <c r="X15" s="588"/>
      <c r="Y15" s="584">
        <v>164802</v>
      </c>
      <c r="Z15" s="584"/>
      <c r="AA15" s="584"/>
      <c r="AB15" s="584"/>
      <c r="AC15" s="584"/>
      <c r="AD15" s="584"/>
      <c r="AE15" s="584"/>
      <c r="AF15" s="584"/>
      <c r="AG15" s="588">
        <v>0.6</v>
      </c>
      <c r="AH15" s="588"/>
      <c r="AI15" s="588"/>
      <c r="AJ15" s="647"/>
      <c r="AK15" s="55"/>
      <c r="AL15" s="54"/>
      <c r="AM15" s="915"/>
      <c r="AN15" s="915"/>
      <c r="AO15" s="915"/>
      <c r="AP15" s="915"/>
      <c r="AQ15" s="915"/>
      <c r="AR15" s="915"/>
      <c r="AS15" s="915"/>
      <c r="AT15" s="915"/>
      <c r="AU15" s="54"/>
      <c r="AV15" s="61"/>
      <c r="AW15" s="55"/>
      <c r="AX15" s="916"/>
      <c r="AY15" s="916"/>
      <c r="AZ15" s="916"/>
      <c r="BA15" s="916"/>
      <c r="BB15" s="916"/>
      <c r="BC15" s="916"/>
      <c r="BD15" s="916"/>
      <c r="BE15" s="61"/>
      <c r="BF15" s="917"/>
      <c r="BG15" s="916"/>
      <c r="BH15" s="916"/>
      <c r="BI15" s="918"/>
      <c r="BJ15" s="55"/>
      <c r="BK15" s="916"/>
      <c r="BL15" s="916"/>
      <c r="BM15" s="916"/>
      <c r="BN15" s="916"/>
      <c r="BO15" s="916"/>
      <c r="BP15" s="61"/>
      <c r="BQ15" s="619" t="s">
        <v>171</v>
      </c>
      <c r="BR15" s="582"/>
      <c r="BS15" s="582"/>
      <c r="BT15" s="582"/>
      <c r="BU15" s="585"/>
      <c r="BV15" s="817" t="s">
        <v>403</v>
      </c>
      <c r="BW15" s="818"/>
      <c r="BX15" s="924"/>
      <c r="BY15" s="896"/>
      <c r="BZ15" s="619" t="s">
        <v>405</v>
      </c>
      <c r="CA15" s="694"/>
      <c r="CB15" s="694"/>
      <c r="CC15" s="694"/>
      <c r="CD15" s="694"/>
      <c r="CE15" s="694"/>
      <c r="CF15" s="694"/>
      <c r="CG15" s="694"/>
      <c r="CH15" s="694"/>
      <c r="CI15" s="694"/>
      <c r="CJ15" s="694"/>
      <c r="CK15" s="694"/>
      <c r="CL15" s="694"/>
      <c r="CM15" s="694"/>
      <c r="CN15" s="921"/>
      <c r="CO15" s="583">
        <v>1579573</v>
      </c>
      <c r="CP15" s="584"/>
      <c r="CQ15" s="584"/>
      <c r="CR15" s="584"/>
      <c r="CS15" s="584"/>
      <c r="CT15" s="584"/>
      <c r="CU15" s="584"/>
      <c r="CV15" s="584"/>
      <c r="CW15" s="584"/>
      <c r="CX15" s="584"/>
      <c r="CY15" s="584">
        <v>1317095</v>
      </c>
      <c r="CZ15" s="584"/>
      <c r="DA15" s="584"/>
      <c r="DB15" s="584"/>
      <c r="DC15" s="584"/>
      <c r="DD15" s="584"/>
      <c r="DE15" s="584"/>
      <c r="DF15" s="584"/>
      <c r="DG15" s="584"/>
      <c r="DH15" s="903"/>
      <c r="DI15" s="4"/>
    </row>
    <row r="16" spans="2:113" ht="13.5" customHeight="1">
      <c r="B16" s="853" t="s">
        <v>779</v>
      </c>
      <c r="C16" s="695"/>
      <c r="D16" s="695"/>
      <c r="E16" s="695"/>
      <c r="F16" s="695"/>
      <c r="G16" s="695"/>
      <c r="H16" s="695"/>
      <c r="I16" s="695"/>
      <c r="J16" s="695"/>
      <c r="K16" s="695"/>
      <c r="L16" s="696"/>
      <c r="M16" s="583" t="s">
        <v>368</v>
      </c>
      <c r="N16" s="584"/>
      <c r="O16" s="584"/>
      <c r="P16" s="584"/>
      <c r="Q16" s="584"/>
      <c r="R16" s="584"/>
      <c r="S16" s="584"/>
      <c r="T16" s="584"/>
      <c r="U16" s="588" t="s">
        <v>368</v>
      </c>
      <c r="V16" s="588"/>
      <c r="W16" s="588"/>
      <c r="X16" s="588"/>
      <c r="Y16" s="584" t="s">
        <v>368</v>
      </c>
      <c r="Z16" s="584"/>
      <c r="AA16" s="584"/>
      <c r="AB16" s="584"/>
      <c r="AC16" s="584"/>
      <c r="AD16" s="584"/>
      <c r="AE16" s="584"/>
      <c r="AF16" s="584"/>
      <c r="AG16" s="588" t="s">
        <v>368</v>
      </c>
      <c r="AH16" s="588"/>
      <c r="AI16" s="588"/>
      <c r="AJ16" s="647"/>
      <c r="AK16" s="619" t="s">
        <v>169</v>
      </c>
      <c r="AL16" s="582"/>
      <c r="AM16" s="582"/>
      <c r="AN16" s="582"/>
      <c r="AO16" s="582"/>
      <c r="AP16" s="582"/>
      <c r="AQ16" s="582"/>
      <c r="AR16" s="582"/>
      <c r="AS16" s="582"/>
      <c r="AT16" s="582"/>
      <c r="AU16" s="582"/>
      <c r="AV16" s="585"/>
      <c r="AW16" s="583">
        <v>19186676</v>
      </c>
      <c r="AX16" s="584"/>
      <c r="AY16" s="584"/>
      <c r="AZ16" s="584"/>
      <c r="BA16" s="584"/>
      <c r="BB16" s="584"/>
      <c r="BC16" s="584"/>
      <c r="BD16" s="584"/>
      <c r="BE16" s="584"/>
      <c r="BF16" s="588">
        <v>91.7</v>
      </c>
      <c r="BG16" s="588"/>
      <c r="BH16" s="588"/>
      <c r="BI16" s="588"/>
      <c r="BJ16" s="584">
        <v>111874</v>
      </c>
      <c r="BK16" s="821"/>
      <c r="BL16" s="821"/>
      <c r="BM16" s="821"/>
      <c r="BN16" s="821"/>
      <c r="BO16" s="821"/>
      <c r="BP16" s="822"/>
      <c r="BQ16" s="619" t="s">
        <v>168</v>
      </c>
      <c r="BR16" s="582"/>
      <c r="BS16" s="582"/>
      <c r="BT16" s="582"/>
      <c r="BU16" s="585"/>
      <c r="BV16" s="817" t="s">
        <v>403</v>
      </c>
      <c r="BW16" s="818"/>
      <c r="BX16" s="924"/>
      <c r="BY16" s="896"/>
      <c r="BZ16" s="619" t="s">
        <v>406</v>
      </c>
      <c r="CA16" s="684"/>
      <c r="CB16" s="684"/>
      <c r="CC16" s="684"/>
      <c r="CD16" s="684"/>
      <c r="CE16" s="684"/>
      <c r="CF16" s="684"/>
      <c r="CG16" s="684"/>
      <c r="CH16" s="684"/>
      <c r="CI16" s="684"/>
      <c r="CJ16" s="684"/>
      <c r="CK16" s="684"/>
      <c r="CL16" s="684"/>
      <c r="CM16" s="684"/>
      <c r="CN16" s="685"/>
      <c r="CO16" s="583">
        <v>262478</v>
      </c>
      <c r="CP16" s="584"/>
      <c r="CQ16" s="584"/>
      <c r="CR16" s="584"/>
      <c r="CS16" s="584"/>
      <c r="CT16" s="584"/>
      <c r="CU16" s="584"/>
      <c r="CV16" s="584"/>
      <c r="CW16" s="584"/>
      <c r="CX16" s="584"/>
      <c r="CY16" s="584">
        <v>-242189</v>
      </c>
      <c r="CZ16" s="584"/>
      <c r="DA16" s="584"/>
      <c r="DB16" s="584"/>
      <c r="DC16" s="584"/>
      <c r="DD16" s="584"/>
      <c r="DE16" s="584"/>
      <c r="DF16" s="584"/>
      <c r="DG16" s="584"/>
      <c r="DH16" s="903"/>
      <c r="DI16" s="4"/>
    </row>
    <row r="17" spans="2:113" ht="13.5" customHeight="1">
      <c r="B17" s="853" t="s">
        <v>780</v>
      </c>
      <c r="C17" s="695"/>
      <c r="D17" s="695"/>
      <c r="E17" s="695"/>
      <c r="F17" s="695"/>
      <c r="G17" s="695"/>
      <c r="H17" s="695"/>
      <c r="I17" s="695"/>
      <c r="J17" s="695"/>
      <c r="K17" s="695"/>
      <c r="L17" s="696"/>
      <c r="M17" s="583" t="s">
        <v>368</v>
      </c>
      <c r="N17" s="584"/>
      <c r="O17" s="584"/>
      <c r="P17" s="584"/>
      <c r="Q17" s="584"/>
      <c r="R17" s="584"/>
      <c r="S17" s="584"/>
      <c r="T17" s="584"/>
      <c r="U17" s="588" t="s">
        <v>368</v>
      </c>
      <c r="V17" s="588"/>
      <c r="W17" s="588"/>
      <c r="X17" s="588"/>
      <c r="Y17" s="584" t="s">
        <v>368</v>
      </c>
      <c r="Z17" s="584"/>
      <c r="AA17" s="584"/>
      <c r="AB17" s="584"/>
      <c r="AC17" s="584"/>
      <c r="AD17" s="584"/>
      <c r="AE17" s="584"/>
      <c r="AF17" s="584"/>
      <c r="AG17" s="588" t="s">
        <v>368</v>
      </c>
      <c r="AH17" s="588"/>
      <c r="AI17" s="588"/>
      <c r="AJ17" s="647"/>
      <c r="AK17" s="49"/>
      <c r="AL17" s="582" t="s">
        <v>166</v>
      </c>
      <c r="AM17" s="582"/>
      <c r="AN17" s="582"/>
      <c r="AO17" s="582"/>
      <c r="AP17" s="582"/>
      <c r="AQ17" s="582"/>
      <c r="AR17" s="582"/>
      <c r="AS17" s="582"/>
      <c r="AT17" s="582"/>
      <c r="AU17" s="582"/>
      <c r="AV17" s="585"/>
      <c r="AW17" s="583">
        <v>19186676</v>
      </c>
      <c r="AX17" s="584"/>
      <c r="AY17" s="584"/>
      <c r="AZ17" s="584"/>
      <c r="BA17" s="584"/>
      <c r="BB17" s="584"/>
      <c r="BC17" s="584"/>
      <c r="BD17" s="584"/>
      <c r="BE17" s="584"/>
      <c r="BF17" s="588">
        <v>91.7</v>
      </c>
      <c r="BG17" s="588"/>
      <c r="BH17" s="588"/>
      <c r="BI17" s="588"/>
      <c r="BJ17" s="584">
        <v>111874</v>
      </c>
      <c r="BK17" s="821"/>
      <c r="BL17" s="821"/>
      <c r="BM17" s="821"/>
      <c r="BN17" s="821"/>
      <c r="BO17" s="821"/>
      <c r="BP17" s="822"/>
      <c r="BQ17" s="619" t="s">
        <v>165</v>
      </c>
      <c r="BR17" s="582"/>
      <c r="BS17" s="582"/>
      <c r="BT17" s="582"/>
      <c r="BU17" s="585"/>
      <c r="BV17" s="817" t="s">
        <v>403</v>
      </c>
      <c r="BW17" s="818"/>
      <c r="BX17" s="924"/>
      <c r="BY17" s="896"/>
      <c r="BZ17" s="619" t="s">
        <v>39</v>
      </c>
      <c r="CA17" s="684"/>
      <c r="CB17" s="684"/>
      <c r="CC17" s="684"/>
      <c r="CD17" s="684"/>
      <c r="CE17" s="684"/>
      <c r="CF17" s="684"/>
      <c r="CG17" s="684"/>
      <c r="CH17" s="684"/>
      <c r="CI17" s="684"/>
      <c r="CJ17" s="684"/>
      <c r="CK17" s="684"/>
      <c r="CL17" s="684"/>
      <c r="CM17" s="684"/>
      <c r="CN17" s="685"/>
      <c r="CO17" s="583">
        <v>80</v>
      </c>
      <c r="CP17" s="584"/>
      <c r="CQ17" s="584"/>
      <c r="CR17" s="584"/>
      <c r="CS17" s="584"/>
      <c r="CT17" s="584"/>
      <c r="CU17" s="584"/>
      <c r="CV17" s="584"/>
      <c r="CW17" s="584"/>
      <c r="CX17" s="584"/>
      <c r="CY17" s="584">
        <v>184</v>
      </c>
      <c r="CZ17" s="584"/>
      <c r="DA17" s="584"/>
      <c r="DB17" s="584"/>
      <c r="DC17" s="584"/>
      <c r="DD17" s="584"/>
      <c r="DE17" s="584"/>
      <c r="DF17" s="584"/>
      <c r="DG17" s="584"/>
      <c r="DH17" s="903"/>
      <c r="DI17" s="4"/>
    </row>
    <row r="18" spans="2:113" ht="13.5" customHeight="1">
      <c r="B18" s="853" t="s">
        <v>170</v>
      </c>
      <c r="C18" s="695"/>
      <c r="D18" s="695"/>
      <c r="E18" s="695"/>
      <c r="F18" s="695"/>
      <c r="G18" s="695"/>
      <c r="H18" s="695"/>
      <c r="I18" s="695"/>
      <c r="J18" s="695"/>
      <c r="K18" s="695"/>
      <c r="L18" s="696"/>
      <c r="M18" s="583">
        <v>2944287</v>
      </c>
      <c r="N18" s="584"/>
      <c r="O18" s="584"/>
      <c r="P18" s="584"/>
      <c r="Q18" s="584"/>
      <c r="R18" s="584"/>
      <c r="S18" s="584"/>
      <c r="T18" s="584"/>
      <c r="U18" s="588">
        <v>5.4</v>
      </c>
      <c r="V18" s="588"/>
      <c r="W18" s="588"/>
      <c r="X18" s="588"/>
      <c r="Y18" s="584">
        <v>2944287</v>
      </c>
      <c r="Z18" s="584"/>
      <c r="AA18" s="584"/>
      <c r="AB18" s="584"/>
      <c r="AC18" s="584"/>
      <c r="AD18" s="584"/>
      <c r="AE18" s="584"/>
      <c r="AF18" s="584"/>
      <c r="AG18" s="588">
        <v>10.9</v>
      </c>
      <c r="AH18" s="588"/>
      <c r="AI18" s="588"/>
      <c r="AJ18" s="647"/>
      <c r="AK18" s="49"/>
      <c r="AL18" s="6"/>
      <c r="AM18" s="908" t="s">
        <v>7</v>
      </c>
      <c r="AN18" s="908"/>
      <c r="AO18" s="908"/>
      <c r="AP18" s="908"/>
      <c r="AQ18" s="908"/>
      <c r="AR18" s="908"/>
      <c r="AS18" s="908"/>
      <c r="AT18" s="908"/>
      <c r="AU18" s="908"/>
      <c r="AV18" s="909"/>
      <c r="AW18" s="583">
        <v>10406069</v>
      </c>
      <c r="AX18" s="584"/>
      <c r="AY18" s="584"/>
      <c r="AZ18" s="584"/>
      <c r="BA18" s="584"/>
      <c r="BB18" s="584"/>
      <c r="BC18" s="584"/>
      <c r="BD18" s="584"/>
      <c r="BE18" s="584"/>
      <c r="BF18" s="588">
        <v>49.7</v>
      </c>
      <c r="BG18" s="588"/>
      <c r="BH18" s="588"/>
      <c r="BI18" s="588"/>
      <c r="BJ18" s="584">
        <v>111874</v>
      </c>
      <c r="BK18" s="821"/>
      <c r="BL18" s="821"/>
      <c r="BM18" s="821"/>
      <c r="BN18" s="821"/>
      <c r="BO18" s="821"/>
      <c r="BP18" s="822"/>
      <c r="BQ18" s="619" t="s">
        <v>163</v>
      </c>
      <c r="BR18" s="582"/>
      <c r="BS18" s="582"/>
      <c r="BT18" s="582"/>
      <c r="BU18" s="585"/>
      <c r="BV18" s="817" t="s">
        <v>403</v>
      </c>
      <c r="BW18" s="818"/>
      <c r="BX18" s="924"/>
      <c r="BY18" s="896"/>
      <c r="BZ18" s="619" t="s">
        <v>407</v>
      </c>
      <c r="CA18" s="684"/>
      <c r="CB18" s="684"/>
      <c r="CC18" s="684"/>
      <c r="CD18" s="684"/>
      <c r="CE18" s="684"/>
      <c r="CF18" s="684"/>
      <c r="CG18" s="684"/>
      <c r="CH18" s="684"/>
      <c r="CI18" s="684"/>
      <c r="CJ18" s="684"/>
      <c r="CK18" s="684"/>
      <c r="CL18" s="684"/>
      <c r="CM18" s="684"/>
      <c r="CN18" s="685"/>
      <c r="CO18" s="583" t="s">
        <v>368</v>
      </c>
      <c r="CP18" s="584"/>
      <c r="CQ18" s="584"/>
      <c r="CR18" s="584"/>
      <c r="CS18" s="584"/>
      <c r="CT18" s="584"/>
      <c r="CU18" s="584"/>
      <c r="CV18" s="584"/>
      <c r="CW18" s="584"/>
      <c r="CX18" s="584"/>
      <c r="CY18" s="584" t="s">
        <v>368</v>
      </c>
      <c r="CZ18" s="584"/>
      <c r="DA18" s="584"/>
      <c r="DB18" s="584"/>
      <c r="DC18" s="584"/>
      <c r="DD18" s="584"/>
      <c r="DE18" s="584"/>
      <c r="DF18" s="584"/>
      <c r="DG18" s="584"/>
      <c r="DH18" s="903"/>
      <c r="DI18" s="4"/>
    </row>
    <row r="19" spans="2:113" ht="13.5" customHeight="1">
      <c r="B19" s="853" t="s">
        <v>167</v>
      </c>
      <c r="C19" s="695"/>
      <c r="D19" s="695"/>
      <c r="E19" s="695"/>
      <c r="F19" s="695"/>
      <c r="G19" s="695"/>
      <c r="H19" s="695"/>
      <c r="I19" s="695"/>
      <c r="J19" s="695"/>
      <c r="K19" s="695"/>
      <c r="L19" s="696"/>
      <c r="M19" s="583" t="s">
        <v>368</v>
      </c>
      <c r="N19" s="584"/>
      <c r="O19" s="584"/>
      <c r="P19" s="584"/>
      <c r="Q19" s="584"/>
      <c r="R19" s="584"/>
      <c r="S19" s="584"/>
      <c r="T19" s="584"/>
      <c r="U19" s="588" t="s">
        <v>368</v>
      </c>
      <c r="V19" s="588"/>
      <c r="W19" s="588"/>
      <c r="X19" s="588"/>
      <c r="Y19" s="584" t="s">
        <v>368</v>
      </c>
      <c r="Z19" s="584"/>
      <c r="AA19" s="584"/>
      <c r="AB19" s="584"/>
      <c r="AC19" s="584"/>
      <c r="AD19" s="584"/>
      <c r="AE19" s="584"/>
      <c r="AF19" s="584"/>
      <c r="AG19" s="588" t="s">
        <v>368</v>
      </c>
      <c r="AH19" s="588"/>
      <c r="AI19" s="588"/>
      <c r="AJ19" s="647"/>
      <c r="AK19" s="911" t="s">
        <v>116</v>
      </c>
      <c r="AL19" s="60"/>
      <c r="AM19" s="59"/>
      <c r="AN19" s="894" t="s">
        <v>161</v>
      </c>
      <c r="AO19" s="894"/>
      <c r="AP19" s="894"/>
      <c r="AQ19" s="894"/>
      <c r="AR19" s="894"/>
      <c r="AS19" s="894"/>
      <c r="AT19" s="894"/>
      <c r="AU19" s="894"/>
      <c r="AV19" s="895"/>
      <c r="AW19" s="741">
        <v>253239</v>
      </c>
      <c r="AX19" s="742"/>
      <c r="AY19" s="742"/>
      <c r="AZ19" s="742"/>
      <c r="BA19" s="742"/>
      <c r="BB19" s="742"/>
      <c r="BC19" s="742"/>
      <c r="BD19" s="742"/>
      <c r="BE19" s="742"/>
      <c r="BF19" s="743">
        <v>1.2</v>
      </c>
      <c r="BG19" s="743"/>
      <c r="BH19" s="743"/>
      <c r="BI19" s="743"/>
      <c r="BJ19" s="742" t="s">
        <v>368</v>
      </c>
      <c r="BK19" s="831"/>
      <c r="BL19" s="831"/>
      <c r="BM19" s="831"/>
      <c r="BN19" s="831"/>
      <c r="BO19" s="831"/>
      <c r="BP19" s="832"/>
      <c r="BQ19" s="619" t="s">
        <v>160</v>
      </c>
      <c r="BR19" s="582"/>
      <c r="BS19" s="582"/>
      <c r="BT19" s="582"/>
      <c r="BU19" s="585"/>
      <c r="BV19" s="817" t="s">
        <v>403</v>
      </c>
      <c r="BW19" s="818"/>
      <c r="BX19" s="924"/>
      <c r="BY19" s="896"/>
      <c r="BZ19" s="619" t="s">
        <v>408</v>
      </c>
      <c r="CA19" s="684"/>
      <c r="CB19" s="684"/>
      <c r="CC19" s="684"/>
      <c r="CD19" s="684"/>
      <c r="CE19" s="684"/>
      <c r="CF19" s="684"/>
      <c r="CG19" s="684"/>
      <c r="CH19" s="684"/>
      <c r="CI19" s="684"/>
      <c r="CJ19" s="684"/>
      <c r="CK19" s="684"/>
      <c r="CL19" s="684"/>
      <c r="CM19" s="684"/>
      <c r="CN19" s="685"/>
      <c r="CO19" s="583">
        <v>295973</v>
      </c>
      <c r="CP19" s="584"/>
      <c r="CQ19" s="584"/>
      <c r="CR19" s="584"/>
      <c r="CS19" s="584"/>
      <c r="CT19" s="584"/>
      <c r="CU19" s="584"/>
      <c r="CV19" s="584"/>
      <c r="CW19" s="584"/>
      <c r="CX19" s="584"/>
      <c r="CY19" s="584">
        <v>789716</v>
      </c>
      <c r="CZ19" s="584"/>
      <c r="DA19" s="584"/>
      <c r="DB19" s="584"/>
      <c r="DC19" s="584"/>
      <c r="DD19" s="584"/>
      <c r="DE19" s="584"/>
      <c r="DF19" s="584"/>
      <c r="DG19" s="584"/>
      <c r="DH19" s="903"/>
      <c r="DI19" s="4"/>
    </row>
    <row r="20" spans="2:113" ht="13.5" customHeight="1">
      <c r="B20" s="853" t="s">
        <v>164</v>
      </c>
      <c r="C20" s="695"/>
      <c r="D20" s="695"/>
      <c r="E20" s="695"/>
      <c r="F20" s="695"/>
      <c r="G20" s="695"/>
      <c r="H20" s="695"/>
      <c r="I20" s="695"/>
      <c r="J20" s="695"/>
      <c r="K20" s="695"/>
      <c r="L20" s="696"/>
      <c r="M20" s="583" t="s">
        <v>368</v>
      </c>
      <c r="N20" s="584"/>
      <c r="O20" s="584"/>
      <c r="P20" s="584"/>
      <c r="Q20" s="584"/>
      <c r="R20" s="584"/>
      <c r="S20" s="584"/>
      <c r="T20" s="584"/>
      <c r="U20" s="588" t="s">
        <v>368</v>
      </c>
      <c r="V20" s="588"/>
      <c r="W20" s="588"/>
      <c r="X20" s="588"/>
      <c r="Y20" s="584" t="s">
        <v>368</v>
      </c>
      <c r="Z20" s="584"/>
      <c r="AA20" s="584"/>
      <c r="AB20" s="584"/>
      <c r="AC20" s="584"/>
      <c r="AD20" s="584"/>
      <c r="AE20" s="584"/>
      <c r="AF20" s="584"/>
      <c r="AG20" s="588" t="s">
        <v>368</v>
      </c>
      <c r="AH20" s="588"/>
      <c r="AI20" s="588"/>
      <c r="AJ20" s="647"/>
      <c r="AK20" s="912"/>
      <c r="AL20" s="58"/>
      <c r="AM20" s="6"/>
      <c r="AN20" s="582" t="s">
        <v>158</v>
      </c>
      <c r="AO20" s="582"/>
      <c r="AP20" s="582"/>
      <c r="AQ20" s="582"/>
      <c r="AR20" s="582"/>
      <c r="AS20" s="582"/>
      <c r="AT20" s="582"/>
      <c r="AU20" s="582"/>
      <c r="AV20" s="585"/>
      <c r="AW20" s="583">
        <v>9070760</v>
      </c>
      <c r="AX20" s="584"/>
      <c r="AY20" s="584"/>
      <c r="AZ20" s="584"/>
      <c r="BA20" s="584"/>
      <c r="BB20" s="584"/>
      <c r="BC20" s="584"/>
      <c r="BD20" s="584"/>
      <c r="BE20" s="584"/>
      <c r="BF20" s="588">
        <v>43.3</v>
      </c>
      <c r="BG20" s="588"/>
      <c r="BH20" s="588"/>
      <c r="BI20" s="588"/>
      <c r="BJ20" s="584" t="s">
        <v>368</v>
      </c>
      <c r="BK20" s="821"/>
      <c r="BL20" s="821"/>
      <c r="BM20" s="821"/>
      <c r="BN20" s="821"/>
      <c r="BO20" s="821"/>
      <c r="BP20" s="822"/>
      <c r="BQ20" s="619" t="s">
        <v>157</v>
      </c>
      <c r="BR20" s="582"/>
      <c r="BS20" s="582"/>
      <c r="BT20" s="582"/>
      <c r="BU20" s="585"/>
      <c r="BV20" s="817" t="s">
        <v>403</v>
      </c>
      <c r="BW20" s="818"/>
      <c r="BX20" s="897"/>
      <c r="BY20" s="898"/>
      <c r="BZ20" s="697" t="s">
        <v>410</v>
      </c>
      <c r="CA20" s="901"/>
      <c r="CB20" s="901"/>
      <c r="CC20" s="901"/>
      <c r="CD20" s="901"/>
      <c r="CE20" s="901"/>
      <c r="CF20" s="901"/>
      <c r="CG20" s="901"/>
      <c r="CH20" s="901"/>
      <c r="CI20" s="901"/>
      <c r="CJ20" s="901"/>
      <c r="CK20" s="901"/>
      <c r="CL20" s="901"/>
      <c r="CM20" s="901"/>
      <c r="CN20" s="902"/>
      <c r="CO20" s="583">
        <v>-33415</v>
      </c>
      <c r="CP20" s="584"/>
      <c r="CQ20" s="584"/>
      <c r="CR20" s="584"/>
      <c r="CS20" s="584"/>
      <c r="CT20" s="584"/>
      <c r="CU20" s="584"/>
      <c r="CV20" s="584"/>
      <c r="CW20" s="584"/>
      <c r="CX20" s="584"/>
      <c r="CY20" s="584">
        <v>-1031721</v>
      </c>
      <c r="CZ20" s="584"/>
      <c r="DA20" s="584"/>
      <c r="DB20" s="584"/>
      <c r="DC20" s="584"/>
      <c r="DD20" s="584"/>
      <c r="DE20" s="584"/>
      <c r="DF20" s="584"/>
      <c r="DG20" s="584"/>
      <c r="DH20" s="903"/>
      <c r="DI20" s="4"/>
    </row>
    <row r="21" spans="2:113" ht="13.5" customHeight="1">
      <c r="B21" s="853" t="s">
        <v>162</v>
      </c>
      <c r="C21" s="695"/>
      <c r="D21" s="695"/>
      <c r="E21" s="695"/>
      <c r="F21" s="695"/>
      <c r="G21" s="695"/>
      <c r="H21" s="695"/>
      <c r="I21" s="695"/>
      <c r="J21" s="695"/>
      <c r="K21" s="695"/>
      <c r="L21" s="696"/>
      <c r="M21" s="583">
        <v>130791</v>
      </c>
      <c r="N21" s="584"/>
      <c r="O21" s="584"/>
      <c r="P21" s="584"/>
      <c r="Q21" s="584"/>
      <c r="R21" s="584"/>
      <c r="S21" s="584"/>
      <c r="T21" s="584"/>
      <c r="U21" s="588">
        <v>0.2</v>
      </c>
      <c r="V21" s="588"/>
      <c r="W21" s="588"/>
      <c r="X21" s="588"/>
      <c r="Y21" s="584">
        <v>130791</v>
      </c>
      <c r="Z21" s="584"/>
      <c r="AA21" s="584"/>
      <c r="AB21" s="584"/>
      <c r="AC21" s="584"/>
      <c r="AD21" s="584"/>
      <c r="AE21" s="584"/>
      <c r="AF21" s="584"/>
      <c r="AG21" s="588">
        <v>0.5</v>
      </c>
      <c r="AH21" s="588"/>
      <c r="AI21" s="588"/>
      <c r="AJ21" s="647"/>
      <c r="AK21" s="912"/>
      <c r="AL21" s="58"/>
      <c r="AM21" s="6"/>
      <c r="AN21" s="582" t="s">
        <v>155</v>
      </c>
      <c r="AO21" s="582"/>
      <c r="AP21" s="582"/>
      <c r="AQ21" s="582"/>
      <c r="AR21" s="582"/>
      <c r="AS21" s="582"/>
      <c r="AT21" s="582"/>
      <c r="AU21" s="582"/>
      <c r="AV21" s="585"/>
      <c r="AW21" s="583">
        <v>290796</v>
      </c>
      <c r="AX21" s="584"/>
      <c r="AY21" s="584"/>
      <c r="AZ21" s="584"/>
      <c r="BA21" s="584"/>
      <c r="BB21" s="584"/>
      <c r="BC21" s="584"/>
      <c r="BD21" s="584"/>
      <c r="BE21" s="584"/>
      <c r="BF21" s="588">
        <v>1.4</v>
      </c>
      <c r="BG21" s="588"/>
      <c r="BH21" s="588"/>
      <c r="BI21" s="588"/>
      <c r="BJ21" s="584" t="s">
        <v>368</v>
      </c>
      <c r="BK21" s="821"/>
      <c r="BL21" s="821"/>
      <c r="BM21" s="821"/>
      <c r="BN21" s="821"/>
      <c r="BO21" s="821"/>
      <c r="BP21" s="822"/>
      <c r="BQ21" s="619" t="s">
        <v>154</v>
      </c>
      <c r="BR21" s="582"/>
      <c r="BS21" s="582"/>
      <c r="BT21" s="582"/>
      <c r="BU21" s="585"/>
      <c r="BV21" s="817" t="s">
        <v>403</v>
      </c>
      <c r="BW21" s="818"/>
      <c r="BX21" s="26"/>
      <c r="BY21" s="28"/>
      <c r="BZ21" s="28"/>
      <c r="CA21" s="788" t="s">
        <v>153</v>
      </c>
      <c r="CB21" s="788"/>
      <c r="CC21" s="788"/>
      <c r="CD21" s="788"/>
      <c r="CE21" s="788"/>
      <c r="CF21" s="788"/>
      <c r="CG21" s="788"/>
      <c r="CH21" s="788"/>
      <c r="CI21" s="788"/>
      <c r="CJ21" s="788"/>
      <c r="CK21" s="788"/>
      <c r="CL21" s="27"/>
      <c r="CM21" s="27"/>
      <c r="CN21" s="25"/>
      <c r="CO21" s="910" t="s">
        <v>152</v>
      </c>
      <c r="CP21" s="632"/>
      <c r="CQ21" s="632"/>
      <c r="CR21" s="632"/>
      <c r="CS21" s="632"/>
      <c r="CT21" s="893" t="s">
        <v>411</v>
      </c>
      <c r="CU21" s="788"/>
      <c r="CV21" s="788"/>
      <c r="CW21" s="788"/>
      <c r="CX21" s="788"/>
      <c r="CY21" s="796"/>
      <c r="CZ21" s="893" t="s">
        <v>412</v>
      </c>
      <c r="DA21" s="745"/>
      <c r="DB21" s="745"/>
      <c r="DC21" s="745"/>
      <c r="DD21" s="745"/>
      <c r="DE21" s="745"/>
      <c r="DF21" s="745"/>
      <c r="DG21" s="745"/>
      <c r="DH21" s="904"/>
      <c r="DI21" s="4"/>
    </row>
    <row r="22" spans="2:113" ht="13.5" customHeight="1">
      <c r="B22" s="659" t="s">
        <v>159</v>
      </c>
      <c r="C22" s="582"/>
      <c r="D22" s="582"/>
      <c r="E22" s="582"/>
      <c r="F22" s="582"/>
      <c r="G22" s="582"/>
      <c r="H22" s="582"/>
      <c r="I22" s="582"/>
      <c r="J22" s="582"/>
      <c r="K22" s="582"/>
      <c r="L22" s="585"/>
      <c r="M22" s="583" t="s">
        <v>368</v>
      </c>
      <c r="N22" s="584"/>
      <c r="O22" s="584"/>
      <c r="P22" s="584"/>
      <c r="Q22" s="584"/>
      <c r="R22" s="584"/>
      <c r="S22" s="584"/>
      <c r="T22" s="584"/>
      <c r="U22" s="588" t="s">
        <v>368</v>
      </c>
      <c r="V22" s="588"/>
      <c r="W22" s="588"/>
      <c r="X22" s="588"/>
      <c r="Y22" s="584" t="s">
        <v>368</v>
      </c>
      <c r="Z22" s="584"/>
      <c r="AA22" s="584"/>
      <c r="AB22" s="584"/>
      <c r="AC22" s="584"/>
      <c r="AD22" s="584"/>
      <c r="AE22" s="584"/>
      <c r="AF22" s="584"/>
      <c r="AG22" s="588" t="s">
        <v>368</v>
      </c>
      <c r="AH22" s="588"/>
      <c r="AI22" s="588"/>
      <c r="AJ22" s="647"/>
      <c r="AK22" s="913"/>
      <c r="AL22" s="57"/>
      <c r="AM22" s="56"/>
      <c r="AN22" s="908" t="s">
        <v>150</v>
      </c>
      <c r="AO22" s="908"/>
      <c r="AP22" s="908"/>
      <c r="AQ22" s="908"/>
      <c r="AR22" s="908"/>
      <c r="AS22" s="908"/>
      <c r="AT22" s="908"/>
      <c r="AU22" s="908"/>
      <c r="AV22" s="909"/>
      <c r="AW22" s="733">
        <v>791274</v>
      </c>
      <c r="AX22" s="734"/>
      <c r="AY22" s="734"/>
      <c r="AZ22" s="734"/>
      <c r="BA22" s="734"/>
      <c r="BB22" s="734"/>
      <c r="BC22" s="734"/>
      <c r="BD22" s="734"/>
      <c r="BE22" s="734"/>
      <c r="BF22" s="735">
        <v>3.8</v>
      </c>
      <c r="BG22" s="735"/>
      <c r="BH22" s="735"/>
      <c r="BI22" s="735"/>
      <c r="BJ22" s="734">
        <v>111874</v>
      </c>
      <c r="BK22" s="833"/>
      <c r="BL22" s="833"/>
      <c r="BM22" s="833"/>
      <c r="BN22" s="833"/>
      <c r="BO22" s="833"/>
      <c r="BP22" s="834"/>
      <c r="BQ22" s="619" t="s">
        <v>149</v>
      </c>
      <c r="BR22" s="582"/>
      <c r="BS22" s="582"/>
      <c r="BT22" s="582"/>
      <c r="BU22" s="585"/>
      <c r="BV22" s="817" t="s">
        <v>403</v>
      </c>
      <c r="BW22" s="818"/>
      <c r="BX22" s="55"/>
      <c r="BY22" s="54"/>
      <c r="BZ22" s="36"/>
      <c r="CA22" s="806"/>
      <c r="CB22" s="806"/>
      <c r="CC22" s="806"/>
      <c r="CD22" s="806"/>
      <c r="CE22" s="806"/>
      <c r="CF22" s="806"/>
      <c r="CG22" s="806"/>
      <c r="CH22" s="806"/>
      <c r="CI22" s="806"/>
      <c r="CJ22" s="806"/>
      <c r="CK22" s="806"/>
      <c r="CL22" s="36"/>
      <c r="CM22" s="36"/>
      <c r="CN22" s="53"/>
      <c r="CO22" s="661"/>
      <c r="CP22" s="662"/>
      <c r="CQ22" s="662"/>
      <c r="CR22" s="662"/>
      <c r="CS22" s="662"/>
      <c r="CT22" s="855"/>
      <c r="CU22" s="806"/>
      <c r="CV22" s="806"/>
      <c r="CW22" s="806"/>
      <c r="CX22" s="806"/>
      <c r="CY22" s="856"/>
      <c r="CZ22" s="905"/>
      <c r="DA22" s="906"/>
      <c r="DB22" s="906"/>
      <c r="DC22" s="906"/>
      <c r="DD22" s="906"/>
      <c r="DE22" s="906"/>
      <c r="DF22" s="906"/>
      <c r="DG22" s="906"/>
      <c r="DH22" s="907"/>
      <c r="DI22" s="4"/>
    </row>
    <row r="23" spans="2:113" ht="13.5" customHeight="1">
      <c r="B23" s="659" t="s">
        <v>156</v>
      </c>
      <c r="C23" s="582"/>
      <c r="D23" s="582"/>
      <c r="E23" s="582"/>
      <c r="F23" s="582"/>
      <c r="G23" s="582"/>
      <c r="H23" s="582"/>
      <c r="I23" s="582"/>
      <c r="J23" s="582"/>
      <c r="K23" s="582"/>
      <c r="L23" s="585"/>
      <c r="M23" s="583">
        <v>114004</v>
      </c>
      <c r="N23" s="584"/>
      <c r="O23" s="584"/>
      <c r="P23" s="584"/>
      <c r="Q23" s="584"/>
      <c r="R23" s="584"/>
      <c r="S23" s="584"/>
      <c r="T23" s="584"/>
      <c r="U23" s="588">
        <v>0.2</v>
      </c>
      <c r="V23" s="588"/>
      <c r="W23" s="588"/>
      <c r="X23" s="588"/>
      <c r="Y23" s="584">
        <v>114004</v>
      </c>
      <c r="Z23" s="584"/>
      <c r="AA23" s="584"/>
      <c r="AB23" s="584"/>
      <c r="AC23" s="584"/>
      <c r="AD23" s="584"/>
      <c r="AE23" s="584"/>
      <c r="AF23" s="584"/>
      <c r="AG23" s="588">
        <v>0.4</v>
      </c>
      <c r="AH23" s="588"/>
      <c r="AI23" s="588"/>
      <c r="AJ23" s="647"/>
      <c r="AK23" s="46"/>
      <c r="AL23" s="4"/>
      <c r="AM23" s="894" t="s">
        <v>147</v>
      </c>
      <c r="AN23" s="894"/>
      <c r="AO23" s="894"/>
      <c r="AP23" s="894"/>
      <c r="AQ23" s="894"/>
      <c r="AR23" s="894"/>
      <c r="AS23" s="894"/>
      <c r="AT23" s="894"/>
      <c r="AU23" s="894"/>
      <c r="AV23" s="895"/>
      <c r="AW23" s="741">
        <v>7968254</v>
      </c>
      <c r="AX23" s="742"/>
      <c r="AY23" s="742"/>
      <c r="AZ23" s="742"/>
      <c r="BA23" s="742"/>
      <c r="BB23" s="742"/>
      <c r="BC23" s="742"/>
      <c r="BD23" s="742"/>
      <c r="BE23" s="742"/>
      <c r="BF23" s="743">
        <v>38.1</v>
      </c>
      <c r="BG23" s="743"/>
      <c r="BH23" s="743"/>
      <c r="BI23" s="743"/>
      <c r="BJ23" s="742" t="s">
        <v>368</v>
      </c>
      <c r="BK23" s="831"/>
      <c r="BL23" s="831"/>
      <c r="BM23" s="831"/>
      <c r="BN23" s="831"/>
      <c r="BO23" s="831"/>
      <c r="BP23" s="832"/>
      <c r="BQ23" s="835" t="s">
        <v>146</v>
      </c>
      <c r="BR23" s="695"/>
      <c r="BS23" s="695"/>
      <c r="BT23" s="695"/>
      <c r="BU23" s="696"/>
      <c r="BV23" s="817" t="s">
        <v>403</v>
      </c>
      <c r="BW23" s="818"/>
      <c r="BX23" s="720" t="s">
        <v>145</v>
      </c>
      <c r="BY23" s="896"/>
      <c r="BZ23" s="641" t="s">
        <v>144</v>
      </c>
      <c r="CA23" s="642"/>
      <c r="CB23" s="642"/>
      <c r="CC23" s="642"/>
      <c r="CD23" s="642"/>
      <c r="CE23" s="642"/>
      <c r="CF23" s="642"/>
      <c r="CG23" s="642"/>
      <c r="CH23" s="642"/>
      <c r="CI23" s="642"/>
      <c r="CJ23" s="642"/>
      <c r="CK23" s="642"/>
      <c r="CL23" s="642"/>
      <c r="CM23" s="642"/>
      <c r="CN23" s="643"/>
      <c r="CO23" s="899">
        <v>737</v>
      </c>
      <c r="CP23" s="900"/>
      <c r="CQ23" s="900"/>
      <c r="CR23" s="900"/>
      <c r="CS23" s="900"/>
      <c r="CT23" s="888">
        <f>CO23*CZ23</f>
        <v>2319339</v>
      </c>
      <c r="CU23" s="888"/>
      <c r="CV23" s="888"/>
      <c r="CW23" s="888"/>
      <c r="CX23" s="888"/>
      <c r="CY23" s="888"/>
      <c r="CZ23" s="888">
        <v>3147</v>
      </c>
      <c r="DA23" s="888"/>
      <c r="DB23" s="888"/>
      <c r="DC23" s="888"/>
      <c r="DD23" s="888"/>
      <c r="DE23" s="888"/>
      <c r="DF23" s="888"/>
      <c r="DG23" s="888"/>
      <c r="DH23" s="889"/>
      <c r="DI23" s="4"/>
    </row>
    <row r="24" spans="2:113" ht="13.5" customHeight="1">
      <c r="B24" s="659" t="s">
        <v>151</v>
      </c>
      <c r="C24" s="582"/>
      <c r="D24" s="582"/>
      <c r="E24" s="582"/>
      <c r="F24" s="582"/>
      <c r="G24" s="582"/>
      <c r="H24" s="582"/>
      <c r="I24" s="582"/>
      <c r="J24" s="582"/>
      <c r="K24" s="582"/>
      <c r="L24" s="585"/>
      <c r="M24" s="583">
        <v>4103675</v>
      </c>
      <c r="N24" s="584"/>
      <c r="O24" s="584"/>
      <c r="P24" s="584"/>
      <c r="Q24" s="584"/>
      <c r="R24" s="584"/>
      <c r="S24" s="584"/>
      <c r="T24" s="584"/>
      <c r="U24" s="588">
        <v>7.5</v>
      </c>
      <c r="V24" s="588"/>
      <c r="W24" s="588"/>
      <c r="X24" s="588"/>
      <c r="Y24" s="584">
        <v>3977136</v>
      </c>
      <c r="Z24" s="584"/>
      <c r="AA24" s="584"/>
      <c r="AB24" s="584"/>
      <c r="AC24" s="584"/>
      <c r="AD24" s="584"/>
      <c r="AE24" s="584"/>
      <c r="AF24" s="584"/>
      <c r="AG24" s="588">
        <v>14.7</v>
      </c>
      <c r="AH24" s="588"/>
      <c r="AI24" s="588"/>
      <c r="AJ24" s="647"/>
      <c r="AK24" s="46"/>
      <c r="AL24" s="4"/>
      <c r="AM24" s="4"/>
      <c r="AN24" s="582" t="s">
        <v>142</v>
      </c>
      <c r="AO24" s="582"/>
      <c r="AP24" s="582"/>
      <c r="AQ24" s="582"/>
      <c r="AR24" s="582"/>
      <c r="AS24" s="582"/>
      <c r="AT24" s="582"/>
      <c r="AU24" s="582"/>
      <c r="AV24" s="585"/>
      <c r="AW24" s="583">
        <v>7220057</v>
      </c>
      <c r="AX24" s="584"/>
      <c r="AY24" s="584"/>
      <c r="AZ24" s="584"/>
      <c r="BA24" s="584"/>
      <c r="BB24" s="584"/>
      <c r="BC24" s="584"/>
      <c r="BD24" s="584"/>
      <c r="BE24" s="584"/>
      <c r="BF24" s="588">
        <v>34.5</v>
      </c>
      <c r="BG24" s="588"/>
      <c r="BH24" s="588"/>
      <c r="BI24" s="588"/>
      <c r="BJ24" s="584" t="s">
        <v>368</v>
      </c>
      <c r="BK24" s="821"/>
      <c r="BL24" s="821"/>
      <c r="BM24" s="821"/>
      <c r="BN24" s="821"/>
      <c r="BO24" s="821"/>
      <c r="BP24" s="822"/>
      <c r="BQ24" s="890" t="s">
        <v>141</v>
      </c>
      <c r="BR24" s="891"/>
      <c r="BS24" s="891"/>
      <c r="BT24" s="891"/>
      <c r="BU24" s="892"/>
      <c r="BV24" s="817" t="s">
        <v>409</v>
      </c>
      <c r="BW24" s="818"/>
      <c r="BX24" s="720"/>
      <c r="BY24" s="896"/>
      <c r="BZ24" s="52"/>
      <c r="CA24" s="582" t="s">
        <v>140</v>
      </c>
      <c r="CB24" s="582"/>
      <c r="CC24" s="582"/>
      <c r="CD24" s="582"/>
      <c r="CE24" s="582"/>
      <c r="CF24" s="582"/>
      <c r="CG24" s="582"/>
      <c r="CH24" s="582"/>
      <c r="CI24" s="582"/>
      <c r="CJ24" s="582"/>
      <c r="CK24" s="582"/>
      <c r="CL24" s="582"/>
      <c r="CM24" s="582"/>
      <c r="CN24" s="585"/>
      <c r="CO24" s="583" t="s">
        <v>368</v>
      </c>
      <c r="CP24" s="584"/>
      <c r="CQ24" s="584"/>
      <c r="CR24" s="584"/>
      <c r="CS24" s="584"/>
      <c r="CT24" s="752" t="s">
        <v>368</v>
      </c>
      <c r="CU24" s="752"/>
      <c r="CV24" s="752"/>
      <c r="CW24" s="752"/>
      <c r="CX24" s="752"/>
      <c r="CY24" s="752"/>
      <c r="CZ24" s="752" t="s">
        <v>368</v>
      </c>
      <c r="DA24" s="752"/>
      <c r="DB24" s="752"/>
      <c r="DC24" s="752"/>
      <c r="DD24" s="752"/>
      <c r="DE24" s="752"/>
      <c r="DF24" s="752"/>
      <c r="DG24" s="752"/>
      <c r="DH24" s="754"/>
      <c r="DI24" s="4"/>
    </row>
    <row r="25" spans="2:113" ht="13.5" customHeight="1">
      <c r="B25" s="878" t="s">
        <v>116</v>
      </c>
      <c r="C25" s="885" t="s">
        <v>148</v>
      </c>
      <c r="D25" s="886"/>
      <c r="E25" s="886"/>
      <c r="F25" s="886"/>
      <c r="G25" s="886"/>
      <c r="H25" s="886"/>
      <c r="I25" s="886"/>
      <c r="J25" s="886"/>
      <c r="K25" s="886"/>
      <c r="L25" s="887"/>
      <c r="M25" s="741">
        <v>3977136</v>
      </c>
      <c r="N25" s="742"/>
      <c r="O25" s="742"/>
      <c r="P25" s="742"/>
      <c r="Q25" s="742"/>
      <c r="R25" s="742"/>
      <c r="S25" s="742"/>
      <c r="T25" s="742"/>
      <c r="U25" s="743">
        <v>7.3</v>
      </c>
      <c r="V25" s="743"/>
      <c r="W25" s="743"/>
      <c r="X25" s="743"/>
      <c r="Y25" s="742">
        <v>3977136</v>
      </c>
      <c r="Z25" s="742"/>
      <c r="AA25" s="742"/>
      <c r="AB25" s="742"/>
      <c r="AC25" s="742"/>
      <c r="AD25" s="742"/>
      <c r="AE25" s="742"/>
      <c r="AF25" s="742"/>
      <c r="AG25" s="743">
        <v>14.7</v>
      </c>
      <c r="AH25" s="743"/>
      <c r="AI25" s="743"/>
      <c r="AJ25" s="781"/>
      <c r="AK25" s="46"/>
      <c r="AL25" s="4"/>
      <c r="AM25" s="582" t="s">
        <v>138</v>
      </c>
      <c r="AN25" s="582"/>
      <c r="AO25" s="582"/>
      <c r="AP25" s="582"/>
      <c r="AQ25" s="582"/>
      <c r="AR25" s="582"/>
      <c r="AS25" s="582"/>
      <c r="AT25" s="582"/>
      <c r="AU25" s="582"/>
      <c r="AV25" s="585"/>
      <c r="AW25" s="583">
        <v>129979</v>
      </c>
      <c r="AX25" s="584"/>
      <c r="AY25" s="584"/>
      <c r="AZ25" s="584"/>
      <c r="BA25" s="584"/>
      <c r="BB25" s="584"/>
      <c r="BC25" s="584"/>
      <c r="BD25" s="584"/>
      <c r="BE25" s="584"/>
      <c r="BF25" s="588">
        <v>0.6</v>
      </c>
      <c r="BG25" s="588"/>
      <c r="BH25" s="588"/>
      <c r="BI25" s="588"/>
      <c r="BJ25" s="584" t="s">
        <v>368</v>
      </c>
      <c r="BK25" s="821"/>
      <c r="BL25" s="821"/>
      <c r="BM25" s="821"/>
      <c r="BN25" s="821"/>
      <c r="BO25" s="821"/>
      <c r="BP25" s="822"/>
      <c r="BQ25" s="619" t="s">
        <v>137</v>
      </c>
      <c r="BR25" s="582"/>
      <c r="BS25" s="582"/>
      <c r="BT25" s="582"/>
      <c r="BU25" s="585"/>
      <c r="BV25" s="817" t="s">
        <v>403</v>
      </c>
      <c r="BW25" s="818"/>
      <c r="BX25" s="720"/>
      <c r="BY25" s="896"/>
      <c r="BZ25" s="51"/>
      <c r="CA25" s="582" t="s">
        <v>136</v>
      </c>
      <c r="CB25" s="582"/>
      <c r="CC25" s="582"/>
      <c r="CD25" s="582"/>
      <c r="CE25" s="582"/>
      <c r="CF25" s="582"/>
      <c r="CG25" s="582"/>
      <c r="CH25" s="582"/>
      <c r="CI25" s="582"/>
      <c r="CJ25" s="582"/>
      <c r="CK25" s="582"/>
      <c r="CL25" s="582"/>
      <c r="CM25" s="582"/>
      <c r="CN25" s="585"/>
      <c r="CO25" s="583">
        <v>42</v>
      </c>
      <c r="CP25" s="584"/>
      <c r="CQ25" s="584"/>
      <c r="CR25" s="584"/>
      <c r="CS25" s="584"/>
      <c r="CT25" s="752">
        <v>143514</v>
      </c>
      <c r="CU25" s="752"/>
      <c r="CV25" s="752"/>
      <c r="CW25" s="752"/>
      <c r="CX25" s="752"/>
      <c r="CY25" s="752"/>
      <c r="CZ25" s="752">
        <v>3417</v>
      </c>
      <c r="DA25" s="752"/>
      <c r="DB25" s="752"/>
      <c r="DC25" s="752"/>
      <c r="DD25" s="752"/>
      <c r="DE25" s="752"/>
      <c r="DF25" s="752"/>
      <c r="DG25" s="752"/>
      <c r="DH25" s="754"/>
      <c r="DI25" s="4"/>
    </row>
    <row r="26" spans="2:113" ht="13.5" customHeight="1">
      <c r="B26" s="879"/>
      <c r="C26" s="881" t="s">
        <v>143</v>
      </c>
      <c r="D26" s="695"/>
      <c r="E26" s="695"/>
      <c r="F26" s="695"/>
      <c r="G26" s="695"/>
      <c r="H26" s="695"/>
      <c r="I26" s="695"/>
      <c r="J26" s="695"/>
      <c r="K26" s="695"/>
      <c r="L26" s="696"/>
      <c r="M26" s="583">
        <v>126338</v>
      </c>
      <c r="N26" s="584"/>
      <c r="O26" s="584"/>
      <c r="P26" s="584"/>
      <c r="Q26" s="584"/>
      <c r="R26" s="584"/>
      <c r="S26" s="584"/>
      <c r="T26" s="584"/>
      <c r="U26" s="588">
        <v>0.2</v>
      </c>
      <c r="V26" s="588"/>
      <c r="W26" s="588"/>
      <c r="X26" s="588"/>
      <c r="Y26" s="584" t="s">
        <v>368</v>
      </c>
      <c r="Z26" s="584"/>
      <c r="AA26" s="584"/>
      <c r="AB26" s="584"/>
      <c r="AC26" s="584"/>
      <c r="AD26" s="584"/>
      <c r="AE26" s="584"/>
      <c r="AF26" s="584"/>
      <c r="AG26" s="588" t="s">
        <v>368</v>
      </c>
      <c r="AH26" s="588"/>
      <c r="AI26" s="588"/>
      <c r="AJ26" s="647"/>
      <c r="AK26" s="46"/>
      <c r="AL26" s="4"/>
      <c r="AM26" s="582" t="s">
        <v>134</v>
      </c>
      <c r="AN26" s="582"/>
      <c r="AO26" s="582"/>
      <c r="AP26" s="582"/>
      <c r="AQ26" s="582"/>
      <c r="AR26" s="582"/>
      <c r="AS26" s="582"/>
      <c r="AT26" s="582"/>
      <c r="AU26" s="582"/>
      <c r="AV26" s="585"/>
      <c r="AW26" s="583">
        <v>682374</v>
      </c>
      <c r="AX26" s="584"/>
      <c r="AY26" s="584"/>
      <c r="AZ26" s="584"/>
      <c r="BA26" s="584"/>
      <c r="BB26" s="584"/>
      <c r="BC26" s="584"/>
      <c r="BD26" s="584"/>
      <c r="BE26" s="584"/>
      <c r="BF26" s="588">
        <v>3.3</v>
      </c>
      <c r="BG26" s="588"/>
      <c r="BH26" s="588"/>
      <c r="BI26" s="588"/>
      <c r="BJ26" s="584" t="s">
        <v>368</v>
      </c>
      <c r="BK26" s="821"/>
      <c r="BL26" s="821"/>
      <c r="BM26" s="821"/>
      <c r="BN26" s="821"/>
      <c r="BO26" s="821"/>
      <c r="BP26" s="822"/>
      <c r="BQ26" s="619"/>
      <c r="BR26" s="582"/>
      <c r="BS26" s="582"/>
      <c r="BT26" s="582"/>
      <c r="BU26" s="585"/>
      <c r="BV26" s="817"/>
      <c r="BW26" s="818"/>
      <c r="BX26" s="720"/>
      <c r="BY26" s="896"/>
      <c r="BZ26" s="619" t="s">
        <v>133</v>
      </c>
      <c r="CA26" s="582"/>
      <c r="CB26" s="582"/>
      <c r="CC26" s="582"/>
      <c r="CD26" s="582"/>
      <c r="CE26" s="582"/>
      <c r="CF26" s="582"/>
      <c r="CG26" s="582"/>
      <c r="CH26" s="582"/>
      <c r="CI26" s="582"/>
      <c r="CJ26" s="582"/>
      <c r="CK26" s="582"/>
      <c r="CL26" s="582"/>
      <c r="CM26" s="582"/>
      <c r="CN26" s="585"/>
      <c r="CO26" s="583">
        <v>2</v>
      </c>
      <c r="CP26" s="584"/>
      <c r="CQ26" s="584"/>
      <c r="CR26" s="584"/>
      <c r="CS26" s="584"/>
      <c r="CT26" s="752" t="s">
        <v>484</v>
      </c>
      <c r="CU26" s="752"/>
      <c r="CV26" s="752"/>
      <c r="CW26" s="752"/>
      <c r="CX26" s="752"/>
      <c r="CY26" s="752"/>
      <c r="CZ26" s="752" t="s">
        <v>484</v>
      </c>
      <c r="DA26" s="752"/>
      <c r="DB26" s="752"/>
      <c r="DC26" s="752"/>
      <c r="DD26" s="752"/>
      <c r="DE26" s="752"/>
      <c r="DF26" s="752"/>
      <c r="DG26" s="752"/>
      <c r="DH26" s="754"/>
      <c r="DI26" s="4"/>
    </row>
    <row r="27" spans="2:113" ht="13.5" customHeight="1">
      <c r="B27" s="880"/>
      <c r="C27" s="882" t="s">
        <v>139</v>
      </c>
      <c r="D27" s="883"/>
      <c r="E27" s="883"/>
      <c r="F27" s="883"/>
      <c r="G27" s="883"/>
      <c r="H27" s="883"/>
      <c r="I27" s="883"/>
      <c r="J27" s="883"/>
      <c r="K27" s="883"/>
      <c r="L27" s="884"/>
      <c r="M27" s="874">
        <v>201</v>
      </c>
      <c r="N27" s="875"/>
      <c r="O27" s="875"/>
      <c r="P27" s="875"/>
      <c r="Q27" s="875"/>
      <c r="R27" s="875"/>
      <c r="S27" s="875"/>
      <c r="T27" s="875"/>
      <c r="U27" s="876">
        <v>0</v>
      </c>
      <c r="V27" s="876"/>
      <c r="W27" s="876"/>
      <c r="X27" s="876"/>
      <c r="Y27" s="875" t="s">
        <v>368</v>
      </c>
      <c r="Z27" s="875"/>
      <c r="AA27" s="875"/>
      <c r="AB27" s="875"/>
      <c r="AC27" s="875"/>
      <c r="AD27" s="875"/>
      <c r="AE27" s="875"/>
      <c r="AF27" s="875"/>
      <c r="AG27" s="876" t="s">
        <v>368</v>
      </c>
      <c r="AH27" s="876"/>
      <c r="AI27" s="876"/>
      <c r="AJ27" s="877"/>
      <c r="AK27" s="46"/>
      <c r="AL27" s="4"/>
      <c r="AM27" s="582" t="s">
        <v>131</v>
      </c>
      <c r="AN27" s="582"/>
      <c r="AO27" s="582"/>
      <c r="AP27" s="582"/>
      <c r="AQ27" s="582"/>
      <c r="AR27" s="582"/>
      <c r="AS27" s="582"/>
      <c r="AT27" s="582"/>
      <c r="AU27" s="582"/>
      <c r="AV27" s="585"/>
      <c r="AW27" s="583" t="s">
        <v>368</v>
      </c>
      <c r="AX27" s="584"/>
      <c r="AY27" s="584"/>
      <c r="AZ27" s="584"/>
      <c r="BA27" s="584"/>
      <c r="BB27" s="584"/>
      <c r="BC27" s="584"/>
      <c r="BD27" s="584"/>
      <c r="BE27" s="584"/>
      <c r="BF27" s="588" t="s">
        <v>368</v>
      </c>
      <c r="BG27" s="588"/>
      <c r="BH27" s="588"/>
      <c r="BI27" s="588"/>
      <c r="BJ27" s="584" t="s">
        <v>368</v>
      </c>
      <c r="BK27" s="821"/>
      <c r="BL27" s="821"/>
      <c r="BM27" s="821"/>
      <c r="BN27" s="821"/>
      <c r="BO27" s="821"/>
      <c r="BP27" s="822"/>
      <c r="BQ27" s="619"/>
      <c r="BR27" s="582"/>
      <c r="BS27" s="582"/>
      <c r="BT27" s="582"/>
      <c r="BU27" s="585"/>
      <c r="BV27" s="817"/>
      <c r="BW27" s="818"/>
      <c r="BX27" s="720"/>
      <c r="BY27" s="896"/>
      <c r="BZ27" s="619" t="s">
        <v>130</v>
      </c>
      <c r="CA27" s="582"/>
      <c r="CB27" s="582"/>
      <c r="CC27" s="582"/>
      <c r="CD27" s="582"/>
      <c r="CE27" s="582"/>
      <c r="CF27" s="582"/>
      <c r="CG27" s="582"/>
      <c r="CH27" s="582"/>
      <c r="CI27" s="582"/>
      <c r="CJ27" s="582"/>
      <c r="CK27" s="582"/>
      <c r="CL27" s="582"/>
      <c r="CM27" s="582"/>
      <c r="CN27" s="585"/>
      <c r="CO27" s="583" t="s">
        <v>368</v>
      </c>
      <c r="CP27" s="584"/>
      <c r="CQ27" s="584"/>
      <c r="CR27" s="584"/>
      <c r="CS27" s="584"/>
      <c r="CT27" s="752" t="s">
        <v>368</v>
      </c>
      <c r="CU27" s="752"/>
      <c r="CV27" s="752"/>
      <c r="CW27" s="752"/>
      <c r="CX27" s="752"/>
      <c r="CY27" s="752"/>
      <c r="CZ27" s="752" t="s">
        <v>368</v>
      </c>
      <c r="DA27" s="752"/>
      <c r="DB27" s="752"/>
      <c r="DC27" s="752"/>
      <c r="DD27" s="752"/>
      <c r="DE27" s="752"/>
      <c r="DF27" s="752"/>
      <c r="DG27" s="752"/>
      <c r="DH27" s="754"/>
      <c r="DI27" s="4"/>
    </row>
    <row r="28" spans="2:113" ht="13.5" customHeight="1">
      <c r="B28" s="659" t="s">
        <v>135</v>
      </c>
      <c r="C28" s="582"/>
      <c r="D28" s="582"/>
      <c r="E28" s="582"/>
      <c r="F28" s="582"/>
      <c r="G28" s="582"/>
      <c r="H28" s="582"/>
      <c r="I28" s="582"/>
      <c r="J28" s="582"/>
      <c r="K28" s="582"/>
      <c r="L28" s="585"/>
      <c r="M28" s="870">
        <v>28817426</v>
      </c>
      <c r="N28" s="871"/>
      <c r="O28" s="871"/>
      <c r="P28" s="871"/>
      <c r="Q28" s="871"/>
      <c r="R28" s="871"/>
      <c r="S28" s="871"/>
      <c r="T28" s="871"/>
      <c r="U28" s="872">
        <v>52.6</v>
      </c>
      <c r="V28" s="872"/>
      <c r="W28" s="872"/>
      <c r="X28" s="872"/>
      <c r="Y28" s="871">
        <v>26951361</v>
      </c>
      <c r="Z28" s="871"/>
      <c r="AA28" s="871"/>
      <c r="AB28" s="871"/>
      <c r="AC28" s="871"/>
      <c r="AD28" s="871"/>
      <c r="AE28" s="871"/>
      <c r="AF28" s="871"/>
      <c r="AG28" s="872">
        <v>99.5</v>
      </c>
      <c r="AH28" s="872"/>
      <c r="AI28" s="872"/>
      <c r="AJ28" s="873"/>
      <c r="AK28" s="49"/>
      <c r="AL28" s="6"/>
      <c r="AM28" s="695" t="s">
        <v>128</v>
      </c>
      <c r="AN28" s="695"/>
      <c r="AO28" s="695"/>
      <c r="AP28" s="695"/>
      <c r="AQ28" s="695"/>
      <c r="AR28" s="695"/>
      <c r="AS28" s="695"/>
      <c r="AT28" s="695"/>
      <c r="AU28" s="695"/>
      <c r="AV28" s="696"/>
      <c r="AW28" s="583" t="s">
        <v>368</v>
      </c>
      <c r="AX28" s="584"/>
      <c r="AY28" s="584"/>
      <c r="AZ28" s="584"/>
      <c r="BA28" s="584"/>
      <c r="BB28" s="584"/>
      <c r="BC28" s="584"/>
      <c r="BD28" s="584"/>
      <c r="BE28" s="584"/>
      <c r="BF28" s="588" t="s">
        <v>368</v>
      </c>
      <c r="BG28" s="588"/>
      <c r="BH28" s="588"/>
      <c r="BI28" s="588"/>
      <c r="BJ28" s="584" t="s">
        <v>368</v>
      </c>
      <c r="BK28" s="821"/>
      <c r="BL28" s="821"/>
      <c r="BM28" s="821"/>
      <c r="BN28" s="821"/>
      <c r="BO28" s="821"/>
      <c r="BP28" s="822"/>
      <c r="BQ28" s="619"/>
      <c r="BR28" s="582"/>
      <c r="BS28" s="582"/>
      <c r="BT28" s="582"/>
      <c r="BU28" s="585"/>
      <c r="BV28" s="817"/>
      <c r="BW28" s="818"/>
      <c r="BX28" s="897"/>
      <c r="BY28" s="898"/>
      <c r="BZ28" s="697" t="s">
        <v>30</v>
      </c>
      <c r="CA28" s="662"/>
      <c r="CB28" s="662"/>
      <c r="CC28" s="662"/>
      <c r="CD28" s="662"/>
      <c r="CE28" s="662"/>
      <c r="CF28" s="662"/>
      <c r="CG28" s="662"/>
      <c r="CH28" s="662"/>
      <c r="CI28" s="662"/>
      <c r="CJ28" s="662"/>
      <c r="CK28" s="662"/>
      <c r="CL28" s="662"/>
      <c r="CM28" s="662"/>
      <c r="CN28" s="663"/>
      <c r="CO28" s="583">
        <v>743</v>
      </c>
      <c r="CP28" s="584"/>
      <c r="CQ28" s="584"/>
      <c r="CR28" s="584"/>
      <c r="CS28" s="584"/>
      <c r="CT28" s="752">
        <v>2331123</v>
      </c>
      <c r="CU28" s="752"/>
      <c r="CV28" s="752"/>
      <c r="CW28" s="752"/>
      <c r="CX28" s="752"/>
      <c r="CY28" s="752"/>
      <c r="CZ28" s="752">
        <v>3137</v>
      </c>
      <c r="DA28" s="752"/>
      <c r="DB28" s="752"/>
      <c r="DC28" s="752"/>
      <c r="DD28" s="752"/>
      <c r="DE28" s="752"/>
      <c r="DF28" s="752"/>
      <c r="DG28" s="752"/>
      <c r="DH28" s="754"/>
      <c r="DI28" s="4"/>
    </row>
    <row r="29" spans="2:113" ht="13.5" customHeight="1">
      <c r="B29" s="853" t="s">
        <v>132</v>
      </c>
      <c r="C29" s="695"/>
      <c r="D29" s="695"/>
      <c r="E29" s="695"/>
      <c r="F29" s="695"/>
      <c r="G29" s="695"/>
      <c r="H29" s="695"/>
      <c r="I29" s="695"/>
      <c r="J29" s="695"/>
      <c r="K29" s="695"/>
      <c r="L29" s="696"/>
      <c r="M29" s="583">
        <v>14440</v>
      </c>
      <c r="N29" s="584"/>
      <c r="O29" s="584"/>
      <c r="P29" s="584"/>
      <c r="Q29" s="584"/>
      <c r="R29" s="584"/>
      <c r="S29" s="584"/>
      <c r="T29" s="584"/>
      <c r="U29" s="588">
        <v>0</v>
      </c>
      <c r="V29" s="588"/>
      <c r="W29" s="588"/>
      <c r="X29" s="588"/>
      <c r="Y29" s="584">
        <v>14440</v>
      </c>
      <c r="Z29" s="584"/>
      <c r="AA29" s="584"/>
      <c r="AB29" s="584"/>
      <c r="AC29" s="584"/>
      <c r="AD29" s="584"/>
      <c r="AE29" s="584"/>
      <c r="AF29" s="584"/>
      <c r="AG29" s="588">
        <v>0.1</v>
      </c>
      <c r="AH29" s="588"/>
      <c r="AI29" s="588"/>
      <c r="AJ29" s="647"/>
      <c r="AK29" s="49"/>
      <c r="AL29" s="582" t="s">
        <v>126</v>
      </c>
      <c r="AM29" s="582"/>
      <c r="AN29" s="582"/>
      <c r="AO29" s="582"/>
      <c r="AP29" s="582"/>
      <c r="AQ29" s="582"/>
      <c r="AR29" s="582"/>
      <c r="AS29" s="582"/>
      <c r="AT29" s="582"/>
      <c r="AU29" s="582"/>
      <c r="AV29" s="585"/>
      <c r="AW29" s="583" t="s">
        <v>368</v>
      </c>
      <c r="AX29" s="584"/>
      <c r="AY29" s="584"/>
      <c r="AZ29" s="584"/>
      <c r="BA29" s="584"/>
      <c r="BB29" s="584"/>
      <c r="BC29" s="584"/>
      <c r="BD29" s="584"/>
      <c r="BE29" s="584"/>
      <c r="BF29" s="588" t="s">
        <v>368</v>
      </c>
      <c r="BG29" s="588"/>
      <c r="BH29" s="588"/>
      <c r="BI29" s="588"/>
      <c r="BJ29" s="584" t="s">
        <v>368</v>
      </c>
      <c r="BK29" s="821"/>
      <c r="BL29" s="821"/>
      <c r="BM29" s="821"/>
      <c r="BN29" s="821"/>
      <c r="BO29" s="821"/>
      <c r="BP29" s="822"/>
      <c r="BQ29" s="861"/>
      <c r="BR29" s="862"/>
      <c r="BS29" s="862"/>
      <c r="BT29" s="862"/>
      <c r="BU29" s="863"/>
      <c r="BV29" s="864"/>
      <c r="BW29" s="816"/>
      <c r="BX29" s="865" t="s">
        <v>413</v>
      </c>
      <c r="BY29" s="866"/>
      <c r="BZ29" s="866"/>
      <c r="CA29" s="866"/>
      <c r="CB29" s="866"/>
      <c r="CC29" s="866"/>
      <c r="CD29" s="866"/>
      <c r="CE29" s="866"/>
      <c r="CF29" s="866"/>
      <c r="CG29" s="866"/>
      <c r="CH29" s="866"/>
      <c r="CI29" s="866"/>
      <c r="CJ29" s="866"/>
      <c r="CK29" s="866"/>
      <c r="CL29" s="866"/>
      <c r="CM29" s="866"/>
      <c r="CN29" s="867"/>
      <c r="CO29" s="868">
        <v>101</v>
      </c>
      <c r="CP29" s="784"/>
      <c r="CQ29" s="784"/>
      <c r="CR29" s="784"/>
      <c r="CS29" s="784"/>
      <c r="CT29" s="784"/>
      <c r="CU29" s="784"/>
      <c r="CV29" s="784"/>
      <c r="CW29" s="784"/>
      <c r="CX29" s="784"/>
      <c r="CY29" s="784"/>
      <c r="CZ29" s="784"/>
      <c r="DA29" s="784"/>
      <c r="DB29" s="784"/>
      <c r="DC29" s="784"/>
      <c r="DD29" s="784"/>
      <c r="DE29" s="784"/>
      <c r="DF29" s="784"/>
      <c r="DG29" s="784"/>
      <c r="DH29" s="869"/>
      <c r="DI29" s="4"/>
    </row>
    <row r="30" spans="2:113" ht="13.5" customHeight="1">
      <c r="B30" s="659" t="s">
        <v>129</v>
      </c>
      <c r="C30" s="582"/>
      <c r="D30" s="582"/>
      <c r="E30" s="582"/>
      <c r="F30" s="582"/>
      <c r="G30" s="582"/>
      <c r="H30" s="582"/>
      <c r="I30" s="582"/>
      <c r="J30" s="582"/>
      <c r="K30" s="582"/>
      <c r="L30" s="585"/>
      <c r="M30" s="583">
        <v>352470</v>
      </c>
      <c r="N30" s="584"/>
      <c r="O30" s="584"/>
      <c r="P30" s="584"/>
      <c r="Q30" s="584"/>
      <c r="R30" s="584"/>
      <c r="S30" s="584"/>
      <c r="T30" s="584"/>
      <c r="U30" s="588">
        <v>0.6</v>
      </c>
      <c r="V30" s="588"/>
      <c r="W30" s="588"/>
      <c r="X30" s="588"/>
      <c r="Y30" s="584" t="s">
        <v>368</v>
      </c>
      <c r="Z30" s="584"/>
      <c r="AA30" s="584"/>
      <c r="AB30" s="584"/>
      <c r="AC30" s="584"/>
      <c r="AD30" s="584"/>
      <c r="AE30" s="584"/>
      <c r="AF30" s="584"/>
      <c r="AG30" s="588" t="s">
        <v>368</v>
      </c>
      <c r="AH30" s="588"/>
      <c r="AI30" s="588"/>
      <c r="AJ30" s="647"/>
      <c r="AK30" s="619" t="s">
        <v>123</v>
      </c>
      <c r="AL30" s="582"/>
      <c r="AM30" s="582"/>
      <c r="AN30" s="582"/>
      <c r="AO30" s="582"/>
      <c r="AP30" s="582"/>
      <c r="AQ30" s="582"/>
      <c r="AR30" s="582"/>
      <c r="AS30" s="582"/>
      <c r="AT30" s="582"/>
      <c r="AU30" s="582"/>
      <c r="AV30" s="585"/>
      <c r="AW30" s="583">
        <v>1739526</v>
      </c>
      <c r="AX30" s="584"/>
      <c r="AY30" s="584"/>
      <c r="AZ30" s="584"/>
      <c r="BA30" s="584"/>
      <c r="BB30" s="584"/>
      <c r="BC30" s="584"/>
      <c r="BD30" s="584"/>
      <c r="BE30" s="584"/>
      <c r="BF30" s="588">
        <v>8.3000000000000007</v>
      </c>
      <c r="BG30" s="588"/>
      <c r="BH30" s="588"/>
      <c r="BI30" s="588"/>
      <c r="BJ30" s="584" t="s">
        <v>368</v>
      </c>
      <c r="BK30" s="821"/>
      <c r="BL30" s="821"/>
      <c r="BM30" s="821"/>
      <c r="BN30" s="821"/>
      <c r="BO30" s="821"/>
      <c r="BP30" s="822"/>
      <c r="BQ30" s="728" t="s">
        <v>122</v>
      </c>
      <c r="BR30" s="632"/>
      <c r="BS30" s="632"/>
      <c r="BT30" s="632"/>
      <c r="BU30" s="632"/>
      <c r="BV30" s="632"/>
      <c r="BW30" s="632"/>
      <c r="BX30" s="632"/>
      <c r="BY30" s="632"/>
      <c r="BZ30" s="632"/>
      <c r="CA30" s="632"/>
      <c r="CB30" s="632"/>
      <c r="CC30" s="632"/>
      <c r="CD30" s="633"/>
      <c r="CE30" s="801"/>
      <c r="CF30" s="632" t="s">
        <v>121</v>
      </c>
      <c r="CG30" s="632"/>
      <c r="CH30" s="632"/>
      <c r="CI30" s="632"/>
      <c r="CJ30" s="632"/>
      <c r="CK30" s="632"/>
      <c r="CL30" s="632"/>
      <c r="CM30" s="632"/>
      <c r="CN30" s="854"/>
      <c r="CO30" s="795" t="s">
        <v>120</v>
      </c>
      <c r="CP30" s="788"/>
      <c r="CQ30" s="788"/>
      <c r="CR30" s="788"/>
      <c r="CS30" s="796"/>
      <c r="CT30" s="857" t="s">
        <v>119</v>
      </c>
      <c r="CU30" s="844"/>
      <c r="CV30" s="844"/>
      <c r="CW30" s="844"/>
      <c r="CX30" s="844"/>
      <c r="CY30" s="845"/>
      <c r="CZ30" s="638" t="s">
        <v>414</v>
      </c>
      <c r="DA30" s="639"/>
      <c r="DB30" s="639"/>
      <c r="DC30" s="639"/>
      <c r="DD30" s="639"/>
      <c r="DE30" s="639"/>
      <c r="DF30" s="639"/>
      <c r="DG30" s="639"/>
      <c r="DH30" s="859"/>
    </row>
    <row r="31" spans="2:113" ht="13.5" customHeight="1">
      <c r="B31" s="659" t="s">
        <v>127</v>
      </c>
      <c r="C31" s="582"/>
      <c r="D31" s="582"/>
      <c r="E31" s="582"/>
      <c r="F31" s="582"/>
      <c r="G31" s="582"/>
      <c r="H31" s="582"/>
      <c r="I31" s="582"/>
      <c r="J31" s="582"/>
      <c r="K31" s="582"/>
      <c r="L31" s="585"/>
      <c r="M31" s="583">
        <v>686974</v>
      </c>
      <c r="N31" s="584"/>
      <c r="O31" s="584"/>
      <c r="P31" s="584"/>
      <c r="Q31" s="584"/>
      <c r="R31" s="584"/>
      <c r="S31" s="584"/>
      <c r="T31" s="584"/>
      <c r="U31" s="588">
        <v>1.3</v>
      </c>
      <c r="V31" s="588"/>
      <c r="W31" s="588"/>
      <c r="X31" s="588"/>
      <c r="Y31" s="584">
        <v>101905</v>
      </c>
      <c r="Z31" s="584"/>
      <c r="AA31" s="584"/>
      <c r="AB31" s="584"/>
      <c r="AC31" s="584"/>
      <c r="AD31" s="584"/>
      <c r="AE31" s="584"/>
      <c r="AF31" s="584"/>
      <c r="AG31" s="588">
        <v>0.4</v>
      </c>
      <c r="AH31" s="588"/>
      <c r="AI31" s="588"/>
      <c r="AJ31" s="647"/>
      <c r="AK31" s="49"/>
      <c r="AL31" s="667" t="s">
        <v>118</v>
      </c>
      <c r="AM31" s="667"/>
      <c r="AN31" s="667"/>
      <c r="AO31" s="667"/>
      <c r="AP31" s="667"/>
      <c r="AQ31" s="667"/>
      <c r="AR31" s="667"/>
      <c r="AS31" s="667"/>
      <c r="AT31" s="667"/>
      <c r="AU31" s="667"/>
      <c r="AV31" s="668"/>
      <c r="AW31" s="733">
        <v>1739526</v>
      </c>
      <c r="AX31" s="734"/>
      <c r="AY31" s="734"/>
      <c r="AZ31" s="734"/>
      <c r="BA31" s="734"/>
      <c r="BB31" s="734"/>
      <c r="BC31" s="734"/>
      <c r="BD31" s="734"/>
      <c r="BE31" s="734"/>
      <c r="BF31" s="735">
        <v>8.3000000000000007</v>
      </c>
      <c r="BG31" s="735"/>
      <c r="BH31" s="735"/>
      <c r="BI31" s="735"/>
      <c r="BJ31" s="734" t="s">
        <v>368</v>
      </c>
      <c r="BK31" s="833"/>
      <c r="BL31" s="833"/>
      <c r="BM31" s="833"/>
      <c r="BN31" s="833"/>
      <c r="BO31" s="833"/>
      <c r="BP31" s="834"/>
      <c r="BQ31" s="697"/>
      <c r="BR31" s="662"/>
      <c r="BS31" s="662"/>
      <c r="BT31" s="662"/>
      <c r="BU31" s="662"/>
      <c r="BV31" s="662"/>
      <c r="BW31" s="662"/>
      <c r="BX31" s="662"/>
      <c r="BY31" s="662"/>
      <c r="BZ31" s="662"/>
      <c r="CA31" s="662"/>
      <c r="CB31" s="662"/>
      <c r="CC31" s="662"/>
      <c r="CD31" s="663"/>
      <c r="CE31" s="823"/>
      <c r="CF31" s="662"/>
      <c r="CG31" s="662"/>
      <c r="CH31" s="662"/>
      <c r="CI31" s="662"/>
      <c r="CJ31" s="662"/>
      <c r="CK31" s="662"/>
      <c r="CL31" s="662"/>
      <c r="CM31" s="662"/>
      <c r="CN31" s="824"/>
      <c r="CO31" s="855"/>
      <c r="CP31" s="806"/>
      <c r="CQ31" s="806"/>
      <c r="CR31" s="806"/>
      <c r="CS31" s="856"/>
      <c r="CT31" s="858"/>
      <c r="CU31" s="674"/>
      <c r="CV31" s="674"/>
      <c r="CW31" s="674"/>
      <c r="CX31" s="674"/>
      <c r="CY31" s="675"/>
      <c r="CZ31" s="644"/>
      <c r="DA31" s="645"/>
      <c r="DB31" s="645"/>
      <c r="DC31" s="645"/>
      <c r="DD31" s="645"/>
      <c r="DE31" s="645"/>
      <c r="DF31" s="645"/>
      <c r="DG31" s="645"/>
      <c r="DH31" s="860"/>
      <c r="DI31" s="4"/>
    </row>
    <row r="32" spans="2:113" ht="13.5" customHeight="1">
      <c r="B32" s="659" t="s">
        <v>124</v>
      </c>
      <c r="C32" s="582"/>
      <c r="D32" s="582"/>
      <c r="E32" s="582"/>
      <c r="F32" s="582"/>
      <c r="G32" s="582"/>
      <c r="H32" s="582"/>
      <c r="I32" s="582"/>
      <c r="J32" s="582"/>
      <c r="K32" s="582"/>
      <c r="L32" s="585"/>
      <c r="M32" s="583">
        <v>555775</v>
      </c>
      <c r="N32" s="584"/>
      <c r="O32" s="584"/>
      <c r="P32" s="584"/>
      <c r="Q32" s="584"/>
      <c r="R32" s="584"/>
      <c r="S32" s="584"/>
      <c r="T32" s="584"/>
      <c r="U32" s="588">
        <v>1</v>
      </c>
      <c r="V32" s="588"/>
      <c r="W32" s="588"/>
      <c r="X32" s="588"/>
      <c r="Y32" s="584" t="s">
        <v>368</v>
      </c>
      <c r="Z32" s="584"/>
      <c r="AA32" s="584"/>
      <c r="AB32" s="584"/>
      <c r="AC32" s="584"/>
      <c r="AD32" s="584"/>
      <c r="AE32" s="584"/>
      <c r="AF32" s="584"/>
      <c r="AG32" s="588" t="s">
        <v>368</v>
      </c>
      <c r="AH32" s="588"/>
      <c r="AI32" s="588"/>
      <c r="AJ32" s="647"/>
      <c r="AK32" s="846" t="s">
        <v>116</v>
      </c>
      <c r="AL32" s="50"/>
      <c r="AM32" s="726" t="s">
        <v>115</v>
      </c>
      <c r="AN32" s="726"/>
      <c r="AO32" s="726"/>
      <c r="AP32" s="726"/>
      <c r="AQ32" s="726"/>
      <c r="AR32" s="726"/>
      <c r="AS32" s="726"/>
      <c r="AT32" s="726"/>
      <c r="AU32" s="726"/>
      <c r="AV32" s="727"/>
      <c r="AW32" s="741" t="s">
        <v>368</v>
      </c>
      <c r="AX32" s="742"/>
      <c r="AY32" s="742"/>
      <c r="AZ32" s="742"/>
      <c r="BA32" s="742"/>
      <c r="BB32" s="742"/>
      <c r="BC32" s="742"/>
      <c r="BD32" s="742"/>
      <c r="BE32" s="742"/>
      <c r="BF32" s="743" t="s">
        <v>368</v>
      </c>
      <c r="BG32" s="743"/>
      <c r="BH32" s="743"/>
      <c r="BI32" s="743"/>
      <c r="BJ32" s="742" t="s">
        <v>368</v>
      </c>
      <c r="BK32" s="831"/>
      <c r="BL32" s="831"/>
      <c r="BM32" s="831"/>
      <c r="BN32" s="831"/>
      <c r="BO32" s="831"/>
      <c r="BP32" s="832"/>
      <c r="BQ32" s="843" t="s">
        <v>114</v>
      </c>
      <c r="BR32" s="844"/>
      <c r="BS32" s="844"/>
      <c r="BT32" s="844"/>
      <c r="BU32" s="845"/>
      <c r="BV32" s="839" t="s">
        <v>403</v>
      </c>
      <c r="BW32" s="840"/>
      <c r="BX32" s="728" t="s">
        <v>113</v>
      </c>
      <c r="BY32" s="632"/>
      <c r="BZ32" s="632"/>
      <c r="CA32" s="632"/>
      <c r="CB32" s="633"/>
      <c r="CC32" s="839" t="s">
        <v>403</v>
      </c>
      <c r="CD32" s="840"/>
      <c r="CE32" s="728" t="s">
        <v>112</v>
      </c>
      <c r="CF32" s="632"/>
      <c r="CG32" s="632"/>
      <c r="CH32" s="632"/>
      <c r="CI32" s="632"/>
      <c r="CJ32" s="632"/>
      <c r="CK32" s="632"/>
      <c r="CL32" s="632"/>
      <c r="CM32" s="632"/>
      <c r="CN32" s="633"/>
      <c r="CO32" s="841">
        <v>1</v>
      </c>
      <c r="CP32" s="614"/>
      <c r="CQ32" s="614"/>
      <c r="CR32" s="614"/>
      <c r="CS32" s="614"/>
      <c r="CT32" s="842" t="s">
        <v>525</v>
      </c>
      <c r="CU32" s="842"/>
      <c r="CV32" s="842"/>
      <c r="CW32" s="842"/>
      <c r="CX32" s="842"/>
      <c r="CY32" s="842"/>
      <c r="CZ32" s="750">
        <v>9430</v>
      </c>
      <c r="DA32" s="783"/>
      <c r="DB32" s="783"/>
      <c r="DC32" s="783"/>
      <c r="DD32" s="783"/>
      <c r="DE32" s="783"/>
      <c r="DF32" s="783"/>
      <c r="DG32" s="783"/>
      <c r="DH32" s="786"/>
      <c r="DI32" s="4"/>
    </row>
    <row r="33" spans="2:113" ht="13.5" customHeight="1">
      <c r="B33" s="849" t="s">
        <v>8</v>
      </c>
      <c r="C33" s="773"/>
      <c r="D33" s="773"/>
      <c r="E33" s="773"/>
      <c r="F33" s="773"/>
      <c r="G33" s="773"/>
      <c r="H33" s="773"/>
      <c r="I33" s="773"/>
      <c r="J33" s="773"/>
      <c r="K33" s="773"/>
      <c r="L33" s="774"/>
      <c r="M33" s="583">
        <v>10222850</v>
      </c>
      <c r="N33" s="584"/>
      <c r="O33" s="584"/>
      <c r="P33" s="584"/>
      <c r="Q33" s="584"/>
      <c r="R33" s="584"/>
      <c r="S33" s="584"/>
      <c r="T33" s="584"/>
      <c r="U33" s="588">
        <v>18.7</v>
      </c>
      <c r="V33" s="588"/>
      <c r="W33" s="588"/>
      <c r="X33" s="588"/>
      <c r="Y33" s="584" t="s">
        <v>368</v>
      </c>
      <c r="Z33" s="584"/>
      <c r="AA33" s="584"/>
      <c r="AB33" s="584"/>
      <c r="AC33" s="584"/>
      <c r="AD33" s="584"/>
      <c r="AE33" s="584"/>
      <c r="AF33" s="584"/>
      <c r="AG33" s="588" t="s">
        <v>368</v>
      </c>
      <c r="AH33" s="588"/>
      <c r="AI33" s="588"/>
      <c r="AJ33" s="647"/>
      <c r="AK33" s="847"/>
      <c r="AL33" s="49"/>
      <c r="AM33" s="773" t="s">
        <v>416</v>
      </c>
      <c r="AN33" s="773"/>
      <c r="AO33" s="773"/>
      <c r="AP33" s="773"/>
      <c r="AQ33" s="773"/>
      <c r="AR33" s="773"/>
      <c r="AS33" s="773"/>
      <c r="AT33" s="773"/>
      <c r="AU33" s="773"/>
      <c r="AV33" s="774"/>
      <c r="AW33" s="583" t="s">
        <v>368</v>
      </c>
      <c r="AX33" s="584"/>
      <c r="AY33" s="584"/>
      <c r="AZ33" s="584"/>
      <c r="BA33" s="584"/>
      <c r="BB33" s="584"/>
      <c r="BC33" s="584"/>
      <c r="BD33" s="584"/>
      <c r="BE33" s="584"/>
      <c r="BF33" s="588" t="s">
        <v>368</v>
      </c>
      <c r="BG33" s="588"/>
      <c r="BH33" s="588"/>
      <c r="BI33" s="588"/>
      <c r="BJ33" s="584" t="s">
        <v>368</v>
      </c>
      <c r="BK33" s="821"/>
      <c r="BL33" s="821"/>
      <c r="BM33" s="821"/>
      <c r="BN33" s="821"/>
      <c r="BO33" s="821"/>
      <c r="BP33" s="822"/>
      <c r="BQ33" s="838" t="s">
        <v>110</v>
      </c>
      <c r="BR33" s="708"/>
      <c r="BS33" s="708"/>
      <c r="BT33" s="708"/>
      <c r="BU33" s="709"/>
      <c r="BV33" s="817" t="s">
        <v>403</v>
      </c>
      <c r="BW33" s="818"/>
      <c r="BX33" s="619" t="s">
        <v>109</v>
      </c>
      <c r="BY33" s="582"/>
      <c r="BZ33" s="582"/>
      <c r="CA33" s="582"/>
      <c r="CB33" s="585"/>
      <c r="CC33" s="817" t="s">
        <v>409</v>
      </c>
      <c r="CD33" s="818"/>
      <c r="CE33" s="619" t="s">
        <v>108</v>
      </c>
      <c r="CF33" s="582"/>
      <c r="CG33" s="582"/>
      <c r="CH33" s="582"/>
      <c r="CI33" s="582"/>
      <c r="CJ33" s="582"/>
      <c r="CK33" s="582"/>
      <c r="CL33" s="582"/>
      <c r="CM33" s="582"/>
      <c r="CN33" s="585"/>
      <c r="CO33" s="819">
        <v>1</v>
      </c>
      <c r="CP33" s="752"/>
      <c r="CQ33" s="752"/>
      <c r="CR33" s="752"/>
      <c r="CS33" s="752"/>
      <c r="CT33" s="820" t="s">
        <v>525</v>
      </c>
      <c r="CU33" s="820"/>
      <c r="CV33" s="820"/>
      <c r="CW33" s="820"/>
      <c r="CX33" s="820"/>
      <c r="CY33" s="820"/>
      <c r="CZ33" s="584">
        <v>8010</v>
      </c>
      <c r="DA33" s="752"/>
      <c r="DB33" s="752"/>
      <c r="DC33" s="752"/>
      <c r="DD33" s="752"/>
      <c r="DE33" s="752"/>
      <c r="DF33" s="752"/>
      <c r="DG33" s="752"/>
      <c r="DH33" s="754"/>
      <c r="DI33" s="4"/>
    </row>
    <row r="34" spans="2:113" ht="13.5" customHeight="1">
      <c r="B34" s="850" t="s">
        <v>117</v>
      </c>
      <c r="C34" s="851"/>
      <c r="D34" s="851"/>
      <c r="E34" s="851"/>
      <c r="F34" s="851"/>
      <c r="G34" s="851"/>
      <c r="H34" s="851"/>
      <c r="I34" s="851"/>
      <c r="J34" s="851"/>
      <c r="K34" s="851"/>
      <c r="L34" s="852"/>
      <c r="M34" s="583" t="s">
        <v>368</v>
      </c>
      <c r="N34" s="584"/>
      <c r="O34" s="584"/>
      <c r="P34" s="584"/>
      <c r="Q34" s="584"/>
      <c r="R34" s="584"/>
      <c r="S34" s="584"/>
      <c r="T34" s="584"/>
      <c r="U34" s="588" t="s">
        <v>368</v>
      </c>
      <c r="V34" s="588"/>
      <c r="W34" s="588"/>
      <c r="X34" s="588"/>
      <c r="Y34" s="584" t="s">
        <v>368</v>
      </c>
      <c r="Z34" s="584"/>
      <c r="AA34" s="584"/>
      <c r="AB34" s="584"/>
      <c r="AC34" s="584"/>
      <c r="AD34" s="584"/>
      <c r="AE34" s="584"/>
      <c r="AF34" s="584"/>
      <c r="AG34" s="588" t="s">
        <v>368</v>
      </c>
      <c r="AH34" s="588"/>
      <c r="AI34" s="588"/>
      <c r="AJ34" s="713"/>
      <c r="AK34" s="847"/>
      <c r="AL34" s="49"/>
      <c r="AM34" s="582" t="s">
        <v>106</v>
      </c>
      <c r="AN34" s="582"/>
      <c r="AO34" s="582"/>
      <c r="AP34" s="582"/>
      <c r="AQ34" s="582"/>
      <c r="AR34" s="582"/>
      <c r="AS34" s="582"/>
      <c r="AT34" s="582"/>
      <c r="AU34" s="582"/>
      <c r="AV34" s="585"/>
      <c r="AW34" s="583">
        <v>1739526</v>
      </c>
      <c r="AX34" s="584"/>
      <c r="AY34" s="584"/>
      <c r="AZ34" s="584"/>
      <c r="BA34" s="584"/>
      <c r="BB34" s="584"/>
      <c r="BC34" s="584"/>
      <c r="BD34" s="584"/>
      <c r="BE34" s="584"/>
      <c r="BF34" s="588">
        <v>8.3000000000000007</v>
      </c>
      <c r="BG34" s="588"/>
      <c r="BH34" s="588"/>
      <c r="BI34" s="588"/>
      <c r="BJ34" s="584" t="s">
        <v>368</v>
      </c>
      <c r="BK34" s="821"/>
      <c r="BL34" s="821"/>
      <c r="BM34" s="821"/>
      <c r="BN34" s="821"/>
      <c r="BO34" s="821"/>
      <c r="BP34" s="822"/>
      <c r="BQ34" s="619" t="s">
        <v>105</v>
      </c>
      <c r="BR34" s="582"/>
      <c r="BS34" s="582"/>
      <c r="BT34" s="582"/>
      <c r="BU34" s="585"/>
      <c r="BV34" s="817" t="s">
        <v>403</v>
      </c>
      <c r="BW34" s="818"/>
      <c r="BX34" s="619" t="s">
        <v>104</v>
      </c>
      <c r="BY34" s="582"/>
      <c r="BZ34" s="582"/>
      <c r="CA34" s="582"/>
      <c r="CB34" s="585"/>
      <c r="CC34" s="817" t="s">
        <v>403</v>
      </c>
      <c r="CD34" s="818"/>
      <c r="CE34" s="619" t="s">
        <v>103</v>
      </c>
      <c r="CF34" s="582"/>
      <c r="CG34" s="582"/>
      <c r="CH34" s="582"/>
      <c r="CI34" s="582"/>
      <c r="CJ34" s="582"/>
      <c r="CK34" s="582"/>
      <c r="CL34" s="582"/>
      <c r="CM34" s="582"/>
      <c r="CN34" s="585"/>
      <c r="CO34" s="819">
        <v>1</v>
      </c>
      <c r="CP34" s="752"/>
      <c r="CQ34" s="752"/>
      <c r="CR34" s="752"/>
      <c r="CS34" s="752"/>
      <c r="CT34" s="820" t="s">
        <v>525</v>
      </c>
      <c r="CU34" s="820"/>
      <c r="CV34" s="820"/>
      <c r="CW34" s="820"/>
      <c r="CX34" s="820"/>
      <c r="CY34" s="820"/>
      <c r="CZ34" s="584">
        <v>7400</v>
      </c>
      <c r="DA34" s="752"/>
      <c r="DB34" s="752"/>
      <c r="DC34" s="752"/>
      <c r="DD34" s="752"/>
      <c r="DE34" s="752"/>
      <c r="DF34" s="752"/>
      <c r="DG34" s="752"/>
      <c r="DH34" s="754"/>
      <c r="DI34" s="4"/>
    </row>
    <row r="35" spans="2:113" ht="13.5" customHeight="1">
      <c r="B35" s="853" t="s">
        <v>111</v>
      </c>
      <c r="C35" s="695"/>
      <c r="D35" s="695"/>
      <c r="E35" s="695"/>
      <c r="F35" s="695"/>
      <c r="G35" s="695"/>
      <c r="H35" s="695"/>
      <c r="I35" s="695"/>
      <c r="J35" s="695"/>
      <c r="K35" s="695"/>
      <c r="L35" s="696"/>
      <c r="M35" s="583"/>
      <c r="N35" s="584"/>
      <c r="O35" s="584"/>
      <c r="P35" s="584"/>
      <c r="Q35" s="584"/>
      <c r="R35" s="584"/>
      <c r="S35" s="584"/>
      <c r="T35" s="584"/>
      <c r="U35" s="588"/>
      <c r="V35" s="588"/>
      <c r="W35" s="588"/>
      <c r="X35" s="588"/>
      <c r="Y35" s="584"/>
      <c r="Z35" s="584"/>
      <c r="AA35" s="584"/>
      <c r="AB35" s="584"/>
      <c r="AC35" s="584"/>
      <c r="AD35" s="584"/>
      <c r="AE35" s="584"/>
      <c r="AF35" s="584"/>
      <c r="AG35" s="588"/>
      <c r="AH35" s="588"/>
      <c r="AI35" s="588"/>
      <c r="AJ35" s="713"/>
      <c r="AK35" s="848"/>
      <c r="AL35" s="48"/>
      <c r="AM35" s="836" t="s">
        <v>101</v>
      </c>
      <c r="AN35" s="836"/>
      <c r="AO35" s="836"/>
      <c r="AP35" s="836"/>
      <c r="AQ35" s="836"/>
      <c r="AR35" s="836"/>
      <c r="AS35" s="836"/>
      <c r="AT35" s="836"/>
      <c r="AU35" s="836"/>
      <c r="AV35" s="837"/>
      <c r="AW35" s="733" t="s">
        <v>368</v>
      </c>
      <c r="AX35" s="734"/>
      <c r="AY35" s="734"/>
      <c r="AZ35" s="734"/>
      <c r="BA35" s="734"/>
      <c r="BB35" s="734"/>
      <c r="BC35" s="734"/>
      <c r="BD35" s="734"/>
      <c r="BE35" s="734"/>
      <c r="BF35" s="735" t="s">
        <v>368</v>
      </c>
      <c r="BG35" s="735"/>
      <c r="BH35" s="735"/>
      <c r="BI35" s="735"/>
      <c r="BJ35" s="734" t="s">
        <v>368</v>
      </c>
      <c r="BK35" s="833"/>
      <c r="BL35" s="833"/>
      <c r="BM35" s="833"/>
      <c r="BN35" s="833"/>
      <c r="BO35" s="833"/>
      <c r="BP35" s="834"/>
      <c r="BQ35" s="835" t="s">
        <v>100</v>
      </c>
      <c r="BR35" s="695"/>
      <c r="BS35" s="695"/>
      <c r="BT35" s="695"/>
      <c r="BU35" s="696"/>
      <c r="BV35" s="817" t="s">
        <v>403</v>
      </c>
      <c r="BW35" s="818"/>
      <c r="BX35" s="619" t="s">
        <v>99</v>
      </c>
      <c r="BY35" s="582"/>
      <c r="BZ35" s="582"/>
      <c r="CA35" s="582"/>
      <c r="CB35" s="585"/>
      <c r="CC35" s="817" t="s">
        <v>403</v>
      </c>
      <c r="CD35" s="818"/>
      <c r="CE35" s="619" t="s">
        <v>418</v>
      </c>
      <c r="CF35" s="582"/>
      <c r="CG35" s="582"/>
      <c r="CH35" s="582"/>
      <c r="CI35" s="582"/>
      <c r="CJ35" s="582"/>
      <c r="CK35" s="582"/>
      <c r="CL35" s="582"/>
      <c r="CM35" s="582"/>
      <c r="CN35" s="585"/>
      <c r="CO35" s="819">
        <v>1</v>
      </c>
      <c r="CP35" s="752"/>
      <c r="CQ35" s="752"/>
      <c r="CR35" s="752"/>
      <c r="CS35" s="752"/>
      <c r="CT35" s="820" t="s">
        <v>525</v>
      </c>
      <c r="CU35" s="820"/>
      <c r="CV35" s="820"/>
      <c r="CW35" s="820"/>
      <c r="CX35" s="820"/>
      <c r="CY35" s="820"/>
      <c r="CZ35" s="584">
        <v>5580</v>
      </c>
      <c r="DA35" s="752"/>
      <c r="DB35" s="752"/>
      <c r="DC35" s="752"/>
      <c r="DD35" s="752"/>
      <c r="DE35" s="752"/>
      <c r="DF35" s="752"/>
      <c r="DG35" s="752"/>
      <c r="DH35" s="754"/>
      <c r="DI35" s="4"/>
    </row>
    <row r="36" spans="2:113" ht="13.5" customHeight="1">
      <c r="B36" s="659" t="s">
        <v>107</v>
      </c>
      <c r="C36" s="582"/>
      <c r="D36" s="582"/>
      <c r="E36" s="582"/>
      <c r="F36" s="582"/>
      <c r="G36" s="582"/>
      <c r="H36" s="582"/>
      <c r="I36" s="582"/>
      <c r="J36" s="582"/>
      <c r="K36" s="582"/>
      <c r="L36" s="585"/>
      <c r="M36" s="583">
        <v>8204694</v>
      </c>
      <c r="N36" s="584"/>
      <c r="O36" s="584"/>
      <c r="P36" s="584"/>
      <c r="Q36" s="584"/>
      <c r="R36" s="584"/>
      <c r="S36" s="584"/>
      <c r="T36" s="584"/>
      <c r="U36" s="588">
        <v>15</v>
      </c>
      <c r="V36" s="588"/>
      <c r="W36" s="588"/>
      <c r="X36" s="588"/>
      <c r="Y36" s="584" t="s">
        <v>368</v>
      </c>
      <c r="Z36" s="584"/>
      <c r="AA36" s="584"/>
      <c r="AB36" s="584"/>
      <c r="AC36" s="584"/>
      <c r="AD36" s="584"/>
      <c r="AE36" s="584"/>
      <c r="AF36" s="584"/>
      <c r="AG36" s="588" t="s">
        <v>368</v>
      </c>
      <c r="AH36" s="588"/>
      <c r="AI36" s="588"/>
      <c r="AJ36" s="713"/>
      <c r="AK36" s="47"/>
      <c r="AL36" s="726" t="s">
        <v>97</v>
      </c>
      <c r="AM36" s="726"/>
      <c r="AN36" s="726"/>
      <c r="AO36" s="726"/>
      <c r="AP36" s="726"/>
      <c r="AQ36" s="726"/>
      <c r="AR36" s="726"/>
      <c r="AS36" s="726"/>
      <c r="AT36" s="726"/>
      <c r="AU36" s="726"/>
      <c r="AV36" s="727"/>
      <c r="AW36" s="741" t="s">
        <v>368</v>
      </c>
      <c r="AX36" s="742"/>
      <c r="AY36" s="742"/>
      <c r="AZ36" s="742"/>
      <c r="BA36" s="742"/>
      <c r="BB36" s="742"/>
      <c r="BC36" s="742"/>
      <c r="BD36" s="742"/>
      <c r="BE36" s="742"/>
      <c r="BF36" s="743" t="s">
        <v>368</v>
      </c>
      <c r="BG36" s="743"/>
      <c r="BH36" s="743"/>
      <c r="BI36" s="743"/>
      <c r="BJ36" s="742" t="s">
        <v>368</v>
      </c>
      <c r="BK36" s="831"/>
      <c r="BL36" s="831"/>
      <c r="BM36" s="831"/>
      <c r="BN36" s="831"/>
      <c r="BO36" s="831"/>
      <c r="BP36" s="832"/>
      <c r="BQ36" s="619" t="s">
        <v>96</v>
      </c>
      <c r="BR36" s="582"/>
      <c r="BS36" s="582"/>
      <c r="BT36" s="582"/>
      <c r="BU36" s="585"/>
      <c r="BV36" s="817" t="s">
        <v>403</v>
      </c>
      <c r="BW36" s="818"/>
      <c r="BX36" s="619" t="s">
        <v>95</v>
      </c>
      <c r="BY36" s="582"/>
      <c r="BZ36" s="582"/>
      <c r="CA36" s="582"/>
      <c r="CB36" s="585"/>
      <c r="CC36" s="817" t="s">
        <v>403</v>
      </c>
      <c r="CD36" s="818"/>
      <c r="CE36" s="619" t="s">
        <v>94</v>
      </c>
      <c r="CF36" s="582"/>
      <c r="CG36" s="582"/>
      <c r="CH36" s="582"/>
      <c r="CI36" s="582"/>
      <c r="CJ36" s="582"/>
      <c r="CK36" s="582"/>
      <c r="CL36" s="582"/>
      <c r="CM36" s="582"/>
      <c r="CN36" s="585"/>
      <c r="CO36" s="819">
        <v>1</v>
      </c>
      <c r="CP36" s="752"/>
      <c r="CQ36" s="752"/>
      <c r="CR36" s="752"/>
      <c r="CS36" s="752"/>
      <c r="CT36" s="820" t="s">
        <v>525</v>
      </c>
      <c r="CU36" s="820"/>
      <c r="CV36" s="820"/>
      <c r="CW36" s="820"/>
      <c r="CX36" s="820"/>
      <c r="CY36" s="820"/>
      <c r="CZ36" s="584">
        <v>5060</v>
      </c>
      <c r="DA36" s="752"/>
      <c r="DB36" s="752"/>
      <c r="DC36" s="752"/>
      <c r="DD36" s="752"/>
      <c r="DE36" s="752"/>
      <c r="DF36" s="752"/>
      <c r="DG36" s="752"/>
      <c r="DH36" s="754"/>
      <c r="DI36" s="4"/>
    </row>
    <row r="37" spans="2:113" ht="13.5" customHeight="1">
      <c r="B37" s="659" t="s">
        <v>102</v>
      </c>
      <c r="C37" s="582"/>
      <c r="D37" s="582"/>
      <c r="E37" s="582"/>
      <c r="F37" s="582"/>
      <c r="G37" s="582"/>
      <c r="H37" s="582"/>
      <c r="I37" s="582"/>
      <c r="J37" s="582"/>
      <c r="K37" s="582"/>
      <c r="L37" s="585"/>
      <c r="M37" s="583">
        <v>85874</v>
      </c>
      <c r="N37" s="584"/>
      <c r="O37" s="584"/>
      <c r="P37" s="584"/>
      <c r="Q37" s="584"/>
      <c r="R37" s="584"/>
      <c r="S37" s="584"/>
      <c r="T37" s="584"/>
      <c r="U37" s="588">
        <v>0.2</v>
      </c>
      <c r="V37" s="588"/>
      <c r="W37" s="588"/>
      <c r="X37" s="588"/>
      <c r="Y37" s="584">
        <v>2045</v>
      </c>
      <c r="Z37" s="584"/>
      <c r="AA37" s="584"/>
      <c r="AB37" s="584"/>
      <c r="AC37" s="584"/>
      <c r="AD37" s="584"/>
      <c r="AE37" s="584"/>
      <c r="AF37" s="584"/>
      <c r="AG37" s="588">
        <v>0</v>
      </c>
      <c r="AH37" s="588"/>
      <c r="AI37" s="588"/>
      <c r="AJ37" s="713"/>
      <c r="AK37" s="619" t="s">
        <v>92</v>
      </c>
      <c r="AL37" s="582"/>
      <c r="AM37" s="582"/>
      <c r="AN37" s="582"/>
      <c r="AO37" s="582"/>
      <c r="AP37" s="582"/>
      <c r="AQ37" s="582"/>
      <c r="AR37" s="582"/>
      <c r="AS37" s="582"/>
      <c r="AT37" s="582"/>
      <c r="AU37" s="582"/>
      <c r="AV37" s="585"/>
      <c r="AW37" s="583" t="s">
        <v>368</v>
      </c>
      <c r="AX37" s="584"/>
      <c r="AY37" s="584"/>
      <c r="AZ37" s="584"/>
      <c r="BA37" s="584"/>
      <c r="BB37" s="584"/>
      <c r="BC37" s="584"/>
      <c r="BD37" s="584"/>
      <c r="BE37" s="584"/>
      <c r="BF37" s="588" t="s">
        <v>368</v>
      </c>
      <c r="BG37" s="588"/>
      <c r="BH37" s="588"/>
      <c r="BI37" s="588"/>
      <c r="BJ37" s="584" t="s">
        <v>368</v>
      </c>
      <c r="BK37" s="821"/>
      <c r="BL37" s="821"/>
      <c r="BM37" s="821"/>
      <c r="BN37" s="821"/>
      <c r="BO37" s="821"/>
      <c r="BP37" s="822"/>
      <c r="BQ37" s="619" t="s">
        <v>91</v>
      </c>
      <c r="BR37" s="582"/>
      <c r="BS37" s="582"/>
      <c r="BT37" s="582"/>
      <c r="BU37" s="585"/>
      <c r="BV37" s="817" t="s">
        <v>403</v>
      </c>
      <c r="BW37" s="818"/>
      <c r="BX37" s="619" t="s">
        <v>90</v>
      </c>
      <c r="BY37" s="582"/>
      <c r="BZ37" s="582"/>
      <c r="CA37" s="582"/>
      <c r="CB37" s="585"/>
      <c r="CC37" s="817" t="s">
        <v>403</v>
      </c>
      <c r="CD37" s="818"/>
      <c r="CE37" s="619" t="s">
        <v>89</v>
      </c>
      <c r="CF37" s="582"/>
      <c r="CG37" s="582"/>
      <c r="CH37" s="582"/>
      <c r="CI37" s="582"/>
      <c r="CJ37" s="582"/>
      <c r="CK37" s="582"/>
      <c r="CL37" s="582"/>
      <c r="CM37" s="582"/>
      <c r="CN37" s="585"/>
      <c r="CO37" s="819">
        <v>23</v>
      </c>
      <c r="CP37" s="752"/>
      <c r="CQ37" s="752"/>
      <c r="CR37" s="752"/>
      <c r="CS37" s="752"/>
      <c r="CT37" s="820" t="s">
        <v>525</v>
      </c>
      <c r="CU37" s="820"/>
      <c r="CV37" s="820"/>
      <c r="CW37" s="820"/>
      <c r="CX37" s="820"/>
      <c r="CY37" s="820"/>
      <c r="CZ37" s="584">
        <v>4850</v>
      </c>
      <c r="DA37" s="752"/>
      <c r="DB37" s="752"/>
      <c r="DC37" s="752"/>
      <c r="DD37" s="752"/>
      <c r="DE37" s="752"/>
      <c r="DF37" s="752"/>
      <c r="DG37" s="752"/>
      <c r="DH37" s="754"/>
      <c r="DI37" s="4"/>
    </row>
    <row r="38" spans="2:113" ht="13.5" customHeight="1">
      <c r="B38" s="659" t="s">
        <v>98</v>
      </c>
      <c r="C38" s="582"/>
      <c r="D38" s="582"/>
      <c r="E38" s="582"/>
      <c r="F38" s="582"/>
      <c r="G38" s="582"/>
      <c r="H38" s="582"/>
      <c r="I38" s="582"/>
      <c r="J38" s="582"/>
      <c r="K38" s="582"/>
      <c r="L38" s="585"/>
      <c r="M38" s="583">
        <v>19117</v>
      </c>
      <c r="N38" s="584"/>
      <c r="O38" s="584"/>
      <c r="P38" s="584"/>
      <c r="Q38" s="584"/>
      <c r="R38" s="584"/>
      <c r="S38" s="584"/>
      <c r="T38" s="584"/>
      <c r="U38" s="588">
        <v>0</v>
      </c>
      <c r="V38" s="588"/>
      <c r="W38" s="588"/>
      <c r="X38" s="588"/>
      <c r="Y38" s="584" t="s">
        <v>368</v>
      </c>
      <c r="Z38" s="584"/>
      <c r="AA38" s="584"/>
      <c r="AB38" s="584"/>
      <c r="AC38" s="584"/>
      <c r="AD38" s="584"/>
      <c r="AE38" s="584"/>
      <c r="AF38" s="584"/>
      <c r="AG38" s="588" t="s">
        <v>368</v>
      </c>
      <c r="AH38" s="588"/>
      <c r="AI38" s="588"/>
      <c r="AJ38" s="713"/>
      <c r="AK38" s="697" t="s">
        <v>87</v>
      </c>
      <c r="AL38" s="662"/>
      <c r="AM38" s="662"/>
      <c r="AN38" s="662"/>
      <c r="AO38" s="662"/>
      <c r="AP38" s="662"/>
      <c r="AQ38" s="662"/>
      <c r="AR38" s="662"/>
      <c r="AS38" s="662"/>
      <c r="AT38" s="662"/>
      <c r="AU38" s="662"/>
      <c r="AV38" s="663"/>
      <c r="AW38" s="830">
        <v>20926202</v>
      </c>
      <c r="AX38" s="812"/>
      <c r="AY38" s="812"/>
      <c r="AZ38" s="812"/>
      <c r="BA38" s="812"/>
      <c r="BB38" s="812"/>
      <c r="BC38" s="812"/>
      <c r="BD38" s="812"/>
      <c r="BE38" s="812"/>
      <c r="BF38" s="811">
        <v>100</v>
      </c>
      <c r="BG38" s="811"/>
      <c r="BH38" s="811"/>
      <c r="BI38" s="811"/>
      <c r="BJ38" s="812">
        <v>111874</v>
      </c>
      <c r="BK38" s="813"/>
      <c r="BL38" s="813"/>
      <c r="BM38" s="813"/>
      <c r="BN38" s="813"/>
      <c r="BO38" s="813"/>
      <c r="BP38" s="814"/>
      <c r="BQ38" s="697" t="s">
        <v>86</v>
      </c>
      <c r="BR38" s="662"/>
      <c r="BS38" s="662"/>
      <c r="BT38" s="662"/>
      <c r="BU38" s="663"/>
      <c r="BV38" s="815" t="s">
        <v>403</v>
      </c>
      <c r="BW38" s="816"/>
      <c r="BX38" s="697" t="s">
        <v>85</v>
      </c>
      <c r="BY38" s="662"/>
      <c r="BZ38" s="662"/>
      <c r="CA38" s="662"/>
      <c r="CB38" s="663"/>
      <c r="CC38" s="815" t="s">
        <v>409</v>
      </c>
      <c r="CD38" s="816"/>
      <c r="CE38" s="823"/>
      <c r="CF38" s="824"/>
      <c r="CG38" s="824"/>
      <c r="CH38" s="824"/>
      <c r="CI38" s="824"/>
      <c r="CJ38" s="824"/>
      <c r="CK38" s="824"/>
      <c r="CL38" s="824"/>
      <c r="CM38" s="824"/>
      <c r="CN38" s="825"/>
      <c r="CO38" s="826"/>
      <c r="CP38" s="827"/>
      <c r="CQ38" s="827"/>
      <c r="CR38" s="827"/>
      <c r="CS38" s="827"/>
      <c r="CT38" s="828"/>
      <c r="CU38" s="828"/>
      <c r="CV38" s="828"/>
      <c r="CW38" s="828"/>
      <c r="CX38" s="828"/>
      <c r="CY38" s="828"/>
      <c r="CZ38" s="827"/>
      <c r="DA38" s="827"/>
      <c r="DB38" s="827"/>
      <c r="DC38" s="827"/>
      <c r="DD38" s="827"/>
      <c r="DE38" s="827"/>
      <c r="DF38" s="827"/>
      <c r="DG38" s="827"/>
      <c r="DH38" s="829"/>
      <c r="DI38" s="4"/>
    </row>
    <row r="39" spans="2:113" ht="13.5" customHeight="1">
      <c r="B39" s="659" t="s">
        <v>93</v>
      </c>
      <c r="C39" s="582"/>
      <c r="D39" s="582"/>
      <c r="E39" s="582"/>
      <c r="F39" s="582"/>
      <c r="G39" s="582"/>
      <c r="H39" s="582"/>
      <c r="I39" s="582"/>
      <c r="J39" s="582"/>
      <c r="K39" s="582"/>
      <c r="L39" s="585"/>
      <c r="M39" s="583">
        <v>1207400</v>
      </c>
      <c r="N39" s="584"/>
      <c r="O39" s="584"/>
      <c r="P39" s="584"/>
      <c r="Q39" s="584"/>
      <c r="R39" s="584"/>
      <c r="S39" s="584"/>
      <c r="T39" s="584"/>
      <c r="U39" s="588">
        <v>2.2000000000000002</v>
      </c>
      <c r="V39" s="588"/>
      <c r="W39" s="588"/>
      <c r="X39" s="588"/>
      <c r="Y39" s="584" t="s">
        <v>368</v>
      </c>
      <c r="Z39" s="584"/>
      <c r="AA39" s="584"/>
      <c r="AB39" s="584"/>
      <c r="AC39" s="584"/>
      <c r="AD39" s="584"/>
      <c r="AE39" s="584"/>
      <c r="AF39" s="584"/>
      <c r="AG39" s="588" t="s">
        <v>368</v>
      </c>
      <c r="AH39" s="588"/>
      <c r="AI39" s="588"/>
      <c r="AJ39" s="71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59" t="s">
        <v>88</v>
      </c>
      <c r="C40" s="582"/>
      <c r="D40" s="582"/>
      <c r="E40" s="582"/>
      <c r="F40" s="582"/>
      <c r="G40" s="582"/>
      <c r="H40" s="582"/>
      <c r="I40" s="582"/>
      <c r="J40" s="582"/>
      <c r="K40" s="582"/>
      <c r="L40" s="585"/>
      <c r="M40" s="583">
        <v>717934</v>
      </c>
      <c r="N40" s="584"/>
      <c r="O40" s="584"/>
      <c r="P40" s="584"/>
      <c r="Q40" s="584"/>
      <c r="R40" s="584"/>
      <c r="S40" s="584"/>
      <c r="T40" s="584"/>
      <c r="U40" s="588">
        <v>1.3</v>
      </c>
      <c r="V40" s="588"/>
      <c r="W40" s="588"/>
      <c r="X40" s="588"/>
      <c r="Y40" s="584" t="s">
        <v>368</v>
      </c>
      <c r="Z40" s="584"/>
      <c r="AA40" s="584"/>
      <c r="AB40" s="584"/>
      <c r="AC40" s="584"/>
      <c r="AD40" s="584"/>
      <c r="AE40" s="584"/>
      <c r="AF40" s="584"/>
      <c r="AG40" s="588" t="s">
        <v>368</v>
      </c>
      <c r="AH40" s="588"/>
      <c r="AI40" s="588"/>
      <c r="AJ40" s="71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59" t="s">
        <v>84</v>
      </c>
      <c r="C41" s="582"/>
      <c r="D41" s="582"/>
      <c r="E41" s="582"/>
      <c r="F41" s="582"/>
      <c r="G41" s="582"/>
      <c r="H41" s="582"/>
      <c r="I41" s="582"/>
      <c r="J41" s="582"/>
      <c r="K41" s="582"/>
      <c r="L41" s="585"/>
      <c r="M41" s="583">
        <v>444206</v>
      </c>
      <c r="N41" s="584"/>
      <c r="O41" s="584"/>
      <c r="P41" s="584"/>
      <c r="Q41" s="584"/>
      <c r="R41" s="584"/>
      <c r="S41" s="584"/>
      <c r="T41" s="584"/>
      <c r="U41" s="588">
        <v>0.8</v>
      </c>
      <c r="V41" s="588"/>
      <c r="W41" s="588"/>
      <c r="X41" s="588"/>
      <c r="Y41" s="584">
        <v>13772</v>
      </c>
      <c r="Z41" s="584"/>
      <c r="AA41" s="584"/>
      <c r="AB41" s="584"/>
      <c r="AC41" s="584"/>
      <c r="AD41" s="584"/>
      <c r="AE41" s="584"/>
      <c r="AF41" s="584"/>
      <c r="AG41" s="588">
        <v>0.1</v>
      </c>
      <c r="AH41" s="588"/>
      <c r="AI41" s="588"/>
      <c r="AJ41" s="71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59" t="s">
        <v>83</v>
      </c>
      <c r="C42" s="582"/>
      <c r="D42" s="582"/>
      <c r="E42" s="582"/>
      <c r="F42" s="582"/>
      <c r="G42" s="582"/>
      <c r="H42" s="582"/>
      <c r="I42" s="582"/>
      <c r="J42" s="582"/>
      <c r="K42" s="582"/>
      <c r="L42" s="585"/>
      <c r="M42" s="583">
        <v>3428828</v>
      </c>
      <c r="N42" s="584"/>
      <c r="O42" s="584"/>
      <c r="P42" s="584"/>
      <c r="Q42" s="584"/>
      <c r="R42" s="584"/>
      <c r="S42" s="584"/>
      <c r="T42" s="584"/>
      <c r="U42" s="588">
        <v>6.3</v>
      </c>
      <c r="V42" s="588"/>
      <c r="W42" s="588"/>
      <c r="X42" s="588"/>
      <c r="Y42" s="584" t="s">
        <v>368</v>
      </c>
      <c r="Z42" s="584"/>
      <c r="AA42" s="584"/>
      <c r="AB42" s="584"/>
      <c r="AC42" s="584"/>
      <c r="AD42" s="584"/>
      <c r="AE42" s="584"/>
      <c r="AF42" s="584"/>
      <c r="AG42" s="588" t="s">
        <v>368</v>
      </c>
      <c r="AH42" s="588"/>
      <c r="AI42" s="588"/>
      <c r="AJ42" s="71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695" t="s">
        <v>82</v>
      </c>
      <c r="D43" s="695"/>
      <c r="E43" s="695"/>
      <c r="F43" s="695"/>
      <c r="G43" s="695"/>
      <c r="H43" s="695"/>
      <c r="I43" s="695"/>
      <c r="J43" s="695"/>
      <c r="K43" s="695"/>
      <c r="L43" s="696"/>
      <c r="M43" s="583" t="s">
        <v>368</v>
      </c>
      <c r="N43" s="584"/>
      <c r="O43" s="584"/>
      <c r="P43" s="584"/>
      <c r="Q43" s="584"/>
      <c r="R43" s="584"/>
      <c r="S43" s="584"/>
      <c r="T43" s="584"/>
      <c r="U43" s="588" t="s">
        <v>368</v>
      </c>
      <c r="V43" s="588"/>
      <c r="W43" s="588"/>
      <c r="X43" s="588"/>
      <c r="Y43" s="584" t="s">
        <v>368</v>
      </c>
      <c r="Z43" s="584"/>
      <c r="AA43" s="584"/>
      <c r="AB43" s="584"/>
      <c r="AC43" s="584"/>
      <c r="AD43" s="584"/>
      <c r="AE43" s="584"/>
      <c r="AF43" s="584"/>
      <c r="AG43" s="588" t="s">
        <v>368</v>
      </c>
      <c r="AH43" s="588"/>
      <c r="AI43" s="588"/>
      <c r="AJ43" s="713"/>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695" t="s">
        <v>81</v>
      </c>
      <c r="D44" s="695"/>
      <c r="E44" s="695"/>
      <c r="F44" s="695"/>
      <c r="G44" s="695"/>
      <c r="H44" s="695"/>
      <c r="I44" s="695"/>
      <c r="J44" s="695"/>
      <c r="K44" s="695"/>
      <c r="L44" s="696"/>
      <c r="M44" s="583">
        <v>2163428</v>
      </c>
      <c r="N44" s="584"/>
      <c r="O44" s="584"/>
      <c r="P44" s="584"/>
      <c r="Q44" s="584"/>
      <c r="R44" s="584"/>
      <c r="S44" s="584"/>
      <c r="T44" s="584"/>
      <c r="U44" s="588">
        <v>4</v>
      </c>
      <c r="V44" s="588"/>
      <c r="W44" s="588"/>
      <c r="X44" s="588"/>
      <c r="Y44" s="584" t="s">
        <v>368</v>
      </c>
      <c r="Z44" s="584"/>
      <c r="AA44" s="584"/>
      <c r="AB44" s="584"/>
      <c r="AC44" s="584"/>
      <c r="AD44" s="584"/>
      <c r="AE44" s="584"/>
      <c r="AF44" s="584"/>
      <c r="AG44" s="588" t="s">
        <v>368</v>
      </c>
      <c r="AH44" s="588"/>
      <c r="AI44" s="588"/>
      <c r="AJ44" s="713"/>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4" t="s">
        <v>80</v>
      </c>
      <c r="C45" s="662"/>
      <c r="D45" s="662"/>
      <c r="E45" s="662"/>
      <c r="F45" s="662"/>
      <c r="G45" s="662"/>
      <c r="H45" s="662"/>
      <c r="I45" s="662"/>
      <c r="J45" s="662"/>
      <c r="K45" s="662"/>
      <c r="L45" s="663"/>
      <c r="M45" s="583">
        <v>54757988</v>
      </c>
      <c r="N45" s="584"/>
      <c r="O45" s="584"/>
      <c r="P45" s="584"/>
      <c r="Q45" s="584"/>
      <c r="R45" s="584"/>
      <c r="S45" s="584"/>
      <c r="T45" s="584"/>
      <c r="U45" s="588">
        <v>100</v>
      </c>
      <c r="V45" s="588"/>
      <c r="W45" s="588"/>
      <c r="X45" s="588"/>
      <c r="Y45" s="584">
        <v>27083523</v>
      </c>
      <c r="Z45" s="584"/>
      <c r="AA45" s="584"/>
      <c r="AB45" s="584"/>
      <c r="AC45" s="584"/>
      <c r="AD45" s="584"/>
      <c r="AE45" s="584"/>
      <c r="AF45" s="584"/>
      <c r="AG45" s="588">
        <v>100</v>
      </c>
      <c r="AH45" s="588"/>
      <c r="AI45" s="588"/>
      <c r="AJ45" s="713"/>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32" t="s">
        <v>79</v>
      </c>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41"/>
      <c r="AD46" s="41"/>
      <c r="AE46" s="41"/>
      <c r="AF46" s="41"/>
      <c r="AG46" s="43"/>
      <c r="AH46" s="632" t="s">
        <v>419</v>
      </c>
      <c r="AI46" s="632"/>
      <c r="AJ46" s="632"/>
      <c r="AK46" s="632"/>
      <c r="AL46" s="632"/>
      <c r="AM46" s="632"/>
      <c r="AN46" s="632"/>
      <c r="AO46" s="632"/>
      <c r="AP46" s="632"/>
      <c r="AQ46" s="38"/>
      <c r="AR46" s="38"/>
      <c r="AS46" s="38"/>
      <c r="AT46" s="41"/>
      <c r="AU46" s="41"/>
      <c r="AV46" s="40"/>
      <c r="AW46" s="42"/>
      <c r="AX46" s="41"/>
      <c r="AY46" s="41"/>
      <c r="AZ46" s="632" t="s">
        <v>78</v>
      </c>
      <c r="BA46" s="632"/>
      <c r="BB46" s="632"/>
      <c r="BC46" s="632"/>
      <c r="BD46" s="632"/>
      <c r="BE46" s="632"/>
      <c r="BF46" s="632"/>
      <c r="BG46" s="632"/>
      <c r="BH46" s="632"/>
      <c r="BI46" s="632"/>
      <c r="BJ46" s="632"/>
      <c r="BK46" s="632"/>
      <c r="BL46" s="632"/>
      <c r="BM46" s="632"/>
      <c r="BN46" s="632"/>
      <c r="BO46" s="632"/>
      <c r="BP46" s="632"/>
      <c r="BQ46" s="632"/>
      <c r="BR46" s="632"/>
      <c r="BS46" s="632"/>
      <c r="BT46" s="41"/>
      <c r="BU46" s="41"/>
      <c r="BV46" s="632" t="s">
        <v>419</v>
      </c>
      <c r="BW46" s="632"/>
      <c r="BX46" s="632"/>
      <c r="BY46" s="632"/>
      <c r="BZ46" s="632"/>
      <c r="CA46" s="632"/>
      <c r="CB46" s="632"/>
      <c r="CC46" s="632"/>
      <c r="CD46" s="41"/>
      <c r="CE46" s="40"/>
      <c r="CF46" s="39"/>
      <c r="CG46" s="283"/>
      <c r="CH46" s="807" t="s">
        <v>77</v>
      </c>
      <c r="CI46" s="807"/>
      <c r="CJ46" s="807"/>
      <c r="CK46" s="807"/>
      <c r="CL46" s="807"/>
      <c r="CM46" s="807"/>
      <c r="CN46" s="807"/>
      <c r="CO46" s="807"/>
      <c r="CP46" s="807"/>
      <c r="CQ46" s="38"/>
      <c r="CR46" s="24"/>
      <c r="CS46" s="728" t="s">
        <v>778</v>
      </c>
      <c r="CT46" s="632"/>
      <c r="CU46" s="632"/>
      <c r="CV46" s="632"/>
      <c r="CW46" s="632"/>
      <c r="CX46" s="632"/>
      <c r="CY46" s="632"/>
      <c r="CZ46" s="633"/>
      <c r="DA46" s="728" t="s">
        <v>395</v>
      </c>
      <c r="DB46" s="632"/>
      <c r="DC46" s="632"/>
      <c r="DD46" s="632"/>
      <c r="DE46" s="632"/>
      <c r="DF46" s="632"/>
      <c r="DG46" s="632"/>
      <c r="DH46" s="809"/>
      <c r="DI46" s="4"/>
    </row>
    <row r="47" spans="2:113" ht="13.5" customHeight="1">
      <c r="B47" s="37"/>
      <c r="C47" s="32"/>
      <c r="D47" s="32"/>
      <c r="E47" s="662"/>
      <c r="F47" s="662"/>
      <c r="G47" s="662"/>
      <c r="H47" s="662"/>
      <c r="I47" s="662"/>
      <c r="J47" s="662"/>
      <c r="K47" s="662"/>
      <c r="L47" s="662"/>
      <c r="M47" s="662"/>
      <c r="N47" s="662"/>
      <c r="O47" s="662"/>
      <c r="P47" s="662"/>
      <c r="Q47" s="662"/>
      <c r="R47" s="662"/>
      <c r="S47" s="662"/>
      <c r="T47" s="662"/>
      <c r="U47" s="662"/>
      <c r="V47" s="662"/>
      <c r="W47" s="662"/>
      <c r="X47" s="662"/>
      <c r="Y47" s="582"/>
      <c r="Z47" s="582"/>
      <c r="AA47" s="582"/>
      <c r="AB47" s="582"/>
      <c r="AC47" s="4"/>
      <c r="AD47" s="4"/>
      <c r="AE47" s="4"/>
      <c r="AF47" s="4"/>
      <c r="AG47" s="6"/>
      <c r="AH47" s="806"/>
      <c r="AI47" s="806"/>
      <c r="AJ47" s="806"/>
      <c r="AK47" s="806"/>
      <c r="AL47" s="806"/>
      <c r="AM47" s="806"/>
      <c r="AN47" s="806"/>
      <c r="AO47" s="806"/>
      <c r="AP47" s="806"/>
      <c r="AQ47" s="35"/>
      <c r="AR47" s="35"/>
      <c r="AS47" s="35"/>
      <c r="AT47" s="4"/>
      <c r="AU47" s="4"/>
      <c r="AV47" s="34"/>
      <c r="AW47" s="33"/>
      <c r="AX47" s="32"/>
      <c r="AY47" s="32"/>
      <c r="AZ47" s="662"/>
      <c r="BA47" s="662"/>
      <c r="BB47" s="662"/>
      <c r="BC47" s="662"/>
      <c r="BD47" s="662"/>
      <c r="BE47" s="662"/>
      <c r="BF47" s="662"/>
      <c r="BG47" s="662"/>
      <c r="BH47" s="662"/>
      <c r="BI47" s="662"/>
      <c r="BJ47" s="662"/>
      <c r="BK47" s="662"/>
      <c r="BL47" s="662"/>
      <c r="BM47" s="662"/>
      <c r="BN47" s="662"/>
      <c r="BO47" s="662"/>
      <c r="BP47" s="662"/>
      <c r="BQ47" s="662"/>
      <c r="BR47" s="662"/>
      <c r="BS47" s="662"/>
      <c r="BT47" s="32"/>
      <c r="BU47" s="32"/>
      <c r="BV47" s="662"/>
      <c r="BW47" s="662"/>
      <c r="BX47" s="662"/>
      <c r="BY47" s="662"/>
      <c r="BZ47" s="662"/>
      <c r="CA47" s="662"/>
      <c r="CB47" s="662"/>
      <c r="CC47" s="662"/>
      <c r="CD47" s="32"/>
      <c r="CE47" s="31"/>
      <c r="CF47" s="20"/>
      <c r="CG47" s="284"/>
      <c r="CH47" s="808"/>
      <c r="CI47" s="808"/>
      <c r="CJ47" s="808"/>
      <c r="CK47" s="808"/>
      <c r="CL47" s="808"/>
      <c r="CM47" s="808"/>
      <c r="CN47" s="808"/>
      <c r="CO47" s="808"/>
      <c r="CP47" s="808"/>
      <c r="CQ47" s="30"/>
      <c r="CR47" s="21"/>
      <c r="CS47" s="697"/>
      <c r="CT47" s="662"/>
      <c r="CU47" s="662"/>
      <c r="CV47" s="662"/>
      <c r="CW47" s="662"/>
      <c r="CX47" s="662"/>
      <c r="CY47" s="662"/>
      <c r="CZ47" s="663"/>
      <c r="DA47" s="697"/>
      <c r="DB47" s="662"/>
      <c r="DC47" s="662"/>
      <c r="DD47" s="662"/>
      <c r="DE47" s="662"/>
      <c r="DF47" s="662"/>
      <c r="DG47" s="662"/>
      <c r="DH47" s="810"/>
      <c r="DI47" s="4"/>
    </row>
    <row r="48" spans="2:113" ht="13.5" customHeight="1">
      <c r="B48" s="29"/>
      <c r="C48" s="28"/>
      <c r="D48" s="788" t="s">
        <v>77</v>
      </c>
      <c r="E48" s="788"/>
      <c r="F48" s="788"/>
      <c r="G48" s="788"/>
      <c r="H48" s="788"/>
      <c r="I48" s="788"/>
      <c r="J48" s="788"/>
      <c r="K48" s="27"/>
      <c r="L48" s="25"/>
      <c r="M48" s="26"/>
      <c r="N48" s="788" t="s">
        <v>76</v>
      </c>
      <c r="O48" s="788"/>
      <c r="P48" s="788"/>
      <c r="Q48" s="788"/>
      <c r="R48" s="788"/>
      <c r="S48" s="788"/>
      <c r="T48" s="25"/>
      <c r="U48" s="795" t="s">
        <v>73</v>
      </c>
      <c r="V48" s="788"/>
      <c r="W48" s="788"/>
      <c r="X48" s="796"/>
      <c r="Y48" s="797" t="s">
        <v>70</v>
      </c>
      <c r="Z48" s="797"/>
      <c r="AA48" s="797"/>
      <c r="AB48" s="797"/>
      <c r="AC48" s="797"/>
      <c r="AD48" s="797"/>
      <c r="AE48" s="797"/>
      <c r="AF48" s="797"/>
      <c r="AG48" s="798" t="s">
        <v>420</v>
      </c>
      <c r="AH48" s="799"/>
      <c r="AI48" s="799"/>
      <c r="AJ48" s="799"/>
      <c r="AK48" s="799"/>
      <c r="AL48" s="799"/>
      <c r="AM48" s="799"/>
      <c r="AN48" s="799"/>
      <c r="AO48" s="799"/>
      <c r="AP48" s="800"/>
      <c r="AQ48" s="797" t="s">
        <v>75</v>
      </c>
      <c r="AR48" s="797"/>
      <c r="AS48" s="797"/>
      <c r="AT48" s="797"/>
      <c r="AU48" s="797"/>
      <c r="AV48" s="797"/>
      <c r="AW48" s="6"/>
      <c r="AX48" s="632" t="s">
        <v>74</v>
      </c>
      <c r="AY48" s="632"/>
      <c r="AZ48" s="632"/>
      <c r="BA48" s="632"/>
      <c r="BB48" s="632"/>
      <c r="BC48" s="632"/>
      <c r="BD48" s="632"/>
      <c r="BE48" s="24"/>
      <c r="BF48" s="6"/>
      <c r="BG48" s="632" t="s">
        <v>421</v>
      </c>
      <c r="BH48" s="632"/>
      <c r="BI48" s="632"/>
      <c r="BJ48" s="632"/>
      <c r="BK48" s="632"/>
      <c r="BL48" s="24"/>
      <c r="BM48" s="632" t="s">
        <v>73</v>
      </c>
      <c r="BN48" s="632"/>
      <c r="BO48" s="632"/>
      <c r="BP48" s="632"/>
      <c r="BQ48" s="801"/>
      <c r="BR48" s="802"/>
      <c r="BS48" s="632" t="s">
        <v>422</v>
      </c>
      <c r="BT48" s="632"/>
      <c r="BU48" s="632"/>
      <c r="BV48" s="632"/>
      <c r="BW48" s="632"/>
      <c r="BX48" s="803"/>
      <c r="BY48" s="804"/>
      <c r="BZ48" s="6"/>
      <c r="CA48" s="805" t="s">
        <v>423</v>
      </c>
      <c r="CB48" s="805"/>
      <c r="CC48" s="805"/>
      <c r="CD48" s="805"/>
      <c r="CE48" s="23"/>
      <c r="CF48" s="728" t="s">
        <v>72</v>
      </c>
      <c r="CG48" s="793"/>
      <c r="CH48" s="793"/>
      <c r="CI48" s="793"/>
      <c r="CJ48" s="793"/>
      <c r="CK48" s="793"/>
      <c r="CL48" s="793"/>
      <c r="CM48" s="793"/>
      <c r="CN48" s="793"/>
      <c r="CO48" s="793"/>
      <c r="CP48" s="793"/>
      <c r="CQ48" s="793"/>
      <c r="CR48" s="794"/>
      <c r="CS48" s="749">
        <v>17703042</v>
      </c>
      <c r="CT48" s="783"/>
      <c r="CU48" s="783"/>
      <c r="CV48" s="783"/>
      <c r="CW48" s="783"/>
      <c r="CX48" s="783"/>
      <c r="CY48" s="783"/>
      <c r="CZ48" s="785"/>
      <c r="DA48" s="749">
        <v>17910975</v>
      </c>
      <c r="DB48" s="783"/>
      <c r="DC48" s="783"/>
      <c r="DD48" s="783"/>
      <c r="DE48" s="783"/>
      <c r="DF48" s="783"/>
      <c r="DG48" s="783"/>
      <c r="DH48" s="786"/>
      <c r="DI48" s="4"/>
    </row>
    <row r="49" spans="2:113" ht="13.5" customHeight="1">
      <c r="B49" s="787" t="s">
        <v>71</v>
      </c>
      <c r="C49" s="788"/>
      <c r="D49" s="788"/>
      <c r="E49" s="788"/>
      <c r="F49" s="788"/>
      <c r="G49" s="788"/>
      <c r="H49" s="788"/>
      <c r="I49" s="788"/>
      <c r="J49" s="788"/>
      <c r="K49" s="788"/>
      <c r="L49" s="789"/>
      <c r="M49" s="613">
        <v>7691434</v>
      </c>
      <c r="N49" s="790"/>
      <c r="O49" s="790"/>
      <c r="P49" s="790"/>
      <c r="Q49" s="790"/>
      <c r="R49" s="790"/>
      <c r="S49" s="790"/>
      <c r="T49" s="790"/>
      <c r="U49" s="791">
        <v>14.6</v>
      </c>
      <c r="V49" s="791"/>
      <c r="W49" s="791"/>
      <c r="X49" s="791"/>
      <c r="Y49" s="790">
        <v>6809389</v>
      </c>
      <c r="Z49" s="790"/>
      <c r="AA49" s="790"/>
      <c r="AB49" s="790"/>
      <c r="AC49" s="790"/>
      <c r="AD49" s="790"/>
      <c r="AE49" s="790"/>
      <c r="AF49" s="790"/>
      <c r="AG49" s="790">
        <v>6731247</v>
      </c>
      <c r="AH49" s="790"/>
      <c r="AI49" s="790"/>
      <c r="AJ49" s="790"/>
      <c r="AK49" s="790"/>
      <c r="AL49" s="790"/>
      <c r="AM49" s="790"/>
      <c r="AN49" s="790"/>
      <c r="AO49" s="790"/>
      <c r="AP49" s="790"/>
      <c r="AQ49" s="791">
        <v>23</v>
      </c>
      <c r="AR49" s="791"/>
      <c r="AS49" s="791"/>
      <c r="AT49" s="791"/>
      <c r="AU49" s="791"/>
      <c r="AV49" s="792"/>
      <c r="AW49" s="22"/>
      <c r="AX49" s="662"/>
      <c r="AY49" s="662"/>
      <c r="AZ49" s="662"/>
      <c r="BA49" s="662"/>
      <c r="BB49" s="662"/>
      <c r="BC49" s="662"/>
      <c r="BD49" s="662"/>
      <c r="BE49" s="21"/>
      <c r="BF49" s="22"/>
      <c r="BG49" s="662"/>
      <c r="BH49" s="662"/>
      <c r="BI49" s="662"/>
      <c r="BJ49" s="662"/>
      <c r="BK49" s="662"/>
      <c r="BL49" s="21"/>
      <c r="BM49" s="662"/>
      <c r="BN49" s="662"/>
      <c r="BO49" s="662"/>
      <c r="BP49" s="662"/>
      <c r="BQ49" s="20"/>
      <c r="BR49" s="662" t="s">
        <v>27</v>
      </c>
      <c r="BS49" s="662"/>
      <c r="BT49" s="662"/>
      <c r="BU49" s="662"/>
      <c r="BV49" s="662"/>
      <c r="BW49" s="662"/>
      <c r="BX49" s="662"/>
      <c r="BY49" s="19"/>
      <c r="BZ49" s="673" t="s">
        <v>70</v>
      </c>
      <c r="CA49" s="674"/>
      <c r="CB49" s="674"/>
      <c r="CC49" s="674"/>
      <c r="CD49" s="674"/>
      <c r="CE49" s="675"/>
      <c r="CF49" s="619" t="s">
        <v>69</v>
      </c>
      <c r="CG49" s="684"/>
      <c r="CH49" s="684"/>
      <c r="CI49" s="684"/>
      <c r="CJ49" s="684"/>
      <c r="CK49" s="684"/>
      <c r="CL49" s="684"/>
      <c r="CM49" s="684"/>
      <c r="CN49" s="684"/>
      <c r="CO49" s="684"/>
      <c r="CP49" s="684"/>
      <c r="CQ49" s="684"/>
      <c r="CR49" s="685"/>
      <c r="CS49" s="583">
        <v>21697295</v>
      </c>
      <c r="CT49" s="752"/>
      <c r="CU49" s="752"/>
      <c r="CV49" s="752"/>
      <c r="CW49" s="752"/>
      <c r="CX49" s="752"/>
      <c r="CY49" s="752"/>
      <c r="CZ49" s="753"/>
      <c r="DA49" s="583">
        <v>21850027</v>
      </c>
      <c r="DB49" s="752"/>
      <c r="DC49" s="752"/>
      <c r="DD49" s="752"/>
      <c r="DE49" s="752"/>
      <c r="DF49" s="752"/>
      <c r="DG49" s="752"/>
      <c r="DH49" s="754"/>
      <c r="DI49" s="4"/>
    </row>
    <row r="50" spans="2:113" ht="13.5" customHeight="1">
      <c r="B50" s="17"/>
      <c r="C50" s="582" t="s">
        <v>68</v>
      </c>
      <c r="D50" s="582"/>
      <c r="E50" s="582"/>
      <c r="F50" s="582"/>
      <c r="G50" s="582"/>
      <c r="H50" s="582"/>
      <c r="I50" s="582"/>
      <c r="J50" s="582"/>
      <c r="K50" s="582"/>
      <c r="L50" s="585"/>
      <c r="M50" s="583">
        <v>4969364</v>
      </c>
      <c r="N50" s="584"/>
      <c r="O50" s="584"/>
      <c r="P50" s="584"/>
      <c r="Q50" s="584"/>
      <c r="R50" s="584"/>
      <c r="S50" s="584"/>
      <c r="T50" s="584"/>
      <c r="U50" s="588">
        <v>9.4</v>
      </c>
      <c r="V50" s="588"/>
      <c r="W50" s="588"/>
      <c r="X50" s="588"/>
      <c r="Y50" s="584">
        <v>4311198</v>
      </c>
      <c r="Z50" s="584"/>
      <c r="AA50" s="584"/>
      <c r="AB50" s="584"/>
      <c r="AC50" s="584"/>
      <c r="AD50" s="584"/>
      <c r="AE50" s="584"/>
      <c r="AF50" s="584"/>
      <c r="AG50" s="584" t="s">
        <v>368</v>
      </c>
      <c r="AH50" s="584"/>
      <c r="AI50" s="584"/>
      <c r="AJ50" s="584"/>
      <c r="AK50" s="584"/>
      <c r="AL50" s="584"/>
      <c r="AM50" s="584"/>
      <c r="AN50" s="584"/>
      <c r="AO50" s="584"/>
      <c r="AP50" s="584"/>
      <c r="AQ50" s="588" t="s">
        <v>368</v>
      </c>
      <c r="AR50" s="588"/>
      <c r="AS50" s="588"/>
      <c r="AT50" s="588"/>
      <c r="AU50" s="588"/>
      <c r="AV50" s="647"/>
      <c r="AW50" s="728" t="s">
        <v>67</v>
      </c>
      <c r="AX50" s="632"/>
      <c r="AY50" s="632"/>
      <c r="AZ50" s="632"/>
      <c r="BA50" s="632"/>
      <c r="BB50" s="632"/>
      <c r="BC50" s="632"/>
      <c r="BD50" s="632"/>
      <c r="BE50" s="633"/>
      <c r="BF50" s="782">
        <v>353202</v>
      </c>
      <c r="BG50" s="783"/>
      <c r="BH50" s="783"/>
      <c r="BI50" s="783"/>
      <c r="BJ50" s="783"/>
      <c r="BK50" s="783"/>
      <c r="BL50" s="783"/>
      <c r="BM50" s="784">
        <v>0.7</v>
      </c>
      <c r="BN50" s="784"/>
      <c r="BO50" s="784"/>
      <c r="BP50" s="784"/>
      <c r="BQ50" s="783" t="s">
        <v>368</v>
      </c>
      <c r="BR50" s="783"/>
      <c r="BS50" s="783"/>
      <c r="BT50" s="783"/>
      <c r="BU50" s="783"/>
      <c r="BV50" s="783"/>
      <c r="BW50" s="783"/>
      <c r="BX50" s="783"/>
      <c r="BY50" s="783"/>
      <c r="BZ50" s="783">
        <v>352907</v>
      </c>
      <c r="CA50" s="783"/>
      <c r="CB50" s="783"/>
      <c r="CC50" s="783"/>
      <c r="CD50" s="783"/>
      <c r="CE50" s="785"/>
      <c r="CF50" s="619" t="s">
        <v>66</v>
      </c>
      <c r="CG50" s="684"/>
      <c r="CH50" s="684"/>
      <c r="CI50" s="684"/>
      <c r="CJ50" s="684"/>
      <c r="CK50" s="684"/>
      <c r="CL50" s="684"/>
      <c r="CM50" s="684"/>
      <c r="CN50" s="684"/>
      <c r="CO50" s="684"/>
      <c r="CP50" s="684"/>
      <c r="CQ50" s="684"/>
      <c r="CR50" s="685"/>
      <c r="CS50" s="583">
        <v>22564909</v>
      </c>
      <c r="CT50" s="752"/>
      <c r="CU50" s="752"/>
      <c r="CV50" s="752"/>
      <c r="CW50" s="752"/>
      <c r="CX50" s="752"/>
      <c r="CY50" s="752"/>
      <c r="CZ50" s="753"/>
      <c r="DA50" s="583">
        <v>22806183</v>
      </c>
      <c r="DB50" s="752"/>
      <c r="DC50" s="752"/>
      <c r="DD50" s="752"/>
      <c r="DE50" s="752"/>
      <c r="DF50" s="752"/>
      <c r="DG50" s="752"/>
      <c r="DH50" s="754"/>
      <c r="DI50" s="4"/>
    </row>
    <row r="51" spans="2:113" ht="13.5" customHeight="1">
      <c r="B51" s="659" t="s">
        <v>65</v>
      </c>
      <c r="C51" s="582"/>
      <c r="D51" s="582"/>
      <c r="E51" s="582"/>
      <c r="F51" s="582"/>
      <c r="G51" s="582"/>
      <c r="H51" s="582"/>
      <c r="I51" s="582"/>
      <c r="J51" s="582"/>
      <c r="K51" s="582"/>
      <c r="L51" s="585"/>
      <c r="M51" s="583">
        <v>17316052</v>
      </c>
      <c r="N51" s="584"/>
      <c r="O51" s="584"/>
      <c r="P51" s="584"/>
      <c r="Q51" s="584"/>
      <c r="R51" s="584"/>
      <c r="S51" s="584"/>
      <c r="T51" s="584"/>
      <c r="U51" s="588">
        <v>32.9</v>
      </c>
      <c r="V51" s="588"/>
      <c r="W51" s="588"/>
      <c r="X51" s="588"/>
      <c r="Y51" s="584">
        <v>4450373</v>
      </c>
      <c r="Z51" s="584"/>
      <c r="AA51" s="584"/>
      <c r="AB51" s="584"/>
      <c r="AC51" s="584"/>
      <c r="AD51" s="584"/>
      <c r="AE51" s="584"/>
      <c r="AF51" s="584"/>
      <c r="AG51" s="584">
        <v>4449593</v>
      </c>
      <c r="AH51" s="584"/>
      <c r="AI51" s="584"/>
      <c r="AJ51" s="584"/>
      <c r="AK51" s="584"/>
      <c r="AL51" s="584"/>
      <c r="AM51" s="584"/>
      <c r="AN51" s="584"/>
      <c r="AO51" s="584"/>
      <c r="AP51" s="584"/>
      <c r="AQ51" s="588">
        <v>15.2</v>
      </c>
      <c r="AR51" s="588"/>
      <c r="AS51" s="588"/>
      <c r="AT51" s="588"/>
      <c r="AU51" s="588"/>
      <c r="AV51" s="647"/>
      <c r="AW51" s="619" t="s">
        <v>64</v>
      </c>
      <c r="AX51" s="582"/>
      <c r="AY51" s="582"/>
      <c r="AZ51" s="582"/>
      <c r="BA51" s="582"/>
      <c r="BB51" s="582"/>
      <c r="BC51" s="582"/>
      <c r="BD51" s="582"/>
      <c r="BE51" s="585"/>
      <c r="BF51" s="583">
        <v>4693721</v>
      </c>
      <c r="BG51" s="584"/>
      <c r="BH51" s="584"/>
      <c r="BI51" s="584"/>
      <c r="BJ51" s="584"/>
      <c r="BK51" s="584"/>
      <c r="BL51" s="584"/>
      <c r="BM51" s="588">
        <v>8.9</v>
      </c>
      <c r="BN51" s="588"/>
      <c r="BO51" s="588"/>
      <c r="BP51" s="588"/>
      <c r="BQ51" s="584">
        <v>655967</v>
      </c>
      <c r="BR51" s="584"/>
      <c r="BS51" s="584"/>
      <c r="BT51" s="584"/>
      <c r="BU51" s="584"/>
      <c r="BV51" s="584"/>
      <c r="BW51" s="584"/>
      <c r="BX51" s="584"/>
      <c r="BY51" s="584"/>
      <c r="BZ51" s="584">
        <v>3621280</v>
      </c>
      <c r="CA51" s="584"/>
      <c r="CB51" s="584"/>
      <c r="CC51" s="584"/>
      <c r="CD51" s="584"/>
      <c r="CE51" s="584"/>
      <c r="CF51" s="619" t="s">
        <v>63</v>
      </c>
      <c r="CG51" s="684"/>
      <c r="CH51" s="684"/>
      <c r="CI51" s="684"/>
      <c r="CJ51" s="684"/>
      <c r="CK51" s="684"/>
      <c r="CL51" s="684"/>
      <c r="CM51" s="684"/>
      <c r="CN51" s="684"/>
      <c r="CO51" s="684"/>
      <c r="CP51" s="684"/>
      <c r="CQ51" s="684"/>
      <c r="CR51" s="685"/>
      <c r="CS51" s="583">
        <v>28705473</v>
      </c>
      <c r="CT51" s="752"/>
      <c r="CU51" s="752"/>
      <c r="CV51" s="752"/>
      <c r="CW51" s="752"/>
      <c r="CX51" s="752"/>
      <c r="CY51" s="752"/>
      <c r="CZ51" s="753"/>
      <c r="DA51" s="583">
        <v>28634690</v>
      </c>
      <c r="DB51" s="752"/>
      <c r="DC51" s="752"/>
      <c r="DD51" s="752"/>
      <c r="DE51" s="752"/>
      <c r="DF51" s="752"/>
      <c r="DG51" s="752"/>
      <c r="DH51" s="754"/>
      <c r="DI51" s="4"/>
    </row>
    <row r="52" spans="2:113" ht="13.5" customHeight="1">
      <c r="B52" s="659" t="s">
        <v>40</v>
      </c>
      <c r="C52" s="582"/>
      <c r="D52" s="582"/>
      <c r="E52" s="582"/>
      <c r="F52" s="582"/>
      <c r="G52" s="582"/>
      <c r="H52" s="582"/>
      <c r="I52" s="582"/>
      <c r="J52" s="582"/>
      <c r="K52" s="582"/>
      <c r="L52" s="585"/>
      <c r="M52" s="583">
        <v>4107734</v>
      </c>
      <c r="N52" s="584"/>
      <c r="O52" s="584"/>
      <c r="P52" s="584"/>
      <c r="Q52" s="584"/>
      <c r="R52" s="584"/>
      <c r="S52" s="584"/>
      <c r="T52" s="584"/>
      <c r="U52" s="588">
        <v>7.8</v>
      </c>
      <c r="V52" s="588"/>
      <c r="W52" s="588"/>
      <c r="X52" s="588"/>
      <c r="Y52" s="584">
        <v>4074514</v>
      </c>
      <c r="Z52" s="584"/>
      <c r="AA52" s="584"/>
      <c r="AB52" s="584"/>
      <c r="AC52" s="584"/>
      <c r="AD52" s="584"/>
      <c r="AE52" s="584"/>
      <c r="AF52" s="584"/>
      <c r="AG52" s="734">
        <v>4074514</v>
      </c>
      <c r="AH52" s="734"/>
      <c r="AI52" s="734"/>
      <c r="AJ52" s="734"/>
      <c r="AK52" s="734"/>
      <c r="AL52" s="734"/>
      <c r="AM52" s="734"/>
      <c r="AN52" s="734"/>
      <c r="AO52" s="734"/>
      <c r="AP52" s="734"/>
      <c r="AQ52" s="588">
        <v>13.9</v>
      </c>
      <c r="AR52" s="588"/>
      <c r="AS52" s="588"/>
      <c r="AT52" s="588"/>
      <c r="AU52" s="588"/>
      <c r="AV52" s="647"/>
      <c r="AW52" s="619" t="s">
        <v>62</v>
      </c>
      <c r="AX52" s="582"/>
      <c r="AY52" s="582"/>
      <c r="AZ52" s="582"/>
      <c r="BA52" s="582"/>
      <c r="BB52" s="582"/>
      <c r="BC52" s="582"/>
      <c r="BD52" s="582"/>
      <c r="BE52" s="585"/>
      <c r="BF52" s="583">
        <v>28805863</v>
      </c>
      <c r="BG52" s="584"/>
      <c r="BH52" s="584"/>
      <c r="BI52" s="584"/>
      <c r="BJ52" s="584"/>
      <c r="BK52" s="584"/>
      <c r="BL52" s="584"/>
      <c r="BM52" s="588">
        <v>54.7</v>
      </c>
      <c r="BN52" s="588"/>
      <c r="BO52" s="588"/>
      <c r="BP52" s="588"/>
      <c r="BQ52" s="584">
        <v>165689</v>
      </c>
      <c r="BR52" s="584"/>
      <c r="BS52" s="584"/>
      <c r="BT52" s="584"/>
      <c r="BU52" s="584"/>
      <c r="BV52" s="584"/>
      <c r="BW52" s="584"/>
      <c r="BX52" s="584"/>
      <c r="BY52" s="584"/>
      <c r="BZ52" s="584">
        <v>13222784</v>
      </c>
      <c r="CA52" s="584"/>
      <c r="CB52" s="584"/>
      <c r="CC52" s="584"/>
      <c r="CD52" s="584"/>
      <c r="CE52" s="584"/>
      <c r="CF52" s="619" t="s">
        <v>61</v>
      </c>
      <c r="CG52" s="684"/>
      <c r="CH52" s="684"/>
      <c r="CI52" s="684"/>
      <c r="CJ52" s="684"/>
      <c r="CK52" s="684"/>
      <c r="CL52" s="684"/>
      <c r="CM52" s="684"/>
      <c r="CN52" s="684"/>
      <c r="CO52" s="684"/>
      <c r="CP52" s="684"/>
      <c r="CQ52" s="684"/>
      <c r="CR52" s="685"/>
      <c r="CS52" s="769">
        <v>0.82</v>
      </c>
      <c r="CT52" s="770"/>
      <c r="CU52" s="770"/>
      <c r="CV52" s="770"/>
      <c r="CW52" s="770"/>
      <c r="CX52" s="770"/>
      <c r="CY52" s="770"/>
      <c r="CZ52" s="771"/>
      <c r="DA52" s="769">
        <v>0.82</v>
      </c>
      <c r="DB52" s="770"/>
      <c r="DC52" s="770"/>
      <c r="DD52" s="770"/>
      <c r="DE52" s="770"/>
      <c r="DF52" s="770"/>
      <c r="DG52" s="770"/>
      <c r="DH52" s="775"/>
      <c r="DI52" s="4"/>
    </row>
    <row r="53" spans="2:113" ht="13.5" customHeight="1">
      <c r="B53" s="686" t="s">
        <v>116</v>
      </c>
      <c r="C53" s="688" t="s">
        <v>424</v>
      </c>
      <c r="D53" s="689"/>
      <c r="E53" s="689"/>
      <c r="F53" s="689"/>
      <c r="G53" s="689"/>
      <c r="H53" s="689"/>
      <c r="I53" s="690" t="s">
        <v>12</v>
      </c>
      <c r="J53" s="692" t="s">
        <v>60</v>
      </c>
      <c r="K53" s="692"/>
      <c r="L53" s="693"/>
      <c r="M53" s="741">
        <v>3748604</v>
      </c>
      <c r="N53" s="742"/>
      <c r="O53" s="742"/>
      <c r="P53" s="742"/>
      <c r="Q53" s="742"/>
      <c r="R53" s="742"/>
      <c r="S53" s="742"/>
      <c r="T53" s="742"/>
      <c r="U53" s="743">
        <v>7.1</v>
      </c>
      <c r="V53" s="743"/>
      <c r="W53" s="743"/>
      <c r="X53" s="743"/>
      <c r="Y53" s="742">
        <v>3716516</v>
      </c>
      <c r="Z53" s="742"/>
      <c r="AA53" s="742"/>
      <c r="AB53" s="742"/>
      <c r="AC53" s="742"/>
      <c r="AD53" s="742"/>
      <c r="AE53" s="742"/>
      <c r="AF53" s="742"/>
      <c r="AG53" s="742">
        <v>3716516</v>
      </c>
      <c r="AH53" s="742"/>
      <c r="AI53" s="742"/>
      <c r="AJ53" s="742"/>
      <c r="AK53" s="742"/>
      <c r="AL53" s="742"/>
      <c r="AM53" s="742"/>
      <c r="AN53" s="742"/>
      <c r="AO53" s="742"/>
      <c r="AP53" s="742"/>
      <c r="AQ53" s="743">
        <v>12.7</v>
      </c>
      <c r="AR53" s="743"/>
      <c r="AS53" s="743"/>
      <c r="AT53" s="743"/>
      <c r="AU53" s="743"/>
      <c r="AV53" s="781"/>
      <c r="AW53" s="619" t="s">
        <v>59</v>
      </c>
      <c r="AX53" s="582"/>
      <c r="AY53" s="582"/>
      <c r="AZ53" s="582"/>
      <c r="BA53" s="582"/>
      <c r="BB53" s="582"/>
      <c r="BC53" s="582"/>
      <c r="BD53" s="582"/>
      <c r="BE53" s="585"/>
      <c r="BF53" s="583">
        <v>3479616</v>
      </c>
      <c r="BG53" s="584"/>
      <c r="BH53" s="584"/>
      <c r="BI53" s="584"/>
      <c r="BJ53" s="584"/>
      <c r="BK53" s="584"/>
      <c r="BL53" s="584"/>
      <c r="BM53" s="588">
        <v>6.6</v>
      </c>
      <c r="BN53" s="588"/>
      <c r="BO53" s="588"/>
      <c r="BP53" s="588"/>
      <c r="BQ53" s="584">
        <v>139064</v>
      </c>
      <c r="BR53" s="584"/>
      <c r="BS53" s="584"/>
      <c r="BT53" s="584"/>
      <c r="BU53" s="584"/>
      <c r="BV53" s="584"/>
      <c r="BW53" s="584"/>
      <c r="BX53" s="584"/>
      <c r="BY53" s="584"/>
      <c r="BZ53" s="584">
        <v>2517555</v>
      </c>
      <c r="CA53" s="584"/>
      <c r="CB53" s="584"/>
      <c r="CC53" s="584"/>
      <c r="CD53" s="584"/>
      <c r="CE53" s="584"/>
      <c r="CF53" s="619" t="s">
        <v>58</v>
      </c>
      <c r="CG53" s="694"/>
      <c r="CH53" s="694"/>
      <c r="CI53" s="694"/>
      <c r="CJ53" s="694"/>
      <c r="CK53" s="694"/>
      <c r="CL53" s="694"/>
      <c r="CM53" s="694"/>
      <c r="CN53" s="694"/>
      <c r="CO53" s="694"/>
      <c r="CP53" s="694"/>
      <c r="CQ53" s="708" t="s">
        <v>3</v>
      </c>
      <c r="CR53" s="709"/>
      <c r="CS53" s="586">
        <v>5.5</v>
      </c>
      <c r="CT53" s="635"/>
      <c r="CU53" s="635"/>
      <c r="CV53" s="635"/>
      <c r="CW53" s="635"/>
      <c r="CX53" s="635"/>
      <c r="CY53" s="635"/>
      <c r="CZ53" s="765"/>
      <c r="DA53" s="586">
        <v>4.5999999999999996</v>
      </c>
      <c r="DB53" s="635"/>
      <c r="DC53" s="635"/>
      <c r="DD53" s="635"/>
      <c r="DE53" s="635"/>
      <c r="DF53" s="635"/>
      <c r="DG53" s="635"/>
      <c r="DH53" s="760"/>
      <c r="DI53" s="4"/>
    </row>
    <row r="54" spans="2:113" ht="13.5" customHeight="1">
      <c r="B54" s="616"/>
      <c r="C54" s="641"/>
      <c r="D54" s="642"/>
      <c r="E54" s="642"/>
      <c r="F54" s="642"/>
      <c r="G54" s="642"/>
      <c r="H54" s="642"/>
      <c r="I54" s="691"/>
      <c r="J54" s="695" t="s">
        <v>57</v>
      </c>
      <c r="K54" s="695"/>
      <c r="L54" s="696"/>
      <c r="M54" s="583">
        <v>357513</v>
      </c>
      <c r="N54" s="584"/>
      <c r="O54" s="584"/>
      <c r="P54" s="584"/>
      <c r="Q54" s="584"/>
      <c r="R54" s="584"/>
      <c r="S54" s="584"/>
      <c r="T54" s="584"/>
      <c r="U54" s="588">
        <v>0.7</v>
      </c>
      <c r="V54" s="588"/>
      <c r="W54" s="588"/>
      <c r="X54" s="588"/>
      <c r="Y54" s="584">
        <v>356381</v>
      </c>
      <c r="Z54" s="584"/>
      <c r="AA54" s="584"/>
      <c r="AB54" s="584"/>
      <c r="AC54" s="584"/>
      <c r="AD54" s="584"/>
      <c r="AE54" s="584"/>
      <c r="AF54" s="584"/>
      <c r="AG54" s="584">
        <v>356381</v>
      </c>
      <c r="AH54" s="584"/>
      <c r="AI54" s="584"/>
      <c r="AJ54" s="584"/>
      <c r="AK54" s="584"/>
      <c r="AL54" s="584"/>
      <c r="AM54" s="584"/>
      <c r="AN54" s="584"/>
      <c r="AO54" s="584"/>
      <c r="AP54" s="584"/>
      <c r="AQ54" s="588">
        <v>1.2</v>
      </c>
      <c r="AR54" s="588"/>
      <c r="AS54" s="588"/>
      <c r="AT54" s="588"/>
      <c r="AU54" s="588"/>
      <c r="AV54" s="647"/>
      <c r="AW54" s="619" t="s">
        <v>56</v>
      </c>
      <c r="AX54" s="582"/>
      <c r="AY54" s="582"/>
      <c r="AZ54" s="582"/>
      <c r="BA54" s="582"/>
      <c r="BB54" s="582"/>
      <c r="BC54" s="582"/>
      <c r="BD54" s="582"/>
      <c r="BE54" s="585"/>
      <c r="BF54" s="583">
        <v>409636</v>
      </c>
      <c r="BG54" s="584"/>
      <c r="BH54" s="584"/>
      <c r="BI54" s="584"/>
      <c r="BJ54" s="584"/>
      <c r="BK54" s="584"/>
      <c r="BL54" s="584"/>
      <c r="BM54" s="588">
        <v>0.8</v>
      </c>
      <c r="BN54" s="588"/>
      <c r="BO54" s="588"/>
      <c r="BP54" s="588"/>
      <c r="BQ54" s="584" t="s">
        <v>368</v>
      </c>
      <c r="BR54" s="584"/>
      <c r="BS54" s="584"/>
      <c r="BT54" s="584"/>
      <c r="BU54" s="584"/>
      <c r="BV54" s="584"/>
      <c r="BW54" s="584"/>
      <c r="BX54" s="584"/>
      <c r="BY54" s="584"/>
      <c r="BZ54" s="584">
        <v>317990</v>
      </c>
      <c r="CA54" s="584"/>
      <c r="CB54" s="584"/>
      <c r="CC54" s="584"/>
      <c r="CD54" s="584"/>
      <c r="CE54" s="584"/>
      <c r="CF54" s="697" t="s">
        <v>55</v>
      </c>
      <c r="CG54" s="698"/>
      <c r="CH54" s="698"/>
      <c r="CI54" s="698"/>
      <c r="CJ54" s="698"/>
      <c r="CK54" s="698"/>
      <c r="CL54" s="698"/>
      <c r="CM54" s="698"/>
      <c r="CN54" s="698"/>
      <c r="CO54" s="698"/>
      <c r="CP54" s="698"/>
      <c r="CQ54" s="710" t="s">
        <v>3</v>
      </c>
      <c r="CR54" s="711"/>
      <c r="CS54" s="586">
        <v>12.3</v>
      </c>
      <c r="CT54" s="635"/>
      <c r="CU54" s="635"/>
      <c r="CV54" s="635"/>
      <c r="CW54" s="635"/>
      <c r="CX54" s="635"/>
      <c r="CY54" s="635"/>
      <c r="CZ54" s="765"/>
      <c r="DA54" s="586">
        <v>12.7</v>
      </c>
      <c r="DB54" s="635"/>
      <c r="DC54" s="635"/>
      <c r="DD54" s="635"/>
      <c r="DE54" s="635"/>
      <c r="DF54" s="635"/>
      <c r="DG54" s="635"/>
      <c r="DH54" s="760"/>
      <c r="DI54" s="4"/>
    </row>
    <row r="55" spans="2:113" ht="13.5" customHeight="1">
      <c r="B55" s="687"/>
      <c r="C55" s="699" t="s">
        <v>425</v>
      </c>
      <c r="D55" s="700"/>
      <c r="E55" s="700"/>
      <c r="F55" s="700"/>
      <c r="G55" s="700"/>
      <c r="H55" s="700"/>
      <c r="I55" s="700"/>
      <c r="J55" s="700"/>
      <c r="K55" s="700"/>
      <c r="L55" s="701"/>
      <c r="M55" s="733">
        <v>1617</v>
      </c>
      <c r="N55" s="734"/>
      <c r="O55" s="734"/>
      <c r="P55" s="734"/>
      <c r="Q55" s="734"/>
      <c r="R55" s="734"/>
      <c r="S55" s="734"/>
      <c r="T55" s="734"/>
      <c r="U55" s="735">
        <v>0</v>
      </c>
      <c r="V55" s="735"/>
      <c r="W55" s="735"/>
      <c r="X55" s="735"/>
      <c r="Y55" s="734">
        <v>1617</v>
      </c>
      <c r="Z55" s="734"/>
      <c r="AA55" s="734"/>
      <c r="AB55" s="734"/>
      <c r="AC55" s="734"/>
      <c r="AD55" s="734"/>
      <c r="AE55" s="734"/>
      <c r="AF55" s="734"/>
      <c r="AG55" s="734">
        <v>1617</v>
      </c>
      <c r="AH55" s="734"/>
      <c r="AI55" s="734"/>
      <c r="AJ55" s="734"/>
      <c r="AK55" s="734"/>
      <c r="AL55" s="734"/>
      <c r="AM55" s="734"/>
      <c r="AN55" s="734"/>
      <c r="AO55" s="734"/>
      <c r="AP55" s="734"/>
      <c r="AQ55" s="735">
        <v>0</v>
      </c>
      <c r="AR55" s="735"/>
      <c r="AS55" s="735"/>
      <c r="AT55" s="735"/>
      <c r="AU55" s="735"/>
      <c r="AV55" s="778"/>
      <c r="AW55" s="619" t="s">
        <v>54</v>
      </c>
      <c r="AX55" s="582"/>
      <c r="AY55" s="582"/>
      <c r="AZ55" s="582"/>
      <c r="BA55" s="582"/>
      <c r="BB55" s="582"/>
      <c r="BC55" s="582"/>
      <c r="BD55" s="582"/>
      <c r="BE55" s="585"/>
      <c r="BF55" s="583">
        <v>126367</v>
      </c>
      <c r="BG55" s="584"/>
      <c r="BH55" s="584"/>
      <c r="BI55" s="584"/>
      <c r="BJ55" s="584"/>
      <c r="BK55" s="584"/>
      <c r="BL55" s="584"/>
      <c r="BM55" s="588">
        <v>0.2</v>
      </c>
      <c r="BN55" s="588"/>
      <c r="BO55" s="588"/>
      <c r="BP55" s="588"/>
      <c r="BQ55" s="584" t="s">
        <v>368</v>
      </c>
      <c r="BR55" s="584"/>
      <c r="BS55" s="584"/>
      <c r="BT55" s="584"/>
      <c r="BU55" s="584"/>
      <c r="BV55" s="584"/>
      <c r="BW55" s="584"/>
      <c r="BX55" s="584"/>
      <c r="BY55" s="584"/>
      <c r="BZ55" s="584">
        <v>79597</v>
      </c>
      <c r="CA55" s="584"/>
      <c r="CB55" s="584"/>
      <c r="CC55" s="584"/>
      <c r="CD55" s="584"/>
      <c r="CE55" s="584"/>
      <c r="CF55" s="702" t="s">
        <v>426</v>
      </c>
      <c r="CG55" s="703"/>
      <c r="CH55" s="728" t="s">
        <v>53</v>
      </c>
      <c r="CI55" s="777"/>
      <c r="CJ55" s="777"/>
      <c r="CK55" s="777"/>
      <c r="CL55" s="777"/>
      <c r="CM55" s="777"/>
      <c r="CN55" s="777"/>
      <c r="CO55" s="777"/>
      <c r="CP55" s="777"/>
      <c r="CQ55" s="779" t="s">
        <v>3</v>
      </c>
      <c r="CR55" s="780"/>
      <c r="CS55" s="766" t="s">
        <v>368</v>
      </c>
      <c r="CT55" s="767"/>
      <c r="CU55" s="767"/>
      <c r="CV55" s="767"/>
      <c r="CW55" s="767"/>
      <c r="CX55" s="767"/>
      <c r="CY55" s="767"/>
      <c r="CZ55" s="768"/>
      <c r="DA55" s="766" t="s">
        <v>368</v>
      </c>
      <c r="DB55" s="767"/>
      <c r="DC55" s="767"/>
      <c r="DD55" s="767"/>
      <c r="DE55" s="767"/>
      <c r="DF55" s="767"/>
      <c r="DG55" s="767"/>
      <c r="DH55" s="776"/>
      <c r="DI55" s="4"/>
    </row>
    <row r="56" spans="2:113" ht="13.5" customHeight="1">
      <c r="B56" s="659" t="s">
        <v>52</v>
      </c>
      <c r="C56" s="582"/>
      <c r="D56" s="582"/>
      <c r="E56" s="582"/>
      <c r="F56" s="582"/>
      <c r="G56" s="582"/>
      <c r="H56" s="582"/>
      <c r="I56" s="582"/>
      <c r="J56" s="582"/>
      <c r="K56" s="582"/>
      <c r="L56" s="585"/>
      <c r="M56" s="583">
        <v>29115220</v>
      </c>
      <c r="N56" s="584"/>
      <c r="O56" s="584"/>
      <c r="P56" s="584"/>
      <c r="Q56" s="584"/>
      <c r="R56" s="584"/>
      <c r="S56" s="584"/>
      <c r="T56" s="584"/>
      <c r="U56" s="588">
        <v>55.3</v>
      </c>
      <c r="V56" s="588"/>
      <c r="W56" s="588"/>
      <c r="X56" s="588"/>
      <c r="Y56" s="584">
        <v>15334276</v>
      </c>
      <c r="Z56" s="584"/>
      <c r="AA56" s="584"/>
      <c r="AB56" s="584"/>
      <c r="AC56" s="584"/>
      <c r="AD56" s="584"/>
      <c r="AE56" s="584"/>
      <c r="AF56" s="584"/>
      <c r="AG56" s="742">
        <v>15255354</v>
      </c>
      <c r="AH56" s="742"/>
      <c r="AI56" s="742"/>
      <c r="AJ56" s="742"/>
      <c r="AK56" s="742"/>
      <c r="AL56" s="742"/>
      <c r="AM56" s="742"/>
      <c r="AN56" s="742"/>
      <c r="AO56" s="742"/>
      <c r="AP56" s="742"/>
      <c r="AQ56" s="588">
        <v>52.2</v>
      </c>
      <c r="AR56" s="588"/>
      <c r="AS56" s="588"/>
      <c r="AT56" s="588"/>
      <c r="AU56" s="588"/>
      <c r="AV56" s="647"/>
      <c r="AW56" s="772" t="s">
        <v>427</v>
      </c>
      <c r="AX56" s="773"/>
      <c r="AY56" s="773"/>
      <c r="AZ56" s="773"/>
      <c r="BA56" s="773"/>
      <c r="BB56" s="773"/>
      <c r="BC56" s="773"/>
      <c r="BD56" s="773"/>
      <c r="BE56" s="774"/>
      <c r="BF56" s="583">
        <v>122699</v>
      </c>
      <c r="BG56" s="584"/>
      <c r="BH56" s="584"/>
      <c r="BI56" s="584"/>
      <c r="BJ56" s="584"/>
      <c r="BK56" s="584"/>
      <c r="BL56" s="584"/>
      <c r="BM56" s="588">
        <v>0.2</v>
      </c>
      <c r="BN56" s="588"/>
      <c r="BO56" s="588"/>
      <c r="BP56" s="588"/>
      <c r="BQ56" s="584">
        <v>738</v>
      </c>
      <c r="BR56" s="584"/>
      <c r="BS56" s="584"/>
      <c r="BT56" s="584"/>
      <c r="BU56" s="584"/>
      <c r="BV56" s="584"/>
      <c r="BW56" s="584"/>
      <c r="BX56" s="584"/>
      <c r="BY56" s="584"/>
      <c r="BZ56" s="584">
        <v>91433</v>
      </c>
      <c r="CA56" s="584"/>
      <c r="CB56" s="584"/>
      <c r="CC56" s="584"/>
      <c r="CD56" s="584"/>
      <c r="CE56" s="584"/>
      <c r="CF56" s="704"/>
      <c r="CG56" s="705"/>
      <c r="CH56" s="619" t="s">
        <v>51</v>
      </c>
      <c r="CI56" s="694"/>
      <c r="CJ56" s="694"/>
      <c r="CK56" s="694"/>
      <c r="CL56" s="694"/>
      <c r="CM56" s="694"/>
      <c r="CN56" s="694"/>
      <c r="CO56" s="694"/>
      <c r="CP56" s="694"/>
      <c r="CQ56" s="708" t="s">
        <v>3</v>
      </c>
      <c r="CR56" s="709"/>
      <c r="CS56" s="769" t="s">
        <v>368</v>
      </c>
      <c r="CT56" s="770"/>
      <c r="CU56" s="770"/>
      <c r="CV56" s="770"/>
      <c r="CW56" s="770"/>
      <c r="CX56" s="770"/>
      <c r="CY56" s="770"/>
      <c r="CZ56" s="771"/>
      <c r="DA56" s="769" t="s">
        <v>368</v>
      </c>
      <c r="DB56" s="770"/>
      <c r="DC56" s="770"/>
      <c r="DD56" s="770"/>
      <c r="DE56" s="770"/>
      <c r="DF56" s="770"/>
      <c r="DG56" s="770"/>
      <c r="DH56" s="775"/>
      <c r="DI56" s="4"/>
    </row>
    <row r="57" spans="2:113" ht="13.5" customHeight="1">
      <c r="B57" s="659" t="s">
        <v>50</v>
      </c>
      <c r="C57" s="582"/>
      <c r="D57" s="582"/>
      <c r="E57" s="582"/>
      <c r="F57" s="582"/>
      <c r="G57" s="582"/>
      <c r="H57" s="582"/>
      <c r="I57" s="582"/>
      <c r="J57" s="582"/>
      <c r="K57" s="582"/>
      <c r="L57" s="585"/>
      <c r="M57" s="583">
        <v>7163366</v>
      </c>
      <c r="N57" s="584"/>
      <c r="O57" s="584"/>
      <c r="P57" s="584"/>
      <c r="Q57" s="584"/>
      <c r="R57" s="584"/>
      <c r="S57" s="584"/>
      <c r="T57" s="584"/>
      <c r="U57" s="588">
        <v>13.6</v>
      </c>
      <c r="V57" s="588"/>
      <c r="W57" s="588"/>
      <c r="X57" s="588"/>
      <c r="Y57" s="584">
        <v>5370527</v>
      </c>
      <c r="Z57" s="584"/>
      <c r="AA57" s="584"/>
      <c r="AB57" s="584"/>
      <c r="AC57" s="584"/>
      <c r="AD57" s="584"/>
      <c r="AE57" s="584"/>
      <c r="AF57" s="584"/>
      <c r="AG57" s="584">
        <v>4419203</v>
      </c>
      <c r="AH57" s="584"/>
      <c r="AI57" s="584"/>
      <c r="AJ57" s="584"/>
      <c r="AK57" s="584"/>
      <c r="AL57" s="584"/>
      <c r="AM57" s="584"/>
      <c r="AN57" s="584"/>
      <c r="AO57" s="584"/>
      <c r="AP57" s="584"/>
      <c r="AQ57" s="588">
        <v>15.1</v>
      </c>
      <c r="AR57" s="588"/>
      <c r="AS57" s="588"/>
      <c r="AT57" s="588"/>
      <c r="AU57" s="588"/>
      <c r="AV57" s="647"/>
      <c r="AW57" s="619" t="s">
        <v>49</v>
      </c>
      <c r="AX57" s="582"/>
      <c r="AY57" s="582"/>
      <c r="AZ57" s="582"/>
      <c r="BA57" s="582"/>
      <c r="BB57" s="582"/>
      <c r="BC57" s="582"/>
      <c r="BD57" s="582"/>
      <c r="BE57" s="585"/>
      <c r="BF57" s="583">
        <v>4224793</v>
      </c>
      <c r="BG57" s="584"/>
      <c r="BH57" s="584"/>
      <c r="BI57" s="584"/>
      <c r="BJ57" s="584"/>
      <c r="BK57" s="584"/>
      <c r="BL57" s="584"/>
      <c r="BM57" s="588">
        <v>8</v>
      </c>
      <c r="BN57" s="588"/>
      <c r="BO57" s="588"/>
      <c r="BP57" s="588"/>
      <c r="BQ57" s="584">
        <v>2173222</v>
      </c>
      <c r="BR57" s="584"/>
      <c r="BS57" s="584"/>
      <c r="BT57" s="584"/>
      <c r="BU57" s="584"/>
      <c r="BV57" s="584"/>
      <c r="BW57" s="584"/>
      <c r="BX57" s="584"/>
      <c r="BY57" s="584"/>
      <c r="BZ57" s="584">
        <v>2209628</v>
      </c>
      <c r="CA57" s="584"/>
      <c r="CB57" s="584"/>
      <c r="CC57" s="584"/>
      <c r="CD57" s="584"/>
      <c r="CE57" s="584"/>
      <c r="CF57" s="704"/>
      <c r="CG57" s="705"/>
      <c r="CH57" s="619" t="s">
        <v>48</v>
      </c>
      <c r="CI57" s="694"/>
      <c r="CJ57" s="694"/>
      <c r="CK57" s="694"/>
      <c r="CL57" s="694"/>
      <c r="CM57" s="694"/>
      <c r="CN57" s="694"/>
      <c r="CO57" s="694"/>
      <c r="CP57" s="694"/>
      <c r="CQ57" s="708" t="s">
        <v>3</v>
      </c>
      <c r="CR57" s="709"/>
      <c r="CS57" s="586">
        <v>4.9000000000000004</v>
      </c>
      <c r="CT57" s="635"/>
      <c r="CU57" s="635"/>
      <c r="CV57" s="635"/>
      <c r="CW57" s="635"/>
      <c r="CX57" s="635"/>
      <c r="CY57" s="635"/>
      <c r="CZ57" s="765"/>
      <c r="DA57" s="586">
        <v>5.3</v>
      </c>
      <c r="DB57" s="635"/>
      <c r="DC57" s="635"/>
      <c r="DD57" s="635"/>
      <c r="DE57" s="635"/>
      <c r="DF57" s="635"/>
      <c r="DG57" s="635"/>
      <c r="DH57" s="760"/>
    </row>
    <row r="58" spans="2:113" ht="13.5" customHeight="1">
      <c r="B58" s="659" t="s">
        <v>47</v>
      </c>
      <c r="C58" s="582"/>
      <c r="D58" s="582"/>
      <c r="E58" s="582"/>
      <c r="F58" s="582"/>
      <c r="G58" s="582"/>
      <c r="H58" s="582"/>
      <c r="I58" s="582"/>
      <c r="J58" s="582"/>
      <c r="K58" s="582"/>
      <c r="L58" s="585"/>
      <c r="M58" s="583">
        <v>134846</v>
      </c>
      <c r="N58" s="584"/>
      <c r="O58" s="584"/>
      <c r="P58" s="584"/>
      <c r="Q58" s="584"/>
      <c r="R58" s="584"/>
      <c r="S58" s="584"/>
      <c r="T58" s="584"/>
      <c r="U58" s="588">
        <v>0.3</v>
      </c>
      <c r="V58" s="588"/>
      <c r="W58" s="588"/>
      <c r="X58" s="588"/>
      <c r="Y58" s="584">
        <v>127417</v>
      </c>
      <c r="Z58" s="584"/>
      <c r="AA58" s="584"/>
      <c r="AB58" s="584"/>
      <c r="AC58" s="584"/>
      <c r="AD58" s="584"/>
      <c r="AE58" s="584"/>
      <c r="AF58" s="584"/>
      <c r="AG58" s="584">
        <v>126792</v>
      </c>
      <c r="AH58" s="584"/>
      <c r="AI58" s="584"/>
      <c r="AJ58" s="584"/>
      <c r="AK58" s="584"/>
      <c r="AL58" s="584"/>
      <c r="AM58" s="584"/>
      <c r="AN58" s="584"/>
      <c r="AO58" s="584"/>
      <c r="AP58" s="584"/>
      <c r="AQ58" s="588">
        <v>0.4</v>
      </c>
      <c r="AR58" s="588"/>
      <c r="AS58" s="588"/>
      <c r="AT58" s="588"/>
      <c r="AU58" s="588"/>
      <c r="AV58" s="647"/>
      <c r="AW58" s="619" t="s">
        <v>46</v>
      </c>
      <c r="AX58" s="582"/>
      <c r="AY58" s="582"/>
      <c r="AZ58" s="582"/>
      <c r="BA58" s="582"/>
      <c r="BB58" s="582"/>
      <c r="BC58" s="582"/>
      <c r="BD58" s="582"/>
      <c r="BE58" s="585"/>
      <c r="BF58" s="583">
        <v>1720760</v>
      </c>
      <c r="BG58" s="584"/>
      <c r="BH58" s="584"/>
      <c r="BI58" s="584"/>
      <c r="BJ58" s="584"/>
      <c r="BK58" s="584"/>
      <c r="BL58" s="584"/>
      <c r="BM58" s="588">
        <v>3.3</v>
      </c>
      <c r="BN58" s="588"/>
      <c r="BO58" s="588"/>
      <c r="BP58" s="588"/>
      <c r="BQ58" s="584">
        <v>4752</v>
      </c>
      <c r="BR58" s="584"/>
      <c r="BS58" s="584"/>
      <c r="BT58" s="584"/>
      <c r="BU58" s="584"/>
      <c r="BV58" s="584"/>
      <c r="BW58" s="584"/>
      <c r="BX58" s="584"/>
      <c r="BY58" s="584"/>
      <c r="BZ58" s="584">
        <v>684859</v>
      </c>
      <c r="CA58" s="584"/>
      <c r="CB58" s="584"/>
      <c r="CC58" s="584"/>
      <c r="CD58" s="584"/>
      <c r="CE58" s="584"/>
      <c r="CF58" s="706"/>
      <c r="CG58" s="707"/>
      <c r="CH58" s="697" t="s">
        <v>45</v>
      </c>
      <c r="CI58" s="698"/>
      <c r="CJ58" s="698"/>
      <c r="CK58" s="698"/>
      <c r="CL58" s="698"/>
      <c r="CM58" s="698"/>
      <c r="CN58" s="698"/>
      <c r="CO58" s="698"/>
      <c r="CP58" s="698"/>
      <c r="CQ58" s="710" t="s">
        <v>3</v>
      </c>
      <c r="CR58" s="711"/>
      <c r="CS58" s="761">
        <v>6</v>
      </c>
      <c r="CT58" s="762"/>
      <c r="CU58" s="762"/>
      <c r="CV58" s="762"/>
      <c r="CW58" s="762"/>
      <c r="CX58" s="762"/>
      <c r="CY58" s="762"/>
      <c r="CZ58" s="763"/>
      <c r="DA58" s="761">
        <v>9.5</v>
      </c>
      <c r="DB58" s="762"/>
      <c r="DC58" s="762"/>
      <c r="DD58" s="762"/>
      <c r="DE58" s="762"/>
      <c r="DF58" s="762"/>
      <c r="DG58" s="762"/>
      <c r="DH58" s="764"/>
      <c r="DI58" s="4"/>
    </row>
    <row r="59" spans="2:113" ht="13.5" customHeight="1">
      <c r="B59" s="659" t="s">
        <v>44</v>
      </c>
      <c r="C59" s="582"/>
      <c r="D59" s="582"/>
      <c r="E59" s="582"/>
      <c r="F59" s="582"/>
      <c r="G59" s="582"/>
      <c r="H59" s="582"/>
      <c r="I59" s="582"/>
      <c r="J59" s="582"/>
      <c r="K59" s="582"/>
      <c r="L59" s="585"/>
      <c r="M59" s="583">
        <v>5330360</v>
      </c>
      <c r="N59" s="584"/>
      <c r="O59" s="584"/>
      <c r="P59" s="584"/>
      <c r="Q59" s="584"/>
      <c r="R59" s="584"/>
      <c r="S59" s="584"/>
      <c r="T59" s="584"/>
      <c r="U59" s="588">
        <v>10.1</v>
      </c>
      <c r="V59" s="588"/>
      <c r="W59" s="588"/>
      <c r="X59" s="588"/>
      <c r="Y59" s="584">
        <v>2966260</v>
      </c>
      <c r="Z59" s="584"/>
      <c r="AA59" s="584"/>
      <c r="AB59" s="584"/>
      <c r="AC59" s="584"/>
      <c r="AD59" s="584"/>
      <c r="AE59" s="584"/>
      <c r="AF59" s="584"/>
      <c r="AG59" s="584">
        <v>2381837</v>
      </c>
      <c r="AH59" s="584"/>
      <c r="AI59" s="584"/>
      <c r="AJ59" s="584"/>
      <c r="AK59" s="584"/>
      <c r="AL59" s="584"/>
      <c r="AM59" s="584"/>
      <c r="AN59" s="584"/>
      <c r="AO59" s="584"/>
      <c r="AP59" s="584"/>
      <c r="AQ59" s="588">
        <v>8.1</v>
      </c>
      <c r="AR59" s="588"/>
      <c r="AS59" s="588"/>
      <c r="AT59" s="588"/>
      <c r="AU59" s="588"/>
      <c r="AV59" s="647"/>
      <c r="AW59" s="619" t="s">
        <v>428</v>
      </c>
      <c r="AX59" s="582"/>
      <c r="AY59" s="582"/>
      <c r="AZ59" s="582"/>
      <c r="BA59" s="582"/>
      <c r="BB59" s="582"/>
      <c r="BC59" s="582"/>
      <c r="BD59" s="582"/>
      <c r="BE59" s="585"/>
      <c r="BF59" s="583">
        <v>4577535</v>
      </c>
      <c r="BG59" s="584"/>
      <c r="BH59" s="584"/>
      <c r="BI59" s="584"/>
      <c r="BJ59" s="584"/>
      <c r="BK59" s="584"/>
      <c r="BL59" s="584"/>
      <c r="BM59" s="588">
        <v>8.6999999999999993</v>
      </c>
      <c r="BN59" s="588"/>
      <c r="BO59" s="588"/>
      <c r="BP59" s="588"/>
      <c r="BQ59" s="584">
        <v>385441</v>
      </c>
      <c r="BR59" s="584"/>
      <c r="BS59" s="584"/>
      <c r="BT59" s="584"/>
      <c r="BU59" s="584"/>
      <c r="BV59" s="584"/>
      <c r="BW59" s="584"/>
      <c r="BX59" s="584"/>
      <c r="BY59" s="584"/>
      <c r="BZ59" s="584">
        <v>3947856</v>
      </c>
      <c r="CA59" s="584"/>
      <c r="CB59" s="584"/>
      <c r="CC59" s="584"/>
      <c r="CD59" s="584"/>
      <c r="CE59" s="584"/>
      <c r="CF59" s="638" t="s">
        <v>429</v>
      </c>
      <c r="CG59" s="639"/>
      <c r="CH59" s="639"/>
      <c r="CI59" s="639"/>
      <c r="CJ59" s="640"/>
      <c r="CK59" s="632" t="s">
        <v>430</v>
      </c>
      <c r="CL59" s="632"/>
      <c r="CM59" s="632"/>
      <c r="CN59" s="632"/>
      <c r="CO59" s="632"/>
      <c r="CP59" s="632"/>
      <c r="CQ59" s="632"/>
      <c r="CR59" s="633"/>
      <c r="CS59" s="583">
        <v>4216663</v>
      </c>
      <c r="CT59" s="752"/>
      <c r="CU59" s="752"/>
      <c r="CV59" s="752"/>
      <c r="CW59" s="752"/>
      <c r="CX59" s="752"/>
      <c r="CY59" s="752"/>
      <c r="CZ59" s="753"/>
      <c r="DA59" s="583">
        <v>3722556</v>
      </c>
      <c r="DB59" s="752"/>
      <c r="DC59" s="752"/>
      <c r="DD59" s="752"/>
      <c r="DE59" s="752"/>
      <c r="DF59" s="752"/>
      <c r="DG59" s="752"/>
      <c r="DH59" s="754"/>
      <c r="DI59" s="4"/>
    </row>
    <row r="60" spans="2:113" ht="13.5" customHeight="1">
      <c r="B60" s="17"/>
      <c r="C60" s="582" t="s">
        <v>43</v>
      </c>
      <c r="D60" s="582"/>
      <c r="E60" s="582"/>
      <c r="F60" s="582"/>
      <c r="G60" s="582"/>
      <c r="H60" s="582"/>
      <c r="I60" s="582"/>
      <c r="J60" s="582"/>
      <c r="K60" s="582"/>
      <c r="L60" s="585"/>
      <c r="M60" s="583">
        <v>453901</v>
      </c>
      <c r="N60" s="584"/>
      <c r="O60" s="584"/>
      <c r="P60" s="584"/>
      <c r="Q60" s="584"/>
      <c r="R60" s="584"/>
      <c r="S60" s="584"/>
      <c r="T60" s="584"/>
      <c r="U60" s="588">
        <v>0.9</v>
      </c>
      <c r="V60" s="588"/>
      <c r="W60" s="588"/>
      <c r="X60" s="588"/>
      <c r="Y60" s="584">
        <v>420165</v>
      </c>
      <c r="Z60" s="584"/>
      <c r="AA60" s="584"/>
      <c r="AB60" s="584"/>
      <c r="AC60" s="584"/>
      <c r="AD60" s="584"/>
      <c r="AE60" s="584"/>
      <c r="AF60" s="584"/>
      <c r="AG60" s="584">
        <v>384429</v>
      </c>
      <c r="AH60" s="584"/>
      <c r="AI60" s="584"/>
      <c r="AJ60" s="584"/>
      <c r="AK60" s="584"/>
      <c r="AL60" s="584"/>
      <c r="AM60" s="584"/>
      <c r="AN60" s="584"/>
      <c r="AO60" s="584"/>
      <c r="AP60" s="584"/>
      <c r="AQ60" s="588">
        <v>1.3</v>
      </c>
      <c r="AR60" s="588"/>
      <c r="AS60" s="588"/>
      <c r="AT60" s="588"/>
      <c r="AU60" s="588"/>
      <c r="AV60" s="647"/>
      <c r="AW60" s="619" t="s">
        <v>42</v>
      </c>
      <c r="AX60" s="582"/>
      <c r="AY60" s="582"/>
      <c r="AZ60" s="582"/>
      <c r="BA60" s="582"/>
      <c r="BB60" s="582"/>
      <c r="BC60" s="582"/>
      <c r="BD60" s="582"/>
      <c r="BE60" s="585"/>
      <c r="BF60" s="583" t="s">
        <v>368</v>
      </c>
      <c r="BG60" s="584"/>
      <c r="BH60" s="584"/>
      <c r="BI60" s="584"/>
      <c r="BJ60" s="584"/>
      <c r="BK60" s="584"/>
      <c r="BL60" s="584"/>
      <c r="BM60" s="588" t="s">
        <v>368</v>
      </c>
      <c r="BN60" s="588"/>
      <c r="BO60" s="588"/>
      <c r="BP60" s="588"/>
      <c r="BQ60" s="584" t="s">
        <v>368</v>
      </c>
      <c r="BR60" s="584"/>
      <c r="BS60" s="584"/>
      <c r="BT60" s="584"/>
      <c r="BU60" s="584"/>
      <c r="BV60" s="584"/>
      <c r="BW60" s="584"/>
      <c r="BX60" s="584"/>
      <c r="BY60" s="584"/>
      <c r="BZ60" s="584" t="s">
        <v>368</v>
      </c>
      <c r="CA60" s="584"/>
      <c r="CB60" s="584"/>
      <c r="CC60" s="584"/>
      <c r="CD60" s="584"/>
      <c r="CE60" s="584"/>
      <c r="CF60" s="641"/>
      <c r="CG60" s="642"/>
      <c r="CH60" s="642"/>
      <c r="CI60" s="642"/>
      <c r="CJ60" s="643"/>
      <c r="CK60" s="582" t="s">
        <v>431</v>
      </c>
      <c r="CL60" s="582"/>
      <c r="CM60" s="582"/>
      <c r="CN60" s="582"/>
      <c r="CO60" s="582"/>
      <c r="CP60" s="582"/>
      <c r="CQ60" s="582"/>
      <c r="CR60" s="585"/>
      <c r="CS60" s="583">
        <v>18296</v>
      </c>
      <c r="CT60" s="752"/>
      <c r="CU60" s="752"/>
      <c r="CV60" s="752"/>
      <c r="CW60" s="752"/>
      <c r="CX60" s="752"/>
      <c r="CY60" s="752"/>
      <c r="CZ60" s="753"/>
      <c r="DA60" s="583">
        <v>18295</v>
      </c>
      <c r="DB60" s="752"/>
      <c r="DC60" s="752"/>
      <c r="DD60" s="752"/>
      <c r="DE60" s="752"/>
      <c r="DF60" s="752"/>
      <c r="DG60" s="752"/>
      <c r="DH60" s="754"/>
      <c r="DI60" s="4"/>
    </row>
    <row r="61" spans="2:113" ht="13.5" customHeight="1">
      <c r="B61" s="659" t="s">
        <v>41</v>
      </c>
      <c r="C61" s="582"/>
      <c r="D61" s="582"/>
      <c r="E61" s="582"/>
      <c r="F61" s="582"/>
      <c r="G61" s="582"/>
      <c r="H61" s="582"/>
      <c r="I61" s="582"/>
      <c r="J61" s="582"/>
      <c r="K61" s="582"/>
      <c r="L61" s="585"/>
      <c r="M61" s="583">
        <v>6861998</v>
      </c>
      <c r="N61" s="584"/>
      <c r="O61" s="584"/>
      <c r="P61" s="584"/>
      <c r="Q61" s="584"/>
      <c r="R61" s="584"/>
      <c r="S61" s="584"/>
      <c r="T61" s="584"/>
      <c r="U61" s="588">
        <v>13</v>
      </c>
      <c r="V61" s="588"/>
      <c r="W61" s="588"/>
      <c r="X61" s="588"/>
      <c r="Y61" s="584">
        <v>6160303</v>
      </c>
      <c r="Z61" s="584"/>
      <c r="AA61" s="584"/>
      <c r="AB61" s="584"/>
      <c r="AC61" s="584"/>
      <c r="AD61" s="584"/>
      <c r="AE61" s="584"/>
      <c r="AF61" s="584"/>
      <c r="AG61" s="584">
        <v>4638845</v>
      </c>
      <c r="AH61" s="584"/>
      <c r="AI61" s="584"/>
      <c r="AJ61" s="584"/>
      <c r="AK61" s="584"/>
      <c r="AL61" s="584"/>
      <c r="AM61" s="584"/>
      <c r="AN61" s="584"/>
      <c r="AO61" s="584"/>
      <c r="AP61" s="584"/>
      <c r="AQ61" s="588">
        <v>15.9</v>
      </c>
      <c r="AR61" s="588"/>
      <c r="AS61" s="588"/>
      <c r="AT61" s="588"/>
      <c r="AU61" s="588"/>
      <c r="AV61" s="647"/>
      <c r="AW61" s="619" t="s">
        <v>40</v>
      </c>
      <c r="AX61" s="582"/>
      <c r="AY61" s="582"/>
      <c r="AZ61" s="582"/>
      <c r="BA61" s="582"/>
      <c r="BB61" s="582"/>
      <c r="BC61" s="582"/>
      <c r="BD61" s="582"/>
      <c r="BE61" s="585"/>
      <c r="BF61" s="583">
        <v>4107734</v>
      </c>
      <c r="BG61" s="584"/>
      <c r="BH61" s="584"/>
      <c r="BI61" s="584"/>
      <c r="BJ61" s="584"/>
      <c r="BK61" s="584"/>
      <c r="BL61" s="584"/>
      <c r="BM61" s="588">
        <v>7.8</v>
      </c>
      <c r="BN61" s="588"/>
      <c r="BO61" s="588"/>
      <c r="BP61" s="588"/>
      <c r="BQ61" s="584" t="s">
        <v>368</v>
      </c>
      <c r="BR61" s="584"/>
      <c r="BS61" s="584"/>
      <c r="BT61" s="584"/>
      <c r="BU61" s="584"/>
      <c r="BV61" s="584"/>
      <c r="BW61" s="584"/>
      <c r="BX61" s="584"/>
      <c r="BY61" s="584"/>
      <c r="BZ61" s="584">
        <v>4074514</v>
      </c>
      <c r="CA61" s="584"/>
      <c r="CB61" s="584"/>
      <c r="CC61" s="584"/>
      <c r="CD61" s="584"/>
      <c r="CE61" s="584"/>
      <c r="CF61" s="644"/>
      <c r="CG61" s="645"/>
      <c r="CH61" s="645"/>
      <c r="CI61" s="645"/>
      <c r="CJ61" s="646"/>
      <c r="CK61" s="662" t="s">
        <v>432</v>
      </c>
      <c r="CL61" s="662"/>
      <c r="CM61" s="662"/>
      <c r="CN61" s="662"/>
      <c r="CO61" s="662"/>
      <c r="CP61" s="662"/>
      <c r="CQ61" s="662"/>
      <c r="CR61" s="663"/>
      <c r="CS61" s="583">
        <v>5563771</v>
      </c>
      <c r="CT61" s="752"/>
      <c r="CU61" s="752"/>
      <c r="CV61" s="752"/>
      <c r="CW61" s="752"/>
      <c r="CX61" s="752"/>
      <c r="CY61" s="752"/>
      <c r="CZ61" s="753"/>
      <c r="DA61" s="583">
        <v>5755094</v>
      </c>
      <c r="DB61" s="752"/>
      <c r="DC61" s="752"/>
      <c r="DD61" s="752"/>
      <c r="DE61" s="752"/>
      <c r="DF61" s="752"/>
      <c r="DG61" s="752"/>
      <c r="DH61" s="754"/>
      <c r="DI61" s="4"/>
    </row>
    <row r="62" spans="2:113" ht="13.5" customHeight="1">
      <c r="B62" s="659" t="s">
        <v>39</v>
      </c>
      <c r="C62" s="582"/>
      <c r="D62" s="582"/>
      <c r="E62" s="582"/>
      <c r="F62" s="582"/>
      <c r="G62" s="582"/>
      <c r="H62" s="582"/>
      <c r="I62" s="582"/>
      <c r="J62" s="582"/>
      <c r="K62" s="582"/>
      <c r="L62" s="585"/>
      <c r="M62" s="583">
        <v>476263</v>
      </c>
      <c r="N62" s="584"/>
      <c r="O62" s="584"/>
      <c r="P62" s="584"/>
      <c r="Q62" s="584"/>
      <c r="R62" s="584"/>
      <c r="S62" s="584"/>
      <c r="T62" s="584"/>
      <c r="U62" s="588">
        <v>0.9</v>
      </c>
      <c r="V62" s="588"/>
      <c r="W62" s="588"/>
      <c r="X62" s="588"/>
      <c r="Y62" s="584">
        <v>460202</v>
      </c>
      <c r="Z62" s="584"/>
      <c r="AA62" s="584"/>
      <c r="AB62" s="584"/>
      <c r="AC62" s="584"/>
      <c r="AD62" s="584"/>
      <c r="AE62" s="584"/>
      <c r="AF62" s="584"/>
      <c r="AG62" s="584" t="s">
        <v>368</v>
      </c>
      <c r="AH62" s="584"/>
      <c r="AI62" s="584"/>
      <c r="AJ62" s="584"/>
      <c r="AK62" s="584"/>
      <c r="AL62" s="584"/>
      <c r="AM62" s="584"/>
      <c r="AN62" s="584"/>
      <c r="AO62" s="584"/>
      <c r="AP62" s="584"/>
      <c r="AQ62" s="588" t="s">
        <v>368</v>
      </c>
      <c r="AR62" s="588"/>
      <c r="AS62" s="588"/>
      <c r="AT62" s="588"/>
      <c r="AU62" s="588"/>
      <c r="AV62" s="647"/>
      <c r="AW62" s="619" t="s">
        <v>433</v>
      </c>
      <c r="AX62" s="582"/>
      <c r="AY62" s="582"/>
      <c r="AZ62" s="582"/>
      <c r="BA62" s="582"/>
      <c r="BB62" s="582"/>
      <c r="BC62" s="582"/>
      <c r="BD62" s="582"/>
      <c r="BE62" s="585"/>
      <c r="BF62" s="583" t="s">
        <v>368</v>
      </c>
      <c r="BG62" s="584"/>
      <c r="BH62" s="584"/>
      <c r="BI62" s="584"/>
      <c r="BJ62" s="584"/>
      <c r="BK62" s="584"/>
      <c r="BL62" s="584"/>
      <c r="BM62" s="588" t="s">
        <v>368</v>
      </c>
      <c r="BN62" s="588"/>
      <c r="BO62" s="588"/>
      <c r="BP62" s="588"/>
      <c r="BQ62" s="584" t="s">
        <v>368</v>
      </c>
      <c r="BR62" s="584"/>
      <c r="BS62" s="584"/>
      <c r="BT62" s="584"/>
      <c r="BU62" s="584"/>
      <c r="BV62" s="584"/>
      <c r="BW62" s="584"/>
      <c r="BX62" s="584"/>
      <c r="BY62" s="584"/>
      <c r="BZ62" s="584" t="s">
        <v>368</v>
      </c>
      <c r="CA62" s="584"/>
      <c r="CB62" s="584"/>
      <c r="CC62" s="584"/>
      <c r="CD62" s="584"/>
      <c r="CE62" s="584"/>
      <c r="CF62" s="648" t="s">
        <v>38</v>
      </c>
      <c r="CG62" s="649"/>
      <c r="CH62" s="649"/>
      <c r="CI62" s="649"/>
      <c r="CJ62" s="649"/>
      <c r="CK62" s="649"/>
      <c r="CL62" s="649"/>
      <c r="CM62" s="649"/>
      <c r="CN62" s="649"/>
      <c r="CO62" s="649"/>
      <c r="CP62" s="649"/>
      <c r="CQ62" s="649"/>
      <c r="CR62" s="649"/>
      <c r="CS62" s="755">
        <v>41140730</v>
      </c>
      <c r="CT62" s="756"/>
      <c r="CU62" s="756"/>
      <c r="CV62" s="756"/>
      <c r="CW62" s="756"/>
      <c r="CX62" s="756"/>
      <c r="CY62" s="756"/>
      <c r="CZ62" s="757"/>
      <c r="DA62" s="758">
        <v>41460506</v>
      </c>
      <c r="DB62" s="756"/>
      <c r="DC62" s="756"/>
      <c r="DD62" s="756"/>
      <c r="DE62" s="756"/>
      <c r="DF62" s="756"/>
      <c r="DG62" s="756"/>
      <c r="DH62" s="759"/>
      <c r="DI62" s="4"/>
    </row>
    <row r="63" spans="2:113" ht="13.5" customHeight="1">
      <c r="B63" s="659" t="s">
        <v>37</v>
      </c>
      <c r="C63" s="582"/>
      <c r="D63" s="582"/>
      <c r="E63" s="582"/>
      <c r="F63" s="582"/>
      <c r="G63" s="582"/>
      <c r="H63" s="582"/>
      <c r="I63" s="582"/>
      <c r="J63" s="582"/>
      <c r="K63" s="582"/>
      <c r="L63" s="585"/>
      <c r="M63" s="583">
        <v>15000</v>
      </c>
      <c r="N63" s="584"/>
      <c r="O63" s="584"/>
      <c r="P63" s="584"/>
      <c r="Q63" s="584"/>
      <c r="R63" s="584"/>
      <c r="S63" s="584"/>
      <c r="T63" s="584"/>
      <c r="U63" s="588">
        <v>0</v>
      </c>
      <c r="V63" s="588"/>
      <c r="W63" s="588"/>
      <c r="X63" s="588"/>
      <c r="Y63" s="584">
        <v>15000</v>
      </c>
      <c r="Z63" s="584"/>
      <c r="AA63" s="584"/>
      <c r="AB63" s="584"/>
      <c r="AC63" s="584"/>
      <c r="AD63" s="584"/>
      <c r="AE63" s="584"/>
      <c r="AF63" s="584"/>
      <c r="AG63" s="584" t="s">
        <v>368</v>
      </c>
      <c r="AH63" s="584"/>
      <c r="AI63" s="584"/>
      <c r="AJ63" s="584"/>
      <c r="AK63" s="584"/>
      <c r="AL63" s="584"/>
      <c r="AM63" s="584"/>
      <c r="AN63" s="584"/>
      <c r="AO63" s="584"/>
      <c r="AP63" s="584"/>
      <c r="AQ63" s="588" t="s">
        <v>368</v>
      </c>
      <c r="AR63" s="588"/>
      <c r="AS63" s="588"/>
      <c r="AT63" s="588"/>
      <c r="AU63" s="588"/>
      <c r="AV63" s="647"/>
      <c r="AW63" s="619" t="s">
        <v>35</v>
      </c>
      <c r="AX63" s="582"/>
      <c r="AY63" s="582"/>
      <c r="AZ63" s="582"/>
      <c r="BA63" s="582"/>
      <c r="BB63" s="582"/>
      <c r="BC63" s="582"/>
      <c r="BD63" s="582"/>
      <c r="BE63" s="585"/>
      <c r="BF63" s="583" t="s">
        <v>368</v>
      </c>
      <c r="BG63" s="584"/>
      <c r="BH63" s="584"/>
      <c r="BI63" s="584"/>
      <c r="BJ63" s="584"/>
      <c r="BK63" s="584"/>
      <c r="BL63" s="584"/>
      <c r="BM63" s="588" t="s">
        <v>368</v>
      </c>
      <c r="BN63" s="588"/>
      <c r="BO63" s="588"/>
      <c r="BP63" s="588"/>
      <c r="BQ63" s="584" t="s">
        <v>368</v>
      </c>
      <c r="BR63" s="584"/>
      <c r="BS63" s="584"/>
      <c r="BT63" s="584"/>
      <c r="BU63" s="584"/>
      <c r="BV63" s="584"/>
      <c r="BW63" s="584"/>
      <c r="BX63" s="584"/>
      <c r="BY63" s="584"/>
      <c r="BZ63" s="584" t="s">
        <v>368</v>
      </c>
      <c r="CA63" s="584"/>
      <c r="CB63" s="584"/>
      <c r="CC63" s="584"/>
      <c r="CD63" s="584"/>
      <c r="CE63" s="584"/>
      <c r="CF63" s="650" t="s">
        <v>434</v>
      </c>
      <c r="CG63" s="651"/>
      <c r="CH63" s="651"/>
      <c r="CI63" s="651"/>
      <c r="CJ63" s="652"/>
      <c r="CK63" s="619" t="s">
        <v>36</v>
      </c>
      <c r="CL63" s="582"/>
      <c r="CM63" s="582"/>
      <c r="CN63" s="582"/>
      <c r="CO63" s="582"/>
      <c r="CP63" s="582"/>
      <c r="CQ63" s="582"/>
      <c r="CR63" s="585"/>
      <c r="CS63" s="583">
        <v>3024420</v>
      </c>
      <c r="CT63" s="752"/>
      <c r="CU63" s="752"/>
      <c r="CV63" s="752"/>
      <c r="CW63" s="752"/>
      <c r="CX63" s="752"/>
      <c r="CY63" s="752"/>
      <c r="CZ63" s="753"/>
      <c r="DA63" s="583">
        <v>2409925</v>
      </c>
      <c r="DB63" s="752"/>
      <c r="DC63" s="752"/>
      <c r="DD63" s="752"/>
      <c r="DE63" s="752"/>
      <c r="DF63" s="752"/>
      <c r="DG63" s="752"/>
      <c r="DH63" s="754"/>
      <c r="DI63" s="4"/>
    </row>
    <row r="64" spans="2:113" ht="13.5" customHeight="1">
      <c r="B64" s="659" t="s">
        <v>35</v>
      </c>
      <c r="C64" s="582"/>
      <c r="D64" s="582"/>
      <c r="E64" s="582"/>
      <c r="F64" s="582"/>
      <c r="G64" s="582"/>
      <c r="H64" s="582"/>
      <c r="I64" s="582"/>
      <c r="J64" s="582"/>
      <c r="K64" s="582"/>
      <c r="L64" s="585"/>
      <c r="M64" s="583" t="s">
        <v>368</v>
      </c>
      <c r="N64" s="584"/>
      <c r="O64" s="584"/>
      <c r="P64" s="584"/>
      <c r="Q64" s="584"/>
      <c r="R64" s="584"/>
      <c r="S64" s="584"/>
      <c r="T64" s="584"/>
      <c r="U64" s="588" t="s">
        <v>368</v>
      </c>
      <c r="V64" s="588"/>
      <c r="W64" s="588"/>
      <c r="X64" s="588"/>
      <c r="Y64" s="584" t="s">
        <v>368</v>
      </c>
      <c r="Z64" s="584"/>
      <c r="AA64" s="584"/>
      <c r="AB64" s="584"/>
      <c r="AC64" s="584"/>
      <c r="AD64" s="584"/>
      <c r="AE64" s="584"/>
      <c r="AF64" s="584"/>
      <c r="AW64" s="660" t="s">
        <v>6</v>
      </c>
      <c r="AX64" s="582"/>
      <c r="AY64" s="582"/>
      <c r="AZ64" s="582"/>
      <c r="BA64" s="582"/>
      <c r="BB64" s="582"/>
      <c r="BC64" s="582"/>
      <c r="BD64" s="582"/>
      <c r="BE64" s="585"/>
      <c r="BF64" s="583">
        <v>52621926</v>
      </c>
      <c r="BG64" s="584"/>
      <c r="BH64" s="584"/>
      <c r="BI64" s="584"/>
      <c r="BJ64" s="584"/>
      <c r="BK64" s="584"/>
      <c r="BL64" s="584"/>
      <c r="BM64" s="588">
        <v>100</v>
      </c>
      <c r="BN64" s="588"/>
      <c r="BO64" s="588"/>
      <c r="BP64" s="588"/>
      <c r="BQ64" s="584">
        <v>3524873</v>
      </c>
      <c r="BR64" s="584"/>
      <c r="BS64" s="584"/>
      <c r="BT64" s="584"/>
      <c r="BU64" s="584"/>
      <c r="BV64" s="584"/>
      <c r="BW64" s="584"/>
      <c r="BX64" s="584"/>
      <c r="BY64" s="584"/>
      <c r="BZ64" s="584">
        <v>31120403</v>
      </c>
      <c r="CA64" s="584"/>
      <c r="CB64" s="584"/>
      <c r="CC64" s="584"/>
      <c r="CD64" s="584"/>
      <c r="CE64" s="584"/>
      <c r="CF64" s="653"/>
      <c r="CG64" s="654"/>
      <c r="CH64" s="654"/>
      <c r="CI64" s="654"/>
      <c r="CJ64" s="655"/>
      <c r="CK64" s="619" t="s">
        <v>34</v>
      </c>
      <c r="CL64" s="582"/>
      <c r="CM64" s="582"/>
      <c r="CN64" s="582"/>
      <c r="CO64" s="582"/>
      <c r="CP64" s="582"/>
      <c r="CQ64" s="582"/>
      <c r="CR64" s="585"/>
      <c r="CS64" s="583" t="s">
        <v>368</v>
      </c>
      <c r="CT64" s="752"/>
      <c r="CU64" s="752"/>
      <c r="CV64" s="752"/>
      <c r="CW64" s="752"/>
      <c r="CX64" s="752"/>
      <c r="CY64" s="752"/>
      <c r="CZ64" s="753"/>
      <c r="DA64" s="583" t="s">
        <v>368</v>
      </c>
      <c r="DB64" s="752"/>
      <c r="DC64" s="752"/>
      <c r="DD64" s="752"/>
      <c r="DE64" s="752"/>
      <c r="DF64" s="752"/>
      <c r="DG64" s="752"/>
      <c r="DH64" s="754"/>
      <c r="DI64" s="4"/>
    </row>
    <row r="65" spans="2:113" ht="13.5" customHeight="1">
      <c r="B65" s="659" t="s">
        <v>33</v>
      </c>
      <c r="C65" s="582"/>
      <c r="D65" s="582"/>
      <c r="E65" s="582"/>
      <c r="F65" s="582"/>
      <c r="G65" s="582"/>
      <c r="H65" s="582"/>
      <c r="I65" s="582"/>
      <c r="J65" s="582"/>
      <c r="K65" s="582"/>
      <c r="L65" s="585"/>
      <c r="M65" s="583">
        <v>3524873</v>
      </c>
      <c r="N65" s="584"/>
      <c r="O65" s="584"/>
      <c r="P65" s="584"/>
      <c r="Q65" s="584"/>
      <c r="R65" s="584"/>
      <c r="S65" s="584"/>
      <c r="T65" s="584"/>
      <c r="U65" s="588">
        <v>6.7</v>
      </c>
      <c r="V65" s="588"/>
      <c r="W65" s="588"/>
      <c r="X65" s="588"/>
      <c r="Y65" s="584">
        <v>686418</v>
      </c>
      <c r="Z65" s="584"/>
      <c r="AA65" s="584"/>
      <c r="AB65" s="584"/>
      <c r="AC65" s="584"/>
      <c r="AD65" s="584"/>
      <c r="AE65" s="584"/>
      <c r="AF65" s="584"/>
      <c r="AG65" s="18"/>
      <c r="AH65" s="745" t="s">
        <v>435</v>
      </c>
      <c r="AI65" s="745"/>
      <c r="AJ65" s="745"/>
      <c r="AK65" s="745"/>
      <c r="AL65" s="745"/>
      <c r="AM65" s="745"/>
      <c r="AN65" s="745"/>
      <c r="AO65" s="745"/>
      <c r="AP65" s="745"/>
      <c r="AQ65" s="745"/>
      <c r="AR65" s="745"/>
      <c r="AS65" s="745"/>
      <c r="AT65" s="745"/>
      <c r="AU65" s="745"/>
      <c r="AV65" s="746"/>
      <c r="AW65" s="661"/>
      <c r="AX65" s="662"/>
      <c r="AY65" s="662"/>
      <c r="AZ65" s="662"/>
      <c r="BA65" s="662"/>
      <c r="BB65" s="662"/>
      <c r="BC65" s="662"/>
      <c r="BD65" s="662"/>
      <c r="BE65" s="663"/>
      <c r="BF65" s="664"/>
      <c r="BG65" s="665"/>
      <c r="BH65" s="665"/>
      <c r="BI65" s="665"/>
      <c r="BJ65" s="665"/>
      <c r="BK65" s="665"/>
      <c r="BL65" s="665"/>
      <c r="BM65" s="666"/>
      <c r="BN65" s="666"/>
      <c r="BO65" s="666"/>
      <c r="BP65" s="666"/>
      <c r="BQ65" s="665"/>
      <c r="BR65" s="665"/>
      <c r="BS65" s="665"/>
      <c r="BT65" s="665"/>
      <c r="BU65" s="665"/>
      <c r="BV65" s="665"/>
      <c r="BW65" s="665"/>
      <c r="BX65" s="665"/>
      <c r="BY65" s="665"/>
      <c r="BZ65" s="665"/>
      <c r="CA65" s="665"/>
      <c r="CB65" s="665"/>
      <c r="CC65" s="665"/>
      <c r="CD65" s="665"/>
      <c r="CE65" s="665"/>
      <c r="CF65" s="653"/>
      <c r="CG65" s="654"/>
      <c r="CH65" s="654"/>
      <c r="CI65" s="654"/>
      <c r="CJ65" s="655"/>
      <c r="CK65" s="619" t="s">
        <v>32</v>
      </c>
      <c r="CL65" s="582"/>
      <c r="CM65" s="582"/>
      <c r="CN65" s="582"/>
      <c r="CO65" s="582"/>
      <c r="CP65" s="582"/>
      <c r="CQ65" s="582"/>
      <c r="CR65" s="585"/>
      <c r="CS65" s="583">
        <v>114000</v>
      </c>
      <c r="CT65" s="752"/>
      <c r="CU65" s="752"/>
      <c r="CV65" s="752"/>
      <c r="CW65" s="752"/>
      <c r="CX65" s="752"/>
      <c r="CY65" s="752"/>
      <c r="CZ65" s="753"/>
      <c r="DA65" s="583">
        <v>143460</v>
      </c>
      <c r="DB65" s="752"/>
      <c r="DC65" s="752"/>
      <c r="DD65" s="752"/>
      <c r="DE65" s="752"/>
      <c r="DF65" s="752"/>
      <c r="DG65" s="752"/>
      <c r="DH65" s="754"/>
      <c r="DI65" s="4"/>
    </row>
    <row r="66" spans="2:113" ht="13.5" customHeight="1">
      <c r="B66" s="17"/>
      <c r="C66" s="667" t="s">
        <v>31</v>
      </c>
      <c r="D66" s="667"/>
      <c r="E66" s="667"/>
      <c r="F66" s="667"/>
      <c r="G66" s="667"/>
      <c r="H66" s="667"/>
      <c r="I66" s="667"/>
      <c r="J66" s="667"/>
      <c r="K66" s="667"/>
      <c r="L66" s="668"/>
      <c r="M66" s="583">
        <v>70478</v>
      </c>
      <c r="N66" s="584"/>
      <c r="O66" s="584"/>
      <c r="P66" s="584"/>
      <c r="Q66" s="584"/>
      <c r="R66" s="584"/>
      <c r="S66" s="584"/>
      <c r="T66" s="584"/>
      <c r="U66" s="588">
        <v>0.1</v>
      </c>
      <c r="V66" s="588"/>
      <c r="W66" s="588"/>
      <c r="X66" s="588"/>
      <c r="Y66" s="584">
        <v>70478</v>
      </c>
      <c r="Z66" s="584"/>
      <c r="AA66" s="584"/>
      <c r="AB66" s="584"/>
      <c r="AC66" s="584"/>
      <c r="AD66" s="584"/>
      <c r="AE66" s="584"/>
      <c r="AF66" s="584"/>
      <c r="AG66" s="11"/>
      <c r="AH66" s="676">
        <v>26822031</v>
      </c>
      <c r="AI66" s="676"/>
      <c r="AJ66" s="676"/>
      <c r="AK66" s="676"/>
      <c r="AL66" s="676"/>
      <c r="AM66" s="676"/>
      <c r="AN66" s="676"/>
      <c r="AO66" s="676"/>
      <c r="AP66" s="676"/>
      <c r="AQ66" s="676"/>
      <c r="AR66" s="676"/>
      <c r="AS66" s="676"/>
      <c r="AT66" s="677" t="s">
        <v>5</v>
      </c>
      <c r="AU66" s="677"/>
      <c r="AV66" s="14"/>
      <c r="AW66" s="678" t="s">
        <v>436</v>
      </c>
      <c r="AX66" s="679"/>
      <c r="AY66" s="728" t="s">
        <v>30</v>
      </c>
      <c r="AZ66" s="747"/>
      <c r="BA66" s="747"/>
      <c r="BB66" s="747"/>
      <c r="BC66" s="747"/>
      <c r="BD66" s="747"/>
      <c r="BE66" s="748"/>
      <c r="BF66" s="749">
        <v>7128629</v>
      </c>
      <c r="BG66" s="750"/>
      <c r="BH66" s="750"/>
      <c r="BI66" s="750"/>
      <c r="BJ66" s="750"/>
      <c r="BK66" s="751"/>
      <c r="BL66" s="719" t="s">
        <v>437</v>
      </c>
      <c r="BM66" s="722" t="s">
        <v>438</v>
      </c>
      <c r="BN66" s="728" t="s">
        <v>29</v>
      </c>
      <c r="BO66" s="632"/>
      <c r="BP66" s="632"/>
      <c r="BQ66" s="632"/>
      <c r="BR66" s="632"/>
      <c r="BS66" s="632"/>
      <c r="BT66" s="632"/>
      <c r="BU66" s="632"/>
      <c r="BV66" s="632"/>
      <c r="BW66" s="632"/>
      <c r="BX66" s="632"/>
      <c r="BY66" s="633"/>
      <c r="BZ66" s="749">
        <v>481887</v>
      </c>
      <c r="CA66" s="750"/>
      <c r="CB66" s="750"/>
      <c r="CC66" s="750"/>
      <c r="CD66" s="750"/>
      <c r="CE66" s="750"/>
      <c r="CF66" s="656"/>
      <c r="CG66" s="657"/>
      <c r="CH66" s="657"/>
      <c r="CI66" s="657"/>
      <c r="CJ66" s="658"/>
      <c r="CK66" s="697" t="s">
        <v>28</v>
      </c>
      <c r="CL66" s="662"/>
      <c r="CM66" s="662"/>
      <c r="CN66" s="662"/>
      <c r="CO66" s="662"/>
      <c r="CP66" s="662"/>
      <c r="CQ66" s="662"/>
      <c r="CR66" s="663"/>
      <c r="CS66" s="583" t="s">
        <v>368</v>
      </c>
      <c r="CT66" s="752"/>
      <c r="CU66" s="752"/>
      <c r="CV66" s="752"/>
      <c r="CW66" s="752"/>
      <c r="CX66" s="752"/>
      <c r="CY66" s="752"/>
      <c r="CZ66" s="753"/>
      <c r="DA66" s="583" t="s">
        <v>368</v>
      </c>
      <c r="DB66" s="752"/>
      <c r="DC66" s="752"/>
      <c r="DD66" s="752"/>
      <c r="DE66" s="752"/>
      <c r="DF66" s="752"/>
      <c r="DG66" s="752"/>
      <c r="DH66" s="754"/>
      <c r="DI66" s="4"/>
    </row>
    <row r="67" spans="2:113" ht="13.5" customHeight="1">
      <c r="B67" s="187"/>
      <c r="C67" s="725" t="s">
        <v>27</v>
      </c>
      <c r="D67" s="726"/>
      <c r="E67" s="726"/>
      <c r="F67" s="726"/>
      <c r="G67" s="726"/>
      <c r="H67" s="726"/>
      <c r="I67" s="726"/>
      <c r="J67" s="726"/>
      <c r="K67" s="726"/>
      <c r="L67" s="727"/>
      <c r="M67" s="741">
        <v>3524873</v>
      </c>
      <c r="N67" s="742"/>
      <c r="O67" s="742"/>
      <c r="P67" s="742"/>
      <c r="Q67" s="742"/>
      <c r="R67" s="742"/>
      <c r="S67" s="742"/>
      <c r="T67" s="742"/>
      <c r="U67" s="743">
        <v>6.7</v>
      </c>
      <c r="V67" s="743"/>
      <c r="W67" s="743"/>
      <c r="X67" s="743"/>
      <c r="Y67" s="742">
        <v>686418</v>
      </c>
      <c r="Z67" s="742"/>
      <c r="AA67" s="742"/>
      <c r="AB67" s="742"/>
      <c r="AC67" s="742"/>
      <c r="AD67" s="742"/>
      <c r="AE67" s="742"/>
      <c r="AF67" s="744"/>
      <c r="AG67" s="11"/>
      <c r="AH67" s="582" t="s">
        <v>26</v>
      </c>
      <c r="AI67" s="582"/>
      <c r="AJ67" s="582"/>
      <c r="AK67" s="582"/>
      <c r="AL67" s="582"/>
      <c r="AM67" s="582"/>
      <c r="AN67" s="582"/>
      <c r="AO67" s="582"/>
      <c r="AP67" s="582"/>
      <c r="AQ67" s="582"/>
      <c r="AR67" s="582"/>
      <c r="AS67" s="582"/>
      <c r="AT67" s="582"/>
      <c r="AU67" s="582"/>
      <c r="AV67" s="626"/>
      <c r="AW67" s="680"/>
      <c r="AX67" s="681"/>
      <c r="AY67" s="669" t="s">
        <v>439</v>
      </c>
      <c r="AZ67" s="670"/>
      <c r="BA67" s="670"/>
      <c r="BB67" s="670"/>
      <c r="BC67" s="670"/>
      <c r="BD67" s="670"/>
      <c r="BE67" s="671"/>
      <c r="BF67" s="583">
        <v>1010567</v>
      </c>
      <c r="BG67" s="584"/>
      <c r="BH67" s="584"/>
      <c r="BI67" s="584"/>
      <c r="BJ67" s="584"/>
      <c r="BK67" s="672"/>
      <c r="BL67" s="720"/>
      <c r="BM67" s="723"/>
      <c r="BN67" s="619" t="s">
        <v>25</v>
      </c>
      <c r="BO67" s="582"/>
      <c r="BP67" s="582"/>
      <c r="BQ67" s="582"/>
      <c r="BR67" s="582"/>
      <c r="BS67" s="582"/>
      <c r="BT67" s="582"/>
      <c r="BU67" s="582"/>
      <c r="BV67" s="582"/>
      <c r="BW67" s="582"/>
      <c r="BX67" s="582"/>
      <c r="BY67" s="585"/>
      <c r="BZ67" s="583">
        <v>-1016429</v>
      </c>
      <c r="CA67" s="584"/>
      <c r="CB67" s="584"/>
      <c r="CC67" s="584"/>
      <c r="CD67" s="584"/>
      <c r="CE67" s="584"/>
      <c r="CF67" s="728" t="s">
        <v>24</v>
      </c>
      <c r="CG67" s="729"/>
      <c r="CH67" s="729"/>
      <c r="CI67" s="729"/>
      <c r="CJ67" s="729"/>
      <c r="CK67" s="729"/>
      <c r="CL67" s="729"/>
      <c r="CM67" s="729"/>
      <c r="CN67" s="729"/>
      <c r="CO67" s="729"/>
      <c r="CP67" s="729"/>
      <c r="CQ67" s="729"/>
      <c r="CR67" s="729"/>
      <c r="CS67" s="730">
        <v>42000</v>
      </c>
      <c r="CT67" s="614"/>
      <c r="CU67" s="614"/>
      <c r="CV67" s="614"/>
      <c r="CW67" s="614"/>
      <c r="CX67" s="614"/>
      <c r="CY67" s="614"/>
      <c r="CZ67" s="731"/>
      <c r="DA67" s="613">
        <v>30000</v>
      </c>
      <c r="DB67" s="614"/>
      <c r="DC67" s="614"/>
      <c r="DD67" s="614"/>
      <c r="DE67" s="614"/>
      <c r="DF67" s="614"/>
      <c r="DG67" s="614"/>
      <c r="DH67" s="615"/>
      <c r="DI67" s="4"/>
    </row>
    <row r="68" spans="2:113" ht="13.5" customHeight="1">
      <c r="B68" s="616" t="s">
        <v>23</v>
      </c>
      <c r="C68" s="13"/>
      <c r="D68" s="582" t="s">
        <v>22</v>
      </c>
      <c r="E68" s="582"/>
      <c r="F68" s="582"/>
      <c r="G68" s="582"/>
      <c r="H68" s="582"/>
      <c r="I68" s="582"/>
      <c r="J68" s="582"/>
      <c r="K68" s="582"/>
      <c r="L68" s="585"/>
      <c r="M68" s="583">
        <v>844871</v>
      </c>
      <c r="N68" s="584"/>
      <c r="O68" s="584"/>
      <c r="P68" s="584"/>
      <c r="Q68" s="584"/>
      <c r="R68" s="584"/>
      <c r="S68" s="584"/>
      <c r="T68" s="584"/>
      <c r="U68" s="588">
        <v>1.6</v>
      </c>
      <c r="V68" s="588"/>
      <c r="W68" s="588"/>
      <c r="X68" s="588"/>
      <c r="Y68" s="584">
        <v>70399</v>
      </c>
      <c r="Z68" s="584"/>
      <c r="AA68" s="584"/>
      <c r="AB68" s="584"/>
      <c r="AC68" s="584"/>
      <c r="AD68" s="584"/>
      <c r="AE68" s="584"/>
      <c r="AF68" s="672"/>
      <c r="AG68" s="11"/>
      <c r="AH68" s="4"/>
      <c r="AI68" s="4"/>
      <c r="AJ68" s="4"/>
      <c r="AK68" s="617">
        <v>91.7</v>
      </c>
      <c r="AL68" s="617"/>
      <c r="AM68" s="617"/>
      <c r="AN68" s="282" t="s">
        <v>21</v>
      </c>
      <c r="AO68" s="16"/>
      <c r="AP68" s="16"/>
      <c r="AQ68" s="15" t="s">
        <v>440</v>
      </c>
      <c r="AR68" s="618">
        <v>99</v>
      </c>
      <c r="AS68" s="618"/>
      <c r="AT68" s="618"/>
      <c r="AU68" s="282" t="s">
        <v>21</v>
      </c>
      <c r="AV68" s="14" t="s">
        <v>441</v>
      </c>
      <c r="AW68" s="680"/>
      <c r="AX68" s="681"/>
      <c r="AY68" s="669" t="s">
        <v>486</v>
      </c>
      <c r="AZ68" s="670"/>
      <c r="BA68" s="670"/>
      <c r="BB68" s="670"/>
      <c r="BC68" s="670"/>
      <c r="BD68" s="670"/>
      <c r="BE68" s="671"/>
      <c r="BF68" s="583">
        <v>246307</v>
      </c>
      <c r="BG68" s="584"/>
      <c r="BH68" s="584"/>
      <c r="BI68" s="584"/>
      <c r="BJ68" s="584"/>
      <c r="BK68" s="672"/>
      <c r="BL68" s="720"/>
      <c r="BM68" s="723"/>
      <c r="BN68" s="619" t="s">
        <v>20</v>
      </c>
      <c r="BO68" s="582"/>
      <c r="BP68" s="582"/>
      <c r="BQ68" s="582"/>
      <c r="BR68" s="582"/>
      <c r="BS68" s="582"/>
      <c r="BT68" s="582"/>
      <c r="BU68" s="582"/>
      <c r="BV68" s="582"/>
      <c r="BW68" s="582"/>
      <c r="BX68" s="582"/>
      <c r="BY68" s="585"/>
      <c r="BZ68" s="583">
        <v>22594</v>
      </c>
      <c r="CA68" s="584"/>
      <c r="CB68" s="584"/>
      <c r="CC68" s="584"/>
      <c r="CD68" s="584"/>
      <c r="CE68" s="584"/>
      <c r="CF68" s="619" t="s">
        <v>19</v>
      </c>
      <c r="CG68" s="620"/>
      <c r="CH68" s="620"/>
      <c r="CI68" s="620"/>
      <c r="CJ68" s="620"/>
      <c r="CK68" s="620"/>
      <c r="CL68" s="620"/>
      <c r="CM68" s="620"/>
      <c r="CN68" s="620"/>
      <c r="CO68" s="620"/>
      <c r="CP68" s="620"/>
      <c r="CQ68" s="620"/>
      <c r="CR68" s="620"/>
      <c r="CS68" s="621" t="s">
        <v>368</v>
      </c>
      <c r="CT68" s="622"/>
      <c r="CU68" s="622"/>
      <c r="CV68" s="622"/>
      <c r="CW68" s="622"/>
      <c r="CX68" s="622"/>
      <c r="CY68" s="622"/>
      <c r="CZ68" s="623"/>
      <c r="DA68" s="624" t="s">
        <v>368</v>
      </c>
      <c r="DB68" s="622"/>
      <c r="DC68" s="622"/>
      <c r="DD68" s="622"/>
      <c r="DE68" s="622"/>
      <c r="DF68" s="622"/>
      <c r="DG68" s="622"/>
      <c r="DH68" s="625"/>
      <c r="DI68" s="4"/>
    </row>
    <row r="69" spans="2:113" ht="13.5" customHeight="1">
      <c r="B69" s="616"/>
      <c r="C69" s="13"/>
      <c r="D69" s="582" t="s">
        <v>18</v>
      </c>
      <c r="E69" s="582"/>
      <c r="F69" s="582"/>
      <c r="G69" s="582"/>
      <c r="H69" s="582"/>
      <c r="I69" s="582"/>
      <c r="J69" s="582"/>
      <c r="K69" s="582"/>
      <c r="L69" s="585"/>
      <c r="M69" s="583">
        <v>2002408</v>
      </c>
      <c r="N69" s="584"/>
      <c r="O69" s="584"/>
      <c r="P69" s="584"/>
      <c r="Q69" s="584"/>
      <c r="R69" s="584"/>
      <c r="S69" s="584"/>
      <c r="T69" s="584"/>
      <c r="U69" s="588">
        <v>3.8</v>
      </c>
      <c r="V69" s="588"/>
      <c r="W69" s="588"/>
      <c r="X69" s="588"/>
      <c r="Y69" s="584">
        <v>598225</v>
      </c>
      <c r="Z69" s="584"/>
      <c r="AA69" s="584"/>
      <c r="AB69" s="584"/>
      <c r="AC69" s="584"/>
      <c r="AD69" s="584"/>
      <c r="AE69" s="584"/>
      <c r="AF69" s="672"/>
      <c r="AG69" s="11"/>
      <c r="AH69" s="6"/>
      <c r="AI69" s="12"/>
      <c r="AJ69" s="12"/>
      <c r="AK69" s="12"/>
      <c r="AL69" s="582" t="s">
        <v>443</v>
      </c>
      <c r="AM69" s="582"/>
      <c r="AN69" s="582"/>
      <c r="AO69" s="582"/>
      <c r="AP69" s="582"/>
      <c r="AQ69" s="582"/>
      <c r="AR69" s="582"/>
      <c r="AS69" s="582"/>
      <c r="AT69" s="582"/>
      <c r="AU69" s="582"/>
      <c r="AV69" s="626"/>
      <c r="AW69" s="680"/>
      <c r="AX69" s="681"/>
      <c r="AY69" s="669" t="s">
        <v>446</v>
      </c>
      <c r="AZ69" s="670"/>
      <c r="BA69" s="670"/>
      <c r="BB69" s="670"/>
      <c r="BC69" s="670"/>
      <c r="BD69" s="670"/>
      <c r="BE69" s="671"/>
      <c r="BF69" s="583">
        <v>20324</v>
      </c>
      <c r="BG69" s="584"/>
      <c r="BH69" s="584"/>
      <c r="BI69" s="584"/>
      <c r="BJ69" s="584"/>
      <c r="BK69" s="672"/>
      <c r="BL69" s="720"/>
      <c r="BM69" s="723"/>
      <c r="BN69" s="619" t="s">
        <v>17</v>
      </c>
      <c r="BO69" s="582"/>
      <c r="BP69" s="582"/>
      <c r="BQ69" s="582"/>
      <c r="BR69" s="582"/>
      <c r="BS69" s="582"/>
      <c r="BT69" s="582"/>
      <c r="BU69" s="582"/>
      <c r="BV69" s="582"/>
      <c r="BW69" s="582"/>
      <c r="BX69" s="582"/>
      <c r="BY69" s="585"/>
      <c r="BZ69" s="583">
        <v>34687</v>
      </c>
      <c r="CA69" s="584"/>
      <c r="CB69" s="584"/>
      <c r="CC69" s="584"/>
      <c r="CD69" s="584"/>
      <c r="CE69" s="584"/>
      <c r="CF69" s="627" t="s">
        <v>16</v>
      </c>
      <c r="CG69" s="628"/>
      <c r="CH69" s="628" t="s">
        <v>15</v>
      </c>
      <c r="CI69" s="628"/>
      <c r="CJ69" s="631"/>
      <c r="CK69" s="632" t="s">
        <v>14</v>
      </c>
      <c r="CL69" s="632"/>
      <c r="CM69" s="632"/>
      <c r="CN69" s="632"/>
      <c r="CO69" s="632"/>
      <c r="CP69" s="632"/>
      <c r="CQ69" s="632"/>
      <c r="CR69" s="633"/>
      <c r="CS69" s="634">
        <v>99.2</v>
      </c>
      <c r="CT69" s="635"/>
      <c r="CU69" s="635"/>
      <c r="CV69" s="635"/>
      <c r="CW69" s="635">
        <v>97.7</v>
      </c>
      <c r="CX69" s="587"/>
      <c r="CY69" s="587"/>
      <c r="CZ69" s="589"/>
      <c r="DA69" s="634">
        <v>99</v>
      </c>
      <c r="DB69" s="587"/>
      <c r="DC69" s="587"/>
      <c r="DD69" s="587"/>
      <c r="DE69" s="635">
        <v>97.1</v>
      </c>
      <c r="DF69" s="587"/>
      <c r="DG69" s="587"/>
      <c r="DH69" s="590"/>
      <c r="DI69" s="4"/>
    </row>
    <row r="70" spans="2:113" ht="13.5" customHeight="1">
      <c r="B70" s="616"/>
      <c r="C70" s="619" t="s">
        <v>13</v>
      </c>
      <c r="D70" s="582"/>
      <c r="E70" s="582"/>
      <c r="F70" s="582"/>
      <c r="G70" s="582"/>
      <c r="H70" s="582"/>
      <c r="I70" s="582"/>
      <c r="J70" s="582"/>
      <c r="K70" s="582"/>
      <c r="L70" s="585"/>
      <c r="M70" s="583" t="s">
        <v>368</v>
      </c>
      <c r="N70" s="584"/>
      <c r="O70" s="584"/>
      <c r="P70" s="584"/>
      <c r="Q70" s="584"/>
      <c r="R70" s="584"/>
      <c r="S70" s="584"/>
      <c r="T70" s="584"/>
      <c r="U70" s="588" t="s">
        <v>368</v>
      </c>
      <c r="V70" s="588"/>
      <c r="W70" s="588"/>
      <c r="X70" s="588"/>
      <c r="Y70" s="584" t="s">
        <v>368</v>
      </c>
      <c r="Z70" s="584"/>
      <c r="AA70" s="584"/>
      <c r="AB70" s="584"/>
      <c r="AC70" s="584"/>
      <c r="AD70" s="584"/>
      <c r="AE70" s="584"/>
      <c r="AF70" s="672"/>
      <c r="AG70" s="11"/>
      <c r="AH70" s="6"/>
      <c r="AI70" s="12"/>
      <c r="AJ70" s="12"/>
      <c r="AK70" s="12"/>
      <c r="AL70" s="582" t="s">
        <v>445</v>
      </c>
      <c r="AM70" s="582"/>
      <c r="AN70" s="582"/>
      <c r="AO70" s="582"/>
      <c r="AP70" s="582"/>
      <c r="AQ70" s="582"/>
      <c r="AR70" s="582"/>
      <c r="AS70" s="582"/>
      <c r="AT70" s="582"/>
      <c r="AU70" s="582"/>
      <c r="AV70" s="626"/>
      <c r="AW70" s="680"/>
      <c r="AX70" s="681"/>
      <c r="AY70" s="669" t="s">
        <v>463</v>
      </c>
      <c r="AZ70" s="670"/>
      <c r="BA70" s="670"/>
      <c r="BB70" s="670"/>
      <c r="BC70" s="670"/>
      <c r="BD70" s="670"/>
      <c r="BE70" s="671"/>
      <c r="BF70" s="583" t="s">
        <v>368</v>
      </c>
      <c r="BG70" s="584"/>
      <c r="BH70" s="584"/>
      <c r="BI70" s="584"/>
      <c r="BJ70" s="584"/>
      <c r="BK70" s="672"/>
      <c r="BL70" s="720"/>
      <c r="BM70" s="723"/>
      <c r="BN70" s="737" t="s">
        <v>447</v>
      </c>
      <c r="BO70" s="737"/>
      <c r="BP70" s="737"/>
      <c r="BQ70" s="737"/>
      <c r="BR70" s="739" t="s">
        <v>12</v>
      </c>
      <c r="BS70" s="582" t="s">
        <v>11</v>
      </c>
      <c r="BT70" s="582"/>
      <c r="BU70" s="582"/>
      <c r="BV70" s="582"/>
      <c r="BW70" s="582"/>
      <c r="BX70" s="582"/>
      <c r="BY70" s="582"/>
      <c r="BZ70" s="583">
        <v>89</v>
      </c>
      <c r="CA70" s="584"/>
      <c r="CB70" s="584"/>
      <c r="CC70" s="584"/>
      <c r="CD70" s="584"/>
      <c r="CE70" s="584"/>
      <c r="CF70" s="629"/>
      <c r="CG70" s="630"/>
      <c r="CH70" s="637" t="s">
        <v>448</v>
      </c>
      <c r="CI70" s="637" t="s">
        <v>449</v>
      </c>
      <c r="CJ70" s="732" t="s">
        <v>450</v>
      </c>
      <c r="CK70" s="582"/>
      <c r="CL70" s="582"/>
      <c r="CM70" s="582"/>
      <c r="CN70" s="582"/>
      <c r="CO70" s="582"/>
      <c r="CP70" s="582"/>
      <c r="CQ70" s="582"/>
      <c r="CR70" s="585"/>
      <c r="CS70" s="634"/>
      <c r="CT70" s="635"/>
      <c r="CU70" s="635"/>
      <c r="CV70" s="635"/>
      <c r="CW70" s="587"/>
      <c r="CX70" s="587"/>
      <c r="CY70" s="587"/>
      <c r="CZ70" s="589"/>
      <c r="DA70" s="636"/>
      <c r="DB70" s="587"/>
      <c r="DC70" s="587"/>
      <c r="DD70" s="587"/>
      <c r="DE70" s="587"/>
      <c r="DF70" s="587"/>
      <c r="DG70" s="587"/>
      <c r="DH70" s="590"/>
      <c r="DI70" s="4"/>
    </row>
    <row r="71" spans="2:113" ht="13.5" customHeight="1">
      <c r="B71" s="188"/>
      <c r="C71" s="712" t="s">
        <v>10</v>
      </c>
      <c r="D71" s="667"/>
      <c r="E71" s="667"/>
      <c r="F71" s="667"/>
      <c r="G71" s="667"/>
      <c r="H71" s="667"/>
      <c r="I71" s="667"/>
      <c r="J71" s="667"/>
      <c r="K71" s="667"/>
      <c r="L71" s="668"/>
      <c r="M71" s="733" t="s">
        <v>368</v>
      </c>
      <c r="N71" s="734"/>
      <c r="O71" s="734"/>
      <c r="P71" s="734"/>
      <c r="Q71" s="734"/>
      <c r="R71" s="734"/>
      <c r="S71" s="734"/>
      <c r="T71" s="734"/>
      <c r="U71" s="735" t="s">
        <v>368</v>
      </c>
      <c r="V71" s="735"/>
      <c r="W71" s="735"/>
      <c r="X71" s="735"/>
      <c r="Y71" s="734" t="s">
        <v>368</v>
      </c>
      <c r="Z71" s="734"/>
      <c r="AA71" s="734"/>
      <c r="AB71" s="734"/>
      <c r="AC71" s="734"/>
      <c r="AD71" s="734"/>
      <c r="AE71" s="734"/>
      <c r="AF71" s="736"/>
      <c r="AG71" s="11"/>
      <c r="AH71" s="582" t="s">
        <v>9</v>
      </c>
      <c r="AI71" s="582"/>
      <c r="AJ71" s="582"/>
      <c r="AK71" s="582"/>
      <c r="AL71" s="582"/>
      <c r="AM71" s="582"/>
      <c r="AN71" s="582"/>
      <c r="AO71" s="582"/>
      <c r="AP71" s="582"/>
      <c r="AQ71" s="582"/>
      <c r="AR71" s="582"/>
      <c r="AS71" s="582"/>
      <c r="AT71" s="582"/>
      <c r="AU71" s="582"/>
      <c r="AV71" s="626"/>
      <c r="AW71" s="680"/>
      <c r="AX71" s="681"/>
      <c r="AY71" s="669" t="s">
        <v>451</v>
      </c>
      <c r="AZ71" s="670"/>
      <c r="BA71" s="670"/>
      <c r="BB71" s="670"/>
      <c r="BC71" s="670"/>
      <c r="BD71" s="670"/>
      <c r="BE71" s="671"/>
      <c r="BF71" s="583">
        <v>2175578</v>
      </c>
      <c r="BG71" s="584"/>
      <c r="BH71" s="584"/>
      <c r="BI71" s="584"/>
      <c r="BJ71" s="584"/>
      <c r="BK71" s="672"/>
      <c r="BL71" s="720"/>
      <c r="BM71" s="723"/>
      <c r="BN71" s="737"/>
      <c r="BO71" s="737"/>
      <c r="BP71" s="737"/>
      <c r="BQ71" s="737"/>
      <c r="BR71" s="739"/>
      <c r="BS71" s="582" t="s">
        <v>8</v>
      </c>
      <c r="BT71" s="582"/>
      <c r="BU71" s="582"/>
      <c r="BV71" s="582"/>
      <c r="BW71" s="582"/>
      <c r="BX71" s="582"/>
      <c r="BY71" s="582"/>
      <c r="BZ71" s="583">
        <v>103</v>
      </c>
      <c r="CA71" s="584"/>
      <c r="CB71" s="584"/>
      <c r="CC71" s="584"/>
      <c r="CD71" s="584"/>
      <c r="CE71" s="584"/>
      <c r="CF71" s="629"/>
      <c r="CG71" s="630"/>
      <c r="CH71" s="637"/>
      <c r="CI71" s="637"/>
      <c r="CJ71" s="732"/>
      <c r="CK71" s="582" t="s">
        <v>7</v>
      </c>
      <c r="CL71" s="582"/>
      <c r="CM71" s="582"/>
      <c r="CN71" s="582"/>
      <c r="CO71" s="582"/>
      <c r="CP71" s="582"/>
      <c r="CQ71" s="582"/>
      <c r="CR71" s="585"/>
      <c r="CS71" s="586">
        <v>99</v>
      </c>
      <c r="CT71" s="587"/>
      <c r="CU71" s="587"/>
      <c r="CV71" s="587"/>
      <c r="CW71" s="588">
        <v>96.7</v>
      </c>
      <c r="CX71" s="587"/>
      <c r="CY71" s="587"/>
      <c r="CZ71" s="589"/>
      <c r="DA71" s="586">
        <v>98.6</v>
      </c>
      <c r="DB71" s="587"/>
      <c r="DC71" s="587"/>
      <c r="DD71" s="587"/>
      <c r="DE71" s="588">
        <v>95.8</v>
      </c>
      <c r="DF71" s="587"/>
      <c r="DG71" s="587"/>
      <c r="DH71" s="590"/>
      <c r="DI71" s="4"/>
    </row>
    <row r="72" spans="2:113" ht="13.5" customHeight="1" thickBot="1">
      <c r="B72" s="591" t="s">
        <v>6</v>
      </c>
      <c r="C72" s="592"/>
      <c r="D72" s="592"/>
      <c r="E72" s="592"/>
      <c r="F72" s="592"/>
      <c r="G72" s="592"/>
      <c r="H72" s="592"/>
      <c r="I72" s="592"/>
      <c r="J72" s="592"/>
      <c r="K72" s="592"/>
      <c r="L72" s="593"/>
      <c r="M72" s="594">
        <v>52621926</v>
      </c>
      <c r="N72" s="595"/>
      <c r="O72" s="595"/>
      <c r="P72" s="595"/>
      <c r="Q72" s="595"/>
      <c r="R72" s="595"/>
      <c r="S72" s="595"/>
      <c r="T72" s="595"/>
      <c r="U72" s="596">
        <v>100</v>
      </c>
      <c r="V72" s="596"/>
      <c r="W72" s="596"/>
      <c r="X72" s="596"/>
      <c r="Y72" s="595">
        <v>31120403</v>
      </c>
      <c r="Z72" s="595"/>
      <c r="AA72" s="595"/>
      <c r="AB72" s="595"/>
      <c r="AC72" s="595"/>
      <c r="AD72" s="595"/>
      <c r="AE72" s="595"/>
      <c r="AF72" s="597"/>
      <c r="AG72" s="10"/>
      <c r="AH72" s="598">
        <v>33256465</v>
      </c>
      <c r="AI72" s="598"/>
      <c r="AJ72" s="598"/>
      <c r="AK72" s="598"/>
      <c r="AL72" s="598"/>
      <c r="AM72" s="598"/>
      <c r="AN72" s="598"/>
      <c r="AO72" s="598"/>
      <c r="AP72" s="598"/>
      <c r="AQ72" s="598"/>
      <c r="AR72" s="598"/>
      <c r="AS72" s="598"/>
      <c r="AT72" s="592" t="s">
        <v>5</v>
      </c>
      <c r="AU72" s="592"/>
      <c r="AV72" s="9"/>
      <c r="AW72" s="682"/>
      <c r="AX72" s="683"/>
      <c r="AY72" s="599" t="s">
        <v>85</v>
      </c>
      <c r="AZ72" s="600"/>
      <c r="BA72" s="600"/>
      <c r="BB72" s="600"/>
      <c r="BC72" s="600"/>
      <c r="BD72" s="600"/>
      <c r="BE72" s="601"/>
      <c r="BF72" s="602">
        <v>3675853</v>
      </c>
      <c r="BG72" s="603"/>
      <c r="BH72" s="603"/>
      <c r="BI72" s="603"/>
      <c r="BJ72" s="603"/>
      <c r="BK72" s="604"/>
      <c r="BL72" s="721"/>
      <c r="BM72" s="724"/>
      <c r="BN72" s="738"/>
      <c r="BO72" s="738"/>
      <c r="BP72" s="738"/>
      <c r="BQ72" s="738"/>
      <c r="BR72" s="740"/>
      <c r="BS72" s="592" t="s">
        <v>4</v>
      </c>
      <c r="BT72" s="592"/>
      <c r="BU72" s="592"/>
      <c r="BV72" s="592"/>
      <c r="BW72" s="592"/>
      <c r="BX72" s="592"/>
      <c r="BY72" s="592"/>
      <c r="BZ72" s="602">
        <v>301</v>
      </c>
      <c r="CA72" s="603"/>
      <c r="CB72" s="603"/>
      <c r="CC72" s="603"/>
      <c r="CD72" s="603"/>
      <c r="CE72" s="604"/>
      <c r="CF72" s="605" t="s">
        <v>3</v>
      </c>
      <c r="CG72" s="606"/>
      <c r="CH72" s="607" t="s">
        <v>2</v>
      </c>
      <c r="CI72" s="607"/>
      <c r="CJ72" s="608"/>
      <c r="CK72" s="592" t="s">
        <v>1</v>
      </c>
      <c r="CL72" s="592"/>
      <c r="CM72" s="592"/>
      <c r="CN72" s="592"/>
      <c r="CO72" s="592"/>
      <c r="CP72" s="592"/>
      <c r="CQ72" s="592"/>
      <c r="CR72" s="593"/>
      <c r="CS72" s="609">
        <v>99.4</v>
      </c>
      <c r="CT72" s="610"/>
      <c r="CU72" s="610"/>
      <c r="CV72" s="610"/>
      <c r="CW72" s="611">
        <v>98.6</v>
      </c>
      <c r="CX72" s="610"/>
      <c r="CY72" s="610"/>
      <c r="CZ72" s="612"/>
      <c r="DA72" s="609">
        <v>99.2</v>
      </c>
      <c r="DB72" s="610"/>
      <c r="DC72" s="610"/>
      <c r="DD72" s="610"/>
      <c r="DE72" s="611">
        <v>98.1</v>
      </c>
      <c r="DF72" s="610"/>
      <c r="DG72" s="610"/>
      <c r="DH72" s="718"/>
      <c r="DI72" s="4"/>
    </row>
    <row r="73" spans="2:113" ht="13.5" customHeight="1">
      <c r="B73" s="715" t="s">
        <v>0</v>
      </c>
      <c r="C73" s="715"/>
      <c r="D73" s="715"/>
      <c r="E73" s="715"/>
      <c r="F73" s="715"/>
      <c r="G73" s="715"/>
      <c r="H73" s="715"/>
      <c r="I73" s="715"/>
      <c r="J73" s="715"/>
      <c r="K73" s="715"/>
      <c r="L73" s="715"/>
      <c r="M73" s="715"/>
      <c r="N73" s="715"/>
      <c r="O73" s="715"/>
      <c r="P73" s="715"/>
      <c r="Q73" s="715"/>
      <c r="R73" s="715"/>
      <c r="S73" s="715"/>
      <c r="T73" s="715"/>
      <c r="U73" s="715"/>
      <c r="V73" s="715"/>
      <c r="W73" s="715"/>
      <c r="X73" s="715"/>
      <c r="Y73" s="715"/>
      <c r="Z73" s="715"/>
      <c r="AA73" s="715"/>
      <c r="AB73" s="715"/>
      <c r="AC73" s="715"/>
      <c r="AD73" s="715"/>
      <c r="AE73" s="715"/>
      <c r="AF73" s="715"/>
      <c r="AG73" s="715"/>
      <c r="AH73" s="715"/>
      <c r="AI73" s="715"/>
      <c r="AJ73" s="715"/>
      <c r="AK73" s="715"/>
      <c r="AL73" s="715"/>
      <c r="AM73" s="715"/>
      <c r="AN73" s="715"/>
      <c r="AO73" s="715"/>
      <c r="AP73" s="715"/>
      <c r="AQ73" s="715"/>
      <c r="AR73" s="715"/>
      <c r="AS73" s="715"/>
      <c r="AT73" s="715"/>
      <c r="AU73" s="715"/>
      <c r="AV73" s="715"/>
      <c r="AW73" s="715"/>
      <c r="AX73" s="715"/>
      <c r="AY73" s="715"/>
      <c r="AZ73" s="715"/>
      <c r="BA73" s="715"/>
      <c r="BB73" s="715"/>
      <c r="BC73" s="715"/>
      <c r="BD73" s="715"/>
      <c r="BE73" s="715"/>
      <c r="BF73" s="715"/>
      <c r="BG73" s="715"/>
      <c r="BH73" s="715"/>
      <c r="BI73" s="715"/>
      <c r="BJ73" s="715"/>
      <c r="BK73" s="715"/>
      <c r="BL73" s="715"/>
      <c r="BM73" s="715"/>
      <c r="BN73" s="715"/>
      <c r="BO73" s="715"/>
      <c r="BP73" s="715"/>
      <c r="BQ73" s="715"/>
      <c r="BR73" s="715"/>
      <c r="BS73" s="715"/>
      <c r="BT73" s="715"/>
      <c r="BU73" s="715"/>
      <c r="BV73" s="715"/>
      <c r="BW73" s="715"/>
      <c r="BX73" s="715"/>
      <c r="BY73" s="715"/>
      <c r="BZ73" s="715"/>
      <c r="CA73" s="715"/>
      <c r="CB73" s="715"/>
      <c r="CC73" s="715"/>
      <c r="CD73" s="715"/>
      <c r="CE73" s="715"/>
      <c r="CF73" s="715"/>
      <c r="CG73" s="715"/>
      <c r="CH73" s="715"/>
      <c r="CI73" s="715"/>
      <c r="CJ73" s="715"/>
      <c r="CK73" s="715"/>
      <c r="CL73" s="715"/>
      <c r="CN73" s="8"/>
      <c r="CO73" s="285"/>
      <c r="CP73" s="285"/>
      <c r="CQ73" s="285"/>
      <c r="CR73" s="285"/>
      <c r="CS73" s="285"/>
      <c r="CT73" s="282"/>
      <c r="CU73" s="282"/>
      <c r="CV73" s="282"/>
      <c r="CW73" s="282"/>
      <c r="CX73" s="282"/>
      <c r="CY73" s="282"/>
      <c r="CZ73" s="282"/>
      <c r="DA73" s="282"/>
      <c r="DB73" s="282"/>
      <c r="DC73" s="282"/>
      <c r="DD73" s="282"/>
      <c r="DE73" s="282"/>
      <c r="DF73" s="282"/>
      <c r="DG73" s="282"/>
      <c r="DH73" s="282"/>
    </row>
    <row r="74" spans="2:113" ht="13.5" customHeight="1">
      <c r="B74" s="716" t="s">
        <v>452</v>
      </c>
      <c r="C74" s="716"/>
      <c r="D74" s="716"/>
      <c r="E74" s="716"/>
      <c r="F74" s="716"/>
      <c r="G74" s="716"/>
      <c r="H74" s="716"/>
      <c r="I74" s="716"/>
      <c r="J74" s="716"/>
      <c r="K74" s="716"/>
      <c r="L74" s="716"/>
      <c r="M74" s="716"/>
      <c r="N74" s="716"/>
      <c r="O74" s="716"/>
      <c r="P74" s="716"/>
      <c r="Q74" s="716"/>
      <c r="R74" s="716"/>
      <c r="S74" s="716"/>
      <c r="T74" s="716"/>
      <c r="U74" s="716"/>
      <c r="V74" s="716"/>
      <c r="W74" s="716"/>
      <c r="X74" s="716"/>
      <c r="Y74" s="716"/>
      <c r="Z74" s="716"/>
      <c r="AA74" s="716"/>
      <c r="AB74" s="716"/>
      <c r="AC74" s="716"/>
      <c r="AD74" s="716"/>
      <c r="AE74" s="716"/>
      <c r="AF74" s="716"/>
      <c r="AG74" s="716"/>
      <c r="AH74" s="716"/>
      <c r="AI74" s="716"/>
      <c r="AJ74" s="716"/>
      <c r="AK74" s="716"/>
      <c r="AL74" s="716"/>
      <c r="AM74" s="716"/>
      <c r="AN74" s="716"/>
      <c r="AO74" s="716"/>
      <c r="AP74" s="716"/>
      <c r="AQ74" s="716"/>
      <c r="AR74" s="716"/>
      <c r="AS74" s="716"/>
      <c r="AT74" s="716"/>
      <c r="AU74" s="716"/>
      <c r="AV74" s="716"/>
      <c r="AW74" s="716"/>
      <c r="AX74" s="716"/>
      <c r="AY74" s="716"/>
      <c r="AZ74" s="716"/>
      <c r="BA74" s="716"/>
      <c r="BB74" s="716"/>
      <c r="BC74" s="716"/>
      <c r="BD74" s="716"/>
      <c r="BE74" s="716"/>
      <c r="BF74" s="716"/>
      <c r="BG74" s="716"/>
      <c r="BH74" s="716"/>
      <c r="BI74" s="716"/>
      <c r="BJ74" s="716"/>
      <c r="BK74" s="716"/>
      <c r="BL74" s="716"/>
      <c r="BM74" s="716"/>
      <c r="BN74" s="716"/>
      <c r="BO74" s="716"/>
      <c r="BP74" s="716"/>
      <c r="BQ74" s="716"/>
      <c r="BR74" s="716"/>
      <c r="BS74" s="716"/>
      <c r="BT74" s="716"/>
      <c r="BU74" s="716"/>
      <c r="BV74" s="716"/>
      <c r="BW74" s="716"/>
      <c r="BX74" s="716"/>
      <c r="BY74" s="716"/>
      <c r="BZ74" s="716"/>
      <c r="CA74" s="716"/>
      <c r="CB74" s="716"/>
      <c r="CC74" s="716"/>
      <c r="CD74" s="716"/>
      <c r="CE74" s="716"/>
      <c r="CF74" s="716"/>
      <c r="CG74" s="716"/>
      <c r="CH74" s="716"/>
      <c r="CI74" s="716"/>
      <c r="CJ74" s="716"/>
      <c r="CK74" s="716"/>
      <c r="CL74" s="716"/>
      <c r="CN74" s="7"/>
      <c r="CO74" s="7"/>
      <c r="CP74" s="7"/>
      <c r="CQ74" s="7"/>
      <c r="CR74" s="7"/>
      <c r="CS74" s="7"/>
      <c r="CT74" s="7"/>
      <c r="CU74" s="7"/>
      <c r="CV74" s="7"/>
      <c r="CW74" s="6"/>
      <c r="CZ74" s="6"/>
      <c r="DA74" s="6"/>
      <c r="DB74" s="4"/>
      <c r="DC74" s="4"/>
      <c r="DD74" s="4"/>
      <c r="DE74" s="580" t="s">
        <v>526</v>
      </c>
      <c r="DF74" s="580"/>
      <c r="DG74" s="580"/>
      <c r="DH74" s="580"/>
    </row>
    <row r="75" spans="2:113" ht="13.5" customHeight="1">
      <c r="B75" s="717" t="s">
        <v>454</v>
      </c>
      <c r="C75" s="717"/>
      <c r="D75" s="717"/>
      <c r="E75" s="717"/>
      <c r="F75" s="717"/>
      <c r="G75" s="717"/>
      <c r="H75" s="717"/>
      <c r="I75" s="717"/>
      <c r="J75" s="717"/>
      <c r="K75" s="717"/>
      <c r="L75" s="717"/>
      <c r="M75" s="717"/>
      <c r="N75" s="717"/>
      <c r="O75" s="717"/>
      <c r="P75" s="717"/>
      <c r="Q75" s="717"/>
      <c r="R75" s="717"/>
      <c r="S75" s="717"/>
      <c r="T75" s="717"/>
      <c r="U75" s="717"/>
      <c r="V75" s="717"/>
      <c r="W75" s="717"/>
      <c r="X75" s="717"/>
      <c r="Y75" s="717"/>
      <c r="Z75" s="717"/>
      <c r="AA75" s="717"/>
      <c r="AB75" s="717"/>
      <c r="AC75" s="717"/>
      <c r="AD75" s="717"/>
      <c r="AE75" s="717"/>
      <c r="AF75" s="717"/>
      <c r="AG75" s="717"/>
      <c r="AH75" s="717"/>
      <c r="AI75" s="717"/>
      <c r="AJ75" s="717"/>
      <c r="AK75" s="717"/>
      <c r="AL75" s="717"/>
      <c r="AM75" s="717"/>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7"/>
      <c r="BJ75" s="717"/>
      <c r="BK75" s="717"/>
      <c r="BL75" s="717"/>
      <c r="BM75" s="717"/>
      <c r="BN75" s="717"/>
      <c r="BO75" s="717"/>
      <c r="BP75" s="717"/>
      <c r="BQ75" s="717"/>
      <c r="BR75" s="717"/>
      <c r="BS75" s="717"/>
      <c r="BT75" s="717"/>
      <c r="BU75" s="717"/>
      <c r="BV75" s="717"/>
      <c r="BW75" s="717"/>
      <c r="BX75" s="717"/>
      <c r="BY75" s="717"/>
      <c r="BZ75" s="717"/>
      <c r="CA75" s="717"/>
      <c r="CB75" s="717"/>
      <c r="CC75" s="717"/>
      <c r="CD75" s="717"/>
      <c r="CE75" s="717"/>
      <c r="CF75" s="717"/>
      <c r="CG75" s="717"/>
      <c r="CH75" s="717"/>
      <c r="CI75" s="717"/>
      <c r="CJ75" s="717"/>
      <c r="CK75" s="717"/>
      <c r="CL75" s="717"/>
      <c r="CN75" s="3"/>
      <c r="CO75" s="3"/>
      <c r="CP75" s="3"/>
      <c r="CQ75" s="3"/>
      <c r="CR75" s="3"/>
      <c r="CS75" s="3"/>
      <c r="CT75" s="3"/>
      <c r="CU75" s="3"/>
      <c r="CV75" s="3"/>
      <c r="CW75" s="5"/>
      <c r="CZ75" s="4"/>
      <c r="DA75" s="4"/>
      <c r="DB75" s="4"/>
      <c r="DC75" s="4"/>
      <c r="DD75" s="4"/>
    </row>
    <row r="76" spans="2:113" ht="13.5" customHeight="1">
      <c r="B76" s="716" t="s">
        <v>781</v>
      </c>
      <c r="C76" s="716"/>
      <c r="D76" s="716"/>
      <c r="E76" s="716"/>
      <c r="F76" s="716"/>
      <c r="G76" s="716"/>
      <c r="H76" s="716"/>
      <c r="I76" s="716"/>
      <c r="J76" s="716"/>
      <c r="K76" s="716"/>
      <c r="L76" s="716"/>
      <c r="M76" s="716"/>
      <c r="N76" s="716"/>
      <c r="O76" s="716"/>
      <c r="P76" s="716"/>
      <c r="Q76" s="716"/>
      <c r="R76" s="716"/>
      <c r="S76" s="716"/>
      <c r="T76" s="716"/>
      <c r="U76" s="716"/>
      <c r="V76" s="716"/>
      <c r="W76" s="716"/>
      <c r="X76" s="716"/>
      <c r="Y76" s="716"/>
      <c r="Z76" s="716"/>
      <c r="AA76" s="716"/>
      <c r="AB76" s="716"/>
      <c r="AC76" s="716"/>
      <c r="AD76" s="716"/>
      <c r="AE76" s="716"/>
      <c r="AF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N76" s="3"/>
      <c r="CO76" s="3"/>
      <c r="CP76" s="3"/>
      <c r="CQ76" s="3"/>
      <c r="CR76" s="3"/>
      <c r="CS76" s="3"/>
      <c r="CT76" s="3"/>
      <c r="CU76" s="3"/>
      <c r="CV76" s="3"/>
    </row>
    <row r="77" spans="2:113" ht="13.5" customHeight="1">
      <c r="B77" s="581" t="s">
        <v>455</v>
      </c>
      <c r="C77" s="581"/>
      <c r="D77" s="581"/>
      <c r="E77" s="581"/>
      <c r="F77" s="581"/>
      <c r="G77" s="581"/>
      <c r="H77" s="581"/>
      <c r="I77" s="581"/>
      <c r="J77" s="581"/>
      <c r="K77" s="581"/>
      <c r="L77" s="581"/>
      <c r="M77" s="581"/>
      <c r="N77" s="581"/>
      <c r="O77" s="581"/>
      <c r="P77" s="581"/>
      <c r="Q77" s="581"/>
      <c r="R77" s="581"/>
      <c r="S77" s="581"/>
      <c r="T77" s="581"/>
      <c r="U77" s="581"/>
      <c r="V77" s="581"/>
      <c r="W77" s="581"/>
      <c r="X77" s="581"/>
      <c r="Y77" s="581"/>
      <c r="Z77" s="581"/>
      <c r="AA77" s="581"/>
      <c r="AB77" s="581"/>
      <c r="AC77" s="581"/>
      <c r="AD77" s="581"/>
      <c r="AE77" s="581"/>
      <c r="AF77" s="581"/>
      <c r="AG77" s="581"/>
      <c r="AH77" s="581"/>
      <c r="AI77" s="581"/>
      <c r="AJ77" s="581"/>
      <c r="AK77" s="581"/>
      <c r="AL77" s="581"/>
      <c r="AM77" s="581"/>
      <c r="AN77" s="581"/>
      <c r="AO77" s="581"/>
      <c r="AP77" s="581"/>
      <c r="AQ77" s="581"/>
      <c r="AR77" s="581"/>
      <c r="AS77" s="581"/>
      <c r="AT77" s="581"/>
      <c r="AU77" s="581"/>
      <c r="AV77" s="581"/>
      <c r="AW77" s="581"/>
      <c r="AX77" s="581"/>
      <c r="AY77" s="581"/>
      <c r="AZ77" s="581"/>
      <c r="BA77" s="581"/>
      <c r="BB77" s="581"/>
      <c r="BC77" s="581"/>
      <c r="BD77" s="581"/>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581"/>
      <c r="CG77" s="581"/>
      <c r="CH77" s="581"/>
      <c r="CI77" s="581"/>
      <c r="CJ77" s="581"/>
      <c r="CK77" s="581"/>
      <c r="CL77" s="581"/>
      <c r="CN77" s="3"/>
      <c r="CO77" s="3"/>
      <c r="CP77" s="3"/>
      <c r="CQ77" s="3"/>
      <c r="CR77" s="3"/>
      <c r="CS77" s="3"/>
      <c r="CT77" s="3"/>
      <c r="CU77" s="3"/>
      <c r="CV77" s="3"/>
    </row>
    <row r="78" spans="2:113" ht="13.5" customHeight="1">
      <c r="B78" s="581" t="s">
        <v>456</v>
      </c>
      <c r="C78" s="581"/>
      <c r="D78" s="581"/>
      <c r="E78" s="581"/>
      <c r="F78" s="581"/>
      <c r="G78" s="581"/>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1"/>
      <c r="AY78" s="581"/>
      <c r="AZ78" s="581"/>
      <c r="BA78" s="581"/>
      <c r="BB78" s="581"/>
      <c r="BC78" s="581"/>
      <c r="BD78" s="581"/>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N78" s="2"/>
      <c r="CO78" s="2"/>
      <c r="CP78" s="2"/>
      <c r="CQ78" s="2"/>
      <c r="CR78" s="2"/>
      <c r="CS78" s="2"/>
      <c r="CT78" s="2"/>
      <c r="CU78" s="2"/>
      <c r="CV78" s="2"/>
    </row>
    <row r="79" spans="2:113" ht="13.5" customHeight="1">
      <c r="B79" s="581" t="s">
        <v>782</v>
      </c>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81"/>
      <c r="AL79" s="581"/>
      <c r="AM79" s="581"/>
      <c r="AN79" s="581"/>
      <c r="AO79" s="581"/>
      <c r="AP79" s="581"/>
      <c r="AQ79" s="581"/>
      <c r="AR79" s="581"/>
      <c r="AS79" s="581"/>
      <c r="AT79" s="581"/>
      <c r="AU79" s="581"/>
      <c r="AV79" s="581"/>
      <c r="AW79" s="581"/>
      <c r="AX79" s="581"/>
      <c r="AY79" s="581"/>
      <c r="AZ79" s="581"/>
      <c r="BA79" s="581"/>
      <c r="BB79" s="581"/>
      <c r="BC79" s="581"/>
      <c r="BD79" s="581"/>
      <c r="BE79" s="581"/>
      <c r="BF79" s="581"/>
      <c r="BG79" s="581"/>
      <c r="BH79" s="581"/>
      <c r="BI79" s="581"/>
      <c r="BJ79" s="581"/>
      <c r="BK79" s="581"/>
      <c r="BL79" s="581"/>
      <c r="BM79" s="581"/>
      <c r="BN79" s="581"/>
      <c r="BO79" s="581"/>
      <c r="BP79" s="581"/>
      <c r="BQ79" s="581"/>
      <c r="BR79" s="581"/>
      <c r="BS79" s="581"/>
      <c r="BT79" s="581"/>
      <c r="BU79" s="581"/>
      <c r="BV79" s="581"/>
      <c r="BW79" s="581"/>
      <c r="BX79" s="581"/>
      <c r="BY79" s="581"/>
      <c r="BZ79" s="581"/>
      <c r="CA79" s="581"/>
      <c r="CB79" s="581"/>
      <c r="CC79" s="581"/>
      <c r="CD79" s="581"/>
      <c r="CE79" s="581"/>
      <c r="CF79" s="581"/>
      <c r="CG79" s="581"/>
      <c r="CH79" s="581"/>
      <c r="CI79" s="581"/>
      <c r="CJ79" s="581"/>
      <c r="CK79" s="581"/>
      <c r="CL79" s="581"/>
      <c r="CM79" s="2"/>
      <c r="CN79" s="2"/>
      <c r="CO79" s="2"/>
      <c r="CP79" s="2"/>
      <c r="CQ79" s="2"/>
      <c r="CR79" s="2"/>
      <c r="CS79" s="2"/>
      <c r="CT79" s="2"/>
      <c r="CU79" s="2"/>
      <c r="CV79" s="2"/>
    </row>
  </sheetData>
  <mergeCells count="906">
    <mergeCell ref="B79:CL79"/>
    <mergeCell ref="CF72:CG72"/>
    <mergeCell ref="CH72:CJ72"/>
    <mergeCell ref="CK72:CR72"/>
    <mergeCell ref="CS72:CV72"/>
    <mergeCell ref="CW72:CZ72"/>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Q1" zoomScale="80" zoomScaleNormal="80" workbookViewId="0">
      <selection activeCell="CO23" sqref="CO23:DH23"/>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64" t="s">
        <v>776</v>
      </c>
      <c r="E2" s="964"/>
      <c r="F2" s="964"/>
      <c r="G2" s="964"/>
      <c r="H2" s="964"/>
      <c r="I2" s="964"/>
      <c r="J2" s="964"/>
      <c r="K2" s="964"/>
      <c r="L2" s="964"/>
      <c r="M2" s="964"/>
      <c r="N2" s="964"/>
      <c r="O2" s="964"/>
      <c r="P2" s="964"/>
      <c r="Q2" s="964"/>
      <c r="R2" s="280"/>
      <c r="S2" s="74"/>
      <c r="T2" s="74"/>
      <c r="U2" s="965" t="s">
        <v>200</v>
      </c>
      <c r="V2" s="966"/>
      <c r="W2" s="949" t="s">
        <v>384</v>
      </c>
      <c r="X2" s="947"/>
      <c r="Y2" s="947"/>
      <c r="Z2" s="947"/>
      <c r="AA2" s="947"/>
      <c r="AB2" s="947"/>
      <c r="AC2" s="969">
        <v>122742</v>
      </c>
      <c r="AD2" s="970"/>
      <c r="AE2" s="970"/>
      <c r="AF2" s="970"/>
      <c r="AG2" s="970"/>
      <c r="AH2" s="970"/>
      <c r="AI2" s="944" t="s">
        <v>187</v>
      </c>
      <c r="AJ2" s="944"/>
      <c r="AK2" s="79"/>
      <c r="AL2" s="971" t="s">
        <v>77</v>
      </c>
      <c r="AM2" s="971"/>
      <c r="AN2" s="971"/>
      <c r="AO2" s="78"/>
      <c r="AP2" s="949" t="s">
        <v>199</v>
      </c>
      <c r="AQ2" s="947"/>
      <c r="AR2" s="947"/>
      <c r="AS2" s="947"/>
      <c r="AT2" s="947"/>
      <c r="AU2" s="947"/>
      <c r="AV2" s="947"/>
      <c r="AW2" s="948"/>
      <c r="AX2" s="77"/>
      <c r="AY2" s="947" t="s">
        <v>198</v>
      </c>
      <c r="AZ2" s="947"/>
      <c r="BA2" s="947"/>
      <c r="BB2" s="947"/>
      <c r="BC2" s="947"/>
      <c r="BD2" s="947"/>
      <c r="BE2" s="76"/>
      <c r="BF2" s="961"/>
      <c r="BG2" s="963"/>
      <c r="BH2" s="947" t="s">
        <v>197</v>
      </c>
      <c r="BI2" s="947"/>
      <c r="BJ2" s="947"/>
      <c r="BK2" s="947"/>
      <c r="BL2" s="947"/>
      <c r="BM2" s="947"/>
      <c r="BN2" s="947"/>
      <c r="BO2" s="947"/>
      <c r="BP2" s="947"/>
      <c r="BQ2" s="947"/>
      <c r="BR2" s="947"/>
      <c r="BS2" s="947"/>
      <c r="BT2" s="947"/>
      <c r="BU2" s="944"/>
      <c r="BV2" s="944"/>
      <c r="BW2" s="945"/>
      <c r="BX2" s="75"/>
      <c r="BY2" s="74"/>
      <c r="BZ2" s="947" t="s">
        <v>196</v>
      </c>
      <c r="CA2" s="947"/>
      <c r="CB2" s="947"/>
      <c r="CC2" s="947"/>
      <c r="CD2" s="947"/>
      <c r="CE2" s="947"/>
      <c r="CF2" s="947"/>
      <c r="CG2" s="73"/>
      <c r="CH2" s="73"/>
      <c r="CI2" s="73"/>
      <c r="CJ2" s="73"/>
      <c r="CK2" s="947" t="s">
        <v>195</v>
      </c>
      <c r="CL2" s="947"/>
      <c r="CM2" s="947"/>
      <c r="CN2" s="947"/>
      <c r="CO2" s="947"/>
      <c r="CP2" s="947"/>
      <c r="CQ2" s="948"/>
      <c r="CR2" s="949" t="s">
        <v>194</v>
      </c>
      <c r="CS2" s="947"/>
      <c r="CT2" s="947"/>
      <c r="CU2" s="947"/>
      <c r="CV2" s="947"/>
      <c r="CW2" s="947"/>
      <c r="CX2" s="947"/>
      <c r="CY2" s="947"/>
      <c r="CZ2" s="947"/>
      <c r="DA2" s="948"/>
      <c r="DB2" s="950" t="s">
        <v>466</v>
      </c>
      <c r="DC2" s="944"/>
      <c r="DD2" s="944"/>
      <c r="DE2" s="944"/>
      <c r="DF2" s="944"/>
      <c r="DG2" s="944"/>
      <c r="DH2" s="951"/>
      <c r="DI2" s="4"/>
    </row>
    <row r="3" spans="2:113" ht="13.5" customHeight="1">
      <c r="B3" s="17"/>
      <c r="C3" s="6"/>
      <c r="D3" s="937"/>
      <c r="E3" s="937"/>
      <c r="F3" s="937"/>
      <c r="G3" s="937"/>
      <c r="H3" s="937"/>
      <c r="I3" s="937"/>
      <c r="J3" s="937"/>
      <c r="K3" s="937"/>
      <c r="L3" s="937"/>
      <c r="M3" s="937"/>
      <c r="N3" s="937"/>
      <c r="O3" s="937"/>
      <c r="P3" s="937"/>
      <c r="Q3" s="937"/>
      <c r="R3" s="281"/>
      <c r="S3" s="6"/>
      <c r="T3" s="6"/>
      <c r="U3" s="967"/>
      <c r="V3" s="968"/>
      <c r="W3" s="619" t="s">
        <v>386</v>
      </c>
      <c r="X3" s="582"/>
      <c r="Y3" s="582"/>
      <c r="Z3" s="582"/>
      <c r="AA3" s="582"/>
      <c r="AB3" s="582"/>
      <c r="AC3" s="583">
        <v>120650</v>
      </c>
      <c r="AD3" s="584"/>
      <c r="AE3" s="584"/>
      <c r="AF3" s="584"/>
      <c r="AG3" s="584"/>
      <c r="AH3" s="584"/>
      <c r="AI3" s="941" t="s">
        <v>187</v>
      </c>
      <c r="AJ3" s="941"/>
      <c r="AK3" s="72"/>
      <c r="AL3" s="972"/>
      <c r="AM3" s="972"/>
      <c r="AN3" s="972"/>
      <c r="AO3" s="71"/>
      <c r="AP3" s="697"/>
      <c r="AQ3" s="662"/>
      <c r="AR3" s="662"/>
      <c r="AS3" s="662"/>
      <c r="AT3" s="662"/>
      <c r="AU3" s="662"/>
      <c r="AV3" s="662"/>
      <c r="AW3" s="663"/>
      <c r="AX3" s="20"/>
      <c r="AY3" s="662"/>
      <c r="AZ3" s="662"/>
      <c r="BA3" s="662"/>
      <c r="BB3" s="662"/>
      <c r="BC3" s="662"/>
      <c r="BD3" s="662"/>
      <c r="BE3" s="21"/>
      <c r="BF3" s="962"/>
      <c r="BG3" s="824"/>
      <c r="BH3" s="662"/>
      <c r="BI3" s="662"/>
      <c r="BJ3" s="662"/>
      <c r="BK3" s="662"/>
      <c r="BL3" s="662"/>
      <c r="BM3" s="662"/>
      <c r="BN3" s="662"/>
      <c r="BO3" s="662"/>
      <c r="BP3" s="662"/>
      <c r="BQ3" s="662"/>
      <c r="BR3" s="662"/>
      <c r="BS3" s="662"/>
      <c r="BT3" s="662"/>
      <c r="BU3" s="936"/>
      <c r="BV3" s="936"/>
      <c r="BW3" s="946"/>
      <c r="BX3" s="46"/>
      <c r="BY3" s="4"/>
      <c r="BZ3" s="582"/>
      <c r="CA3" s="582"/>
      <c r="CB3" s="582"/>
      <c r="CC3" s="582"/>
      <c r="CD3" s="582"/>
      <c r="CE3" s="582"/>
      <c r="CF3" s="582"/>
      <c r="CG3" s="35"/>
      <c r="CH3" s="35"/>
      <c r="CI3" s="6"/>
      <c r="CJ3" s="6"/>
      <c r="CK3" s="582"/>
      <c r="CL3" s="582"/>
      <c r="CM3" s="582"/>
      <c r="CN3" s="582"/>
      <c r="CO3" s="582"/>
      <c r="CP3" s="582"/>
      <c r="CQ3" s="585"/>
      <c r="CR3" s="619"/>
      <c r="CS3" s="582"/>
      <c r="CT3" s="582"/>
      <c r="CU3" s="582"/>
      <c r="CV3" s="582"/>
      <c r="CW3" s="582"/>
      <c r="CX3" s="582"/>
      <c r="CY3" s="582"/>
      <c r="CZ3" s="582"/>
      <c r="DA3" s="585"/>
      <c r="DB3" s="817"/>
      <c r="DC3" s="941"/>
      <c r="DD3" s="941"/>
      <c r="DE3" s="941"/>
      <c r="DF3" s="941"/>
      <c r="DG3" s="941"/>
      <c r="DH3" s="952"/>
      <c r="DI3" s="4"/>
    </row>
    <row r="4" spans="2:113" ht="13.5" customHeight="1">
      <c r="B4" s="17"/>
      <c r="C4" s="6"/>
      <c r="D4" s="937"/>
      <c r="E4" s="937"/>
      <c r="F4" s="937"/>
      <c r="G4" s="937"/>
      <c r="H4" s="937"/>
      <c r="I4" s="937"/>
      <c r="J4" s="937"/>
      <c r="K4" s="937"/>
      <c r="L4" s="937"/>
      <c r="M4" s="937"/>
      <c r="N4" s="937"/>
      <c r="O4" s="937"/>
      <c r="P4" s="937"/>
      <c r="Q4" s="937"/>
      <c r="R4" s="281"/>
      <c r="S4" s="6"/>
      <c r="T4" s="6"/>
      <c r="U4" s="967"/>
      <c r="V4" s="968"/>
      <c r="W4" s="619" t="s">
        <v>193</v>
      </c>
      <c r="X4" s="582"/>
      <c r="Y4" s="582"/>
      <c r="Z4" s="582"/>
      <c r="AA4" s="582"/>
      <c r="AB4" s="582"/>
      <c r="AC4" s="973" t="s">
        <v>527</v>
      </c>
      <c r="AD4" s="820"/>
      <c r="AE4" s="820"/>
      <c r="AF4" s="820"/>
      <c r="AG4" s="820"/>
      <c r="AH4" s="820"/>
      <c r="AI4" s="941" t="s">
        <v>21</v>
      </c>
      <c r="AJ4" s="941"/>
      <c r="AK4" s="728" t="s">
        <v>777</v>
      </c>
      <c r="AL4" s="632"/>
      <c r="AM4" s="632"/>
      <c r="AN4" s="632"/>
      <c r="AO4" s="633"/>
      <c r="AP4" s="749">
        <v>121673</v>
      </c>
      <c r="AQ4" s="750"/>
      <c r="AR4" s="750"/>
      <c r="AS4" s="750"/>
      <c r="AT4" s="750"/>
      <c r="AU4" s="750"/>
      <c r="AV4" s="805" t="s">
        <v>187</v>
      </c>
      <c r="AW4" s="805"/>
      <c r="AX4" s="750">
        <v>119585</v>
      </c>
      <c r="AY4" s="750"/>
      <c r="AZ4" s="750"/>
      <c r="BA4" s="750"/>
      <c r="BB4" s="750"/>
      <c r="BC4" s="750"/>
      <c r="BD4" s="805" t="s">
        <v>187</v>
      </c>
      <c r="BE4" s="840"/>
      <c r="BF4" s="6"/>
      <c r="BG4" s="632" t="s">
        <v>77</v>
      </c>
      <c r="BH4" s="632"/>
      <c r="BI4" s="24"/>
      <c r="BJ4" s="801"/>
      <c r="BK4" s="632" t="s">
        <v>384</v>
      </c>
      <c r="BL4" s="632"/>
      <c r="BM4" s="632"/>
      <c r="BN4" s="632"/>
      <c r="BO4" s="632"/>
      <c r="BP4" s="840"/>
      <c r="BQ4" s="801"/>
      <c r="BR4" s="632" t="s">
        <v>386</v>
      </c>
      <c r="BS4" s="632"/>
      <c r="BT4" s="632"/>
      <c r="BU4" s="632"/>
      <c r="BV4" s="632"/>
      <c r="BW4" s="840"/>
      <c r="BX4" s="46"/>
      <c r="BY4" s="4"/>
      <c r="BZ4" s="69"/>
      <c r="CA4" s="69"/>
      <c r="CB4" s="69"/>
      <c r="CC4" s="69"/>
      <c r="CD4" s="69"/>
      <c r="CE4" s="69"/>
      <c r="CF4" s="69"/>
      <c r="CG4" s="6"/>
      <c r="CH4" s="6"/>
      <c r="CI4" s="6"/>
      <c r="CJ4" s="35"/>
      <c r="CK4" s="69"/>
      <c r="CL4" s="69"/>
      <c r="CM4" s="69"/>
      <c r="CN4" s="69"/>
      <c r="CO4" s="69"/>
      <c r="CP4" s="69"/>
      <c r="CQ4" s="68"/>
      <c r="CR4" s="619"/>
      <c r="CS4" s="582"/>
      <c r="CT4" s="582"/>
      <c r="CU4" s="582"/>
      <c r="CV4" s="582"/>
      <c r="CW4" s="582"/>
      <c r="CX4" s="582"/>
      <c r="CY4" s="582"/>
      <c r="CZ4" s="582"/>
      <c r="DA4" s="585"/>
      <c r="DB4" s="817"/>
      <c r="DC4" s="941"/>
      <c r="DD4" s="941"/>
      <c r="DE4" s="941"/>
      <c r="DF4" s="941"/>
      <c r="DG4" s="941"/>
      <c r="DH4" s="952"/>
      <c r="DI4" s="4"/>
    </row>
    <row r="5" spans="2:113" ht="13.5" customHeight="1">
      <c r="B5" s="17"/>
      <c r="C5" s="6"/>
      <c r="D5" s="937" t="s">
        <v>192</v>
      </c>
      <c r="E5" s="937"/>
      <c r="F5" s="937"/>
      <c r="G5" s="937"/>
      <c r="H5" s="937"/>
      <c r="I5" s="937"/>
      <c r="J5" s="937"/>
      <c r="K5" s="937"/>
      <c r="L5" s="937"/>
      <c r="M5" s="937"/>
      <c r="N5" s="937"/>
      <c r="O5" s="937"/>
      <c r="P5" s="937"/>
      <c r="Q5" s="937"/>
      <c r="R5" s="281"/>
      <c r="S5" s="6"/>
      <c r="T5" s="6"/>
      <c r="U5" s="728" t="s">
        <v>191</v>
      </c>
      <c r="V5" s="632"/>
      <c r="W5" s="632"/>
      <c r="X5" s="632"/>
      <c r="Y5" s="632"/>
      <c r="Z5" s="632"/>
      <c r="AA5" s="632"/>
      <c r="AB5" s="632"/>
      <c r="AC5" s="939">
        <v>11.46</v>
      </c>
      <c r="AD5" s="940"/>
      <c r="AE5" s="940"/>
      <c r="AF5" s="940"/>
      <c r="AG5" s="940"/>
      <c r="AH5" s="940"/>
      <c r="AI5" s="805" t="s">
        <v>190</v>
      </c>
      <c r="AJ5" s="805"/>
      <c r="AK5" s="619" t="s">
        <v>388</v>
      </c>
      <c r="AL5" s="582"/>
      <c r="AM5" s="582"/>
      <c r="AN5" s="582"/>
      <c r="AO5" s="585"/>
      <c r="AP5" s="583">
        <v>120656</v>
      </c>
      <c r="AQ5" s="584"/>
      <c r="AR5" s="584"/>
      <c r="AS5" s="584"/>
      <c r="AT5" s="584"/>
      <c r="AU5" s="584"/>
      <c r="AV5" s="941" t="s">
        <v>187</v>
      </c>
      <c r="AW5" s="941"/>
      <c r="AX5" s="584">
        <v>118746</v>
      </c>
      <c r="AY5" s="584"/>
      <c r="AZ5" s="584"/>
      <c r="BA5" s="584"/>
      <c r="BB5" s="584"/>
      <c r="BC5" s="584"/>
      <c r="BD5" s="941" t="s">
        <v>187</v>
      </c>
      <c r="BE5" s="818"/>
      <c r="BF5" s="11"/>
      <c r="BG5" s="582"/>
      <c r="BH5" s="582"/>
      <c r="BI5" s="70"/>
      <c r="BJ5" s="823"/>
      <c r="BK5" s="662"/>
      <c r="BL5" s="662"/>
      <c r="BM5" s="662"/>
      <c r="BN5" s="662"/>
      <c r="BO5" s="662"/>
      <c r="BP5" s="816"/>
      <c r="BQ5" s="823"/>
      <c r="BR5" s="662"/>
      <c r="BS5" s="662"/>
      <c r="BT5" s="662"/>
      <c r="BU5" s="662"/>
      <c r="BV5" s="662"/>
      <c r="BW5" s="816"/>
      <c r="BX5" s="46"/>
      <c r="BY5" s="4"/>
      <c r="BZ5" s="959" t="s">
        <v>389</v>
      </c>
      <c r="CA5" s="959"/>
      <c r="CB5" s="959"/>
      <c r="CC5" s="959"/>
      <c r="CD5" s="959"/>
      <c r="CE5" s="959"/>
      <c r="CF5" s="959"/>
      <c r="CG5" s="35"/>
      <c r="CH5" s="35"/>
      <c r="CI5" s="35"/>
      <c r="CJ5" s="35"/>
      <c r="CK5" s="959" t="s">
        <v>528</v>
      </c>
      <c r="CL5" s="959"/>
      <c r="CM5" s="959"/>
      <c r="CN5" s="959"/>
      <c r="CO5" s="959"/>
      <c r="CP5" s="959"/>
      <c r="CQ5" s="960"/>
      <c r="CR5" s="619" t="s">
        <v>189</v>
      </c>
      <c r="CS5" s="582"/>
      <c r="CT5" s="582"/>
      <c r="CU5" s="582"/>
      <c r="CV5" s="582"/>
      <c r="CW5" s="582"/>
      <c r="CX5" s="582"/>
      <c r="CY5" s="582"/>
      <c r="CZ5" s="582"/>
      <c r="DA5" s="585"/>
      <c r="DB5" s="953">
        <v>43506</v>
      </c>
      <c r="DC5" s="954"/>
      <c r="DD5" s="954"/>
      <c r="DE5" s="954"/>
      <c r="DF5" s="954"/>
      <c r="DG5" s="954"/>
      <c r="DH5" s="955"/>
      <c r="DI5" s="4"/>
    </row>
    <row r="6" spans="2:113" ht="13.5" customHeight="1">
      <c r="B6" s="17"/>
      <c r="C6" s="6"/>
      <c r="D6" s="938"/>
      <c r="E6" s="938"/>
      <c r="F6" s="938"/>
      <c r="G6" s="938"/>
      <c r="H6" s="938"/>
      <c r="I6" s="938"/>
      <c r="J6" s="938"/>
      <c r="K6" s="938"/>
      <c r="L6" s="938"/>
      <c r="M6" s="938"/>
      <c r="N6" s="938"/>
      <c r="O6" s="938"/>
      <c r="P6" s="938"/>
      <c r="Q6" s="938"/>
      <c r="R6" s="281"/>
      <c r="S6" s="6"/>
      <c r="T6" s="6"/>
      <c r="U6" s="619" t="s">
        <v>188</v>
      </c>
      <c r="V6" s="582"/>
      <c r="W6" s="582"/>
      <c r="X6" s="582"/>
      <c r="Y6" s="582"/>
      <c r="Z6" s="582"/>
      <c r="AA6" s="582"/>
      <c r="AB6" s="582"/>
      <c r="AC6" s="583">
        <v>10710</v>
      </c>
      <c r="AD6" s="584"/>
      <c r="AE6" s="584"/>
      <c r="AF6" s="584"/>
      <c r="AG6" s="584"/>
      <c r="AH6" s="584"/>
      <c r="AI6" s="941" t="s">
        <v>187</v>
      </c>
      <c r="AJ6" s="941"/>
      <c r="AK6" s="697" t="s">
        <v>186</v>
      </c>
      <c r="AL6" s="662"/>
      <c r="AM6" s="662"/>
      <c r="AN6" s="662"/>
      <c r="AO6" s="663"/>
      <c r="AP6" s="934" t="s">
        <v>461</v>
      </c>
      <c r="AQ6" s="935"/>
      <c r="AR6" s="935"/>
      <c r="AS6" s="935"/>
      <c r="AT6" s="935"/>
      <c r="AU6" s="935"/>
      <c r="AV6" s="936" t="s">
        <v>21</v>
      </c>
      <c r="AW6" s="936"/>
      <c r="AX6" s="935" t="s">
        <v>515</v>
      </c>
      <c r="AY6" s="935"/>
      <c r="AZ6" s="935"/>
      <c r="BA6" s="935"/>
      <c r="BB6" s="935"/>
      <c r="BC6" s="935"/>
      <c r="BD6" s="936" t="s">
        <v>21</v>
      </c>
      <c r="BE6" s="936"/>
      <c r="BF6" s="795" t="s">
        <v>185</v>
      </c>
      <c r="BG6" s="788"/>
      <c r="BH6" s="788"/>
      <c r="BI6" s="796"/>
      <c r="BJ6" s="584">
        <v>440</v>
      </c>
      <c r="BK6" s="584"/>
      <c r="BL6" s="584"/>
      <c r="BM6" s="584"/>
      <c r="BN6" s="584"/>
      <c r="BO6" s="584"/>
      <c r="BP6" s="584"/>
      <c r="BQ6" s="584">
        <v>492</v>
      </c>
      <c r="BR6" s="584"/>
      <c r="BS6" s="584"/>
      <c r="BT6" s="584"/>
      <c r="BU6" s="584"/>
      <c r="BV6" s="584"/>
      <c r="BW6" s="672"/>
      <c r="BX6" s="46"/>
      <c r="BY6" s="4"/>
      <c r="BZ6" s="69"/>
      <c r="CA6" s="69"/>
      <c r="CB6" s="69"/>
      <c r="CC6" s="69"/>
      <c r="CD6" s="69"/>
      <c r="CE6" s="69"/>
      <c r="CF6" s="69"/>
      <c r="CG6" s="6"/>
      <c r="CH6" s="6"/>
      <c r="CI6" s="6"/>
      <c r="CJ6" s="6"/>
      <c r="CK6" s="69"/>
      <c r="CL6" s="69"/>
      <c r="CM6" s="69"/>
      <c r="CN6" s="69"/>
      <c r="CO6" s="69"/>
      <c r="CP6" s="69"/>
      <c r="CQ6" s="68"/>
      <c r="CR6" s="619"/>
      <c r="CS6" s="582"/>
      <c r="CT6" s="582"/>
      <c r="CU6" s="582"/>
      <c r="CV6" s="582"/>
      <c r="CW6" s="582"/>
      <c r="CX6" s="582"/>
      <c r="CY6" s="582"/>
      <c r="CZ6" s="582"/>
      <c r="DA6" s="585"/>
      <c r="DB6" s="953"/>
      <c r="DC6" s="954"/>
      <c r="DD6" s="954"/>
      <c r="DE6" s="954"/>
      <c r="DF6" s="954"/>
      <c r="DG6" s="954"/>
      <c r="DH6" s="955"/>
      <c r="DI6" s="4"/>
    </row>
    <row r="7" spans="2:113" ht="13.5" customHeight="1">
      <c r="B7" s="932"/>
      <c r="C7" s="930"/>
      <c r="D7" s="930"/>
      <c r="E7" s="930"/>
      <c r="F7" s="788" t="s">
        <v>184</v>
      </c>
      <c r="G7" s="788"/>
      <c r="H7" s="788"/>
      <c r="I7" s="788"/>
      <c r="J7" s="788"/>
      <c r="K7" s="788"/>
      <c r="L7" s="788"/>
      <c r="M7" s="788"/>
      <c r="N7" s="788"/>
      <c r="O7" s="788"/>
      <c r="P7" s="788"/>
      <c r="Q7" s="788"/>
      <c r="R7" s="788"/>
      <c r="S7" s="788"/>
      <c r="T7" s="928"/>
      <c r="U7" s="928"/>
      <c r="V7" s="928"/>
      <c r="W7" s="930"/>
      <c r="X7" s="788" t="s">
        <v>393</v>
      </c>
      <c r="Y7" s="788"/>
      <c r="Z7" s="788"/>
      <c r="AA7" s="788"/>
      <c r="AB7" s="788"/>
      <c r="AC7" s="788"/>
      <c r="AD7" s="788"/>
      <c r="AE7" s="788"/>
      <c r="AF7" s="788"/>
      <c r="AG7" s="928"/>
      <c r="AH7" s="928"/>
      <c r="AI7" s="805"/>
      <c r="AJ7" s="942"/>
      <c r="AK7" s="35"/>
      <c r="AL7" s="35"/>
      <c r="AM7" s="35"/>
      <c r="AN7" s="35"/>
      <c r="AO7" s="35"/>
      <c r="AP7" s="35"/>
      <c r="AQ7" s="35"/>
      <c r="AR7" s="35"/>
      <c r="AS7" s="35"/>
      <c r="AT7" s="35"/>
      <c r="AU7" s="35"/>
      <c r="AV7" s="35"/>
      <c r="AW7" s="35"/>
      <c r="AX7" s="35"/>
      <c r="AY7" s="35"/>
      <c r="AZ7" s="35"/>
      <c r="BA7" s="35"/>
      <c r="BB7" s="35"/>
      <c r="BC7" s="35"/>
      <c r="BD7" s="35"/>
      <c r="BE7" s="35"/>
      <c r="BF7" s="660"/>
      <c r="BG7" s="582"/>
      <c r="BH7" s="582"/>
      <c r="BI7" s="626"/>
      <c r="BJ7" s="588">
        <v>0.9</v>
      </c>
      <c r="BK7" s="588"/>
      <c r="BL7" s="588"/>
      <c r="BM7" s="588"/>
      <c r="BN7" s="588"/>
      <c r="BO7" s="588"/>
      <c r="BP7" s="588"/>
      <c r="BQ7" s="588">
        <v>1</v>
      </c>
      <c r="BR7" s="588"/>
      <c r="BS7" s="588"/>
      <c r="BT7" s="588"/>
      <c r="BU7" s="588"/>
      <c r="BV7" s="588"/>
      <c r="BW7" s="647"/>
      <c r="BX7" s="46"/>
      <c r="BY7" s="4"/>
      <c r="BZ7" s="959" t="s">
        <v>394</v>
      </c>
      <c r="CA7" s="959"/>
      <c r="CB7" s="959"/>
      <c r="CC7" s="959"/>
      <c r="CD7" s="959"/>
      <c r="CE7" s="959"/>
      <c r="CF7" s="959"/>
      <c r="CG7" s="35"/>
      <c r="CH7" s="35"/>
      <c r="CI7" s="35"/>
      <c r="CJ7" s="35"/>
      <c r="CK7" s="959" t="s">
        <v>214</v>
      </c>
      <c r="CL7" s="959"/>
      <c r="CM7" s="959"/>
      <c r="CN7" s="959"/>
      <c r="CO7" s="959"/>
      <c r="CP7" s="959"/>
      <c r="CQ7" s="960"/>
      <c r="CR7" s="619"/>
      <c r="CS7" s="582"/>
      <c r="CT7" s="582"/>
      <c r="CU7" s="582"/>
      <c r="CV7" s="582"/>
      <c r="CW7" s="582"/>
      <c r="CX7" s="582"/>
      <c r="CY7" s="582"/>
      <c r="CZ7" s="582"/>
      <c r="DA7" s="585"/>
      <c r="DB7" s="953"/>
      <c r="DC7" s="954"/>
      <c r="DD7" s="954"/>
      <c r="DE7" s="954"/>
      <c r="DF7" s="954"/>
      <c r="DG7" s="954"/>
      <c r="DH7" s="955"/>
      <c r="DI7" s="4"/>
    </row>
    <row r="8" spans="2:113" ht="13.5" customHeight="1">
      <c r="B8" s="933"/>
      <c r="C8" s="931"/>
      <c r="D8" s="931"/>
      <c r="E8" s="931"/>
      <c r="F8" s="806"/>
      <c r="G8" s="806"/>
      <c r="H8" s="806"/>
      <c r="I8" s="806"/>
      <c r="J8" s="806"/>
      <c r="K8" s="806"/>
      <c r="L8" s="806"/>
      <c r="M8" s="806"/>
      <c r="N8" s="806"/>
      <c r="O8" s="806"/>
      <c r="P8" s="806"/>
      <c r="Q8" s="806"/>
      <c r="R8" s="806"/>
      <c r="S8" s="806"/>
      <c r="T8" s="929"/>
      <c r="U8" s="929"/>
      <c r="V8" s="929"/>
      <c r="W8" s="931"/>
      <c r="X8" s="806"/>
      <c r="Y8" s="806"/>
      <c r="Z8" s="806"/>
      <c r="AA8" s="806"/>
      <c r="AB8" s="806"/>
      <c r="AC8" s="806"/>
      <c r="AD8" s="806"/>
      <c r="AE8" s="806"/>
      <c r="AF8" s="806"/>
      <c r="AG8" s="929"/>
      <c r="AH8" s="929"/>
      <c r="AI8" s="929"/>
      <c r="AJ8" s="943"/>
      <c r="AK8" s="35"/>
      <c r="AL8" s="35"/>
      <c r="AM8" s="35"/>
      <c r="AN8" s="35"/>
      <c r="AO8" s="35"/>
      <c r="AP8" s="35"/>
      <c r="AQ8" s="35"/>
      <c r="AR8" s="35"/>
      <c r="AS8" s="35"/>
      <c r="AT8" s="35"/>
      <c r="AU8" s="35"/>
      <c r="AV8" s="35"/>
      <c r="AW8" s="35"/>
      <c r="AX8" s="35"/>
      <c r="AY8" s="35"/>
      <c r="AZ8" s="35"/>
      <c r="BA8" s="35"/>
      <c r="BB8" s="35"/>
      <c r="BC8" s="35"/>
      <c r="BD8" s="35"/>
      <c r="BE8" s="35"/>
      <c r="BF8" s="660" t="s">
        <v>183</v>
      </c>
      <c r="BG8" s="582"/>
      <c r="BH8" s="582"/>
      <c r="BI8" s="626"/>
      <c r="BJ8" s="584">
        <v>7818</v>
      </c>
      <c r="BK8" s="584"/>
      <c r="BL8" s="584"/>
      <c r="BM8" s="584"/>
      <c r="BN8" s="584"/>
      <c r="BO8" s="584"/>
      <c r="BP8" s="584"/>
      <c r="BQ8" s="584">
        <v>7749</v>
      </c>
      <c r="BR8" s="584"/>
      <c r="BS8" s="584"/>
      <c r="BT8" s="584"/>
      <c r="BU8" s="584"/>
      <c r="BV8" s="584"/>
      <c r="BW8" s="672"/>
      <c r="BX8" s="33"/>
      <c r="BY8" s="32"/>
      <c r="BZ8" s="67"/>
      <c r="CA8" s="67"/>
      <c r="CB8" s="67"/>
      <c r="CC8" s="67"/>
      <c r="CD8" s="67"/>
      <c r="CE8" s="67"/>
      <c r="CF8" s="67"/>
      <c r="CG8" s="30"/>
      <c r="CH8" s="30"/>
      <c r="CI8" s="30"/>
      <c r="CJ8" s="30"/>
      <c r="CK8" s="67"/>
      <c r="CL8" s="67"/>
      <c r="CM8" s="67"/>
      <c r="CN8" s="67"/>
      <c r="CO8" s="67"/>
      <c r="CP8" s="67"/>
      <c r="CQ8" s="66"/>
      <c r="CR8" s="697"/>
      <c r="CS8" s="662"/>
      <c r="CT8" s="662"/>
      <c r="CU8" s="662"/>
      <c r="CV8" s="662"/>
      <c r="CW8" s="662"/>
      <c r="CX8" s="662"/>
      <c r="CY8" s="662"/>
      <c r="CZ8" s="662"/>
      <c r="DA8" s="663"/>
      <c r="DB8" s="956"/>
      <c r="DC8" s="957"/>
      <c r="DD8" s="957"/>
      <c r="DE8" s="957"/>
      <c r="DF8" s="957"/>
      <c r="DG8" s="957"/>
      <c r="DH8" s="958"/>
      <c r="DI8" s="4"/>
    </row>
    <row r="9" spans="2:113" ht="13.5" customHeight="1">
      <c r="B9" s="29"/>
      <c r="C9" s="28"/>
      <c r="D9" s="788" t="s">
        <v>77</v>
      </c>
      <c r="E9" s="788"/>
      <c r="F9" s="788"/>
      <c r="G9" s="788"/>
      <c r="H9" s="788"/>
      <c r="I9" s="788"/>
      <c r="J9" s="788"/>
      <c r="K9" s="27"/>
      <c r="L9" s="25"/>
      <c r="M9" s="26"/>
      <c r="N9" s="788" t="s">
        <v>76</v>
      </c>
      <c r="O9" s="788"/>
      <c r="P9" s="788"/>
      <c r="Q9" s="788"/>
      <c r="R9" s="788"/>
      <c r="S9" s="788"/>
      <c r="T9" s="25"/>
      <c r="U9" s="795" t="s">
        <v>73</v>
      </c>
      <c r="V9" s="788"/>
      <c r="W9" s="788"/>
      <c r="X9" s="796"/>
      <c r="Y9" s="795" t="s">
        <v>182</v>
      </c>
      <c r="Z9" s="788"/>
      <c r="AA9" s="788"/>
      <c r="AB9" s="788"/>
      <c r="AC9" s="788"/>
      <c r="AD9" s="788"/>
      <c r="AE9" s="788"/>
      <c r="AF9" s="788"/>
      <c r="AG9" s="795" t="s">
        <v>73</v>
      </c>
      <c r="AH9" s="788"/>
      <c r="AI9" s="788"/>
      <c r="AJ9" s="796"/>
      <c r="AK9" s="46"/>
      <c r="AL9" s="4"/>
      <c r="AM9" s="4"/>
      <c r="AN9" s="4"/>
      <c r="AO9" s="4"/>
      <c r="AP9" s="4"/>
      <c r="AQ9" s="4"/>
      <c r="AR9" s="4"/>
      <c r="AS9" s="4"/>
      <c r="AT9" s="4"/>
      <c r="AU9" s="4"/>
      <c r="AV9" s="4"/>
      <c r="AW9" s="4"/>
      <c r="AX9" s="4"/>
      <c r="AY9" s="4"/>
      <c r="AZ9" s="4"/>
      <c r="BA9" s="4"/>
      <c r="BB9" s="4"/>
      <c r="BC9" s="4"/>
      <c r="BD9" s="4"/>
      <c r="BE9" s="4"/>
      <c r="BF9" s="660"/>
      <c r="BG9" s="582"/>
      <c r="BH9" s="582"/>
      <c r="BI9" s="626"/>
      <c r="BJ9" s="588">
        <v>15.8</v>
      </c>
      <c r="BK9" s="588"/>
      <c r="BL9" s="588"/>
      <c r="BM9" s="588"/>
      <c r="BN9" s="588"/>
      <c r="BO9" s="588"/>
      <c r="BP9" s="588"/>
      <c r="BQ9" s="588">
        <v>15.8</v>
      </c>
      <c r="BR9" s="588"/>
      <c r="BS9" s="588"/>
      <c r="BT9" s="588"/>
      <c r="BU9" s="588"/>
      <c r="BV9" s="588"/>
      <c r="BW9" s="647"/>
      <c r="BX9" s="39"/>
      <c r="BY9" s="43"/>
      <c r="BZ9" s="43"/>
      <c r="CA9" s="632" t="s">
        <v>181</v>
      </c>
      <c r="CB9" s="632"/>
      <c r="CC9" s="632"/>
      <c r="CD9" s="632"/>
      <c r="CE9" s="632"/>
      <c r="CF9" s="632"/>
      <c r="CG9" s="632"/>
      <c r="CH9" s="632"/>
      <c r="CI9" s="632"/>
      <c r="CJ9" s="632"/>
      <c r="CK9" s="632"/>
      <c r="CL9" s="38"/>
      <c r="CM9" s="38"/>
      <c r="CN9" s="24"/>
      <c r="CO9" s="728" t="s">
        <v>778</v>
      </c>
      <c r="CP9" s="632"/>
      <c r="CQ9" s="632"/>
      <c r="CR9" s="632"/>
      <c r="CS9" s="632"/>
      <c r="CT9" s="632"/>
      <c r="CU9" s="632"/>
      <c r="CV9" s="632"/>
      <c r="CW9" s="632"/>
      <c r="CX9" s="632"/>
      <c r="CY9" s="728" t="s">
        <v>395</v>
      </c>
      <c r="CZ9" s="632"/>
      <c r="DA9" s="632"/>
      <c r="DB9" s="632"/>
      <c r="DC9" s="632"/>
      <c r="DD9" s="632"/>
      <c r="DE9" s="632"/>
      <c r="DF9" s="632"/>
      <c r="DG9" s="632"/>
      <c r="DH9" s="809"/>
      <c r="DI9" s="4"/>
    </row>
    <row r="10" spans="2:113" ht="13.5" customHeight="1">
      <c r="B10" s="65"/>
      <c r="C10" s="54"/>
      <c r="D10" s="806"/>
      <c r="E10" s="806"/>
      <c r="F10" s="806"/>
      <c r="G10" s="806"/>
      <c r="H10" s="806"/>
      <c r="I10" s="806"/>
      <c r="J10" s="806"/>
      <c r="K10" s="36"/>
      <c r="L10" s="53"/>
      <c r="M10" s="55"/>
      <c r="N10" s="916"/>
      <c r="O10" s="916"/>
      <c r="P10" s="916"/>
      <c r="Q10" s="916"/>
      <c r="R10" s="916"/>
      <c r="S10" s="916"/>
      <c r="T10" s="53"/>
      <c r="U10" s="917"/>
      <c r="V10" s="916"/>
      <c r="W10" s="916"/>
      <c r="X10" s="918"/>
      <c r="Y10" s="855"/>
      <c r="Z10" s="806"/>
      <c r="AA10" s="806"/>
      <c r="AB10" s="806"/>
      <c r="AC10" s="806"/>
      <c r="AD10" s="806"/>
      <c r="AE10" s="806"/>
      <c r="AF10" s="806"/>
      <c r="AG10" s="917"/>
      <c r="AH10" s="916"/>
      <c r="AI10" s="916"/>
      <c r="AJ10" s="918"/>
      <c r="AK10" s="46"/>
      <c r="AL10" s="4"/>
      <c r="AM10" s="4"/>
      <c r="AN10" s="4"/>
      <c r="AO10" s="4"/>
      <c r="AP10" s="4"/>
      <c r="AQ10" s="6"/>
      <c r="AR10" s="6"/>
      <c r="AS10" s="6"/>
      <c r="AT10" s="6"/>
      <c r="AU10" s="6"/>
      <c r="AV10" s="6"/>
      <c r="AW10" s="6"/>
      <c r="AX10" s="6"/>
      <c r="AY10" s="6"/>
      <c r="AZ10" s="6"/>
      <c r="BA10" s="6"/>
      <c r="BB10" s="6"/>
      <c r="BC10" s="6"/>
      <c r="BD10" s="6"/>
      <c r="BE10" s="6"/>
      <c r="BF10" s="660" t="s">
        <v>180</v>
      </c>
      <c r="BG10" s="582"/>
      <c r="BH10" s="582"/>
      <c r="BI10" s="626"/>
      <c r="BJ10" s="584">
        <v>41364</v>
      </c>
      <c r="BK10" s="584"/>
      <c r="BL10" s="584"/>
      <c r="BM10" s="584"/>
      <c r="BN10" s="584"/>
      <c r="BO10" s="584"/>
      <c r="BP10" s="584"/>
      <c r="BQ10" s="584">
        <v>40698</v>
      </c>
      <c r="BR10" s="584"/>
      <c r="BS10" s="584"/>
      <c r="BT10" s="584"/>
      <c r="BU10" s="584"/>
      <c r="BV10" s="584"/>
      <c r="BW10" s="584"/>
      <c r="BX10" s="22"/>
      <c r="BY10" s="30"/>
      <c r="BZ10" s="30"/>
      <c r="CA10" s="662"/>
      <c r="CB10" s="662"/>
      <c r="CC10" s="662"/>
      <c r="CD10" s="662"/>
      <c r="CE10" s="662"/>
      <c r="CF10" s="662"/>
      <c r="CG10" s="662"/>
      <c r="CH10" s="662"/>
      <c r="CI10" s="662"/>
      <c r="CJ10" s="662"/>
      <c r="CK10" s="662"/>
      <c r="CL10" s="30"/>
      <c r="CM10" s="30"/>
      <c r="CN10" s="21"/>
      <c r="CO10" s="697"/>
      <c r="CP10" s="662"/>
      <c r="CQ10" s="662"/>
      <c r="CR10" s="662"/>
      <c r="CS10" s="662"/>
      <c r="CT10" s="662"/>
      <c r="CU10" s="662"/>
      <c r="CV10" s="662"/>
      <c r="CW10" s="662"/>
      <c r="CX10" s="662"/>
      <c r="CY10" s="697"/>
      <c r="CZ10" s="662"/>
      <c r="DA10" s="662"/>
      <c r="DB10" s="662"/>
      <c r="DC10" s="662"/>
      <c r="DD10" s="662"/>
      <c r="DE10" s="662"/>
      <c r="DF10" s="662"/>
      <c r="DG10" s="662"/>
      <c r="DH10" s="810"/>
      <c r="DI10" s="4"/>
    </row>
    <row r="11" spans="2:113" ht="13.5" customHeight="1">
      <c r="B11" s="849" t="s">
        <v>179</v>
      </c>
      <c r="C11" s="773"/>
      <c r="D11" s="773"/>
      <c r="E11" s="773"/>
      <c r="F11" s="773"/>
      <c r="G11" s="773"/>
      <c r="H11" s="773"/>
      <c r="I11" s="773"/>
      <c r="J11" s="773"/>
      <c r="K11" s="773"/>
      <c r="L11" s="774"/>
      <c r="M11" s="583">
        <v>22564048</v>
      </c>
      <c r="N11" s="584"/>
      <c r="O11" s="584"/>
      <c r="P11" s="584"/>
      <c r="Q11" s="584"/>
      <c r="R11" s="584"/>
      <c r="S11" s="584"/>
      <c r="T11" s="584"/>
      <c r="U11" s="588">
        <v>39.799999999999997</v>
      </c>
      <c r="V11" s="588"/>
      <c r="W11" s="588"/>
      <c r="X11" s="588"/>
      <c r="Y11" s="790">
        <v>20703060</v>
      </c>
      <c r="Z11" s="790"/>
      <c r="AA11" s="790"/>
      <c r="AB11" s="790"/>
      <c r="AC11" s="790"/>
      <c r="AD11" s="790"/>
      <c r="AE11" s="790"/>
      <c r="AF11" s="790"/>
      <c r="AG11" s="791">
        <v>85.9</v>
      </c>
      <c r="AH11" s="791"/>
      <c r="AI11" s="791"/>
      <c r="AJ11" s="792"/>
      <c r="AK11" s="46"/>
      <c r="AL11" s="4"/>
      <c r="AM11" s="4"/>
      <c r="AN11" s="4"/>
      <c r="AO11" s="4"/>
      <c r="AP11" s="4"/>
      <c r="AQ11" s="6"/>
      <c r="AR11" s="6"/>
      <c r="AS11" s="6"/>
      <c r="AT11" s="6"/>
      <c r="AU11" s="6"/>
      <c r="AV11" s="6"/>
      <c r="AW11" s="6"/>
      <c r="AX11" s="6"/>
      <c r="AY11" s="6"/>
      <c r="AZ11" s="6"/>
      <c r="BA11" s="6"/>
      <c r="BB11" s="6"/>
      <c r="BC11" s="6"/>
      <c r="BD11" s="6"/>
      <c r="BE11" s="6"/>
      <c r="BF11" s="855"/>
      <c r="BG11" s="806"/>
      <c r="BH11" s="806"/>
      <c r="BI11" s="856"/>
      <c r="BJ11" s="922">
        <v>83.4</v>
      </c>
      <c r="BK11" s="922"/>
      <c r="BL11" s="922"/>
      <c r="BM11" s="922"/>
      <c r="BN11" s="922"/>
      <c r="BO11" s="922"/>
      <c r="BP11" s="922"/>
      <c r="BQ11" s="922">
        <v>83.2</v>
      </c>
      <c r="BR11" s="922"/>
      <c r="BS11" s="922"/>
      <c r="BT11" s="922"/>
      <c r="BU11" s="922"/>
      <c r="BV11" s="922"/>
      <c r="BW11" s="925"/>
      <c r="BX11" s="719"/>
      <c r="BY11" s="926"/>
      <c r="BZ11" s="728" t="s">
        <v>396</v>
      </c>
      <c r="CA11" s="793"/>
      <c r="CB11" s="793"/>
      <c r="CC11" s="793"/>
      <c r="CD11" s="793"/>
      <c r="CE11" s="793"/>
      <c r="CF11" s="793"/>
      <c r="CG11" s="793"/>
      <c r="CH11" s="793"/>
      <c r="CI11" s="793"/>
      <c r="CJ11" s="793"/>
      <c r="CK11" s="793"/>
      <c r="CL11" s="793"/>
      <c r="CM11" s="793"/>
      <c r="CN11" s="794"/>
      <c r="CO11" s="749">
        <v>56639922</v>
      </c>
      <c r="CP11" s="750"/>
      <c r="CQ11" s="750"/>
      <c r="CR11" s="750"/>
      <c r="CS11" s="750"/>
      <c r="CT11" s="750"/>
      <c r="CU11" s="750"/>
      <c r="CV11" s="750"/>
      <c r="CW11" s="750"/>
      <c r="CX11" s="750"/>
      <c r="CY11" s="750">
        <v>48036341</v>
      </c>
      <c r="CZ11" s="750"/>
      <c r="DA11" s="750"/>
      <c r="DB11" s="750"/>
      <c r="DC11" s="750"/>
      <c r="DD11" s="750"/>
      <c r="DE11" s="750"/>
      <c r="DF11" s="750"/>
      <c r="DG11" s="750"/>
      <c r="DH11" s="927"/>
      <c r="DI11" s="4"/>
    </row>
    <row r="12" spans="2:113" ht="13.5" customHeight="1">
      <c r="B12" s="659" t="s">
        <v>397</v>
      </c>
      <c r="C12" s="582"/>
      <c r="D12" s="582"/>
      <c r="E12" s="582"/>
      <c r="F12" s="582"/>
      <c r="G12" s="582"/>
      <c r="H12" s="582"/>
      <c r="I12" s="582"/>
      <c r="J12" s="582"/>
      <c r="K12" s="582"/>
      <c r="L12" s="585"/>
      <c r="M12" s="583">
        <v>176189</v>
      </c>
      <c r="N12" s="584"/>
      <c r="O12" s="584"/>
      <c r="P12" s="584"/>
      <c r="Q12" s="584"/>
      <c r="R12" s="584"/>
      <c r="S12" s="584"/>
      <c r="T12" s="584"/>
      <c r="U12" s="588">
        <v>0.3</v>
      </c>
      <c r="V12" s="588"/>
      <c r="W12" s="588"/>
      <c r="X12" s="588"/>
      <c r="Y12" s="584">
        <v>176189</v>
      </c>
      <c r="Z12" s="584"/>
      <c r="AA12" s="584"/>
      <c r="AB12" s="584"/>
      <c r="AC12" s="584"/>
      <c r="AD12" s="584"/>
      <c r="AE12" s="584"/>
      <c r="AF12" s="584"/>
      <c r="AG12" s="588">
        <v>0.7</v>
      </c>
      <c r="AH12" s="588"/>
      <c r="AI12" s="588"/>
      <c r="AJ12" s="647"/>
      <c r="AK12" s="39"/>
      <c r="AL12" s="43"/>
      <c r="AM12" s="43"/>
      <c r="AN12" s="632" t="s">
        <v>178</v>
      </c>
      <c r="AO12" s="632"/>
      <c r="AP12" s="632"/>
      <c r="AQ12" s="632"/>
      <c r="AR12" s="632"/>
      <c r="AS12" s="632"/>
      <c r="AT12" s="632"/>
      <c r="AU12" s="632"/>
      <c r="AV12" s="632"/>
      <c r="AW12" s="632"/>
      <c r="AX12" s="632"/>
      <c r="AY12" s="632"/>
      <c r="AZ12" s="632"/>
      <c r="BA12" s="632"/>
      <c r="BB12" s="632"/>
      <c r="BC12" s="38"/>
      <c r="BD12" s="38"/>
      <c r="BE12" s="632" t="s">
        <v>393</v>
      </c>
      <c r="BF12" s="582"/>
      <c r="BG12" s="582"/>
      <c r="BH12" s="582"/>
      <c r="BI12" s="582"/>
      <c r="BJ12" s="632"/>
      <c r="BK12" s="632"/>
      <c r="BL12" s="632"/>
      <c r="BM12" s="632"/>
      <c r="BN12" s="38"/>
      <c r="BO12" s="38"/>
      <c r="BP12" s="38"/>
      <c r="BQ12" s="893" t="s">
        <v>398</v>
      </c>
      <c r="BR12" s="745"/>
      <c r="BS12" s="745"/>
      <c r="BT12" s="745"/>
      <c r="BU12" s="745"/>
      <c r="BV12" s="745"/>
      <c r="BW12" s="746"/>
      <c r="BX12" s="924" t="s">
        <v>399</v>
      </c>
      <c r="BY12" s="896"/>
      <c r="BZ12" s="619" t="s">
        <v>400</v>
      </c>
      <c r="CA12" s="684"/>
      <c r="CB12" s="684"/>
      <c r="CC12" s="684"/>
      <c r="CD12" s="684"/>
      <c r="CE12" s="684"/>
      <c r="CF12" s="684"/>
      <c r="CG12" s="684"/>
      <c r="CH12" s="684"/>
      <c r="CI12" s="684"/>
      <c r="CJ12" s="684"/>
      <c r="CK12" s="684"/>
      <c r="CL12" s="684"/>
      <c r="CM12" s="684"/>
      <c r="CN12" s="685"/>
      <c r="CO12" s="583">
        <v>55263482</v>
      </c>
      <c r="CP12" s="584"/>
      <c r="CQ12" s="584"/>
      <c r="CR12" s="584"/>
      <c r="CS12" s="584"/>
      <c r="CT12" s="584"/>
      <c r="CU12" s="584"/>
      <c r="CV12" s="584"/>
      <c r="CW12" s="584"/>
      <c r="CX12" s="584"/>
      <c r="CY12" s="584">
        <v>46817189</v>
      </c>
      <c r="CZ12" s="584"/>
      <c r="DA12" s="584"/>
      <c r="DB12" s="584"/>
      <c r="DC12" s="584"/>
      <c r="DD12" s="584"/>
      <c r="DE12" s="584"/>
      <c r="DF12" s="584"/>
      <c r="DG12" s="584"/>
      <c r="DH12" s="903"/>
      <c r="DI12" s="4"/>
    </row>
    <row r="13" spans="2:113" ht="13.5" customHeight="1">
      <c r="B13" s="659" t="s">
        <v>401</v>
      </c>
      <c r="C13" s="582"/>
      <c r="D13" s="582"/>
      <c r="E13" s="582"/>
      <c r="F13" s="582"/>
      <c r="G13" s="582"/>
      <c r="H13" s="582"/>
      <c r="I13" s="582"/>
      <c r="J13" s="582"/>
      <c r="K13" s="582"/>
      <c r="L13" s="585"/>
      <c r="M13" s="583">
        <v>46463</v>
      </c>
      <c r="N13" s="584"/>
      <c r="O13" s="584"/>
      <c r="P13" s="584"/>
      <c r="Q13" s="584"/>
      <c r="R13" s="584"/>
      <c r="S13" s="584"/>
      <c r="T13" s="584"/>
      <c r="U13" s="588">
        <v>0.1</v>
      </c>
      <c r="V13" s="588"/>
      <c r="W13" s="588"/>
      <c r="X13" s="588"/>
      <c r="Y13" s="584">
        <v>46463</v>
      </c>
      <c r="Z13" s="584"/>
      <c r="AA13" s="584"/>
      <c r="AB13" s="584"/>
      <c r="AC13" s="584"/>
      <c r="AD13" s="584"/>
      <c r="AE13" s="584"/>
      <c r="AF13" s="584"/>
      <c r="AG13" s="588">
        <v>0.2</v>
      </c>
      <c r="AH13" s="588"/>
      <c r="AI13" s="588"/>
      <c r="AJ13" s="647"/>
      <c r="AK13" s="49"/>
      <c r="AL13" s="6"/>
      <c r="AM13" s="6"/>
      <c r="AN13" s="806"/>
      <c r="AO13" s="806"/>
      <c r="AP13" s="806"/>
      <c r="AQ13" s="806"/>
      <c r="AR13" s="806"/>
      <c r="AS13" s="806"/>
      <c r="AT13" s="806"/>
      <c r="AU13" s="806"/>
      <c r="AV13" s="806"/>
      <c r="AW13" s="806"/>
      <c r="AX13" s="806"/>
      <c r="AY13" s="806"/>
      <c r="AZ13" s="806"/>
      <c r="BA13" s="806"/>
      <c r="BB13" s="806"/>
      <c r="BC13" s="35"/>
      <c r="BD13" s="35"/>
      <c r="BE13" s="582"/>
      <c r="BF13" s="582"/>
      <c r="BG13" s="582"/>
      <c r="BH13" s="582"/>
      <c r="BI13" s="582"/>
      <c r="BJ13" s="582"/>
      <c r="BK13" s="582"/>
      <c r="BL13" s="582"/>
      <c r="BM13" s="582"/>
      <c r="BN13" s="35"/>
      <c r="BO13" s="35"/>
      <c r="BP13" s="35"/>
      <c r="BQ13" s="905"/>
      <c r="BR13" s="906"/>
      <c r="BS13" s="906"/>
      <c r="BT13" s="906"/>
      <c r="BU13" s="906"/>
      <c r="BV13" s="906"/>
      <c r="BW13" s="923"/>
      <c r="BX13" s="924"/>
      <c r="BY13" s="896"/>
      <c r="BZ13" s="619" t="s">
        <v>402</v>
      </c>
      <c r="CA13" s="684"/>
      <c r="CB13" s="684"/>
      <c r="CC13" s="684"/>
      <c r="CD13" s="684"/>
      <c r="CE13" s="684"/>
      <c r="CF13" s="684"/>
      <c r="CG13" s="684"/>
      <c r="CH13" s="684"/>
      <c r="CI13" s="684"/>
      <c r="CJ13" s="684"/>
      <c r="CK13" s="684"/>
      <c r="CL13" s="684"/>
      <c r="CM13" s="684"/>
      <c r="CN13" s="685"/>
      <c r="CO13" s="583">
        <v>1376440</v>
      </c>
      <c r="CP13" s="584"/>
      <c r="CQ13" s="584"/>
      <c r="CR13" s="584"/>
      <c r="CS13" s="584"/>
      <c r="CT13" s="584"/>
      <c r="CU13" s="584"/>
      <c r="CV13" s="584"/>
      <c r="CW13" s="584"/>
      <c r="CX13" s="584"/>
      <c r="CY13" s="584">
        <v>1219152</v>
      </c>
      <c r="CZ13" s="584"/>
      <c r="DA13" s="584"/>
      <c r="DB13" s="584"/>
      <c r="DC13" s="584"/>
      <c r="DD13" s="584"/>
      <c r="DE13" s="584"/>
      <c r="DF13" s="584"/>
      <c r="DG13" s="584"/>
      <c r="DH13" s="903"/>
      <c r="DI13" s="4"/>
    </row>
    <row r="14" spans="2:113" ht="13.5" customHeight="1">
      <c r="B14" s="659" t="s">
        <v>176</v>
      </c>
      <c r="C14" s="582"/>
      <c r="D14" s="582"/>
      <c r="E14" s="582"/>
      <c r="F14" s="582"/>
      <c r="G14" s="582"/>
      <c r="H14" s="582"/>
      <c r="I14" s="582"/>
      <c r="J14" s="582"/>
      <c r="K14" s="582"/>
      <c r="L14" s="585"/>
      <c r="M14" s="583">
        <v>191249</v>
      </c>
      <c r="N14" s="584"/>
      <c r="O14" s="584"/>
      <c r="P14" s="584"/>
      <c r="Q14" s="584"/>
      <c r="R14" s="584"/>
      <c r="S14" s="584"/>
      <c r="T14" s="584"/>
      <c r="U14" s="588">
        <v>0.3</v>
      </c>
      <c r="V14" s="588"/>
      <c r="W14" s="588"/>
      <c r="X14" s="588"/>
      <c r="Y14" s="584">
        <v>191249</v>
      </c>
      <c r="Z14" s="584"/>
      <c r="AA14" s="584"/>
      <c r="AB14" s="584"/>
      <c r="AC14" s="584"/>
      <c r="AD14" s="584"/>
      <c r="AE14" s="584"/>
      <c r="AF14" s="584"/>
      <c r="AG14" s="588">
        <v>0.8</v>
      </c>
      <c r="AH14" s="588"/>
      <c r="AI14" s="588"/>
      <c r="AJ14" s="647"/>
      <c r="AK14" s="26"/>
      <c r="AL14" s="28"/>
      <c r="AM14" s="914" t="s">
        <v>77</v>
      </c>
      <c r="AN14" s="914"/>
      <c r="AO14" s="914"/>
      <c r="AP14" s="914"/>
      <c r="AQ14" s="914"/>
      <c r="AR14" s="914"/>
      <c r="AS14" s="914"/>
      <c r="AT14" s="914"/>
      <c r="AU14" s="64"/>
      <c r="AV14" s="63"/>
      <c r="AW14" s="26"/>
      <c r="AX14" s="788" t="s">
        <v>175</v>
      </c>
      <c r="AY14" s="788"/>
      <c r="AZ14" s="788"/>
      <c r="BA14" s="788"/>
      <c r="BB14" s="788"/>
      <c r="BC14" s="788"/>
      <c r="BD14" s="788"/>
      <c r="BE14" s="25"/>
      <c r="BF14" s="795" t="s">
        <v>73</v>
      </c>
      <c r="BG14" s="788"/>
      <c r="BH14" s="788"/>
      <c r="BI14" s="796"/>
      <c r="BJ14" s="26"/>
      <c r="BK14" s="914" t="s">
        <v>174</v>
      </c>
      <c r="BL14" s="914"/>
      <c r="BM14" s="914"/>
      <c r="BN14" s="914"/>
      <c r="BO14" s="914"/>
      <c r="BP14" s="62"/>
      <c r="BQ14" s="795" t="s">
        <v>173</v>
      </c>
      <c r="BR14" s="788"/>
      <c r="BS14" s="788"/>
      <c r="BT14" s="788"/>
      <c r="BU14" s="789"/>
      <c r="BV14" s="919" t="s">
        <v>403</v>
      </c>
      <c r="BW14" s="920"/>
      <c r="BX14" s="924"/>
      <c r="BY14" s="896"/>
      <c r="BZ14" s="641" t="s">
        <v>404</v>
      </c>
      <c r="CA14" s="694"/>
      <c r="CB14" s="694"/>
      <c r="CC14" s="694"/>
      <c r="CD14" s="694"/>
      <c r="CE14" s="694"/>
      <c r="CF14" s="694"/>
      <c r="CG14" s="694"/>
      <c r="CH14" s="694"/>
      <c r="CI14" s="694"/>
      <c r="CJ14" s="694"/>
      <c r="CK14" s="694"/>
      <c r="CL14" s="694"/>
      <c r="CM14" s="694"/>
      <c r="CN14" s="921"/>
      <c r="CO14" s="583">
        <v>20742</v>
      </c>
      <c r="CP14" s="584"/>
      <c r="CQ14" s="584"/>
      <c r="CR14" s="584"/>
      <c r="CS14" s="584"/>
      <c r="CT14" s="584"/>
      <c r="CU14" s="584"/>
      <c r="CV14" s="584"/>
      <c r="CW14" s="584"/>
      <c r="CX14" s="584"/>
      <c r="CY14" s="584">
        <v>357881</v>
      </c>
      <c r="CZ14" s="584"/>
      <c r="DA14" s="584"/>
      <c r="DB14" s="584"/>
      <c r="DC14" s="584"/>
      <c r="DD14" s="584"/>
      <c r="DE14" s="584"/>
      <c r="DF14" s="584"/>
      <c r="DG14" s="584"/>
      <c r="DH14" s="903"/>
      <c r="DI14" s="4"/>
    </row>
    <row r="15" spans="2:113" ht="13.5" customHeight="1">
      <c r="B15" s="853" t="s">
        <v>172</v>
      </c>
      <c r="C15" s="695"/>
      <c r="D15" s="695"/>
      <c r="E15" s="695"/>
      <c r="F15" s="695"/>
      <c r="G15" s="695"/>
      <c r="H15" s="695"/>
      <c r="I15" s="695"/>
      <c r="J15" s="695"/>
      <c r="K15" s="695"/>
      <c r="L15" s="696"/>
      <c r="M15" s="583">
        <v>191437</v>
      </c>
      <c r="N15" s="584"/>
      <c r="O15" s="584"/>
      <c r="P15" s="584"/>
      <c r="Q15" s="584"/>
      <c r="R15" s="584"/>
      <c r="S15" s="584"/>
      <c r="T15" s="584"/>
      <c r="U15" s="588">
        <v>0.3</v>
      </c>
      <c r="V15" s="588"/>
      <c r="W15" s="588"/>
      <c r="X15" s="588"/>
      <c r="Y15" s="584">
        <v>191437</v>
      </c>
      <c r="Z15" s="584"/>
      <c r="AA15" s="584"/>
      <c r="AB15" s="584"/>
      <c r="AC15" s="584"/>
      <c r="AD15" s="584"/>
      <c r="AE15" s="584"/>
      <c r="AF15" s="584"/>
      <c r="AG15" s="588">
        <v>0.8</v>
      </c>
      <c r="AH15" s="588"/>
      <c r="AI15" s="588"/>
      <c r="AJ15" s="647"/>
      <c r="AK15" s="55"/>
      <c r="AL15" s="54"/>
      <c r="AM15" s="915"/>
      <c r="AN15" s="915"/>
      <c r="AO15" s="915"/>
      <c r="AP15" s="915"/>
      <c r="AQ15" s="915"/>
      <c r="AR15" s="915"/>
      <c r="AS15" s="915"/>
      <c r="AT15" s="915"/>
      <c r="AU15" s="54"/>
      <c r="AV15" s="61"/>
      <c r="AW15" s="55"/>
      <c r="AX15" s="916"/>
      <c r="AY15" s="916"/>
      <c r="AZ15" s="916"/>
      <c r="BA15" s="916"/>
      <c r="BB15" s="916"/>
      <c r="BC15" s="916"/>
      <c r="BD15" s="916"/>
      <c r="BE15" s="61"/>
      <c r="BF15" s="917"/>
      <c r="BG15" s="916"/>
      <c r="BH15" s="916"/>
      <c r="BI15" s="918"/>
      <c r="BJ15" s="55"/>
      <c r="BK15" s="916"/>
      <c r="BL15" s="916"/>
      <c r="BM15" s="916"/>
      <c r="BN15" s="916"/>
      <c r="BO15" s="916"/>
      <c r="BP15" s="61"/>
      <c r="BQ15" s="619" t="s">
        <v>171</v>
      </c>
      <c r="BR15" s="582"/>
      <c r="BS15" s="582"/>
      <c r="BT15" s="582"/>
      <c r="BU15" s="585"/>
      <c r="BV15" s="817" t="s">
        <v>403</v>
      </c>
      <c r="BW15" s="818"/>
      <c r="BX15" s="924"/>
      <c r="BY15" s="896"/>
      <c r="BZ15" s="619" t="s">
        <v>405</v>
      </c>
      <c r="CA15" s="694"/>
      <c r="CB15" s="694"/>
      <c r="CC15" s="694"/>
      <c r="CD15" s="694"/>
      <c r="CE15" s="694"/>
      <c r="CF15" s="694"/>
      <c r="CG15" s="694"/>
      <c r="CH15" s="694"/>
      <c r="CI15" s="694"/>
      <c r="CJ15" s="694"/>
      <c r="CK15" s="694"/>
      <c r="CL15" s="694"/>
      <c r="CM15" s="694"/>
      <c r="CN15" s="921"/>
      <c r="CO15" s="583">
        <v>1355698</v>
      </c>
      <c r="CP15" s="584"/>
      <c r="CQ15" s="584"/>
      <c r="CR15" s="584"/>
      <c r="CS15" s="584"/>
      <c r="CT15" s="584"/>
      <c r="CU15" s="584"/>
      <c r="CV15" s="584"/>
      <c r="CW15" s="584"/>
      <c r="CX15" s="584"/>
      <c r="CY15" s="584">
        <v>861271</v>
      </c>
      <c r="CZ15" s="584"/>
      <c r="DA15" s="584"/>
      <c r="DB15" s="584"/>
      <c r="DC15" s="584"/>
      <c r="DD15" s="584"/>
      <c r="DE15" s="584"/>
      <c r="DF15" s="584"/>
      <c r="DG15" s="584"/>
      <c r="DH15" s="903"/>
      <c r="DI15" s="4"/>
    </row>
    <row r="16" spans="2:113" ht="13.5" customHeight="1">
      <c r="B16" s="853" t="s">
        <v>779</v>
      </c>
      <c r="C16" s="695"/>
      <c r="D16" s="695"/>
      <c r="E16" s="695"/>
      <c r="F16" s="695"/>
      <c r="G16" s="695"/>
      <c r="H16" s="695"/>
      <c r="I16" s="695"/>
      <c r="J16" s="695"/>
      <c r="K16" s="695"/>
      <c r="L16" s="696"/>
      <c r="M16" s="583" t="s">
        <v>368</v>
      </c>
      <c r="N16" s="584"/>
      <c r="O16" s="584"/>
      <c r="P16" s="584"/>
      <c r="Q16" s="584"/>
      <c r="R16" s="584"/>
      <c r="S16" s="584"/>
      <c r="T16" s="584"/>
      <c r="U16" s="588" t="s">
        <v>368</v>
      </c>
      <c r="V16" s="588"/>
      <c r="W16" s="588"/>
      <c r="X16" s="588"/>
      <c r="Y16" s="584" t="s">
        <v>368</v>
      </c>
      <c r="Z16" s="584"/>
      <c r="AA16" s="584"/>
      <c r="AB16" s="584"/>
      <c r="AC16" s="584"/>
      <c r="AD16" s="584"/>
      <c r="AE16" s="584"/>
      <c r="AF16" s="584"/>
      <c r="AG16" s="588" t="s">
        <v>368</v>
      </c>
      <c r="AH16" s="588"/>
      <c r="AI16" s="588"/>
      <c r="AJ16" s="647"/>
      <c r="AK16" s="619" t="s">
        <v>169</v>
      </c>
      <c r="AL16" s="582"/>
      <c r="AM16" s="582"/>
      <c r="AN16" s="582"/>
      <c r="AO16" s="582"/>
      <c r="AP16" s="582"/>
      <c r="AQ16" s="582"/>
      <c r="AR16" s="582"/>
      <c r="AS16" s="582"/>
      <c r="AT16" s="582"/>
      <c r="AU16" s="582"/>
      <c r="AV16" s="585"/>
      <c r="AW16" s="583">
        <v>20703060</v>
      </c>
      <c r="AX16" s="584"/>
      <c r="AY16" s="584"/>
      <c r="AZ16" s="584"/>
      <c r="BA16" s="584"/>
      <c r="BB16" s="584"/>
      <c r="BC16" s="584"/>
      <c r="BD16" s="584"/>
      <c r="BE16" s="584"/>
      <c r="BF16" s="588">
        <v>91.8</v>
      </c>
      <c r="BG16" s="588"/>
      <c r="BH16" s="588"/>
      <c r="BI16" s="588"/>
      <c r="BJ16" s="584">
        <v>92407</v>
      </c>
      <c r="BK16" s="821"/>
      <c r="BL16" s="821"/>
      <c r="BM16" s="821"/>
      <c r="BN16" s="821"/>
      <c r="BO16" s="821"/>
      <c r="BP16" s="822"/>
      <c r="BQ16" s="619" t="s">
        <v>168</v>
      </c>
      <c r="BR16" s="582"/>
      <c r="BS16" s="582"/>
      <c r="BT16" s="582"/>
      <c r="BU16" s="585"/>
      <c r="BV16" s="817" t="s">
        <v>403</v>
      </c>
      <c r="BW16" s="818"/>
      <c r="BX16" s="924"/>
      <c r="BY16" s="896"/>
      <c r="BZ16" s="619" t="s">
        <v>406</v>
      </c>
      <c r="CA16" s="684"/>
      <c r="CB16" s="684"/>
      <c r="CC16" s="684"/>
      <c r="CD16" s="684"/>
      <c r="CE16" s="684"/>
      <c r="CF16" s="684"/>
      <c r="CG16" s="684"/>
      <c r="CH16" s="684"/>
      <c r="CI16" s="684"/>
      <c r="CJ16" s="684"/>
      <c r="CK16" s="684"/>
      <c r="CL16" s="684"/>
      <c r="CM16" s="684"/>
      <c r="CN16" s="685"/>
      <c r="CO16" s="583">
        <v>494427</v>
      </c>
      <c r="CP16" s="584"/>
      <c r="CQ16" s="584"/>
      <c r="CR16" s="584"/>
      <c r="CS16" s="584"/>
      <c r="CT16" s="584"/>
      <c r="CU16" s="584"/>
      <c r="CV16" s="584"/>
      <c r="CW16" s="584"/>
      <c r="CX16" s="584"/>
      <c r="CY16" s="584">
        <v>-926423</v>
      </c>
      <c r="CZ16" s="584"/>
      <c r="DA16" s="584"/>
      <c r="DB16" s="584"/>
      <c r="DC16" s="584"/>
      <c r="DD16" s="584"/>
      <c r="DE16" s="584"/>
      <c r="DF16" s="584"/>
      <c r="DG16" s="584"/>
      <c r="DH16" s="903"/>
      <c r="DI16" s="4"/>
    </row>
    <row r="17" spans="2:113" ht="13.5" customHeight="1">
      <c r="B17" s="853" t="s">
        <v>780</v>
      </c>
      <c r="C17" s="695"/>
      <c r="D17" s="695"/>
      <c r="E17" s="695"/>
      <c r="F17" s="695"/>
      <c r="G17" s="695"/>
      <c r="H17" s="695"/>
      <c r="I17" s="695"/>
      <c r="J17" s="695"/>
      <c r="K17" s="695"/>
      <c r="L17" s="696"/>
      <c r="M17" s="583" t="s">
        <v>368</v>
      </c>
      <c r="N17" s="584"/>
      <c r="O17" s="584"/>
      <c r="P17" s="584"/>
      <c r="Q17" s="584"/>
      <c r="R17" s="584"/>
      <c r="S17" s="584"/>
      <c r="T17" s="584"/>
      <c r="U17" s="588" t="s">
        <v>368</v>
      </c>
      <c r="V17" s="588"/>
      <c r="W17" s="588"/>
      <c r="X17" s="588"/>
      <c r="Y17" s="584" t="s">
        <v>368</v>
      </c>
      <c r="Z17" s="584"/>
      <c r="AA17" s="584"/>
      <c r="AB17" s="584"/>
      <c r="AC17" s="584"/>
      <c r="AD17" s="584"/>
      <c r="AE17" s="584"/>
      <c r="AF17" s="584"/>
      <c r="AG17" s="588" t="s">
        <v>368</v>
      </c>
      <c r="AH17" s="588"/>
      <c r="AI17" s="588"/>
      <c r="AJ17" s="647"/>
      <c r="AK17" s="49"/>
      <c r="AL17" s="582" t="s">
        <v>166</v>
      </c>
      <c r="AM17" s="582"/>
      <c r="AN17" s="582"/>
      <c r="AO17" s="582"/>
      <c r="AP17" s="582"/>
      <c r="AQ17" s="582"/>
      <c r="AR17" s="582"/>
      <c r="AS17" s="582"/>
      <c r="AT17" s="582"/>
      <c r="AU17" s="582"/>
      <c r="AV17" s="585"/>
      <c r="AW17" s="583">
        <v>20703060</v>
      </c>
      <c r="AX17" s="584"/>
      <c r="AY17" s="584"/>
      <c r="AZ17" s="584"/>
      <c r="BA17" s="584"/>
      <c r="BB17" s="584"/>
      <c r="BC17" s="584"/>
      <c r="BD17" s="584"/>
      <c r="BE17" s="584"/>
      <c r="BF17" s="588">
        <v>91.8</v>
      </c>
      <c r="BG17" s="588"/>
      <c r="BH17" s="588"/>
      <c r="BI17" s="588"/>
      <c r="BJ17" s="584">
        <v>92407</v>
      </c>
      <c r="BK17" s="821"/>
      <c r="BL17" s="821"/>
      <c r="BM17" s="821"/>
      <c r="BN17" s="821"/>
      <c r="BO17" s="821"/>
      <c r="BP17" s="822"/>
      <c r="BQ17" s="619" t="s">
        <v>165</v>
      </c>
      <c r="BR17" s="582"/>
      <c r="BS17" s="582"/>
      <c r="BT17" s="582"/>
      <c r="BU17" s="585"/>
      <c r="BV17" s="817" t="s">
        <v>403</v>
      </c>
      <c r="BW17" s="818"/>
      <c r="BX17" s="924"/>
      <c r="BY17" s="896"/>
      <c r="BZ17" s="619" t="s">
        <v>39</v>
      </c>
      <c r="CA17" s="684"/>
      <c r="CB17" s="684"/>
      <c r="CC17" s="684"/>
      <c r="CD17" s="684"/>
      <c r="CE17" s="684"/>
      <c r="CF17" s="684"/>
      <c r="CG17" s="684"/>
      <c r="CH17" s="684"/>
      <c r="CI17" s="684"/>
      <c r="CJ17" s="684"/>
      <c r="CK17" s="684"/>
      <c r="CL17" s="684"/>
      <c r="CM17" s="684"/>
      <c r="CN17" s="685"/>
      <c r="CO17" s="583">
        <v>4361828</v>
      </c>
      <c r="CP17" s="584"/>
      <c r="CQ17" s="584"/>
      <c r="CR17" s="584"/>
      <c r="CS17" s="584"/>
      <c r="CT17" s="584"/>
      <c r="CU17" s="584"/>
      <c r="CV17" s="584"/>
      <c r="CW17" s="584"/>
      <c r="CX17" s="584"/>
      <c r="CY17" s="584">
        <v>1892947</v>
      </c>
      <c r="CZ17" s="584"/>
      <c r="DA17" s="584"/>
      <c r="DB17" s="584"/>
      <c r="DC17" s="584"/>
      <c r="DD17" s="584"/>
      <c r="DE17" s="584"/>
      <c r="DF17" s="584"/>
      <c r="DG17" s="584"/>
      <c r="DH17" s="903"/>
      <c r="DI17" s="4"/>
    </row>
    <row r="18" spans="2:113" ht="13.5" customHeight="1">
      <c r="B18" s="853" t="s">
        <v>170</v>
      </c>
      <c r="C18" s="695"/>
      <c r="D18" s="695"/>
      <c r="E18" s="695"/>
      <c r="F18" s="695"/>
      <c r="G18" s="695"/>
      <c r="H18" s="695"/>
      <c r="I18" s="695"/>
      <c r="J18" s="695"/>
      <c r="K18" s="695"/>
      <c r="L18" s="696"/>
      <c r="M18" s="583">
        <v>2442351</v>
      </c>
      <c r="N18" s="584"/>
      <c r="O18" s="584"/>
      <c r="P18" s="584"/>
      <c r="Q18" s="584"/>
      <c r="R18" s="584"/>
      <c r="S18" s="584"/>
      <c r="T18" s="584"/>
      <c r="U18" s="588">
        <v>4.3</v>
      </c>
      <c r="V18" s="588"/>
      <c r="W18" s="588"/>
      <c r="X18" s="588"/>
      <c r="Y18" s="584">
        <v>2442351</v>
      </c>
      <c r="Z18" s="584"/>
      <c r="AA18" s="584"/>
      <c r="AB18" s="584"/>
      <c r="AC18" s="584"/>
      <c r="AD18" s="584"/>
      <c r="AE18" s="584"/>
      <c r="AF18" s="584"/>
      <c r="AG18" s="588">
        <v>10.1</v>
      </c>
      <c r="AH18" s="588"/>
      <c r="AI18" s="588"/>
      <c r="AJ18" s="647"/>
      <c r="AK18" s="49"/>
      <c r="AL18" s="6"/>
      <c r="AM18" s="908" t="s">
        <v>7</v>
      </c>
      <c r="AN18" s="908"/>
      <c r="AO18" s="908"/>
      <c r="AP18" s="908"/>
      <c r="AQ18" s="908"/>
      <c r="AR18" s="908"/>
      <c r="AS18" s="908"/>
      <c r="AT18" s="908"/>
      <c r="AU18" s="908"/>
      <c r="AV18" s="909"/>
      <c r="AW18" s="583">
        <v>11834649</v>
      </c>
      <c r="AX18" s="584"/>
      <c r="AY18" s="584"/>
      <c r="AZ18" s="584"/>
      <c r="BA18" s="584"/>
      <c r="BB18" s="584"/>
      <c r="BC18" s="584"/>
      <c r="BD18" s="584"/>
      <c r="BE18" s="584"/>
      <c r="BF18" s="588">
        <v>52.4</v>
      </c>
      <c r="BG18" s="588"/>
      <c r="BH18" s="588"/>
      <c r="BI18" s="588"/>
      <c r="BJ18" s="584">
        <v>92407</v>
      </c>
      <c r="BK18" s="821"/>
      <c r="BL18" s="821"/>
      <c r="BM18" s="821"/>
      <c r="BN18" s="821"/>
      <c r="BO18" s="821"/>
      <c r="BP18" s="822"/>
      <c r="BQ18" s="619" t="s">
        <v>163</v>
      </c>
      <c r="BR18" s="582"/>
      <c r="BS18" s="582"/>
      <c r="BT18" s="582"/>
      <c r="BU18" s="585"/>
      <c r="BV18" s="817" t="s">
        <v>403</v>
      </c>
      <c r="BW18" s="818"/>
      <c r="BX18" s="924"/>
      <c r="BY18" s="896"/>
      <c r="BZ18" s="619" t="s">
        <v>407</v>
      </c>
      <c r="CA18" s="684"/>
      <c r="CB18" s="684"/>
      <c r="CC18" s="684"/>
      <c r="CD18" s="684"/>
      <c r="CE18" s="684"/>
      <c r="CF18" s="684"/>
      <c r="CG18" s="684"/>
      <c r="CH18" s="684"/>
      <c r="CI18" s="684"/>
      <c r="CJ18" s="684"/>
      <c r="CK18" s="684"/>
      <c r="CL18" s="684"/>
      <c r="CM18" s="684"/>
      <c r="CN18" s="685"/>
      <c r="CO18" s="583" t="s">
        <v>368</v>
      </c>
      <c r="CP18" s="584"/>
      <c r="CQ18" s="584"/>
      <c r="CR18" s="584"/>
      <c r="CS18" s="584"/>
      <c r="CT18" s="584"/>
      <c r="CU18" s="584"/>
      <c r="CV18" s="584"/>
      <c r="CW18" s="584"/>
      <c r="CX18" s="584"/>
      <c r="CY18" s="584" t="s">
        <v>368</v>
      </c>
      <c r="CZ18" s="584"/>
      <c r="DA18" s="584"/>
      <c r="DB18" s="584"/>
      <c r="DC18" s="584"/>
      <c r="DD18" s="584"/>
      <c r="DE18" s="584"/>
      <c r="DF18" s="584"/>
      <c r="DG18" s="584"/>
      <c r="DH18" s="903"/>
      <c r="DI18" s="4"/>
    </row>
    <row r="19" spans="2:113" ht="13.5" customHeight="1">
      <c r="B19" s="853" t="s">
        <v>167</v>
      </c>
      <c r="C19" s="695"/>
      <c r="D19" s="695"/>
      <c r="E19" s="695"/>
      <c r="F19" s="695"/>
      <c r="G19" s="695"/>
      <c r="H19" s="695"/>
      <c r="I19" s="695"/>
      <c r="J19" s="695"/>
      <c r="K19" s="695"/>
      <c r="L19" s="696"/>
      <c r="M19" s="583" t="s">
        <v>368</v>
      </c>
      <c r="N19" s="584"/>
      <c r="O19" s="584"/>
      <c r="P19" s="584"/>
      <c r="Q19" s="584"/>
      <c r="R19" s="584"/>
      <c r="S19" s="584"/>
      <c r="T19" s="584"/>
      <c r="U19" s="588" t="s">
        <v>368</v>
      </c>
      <c r="V19" s="588"/>
      <c r="W19" s="588"/>
      <c r="X19" s="588"/>
      <c r="Y19" s="584" t="s">
        <v>368</v>
      </c>
      <c r="Z19" s="584"/>
      <c r="AA19" s="584"/>
      <c r="AB19" s="584"/>
      <c r="AC19" s="584"/>
      <c r="AD19" s="584"/>
      <c r="AE19" s="584"/>
      <c r="AF19" s="584"/>
      <c r="AG19" s="588" t="s">
        <v>368</v>
      </c>
      <c r="AH19" s="588"/>
      <c r="AI19" s="588"/>
      <c r="AJ19" s="647"/>
      <c r="AK19" s="911" t="s">
        <v>116</v>
      </c>
      <c r="AL19" s="60"/>
      <c r="AM19" s="59"/>
      <c r="AN19" s="894" t="s">
        <v>161</v>
      </c>
      <c r="AO19" s="894"/>
      <c r="AP19" s="894"/>
      <c r="AQ19" s="894"/>
      <c r="AR19" s="894"/>
      <c r="AS19" s="894"/>
      <c r="AT19" s="894"/>
      <c r="AU19" s="894"/>
      <c r="AV19" s="895"/>
      <c r="AW19" s="741">
        <v>225927</v>
      </c>
      <c r="AX19" s="742"/>
      <c r="AY19" s="742"/>
      <c r="AZ19" s="742"/>
      <c r="BA19" s="742"/>
      <c r="BB19" s="742"/>
      <c r="BC19" s="742"/>
      <c r="BD19" s="742"/>
      <c r="BE19" s="742"/>
      <c r="BF19" s="743">
        <v>1</v>
      </c>
      <c r="BG19" s="743"/>
      <c r="BH19" s="743"/>
      <c r="BI19" s="743"/>
      <c r="BJ19" s="742" t="s">
        <v>368</v>
      </c>
      <c r="BK19" s="831"/>
      <c r="BL19" s="831"/>
      <c r="BM19" s="831"/>
      <c r="BN19" s="831"/>
      <c r="BO19" s="831"/>
      <c r="BP19" s="832"/>
      <c r="BQ19" s="619" t="s">
        <v>160</v>
      </c>
      <c r="BR19" s="582"/>
      <c r="BS19" s="582"/>
      <c r="BT19" s="582"/>
      <c r="BU19" s="585"/>
      <c r="BV19" s="817" t="s">
        <v>403</v>
      </c>
      <c r="BW19" s="818"/>
      <c r="BX19" s="924"/>
      <c r="BY19" s="896"/>
      <c r="BZ19" s="619" t="s">
        <v>408</v>
      </c>
      <c r="CA19" s="684"/>
      <c r="CB19" s="684"/>
      <c r="CC19" s="684"/>
      <c r="CD19" s="684"/>
      <c r="CE19" s="684"/>
      <c r="CF19" s="684"/>
      <c r="CG19" s="684"/>
      <c r="CH19" s="684"/>
      <c r="CI19" s="684"/>
      <c r="CJ19" s="684"/>
      <c r="CK19" s="684"/>
      <c r="CL19" s="684"/>
      <c r="CM19" s="684"/>
      <c r="CN19" s="685"/>
      <c r="CO19" s="583">
        <v>613915</v>
      </c>
      <c r="CP19" s="584"/>
      <c r="CQ19" s="584"/>
      <c r="CR19" s="584"/>
      <c r="CS19" s="584"/>
      <c r="CT19" s="584"/>
      <c r="CU19" s="584"/>
      <c r="CV19" s="584"/>
      <c r="CW19" s="584"/>
      <c r="CX19" s="584"/>
      <c r="CY19" s="584">
        <v>3029074</v>
      </c>
      <c r="CZ19" s="584"/>
      <c r="DA19" s="584"/>
      <c r="DB19" s="584"/>
      <c r="DC19" s="584"/>
      <c r="DD19" s="584"/>
      <c r="DE19" s="584"/>
      <c r="DF19" s="584"/>
      <c r="DG19" s="584"/>
      <c r="DH19" s="903"/>
      <c r="DI19" s="4"/>
    </row>
    <row r="20" spans="2:113" ht="13.5" customHeight="1">
      <c r="B20" s="853" t="s">
        <v>164</v>
      </c>
      <c r="C20" s="695"/>
      <c r="D20" s="695"/>
      <c r="E20" s="695"/>
      <c r="F20" s="695"/>
      <c r="G20" s="695"/>
      <c r="H20" s="695"/>
      <c r="I20" s="695"/>
      <c r="J20" s="695"/>
      <c r="K20" s="695"/>
      <c r="L20" s="696"/>
      <c r="M20" s="583" t="s">
        <v>368</v>
      </c>
      <c r="N20" s="584"/>
      <c r="O20" s="584"/>
      <c r="P20" s="584"/>
      <c r="Q20" s="584"/>
      <c r="R20" s="584"/>
      <c r="S20" s="584"/>
      <c r="T20" s="584"/>
      <c r="U20" s="588" t="s">
        <v>368</v>
      </c>
      <c r="V20" s="588"/>
      <c r="W20" s="588"/>
      <c r="X20" s="588"/>
      <c r="Y20" s="584" t="s">
        <v>368</v>
      </c>
      <c r="Z20" s="584"/>
      <c r="AA20" s="584"/>
      <c r="AB20" s="584"/>
      <c r="AC20" s="584"/>
      <c r="AD20" s="584"/>
      <c r="AE20" s="584"/>
      <c r="AF20" s="584"/>
      <c r="AG20" s="588" t="s">
        <v>368</v>
      </c>
      <c r="AH20" s="588"/>
      <c r="AI20" s="588"/>
      <c r="AJ20" s="647"/>
      <c r="AK20" s="912"/>
      <c r="AL20" s="58"/>
      <c r="AM20" s="6"/>
      <c r="AN20" s="582" t="s">
        <v>158</v>
      </c>
      <c r="AO20" s="582"/>
      <c r="AP20" s="582"/>
      <c r="AQ20" s="582"/>
      <c r="AR20" s="582"/>
      <c r="AS20" s="582"/>
      <c r="AT20" s="582"/>
      <c r="AU20" s="582"/>
      <c r="AV20" s="585"/>
      <c r="AW20" s="583">
        <v>10635960</v>
      </c>
      <c r="AX20" s="584"/>
      <c r="AY20" s="584"/>
      <c r="AZ20" s="584"/>
      <c r="BA20" s="584"/>
      <c r="BB20" s="584"/>
      <c r="BC20" s="584"/>
      <c r="BD20" s="584"/>
      <c r="BE20" s="584"/>
      <c r="BF20" s="588">
        <v>47.1</v>
      </c>
      <c r="BG20" s="588"/>
      <c r="BH20" s="588"/>
      <c r="BI20" s="588"/>
      <c r="BJ20" s="584" t="s">
        <v>368</v>
      </c>
      <c r="BK20" s="821"/>
      <c r="BL20" s="821"/>
      <c r="BM20" s="821"/>
      <c r="BN20" s="821"/>
      <c r="BO20" s="821"/>
      <c r="BP20" s="822"/>
      <c r="BQ20" s="619" t="s">
        <v>157</v>
      </c>
      <c r="BR20" s="582"/>
      <c r="BS20" s="582"/>
      <c r="BT20" s="582"/>
      <c r="BU20" s="585"/>
      <c r="BV20" s="817" t="s">
        <v>403</v>
      </c>
      <c r="BW20" s="818"/>
      <c r="BX20" s="897"/>
      <c r="BY20" s="898"/>
      <c r="BZ20" s="697" t="s">
        <v>410</v>
      </c>
      <c r="CA20" s="901"/>
      <c r="CB20" s="901"/>
      <c r="CC20" s="901"/>
      <c r="CD20" s="901"/>
      <c r="CE20" s="901"/>
      <c r="CF20" s="901"/>
      <c r="CG20" s="901"/>
      <c r="CH20" s="901"/>
      <c r="CI20" s="901"/>
      <c r="CJ20" s="901"/>
      <c r="CK20" s="901"/>
      <c r="CL20" s="901"/>
      <c r="CM20" s="901"/>
      <c r="CN20" s="902"/>
      <c r="CO20" s="583">
        <v>4242340</v>
      </c>
      <c r="CP20" s="584"/>
      <c r="CQ20" s="584"/>
      <c r="CR20" s="584"/>
      <c r="CS20" s="584"/>
      <c r="CT20" s="584"/>
      <c r="CU20" s="584"/>
      <c r="CV20" s="584"/>
      <c r="CW20" s="584"/>
      <c r="CX20" s="584"/>
      <c r="CY20" s="584">
        <v>-2062550</v>
      </c>
      <c r="CZ20" s="584"/>
      <c r="DA20" s="584"/>
      <c r="DB20" s="584"/>
      <c r="DC20" s="584"/>
      <c r="DD20" s="584"/>
      <c r="DE20" s="584"/>
      <c r="DF20" s="584"/>
      <c r="DG20" s="584"/>
      <c r="DH20" s="903"/>
      <c r="DI20" s="4"/>
    </row>
    <row r="21" spans="2:113" ht="13.5" customHeight="1">
      <c r="B21" s="853" t="s">
        <v>162</v>
      </c>
      <c r="C21" s="695"/>
      <c r="D21" s="695"/>
      <c r="E21" s="695"/>
      <c r="F21" s="695"/>
      <c r="G21" s="695"/>
      <c r="H21" s="695"/>
      <c r="I21" s="695"/>
      <c r="J21" s="695"/>
      <c r="K21" s="695"/>
      <c r="L21" s="696"/>
      <c r="M21" s="583">
        <v>100858</v>
      </c>
      <c r="N21" s="584"/>
      <c r="O21" s="584"/>
      <c r="P21" s="584"/>
      <c r="Q21" s="584"/>
      <c r="R21" s="584"/>
      <c r="S21" s="584"/>
      <c r="T21" s="584"/>
      <c r="U21" s="588">
        <v>0.2</v>
      </c>
      <c r="V21" s="588"/>
      <c r="W21" s="588"/>
      <c r="X21" s="588"/>
      <c r="Y21" s="584">
        <v>100858</v>
      </c>
      <c r="Z21" s="584"/>
      <c r="AA21" s="584"/>
      <c r="AB21" s="584"/>
      <c r="AC21" s="584"/>
      <c r="AD21" s="584"/>
      <c r="AE21" s="584"/>
      <c r="AF21" s="584"/>
      <c r="AG21" s="588">
        <v>0.4</v>
      </c>
      <c r="AH21" s="588"/>
      <c r="AI21" s="588"/>
      <c r="AJ21" s="647"/>
      <c r="AK21" s="912"/>
      <c r="AL21" s="58"/>
      <c r="AM21" s="6"/>
      <c r="AN21" s="582" t="s">
        <v>155</v>
      </c>
      <c r="AO21" s="582"/>
      <c r="AP21" s="582"/>
      <c r="AQ21" s="582"/>
      <c r="AR21" s="582"/>
      <c r="AS21" s="582"/>
      <c r="AT21" s="582"/>
      <c r="AU21" s="582"/>
      <c r="AV21" s="585"/>
      <c r="AW21" s="583">
        <v>319358</v>
      </c>
      <c r="AX21" s="584"/>
      <c r="AY21" s="584"/>
      <c r="AZ21" s="584"/>
      <c r="BA21" s="584"/>
      <c r="BB21" s="584"/>
      <c r="BC21" s="584"/>
      <c r="BD21" s="584"/>
      <c r="BE21" s="584"/>
      <c r="BF21" s="588">
        <v>1.4</v>
      </c>
      <c r="BG21" s="588"/>
      <c r="BH21" s="588"/>
      <c r="BI21" s="588"/>
      <c r="BJ21" s="584" t="s">
        <v>368</v>
      </c>
      <c r="BK21" s="821"/>
      <c r="BL21" s="821"/>
      <c r="BM21" s="821"/>
      <c r="BN21" s="821"/>
      <c r="BO21" s="821"/>
      <c r="BP21" s="822"/>
      <c r="BQ21" s="619" t="s">
        <v>154</v>
      </c>
      <c r="BR21" s="582"/>
      <c r="BS21" s="582"/>
      <c r="BT21" s="582"/>
      <c r="BU21" s="585"/>
      <c r="BV21" s="817" t="s">
        <v>403</v>
      </c>
      <c r="BW21" s="818"/>
      <c r="BX21" s="26"/>
      <c r="BY21" s="28"/>
      <c r="BZ21" s="28"/>
      <c r="CA21" s="788" t="s">
        <v>153</v>
      </c>
      <c r="CB21" s="788"/>
      <c r="CC21" s="788"/>
      <c r="CD21" s="788"/>
      <c r="CE21" s="788"/>
      <c r="CF21" s="788"/>
      <c r="CG21" s="788"/>
      <c r="CH21" s="788"/>
      <c r="CI21" s="788"/>
      <c r="CJ21" s="788"/>
      <c r="CK21" s="788"/>
      <c r="CL21" s="27"/>
      <c r="CM21" s="27"/>
      <c r="CN21" s="25"/>
      <c r="CO21" s="910" t="s">
        <v>152</v>
      </c>
      <c r="CP21" s="632"/>
      <c r="CQ21" s="632"/>
      <c r="CR21" s="632"/>
      <c r="CS21" s="632"/>
      <c r="CT21" s="893" t="s">
        <v>411</v>
      </c>
      <c r="CU21" s="788"/>
      <c r="CV21" s="788"/>
      <c r="CW21" s="788"/>
      <c r="CX21" s="788"/>
      <c r="CY21" s="796"/>
      <c r="CZ21" s="893" t="s">
        <v>412</v>
      </c>
      <c r="DA21" s="745"/>
      <c r="DB21" s="745"/>
      <c r="DC21" s="745"/>
      <c r="DD21" s="745"/>
      <c r="DE21" s="745"/>
      <c r="DF21" s="745"/>
      <c r="DG21" s="745"/>
      <c r="DH21" s="904"/>
      <c r="DI21" s="4"/>
    </row>
    <row r="22" spans="2:113" ht="13.5" customHeight="1">
      <c r="B22" s="659" t="s">
        <v>159</v>
      </c>
      <c r="C22" s="582"/>
      <c r="D22" s="582"/>
      <c r="E22" s="582"/>
      <c r="F22" s="582"/>
      <c r="G22" s="582"/>
      <c r="H22" s="582"/>
      <c r="I22" s="582"/>
      <c r="J22" s="582"/>
      <c r="K22" s="582"/>
      <c r="L22" s="585"/>
      <c r="M22" s="583" t="s">
        <v>368</v>
      </c>
      <c r="N22" s="584"/>
      <c r="O22" s="584"/>
      <c r="P22" s="584"/>
      <c r="Q22" s="584"/>
      <c r="R22" s="584"/>
      <c r="S22" s="584"/>
      <c r="T22" s="584"/>
      <c r="U22" s="588" t="s">
        <v>368</v>
      </c>
      <c r="V22" s="588"/>
      <c r="W22" s="588"/>
      <c r="X22" s="588"/>
      <c r="Y22" s="584" t="s">
        <v>368</v>
      </c>
      <c r="Z22" s="584"/>
      <c r="AA22" s="584"/>
      <c r="AB22" s="584"/>
      <c r="AC22" s="584"/>
      <c r="AD22" s="584"/>
      <c r="AE22" s="584"/>
      <c r="AF22" s="584"/>
      <c r="AG22" s="588" t="s">
        <v>368</v>
      </c>
      <c r="AH22" s="588"/>
      <c r="AI22" s="588"/>
      <c r="AJ22" s="647"/>
      <c r="AK22" s="913"/>
      <c r="AL22" s="57"/>
      <c r="AM22" s="56"/>
      <c r="AN22" s="908" t="s">
        <v>150</v>
      </c>
      <c r="AO22" s="908"/>
      <c r="AP22" s="908"/>
      <c r="AQ22" s="908"/>
      <c r="AR22" s="908"/>
      <c r="AS22" s="908"/>
      <c r="AT22" s="908"/>
      <c r="AU22" s="908"/>
      <c r="AV22" s="909"/>
      <c r="AW22" s="733">
        <v>653404</v>
      </c>
      <c r="AX22" s="734"/>
      <c r="AY22" s="734"/>
      <c r="AZ22" s="734"/>
      <c r="BA22" s="734"/>
      <c r="BB22" s="734"/>
      <c r="BC22" s="734"/>
      <c r="BD22" s="734"/>
      <c r="BE22" s="734"/>
      <c r="BF22" s="735">
        <v>2.9</v>
      </c>
      <c r="BG22" s="735"/>
      <c r="BH22" s="735"/>
      <c r="BI22" s="735"/>
      <c r="BJ22" s="734">
        <v>92407</v>
      </c>
      <c r="BK22" s="833"/>
      <c r="BL22" s="833"/>
      <c r="BM22" s="833"/>
      <c r="BN22" s="833"/>
      <c r="BO22" s="833"/>
      <c r="BP22" s="834"/>
      <c r="BQ22" s="619" t="s">
        <v>149</v>
      </c>
      <c r="BR22" s="582"/>
      <c r="BS22" s="582"/>
      <c r="BT22" s="582"/>
      <c r="BU22" s="585"/>
      <c r="BV22" s="817" t="s">
        <v>403</v>
      </c>
      <c r="BW22" s="818"/>
      <c r="BX22" s="55"/>
      <c r="BY22" s="54"/>
      <c r="BZ22" s="36"/>
      <c r="CA22" s="806"/>
      <c r="CB22" s="806"/>
      <c r="CC22" s="806"/>
      <c r="CD22" s="806"/>
      <c r="CE22" s="806"/>
      <c r="CF22" s="806"/>
      <c r="CG22" s="806"/>
      <c r="CH22" s="806"/>
      <c r="CI22" s="806"/>
      <c r="CJ22" s="806"/>
      <c r="CK22" s="806"/>
      <c r="CL22" s="36"/>
      <c r="CM22" s="36"/>
      <c r="CN22" s="53"/>
      <c r="CO22" s="661"/>
      <c r="CP22" s="662"/>
      <c r="CQ22" s="662"/>
      <c r="CR22" s="662"/>
      <c r="CS22" s="662"/>
      <c r="CT22" s="855"/>
      <c r="CU22" s="806"/>
      <c r="CV22" s="806"/>
      <c r="CW22" s="806"/>
      <c r="CX22" s="806"/>
      <c r="CY22" s="856"/>
      <c r="CZ22" s="905"/>
      <c r="DA22" s="906"/>
      <c r="DB22" s="906"/>
      <c r="DC22" s="906"/>
      <c r="DD22" s="906"/>
      <c r="DE22" s="906"/>
      <c r="DF22" s="906"/>
      <c r="DG22" s="906"/>
      <c r="DH22" s="907"/>
      <c r="DI22" s="4"/>
    </row>
    <row r="23" spans="2:113" ht="13.5" customHeight="1">
      <c r="B23" s="659" t="s">
        <v>156</v>
      </c>
      <c r="C23" s="582"/>
      <c r="D23" s="582"/>
      <c r="E23" s="582"/>
      <c r="F23" s="582"/>
      <c r="G23" s="582"/>
      <c r="H23" s="582"/>
      <c r="I23" s="582"/>
      <c r="J23" s="582"/>
      <c r="K23" s="582"/>
      <c r="L23" s="585"/>
      <c r="M23" s="583">
        <v>71641</v>
      </c>
      <c r="N23" s="584"/>
      <c r="O23" s="584"/>
      <c r="P23" s="584"/>
      <c r="Q23" s="584"/>
      <c r="R23" s="584"/>
      <c r="S23" s="584"/>
      <c r="T23" s="584"/>
      <c r="U23" s="588">
        <v>0.1</v>
      </c>
      <c r="V23" s="588"/>
      <c r="W23" s="588"/>
      <c r="X23" s="588"/>
      <c r="Y23" s="584">
        <v>71641</v>
      </c>
      <c r="Z23" s="584"/>
      <c r="AA23" s="584"/>
      <c r="AB23" s="584"/>
      <c r="AC23" s="584"/>
      <c r="AD23" s="584"/>
      <c r="AE23" s="584"/>
      <c r="AF23" s="584"/>
      <c r="AG23" s="588">
        <v>0.3</v>
      </c>
      <c r="AH23" s="588"/>
      <c r="AI23" s="588"/>
      <c r="AJ23" s="647"/>
      <c r="AK23" s="46"/>
      <c r="AL23" s="4"/>
      <c r="AM23" s="894" t="s">
        <v>147</v>
      </c>
      <c r="AN23" s="894"/>
      <c r="AO23" s="894"/>
      <c r="AP23" s="894"/>
      <c r="AQ23" s="894"/>
      <c r="AR23" s="894"/>
      <c r="AS23" s="894"/>
      <c r="AT23" s="894"/>
      <c r="AU23" s="894"/>
      <c r="AV23" s="895"/>
      <c r="AW23" s="741">
        <v>8033590</v>
      </c>
      <c r="AX23" s="742"/>
      <c r="AY23" s="742"/>
      <c r="AZ23" s="742"/>
      <c r="BA23" s="742"/>
      <c r="BB23" s="742"/>
      <c r="BC23" s="742"/>
      <c r="BD23" s="742"/>
      <c r="BE23" s="742"/>
      <c r="BF23" s="743">
        <v>35.6</v>
      </c>
      <c r="BG23" s="743"/>
      <c r="BH23" s="743"/>
      <c r="BI23" s="743"/>
      <c r="BJ23" s="742" t="s">
        <v>368</v>
      </c>
      <c r="BK23" s="831"/>
      <c r="BL23" s="831"/>
      <c r="BM23" s="831"/>
      <c r="BN23" s="831"/>
      <c r="BO23" s="831"/>
      <c r="BP23" s="832"/>
      <c r="BQ23" s="835" t="s">
        <v>146</v>
      </c>
      <c r="BR23" s="695"/>
      <c r="BS23" s="695"/>
      <c r="BT23" s="695"/>
      <c r="BU23" s="696"/>
      <c r="BV23" s="817" t="s">
        <v>403</v>
      </c>
      <c r="BW23" s="818"/>
      <c r="BX23" s="720" t="s">
        <v>145</v>
      </c>
      <c r="BY23" s="896"/>
      <c r="BZ23" s="641" t="s">
        <v>144</v>
      </c>
      <c r="CA23" s="642"/>
      <c r="CB23" s="642"/>
      <c r="CC23" s="642"/>
      <c r="CD23" s="642"/>
      <c r="CE23" s="642"/>
      <c r="CF23" s="642"/>
      <c r="CG23" s="642"/>
      <c r="CH23" s="642"/>
      <c r="CI23" s="642"/>
      <c r="CJ23" s="642"/>
      <c r="CK23" s="642"/>
      <c r="CL23" s="642"/>
      <c r="CM23" s="642"/>
      <c r="CN23" s="643"/>
      <c r="CO23" s="899">
        <v>607</v>
      </c>
      <c r="CP23" s="900"/>
      <c r="CQ23" s="900"/>
      <c r="CR23" s="900"/>
      <c r="CS23" s="900"/>
      <c r="CT23" s="888">
        <f>CO23*CZ23</f>
        <v>1958789</v>
      </c>
      <c r="CU23" s="888"/>
      <c r="CV23" s="888"/>
      <c r="CW23" s="888"/>
      <c r="CX23" s="888"/>
      <c r="CY23" s="888"/>
      <c r="CZ23" s="888">
        <v>3227</v>
      </c>
      <c r="DA23" s="888"/>
      <c r="DB23" s="888"/>
      <c r="DC23" s="888"/>
      <c r="DD23" s="888"/>
      <c r="DE23" s="888"/>
      <c r="DF23" s="888"/>
      <c r="DG23" s="888"/>
      <c r="DH23" s="889"/>
      <c r="DI23" s="4"/>
    </row>
    <row r="24" spans="2:113" ht="13.5" customHeight="1">
      <c r="B24" s="659" t="s">
        <v>151</v>
      </c>
      <c r="C24" s="582"/>
      <c r="D24" s="582"/>
      <c r="E24" s="582"/>
      <c r="F24" s="582"/>
      <c r="G24" s="582"/>
      <c r="H24" s="582"/>
      <c r="I24" s="582"/>
      <c r="J24" s="582"/>
      <c r="K24" s="582"/>
      <c r="L24" s="585"/>
      <c r="M24" s="583">
        <v>52573</v>
      </c>
      <c r="N24" s="584"/>
      <c r="O24" s="584"/>
      <c r="P24" s="584"/>
      <c r="Q24" s="584"/>
      <c r="R24" s="584"/>
      <c r="S24" s="584"/>
      <c r="T24" s="584"/>
      <c r="U24" s="588">
        <v>0.1</v>
      </c>
      <c r="V24" s="588"/>
      <c r="W24" s="588"/>
      <c r="X24" s="588"/>
      <c r="Y24" s="584" t="s">
        <v>368</v>
      </c>
      <c r="Z24" s="584"/>
      <c r="AA24" s="584"/>
      <c r="AB24" s="584"/>
      <c r="AC24" s="584"/>
      <c r="AD24" s="584"/>
      <c r="AE24" s="584"/>
      <c r="AF24" s="584"/>
      <c r="AG24" s="588" t="s">
        <v>368</v>
      </c>
      <c r="AH24" s="588"/>
      <c r="AI24" s="588"/>
      <c r="AJ24" s="647"/>
      <c r="AK24" s="46"/>
      <c r="AL24" s="4"/>
      <c r="AM24" s="4"/>
      <c r="AN24" s="582" t="s">
        <v>142</v>
      </c>
      <c r="AO24" s="582"/>
      <c r="AP24" s="582"/>
      <c r="AQ24" s="582"/>
      <c r="AR24" s="582"/>
      <c r="AS24" s="582"/>
      <c r="AT24" s="582"/>
      <c r="AU24" s="582"/>
      <c r="AV24" s="585"/>
      <c r="AW24" s="583">
        <v>7889273</v>
      </c>
      <c r="AX24" s="584"/>
      <c r="AY24" s="584"/>
      <c r="AZ24" s="584"/>
      <c r="BA24" s="584"/>
      <c r="BB24" s="584"/>
      <c r="BC24" s="584"/>
      <c r="BD24" s="584"/>
      <c r="BE24" s="584"/>
      <c r="BF24" s="588">
        <v>35</v>
      </c>
      <c r="BG24" s="588"/>
      <c r="BH24" s="588"/>
      <c r="BI24" s="588"/>
      <c r="BJ24" s="584" t="s">
        <v>368</v>
      </c>
      <c r="BK24" s="821"/>
      <c r="BL24" s="821"/>
      <c r="BM24" s="821"/>
      <c r="BN24" s="821"/>
      <c r="BO24" s="821"/>
      <c r="BP24" s="822"/>
      <c r="BQ24" s="890" t="s">
        <v>141</v>
      </c>
      <c r="BR24" s="891"/>
      <c r="BS24" s="891"/>
      <c r="BT24" s="891"/>
      <c r="BU24" s="892"/>
      <c r="BV24" s="817" t="s">
        <v>409</v>
      </c>
      <c r="BW24" s="818"/>
      <c r="BX24" s="720"/>
      <c r="BY24" s="896"/>
      <c r="BZ24" s="52"/>
      <c r="CA24" s="582" t="s">
        <v>140</v>
      </c>
      <c r="CB24" s="582"/>
      <c r="CC24" s="582"/>
      <c r="CD24" s="582"/>
      <c r="CE24" s="582"/>
      <c r="CF24" s="582"/>
      <c r="CG24" s="582"/>
      <c r="CH24" s="582"/>
      <c r="CI24" s="582"/>
      <c r="CJ24" s="582"/>
      <c r="CK24" s="582"/>
      <c r="CL24" s="582"/>
      <c r="CM24" s="582"/>
      <c r="CN24" s="585"/>
      <c r="CO24" s="583" t="s">
        <v>368</v>
      </c>
      <c r="CP24" s="584"/>
      <c r="CQ24" s="584"/>
      <c r="CR24" s="584"/>
      <c r="CS24" s="584"/>
      <c r="CT24" s="752" t="s">
        <v>368</v>
      </c>
      <c r="CU24" s="752"/>
      <c r="CV24" s="752"/>
      <c r="CW24" s="752"/>
      <c r="CX24" s="752"/>
      <c r="CY24" s="752"/>
      <c r="CZ24" s="752" t="s">
        <v>368</v>
      </c>
      <c r="DA24" s="752"/>
      <c r="DB24" s="752"/>
      <c r="DC24" s="752"/>
      <c r="DD24" s="752"/>
      <c r="DE24" s="752"/>
      <c r="DF24" s="752"/>
      <c r="DG24" s="752"/>
      <c r="DH24" s="754"/>
      <c r="DI24" s="4"/>
    </row>
    <row r="25" spans="2:113" ht="13.5" customHeight="1">
      <c r="B25" s="878" t="s">
        <v>116</v>
      </c>
      <c r="C25" s="885" t="s">
        <v>148</v>
      </c>
      <c r="D25" s="886"/>
      <c r="E25" s="886"/>
      <c r="F25" s="886"/>
      <c r="G25" s="886"/>
      <c r="H25" s="886"/>
      <c r="I25" s="886"/>
      <c r="J25" s="886"/>
      <c r="K25" s="886"/>
      <c r="L25" s="887"/>
      <c r="M25" s="741" t="s">
        <v>368</v>
      </c>
      <c r="N25" s="742"/>
      <c r="O25" s="742"/>
      <c r="P25" s="742"/>
      <c r="Q25" s="742"/>
      <c r="R25" s="742"/>
      <c r="S25" s="742"/>
      <c r="T25" s="742"/>
      <c r="U25" s="743" t="s">
        <v>368</v>
      </c>
      <c r="V25" s="743"/>
      <c r="W25" s="743"/>
      <c r="X25" s="743"/>
      <c r="Y25" s="742" t="s">
        <v>368</v>
      </c>
      <c r="Z25" s="742"/>
      <c r="AA25" s="742"/>
      <c r="AB25" s="742"/>
      <c r="AC25" s="742"/>
      <c r="AD25" s="742"/>
      <c r="AE25" s="742"/>
      <c r="AF25" s="742"/>
      <c r="AG25" s="743" t="s">
        <v>368</v>
      </c>
      <c r="AH25" s="743"/>
      <c r="AI25" s="743"/>
      <c r="AJ25" s="781"/>
      <c r="AK25" s="46"/>
      <c r="AL25" s="4"/>
      <c r="AM25" s="582" t="s">
        <v>138</v>
      </c>
      <c r="AN25" s="582"/>
      <c r="AO25" s="582"/>
      <c r="AP25" s="582"/>
      <c r="AQ25" s="582"/>
      <c r="AR25" s="582"/>
      <c r="AS25" s="582"/>
      <c r="AT25" s="582"/>
      <c r="AU25" s="582"/>
      <c r="AV25" s="585"/>
      <c r="AW25" s="583">
        <v>65407</v>
      </c>
      <c r="AX25" s="584"/>
      <c r="AY25" s="584"/>
      <c r="AZ25" s="584"/>
      <c r="BA25" s="584"/>
      <c r="BB25" s="584"/>
      <c r="BC25" s="584"/>
      <c r="BD25" s="584"/>
      <c r="BE25" s="584"/>
      <c r="BF25" s="588">
        <v>0.3</v>
      </c>
      <c r="BG25" s="588"/>
      <c r="BH25" s="588"/>
      <c r="BI25" s="588"/>
      <c r="BJ25" s="584" t="s">
        <v>368</v>
      </c>
      <c r="BK25" s="821"/>
      <c r="BL25" s="821"/>
      <c r="BM25" s="821"/>
      <c r="BN25" s="821"/>
      <c r="BO25" s="821"/>
      <c r="BP25" s="822"/>
      <c r="BQ25" s="619" t="s">
        <v>137</v>
      </c>
      <c r="BR25" s="582"/>
      <c r="BS25" s="582"/>
      <c r="BT25" s="582"/>
      <c r="BU25" s="585"/>
      <c r="BV25" s="817" t="s">
        <v>409</v>
      </c>
      <c r="BW25" s="818"/>
      <c r="BX25" s="720"/>
      <c r="BY25" s="896"/>
      <c r="BZ25" s="51"/>
      <c r="CA25" s="582" t="s">
        <v>136</v>
      </c>
      <c r="CB25" s="582"/>
      <c r="CC25" s="582"/>
      <c r="CD25" s="582"/>
      <c r="CE25" s="582"/>
      <c r="CF25" s="582"/>
      <c r="CG25" s="582"/>
      <c r="CH25" s="582"/>
      <c r="CI25" s="582"/>
      <c r="CJ25" s="582"/>
      <c r="CK25" s="582"/>
      <c r="CL25" s="582"/>
      <c r="CM25" s="582"/>
      <c r="CN25" s="585"/>
      <c r="CO25" s="583">
        <v>56</v>
      </c>
      <c r="CP25" s="584"/>
      <c r="CQ25" s="584"/>
      <c r="CR25" s="584"/>
      <c r="CS25" s="584"/>
      <c r="CT25" s="752">
        <v>196392</v>
      </c>
      <c r="CU25" s="752"/>
      <c r="CV25" s="752"/>
      <c r="CW25" s="752"/>
      <c r="CX25" s="752"/>
      <c r="CY25" s="752"/>
      <c r="CZ25" s="752">
        <v>3507</v>
      </c>
      <c r="DA25" s="752"/>
      <c r="DB25" s="752"/>
      <c r="DC25" s="752"/>
      <c r="DD25" s="752"/>
      <c r="DE25" s="752"/>
      <c r="DF25" s="752"/>
      <c r="DG25" s="752"/>
      <c r="DH25" s="754"/>
      <c r="DI25" s="4"/>
    </row>
    <row r="26" spans="2:113" ht="13.5" customHeight="1">
      <c r="B26" s="879"/>
      <c r="C26" s="881" t="s">
        <v>143</v>
      </c>
      <c r="D26" s="695"/>
      <c r="E26" s="695"/>
      <c r="F26" s="695"/>
      <c r="G26" s="695"/>
      <c r="H26" s="695"/>
      <c r="I26" s="695"/>
      <c r="J26" s="695"/>
      <c r="K26" s="695"/>
      <c r="L26" s="696"/>
      <c r="M26" s="583">
        <v>52521</v>
      </c>
      <c r="N26" s="584"/>
      <c r="O26" s="584"/>
      <c r="P26" s="584"/>
      <c r="Q26" s="584"/>
      <c r="R26" s="584"/>
      <c r="S26" s="584"/>
      <c r="T26" s="584"/>
      <c r="U26" s="588">
        <v>0.1</v>
      </c>
      <c r="V26" s="588"/>
      <c r="W26" s="588"/>
      <c r="X26" s="588"/>
      <c r="Y26" s="584" t="s">
        <v>368</v>
      </c>
      <c r="Z26" s="584"/>
      <c r="AA26" s="584"/>
      <c r="AB26" s="584"/>
      <c r="AC26" s="584"/>
      <c r="AD26" s="584"/>
      <c r="AE26" s="584"/>
      <c r="AF26" s="584"/>
      <c r="AG26" s="588" t="s">
        <v>368</v>
      </c>
      <c r="AH26" s="588"/>
      <c r="AI26" s="588"/>
      <c r="AJ26" s="647"/>
      <c r="AK26" s="46"/>
      <c r="AL26" s="4"/>
      <c r="AM26" s="582" t="s">
        <v>134</v>
      </c>
      <c r="AN26" s="582"/>
      <c r="AO26" s="582"/>
      <c r="AP26" s="582"/>
      <c r="AQ26" s="582"/>
      <c r="AR26" s="582"/>
      <c r="AS26" s="582"/>
      <c r="AT26" s="582"/>
      <c r="AU26" s="582"/>
      <c r="AV26" s="585"/>
      <c r="AW26" s="583">
        <v>769414</v>
      </c>
      <c r="AX26" s="584"/>
      <c r="AY26" s="584"/>
      <c r="AZ26" s="584"/>
      <c r="BA26" s="584"/>
      <c r="BB26" s="584"/>
      <c r="BC26" s="584"/>
      <c r="BD26" s="584"/>
      <c r="BE26" s="584"/>
      <c r="BF26" s="588">
        <v>3.4</v>
      </c>
      <c r="BG26" s="588"/>
      <c r="BH26" s="588"/>
      <c r="BI26" s="588"/>
      <c r="BJ26" s="584" t="s">
        <v>368</v>
      </c>
      <c r="BK26" s="821"/>
      <c r="BL26" s="821"/>
      <c r="BM26" s="821"/>
      <c r="BN26" s="821"/>
      <c r="BO26" s="821"/>
      <c r="BP26" s="822"/>
      <c r="BQ26" s="619"/>
      <c r="BR26" s="582"/>
      <c r="BS26" s="582"/>
      <c r="BT26" s="582"/>
      <c r="BU26" s="585"/>
      <c r="BV26" s="817"/>
      <c r="BW26" s="818"/>
      <c r="BX26" s="720"/>
      <c r="BY26" s="896"/>
      <c r="BZ26" s="619" t="s">
        <v>133</v>
      </c>
      <c r="CA26" s="582"/>
      <c r="CB26" s="582"/>
      <c r="CC26" s="582"/>
      <c r="CD26" s="582"/>
      <c r="CE26" s="582"/>
      <c r="CF26" s="582"/>
      <c r="CG26" s="582"/>
      <c r="CH26" s="582"/>
      <c r="CI26" s="582"/>
      <c r="CJ26" s="582"/>
      <c r="CK26" s="582"/>
      <c r="CL26" s="582"/>
      <c r="CM26" s="582"/>
      <c r="CN26" s="585"/>
      <c r="CO26" s="583">
        <v>2</v>
      </c>
      <c r="CP26" s="584"/>
      <c r="CQ26" s="584"/>
      <c r="CR26" s="584"/>
      <c r="CS26" s="584"/>
      <c r="CT26" s="752" t="s">
        <v>484</v>
      </c>
      <c r="CU26" s="752"/>
      <c r="CV26" s="752"/>
      <c r="CW26" s="752"/>
      <c r="CX26" s="752"/>
      <c r="CY26" s="752"/>
      <c r="CZ26" s="752" t="s">
        <v>484</v>
      </c>
      <c r="DA26" s="752"/>
      <c r="DB26" s="752"/>
      <c r="DC26" s="752"/>
      <c r="DD26" s="752"/>
      <c r="DE26" s="752"/>
      <c r="DF26" s="752"/>
      <c r="DG26" s="752"/>
      <c r="DH26" s="754"/>
      <c r="DI26" s="4"/>
    </row>
    <row r="27" spans="2:113" ht="13.5" customHeight="1">
      <c r="B27" s="880"/>
      <c r="C27" s="882" t="s">
        <v>139</v>
      </c>
      <c r="D27" s="883"/>
      <c r="E27" s="883"/>
      <c r="F27" s="883"/>
      <c r="G27" s="883"/>
      <c r="H27" s="883"/>
      <c r="I27" s="883"/>
      <c r="J27" s="883"/>
      <c r="K27" s="883"/>
      <c r="L27" s="884"/>
      <c r="M27" s="874">
        <v>52</v>
      </c>
      <c r="N27" s="875"/>
      <c r="O27" s="875"/>
      <c r="P27" s="875"/>
      <c r="Q27" s="875"/>
      <c r="R27" s="875"/>
      <c r="S27" s="875"/>
      <c r="T27" s="875"/>
      <c r="U27" s="876">
        <v>0</v>
      </c>
      <c r="V27" s="876"/>
      <c r="W27" s="876"/>
      <c r="X27" s="876"/>
      <c r="Y27" s="875" t="s">
        <v>368</v>
      </c>
      <c r="Z27" s="875"/>
      <c r="AA27" s="875"/>
      <c r="AB27" s="875"/>
      <c r="AC27" s="875"/>
      <c r="AD27" s="875"/>
      <c r="AE27" s="875"/>
      <c r="AF27" s="875"/>
      <c r="AG27" s="876" t="s">
        <v>368</v>
      </c>
      <c r="AH27" s="876"/>
      <c r="AI27" s="876"/>
      <c r="AJ27" s="877"/>
      <c r="AK27" s="46"/>
      <c r="AL27" s="4"/>
      <c r="AM27" s="582" t="s">
        <v>131</v>
      </c>
      <c r="AN27" s="582"/>
      <c r="AO27" s="582"/>
      <c r="AP27" s="582"/>
      <c r="AQ27" s="582"/>
      <c r="AR27" s="582"/>
      <c r="AS27" s="582"/>
      <c r="AT27" s="582"/>
      <c r="AU27" s="582"/>
      <c r="AV27" s="585"/>
      <c r="AW27" s="583" t="s">
        <v>368</v>
      </c>
      <c r="AX27" s="584"/>
      <c r="AY27" s="584"/>
      <c r="AZ27" s="584"/>
      <c r="BA27" s="584"/>
      <c r="BB27" s="584"/>
      <c r="BC27" s="584"/>
      <c r="BD27" s="584"/>
      <c r="BE27" s="584"/>
      <c r="BF27" s="588" t="s">
        <v>368</v>
      </c>
      <c r="BG27" s="588"/>
      <c r="BH27" s="588"/>
      <c r="BI27" s="588"/>
      <c r="BJ27" s="584" t="s">
        <v>368</v>
      </c>
      <c r="BK27" s="821"/>
      <c r="BL27" s="821"/>
      <c r="BM27" s="821"/>
      <c r="BN27" s="821"/>
      <c r="BO27" s="821"/>
      <c r="BP27" s="822"/>
      <c r="BQ27" s="619"/>
      <c r="BR27" s="582"/>
      <c r="BS27" s="582"/>
      <c r="BT27" s="582"/>
      <c r="BU27" s="585"/>
      <c r="BV27" s="817"/>
      <c r="BW27" s="818"/>
      <c r="BX27" s="720"/>
      <c r="BY27" s="896"/>
      <c r="BZ27" s="619" t="s">
        <v>130</v>
      </c>
      <c r="CA27" s="582"/>
      <c r="CB27" s="582"/>
      <c r="CC27" s="582"/>
      <c r="CD27" s="582"/>
      <c r="CE27" s="582"/>
      <c r="CF27" s="582"/>
      <c r="CG27" s="582"/>
      <c r="CH27" s="582"/>
      <c r="CI27" s="582"/>
      <c r="CJ27" s="582"/>
      <c r="CK27" s="582"/>
      <c r="CL27" s="582"/>
      <c r="CM27" s="582"/>
      <c r="CN27" s="585"/>
      <c r="CO27" s="583" t="s">
        <v>368</v>
      </c>
      <c r="CP27" s="584"/>
      <c r="CQ27" s="584"/>
      <c r="CR27" s="584"/>
      <c r="CS27" s="584"/>
      <c r="CT27" s="752" t="s">
        <v>368</v>
      </c>
      <c r="CU27" s="752"/>
      <c r="CV27" s="752"/>
      <c r="CW27" s="752"/>
      <c r="CX27" s="752"/>
      <c r="CY27" s="752"/>
      <c r="CZ27" s="752" t="s">
        <v>368</v>
      </c>
      <c r="DA27" s="752"/>
      <c r="DB27" s="752"/>
      <c r="DC27" s="752"/>
      <c r="DD27" s="752"/>
      <c r="DE27" s="752"/>
      <c r="DF27" s="752"/>
      <c r="DG27" s="752"/>
      <c r="DH27" s="754"/>
      <c r="DI27" s="4"/>
    </row>
    <row r="28" spans="2:113" ht="13.5" customHeight="1">
      <c r="B28" s="659" t="s">
        <v>135</v>
      </c>
      <c r="C28" s="582"/>
      <c r="D28" s="582"/>
      <c r="E28" s="582"/>
      <c r="F28" s="582"/>
      <c r="G28" s="582"/>
      <c r="H28" s="582"/>
      <c r="I28" s="582"/>
      <c r="J28" s="582"/>
      <c r="K28" s="582"/>
      <c r="L28" s="585"/>
      <c r="M28" s="870">
        <v>25836809</v>
      </c>
      <c r="N28" s="871"/>
      <c r="O28" s="871"/>
      <c r="P28" s="871"/>
      <c r="Q28" s="871"/>
      <c r="R28" s="871"/>
      <c r="S28" s="871"/>
      <c r="T28" s="871"/>
      <c r="U28" s="872">
        <v>45.6</v>
      </c>
      <c r="V28" s="872"/>
      <c r="W28" s="872"/>
      <c r="X28" s="872"/>
      <c r="Y28" s="871">
        <v>23923248</v>
      </c>
      <c r="Z28" s="871"/>
      <c r="AA28" s="871"/>
      <c r="AB28" s="871"/>
      <c r="AC28" s="871"/>
      <c r="AD28" s="871"/>
      <c r="AE28" s="871"/>
      <c r="AF28" s="871"/>
      <c r="AG28" s="872">
        <v>99.3</v>
      </c>
      <c r="AH28" s="872"/>
      <c r="AI28" s="872"/>
      <c r="AJ28" s="873"/>
      <c r="AK28" s="49"/>
      <c r="AL28" s="6"/>
      <c r="AM28" s="695" t="s">
        <v>128</v>
      </c>
      <c r="AN28" s="695"/>
      <c r="AO28" s="695"/>
      <c r="AP28" s="695"/>
      <c r="AQ28" s="695"/>
      <c r="AR28" s="695"/>
      <c r="AS28" s="695"/>
      <c r="AT28" s="695"/>
      <c r="AU28" s="695"/>
      <c r="AV28" s="696"/>
      <c r="AW28" s="583" t="s">
        <v>368</v>
      </c>
      <c r="AX28" s="584"/>
      <c r="AY28" s="584"/>
      <c r="AZ28" s="584"/>
      <c r="BA28" s="584"/>
      <c r="BB28" s="584"/>
      <c r="BC28" s="584"/>
      <c r="BD28" s="584"/>
      <c r="BE28" s="584"/>
      <c r="BF28" s="588" t="s">
        <v>368</v>
      </c>
      <c r="BG28" s="588"/>
      <c r="BH28" s="588"/>
      <c r="BI28" s="588"/>
      <c r="BJ28" s="584" t="s">
        <v>368</v>
      </c>
      <c r="BK28" s="821"/>
      <c r="BL28" s="821"/>
      <c r="BM28" s="821"/>
      <c r="BN28" s="821"/>
      <c r="BO28" s="821"/>
      <c r="BP28" s="822"/>
      <c r="BQ28" s="619"/>
      <c r="BR28" s="582"/>
      <c r="BS28" s="582"/>
      <c r="BT28" s="582"/>
      <c r="BU28" s="585"/>
      <c r="BV28" s="817"/>
      <c r="BW28" s="818"/>
      <c r="BX28" s="897"/>
      <c r="BY28" s="898"/>
      <c r="BZ28" s="697" t="s">
        <v>30</v>
      </c>
      <c r="CA28" s="662"/>
      <c r="CB28" s="662"/>
      <c r="CC28" s="662"/>
      <c r="CD28" s="662"/>
      <c r="CE28" s="662"/>
      <c r="CF28" s="662"/>
      <c r="CG28" s="662"/>
      <c r="CH28" s="662"/>
      <c r="CI28" s="662"/>
      <c r="CJ28" s="662"/>
      <c r="CK28" s="662"/>
      <c r="CL28" s="662"/>
      <c r="CM28" s="662"/>
      <c r="CN28" s="663"/>
      <c r="CO28" s="583">
        <v>602</v>
      </c>
      <c r="CP28" s="584"/>
      <c r="CQ28" s="584"/>
      <c r="CR28" s="584"/>
      <c r="CS28" s="584"/>
      <c r="CT28" s="752">
        <v>1954450</v>
      </c>
      <c r="CU28" s="752"/>
      <c r="CV28" s="752"/>
      <c r="CW28" s="752"/>
      <c r="CX28" s="752"/>
      <c r="CY28" s="752"/>
      <c r="CZ28" s="752">
        <v>3247</v>
      </c>
      <c r="DA28" s="752"/>
      <c r="DB28" s="752"/>
      <c r="DC28" s="752"/>
      <c r="DD28" s="752"/>
      <c r="DE28" s="752"/>
      <c r="DF28" s="752"/>
      <c r="DG28" s="752"/>
      <c r="DH28" s="754"/>
      <c r="DI28" s="4"/>
    </row>
    <row r="29" spans="2:113" ht="13.5" customHeight="1">
      <c r="B29" s="853" t="s">
        <v>132</v>
      </c>
      <c r="C29" s="695"/>
      <c r="D29" s="695"/>
      <c r="E29" s="695"/>
      <c r="F29" s="695"/>
      <c r="G29" s="695"/>
      <c r="H29" s="695"/>
      <c r="I29" s="695"/>
      <c r="J29" s="695"/>
      <c r="K29" s="695"/>
      <c r="L29" s="696"/>
      <c r="M29" s="583">
        <v>9742</v>
      </c>
      <c r="N29" s="584"/>
      <c r="O29" s="584"/>
      <c r="P29" s="584"/>
      <c r="Q29" s="584"/>
      <c r="R29" s="584"/>
      <c r="S29" s="584"/>
      <c r="T29" s="584"/>
      <c r="U29" s="588">
        <v>0</v>
      </c>
      <c r="V29" s="588"/>
      <c r="W29" s="588"/>
      <c r="X29" s="588"/>
      <c r="Y29" s="584">
        <v>9742</v>
      </c>
      <c r="Z29" s="584"/>
      <c r="AA29" s="584"/>
      <c r="AB29" s="584"/>
      <c r="AC29" s="584"/>
      <c r="AD29" s="584"/>
      <c r="AE29" s="584"/>
      <c r="AF29" s="584"/>
      <c r="AG29" s="588">
        <v>0</v>
      </c>
      <c r="AH29" s="588"/>
      <c r="AI29" s="588"/>
      <c r="AJ29" s="647"/>
      <c r="AK29" s="49"/>
      <c r="AL29" s="582" t="s">
        <v>126</v>
      </c>
      <c r="AM29" s="582"/>
      <c r="AN29" s="582"/>
      <c r="AO29" s="582"/>
      <c r="AP29" s="582"/>
      <c r="AQ29" s="582"/>
      <c r="AR29" s="582"/>
      <c r="AS29" s="582"/>
      <c r="AT29" s="582"/>
      <c r="AU29" s="582"/>
      <c r="AV29" s="585"/>
      <c r="AW29" s="583" t="s">
        <v>368</v>
      </c>
      <c r="AX29" s="584"/>
      <c r="AY29" s="584"/>
      <c r="AZ29" s="584"/>
      <c r="BA29" s="584"/>
      <c r="BB29" s="584"/>
      <c r="BC29" s="584"/>
      <c r="BD29" s="584"/>
      <c r="BE29" s="584"/>
      <c r="BF29" s="588" t="s">
        <v>368</v>
      </c>
      <c r="BG29" s="588"/>
      <c r="BH29" s="588"/>
      <c r="BI29" s="588"/>
      <c r="BJ29" s="584" t="s">
        <v>368</v>
      </c>
      <c r="BK29" s="821"/>
      <c r="BL29" s="821"/>
      <c r="BM29" s="821"/>
      <c r="BN29" s="821"/>
      <c r="BO29" s="821"/>
      <c r="BP29" s="822"/>
      <c r="BQ29" s="861"/>
      <c r="BR29" s="862"/>
      <c r="BS29" s="862"/>
      <c r="BT29" s="862"/>
      <c r="BU29" s="863"/>
      <c r="BV29" s="864"/>
      <c r="BW29" s="816"/>
      <c r="BX29" s="865" t="s">
        <v>413</v>
      </c>
      <c r="BY29" s="866"/>
      <c r="BZ29" s="866"/>
      <c r="CA29" s="866"/>
      <c r="CB29" s="866"/>
      <c r="CC29" s="866"/>
      <c r="CD29" s="866"/>
      <c r="CE29" s="866"/>
      <c r="CF29" s="866"/>
      <c r="CG29" s="866"/>
      <c r="CH29" s="866"/>
      <c r="CI29" s="866"/>
      <c r="CJ29" s="866"/>
      <c r="CK29" s="866"/>
      <c r="CL29" s="866"/>
      <c r="CM29" s="866"/>
      <c r="CN29" s="867"/>
      <c r="CO29" s="868">
        <v>101.9</v>
      </c>
      <c r="CP29" s="784"/>
      <c r="CQ29" s="784"/>
      <c r="CR29" s="784"/>
      <c r="CS29" s="784"/>
      <c r="CT29" s="784"/>
      <c r="CU29" s="784"/>
      <c r="CV29" s="784"/>
      <c r="CW29" s="784"/>
      <c r="CX29" s="784"/>
      <c r="CY29" s="784"/>
      <c r="CZ29" s="784"/>
      <c r="DA29" s="784"/>
      <c r="DB29" s="784"/>
      <c r="DC29" s="784"/>
      <c r="DD29" s="784"/>
      <c r="DE29" s="784"/>
      <c r="DF29" s="784"/>
      <c r="DG29" s="784"/>
      <c r="DH29" s="869"/>
      <c r="DI29" s="4"/>
    </row>
    <row r="30" spans="2:113" ht="13.5" customHeight="1">
      <c r="B30" s="659" t="s">
        <v>129</v>
      </c>
      <c r="C30" s="582"/>
      <c r="D30" s="582"/>
      <c r="E30" s="582"/>
      <c r="F30" s="582"/>
      <c r="G30" s="582"/>
      <c r="H30" s="582"/>
      <c r="I30" s="582"/>
      <c r="J30" s="582"/>
      <c r="K30" s="582"/>
      <c r="L30" s="585"/>
      <c r="M30" s="583">
        <v>661252</v>
      </c>
      <c r="N30" s="584"/>
      <c r="O30" s="584"/>
      <c r="P30" s="584"/>
      <c r="Q30" s="584"/>
      <c r="R30" s="584"/>
      <c r="S30" s="584"/>
      <c r="T30" s="584"/>
      <c r="U30" s="588">
        <v>1.2</v>
      </c>
      <c r="V30" s="588"/>
      <c r="W30" s="588"/>
      <c r="X30" s="588"/>
      <c r="Y30" s="584" t="s">
        <v>368</v>
      </c>
      <c r="Z30" s="584"/>
      <c r="AA30" s="584"/>
      <c r="AB30" s="584"/>
      <c r="AC30" s="584"/>
      <c r="AD30" s="584"/>
      <c r="AE30" s="584"/>
      <c r="AF30" s="584"/>
      <c r="AG30" s="588" t="s">
        <v>368</v>
      </c>
      <c r="AH30" s="588"/>
      <c r="AI30" s="588"/>
      <c r="AJ30" s="647"/>
      <c r="AK30" s="619" t="s">
        <v>123</v>
      </c>
      <c r="AL30" s="582"/>
      <c r="AM30" s="582"/>
      <c r="AN30" s="582"/>
      <c r="AO30" s="582"/>
      <c r="AP30" s="582"/>
      <c r="AQ30" s="582"/>
      <c r="AR30" s="582"/>
      <c r="AS30" s="582"/>
      <c r="AT30" s="582"/>
      <c r="AU30" s="582"/>
      <c r="AV30" s="585"/>
      <c r="AW30" s="583">
        <v>1860988</v>
      </c>
      <c r="AX30" s="584"/>
      <c r="AY30" s="584"/>
      <c r="AZ30" s="584"/>
      <c r="BA30" s="584"/>
      <c r="BB30" s="584"/>
      <c r="BC30" s="584"/>
      <c r="BD30" s="584"/>
      <c r="BE30" s="584"/>
      <c r="BF30" s="588">
        <v>8.1999999999999993</v>
      </c>
      <c r="BG30" s="588"/>
      <c r="BH30" s="588"/>
      <c r="BI30" s="588"/>
      <c r="BJ30" s="584" t="s">
        <v>368</v>
      </c>
      <c r="BK30" s="821"/>
      <c r="BL30" s="821"/>
      <c r="BM30" s="821"/>
      <c r="BN30" s="821"/>
      <c r="BO30" s="821"/>
      <c r="BP30" s="822"/>
      <c r="BQ30" s="728" t="s">
        <v>122</v>
      </c>
      <c r="BR30" s="632"/>
      <c r="BS30" s="632"/>
      <c r="BT30" s="632"/>
      <c r="BU30" s="632"/>
      <c r="BV30" s="632"/>
      <c r="BW30" s="632"/>
      <c r="BX30" s="632"/>
      <c r="BY30" s="632"/>
      <c r="BZ30" s="632"/>
      <c r="CA30" s="632"/>
      <c r="CB30" s="632"/>
      <c r="CC30" s="632"/>
      <c r="CD30" s="633"/>
      <c r="CE30" s="801"/>
      <c r="CF30" s="632" t="s">
        <v>121</v>
      </c>
      <c r="CG30" s="632"/>
      <c r="CH30" s="632"/>
      <c r="CI30" s="632"/>
      <c r="CJ30" s="632"/>
      <c r="CK30" s="632"/>
      <c r="CL30" s="632"/>
      <c r="CM30" s="632"/>
      <c r="CN30" s="854"/>
      <c r="CO30" s="795" t="s">
        <v>120</v>
      </c>
      <c r="CP30" s="788"/>
      <c r="CQ30" s="788"/>
      <c r="CR30" s="788"/>
      <c r="CS30" s="796"/>
      <c r="CT30" s="857" t="s">
        <v>119</v>
      </c>
      <c r="CU30" s="844"/>
      <c r="CV30" s="844"/>
      <c r="CW30" s="844"/>
      <c r="CX30" s="844"/>
      <c r="CY30" s="845"/>
      <c r="CZ30" s="638" t="s">
        <v>414</v>
      </c>
      <c r="DA30" s="639"/>
      <c r="DB30" s="639"/>
      <c r="DC30" s="639"/>
      <c r="DD30" s="639"/>
      <c r="DE30" s="639"/>
      <c r="DF30" s="639"/>
      <c r="DG30" s="639"/>
      <c r="DH30" s="859"/>
    </row>
    <row r="31" spans="2:113" ht="13.5" customHeight="1">
      <c r="B31" s="659" t="s">
        <v>127</v>
      </c>
      <c r="C31" s="582"/>
      <c r="D31" s="582"/>
      <c r="E31" s="582"/>
      <c r="F31" s="582"/>
      <c r="G31" s="582"/>
      <c r="H31" s="582"/>
      <c r="I31" s="582"/>
      <c r="J31" s="582"/>
      <c r="K31" s="582"/>
      <c r="L31" s="585"/>
      <c r="M31" s="583">
        <v>660475</v>
      </c>
      <c r="N31" s="584"/>
      <c r="O31" s="584"/>
      <c r="P31" s="584"/>
      <c r="Q31" s="584"/>
      <c r="R31" s="584"/>
      <c r="S31" s="584"/>
      <c r="T31" s="584"/>
      <c r="U31" s="588">
        <v>1.2</v>
      </c>
      <c r="V31" s="588"/>
      <c r="W31" s="588"/>
      <c r="X31" s="588"/>
      <c r="Y31" s="584">
        <v>167662</v>
      </c>
      <c r="Z31" s="584"/>
      <c r="AA31" s="584"/>
      <c r="AB31" s="584"/>
      <c r="AC31" s="584"/>
      <c r="AD31" s="584"/>
      <c r="AE31" s="584"/>
      <c r="AF31" s="584"/>
      <c r="AG31" s="588">
        <v>0.7</v>
      </c>
      <c r="AH31" s="588"/>
      <c r="AI31" s="588"/>
      <c r="AJ31" s="647"/>
      <c r="AK31" s="49"/>
      <c r="AL31" s="667" t="s">
        <v>118</v>
      </c>
      <c r="AM31" s="667"/>
      <c r="AN31" s="667"/>
      <c r="AO31" s="667"/>
      <c r="AP31" s="667"/>
      <c r="AQ31" s="667"/>
      <c r="AR31" s="667"/>
      <c r="AS31" s="667"/>
      <c r="AT31" s="667"/>
      <c r="AU31" s="667"/>
      <c r="AV31" s="668"/>
      <c r="AW31" s="733">
        <v>1860988</v>
      </c>
      <c r="AX31" s="734"/>
      <c r="AY31" s="734"/>
      <c r="AZ31" s="734"/>
      <c r="BA31" s="734"/>
      <c r="BB31" s="734"/>
      <c r="BC31" s="734"/>
      <c r="BD31" s="734"/>
      <c r="BE31" s="734"/>
      <c r="BF31" s="735">
        <v>8.1999999999999993</v>
      </c>
      <c r="BG31" s="735"/>
      <c r="BH31" s="735"/>
      <c r="BI31" s="735"/>
      <c r="BJ31" s="734" t="s">
        <v>368</v>
      </c>
      <c r="BK31" s="833"/>
      <c r="BL31" s="833"/>
      <c r="BM31" s="833"/>
      <c r="BN31" s="833"/>
      <c r="BO31" s="833"/>
      <c r="BP31" s="834"/>
      <c r="BQ31" s="697"/>
      <c r="BR31" s="662"/>
      <c r="BS31" s="662"/>
      <c r="BT31" s="662"/>
      <c r="BU31" s="662"/>
      <c r="BV31" s="662"/>
      <c r="BW31" s="662"/>
      <c r="BX31" s="662"/>
      <c r="BY31" s="662"/>
      <c r="BZ31" s="662"/>
      <c r="CA31" s="662"/>
      <c r="CB31" s="662"/>
      <c r="CC31" s="662"/>
      <c r="CD31" s="663"/>
      <c r="CE31" s="823"/>
      <c r="CF31" s="662"/>
      <c r="CG31" s="662"/>
      <c r="CH31" s="662"/>
      <c r="CI31" s="662"/>
      <c r="CJ31" s="662"/>
      <c r="CK31" s="662"/>
      <c r="CL31" s="662"/>
      <c r="CM31" s="662"/>
      <c r="CN31" s="824"/>
      <c r="CO31" s="855"/>
      <c r="CP31" s="806"/>
      <c r="CQ31" s="806"/>
      <c r="CR31" s="806"/>
      <c r="CS31" s="856"/>
      <c r="CT31" s="858"/>
      <c r="CU31" s="674"/>
      <c r="CV31" s="674"/>
      <c r="CW31" s="674"/>
      <c r="CX31" s="674"/>
      <c r="CY31" s="675"/>
      <c r="CZ31" s="644"/>
      <c r="DA31" s="645"/>
      <c r="DB31" s="645"/>
      <c r="DC31" s="645"/>
      <c r="DD31" s="645"/>
      <c r="DE31" s="645"/>
      <c r="DF31" s="645"/>
      <c r="DG31" s="645"/>
      <c r="DH31" s="860"/>
      <c r="DI31" s="4"/>
    </row>
    <row r="32" spans="2:113" ht="13.5" customHeight="1">
      <c r="B32" s="659" t="s">
        <v>124</v>
      </c>
      <c r="C32" s="582"/>
      <c r="D32" s="582"/>
      <c r="E32" s="582"/>
      <c r="F32" s="582"/>
      <c r="G32" s="582"/>
      <c r="H32" s="582"/>
      <c r="I32" s="582"/>
      <c r="J32" s="582"/>
      <c r="K32" s="582"/>
      <c r="L32" s="585"/>
      <c r="M32" s="583">
        <v>411593</v>
      </c>
      <c r="N32" s="584"/>
      <c r="O32" s="584"/>
      <c r="P32" s="584"/>
      <c r="Q32" s="584"/>
      <c r="R32" s="584"/>
      <c r="S32" s="584"/>
      <c r="T32" s="584"/>
      <c r="U32" s="588">
        <v>0.7</v>
      </c>
      <c r="V32" s="588"/>
      <c r="W32" s="588"/>
      <c r="X32" s="588"/>
      <c r="Y32" s="584" t="s">
        <v>368</v>
      </c>
      <c r="Z32" s="584"/>
      <c r="AA32" s="584"/>
      <c r="AB32" s="584"/>
      <c r="AC32" s="584"/>
      <c r="AD32" s="584"/>
      <c r="AE32" s="584"/>
      <c r="AF32" s="584"/>
      <c r="AG32" s="588" t="s">
        <v>368</v>
      </c>
      <c r="AH32" s="588"/>
      <c r="AI32" s="588"/>
      <c r="AJ32" s="647"/>
      <c r="AK32" s="846" t="s">
        <v>116</v>
      </c>
      <c r="AL32" s="50"/>
      <c r="AM32" s="726" t="s">
        <v>115</v>
      </c>
      <c r="AN32" s="726"/>
      <c r="AO32" s="726"/>
      <c r="AP32" s="726"/>
      <c r="AQ32" s="726"/>
      <c r="AR32" s="726"/>
      <c r="AS32" s="726"/>
      <c r="AT32" s="726"/>
      <c r="AU32" s="726"/>
      <c r="AV32" s="727"/>
      <c r="AW32" s="741" t="s">
        <v>368</v>
      </c>
      <c r="AX32" s="742"/>
      <c r="AY32" s="742"/>
      <c r="AZ32" s="742"/>
      <c r="BA32" s="742"/>
      <c r="BB32" s="742"/>
      <c r="BC32" s="742"/>
      <c r="BD32" s="742"/>
      <c r="BE32" s="742"/>
      <c r="BF32" s="743" t="s">
        <v>368</v>
      </c>
      <c r="BG32" s="743"/>
      <c r="BH32" s="743"/>
      <c r="BI32" s="743"/>
      <c r="BJ32" s="742" t="s">
        <v>368</v>
      </c>
      <c r="BK32" s="831"/>
      <c r="BL32" s="831"/>
      <c r="BM32" s="831"/>
      <c r="BN32" s="831"/>
      <c r="BO32" s="831"/>
      <c r="BP32" s="832"/>
      <c r="BQ32" s="843" t="s">
        <v>114</v>
      </c>
      <c r="BR32" s="844"/>
      <c r="BS32" s="844"/>
      <c r="BT32" s="844"/>
      <c r="BU32" s="845"/>
      <c r="BV32" s="839" t="s">
        <v>403</v>
      </c>
      <c r="BW32" s="840"/>
      <c r="BX32" s="728" t="s">
        <v>113</v>
      </c>
      <c r="BY32" s="632"/>
      <c r="BZ32" s="632"/>
      <c r="CA32" s="632"/>
      <c r="CB32" s="633"/>
      <c r="CC32" s="839" t="s">
        <v>403</v>
      </c>
      <c r="CD32" s="840"/>
      <c r="CE32" s="728" t="s">
        <v>112</v>
      </c>
      <c r="CF32" s="632"/>
      <c r="CG32" s="632"/>
      <c r="CH32" s="632"/>
      <c r="CI32" s="632"/>
      <c r="CJ32" s="632"/>
      <c r="CK32" s="632"/>
      <c r="CL32" s="632"/>
      <c r="CM32" s="632"/>
      <c r="CN32" s="633"/>
      <c r="CO32" s="841">
        <v>1</v>
      </c>
      <c r="CP32" s="614"/>
      <c r="CQ32" s="614"/>
      <c r="CR32" s="614"/>
      <c r="CS32" s="614"/>
      <c r="CT32" s="842" t="s">
        <v>530</v>
      </c>
      <c r="CU32" s="842"/>
      <c r="CV32" s="842"/>
      <c r="CW32" s="842"/>
      <c r="CX32" s="842"/>
      <c r="CY32" s="842"/>
      <c r="CZ32" s="750">
        <v>9000</v>
      </c>
      <c r="DA32" s="783"/>
      <c r="DB32" s="783"/>
      <c r="DC32" s="783"/>
      <c r="DD32" s="783"/>
      <c r="DE32" s="783"/>
      <c r="DF32" s="783"/>
      <c r="DG32" s="783"/>
      <c r="DH32" s="786"/>
      <c r="DI32" s="4"/>
    </row>
    <row r="33" spans="2:113" ht="13.5" customHeight="1">
      <c r="B33" s="849" t="s">
        <v>8</v>
      </c>
      <c r="C33" s="773"/>
      <c r="D33" s="773"/>
      <c r="E33" s="773"/>
      <c r="F33" s="773"/>
      <c r="G33" s="773"/>
      <c r="H33" s="773"/>
      <c r="I33" s="773"/>
      <c r="J33" s="773"/>
      <c r="K33" s="773"/>
      <c r="L33" s="774"/>
      <c r="M33" s="583">
        <v>8447739</v>
      </c>
      <c r="N33" s="584"/>
      <c r="O33" s="584"/>
      <c r="P33" s="584"/>
      <c r="Q33" s="584"/>
      <c r="R33" s="584"/>
      <c r="S33" s="584"/>
      <c r="T33" s="584"/>
      <c r="U33" s="588">
        <v>14.9</v>
      </c>
      <c r="V33" s="588"/>
      <c r="W33" s="588"/>
      <c r="X33" s="588"/>
      <c r="Y33" s="584" t="s">
        <v>368</v>
      </c>
      <c r="Z33" s="584"/>
      <c r="AA33" s="584"/>
      <c r="AB33" s="584"/>
      <c r="AC33" s="584"/>
      <c r="AD33" s="584"/>
      <c r="AE33" s="584"/>
      <c r="AF33" s="584"/>
      <c r="AG33" s="588" t="s">
        <v>368</v>
      </c>
      <c r="AH33" s="588"/>
      <c r="AI33" s="588"/>
      <c r="AJ33" s="647"/>
      <c r="AK33" s="847"/>
      <c r="AL33" s="49"/>
      <c r="AM33" s="773" t="s">
        <v>416</v>
      </c>
      <c r="AN33" s="773"/>
      <c r="AO33" s="773"/>
      <c r="AP33" s="773"/>
      <c r="AQ33" s="773"/>
      <c r="AR33" s="773"/>
      <c r="AS33" s="773"/>
      <c r="AT33" s="773"/>
      <c r="AU33" s="773"/>
      <c r="AV33" s="774"/>
      <c r="AW33" s="583" t="s">
        <v>368</v>
      </c>
      <c r="AX33" s="584"/>
      <c r="AY33" s="584"/>
      <c r="AZ33" s="584"/>
      <c r="BA33" s="584"/>
      <c r="BB33" s="584"/>
      <c r="BC33" s="584"/>
      <c r="BD33" s="584"/>
      <c r="BE33" s="584"/>
      <c r="BF33" s="588" t="s">
        <v>368</v>
      </c>
      <c r="BG33" s="588"/>
      <c r="BH33" s="588"/>
      <c r="BI33" s="588"/>
      <c r="BJ33" s="584" t="s">
        <v>368</v>
      </c>
      <c r="BK33" s="821"/>
      <c r="BL33" s="821"/>
      <c r="BM33" s="821"/>
      <c r="BN33" s="821"/>
      <c r="BO33" s="821"/>
      <c r="BP33" s="822"/>
      <c r="BQ33" s="838" t="s">
        <v>110</v>
      </c>
      <c r="BR33" s="708"/>
      <c r="BS33" s="708"/>
      <c r="BT33" s="708"/>
      <c r="BU33" s="709"/>
      <c r="BV33" s="817" t="s">
        <v>403</v>
      </c>
      <c r="BW33" s="818"/>
      <c r="BX33" s="619" t="s">
        <v>109</v>
      </c>
      <c r="BY33" s="582"/>
      <c r="BZ33" s="582"/>
      <c r="CA33" s="582"/>
      <c r="CB33" s="585"/>
      <c r="CC33" s="817" t="s">
        <v>409</v>
      </c>
      <c r="CD33" s="818"/>
      <c r="CE33" s="619" t="s">
        <v>108</v>
      </c>
      <c r="CF33" s="582"/>
      <c r="CG33" s="582"/>
      <c r="CH33" s="582"/>
      <c r="CI33" s="582"/>
      <c r="CJ33" s="582"/>
      <c r="CK33" s="582"/>
      <c r="CL33" s="582"/>
      <c r="CM33" s="582"/>
      <c r="CN33" s="585"/>
      <c r="CO33" s="819">
        <v>2</v>
      </c>
      <c r="CP33" s="752"/>
      <c r="CQ33" s="752"/>
      <c r="CR33" s="752"/>
      <c r="CS33" s="752"/>
      <c r="CT33" s="820" t="s">
        <v>530</v>
      </c>
      <c r="CU33" s="820"/>
      <c r="CV33" s="820"/>
      <c r="CW33" s="820"/>
      <c r="CX33" s="820"/>
      <c r="CY33" s="820"/>
      <c r="CZ33" s="584">
        <v>7700</v>
      </c>
      <c r="DA33" s="752"/>
      <c r="DB33" s="752"/>
      <c r="DC33" s="752"/>
      <c r="DD33" s="752"/>
      <c r="DE33" s="752"/>
      <c r="DF33" s="752"/>
      <c r="DG33" s="752"/>
      <c r="DH33" s="754"/>
      <c r="DI33" s="4"/>
    </row>
    <row r="34" spans="2:113" ht="13.5" customHeight="1">
      <c r="B34" s="850" t="s">
        <v>117</v>
      </c>
      <c r="C34" s="851"/>
      <c r="D34" s="851"/>
      <c r="E34" s="851"/>
      <c r="F34" s="851"/>
      <c r="G34" s="851"/>
      <c r="H34" s="851"/>
      <c r="I34" s="851"/>
      <c r="J34" s="851"/>
      <c r="K34" s="851"/>
      <c r="L34" s="852"/>
      <c r="M34" s="583" t="s">
        <v>368</v>
      </c>
      <c r="N34" s="584"/>
      <c r="O34" s="584"/>
      <c r="P34" s="584"/>
      <c r="Q34" s="584"/>
      <c r="R34" s="584"/>
      <c r="S34" s="584"/>
      <c r="T34" s="584"/>
      <c r="U34" s="588" t="s">
        <v>368</v>
      </c>
      <c r="V34" s="588"/>
      <c r="W34" s="588"/>
      <c r="X34" s="588"/>
      <c r="Y34" s="584" t="s">
        <v>368</v>
      </c>
      <c r="Z34" s="584"/>
      <c r="AA34" s="584"/>
      <c r="AB34" s="584"/>
      <c r="AC34" s="584"/>
      <c r="AD34" s="584"/>
      <c r="AE34" s="584"/>
      <c r="AF34" s="584"/>
      <c r="AG34" s="588" t="s">
        <v>368</v>
      </c>
      <c r="AH34" s="588"/>
      <c r="AI34" s="588"/>
      <c r="AJ34" s="713"/>
      <c r="AK34" s="847"/>
      <c r="AL34" s="49"/>
      <c r="AM34" s="582" t="s">
        <v>106</v>
      </c>
      <c r="AN34" s="582"/>
      <c r="AO34" s="582"/>
      <c r="AP34" s="582"/>
      <c r="AQ34" s="582"/>
      <c r="AR34" s="582"/>
      <c r="AS34" s="582"/>
      <c r="AT34" s="582"/>
      <c r="AU34" s="582"/>
      <c r="AV34" s="585"/>
      <c r="AW34" s="583">
        <v>1860988</v>
      </c>
      <c r="AX34" s="584"/>
      <c r="AY34" s="584"/>
      <c r="AZ34" s="584"/>
      <c r="BA34" s="584"/>
      <c r="BB34" s="584"/>
      <c r="BC34" s="584"/>
      <c r="BD34" s="584"/>
      <c r="BE34" s="584"/>
      <c r="BF34" s="588">
        <v>8.1999999999999993</v>
      </c>
      <c r="BG34" s="588"/>
      <c r="BH34" s="588"/>
      <c r="BI34" s="588"/>
      <c r="BJ34" s="584" t="s">
        <v>368</v>
      </c>
      <c r="BK34" s="821"/>
      <c r="BL34" s="821"/>
      <c r="BM34" s="821"/>
      <c r="BN34" s="821"/>
      <c r="BO34" s="821"/>
      <c r="BP34" s="822"/>
      <c r="BQ34" s="619" t="s">
        <v>105</v>
      </c>
      <c r="BR34" s="582"/>
      <c r="BS34" s="582"/>
      <c r="BT34" s="582"/>
      <c r="BU34" s="585"/>
      <c r="BV34" s="817" t="s">
        <v>403</v>
      </c>
      <c r="BW34" s="818"/>
      <c r="BX34" s="619" t="s">
        <v>104</v>
      </c>
      <c r="BY34" s="582"/>
      <c r="BZ34" s="582"/>
      <c r="CA34" s="582"/>
      <c r="CB34" s="585"/>
      <c r="CC34" s="817" t="s">
        <v>403</v>
      </c>
      <c r="CD34" s="818"/>
      <c r="CE34" s="619" t="s">
        <v>103</v>
      </c>
      <c r="CF34" s="582"/>
      <c r="CG34" s="582"/>
      <c r="CH34" s="582"/>
      <c r="CI34" s="582"/>
      <c r="CJ34" s="582"/>
      <c r="CK34" s="582"/>
      <c r="CL34" s="582"/>
      <c r="CM34" s="582"/>
      <c r="CN34" s="585"/>
      <c r="CO34" s="819">
        <v>1</v>
      </c>
      <c r="CP34" s="752"/>
      <c r="CQ34" s="752"/>
      <c r="CR34" s="752"/>
      <c r="CS34" s="752"/>
      <c r="CT34" s="820" t="s">
        <v>530</v>
      </c>
      <c r="CU34" s="820"/>
      <c r="CV34" s="820"/>
      <c r="CW34" s="820"/>
      <c r="CX34" s="820"/>
      <c r="CY34" s="820"/>
      <c r="CZ34" s="584">
        <v>7100</v>
      </c>
      <c r="DA34" s="752"/>
      <c r="DB34" s="752"/>
      <c r="DC34" s="752"/>
      <c r="DD34" s="752"/>
      <c r="DE34" s="752"/>
      <c r="DF34" s="752"/>
      <c r="DG34" s="752"/>
      <c r="DH34" s="754"/>
      <c r="DI34" s="4"/>
    </row>
    <row r="35" spans="2:113" ht="13.5" customHeight="1">
      <c r="B35" s="853" t="s">
        <v>111</v>
      </c>
      <c r="C35" s="695"/>
      <c r="D35" s="695"/>
      <c r="E35" s="695"/>
      <c r="F35" s="695"/>
      <c r="G35" s="695"/>
      <c r="H35" s="695"/>
      <c r="I35" s="695"/>
      <c r="J35" s="695"/>
      <c r="K35" s="695"/>
      <c r="L35" s="696"/>
      <c r="M35" s="583"/>
      <c r="N35" s="584"/>
      <c r="O35" s="584"/>
      <c r="P35" s="584"/>
      <c r="Q35" s="584"/>
      <c r="R35" s="584"/>
      <c r="S35" s="584"/>
      <c r="T35" s="584"/>
      <c r="U35" s="588"/>
      <c r="V35" s="588"/>
      <c r="W35" s="588"/>
      <c r="X35" s="588"/>
      <c r="Y35" s="584"/>
      <c r="Z35" s="584"/>
      <c r="AA35" s="584"/>
      <c r="AB35" s="584"/>
      <c r="AC35" s="584"/>
      <c r="AD35" s="584"/>
      <c r="AE35" s="584"/>
      <c r="AF35" s="584"/>
      <c r="AG35" s="588"/>
      <c r="AH35" s="588"/>
      <c r="AI35" s="588"/>
      <c r="AJ35" s="713"/>
      <c r="AK35" s="848"/>
      <c r="AL35" s="48"/>
      <c r="AM35" s="836" t="s">
        <v>101</v>
      </c>
      <c r="AN35" s="836"/>
      <c r="AO35" s="836"/>
      <c r="AP35" s="836"/>
      <c r="AQ35" s="836"/>
      <c r="AR35" s="836"/>
      <c r="AS35" s="836"/>
      <c r="AT35" s="836"/>
      <c r="AU35" s="836"/>
      <c r="AV35" s="837"/>
      <c r="AW35" s="733" t="s">
        <v>368</v>
      </c>
      <c r="AX35" s="734"/>
      <c r="AY35" s="734"/>
      <c r="AZ35" s="734"/>
      <c r="BA35" s="734"/>
      <c r="BB35" s="734"/>
      <c r="BC35" s="734"/>
      <c r="BD35" s="734"/>
      <c r="BE35" s="734"/>
      <c r="BF35" s="735" t="s">
        <v>368</v>
      </c>
      <c r="BG35" s="735"/>
      <c r="BH35" s="735"/>
      <c r="BI35" s="735"/>
      <c r="BJ35" s="734" t="s">
        <v>368</v>
      </c>
      <c r="BK35" s="833"/>
      <c r="BL35" s="833"/>
      <c r="BM35" s="833"/>
      <c r="BN35" s="833"/>
      <c r="BO35" s="833"/>
      <c r="BP35" s="834"/>
      <c r="BQ35" s="835" t="s">
        <v>100</v>
      </c>
      <c r="BR35" s="695"/>
      <c r="BS35" s="695"/>
      <c r="BT35" s="695"/>
      <c r="BU35" s="696"/>
      <c r="BV35" s="817" t="s">
        <v>403</v>
      </c>
      <c r="BW35" s="818"/>
      <c r="BX35" s="619" t="s">
        <v>99</v>
      </c>
      <c r="BY35" s="582"/>
      <c r="BZ35" s="582"/>
      <c r="CA35" s="582"/>
      <c r="CB35" s="585"/>
      <c r="CC35" s="817" t="s">
        <v>403</v>
      </c>
      <c r="CD35" s="818"/>
      <c r="CE35" s="619" t="s">
        <v>418</v>
      </c>
      <c r="CF35" s="582"/>
      <c r="CG35" s="582"/>
      <c r="CH35" s="582"/>
      <c r="CI35" s="582"/>
      <c r="CJ35" s="582"/>
      <c r="CK35" s="582"/>
      <c r="CL35" s="582"/>
      <c r="CM35" s="582"/>
      <c r="CN35" s="585"/>
      <c r="CO35" s="819">
        <v>1</v>
      </c>
      <c r="CP35" s="752"/>
      <c r="CQ35" s="752"/>
      <c r="CR35" s="752"/>
      <c r="CS35" s="752"/>
      <c r="CT35" s="820" t="s">
        <v>530</v>
      </c>
      <c r="CU35" s="820"/>
      <c r="CV35" s="820"/>
      <c r="CW35" s="820"/>
      <c r="CX35" s="820"/>
      <c r="CY35" s="820"/>
      <c r="CZ35" s="584">
        <v>5400</v>
      </c>
      <c r="DA35" s="752"/>
      <c r="DB35" s="752"/>
      <c r="DC35" s="752"/>
      <c r="DD35" s="752"/>
      <c r="DE35" s="752"/>
      <c r="DF35" s="752"/>
      <c r="DG35" s="752"/>
      <c r="DH35" s="754"/>
      <c r="DI35" s="4"/>
    </row>
    <row r="36" spans="2:113" ht="13.5" customHeight="1">
      <c r="B36" s="659" t="s">
        <v>107</v>
      </c>
      <c r="C36" s="582"/>
      <c r="D36" s="582"/>
      <c r="E36" s="582"/>
      <c r="F36" s="582"/>
      <c r="G36" s="582"/>
      <c r="H36" s="582"/>
      <c r="I36" s="582"/>
      <c r="J36" s="582"/>
      <c r="K36" s="582"/>
      <c r="L36" s="585"/>
      <c r="M36" s="583">
        <v>7102782</v>
      </c>
      <c r="N36" s="584"/>
      <c r="O36" s="584"/>
      <c r="P36" s="584"/>
      <c r="Q36" s="584"/>
      <c r="R36" s="584"/>
      <c r="S36" s="584"/>
      <c r="T36" s="584"/>
      <c r="U36" s="588">
        <v>12.5</v>
      </c>
      <c r="V36" s="588"/>
      <c r="W36" s="588"/>
      <c r="X36" s="588"/>
      <c r="Y36" s="584" t="s">
        <v>368</v>
      </c>
      <c r="Z36" s="584"/>
      <c r="AA36" s="584"/>
      <c r="AB36" s="584"/>
      <c r="AC36" s="584"/>
      <c r="AD36" s="584"/>
      <c r="AE36" s="584"/>
      <c r="AF36" s="584"/>
      <c r="AG36" s="588" t="s">
        <v>368</v>
      </c>
      <c r="AH36" s="588"/>
      <c r="AI36" s="588"/>
      <c r="AJ36" s="713"/>
      <c r="AK36" s="47"/>
      <c r="AL36" s="726" t="s">
        <v>97</v>
      </c>
      <c r="AM36" s="726"/>
      <c r="AN36" s="726"/>
      <c r="AO36" s="726"/>
      <c r="AP36" s="726"/>
      <c r="AQ36" s="726"/>
      <c r="AR36" s="726"/>
      <c r="AS36" s="726"/>
      <c r="AT36" s="726"/>
      <c r="AU36" s="726"/>
      <c r="AV36" s="727"/>
      <c r="AW36" s="741" t="s">
        <v>368</v>
      </c>
      <c r="AX36" s="742"/>
      <c r="AY36" s="742"/>
      <c r="AZ36" s="742"/>
      <c r="BA36" s="742"/>
      <c r="BB36" s="742"/>
      <c r="BC36" s="742"/>
      <c r="BD36" s="742"/>
      <c r="BE36" s="742"/>
      <c r="BF36" s="743" t="s">
        <v>368</v>
      </c>
      <c r="BG36" s="743"/>
      <c r="BH36" s="743"/>
      <c r="BI36" s="743"/>
      <c r="BJ36" s="742" t="s">
        <v>368</v>
      </c>
      <c r="BK36" s="831"/>
      <c r="BL36" s="831"/>
      <c r="BM36" s="831"/>
      <c r="BN36" s="831"/>
      <c r="BO36" s="831"/>
      <c r="BP36" s="832"/>
      <c r="BQ36" s="619" t="s">
        <v>96</v>
      </c>
      <c r="BR36" s="582"/>
      <c r="BS36" s="582"/>
      <c r="BT36" s="582"/>
      <c r="BU36" s="585"/>
      <c r="BV36" s="817" t="s">
        <v>403</v>
      </c>
      <c r="BW36" s="818"/>
      <c r="BX36" s="619" t="s">
        <v>95</v>
      </c>
      <c r="BY36" s="582"/>
      <c r="BZ36" s="582"/>
      <c r="CA36" s="582"/>
      <c r="CB36" s="585"/>
      <c r="CC36" s="817" t="s">
        <v>403</v>
      </c>
      <c r="CD36" s="818"/>
      <c r="CE36" s="619" t="s">
        <v>94</v>
      </c>
      <c r="CF36" s="582"/>
      <c r="CG36" s="582"/>
      <c r="CH36" s="582"/>
      <c r="CI36" s="582"/>
      <c r="CJ36" s="582"/>
      <c r="CK36" s="582"/>
      <c r="CL36" s="582"/>
      <c r="CM36" s="582"/>
      <c r="CN36" s="585"/>
      <c r="CO36" s="819">
        <v>1</v>
      </c>
      <c r="CP36" s="752"/>
      <c r="CQ36" s="752"/>
      <c r="CR36" s="752"/>
      <c r="CS36" s="752"/>
      <c r="CT36" s="820" t="s">
        <v>530</v>
      </c>
      <c r="CU36" s="820"/>
      <c r="CV36" s="820"/>
      <c r="CW36" s="820"/>
      <c r="CX36" s="820"/>
      <c r="CY36" s="820"/>
      <c r="CZ36" s="584">
        <v>4900</v>
      </c>
      <c r="DA36" s="752"/>
      <c r="DB36" s="752"/>
      <c r="DC36" s="752"/>
      <c r="DD36" s="752"/>
      <c r="DE36" s="752"/>
      <c r="DF36" s="752"/>
      <c r="DG36" s="752"/>
      <c r="DH36" s="754"/>
      <c r="DI36" s="4"/>
    </row>
    <row r="37" spans="2:113" ht="13.5" customHeight="1">
      <c r="B37" s="659" t="s">
        <v>102</v>
      </c>
      <c r="C37" s="582"/>
      <c r="D37" s="582"/>
      <c r="E37" s="582"/>
      <c r="F37" s="582"/>
      <c r="G37" s="582"/>
      <c r="H37" s="582"/>
      <c r="I37" s="582"/>
      <c r="J37" s="582"/>
      <c r="K37" s="582"/>
      <c r="L37" s="585"/>
      <c r="M37" s="583">
        <v>108165</v>
      </c>
      <c r="N37" s="584"/>
      <c r="O37" s="584"/>
      <c r="P37" s="584"/>
      <c r="Q37" s="584"/>
      <c r="R37" s="584"/>
      <c r="S37" s="584"/>
      <c r="T37" s="584"/>
      <c r="U37" s="588">
        <v>0.2</v>
      </c>
      <c r="V37" s="588"/>
      <c r="W37" s="588"/>
      <c r="X37" s="588"/>
      <c r="Y37" s="584" t="s">
        <v>368</v>
      </c>
      <c r="Z37" s="584"/>
      <c r="AA37" s="584"/>
      <c r="AB37" s="584"/>
      <c r="AC37" s="584"/>
      <c r="AD37" s="584"/>
      <c r="AE37" s="584"/>
      <c r="AF37" s="584"/>
      <c r="AG37" s="588" t="s">
        <v>368</v>
      </c>
      <c r="AH37" s="588"/>
      <c r="AI37" s="588"/>
      <c r="AJ37" s="713"/>
      <c r="AK37" s="619" t="s">
        <v>92</v>
      </c>
      <c r="AL37" s="582"/>
      <c r="AM37" s="582"/>
      <c r="AN37" s="582"/>
      <c r="AO37" s="582"/>
      <c r="AP37" s="582"/>
      <c r="AQ37" s="582"/>
      <c r="AR37" s="582"/>
      <c r="AS37" s="582"/>
      <c r="AT37" s="582"/>
      <c r="AU37" s="582"/>
      <c r="AV37" s="585"/>
      <c r="AW37" s="583" t="s">
        <v>368</v>
      </c>
      <c r="AX37" s="584"/>
      <c r="AY37" s="584"/>
      <c r="AZ37" s="584"/>
      <c r="BA37" s="584"/>
      <c r="BB37" s="584"/>
      <c r="BC37" s="584"/>
      <c r="BD37" s="584"/>
      <c r="BE37" s="584"/>
      <c r="BF37" s="588" t="s">
        <v>368</v>
      </c>
      <c r="BG37" s="588"/>
      <c r="BH37" s="588"/>
      <c r="BI37" s="588"/>
      <c r="BJ37" s="584" t="s">
        <v>368</v>
      </c>
      <c r="BK37" s="821"/>
      <c r="BL37" s="821"/>
      <c r="BM37" s="821"/>
      <c r="BN37" s="821"/>
      <c r="BO37" s="821"/>
      <c r="BP37" s="822"/>
      <c r="BQ37" s="619" t="s">
        <v>91</v>
      </c>
      <c r="BR37" s="582"/>
      <c r="BS37" s="582"/>
      <c r="BT37" s="582"/>
      <c r="BU37" s="585"/>
      <c r="BV37" s="817" t="s">
        <v>403</v>
      </c>
      <c r="BW37" s="818"/>
      <c r="BX37" s="619" t="s">
        <v>90</v>
      </c>
      <c r="BY37" s="582"/>
      <c r="BZ37" s="582"/>
      <c r="CA37" s="582"/>
      <c r="CB37" s="585"/>
      <c r="CC37" s="817" t="s">
        <v>403</v>
      </c>
      <c r="CD37" s="818"/>
      <c r="CE37" s="619" t="s">
        <v>89</v>
      </c>
      <c r="CF37" s="582"/>
      <c r="CG37" s="582"/>
      <c r="CH37" s="582"/>
      <c r="CI37" s="582"/>
      <c r="CJ37" s="582"/>
      <c r="CK37" s="582"/>
      <c r="CL37" s="582"/>
      <c r="CM37" s="582"/>
      <c r="CN37" s="585"/>
      <c r="CO37" s="819">
        <v>22</v>
      </c>
      <c r="CP37" s="752"/>
      <c r="CQ37" s="752"/>
      <c r="CR37" s="752"/>
      <c r="CS37" s="752"/>
      <c r="CT37" s="820" t="s">
        <v>530</v>
      </c>
      <c r="CU37" s="820"/>
      <c r="CV37" s="820"/>
      <c r="CW37" s="820"/>
      <c r="CX37" s="820"/>
      <c r="CY37" s="820"/>
      <c r="CZ37" s="584">
        <v>4700</v>
      </c>
      <c r="DA37" s="752"/>
      <c r="DB37" s="752"/>
      <c r="DC37" s="752"/>
      <c r="DD37" s="752"/>
      <c r="DE37" s="752"/>
      <c r="DF37" s="752"/>
      <c r="DG37" s="752"/>
      <c r="DH37" s="754"/>
      <c r="DI37" s="4"/>
    </row>
    <row r="38" spans="2:113" ht="13.5" customHeight="1">
      <c r="B38" s="659" t="s">
        <v>98</v>
      </c>
      <c r="C38" s="582"/>
      <c r="D38" s="582"/>
      <c r="E38" s="582"/>
      <c r="F38" s="582"/>
      <c r="G38" s="582"/>
      <c r="H38" s="582"/>
      <c r="I38" s="582"/>
      <c r="J38" s="582"/>
      <c r="K38" s="582"/>
      <c r="L38" s="585"/>
      <c r="M38" s="583">
        <v>56110</v>
      </c>
      <c r="N38" s="584"/>
      <c r="O38" s="584"/>
      <c r="P38" s="584"/>
      <c r="Q38" s="584"/>
      <c r="R38" s="584"/>
      <c r="S38" s="584"/>
      <c r="T38" s="584"/>
      <c r="U38" s="588">
        <v>0.1</v>
      </c>
      <c r="V38" s="588"/>
      <c r="W38" s="588"/>
      <c r="X38" s="588"/>
      <c r="Y38" s="584" t="s">
        <v>368</v>
      </c>
      <c r="Z38" s="584"/>
      <c r="AA38" s="584"/>
      <c r="AB38" s="584"/>
      <c r="AC38" s="584"/>
      <c r="AD38" s="584"/>
      <c r="AE38" s="584"/>
      <c r="AF38" s="584"/>
      <c r="AG38" s="588" t="s">
        <v>368</v>
      </c>
      <c r="AH38" s="588"/>
      <c r="AI38" s="588"/>
      <c r="AJ38" s="713"/>
      <c r="AK38" s="697" t="s">
        <v>87</v>
      </c>
      <c r="AL38" s="662"/>
      <c r="AM38" s="662"/>
      <c r="AN38" s="662"/>
      <c r="AO38" s="662"/>
      <c r="AP38" s="662"/>
      <c r="AQ38" s="662"/>
      <c r="AR38" s="662"/>
      <c r="AS38" s="662"/>
      <c r="AT38" s="662"/>
      <c r="AU38" s="662"/>
      <c r="AV38" s="663"/>
      <c r="AW38" s="830">
        <v>22564048</v>
      </c>
      <c r="AX38" s="812"/>
      <c r="AY38" s="812"/>
      <c r="AZ38" s="812"/>
      <c r="BA38" s="812"/>
      <c r="BB38" s="812"/>
      <c r="BC38" s="812"/>
      <c r="BD38" s="812"/>
      <c r="BE38" s="812"/>
      <c r="BF38" s="811">
        <v>100</v>
      </c>
      <c r="BG38" s="811"/>
      <c r="BH38" s="811"/>
      <c r="BI38" s="811"/>
      <c r="BJ38" s="812">
        <v>92407</v>
      </c>
      <c r="BK38" s="813"/>
      <c r="BL38" s="813"/>
      <c r="BM38" s="813"/>
      <c r="BN38" s="813"/>
      <c r="BO38" s="813"/>
      <c r="BP38" s="814"/>
      <c r="BQ38" s="697" t="s">
        <v>86</v>
      </c>
      <c r="BR38" s="662"/>
      <c r="BS38" s="662"/>
      <c r="BT38" s="662"/>
      <c r="BU38" s="663"/>
      <c r="BV38" s="815" t="s">
        <v>403</v>
      </c>
      <c r="BW38" s="816"/>
      <c r="BX38" s="697" t="s">
        <v>85</v>
      </c>
      <c r="BY38" s="662"/>
      <c r="BZ38" s="662"/>
      <c r="CA38" s="662"/>
      <c r="CB38" s="663"/>
      <c r="CC38" s="815" t="s">
        <v>409</v>
      </c>
      <c r="CD38" s="816"/>
      <c r="CE38" s="823"/>
      <c r="CF38" s="824"/>
      <c r="CG38" s="824"/>
      <c r="CH38" s="824"/>
      <c r="CI38" s="824"/>
      <c r="CJ38" s="824"/>
      <c r="CK38" s="824"/>
      <c r="CL38" s="824"/>
      <c r="CM38" s="824"/>
      <c r="CN38" s="825"/>
      <c r="CO38" s="826"/>
      <c r="CP38" s="827"/>
      <c r="CQ38" s="827"/>
      <c r="CR38" s="827"/>
      <c r="CS38" s="827"/>
      <c r="CT38" s="828"/>
      <c r="CU38" s="828"/>
      <c r="CV38" s="828"/>
      <c r="CW38" s="828"/>
      <c r="CX38" s="828"/>
      <c r="CY38" s="828"/>
      <c r="CZ38" s="827"/>
      <c r="DA38" s="827"/>
      <c r="DB38" s="827"/>
      <c r="DC38" s="827"/>
      <c r="DD38" s="827"/>
      <c r="DE38" s="827"/>
      <c r="DF38" s="827"/>
      <c r="DG38" s="827"/>
      <c r="DH38" s="829"/>
      <c r="DI38" s="4"/>
    </row>
    <row r="39" spans="2:113" ht="13.5" customHeight="1">
      <c r="B39" s="659" t="s">
        <v>93</v>
      </c>
      <c r="C39" s="582"/>
      <c r="D39" s="582"/>
      <c r="E39" s="582"/>
      <c r="F39" s="582"/>
      <c r="G39" s="582"/>
      <c r="H39" s="582"/>
      <c r="I39" s="582"/>
      <c r="J39" s="582"/>
      <c r="K39" s="582"/>
      <c r="L39" s="585"/>
      <c r="M39" s="583">
        <v>9687972</v>
      </c>
      <c r="N39" s="584"/>
      <c r="O39" s="584"/>
      <c r="P39" s="584"/>
      <c r="Q39" s="584"/>
      <c r="R39" s="584"/>
      <c r="S39" s="584"/>
      <c r="T39" s="584"/>
      <c r="U39" s="588">
        <v>17.100000000000001</v>
      </c>
      <c r="V39" s="588"/>
      <c r="W39" s="588"/>
      <c r="X39" s="588"/>
      <c r="Y39" s="584" t="s">
        <v>368</v>
      </c>
      <c r="Z39" s="584"/>
      <c r="AA39" s="584"/>
      <c r="AB39" s="584"/>
      <c r="AC39" s="584"/>
      <c r="AD39" s="584"/>
      <c r="AE39" s="584"/>
      <c r="AF39" s="584"/>
      <c r="AG39" s="588" t="s">
        <v>368</v>
      </c>
      <c r="AH39" s="588"/>
      <c r="AI39" s="588"/>
      <c r="AJ39" s="71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59" t="s">
        <v>88</v>
      </c>
      <c r="C40" s="582"/>
      <c r="D40" s="582"/>
      <c r="E40" s="582"/>
      <c r="F40" s="582"/>
      <c r="G40" s="582"/>
      <c r="H40" s="582"/>
      <c r="I40" s="582"/>
      <c r="J40" s="582"/>
      <c r="K40" s="582"/>
      <c r="L40" s="585"/>
      <c r="M40" s="583">
        <v>1219152</v>
      </c>
      <c r="N40" s="584"/>
      <c r="O40" s="584"/>
      <c r="P40" s="584"/>
      <c r="Q40" s="584"/>
      <c r="R40" s="584"/>
      <c r="S40" s="584"/>
      <c r="T40" s="584"/>
      <c r="U40" s="588">
        <v>2.2000000000000002</v>
      </c>
      <c r="V40" s="588"/>
      <c r="W40" s="588"/>
      <c r="X40" s="588"/>
      <c r="Y40" s="584" t="s">
        <v>368</v>
      </c>
      <c r="Z40" s="584"/>
      <c r="AA40" s="584"/>
      <c r="AB40" s="584"/>
      <c r="AC40" s="584"/>
      <c r="AD40" s="584"/>
      <c r="AE40" s="584"/>
      <c r="AF40" s="584"/>
      <c r="AG40" s="588" t="s">
        <v>368</v>
      </c>
      <c r="AH40" s="588"/>
      <c r="AI40" s="588"/>
      <c r="AJ40" s="71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59" t="s">
        <v>84</v>
      </c>
      <c r="C41" s="582"/>
      <c r="D41" s="582"/>
      <c r="E41" s="582"/>
      <c r="F41" s="582"/>
      <c r="G41" s="582"/>
      <c r="H41" s="582"/>
      <c r="I41" s="582"/>
      <c r="J41" s="582"/>
      <c r="K41" s="582"/>
      <c r="L41" s="585"/>
      <c r="M41" s="583">
        <v>813631</v>
      </c>
      <c r="N41" s="584"/>
      <c r="O41" s="584"/>
      <c r="P41" s="584"/>
      <c r="Q41" s="584"/>
      <c r="R41" s="584"/>
      <c r="S41" s="584"/>
      <c r="T41" s="584"/>
      <c r="U41" s="588">
        <v>1.4</v>
      </c>
      <c r="V41" s="588"/>
      <c r="W41" s="588"/>
      <c r="X41" s="588"/>
      <c r="Y41" s="584">
        <v>1652</v>
      </c>
      <c r="Z41" s="584"/>
      <c r="AA41" s="584"/>
      <c r="AB41" s="584"/>
      <c r="AC41" s="584"/>
      <c r="AD41" s="584"/>
      <c r="AE41" s="584"/>
      <c r="AF41" s="584"/>
      <c r="AG41" s="588">
        <v>0</v>
      </c>
      <c r="AH41" s="588"/>
      <c r="AI41" s="588"/>
      <c r="AJ41" s="71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59" t="s">
        <v>83</v>
      </c>
      <c r="C42" s="582"/>
      <c r="D42" s="582"/>
      <c r="E42" s="582"/>
      <c r="F42" s="582"/>
      <c r="G42" s="582"/>
      <c r="H42" s="582"/>
      <c r="I42" s="582"/>
      <c r="J42" s="582"/>
      <c r="K42" s="582"/>
      <c r="L42" s="585"/>
      <c r="M42" s="583">
        <v>1624500</v>
      </c>
      <c r="N42" s="584"/>
      <c r="O42" s="584"/>
      <c r="P42" s="584"/>
      <c r="Q42" s="584"/>
      <c r="R42" s="584"/>
      <c r="S42" s="584"/>
      <c r="T42" s="584"/>
      <c r="U42" s="588">
        <v>2.9</v>
      </c>
      <c r="V42" s="588"/>
      <c r="W42" s="588"/>
      <c r="X42" s="588"/>
      <c r="Y42" s="584" t="s">
        <v>368</v>
      </c>
      <c r="Z42" s="584"/>
      <c r="AA42" s="584"/>
      <c r="AB42" s="584"/>
      <c r="AC42" s="584"/>
      <c r="AD42" s="584"/>
      <c r="AE42" s="584"/>
      <c r="AF42" s="584"/>
      <c r="AG42" s="588" t="s">
        <v>368</v>
      </c>
      <c r="AH42" s="588"/>
      <c r="AI42" s="588"/>
      <c r="AJ42" s="71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695" t="s">
        <v>82</v>
      </c>
      <c r="D43" s="695"/>
      <c r="E43" s="695"/>
      <c r="F43" s="695"/>
      <c r="G43" s="695"/>
      <c r="H43" s="695"/>
      <c r="I43" s="695"/>
      <c r="J43" s="695"/>
      <c r="K43" s="695"/>
      <c r="L43" s="696"/>
      <c r="M43" s="583" t="s">
        <v>368</v>
      </c>
      <c r="N43" s="584"/>
      <c r="O43" s="584"/>
      <c r="P43" s="584"/>
      <c r="Q43" s="584"/>
      <c r="R43" s="584"/>
      <c r="S43" s="584"/>
      <c r="T43" s="584"/>
      <c r="U43" s="588" t="s">
        <v>368</v>
      </c>
      <c r="V43" s="588"/>
      <c r="W43" s="588"/>
      <c r="X43" s="588"/>
      <c r="Y43" s="584" t="s">
        <v>368</v>
      </c>
      <c r="Z43" s="584"/>
      <c r="AA43" s="584"/>
      <c r="AB43" s="584"/>
      <c r="AC43" s="584"/>
      <c r="AD43" s="584"/>
      <c r="AE43" s="584"/>
      <c r="AF43" s="584"/>
      <c r="AG43" s="588" t="s">
        <v>368</v>
      </c>
      <c r="AH43" s="588"/>
      <c r="AI43" s="588"/>
      <c r="AJ43" s="713"/>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695" t="s">
        <v>81</v>
      </c>
      <c r="D44" s="695"/>
      <c r="E44" s="695"/>
      <c r="F44" s="695"/>
      <c r="G44" s="695"/>
      <c r="H44" s="695"/>
      <c r="I44" s="695"/>
      <c r="J44" s="695"/>
      <c r="K44" s="695"/>
      <c r="L44" s="696"/>
      <c r="M44" s="583" t="s">
        <v>368</v>
      </c>
      <c r="N44" s="584"/>
      <c r="O44" s="584"/>
      <c r="P44" s="584"/>
      <c r="Q44" s="584"/>
      <c r="R44" s="584"/>
      <c r="S44" s="584"/>
      <c r="T44" s="584"/>
      <c r="U44" s="588" t="s">
        <v>368</v>
      </c>
      <c r="V44" s="588"/>
      <c r="W44" s="588"/>
      <c r="X44" s="588"/>
      <c r="Y44" s="584" t="s">
        <v>368</v>
      </c>
      <c r="Z44" s="584"/>
      <c r="AA44" s="584"/>
      <c r="AB44" s="584"/>
      <c r="AC44" s="584"/>
      <c r="AD44" s="584"/>
      <c r="AE44" s="584"/>
      <c r="AF44" s="584"/>
      <c r="AG44" s="588" t="s">
        <v>368</v>
      </c>
      <c r="AH44" s="588"/>
      <c r="AI44" s="588"/>
      <c r="AJ44" s="713"/>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4" t="s">
        <v>80</v>
      </c>
      <c r="C45" s="662"/>
      <c r="D45" s="662"/>
      <c r="E45" s="662"/>
      <c r="F45" s="662"/>
      <c r="G45" s="662"/>
      <c r="H45" s="662"/>
      <c r="I45" s="662"/>
      <c r="J45" s="662"/>
      <c r="K45" s="662"/>
      <c r="L45" s="663"/>
      <c r="M45" s="583">
        <v>56639922</v>
      </c>
      <c r="N45" s="584"/>
      <c r="O45" s="584"/>
      <c r="P45" s="584"/>
      <c r="Q45" s="584"/>
      <c r="R45" s="584"/>
      <c r="S45" s="584"/>
      <c r="T45" s="584"/>
      <c r="U45" s="588">
        <v>100</v>
      </c>
      <c r="V45" s="588"/>
      <c r="W45" s="588"/>
      <c r="X45" s="588"/>
      <c r="Y45" s="584">
        <v>24102304</v>
      </c>
      <c r="Z45" s="584"/>
      <c r="AA45" s="584"/>
      <c r="AB45" s="584"/>
      <c r="AC45" s="584"/>
      <c r="AD45" s="584"/>
      <c r="AE45" s="584"/>
      <c r="AF45" s="584"/>
      <c r="AG45" s="588">
        <v>100</v>
      </c>
      <c r="AH45" s="588"/>
      <c r="AI45" s="588"/>
      <c r="AJ45" s="713"/>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32" t="s">
        <v>79</v>
      </c>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41"/>
      <c r="AD46" s="41"/>
      <c r="AE46" s="41"/>
      <c r="AF46" s="41"/>
      <c r="AG46" s="43"/>
      <c r="AH46" s="632" t="s">
        <v>419</v>
      </c>
      <c r="AI46" s="632"/>
      <c r="AJ46" s="632"/>
      <c r="AK46" s="632"/>
      <c r="AL46" s="632"/>
      <c r="AM46" s="632"/>
      <c r="AN46" s="632"/>
      <c r="AO46" s="632"/>
      <c r="AP46" s="632"/>
      <c r="AQ46" s="38"/>
      <c r="AR46" s="38"/>
      <c r="AS46" s="38"/>
      <c r="AT46" s="41"/>
      <c r="AU46" s="41"/>
      <c r="AV46" s="40"/>
      <c r="AW46" s="42"/>
      <c r="AX46" s="41"/>
      <c r="AY46" s="41"/>
      <c r="AZ46" s="632" t="s">
        <v>78</v>
      </c>
      <c r="BA46" s="632"/>
      <c r="BB46" s="632"/>
      <c r="BC46" s="632"/>
      <c r="BD46" s="632"/>
      <c r="BE46" s="632"/>
      <c r="BF46" s="632"/>
      <c r="BG46" s="632"/>
      <c r="BH46" s="632"/>
      <c r="BI46" s="632"/>
      <c r="BJ46" s="632"/>
      <c r="BK46" s="632"/>
      <c r="BL46" s="632"/>
      <c r="BM46" s="632"/>
      <c r="BN46" s="632"/>
      <c r="BO46" s="632"/>
      <c r="BP46" s="632"/>
      <c r="BQ46" s="632"/>
      <c r="BR46" s="632"/>
      <c r="BS46" s="632"/>
      <c r="BT46" s="41"/>
      <c r="BU46" s="41"/>
      <c r="BV46" s="632" t="s">
        <v>419</v>
      </c>
      <c r="BW46" s="632"/>
      <c r="BX46" s="632"/>
      <c r="BY46" s="632"/>
      <c r="BZ46" s="632"/>
      <c r="CA46" s="632"/>
      <c r="CB46" s="632"/>
      <c r="CC46" s="632"/>
      <c r="CD46" s="41"/>
      <c r="CE46" s="40"/>
      <c r="CF46" s="39"/>
      <c r="CG46" s="283"/>
      <c r="CH46" s="807" t="s">
        <v>77</v>
      </c>
      <c r="CI46" s="807"/>
      <c r="CJ46" s="807"/>
      <c r="CK46" s="807"/>
      <c r="CL46" s="807"/>
      <c r="CM46" s="807"/>
      <c r="CN46" s="807"/>
      <c r="CO46" s="807"/>
      <c r="CP46" s="807"/>
      <c r="CQ46" s="38"/>
      <c r="CR46" s="24"/>
      <c r="CS46" s="728" t="s">
        <v>778</v>
      </c>
      <c r="CT46" s="632"/>
      <c r="CU46" s="632"/>
      <c r="CV46" s="632"/>
      <c r="CW46" s="632"/>
      <c r="CX46" s="632"/>
      <c r="CY46" s="632"/>
      <c r="CZ46" s="633"/>
      <c r="DA46" s="728" t="s">
        <v>395</v>
      </c>
      <c r="DB46" s="632"/>
      <c r="DC46" s="632"/>
      <c r="DD46" s="632"/>
      <c r="DE46" s="632"/>
      <c r="DF46" s="632"/>
      <c r="DG46" s="632"/>
      <c r="DH46" s="809"/>
      <c r="DI46" s="4"/>
    </row>
    <row r="47" spans="2:113" ht="13.5" customHeight="1">
      <c r="B47" s="37"/>
      <c r="C47" s="32"/>
      <c r="D47" s="32"/>
      <c r="E47" s="662"/>
      <c r="F47" s="662"/>
      <c r="G47" s="662"/>
      <c r="H47" s="662"/>
      <c r="I47" s="662"/>
      <c r="J47" s="662"/>
      <c r="K47" s="662"/>
      <c r="L47" s="662"/>
      <c r="M47" s="662"/>
      <c r="N47" s="662"/>
      <c r="O47" s="662"/>
      <c r="P47" s="662"/>
      <c r="Q47" s="662"/>
      <c r="R47" s="662"/>
      <c r="S47" s="662"/>
      <c r="T47" s="662"/>
      <c r="U47" s="662"/>
      <c r="V47" s="662"/>
      <c r="W47" s="662"/>
      <c r="X47" s="662"/>
      <c r="Y47" s="582"/>
      <c r="Z47" s="582"/>
      <c r="AA47" s="582"/>
      <c r="AB47" s="582"/>
      <c r="AC47" s="4"/>
      <c r="AD47" s="4"/>
      <c r="AE47" s="4"/>
      <c r="AF47" s="4"/>
      <c r="AG47" s="6"/>
      <c r="AH47" s="806"/>
      <c r="AI47" s="806"/>
      <c r="AJ47" s="806"/>
      <c r="AK47" s="806"/>
      <c r="AL47" s="806"/>
      <c r="AM47" s="806"/>
      <c r="AN47" s="806"/>
      <c r="AO47" s="806"/>
      <c r="AP47" s="806"/>
      <c r="AQ47" s="35"/>
      <c r="AR47" s="35"/>
      <c r="AS47" s="35"/>
      <c r="AT47" s="4"/>
      <c r="AU47" s="4"/>
      <c r="AV47" s="34"/>
      <c r="AW47" s="33"/>
      <c r="AX47" s="32"/>
      <c r="AY47" s="32"/>
      <c r="AZ47" s="662"/>
      <c r="BA47" s="662"/>
      <c r="BB47" s="662"/>
      <c r="BC47" s="662"/>
      <c r="BD47" s="662"/>
      <c r="BE47" s="662"/>
      <c r="BF47" s="662"/>
      <c r="BG47" s="662"/>
      <c r="BH47" s="662"/>
      <c r="BI47" s="662"/>
      <c r="BJ47" s="662"/>
      <c r="BK47" s="662"/>
      <c r="BL47" s="662"/>
      <c r="BM47" s="662"/>
      <c r="BN47" s="662"/>
      <c r="BO47" s="662"/>
      <c r="BP47" s="662"/>
      <c r="BQ47" s="662"/>
      <c r="BR47" s="662"/>
      <c r="BS47" s="662"/>
      <c r="BT47" s="32"/>
      <c r="BU47" s="32"/>
      <c r="BV47" s="662"/>
      <c r="BW47" s="662"/>
      <c r="BX47" s="662"/>
      <c r="BY47" s="662"/>
      <c r="BZ47" s="662"/>
      <c r="CA47" s="662"/>
      <c r="CB47" s="662"/>
      <c r="CC47" s="662"/>
      <c r="CD47" s="32"/>
      <c r="CE47" s="31"/>
      <c r="CF47" s="20"/>
      <c r="CG47" s="284"/>
      <c r="CH47" s="808"/>
      <c r="CI47" s="808"/>
      <c r="CJ47" s="808"/>
      <c r="CK47" s="808"/>
      <c r="CL47" s="808"/>
      <c r="CM47" s="808"/>
      <c r="CN47" s="808"/>
      <c r="CO47" s="808"/>
      <c r="CP47" s="808"/>
      <c r="CQ47" s="30"/>
      <c r="CR47" s="21"/>
      <c r="CS47" s="697"/>
      <c r="CT47" s="662"/>
      <c r="CU47" s="662"/>
      <c r="CV47" s="662"/>
      <c r="CW47" s="662"/>
      <c r="CX47" s="662"/>
      <c r="CY47" s="662"/>
      <c r="CZ47" s="663"/>
      <c r="DA47" s="697"/>
      <c r="DB47" s="662"/>
      <c r="DC47" s="662"/>
      <c r="DD47" s="662"/>
      <c r="DE47" s="662"/>
      <c r="DF47" s="662"/>
      <c r="DG47" s="662"/>
      <c r="DH47" s="810"/>
      <c r="DI47" s="4"/>
    </row>
    <row r="48" spans="2:113" ht="13.5" customHeight="1">
      <c r="B48" s="29"/>
      <c r="C48" s="28"/>
      <c r="D48" s="788" t="s">
        <v>77</v>
      </c>
      <c r="E48" s="788"/>
      <c r="F48" s="788"/>
      <c r="G48" s="788"/>
      <c r="H48" s="788"/>
      <c r="I48" s="788"/>
      <c r="J48" s="788"/>
      <c r="K48" s="27"/>
      <c r="L48" s="25"/>
      <c r="M48" s="26"/>
      <c r="N48" s="788" t="s">
        <v>76</v>
      </c>
      <c r="O48" s="788"/>
      <c r="P48" s="788"/>
      <c r="Q48" s="788"/>
      <c r="R48" s="788"/>
      <c r="S48" s="788"/>
      <c r="T48" s="25"/>
      <c r="U48" s="795" t="s">
        <v>73</v>
      </c>
      <c r="V48" s="788"/>
      <c r="W48" s="788"/>
      <c r="X48" s="796"/>
      <c r="Y48" s="797" t="s">
        <v>70</v>
      </c>
      <c r="Z48" s="797"/>
      <c r="AA48" s="797"/>
      <c r="AB48" s="797"/>
      <c r="AC48" s="797"/>
      <c r="AD48" s="797"/>
      <c r="AE48" s="797"/>
      <c r="AF48" s="797"/>
      <c r="AG48" s="798" t="s">
        <v>420</v>
      </c>
      <c r="AH48" s="799"/>
      <c r="AI48" s="799"/>
      <c r="AJ48" s="799"/>
      <c r="AK48" s="799"/>
      <c r="AL48" s="799"/>
      <c r="AM48" s="799"/>
      <c r="AN48" s="799"/>
      <c r="AO48" s="799"/>
      <c r="AP48" s="800"/>
      <c r="AQ48" s="797" t="s">
        <v>75</v>
      </c>
      <c r="AR48" s="797"/>
      <c r="AS48" s="797"/>
      <c r="AT48" s="797"/>
      <c r="AU48" s="797"/>
      <c r="AV48" s="797"/>
      <c r="AW48" s="6"/>
      <c r="AX48" s="632" t="s">
        <v>74</v>
      </c>
      <c r="AY48" s="632"/>
      <c r="AZ48" s="632"/>
      <c r="BA48" s="632"/>
      <c r="BB48" s="632"/>
      <c r="BC48" s="632"/>
      <c r="BD48" s="632"/>
      <c r="BE48" s="24"/>
      <c r="BF48" s="6"/>
      <c r="BG48" s="632" t="s">
        <v>421</v>
      </c>
      <c r="BH48" s="632"/>
      <c r="BI48" s="632"/>
      <c r="BJ48" s="632"/>
      <c r="BK48" s="632"/>
      <c r="BL48" s="24"/>
      <c r="BM48" s="632" t="s">
        <v>73</v>
      </c>
      <c r="BN48" s="632"/>
      <c r="BO48" s="632"/>
      <c r="BP48" s="632"/>
      <c r="BQ48" s="801"/>
      <c r="BR48" s="802"/>
      <c r="BS48" s="632" t="s">
        <v>422</v>
      </c>
      <c r="BT48" s="632"/>
      <c r="BU48" s="632"/>
      <c r="BV48" s="632"/>
      <c r="BW48" s="632"/>
      <c r="BX48" s="803"/>
      <c r="BY48" s="804"/>
      <c r="BZ48" s="6"/>
      <c r="CA48" s="805" t="s">
        <v>423</v>
      </c>
      <c r="CB48" s="805"/>
      <c r="CC48" s="805"/>
      <c r="CD48" s="805"/>
      <c r="CE48" s="23"/>
      <c r="CF48" s="728" t="s">
        <v>72</v>
      </c>
      <c r="CG48" s="793"/>
      <c r="CH48" s="793"/>
      <c r="CI48" s="793"/>
      <c r="CJ48" s="793"/>
      <c r="CK48" s="793"/>
      <c r="CL48" s="793"/>
      <c r="CM48" s="793"/>
      <c r="CN48" s="793"/>
      <c r="CO48" s="793"/>
      <c r="CP48" s="793"/>
      <c r="CQ48" s="793"/>
      <c r="CR48" s="794"/>
      <c r="CS48" s="749">
        <v>18306491</v>
      </c>
      <c r="CT48" s="783"/>
      <c r="CU48" s="783"/>
      <c r="CV48" s="783"/>
      <c r="CW48" s="783"/>
      <c r="CX48" s="783"/>
      <c r="CY48" s="783"/>
      <c r="CZ48" s="785"/>
      <c r="DA48" s="749">
        <v>18279270</v>
      </c>
      <c r="DB48" s="783"/>
      <c r="DC48" s="783"/>
      <c r="DD48" s="783"/>
      <c r="DE48" s="783"/>
      <c r="DF48" s="783"/>
      <c r="DG48" s="783"/>
      <c r="DH48" s="786"/>
      <c r="DI48" s="4"/>
    </row>
    <row r="49" spans="2:113" ht="13.5" customHeight="1">
      <c r="B49" s="787" t="s">
        <v>71</v>
      </c>
      <c r="C49" s="788"/>
      <c r="D49" s="788"/>
      <c r="E49" s="788"/>
      <c r="F49" s="788"/>
      <c r="G49" s="788"/>
      <c r="H49" s="788"/>
      <c r="I49" s="788"/>
      <c r="J49" s="788"/>
      <c r="K49" s="788"/>
      <c r="L49" s="789"/>
      <c r="M49" s="613">
        <v>6765289</v>
      </c>
      <c r="N49" s="790"/>
      <c r="O49" s="790"/>
      <c r="P49" s="790"/>
      <c r="Q49" s="790"/>
      <c r="R49" s="790"/>
      <c r="S49" s="790"/>
      <c r="T49" s="790"/>
      <c r="U49" s="791">
        <v>12.2</v>
      </c>
      <c r="V49" s="791"/>
      <c r="W49" s="791"/>
      <c r="X49" s="791"/>
      <c r="Y49" s="790">
        <v>6268443</v>
      </c>
      <c r="Z49" s="790"/>
      <c r="AA49" s="790"/>
      <c r="AB49" s="790"/>
      <c r="AC49" s="790"/>
      <c r="AD49" s="790"/>
      <c r="AE49" s="790"/>
      <c r="AF49" s="790"/>
      <c r="AG49" s="790">
        <v>6178744</v>
      </c>
      <c r="AH49" s="790"/>
      <c r="AI49" s="790"/>
      <c r="AJ49" s="790"/>
      <c r="AK49" s="790"/>
      <c r="AL49" s="790"/>
      <c r="AM49" s="790"/>
      <c r="AN49" s="790"/>
      <c r="AO49" s="790"/>
      <c r="AP49" s="790"/>
      <c r="AQ49" s="791">
        <v>25.6</v>
      </c>
      <c r="AR49" s="791"/>
      <c r="AS49" s="791"/>
      <c r="AT49" s="791"/>
      <c r="AU49" s="791"/>
      <c r="AV49" s="792"/>
      <c r="AW49" s="22"/>
      <c r="AX49" s="662"/>
      <c r="AY49" s="662"/>
      <c r="AZ49" s="662"/>
      <c r="BA49" s="662"/>
      <c r="BB49" s="662"/>
      <c r="BC49" s="662"/>
      <c r="BD49" s="662"/>
      <c r="BE49" s="21"/>
      <c r="BF49" s="22"/>
      <c r="BG49" s="662"/>
      <c r="BH49" s="662"/>
      <c r="BI49" s="662"/>
      <c r="BJ49" s="662"/>
      <c r="BK49" s="662"/>
      <c r="BL49" s="21"/>
      <c r="BM49" s="662"/>
      <c r="BN49" s="662"/>
      <c r="BO49" s="662"/>
      <c r="BP49" s="662"/>
      <c r="BQ49" s="20"/>
      <c r="BR49" s="662" t="s">
        <v>27</v>
      </c>
      <c r="BS49" s="662"/>
      <c r="BT49" s="662"/>
      <c r="BU49" s="662"/>
      <c r="BV49" s="662"/>
      <c r="BW49" s="662"/>
      <c r="BX49" s="662"/>
      <c r="BY49" s="19"/>
      <c r="BZ49" s="673" t="s">
        <v>70</v>
      </c>
      <c r="CA49" s="674"/>
      <c r="CB49" s="674"/>
      <c r="CC49" s="674"/>
      <c r="CD49" s="674"/>
      <c r="CE49" s="675"/>
      <c r="CF49" s="619" t="s">
        <v>69</v>
      </c>
      <c r="CG49" s="684"/>
      <c r="CH49" s="684"/>
      <c r="CI49" s="684"/>
      <c r="CJ49" s="684"/>
      <c r="CK49" s="684"/>
      <c r="CL49" s="684"/>
      <c r="CM49" s="684"/>
      <c r="CN49" s="684"/>
      <c r="CO49" s="684"/>
      <c r="CP49" s="684"/>
      <c r="CQ49" s="684"/>
      <c r="CR49" s="685"/>
      <c r="CS49" s="583">
        <v>17835117</v>
      </c>
      <c r="CT49" s="752"/>
      <c r="CU49" s="752"/>
      <c r="CV49" s="752"/>
      <c r="CW49" s="752"/>
      <c r="CX49" s="752"/>
      <c r="CY49" s="752"/>
      <c r="CZ49" s="753"/>
      <c r="DA49" s="583">
        <v>17814592</v>
      </c>
      <c r="DB49" s="752"/>
      <c r="DC49" s="752"/>
      <c r="DD49" s="752"/>
      <c r="DE49" s="752"/>
      <c r="DF49" s="752"/>
      <c r="DG49" s="752"/>
      <c r="DH49" s="754"/>
      <c r="DI49" s="4"/>
    </row>
    <row r="50" spans="2:113" ht="13.5" customHeight="1">
      <c r="B50" s="17"/>
      <c r="C50" s="582" t="s">
        <v>68</v>
      </c>
      <c r="D50" s="582"/>
      <c r="E50" s="582"/>
      <c r="F50" s="582"/>
      <c r="G50" s="582"/>
      <c r="H50" s="582"/>
      <c r="I50" s="582"/>
      <c r="J50" s="582"/>
      <c r="K50" s="582"/>
      <c r="L50" s="585"/>
      <c r="M50" s="583">
        <v>4184674</v>
      </c>
      <c r="N50" s="584"/>
      <c r="O50" s="584"/>
      <c r="P50" s="584"/>
      <c r="Q50" s="584"/>
      <c r="R50" s="584"/>
      <c r="S50" s="584"/>
      <c r="T50" s="584"/>
      <c r="U50" s="588">
        <v>7.6</v>
      </c>
      <c r="V50" s="588"/>
      <c r="W50" s="588"/>
      <c r="X50" s="588"/>
      <c r="Y50" s="584">
        <v>3793875</v>
      </c>
      <c r="Z50" s="584"/>
      <c r="AA50" s="584"/>
      <c r="AB50" s="584"/>
      <c r="AC50" s="584"/>
      <c r="AD50" s="584"/>
      <c r="AE50" s="584"/>
      <c r="AF50" s="584"/>
      <c r="AG50" s="584" t="s">
        <v>368</v>
      </c>
      <c r="AH50" s="584"/>
      <c r="AI50" s="584"/>
      <c r="AJ50" s="584"/>
      <c r="AK50" s="584"/>
      <c r="AL50" s="584"/>
      <c r="AM50" s="584"/>
      <c r="AN50" s="584"/>
      <c r="AO50" s="584"/>
      <c r="AP50" s="584"/>
      <c r="AQ50" s="588" t="s">
        <v>368</v>
      </c>
      <c r="AR50" s="588"/>
      <c r="AS50" s="588"/>
      <c r="AT50" s="588"/>
      <c r="AU50" s="588"/>
      <c r="AV50" s="647"/>
      <c r="AW50" s="728" t="s">
        <v>67</v>
      </c>
      <c r="AX50" s="632"/>
      <c r="AY50" s="632"/>
      <c r="AZ50" s="632"/>
      <c r="BA50" s="632"/>
      <c r="BB50" s="632"/>
      <c r="BC50" s="632"/>
      <c r="BD50" s="632"/>
      <c r="BE50" s="633"/>
      <c r="BF50" s="782">
        <v>335092</v>
      </c>
      <c r="BG50" s="783"/>
      <c r="BH50" s="783"/>
      <c r="BI50" s="783"/>
      <c r="BJ50" s="783"/>
      <c r="BK50" s="783"/>
      <c r="BL50" s="783"/>
      <c r="BM50" s="784">
        <v>0.6</v>
      </c>
      <c r="BN50" s="784"/>
      <c r="BO50" s="784"/>
      <c r="BP50" s="784"/>
      <c r="BQ50" s="783" t="s">
        <v>368</v>
      </c>
      <c r="BR50" s="783"/>
      <c r="BS50" s="783"/>
      <c r="BT50" s="783"/>
      <c r="BU50" s="783"/>
      <c r="BV50" s="783"/>
      <c r="BW50" s="783"/>
      <c r="BX50" s="783"/>
      <c r="BY50" s="783"/>
      <c r="BZ50" s="783">
        <v>335092</v>
      </c>
      <c r="CA50" s="783"/>
      <c r="CB50" s="783"/>
      <c r="CC50" s="783"/>
      <c r="CD50" s="783"/>
      <c r="CE50" s="785"/>
      <c r="CF50" s="619" t="s">
        <v>66</v>
      </c>
      <c r="CG50" s="684"/>
      <c r="CH50" s="684"/>
      <c r="CI50" s="684"/>
      <c r="CJ50" s="684"/>
      <c r="CK50" s="684"/>
      <c r="CL50" s="684"/>
      <c r="CM50" s="684"/>
      <c r="CN50" s="684"/>
      <c r="CO50" s="684"/>
      <c r="CP50" s="684"/>
      <c r="CQ50" s="684"/>
      <c r="CR50" s="685"/>
      <c r="CS50" s="583">
        <v>23748833</v>
      </c>
      <c r="CT50" s="752"/>
      <c r="CU50" s="752"/>
      <c r="CV50" s="752"/>
      <c r="CW50" s="752"/>
      <c r="CX50" s="752"/>
      <c r="CY50" s="752"/>
      <c r="CZ50" s="753"/>
      <c r="DA50" s="583">
        <v>23774308</v>
      </c>
      <c r="DB50" s="752"/>
      <c r="DC50" s="752"/>
      <c r="DD50" s="752"/>
      <c r="DE50" s="752"/>
      <c r="DF50" s="752"/>
      <c r="DG50" s="752"/>
      <c r="DH50" s="754"/>
      <c r="DI50" s="4"/>
    </row>
    <row r="51" spans="2:113" ht="13.5" customHeight="1">
      <c r="B51" s="659" t="s">
        <v>65</v>
      </c>
      <c r="C51" s="582"/>
      <c r="D51" s="582"/>
      <c r="E51" s="582"/>
      <c r="F51" s="582"/>
      <c r="G51" s="582"/>
      <c r="H51" s="582"/>
      <c r="I51" s="582"/>
      <c r="J51" s="582"/>
      <c r="K51" s="582"/>
      <c r="L51" s="585"/>
      <c r="M51" s="583">
        <v>11708022</v>
      </c>
      <c r="N51" s="584"/>
      <c r="O51" s="584"/>
      <c r="P51" s="584"/>
      <c r="Q51" s="584"/>
      <c r="R51" s="584"/>
      <c r="S51" s="584"/>
      <c r="T51" s="584"/>
      <c r="U51" s="588">
        <v>21.2</v>
      </c>
      <c r="V51" s="588"/>
      <c r="W51" s="588"/>
      <c r="X51" s="588"/>
      <c r="Y51" s="584">
        <v>3768888</v>
      </c>
      <c r="Z51" s="584"/>
      <c r="AA51" s="584"/>
      <c r="AB51" s="584"/>
      <c r="AC51" s="584"/>
      <c r="AD51" s="584"/>
      <c r="AE51" s="584"/>
      <c r="AF51" s="584"/>
      <c r="AG51" s="584">
        <v>3735353</v>
      </c>
      <c r="AH51" s="584"/>
      <c r="AI51" s="584"/>
      <c r="AJ51" s="584"/>
      <c r="AK51" s="584"/>
      <c r="AL51" s="584"/>
      <c r="AM51" s="584"/>
      <c r="AN51" s="584"/>
      <c r="AO51" s="584"/>
      <c r="AP51" s="584"/>
      <c r="AQ51" s="588">
        <v>15.5</v>
      </c>
      <c r="AR51" s="588"/>
      <c r="AS51" s="588"/>
      <c r="AT51" s="588"/>
      <c r="AU51" s="588"/>
      <c r="AV51" s="647"/>
      <c r="AW51" s="619" t="s">
        <v>64</v>
      </c>
      <c r="AX51" s="582"/>
      <c r="AY51" s="582"/>
      <c r="AZ51" s="582"/>
      <c r="BA51" s="582"/>
      <c r="BB51" s="582"/>
      <c r="BC51" s="582"/>
      <c r="BD51" s="582"/>
      <c r="BE51" s="585"/>
      <c r="BF51" s="583">
        <v>10678301</v>
      </c>
      <c r="BG51" s="584"/>
      <c r="BH51" s="584"/>
      <c r="BI51" s="584"/>
      <c r="BJ51" s="584"/>
      <c r="BK51" s="584"/>
      <c r="BL51" s="584"/>
      <c r="BM51" s="588">
        <v>19.3</v>
      </c>
      <c r="BN51" s="588"/>
      <c r="BO51" s="588"/>
      <c r="BP51" s="588"/>
      <c r="BQ51" s="584">
        <v>566320</v>
      </c>
      <c r="BR51" s="584"/>
      <c r="BS51" s="584"/>
      <c r="BT51" s="584"/>
      <c r="BU51" s="584"/>
      <c r="BV51" s="584"/>
      <c r="BW51" s="584"/>
      <c r="BX51" s="584"/>
      <c r="BY51" s="584"/>
      <c r="BZ51" s="584">
        <v>9899161</v>
      </c>
      <c r="CA51" s="584"/>
      <c r="CB51" s="584"/>
      <c r="CC51" s="584"/>
      <c r="CD51" s="584"/>
      <c r="CE51" s="584"/>
      <c r="CF51" s="619" t="s">
        <v>63</v>
      </c>
      <c r="CG51" s="684"/>
      <c r="CH51" s="684"/>
      <c r="CI51" s="684"/>
      <c r="CJ51" s="684"/>
      <c r="CK51" s="684"/>
      <c r="CL51" s="684"/>
      <c r="CM51" s="684"/>
      <c r="CN51" s="684"/>
      <c r="CO51" s="684"/>
      <c r="CP51" s="684"/>
      <c r="CQ51" s="684"/>
      <c r="CR51" s="685"/>
      <c r="CS51" s="583">
        <v>23748833</v>
      </c>
      <c r="CT51" s="752"/>
      <c r="CU51" s="752"/>
      <c r="CV51" s="752"/>
      <c r="CW51" s="752"/>
      <c r="CX51" s="752"/>
      <c r="CY51" s="752"/>
      <c r="CZ51" s="753"/>
      <c r="DA51" s="583">
        <v>23774308</v>
      </c>
      <c r="DB51" s="752"/>
      <c r="DC51" s="752"/>
      <c r="DD51" s="752"/>
      <c r="DE51" s="752"/>
      <c r="DF51" s="752"/>
      <c r="DG51" s="752"/>
      <c r="DH51" s="754"/>
      <c r="DI51" s="4"/>
    </row>
    <row r="52" spans="2:113" ht="13.5" customHeight="1">
      <c r="B52" s="659" t="s">
        <v>40</v>
      </c>
      <c r="C52" s="582"/>
      <c r="D52" s="582"/>
      <c r="E52" s="582"/>
      <c r="F52" s="582"/>
      <c r="G52" s="582"/>
      <c r="H52" s="582"/>
      <c r="I52" s="582"/>
      <c r="J52" s="582"/>
      <c r="K52" s="582"/>
      <c r="L52" s="585"/>
      <c r="M52" s="583">
        <v>2226606</v>
      </c>
      <c r="N52" s="584"/>
      <c r="O52" s="584"/>
      <c r="P52" s="584"/>
      <c r="Q52" s="584"/>
      <c r="R52" s="584"/>
      <c r="S52" s="584"/>
      <c r="T52" s="584"/>
      <c r="U52" s="588">
        <v>4</v>
      </c>
      <c r="V52" s="588"/>
      <c r="W52" s="588"/>
      <c r="X52" s="588"/>
      <c r="Y52" s="584">
        <v>2064545</v>
      </c>
      <c r="Z52" s="584"/>
      <c r="AA52" s="584"/>
      <c r="AB52" s="584"/>
      <c r="AC52" s="584"/>
      <c r="AD52" s="584"/>
      <c r="AE52" s="584"/>
      <c r="AF52" s="584"/>
      <c r="AG52" s="734">
        <v>2047230</v>
      </c>
      <c r="AH52" s="734"/>
      <c r="AI52" s="734"/>
      <c r="AJ52" s="734"/>
      <c r="AK52" s="734"/>
      <c r="AL52" s="734"/>
      <c r="AM52" s="734"/>
      <c r="AN52" s="734"/>
      <c r="AO52" s="734"/>
      <c r="AP52" s="734"/>
      <c r="AQ52" s="588">
        <v>8.5</v>
      </c>
      <c r="AR52" s="588"/>
      <c r="AS52" s="588"/>
      <c r="AT52" s="588"/>
      <c r="AU52" s="588"/>
      <c r="AV52" s="647"/>
      <c r="AW52" s="619" t="s">
        <v>62</v>
      </c>
      <c r="AX52" s="582"/>
      <c r="AY52" s="582"/>
      <c r="AZ52" s="582"/>
      <c r="BA52" s="582"/>
      <c r="BB52" s="582"/>
      <c r="BC52" s="582"/>
      <c r="BD52" s="582"/>
      <c r="BE52" s="585"/>
      <c r="BF52" s="583">
        <v>20479509</v>
      </c>
      <c r="BG52" s="584"/>
      <c r="BH52" s="584"/>
      <c r="BI52" s="584"/>
      <c r="BJ52" s="584"/>
      <c r="BK52" s="584"/>
      <c r="BL52" s="584"/>
      <c r="BM52" s="588">
        <v>37.1</v>
      </c>
      <c r="BN52" s="588"/>
      <c r="BO52" s="588"/>
      <c r="BP52" s="588"/>
      <c r="BQ52" s="584">
        <v>545062</v>
      </c>
      <c r="BR52" s="584"/>
      <c r="BS52" s="584"/>
      <c r="BT52" s="584"/>
      <c r="BU52" s="584"/>
      <c r="BV52" s="584"/>
      <c r="BW52" s="584"/>
      <c r="BX52" s="584"/>
      <c r="BY52" s="584"/>
      <c r="BZ52" s="584">
        <v>10602950</v>
      </c>
      <c r="CA52" s="584"/>
      <c r="CB52" s="584"/>
      <c r="CC52" s="584"/>
      <c r="CD52" s="584"/>
      <c r="CE52" s="584"/>
      <c r="CF52" s="619" t="s">
        <v>61</v>
      </c>
      <c r="CG52" s="684"/>
      <c r="CH52" s="684"/>
      <c r="CI52" s="684"/>
      <c r="CJ52" s="684"/>
      <c r="CK52" s="684"/>
      <c r="CL52" s="684"/>
      <c r="CM52" s="684"/>
      <c r="CN52" s="684"/>
      <c r="CO52" s="684"/>
      <c r="CP52" s="684"/>
      <c r="CQ52" s="684"/>
      <c r="CR52" s="685"/>
      <c r="CS52" s="769">
        <v>1.02</v>
      </c>
      <c r="CT52" s="770"/>
      <c r="CU52" s="770"/>
      <c r="CV52" s="770"/>
      <c r="CW52" s="770"/>
      <c r="CX52" s="770"/>
      <c r="CY52" s="770"/>
      <c r="CZ52" s="771"/>
      <c r="DA52" s="769">
        <v>1.01</v>
      </c>
      <c r="DB52" s="770"/>
      <c r="DC52" s="770"/>
      <c r="DD52" s="770"/>
      <c r="DE52" s="770"/>
      <c r="DF52" s="770"/>
      <c r="DG52" s="770"/>
      <c r="DH52" s="775"/>
      <c r="DI52" s="4"/>
    </row>
    <row r="53" spans="2:113" ht="13.5" customHeight="1">
      <c r="B53" s="686" t="s">
        <v>116</v>
      </c>
      <c r="C53" s="688" t="s">
        <v>424</v>
      </c>
      <c r="D53" s="689"/>
      <c r="E53" s="689"/>
      <c r="F53" s="689"/>
      <c r="G53" s="689"/>
      <c r="H53" s="689"/>
      <c r="I53" s="690" t="s">
        <v>12</v>
      </c>
      <c r="J53" s="692" t="s">
        <v>60</v>
      </c>
      <c r="K53" s="692"/>
      <c r="L53" s="693"/>
      <c r="M53" s="741">
        <v>2071450</v>
      </c>
      <c r="N53" s="742"/>
      <c r="O53" s="742"/>
      <c r="P53" s="742"/>
      <c r="Q53" s="742"/>
      <c r="R53" s="742"/>
      <c r="S53" s="742"/>
      <c r="T53" s="742"/>
      <c r="U53" s="743">
        <v>3.7</v>
      </c>
      <c r="V53" s="743"/>
      <c r="W53" s="743"/>
      <c r="X53" s="743"/>
      <c r="Y53" s="742">
        <v>1909389</v>
      </c>
      <c r="Z53" s="742"/>
      <c r="AA53" s="742"/>
      <c r="AB53" s="742"/>
      <c r="AC53" s="742"/>
      <c r="AD53" s="742"/>
      <c r="AE53" s="742"/>
      <c r="AF53" s="742"/>
      <c r="AG53" s="742">
        <v>1896215</v>
      </c>
      <c r="AH53" s="742"/>
      <c r="AI53" s="742"/>
      <c r="AJ53" s="742"/>
      <c r="AK53" s="742"/>
      <c r="AL53" s="742"/>
      <c r="AM53" s="742"/>
      <c r="AN53" s="742"/>
      <c r="AO53" s="742"/>
      <c r="AP53" s="742"/>
      <c r="AQ53" s="743">
        <v>7.9</v>
      </c>
      <c r="AR53" s="743"/>
      <c r="AS53" s="743"/>
      <c r="AT53" s="743"/>
      <c r="AU53" s="743"/>
      <c r="AV53" s="781"/>
      <c r="AW53" s="619" t="s">
        <v>59</v>
      </c>
      <c r="AX53" s="582"/>
      <c r="AY53" s="582"/>
      <c r="AZ53" s="582"/>
      <c r="BA53" s="582"/>
      <c r="BB53" s="582"/>
      <c r="BC53" s="582"/>
      <c r="BD53" s="582"/>
      <c r="BE53" s="585"/>
      <c r="BF53" s="583">
        <v>3829967</v>
      </c>
      <c r="BG53" s="584"/>
      <c r="BH53" s="584"/>
      <c r="BI53" s="584"/>
      <c r="BJ53" s="584"/>
      <c r="BK53" s="584"/>
      <c r="BL53" s="584"/>
      <c r="BM53" s="588">
        <v>6.9</v>
      </c>
      <c r="BN53" s="588"/>
      <c r="BO53" s="588"/>
      <c r="BP53" s="588"/>
      <c r="BQ53" s="584">
        <v>190742</v>
      </c>
      <c r="BR53" s="584"/>
      <c r="BS53" s="584"/>
      <c r="BT53" s="584"/>
      <c r="BU53" s="584"/>
      <c r="BV53" s="584"/>
      <c r="BW53" s="584"/>
      <c r="BX53" s="584"/>
      <c r="BY53" s="584"/>
      <c r="BZ53" s="584">
        <v>2680248</v>
      </c>
      <c r="CA53" s="584"/>
      <c r="CB53" s="584"/>
      <c r="CC53" s="584"/>
      <c r="CD53" s="584"/>
      <c r="CE53" s="584"/>
      <c r="CF53" s="619" t="s">
        <v>58</v>
      </c>
      <c r="CG53" s="694"/>
      <c r="CH53" s="694"/>
      <c r="CI53" s="694"/>
      <c r="CJ53" s="694"/>
      <c r="CK53" s="694"/>
      <c r="CL53" s="694"/>
      <c r="CM53" s="694"/>
      <c r="CN53" s="694"/>
      <c r="CO53" s="694"/>
      <c r="CP53" s="694"/>
      <c r="CQ53" s="708" t="s">
        <v>3</v>
      </c>
      <c r="CR53" s="709"/>
      <c r="CS53" s="586">
        <v>5.7</v>
      </c>
      <c r="CT53" s="635"/>
      <c r="CU53" s="635"/>
      <c r="CV53" s="635"/>
      <c r="CW53" s="635"/>
      <c r="CX53" s="635"/>
      <c r="CY53" s="635"/>
      <c r="CZ53" s="765"/>
      <c r="DA53" s="586">
        <v>3.6</v>
      </c>
      <c r="DB53" s="635"/>
      <c r="DC53" s="635"/>
      <c r="DD53" s="635"/>
      <c r="DE53" s="635"/>
      <c r="DF53" s="635"/>
      <c r="DG53" s="635"/>
      <c r="DH53" s="760"/>
      <c r="DI53" s="4"/>
    </row>
    <row r="54" spans="2:113" ht="13.5" customHeight="1">
      <c r="B54" s="616"/>
      <c r="C54" s="641"/>
      <c r="D54" s="642"/>
      <c r="E54" s="642"/>
      <c r="F54" s="642"/>
      <c r="G54" s="642"/>
      <c r="H54" s="642"/>
      <c r="I54" s="691"/>
      <c r="J54" s="695" t="s">
        <v>57</v>
      </c>
      <c r="K54" s="695"/>
      <c r="L54" s="696"/>
      <c r="M54" s="583">
        <v>155063</v>
      </c>
      <c r="N54" s="584"/>
      <c r="O54" s="584"/>
      <c r="P54" s="584"/>
      <c r="Q54" s="584"/>
      <c r="R54" s="584"/>
      <c r="S54" s="584"/>
      <c r="T54" s="584"/>
      <c r="U54" s="588">
        <v>0.3</v>
      </c>
      <c r="V54" s="588"/>
      <c r="W54" s="588"/>
      <c r="X54" s="588"/>
      <c r="Y54" s="584">
        <v>155063</v>
      </c>
      <c r="Z54" s="584"/>
      <c r="AA54" s="584"/>
      <c r="AB54" s="584"/>
      <c r="AC54" s="584"/>
      <c r="AD54" s="584"/>
      <c r="AE54" s="584"/>
      <c r="AF54" s="584"/>
      <c r="AG54" s="584">
        <v>150922</v>
      </c>
      <c r="AH54" s="584"/>
      <c r="AI54" s="584"/>
      <c r="AJ54" s="584"/>
      <c r="AK54" s="584"/>
      <c r="AL54" s="584"/>
      <c r="AM54" s="584"/>
      <c r="AN54" s="584"/>
      <c r="AO54" s="584"/>
      <c r="AP54" s="584"/>
      <c r="AQ54" s="588">
        <v>0.6</v>
      </c>
      <c r="AR54" s="588"/>
      <c r="AS54" s="588"/>
      <c r="AT54" s="588"/>
      <c r="AU54" s="588"/>
      <c r="AV54" s="647"/>
      <c r="AW54" s="619" t="s">
        <v>56</v>
      </c>
      <c r="AX54" s="582"/>
      <c r="AY54" s="582"/>
      <c r="AZ54" s="582"/>
      <c r="BA54" s="582"/>
      <c r="BB54" s="582"/>
      <c r="BC54" s="582"/>
      <c r="BD54" s="582"/>
      <c r="BE54" s="585"/>
      <c r="BF54" s="583">
        <v>189294</v>
      </c>
      <c r="BG54" s="584"/>
      <c r="BH54" s="584"/>
      <c r="BI54" s="584"/>
      <c r="BJ54" s="584"/>
      <c r="BK54" s="584"/>
      <c r="BL54" s="584"/>
      <c r="BM54" s="588">
        <v>0.3</v>
      </c>
      <c r="BN54" s="588"/>
      <c r="BO54" s="588"/>
      <c r="BP54" s="588"/>
      <c r="BQ54" s="584" t="s">
        <v>368</v>
      </c>
      <c r="BR54" s="584"/>
      <c r="BS54" s="584"/>
      <c r="BT54" s="584"/>
      <c r="BU54" s="584"/>
      <c r="BV54" s="584"/>
      <c r="BW54" s="584"/>
      <c r="BX54" s="584"/>
      <c r="BY54" s="584"/>
      <c r="BZ54" s="584">
        <v>161955</v>
      </c>
      <c r="CA54" s="584"/>
      <c r="CB54" s="584"/>
      <c r="CC54" s="584"/>
      <c r="CD54" s="584"/>
      <c r="CE54" s="584"/>
      <c r="CF54" s="697" t="s">
        <v>55</v>
      </c>
      <c r="CG54" s="698"/>
      <c r="CH54" s="698"/>
      <c r="CI54" s="698"/>
      <c r="CJ54" s="698"/>
      <c r="CK54" s="698"/>
      <c r="CL54" s="698"/>
      <c r="CM54" s="698"/>
      <c r="CN54" s="698"/>
      <c r="CO54" s="698"/>
      <c r="CP54" s="698"/>
      <c r="CQ54" s="710" t="s">
        <v>3</v>
      </c>
      <c r="CR54" s="711"/>
      <c r="CS54" s="586">
        <v>5.6</v>
      </c>
      <c r="CT54" s="635"/>
      <c r="CU54" s="635"/>
      <c r="CV54" s="635"/>
      <c r="CW54" s="635"/>
      <c r="CX54" s="635"/>
      <c r="CY54" s="635"/>
      <c r="CZ54" s="765"/>
      <c r="DA54" s="586">
        <v>6.3</v>
      </c>
      <c r="DB54" s="635"/>
      <c r="DC54" s="635"/>
      <c r="DD54" s="635"/>
      <c r="DE54" s="635"/>
      <c r="DF54" s="635"/>
      <c r="DG54" s="635"/>
      <c r="DH54" s="760"/>
      <c r="DI54" s="4"/>
    </row>
    <row r="55" spans="2:113" ht="13.5" customHeight="1">
      <c r="B55" s="687"/>
      <c r="C55" s="699" t="s">
        <v>425</v>
      </c>
      <c r="D55" s="700"/>
      <c r="E55" s="700"/>
      <c r="F55" s="700"/>
      <c r="G55" s="700"/>
      <c r="H55" s="700"/>
      <c r="I55" s="700"/>
      <c r="J55" s="700"/>
      <c r="K55" s="700"/>
      <c r="L55" s="701"/>
      <c r="M55" s="733">
        <v>93</v>
      </c>
      <c r="N55" s="734"/>
      <c r="O55" s="734"/>
      <c r="P55" s="734"/>
      <c r="Q55" s="734"/>
      <c r="R55" s="734"/>
      <c r="S55" s="734"/>
      <c r="T55" s="734"/>
      <c r="U55" s="735">
        <v>0</v>
      </c>
      <c r="V55" s="735"/>
      <c r="W55" s="735"/>
      <c r="X55" s="735"/>
      <c r="Y55" s="734">
        <v>93</v>
      </c>
      <c r="Z55" s="734"/>
      <c r="AA55" s="734"/>
      <c r="AB55" s="734"/>
      <c r="AC55" s="734"/>
      <c r="AD55" s="734"/>
      <c r="AE55" s="734"/>
      <c r="AF55" s="734"/>
      <c r="AG55" s="734">
        <v>93</v>
      </c>
      <c r="AH55" s="734"/>
      <c r="AI55" s="734"/>
      <c r="AJ55" s="734"/>
      <c r="AK55" s="734"/>
      <c r="AL55" s="734"/>
      <c r="AM55" s="734"/>
      <c r="AN55" s="734"/>
      <c r="AO55" s="734"/>
      <c r="AP55" s="734"/>
      <c r="AQ55" s="735">
        <v>0</v>
      </c>
      <c r="AR55" s="735"/>
      <c r="AS55" s="735"/>
      <c r="AT55" s="735"/>
      <c r="AU55" s="735"/>
      <c r="AV55" s="778"/>
      <c r="AW55" s="619" t="s">
        <v>54</v>
      </c>
      <c r="AX55" s="582"/>
      <c r="AY55" s="582"/>
      <c r="AZ55" s="582"/>
      <c r="BA55" s="582"/>
      <c r="BB55" s="582"/>
      <c r="BC55" s="582"/>
      <c r="BD55" s="582"/>
      <c r="BE55" s="585"/>
      <c r="BF55" s="583">
        <v>65118</v>
      </c>
      <c r="BG55" s="584"/>
      <c r="BH55" s="584"/>
      <c r="BI55" s="584"/>
      <c r="BJ55" s="584"/>
      <c r="BK55" s="584"/>
      <c r="BL55" s="584"/>
      <c r="BM55" s="588">
        <v>0.1</v>
      </c>
      <c r="BN55" s="588"/>
      <c r="BO55" s="588"/>
      <c r="BP55" s="588"/>
      <c r="BQ55" s="584" t="s">
        <v>368</v>
      </c>
      <c r="BR55" s="584"/>
      <c r="BS55" s="584"/>
      <c r="BT55" s="584"/>
      <c r="BU55" s="584"/>
      <c r="BV55" s="584"/>
      <c r="BW55" s="584"/>
      <c r="BX55" s="584"/>
      <c r="BY55" s="584"/>
      <c r="BZ55" s="584">
        <v>60798</v>
      </c>
      <c r="CA55" s="584"/>
      <c r="CB55" s="584"/>
      <c r="CC55" s="584"/>
      <c r="CD55" s="584"/>
      <c r="CE55" s="584"/>
      <c r="CF55" s="702" t="s">
        <v>426</v>
      </c>
      <c r="CG55" s="703"/>
      <c r="CH55" s="728" t="s">
        <v>53</v>
      </c>
      <c r="CI55" s="777"/>
      <c r="CJ55" s="777"/>
      <c r="CK55" s="777"/>
      <c r="CL55" s="777"/>
      <c r="CM55" s="777"/>
      <c r="CN55" s="777"/>
      <c r="CO55" s="777"/>
      <c r="CP55" s="777"/>
      <c r="CQ55" s="779" t="s">
        <v>3</v>
      </c>
      <c r="CR55" s="780"/>
      <c r="CS55" s="766" t="s">
        <v>368</v>
      </c>
      <c r="CT55" s="767"/>
      <c r="CU55" s="767"/>
      <c r="CV55" s="767"/>
      <c r="CW55" s="767"/>
      <c r="CX55" s="767"/>
      <c r="CY55" s="767"/>
      <c r="CZ55" s="768"/>
      <c r="DA55" s="766" t="s">
        <v>368</v>
      </c>
      <c r="DB55" s="767"/>
      <c r="DC55" s="767"/>
      <c r="DD55" s="767"/>
      <c r="DE55" s="767"/>
      <c r="DF55" s="767"/>
      <c r="DG55" s="767"/>
      <c r="DH55" s="776"/>
      <c r="DI55" s="4"/>
    </row>
    <row r="56" spans="2:113" ht="13.5" customHeight="1">
      <c r="B56" s="659" t="s">
        <v>52</v>
      </c>
      <c r="C56" s="582"/>
      <c r="D56" s="582"/>
      <c r="E56" s="582"/>
      <c r="F56" s="582"/>
      <c r="G56" s="582"/>
      <c r="H56" s="582"/>
      <c r="I56" s="582"/>
      <c r="J56" s="582"/>
      <c r="K56" s="582"/>
      <c r="L56" s="585"/>
      <c r="M56" s="583">
        <v>20699917</v>
      </c>
      <c r="N56" s="584"/>
      <c r="O56" s="584"/>
      <c r="P56" s="584"/>
      <c r="Q56" s="584"/>
      <c r="R56" s="584"/>
      <c r="S56" s="584"/>
      <c r="T56" s="584"/>
      <c r="U56" s="588">
        <v>37.5</v>
      </c>
      <c r="V56" s="588"/>
      <c r="W56" s="588"/>
      <c r="X56" s="588"/>
      <c r="Y56" s="584">
        <v>12101876</v>
      </c>
      <c r="Z56" s="584"/>
      <c r="AA56" s="584"/>
      <c r="AB56" s="584"/>
      <c r="AC56" s="584"/>
      <c r="AD56" s="584"/>
      <c r="AE56" s="584"/>
      <c r="AF56" s="584"/>
      <c r="AG56" s="742">
        <v>11961327</v>
      </c>
      <c r="AH56" s="742"/>
      <c r="AI56" s="742"/>
      <c r="AJ56" s="742"/>
      <c r="AK56" s="742"/>
      <c r="AL56" s="742"/>
      <c r="AM56" s="742"/>
      <c r="AN56" s="742"/>
      <c r="AO56" s="742"/>
      <c r="AP56" s="742"/>
      <c r="AQ56" s="588">
        <v>49.6</v>
      </c>
      <c r="AR56" s="588"/>
      <c r="AS56" s="588"/>
      <c r="AT56" s="588"/>
      <c r="AU56" s="588"/>
      <c r="AV56" s="647"/>
      <c r="AW56" s="772" t="s">
        <v>427</v>
      </c>
      <c r="AX56" s="773"/>
      <c r="AY56" s="773"/>
      <c r="AZ56" s="773"/>
      <c r="BA56" s="773"/>
      <c r="BB56" s="773"/>
      <c r="BC56" s="773"/>
      <c r="BD56" s="773"/>
      <c r="BE56" s="774"/>
      <c r="BF56" s="583">
        <v>87984</v>
      </c>
      <c r="BG56" s="584"/>
      <c r="BH56" s="584"/>
      <c r="BI56" s="584"/>
      <c r="BJ56" s="584"/>
      <c r="BK56" s="584"/>
      <c r="BL56" s="584"/>
      <c r="BM56" s="588">
        <v>0.2</v>
      </c>
      <c r="BN56" s="588"/>
      <c r="BO56" s="588"/>
      <c r="BP56" s="588"/>
      <c r="BQ56" s="584" t="s">
        <v>368</v>
      </c>
      <c r="BR56" s="584"/>
      <c r="BS56" s="584"/>
      <c r="BT56" s="584"/>
      <c r="BU56" s="584"/>
      <c r="BV56" s="584"/>
      <c r="BW56" s="584"/>
      <c r="BX56" s="584"/>
      <c r="BY56" s="584"/>
      <c r="BZ56" s="584">
        <v>72209</v>
      </c>
      <c r="CA56" s="584"/>
      <c r="CB56" s="584"/>
      <c r="CC56" s="584"/>
      <c r="CD56" s="584"/>
      <c r="CE56" s="584"/>
      <c r="CF56" s="704"/>
      <c r="CG56" s="705"/>
      <c r="CH56" s="619" t="s">
        <v>51</v>
      </c>
      <c r="CI56" s="694"/>
      <c r="CJ56" s="694"/>
      <c r="CK56" s="694"/>
      <c r="CL56" s="694"/>
      <c r="CM56" s="694"/>
      <c r="CN56" s="694"/>
      <c r="CO56" s="694"/>
      <c r="CP56" s="694"/>
      <c r="CQ56" s="708" t="s">
        <v>3</v>
      </c>
      <c r="CR56" s="709"/>
      <c r="CS56" s="769" t="s">
        <v>368</v>
      </c>
      <c r="CT56" s="770"/>
      <c r="CU56" s="770"/>
      <c r="CV56" s="770"/>
      <c r="CW56" s="770"/>
      <c r="CX56" s="770"/>
      <c r="CY56" s="770"/>
      <c r="CZ56" s="771"/>
      <c r="DA56" s="769" t="s">
        <v>368</v>
      </c>
      <c r="DB56" s="770"/>
      <c r="DC56" s="770"/>
      <c r="DD56" s="770"/>
      <c r="DE56" s="770"/>
      <c r="DF56" s="770"/>
      <c r="DG56" s="770"/>
      <c r="DH56" s="775"/>
      <c r="DI56" s="4"/>
    </row>
    <row r="57" spans="2:113" ht="13.5" customHeight="1">
      <c r="B57" s="659" t="s">
        <v>50</v>
      </c>
      <c r="C57" s="582"/>
      <c r="D57" s="582"/>
      <c r="E57" s="582"/>
      <c r="F57" s="582"/>
      <c r="G57" s="582"/>
      <c r="H57" s="582"/>
      <c r="I57" s="582"/>
      <c r="J57" s="582"/>
      <c r="K57" s="582"/>
      <c r="L57" s="585"/>
      <c r="M57" s="583">
        <v>7522985</v>
      </c>
      <c r="N57" s="584"/>
      <c r="O57" s="584"/>
      <c r="P57" s="584"/>
      <c r="Q57" s="584"/>
      <c r="R57" s="584"/>
      <c r="S57" s="584"/>
      <c r="T57" s="584"/>
      <c r="U57" s="588">
        <v>13.6</v>
      </c>
      <c r="V57" s="588"/>
      <c r="W57" s="588"/>
      <c r="X57" s="588"/>
      <c r="Y57" s="584">
        <v>5502390</v>
      </c>
      <c r="Z57" s="584"/>
      <c r="AA57" s="584"/>
      <c r="AB57" s="584"/>
      <c r="AC57" s="584"/>
      <c r="AD57" s="584"/>
      <c r="AE57" s="584"/>
      <c r="AF57" s="584"/>
      <c r="AG57" s="584">
        <v>4782020</v>
      </c>
      <c r="AH57" s="584"/>
      <c r="AI57" s="584"/>
      <c r="AJ57" s="584"/>
      <c r="AK57" s="584"/>
      <c r="AL57" s="584"/>
      <c r="AM57" s="584"/>
      <c r="AN57" s="584"/>
      <c r="AO57" s="584"/>
      <c r="AP57" s="584"/>
      <c r="AQ57" s="588">
        <v>19.8</v>
      </c>
      <c r="AR57" s="588"/>
      <c r="AS57" s="588"/>
      <c r="AT57" s="588"/>
      <c r="AU57" s="588"/>
      <c r="AV57" s="647"/>
      <c r="AW57" s="619" t="s">
        <v>49</v>
      </c>
      <c r="AX57" s="582"/>
      <c r="AY57" s="582"/>
      <c r="AZ57" s="582"/>
      <c r="BA57" s="582"/>
      <c r="BB57" s="582"/>
      <c r="BC57" s="582"/>
      <c r="BD57" s="582"/>
      <c r="BE57" s="585"/>
      <c r="BF57" s="583">
        <v>11053173</v>
      </c>
      <c r="BG57" s="584"/>
      <c r="BH57" s="584"/>
      <c r="BI57" s="584"/>
      <c r="BJ57" s="584"/>
      <c r="BK57" s="584"/>
      <c r="BL57" s="584"/>
      <c r="BM57" s="588">
        <v>20</v>
      </c>
      <c r="BN57" s="588"/>
      <c r="BO57" s="588"/>
      <c r="BP57" s="588"/>
      <c r="BQ57" s="584">
        <v>6240035</v>
      </c>
      <c r="BR57" s="584"/>
      <c r="BS57" s="584"/>
      <c r="BT57" s="584"/>
      <c r="BU57" s="584"/>
      <c r="BV57" s="584"/>
      <c r="BW57" s="584"/>
      <c r="BX57" s="584"/>
      <c r="BY57" s="584"/>
      <c r="BZ57" s="584">
        <v>5622511</v>
      </c>
      <c r="CA57" s="584"/>
      <c r="CB57" s="584"/>
      <c r="CC57" s="584"/>
      <c r="CD57" s="584"/>
      <c r="CE57" s="584"/>
      <c r="CF57" s="704"/>
      <c r="CG57" s="705"/>
      <c r="CH57" s="619" t="s">
        <v>48</v>
      </c>
      <c r="CI57" s="694"/>
      <c r="CJ57" s="694"/>
      <c r="CK57" s="694"/>
      <c r="CL57" s="694"/>
      <c r="CM57" s="694"/>
      <c r="CN57" s="694"/>
      <c r="CO57" s="694"/>
      <c r="CP57" s="694"/>
      <c r="CQ57" s="708" t="s">
        <v>3</v>
      </c>
      <c r="CR57" s="709"/>
      <c r="CS57" s="586">
        <v>-0.6</v>
      </c>
      <c r="CT57" s="635"/>
      <c r="CU57" s="635"/>
      <c r="CV57" s="635"/>
      <c r="CW57" s="635"/>
      <c r="CX57" s="635"/>
      <c r="CY57" s="635"/>
      <c r="CZ57" s="765"/>
      <c r="DA57" s="586">
        <v>-1.4</v>
      </c>
      <c r="DB57" s="635"/>
      <c r="DC57" s="635"/>
      <c r="DD57" s="635"/>
      <c r="DE57" s="635"/>
      <c r="DF57" s="635"/>
      <c r="DG57" s="635"/>
      <c r="DH57" s="760"/>
    </row>
    <row r="58" spans="2:113" ht="13.5" customHeight="1">
      <c r="B58" s="659" t="s">
        <v>47</v>
      </c>
      <c r="C58" s="582"/>
      <c r="D58" s="582"/>
      <c r="E58" s="582"/>
      <c r="F58" s="582"/>
      <c r="G58" s="582"/>
      <c r="H58" s="582"/>
      <c r="I58" s="582"/>
      <c r="J58" s="582"/>
      <c r="K58" s="582"/>
      <c r="L58" s="585"/>
      <c r="M58" s="583">
        <v>214432</v>
      </c>
      <c r="N58" s="584"/>
      <c r="O58" s="584"/>
      <c r="P58" s="584"/>
      <c r="Q58" s="584"/>
      <c r="R58" s="584"/>
      <c r="S58" s="584"/>
      <c r="T58" s="584"/>
      <c r="U58" s="588">
        <v>0.4</v>
      </c>
      <c r="V58" s="588"/>
      <c r="W58" s="588"/>
      <c r="X58" s="588"/>
      <c r="Y58" s="584">
        <v>151348</v>
      </c>
      <c r="Z58" s="584"/>
      <c r="AA58" s="584"/>
      <c r="AB58" s="584"/>
      <c r="AC58" s="584"/>
      <c r="AD58" s="584"/>
      <c r="AE58" s="584"/>
      <c r="AF58" s="584"/>
      <c r="AG58" s="584">
        <v>151348</v>
      </c>
      <c r="AH58" s="584"/>
      <c r="AI58" s="584"/>
      <c r="AJ58" s="584"/>
      <c r="AK58" s="584"/>
      <c r="AL58" s="584"/>
      <c r="AM58" s="584"/>
      <c r="AN58" s="584"/>
      <c r="AO58" s="584"/>
      <c r="AP58" s="584"/>
      <c r="AQ58" s="588">
        <v>0.6</v>
      </c>
      <c r="AR58" s="588"/>
      <c r="AS58" s="588"/>
      <c r="AT58" s="588"/>
      <c r="AU58" s="588"/>
      <c r="AV58" s="647"/>
      <c r="AW58" s="619" t="s">
        <v>46</v>
      </c>
      <c r="AX58" s="582"/>
      <c r="AY58" s="582"/>
      <c r="AZ58" s="582"/>
      <c r="BA58" s="582"/>
      <c r="BB58" s="582"/>
      <c r="BC58" s="582"/>
      <c r="BD58" s="582"/>
      <c r="BE58" s="585"/>
      <c r="BF58" s="583">
        <v>1547325</v>
      </c>
      <c r="BG58" s="584"/>
      <c r="BH58" s="584"/>
      <c r="BI58" s="584"/>
      <c r="BJ58" s="584"/>
      <c r="BK58" s="584"/>
      <c r="BL58" s="584"/>
      <c r="BM58" s="588">
        <v>2.8</v>
      </c>
      <c r="BN58" s="588"/>
      <c r="BO58" s="588"/>
      <c r="BP58" s="588"/>
      <c r="BQ58" s="584">
        <v>1512</v>
      </c>
      <c r="BR58" s="584"/>
      <c r="BS58" s="584"/>
      <c r="BT58" s="584"/>
      <c r="BU58" s="584"/>
      <c r="BV58" s="584"/>
      <c r="BW58" s="584"/>
      <c r="BX58" s="584"/>
      <c r="BY58" s="584"/>
      <c r="BZ58" s="584">
        <v>1088165</v>
      </c>
      <c r="CA58" s="584"/>
      <c r="CB58" s="584"/>
      <c r="CC58" s="584"/>
      <c r="CD58" s="584"/>
      <c r="CE58" s="584"/>
      <c r="CF58" s="706"/>
      <c r="CG58" s="707"/>
      <c r="CH58" s="697" t="s">
        <v>45</v>
      </c>
      <c r="CI58" s="698"/>
      <c r="CJ58" s="698"/>
      <c r="CK58" s="698"/>
      <c r="CL58" s="698"/>
      <c r="CM58" s="698"/>
      <c r="CN58" s="698"/>
      <c r="CO58" s="698"/>
      <c r="CP58" s="698"/>
      <c r="CQ58" s="710" t="s">
        <v>3</v>
      </c>
      <c r="CR58" s="711"/>
      <c r="CS58" s="761" t="s">
        <v>368</v>
      </c>
      <c r="CT58" s="762"/>
      <c r="CU58" s="762"/>
      <c r="CV58" s="762"/>
      <c r="CW58" s="762"/>
      <c r="CX58" s="762"/>
      <c r="CY58" s="762"/>
      <c r="CZ58" s="763"/>
      <c r="DA58" s="761" t="s">
        <v>368</v>
      </c>
      <c r="DB58" s="762"/>
      <c r="DC58" s="762"/>
      <c r="DD58" s="762"/>
      <c r="DE58" s="762"/>
      <c r="DF58" s="762"/>
      <c r="DG58" s="762"/>
      <c r="DH58" s="764"/>
      <c r="DI58" s="4"/>
    </row>
    <row r="59" spans="2:113" ht="13.5" customHeight="1">
      <c r="B59" s="659" t="s">
        <v>44</v>
      </c>
      <c r="C59" s="582"/>
      <c r="D59" s="582"/>
      <c r="E59" s="582"/>
      <c r="F59" s="582"/>
      <c r="G59" s="582"/>
      <c r="H59" s="582"/>
      <c r="I59" s="582"/>
      <c r="J59" s="582"/>
      <c r="K59" s="582"/>
      <c r="L59" s="585"/>
      <c r="M59" s="583">
        <v>3944449</v>
      </c>
      <c r="N59" s="584"/>
      <c r="O59" s="584"/>
      <c r="P59" s="584"/>
      <c r="Q59" s="584"/>
      <c r="R59" s="584"/>
      <c r="S59" s="584"/>
      <c r="T59" s="584"/>
      <c r="U59" s="588">
        <v>7.1</v>
      </c>
      <c r="V59" s="588"/>
      <c r="W59" s="588"/>
      <c r="X59" s="588"/>
      <c r="Y59" s="584">
        <v>2574334</v>
      </c>
      <c r="Z59" s="584"/>
      <c r="AA59" s="584"/>
      <c r="AB59" s="584"/>
      <c r="AC59" s="584"/>
      <c r="AD59" s="584"/>
      <c r="AE59" s="584"/>
      <c r="AF59" s="584"/>
      <c r="AG59" s="584">
        <v>2281124</v>
      </c>
      <c r="AH59" s="584"/>
      <c r="AI59" s="584"/>
      <c r="AJ59" s="584"/>
      <c r="AK59" s="584"/>
      <c r="AL59" s="584"/>
      <c r="AM59" s="584"/>
      <c r="AN59" s="584"/>
      <c r="AO59" s="584"/>
      <c r="AP59" s="584"/>
      <c r="AQ59" s="588">
        <v>9.5</v>
      </c>
      <c r="AR59" s="588"/>
      <c r="AS59" s="588"/>
      <c r="AT59" s="588"/>
      <c r="AU59" s="588"/>
      <c r="AV59" s="647"/>
      <c r="AW59" s="619" t="s">
        <v>428</v>
      </c>
      <c r="AX59" s="582"/>
      <c r="AY59" s="582"/>
      <c r="AZ59" s="582"/>
      <c r="BA59" s="582"/>
      <c r="BB59" s="582"/>
      <c r="BC59" s="582"/>
      <c r="BD59" s="582"/>
      <c r="BE59" s="585"/>
      <c r="BF59" s="583">
        <v>4771113</v>
      </c>
      <c r="BG59" s="584"/>
      <c r="BH59" s="584"/>
      <c r="BI59" s="584"/>
      <c r="BJ59" s="584"/>
      <c r="BK59" s="584"/>
      <c r="BL59" s="584"/>
      <c r="BM59" s="588">
        <v>8.6</v>
      </c>
      <c r="BN59" s="588"/>
      <c r="BO59" s="588"/>
      <c r="BP59" s="588"/>
      <c r="BQ59" s="584">
        <v>1108995</v>
      </c>
      <c r="BR59" s="584"/>
      <c r="BS59" s="584"/>
      <c r="BT59" s="584"/>
      <c r="BU59" s="584"/>
      <c r="BV59" s="584"/>
      <c r="BW59" s="584"/>
      <c r="BX59" s="584"/>
      <c r="BY59" s="584"/>
      <c r="BZ59" s="584">
        <v>3189666</v>
      </c>
      <c r="CA59" s="584"/>
      <c r="CB59" s="584"/>
      <c r="CC59" s="584"/>
      <c r="CD59" s="584"/>
      <c r="CE59" s="584"/>
      <c r="CF59" s="638" t="s">
        <v>429</v>
      </c>
      <c r="CG59" s="639"/>
      <c r="CH59" s="639"/>
      <c r="CI59" s="639"/>
      <c r="CJ59" s="640"/>
      <c r="CK59" s="632" t="s">
        <v>430</v>
      </c>
      <c r="CL59" s="632"/>
      <c r="CM59" s="632"/>
      <c r="CN59" s="632"/>
      <c r="CO59" s="632"/>
      <c r="CP59" s="632"/>
      <c r="CQ59" s="632"/>
      <c r="CR59" s="633"/>
      <c r="CS59" s="583">
        <v>5336572</v>
      </c>
      <c r="CT59" s="752"/>
      <c r="CU59" s="752"/>
      <c r="CV59" s="752"/>
      <c r="CW59" s="752"/>
      <c r="CX59" s="752"/>
      <c r="CY59" s="752"/>
      <c r="CZ59" s="753"/>
      <c r="DA59" s="583">
        <v>1588659</v>
      </c>
      <c r="DB59" s="752"/>
      <c r="DC59" s="752"/>
      <c r="DD59" s="752"/>
      <c r="DE59" s="752"/>
      <c r="DF59" s="752"/>
      <c r="DG59" s="752"/>
      <c r="DH59" s="754"/>
      <c r="DI59" s="4"/>
    </row>
    <row r="60" spans="2:113" ht="13.5" customHeight="1">
      <c r="B60" s="17"/>
      <c r="C60" s="582" t="s">
        <v>43</v>
      </c>
      <c r="D60" s="582"/>
      <c r="E60" s="582"/>
      <c r="F60" s="582"/>
      <c r="G60" s="582"/>
      <c r="H60" s="582"/>
      <c r="I60" s="582"/>
      <c r="J60" s="582"/>
      <c r="K60" s="582"/>
      <c r="L60" s="585"/>
      <c r="M60" s="583">
        <v>712054</v>
      </c>
      <c r="N60" s="584"/>
      <c r="O60" s="584"/>
      <c r="P60" s="584"/>
      <c r="Q60" s="584"/>
      <c r="R60" s="584"/>
      <c r="S60" s="584"/>
      <c r="T60" s="584"/>
      <c r="U60" s="588">
        <v>1.3</v>
      </c>
      <c r="V60" s="588"/>
      <c r="W60" s="588"/>
      <c r="X60" s="588"/>
      <c r="Y60" s="584">
        <v>352074</v>
      </c>
      <c r="Z60" s="584"/>
      <c r="AA60" s="584"/>
      <c r="AB60" s="584"/>
      <c r="AC60" s="584"/>
      <c r="AD60" s="584"/>
      <c r="AE60" s="584"/>
      <c r="AF60" s="584"/>
      <c r="AG60" s="584">
        <v>320508</v>
      </c>
      <c r="AH60" s="584"/>
      <c r="AI60" s="584"/>
      <c r="AJ60" s="584"/>
      <c r="AK60" s="584"/>
      <c r="AL60" s="584"/>
      <c r="AM60" s="584"/>
      <c r="AN60" s="584"/>
      <c r="AO60" s="584"/>
      <c r="AP60" s="584"/>
      <c r="AQ60" s="588">
        <v>1.3</v>
      </c>
      <c r="AR60" s="588"/>
      <c r="AS60" s="588"/>
      <c r="AT60" s="588"/>
      <c r="AU60" s="588"/>
      <c r="AV60" s="647"/>
      <c r="AW60" s="619" t="s">
        <v>42</v>
      </c>
      <c r="AX60" s="582"/>
      <c r="AY60" s="582"/>
      <c r="AZ60" s="582"/>
      <c r="BA60" s="582"/>
      <c r="BB60" s="582"/>
      <c r="BC60" s="582"/>
      <c r="BD60" s="582"/>
      <c r="BE60" s="585"/>
      <c r="BF60" s="583" t="s">
        <v>368</v>
      </c>
      <c r="BG60" s="584"/>
      <c r="BH60" s="584"/>
      <c r="BI60" s="584"/>
      <c r="BJ60" s="584"/>
      <c r="BK60" s="584"/>
      <c r="BL60" s="584"/>
      <c r="BM60" s="588" t="s">
        <v>368</v>
      </c>
      <c r="BN60" s="588"/>
      <c r="BO60" s="588"/>
      <c r="BP60" s="588"/>
      <c r="BQ60" s="584" t="s">
        <v>368</v>
      </c>
      <c r="BR60" s="584"/>
      <c r="BS60" s="584"/>
      <c r="BT60" s="584"/>
      <c r="BU60" s="584"/>
      <c r="BV60" s="584"/>
      <c r="BW60" s="584"/>
      <c r="BX60" s="584"/>
      <c r="BY60" s="584"/>
      <c r="BZ60" s="584" t="s">
        <v>368</v>
      </c>
      <c r="CA60" s="584"/>
      <c r="CB60" s="584"/>
      <c r="CC60" s="584"/>
      <c r="CD60" s="584"/>
      <c r="CE60" s="584"/>
      <c r="CF60" s="641"/>
      <c r="CG60" s="642"/>
      <c r="CH60" s="642"/>
      <c r="CI60" s="642"/>
      <c r="CJ60" s="643"/>
      <c r="CK60" s="582" t="s">
        <v>431</v>
      </c>
      <c r="CL60" s="582"/>
      <c r="CM60" s="582"/>
      <c r="CN60" s="582"/>
      <c r="CO60" s="582"/>
      <c r="CP60" s="582"/>
      <c r="CQ60" s="582"/>
      <c r="CR60" s="585"/>
      <c r="CS60" s="583">
        <v>2858</v>
      </c>
      <c r="CT60" s="752"/>
      <c r="CU60" s="752"/>
      <c r="CV60" s="752"/>
      <c r="CW60" s="752"/>
      <c r="CX60" s="752"/>
      <c r="CY60" s="752"/>
      <c r="CZ60" s="753"/>
      <c r="DA60" s="583">
        <v>2858</v>
      </c>
      <c r="DB60" s="752"/>
      <c r="DC60" s="752"/>
      <c r="DD60" s="752"/>
      <c r="DE60" s="752"/>
      <c r="DF60" s="752"/>
      <c r="DG60" s="752"/>
      <c r="DH60" s="754"/>
      <c r="DI60" s="4"/>
    </row>
    <row r="61" spans="2:113" ht="13.5" customHeight="1">
      <c r="B61" s="659" t="s">
        <v>41</v>
      </c>
      <c r="C61" s="582"/>
      <c r="D61" s="582"/>
      <c r="E61" s="582"/>
      <c r="F61" s="582"/>
      <c r="G61" s="582"/>
      <c r="H61" s="582"/>
      <c r="I61" s="582"/>
      <c r="J61" s="582"/>
      <c r="K61" s="582"/>
      <c r="L61" s="585"/>
      <c r="M61" s="583">
        <v>6311407</v>
      </c>
      <c r="N61" s="584"/>
      <c r="O61" s="584"/>
      <c r="P61" s="584"/>
      <c r="Q61" s="584"/>
      <c r="R61" s="584"/>
      <c r="S61" s="584"/>
      <c r="T61" s="584"/>
      <c r="U61" s="588">
        <v>11.4</v>
      </c>
      <c r="V61" s="588"/>
      <c r="W61" s="588"/>
      <c r="X61" s="588"/>
      <c r="Y61" s="584">
        <v>5907009</v>
      </c>
      <c r="Z61" s="584"/>
      <c r="AA61" s="584"/>
      <c r="AB61" s="584"/>
      <c r="AC61" s="584"/>
      <c r="AD61" s="584"/>
      <c r="AE61" s="584"/>
      <c r="AF61" s="584"/>
      <c r="AG61" s="584">
        <v>3617908</v>
      </c>
      <c r="AH61" s="584"/>
      <c r="AI61" s="584"/>
      <c r="AJ61" s="584"/>
      <c r="AK61" s="584"/>
      <c r="AL61" s="584"/>
      <c r="AM61" s="584"/>
      <c r="AN61" s="584"/>
      <c r="AO61" s="584"/>
      <c r="AP61" s="584"/>
      <c r="AQ61" s="588">
        <v>15</v>
      </c>
      <c r="AR61" s="588"/>
      <c r="AS61" s="588"/>
      <c r="AT61" s="588"/>
      <c r="AU61" s="588"/>
      <c r="AV61" s="647"/>
      <c r="AW61" s="619" t="s">
        <v>40</v>
      </c>
      <c r="AX61" s="582"/>
      <c r="AY61" s="582"/>
      <c r="AZ61" s="582"/>
      <c r="BA61" s="582"/>
      <c r="BB61" s="582"/>
      <c r="BC61" s="582"/>
      <c r="BD61" s="582"/>
      <c r="BE61" s="585"/>
      <c r="BF61" s="583">
        <v>2226606</v>
      </c>
      <c r="BG61" s="584"/>
      <c r="BH61" s="584"/>
      <c r="BI61" s="584"/>
      <c r="BJ61" s="584"/>
      <c r="BK61" s="584"/>
      <c r="BL61" s="584"/>
      <c r="BM61" s="588">
        <v>4</v>
      </c>
      <c r="BN61" s="588"/>
      <c r="BO61" s="588"/>
      <c r="BP61" s="588"/>
      <c r="BQ61" s="584" t="s">
        <v>368</v>
      </c>
      <c r="BR61" s="584"/>
      <c r="BS61" s="584"/>
      <c r="BT61" s="584"/>
      <c r="BU61" s="584"/>
      <c r="BV61" s="584"/>
      <c r="BW61" s="584"/>
      <c r="BX61" s="584"/>
      <c r="BY61" s="584"/>
      <c r="BZ61" s="584">
        <v>2064545</v>
      </c>
      <c r="CA61" s="584"/>
      <c r="CB61" s="584"/>
      <c r="CC61" s="584"/>
      <c r="CD61" s="584"/>
      <c r="CE61" s="584"/>
      <c r="CF61" s="644"/>
      <c r="CG61" s="645"/>
      <c r="CH61" s="645"/>
      <c r="CI61" s="645"/>
      <c r="CJ61" s="646"/>
      <c r="CK61" s="662" t="s">
        <v>432</v>
      </c>
      <c r="CL61" s="662"/>
      <c r="CM61" s="662"/>
      <c r="CN61" s="662"/>
      <c r="CO61" s="662"/>
      <c r="CP61" s="662"/>
      <c r="CQ61" s="662"/>
      <c r="CR61" s="663"/>
      <c r="CS61" s="583">
        <v>5973769</v>
      </c>
      <c r="CT61" s="752"/>
      <c r="CU61" s="752"/>
      <c r="CV61" s="752"/>
      <c r="CW61" s="752"/>
      <c r="CX61" s="752"/>
      <c r="CY61" s="752"/>
      <c r="CZ61" s="753"/>
      <c r="DA61" s="583">
        <v>2809101</v>
      </c>
      <c r="DB61" s="752"/>
      <c r="DC61" s="752"/>
      <c r="DD61" s="752"/>
      <c r="DE61" s="752"/>
      <c r="DF61" s="752"/>
      <c r="DG61" s="752"/>
      <c r="DH61" s="754"/>
      <c r="DI61" s="4"/>
    </row>
    <row r="62" spans="2:113" ht="13.5" customHeight="1">
      <c r="B62" s="659" t="s">
        <v>39</v>
      </c>
      <c r="C62" s="582"/>
      <c r="D62" s="582"/>
      <c r="E62" s="582"/>
      <c r="F62" s="582"/>
      <c r="G62" s="582"/>
      <c r="H62" s="582"/>
      <c r="I62" s="582"/>
      <c r="J62" s="582"/>
      <c r="K62" s="582"/>
      <c r="L62" s="585"/>
      <c r="M62" s="583">
        <v>7901496</v>
      </c>
      <c r="N62" s="584"/>
      <c r="O62" s="584"/>
      <c r="P62" s="584"/>
      <c r="Q62" s="584"/>
      <c r="R62" s="584"/>
      <c r="S62" s="584"/>
      <c r="T62" s="584"/>
      <c r="U62" s="588">
        <v>14.3</v>
      </c>
      <c r="V62" s="588"/>
      <c r="W62" s="588"/>
      <c r="X62" s="588"/>
      <c r="Y62" s="584">
        <v>7656182</v>
      </c>
      <c r="Z62" s="584"/>
      <c r="AA62" s="584"/>
      <c r="AB62" s="584"/>
      <c r="AC62" s="584"/>
      <c r="AD62" s="584"/>
      <c r="AE62" s="584"/>
      <c r="AF62" s="584"/>
      <c r="AG62" s="584" t="s">
        <v>368</v>
      </c>
      <c r="AH62" s="584"/>
      <c r="AI62" s="584"/>
      <c r="AJ62" s="584"/>
      <c r="AK62" s="584"/>
      <c r="AL62" s="584"/>
      <c r="AM62" s="584"/>
      <c r="AN62" s="584"/>
      <c r="AO62" s="584"/>
      <c r="AP62" s="584"/>
      <c r="AQ62" s="588" t="s">
        <v>368</v>
      </c>
      <c r="AR62" s="588"/>
      <c r="AS62" s="588"/>
      <c r="AT62" s="588"/>
      <c r="AU62" s="588"/>
      <c r="AV62" s="647"/>
      <c r="AW62" s="619" t="s">
        <v>433</v>
      </c>
      <c r="AX62" s="582"/>
      <c r="AY62" s="582"/>
      <c r="AZ62" s="582"/>
      <c r="BA62" s="582"/>
      <c r="BB62" s="582"/>
      <c r="BC62" s="582"/>
      <c r="BD62" s="582"/>
      <c r="BE62" s="585"/>
      <c r="BF62" s="583" t="s">
        <v>368</v>
      </c>
      <c r="BG62" s="584"/>
      <c r="BH62" s="584"/>
      <c r="BI62" s="584"/>
      <c r="BJ62" s="584"/>
      <c r="BK62" s="584"/>
      <c r="BL62" s="584"/>
      <c r="BM62" s="588" t="s">
        <v>368</v>
      </c>
      <c r="BN62" s="588"/>
      <c r="BO62" s="588"/>
      <c r="BP62" s="588"/>
      <c r="BQ62" s="584" t="s">
        <v>368</v>
      </c>
      <c r="BR62" s="584"/>
      <c r="BS62" s="584"/>
      <c r="BT62" s="584"/>
      <c r="BU62" s="584"/>
      <c r="BV62" s="584"/>
      <c r="BW62" s="584"/>
      <c r="BX62" s="584"/>
      <c r="BY62" s="584"/>
      <c r="BZ62" s="584" t="s">
        <v>368</v>
      </c>
      <c r="CA62" s="584"/>
      <c r="CB62" s="584"/>
      <c r="CC62" s="584"/>
      <c r="CD62" s="584"/>
      <c r="CE62" s="584"/>
      <c r="CF62" s="648" t="s">
        <v>38</v>
      </c>
      <c r="CG62" s="649"/>
      <c r="CH62" s="649"/>
      <c r="CI62" s="649"/>
      <c r="CJ62" s="649"/>
      <c r="CK62" s="649"/>
      <c r="CL62" s="649"/>
      <c r="CM62" s="649"/>
      <c r="CN62" s="649"/>
      <c r="CO62" s="649"/>
      <c r="CP62" s="649"/>
      <c r="CQ62" s="649"/>
      <c r="CR62" s="649"/>
      <c r="CS62" s="755">
        <v>19947594</v>
      </c>
      <c r="CT62" s="756"/>
      <c r="CU62" s="756"/>
      <c r="CV62" s="756"/>
      <c r="CW62" s="756"/>
      <c r="CX62" s="756"/>
      <c r="CY62" s="756"/>
      <c r="CZ62" s="757"/>
      <c r="DA62" s="758">
        <v>20394544</v>
      </c>
      <c r="DB62" s="756"/>
      <c r="DC62" s="756"/>
      <c r="DD62" s="756"/>
      <c r="DE62" s="756"/>
      <c r="DF62" s="756"/>
      <c r="DG62" s="756"/>
      <c r="DH62" s="759"/>
      <c r="DI62" s="4"/>
    </row>
    <row r="63" spans="2:113" ht="13.5" customHeight="1">
      <c r="B63" s="659" t="s">
        <v>37</v>
      </c>
      <c r="C63" s="582"/>
      <c r="D63" s="582"/>
      <c r="E63" s="582"/>
      <c r="F63" s="582"/>
      <c r="G63" s="582"/>
      <c r="H63" s="582"/>
      <c r="I63" s="582"/>
      <c r="J63" s="582"/>
      <c r="K63" s="582"/>
      <c r="L63" s="585"/>
      <c r="M63" s="583">
        <v>16130</v>
      </c>
      <c r="N63" s="584"/>
      <c r="O63" s="584"/>
      <c r="P63" s="584"/>
      <c r="Q63" s="584"/>
      <c r="R63" s="584"/>
      <c r="S63" s="584"/>
      <c r="T63" s="584"/>
      <c r="U63" s="588">
        <v>0</v>
      </c>
      <c r="V63" s="588"/>
      <c r="W63" s="588"/>
      <c r="X63" s="588"/>
      <c r="Y63" s="584">
        <v>16130</v>
      </c>
      <c r="Z63" s="584"/>
      <c r="AA63" s="584"/>
      <c r="AB63" s="584"/>
      <c r="AC63" s="584"/>
      <c r="AD63" s="584"/>
      <c r="AE63" s="584"/>
      <c r="AF63" s="584"/>
      <c r="AG63" s="584" t="s">
        <v>368</v>
      </c>
      <c r="AH63" s="584"/>
      <c r="AI63" s="584"/>
      <c r="AJ63" s="584"/>
      <c r="AK63" s="584"/>
      <c r="AL63" s="584"/>
      <c r="AM63" s="584"/>
      <c r="AN63" s="584"/>
      <c r="AO63" s="584"/>
      <c r="AP63" s="584"/>
      <c r="AQ63" s="588" t="s">
        <v>368</v>
      </c>
      <c r="AR63" s="588"/>
      <c r="AS63" s="588"/>
      <c r="AT63" s="588"/>
      <c r="AU63" s="588"/>
      <c r="AV63" s="647"/>
      <c r="AW63" s="619" t="s">
        <v>35</v>
      </c>
      <c r="AX63" s="582"/>
      <c r="AY63" s="582"/>
      <c r="AZ63" s="582"/>
      <c r="BA63" s="582"/>
      <c r="BB63" s="582"/>
      <c r="BC63" s="582"/>
      <c r="BD63" s="582"/>
      <c r="BE63" s="585"/>
      <c r="BF63" s="583" t="s">
        <v>368</v>
      </c>
      <c r="BG63" s="584"/>
      <c r="BH63" s="584"/>
      <c r="BI63" s="584"/>
      <c r="BJ63" s="584"/>
      <c r="BK63" s="584"/>
      <c r="BL63" s="584"/>
      <c r="BM63" s="588" t="s">
        <v>368</v>
      </c>
      <c r="BN63" s="588"/>
      <c r="BO63" s="588"/>
      <c r="BP63" s="588"/>
      <c r="BQ63" s="584" t="s">
        <v>368</v>
      </c>
      <c r="BR63" s="584"/>
      <c r="BS63" s="584"/>
      <c r="BT63" s="584"/>
      <c r="BU63" s="584"/>
      <c r="BV63" s="584"/>
      <c r="BW63" s="584"/>
      <c r="BX63" s="584"/>
      <c r="BY63" s="584"/>
      <c r="BZ63" s="584" t="s">
        <v>368</v>
      </c>
      <c r="CA63" s="584"/>
      <c r="CB63" s="584"/>
      <c r="CC63" s="584"/>
      <c r="CD63" s="584"/>
      <c r="CE63" s="584"/>
      <c r="CF63" s="650" t="s">
        <v>434</v>
      </c>
      <c r="CG63" s="651"/>
      <c r="CH63" s="651"/>
      <c r="CI63" s="651"/>
      <c r="CJ63" s="652"/>
      <c r="CK63" s="619" t="s">
        <v>36</v>
      </c>
      <c r="CL63" s="582"/>
      <c r="CM63" s="582"/>
      <c r="CN63" s="582"/>
      <c r="CO63" s="582"/>
      <c r="CP63" s="582"/>
      <c r="CQ63" s="582"/>
      <c r="CR63" s="585"/>
      <c r="CS63" s="583">
        <v>3786481</v>
      </c>
      <c r="CT63" s="752"/>
      <c r="CU63" s="752"/>
      <c r="CV63" s="752"/>
      <c r="CW63" s="752"/>
      <c r="CX63" s="752"/>
      <c r="CY63" s="752"/>
      <c r="CZ63" s="753"/>
      <c r="DA63" s="583">
        <v>2110780</v>
      </c>
      <c r="DB63" s="752"/>
      <c r="DC63" s="752"/>
      <c r="DD63" s="752"/>
      <c r="DE63" s="752"/>
      <c r="DF63" s="752"/>
      <c r="DG63" s="752"/>
      <c r="DH63" s="754"/>
      <c r="DI63" s="4"/>
    </row>
    <row r="64" spans="2:113" ht="13.5" customHeight="1">
      <c r="B64" s="659" t="s">
        <v>35</v>
      </c>
      <c r="C64" s="582"/>
      <c r="D64" s="582"/>
      <c r="E64" s="582"/>
      <c r="F64" s="582"/>
      <c r="G64" s="582"/>
      <c r="H64" s="582"/>
      <c r="I64" s="582"/>
      <c r="J64" s="582"/>
      <c r="K64" s="582"/>
      <c r="L64" s="585"/>
      <c r="M64" s="583" t="s">
        <v>368</v>
      </c>
      <c r="N64" s="584"/>
      <c r="O64" s="584"/>
      <c r="P64" s="584"/>
      <c r="Q64" s="584"/>
      <c r="R64" s="584"/>
      <c r="S64" s="584"/>
      <c r="T64" s="584"/>
      <c r="U64" s="588" t="s">
        <v>368</v>
      </c>
      <c r="V64" s="588"/>
      <c r="W64" s="588"/>
      <c r="X64" s="588"/>
      <c r="Y64" s="584" t="s">
        <v>368</v>
      </c>
      <c r="Z64" s="584"/>
      <c r="AA64" s="584"/>
      <c r="AB64" s="584"/>
      <c r="AC64" s="584"/>
      <c r="AD64" s="584"/>
      <c r="AE64" s="584"/>
      <c r="AF64" s="584"/>
      <c r="AW64" s="660" t="s">
        <v>6</v>
      </c>
      <c r="AX64" s="582"/>
      <c r="AY64" s="582"/>
      <c r="AZ64" s="582"/>
      <c r="BA64" s="582"/>
      <c r="BB64" s="582"/>
      <c r="BC64" s="582"/>
      <c r="BD64" s="582"/>
      <c r="BE64" s="585"/>
      <c r="BF64" s="583">
        <v>55263482</v>
      </c>
      <c r="BG64" s="584"/>
      <c r="BH64" s="584"/>
      <c r="BI64" s="584"/>
      <c r="BJ64" s="584"/>
      <c r="BK64" s="584"/>
      <c r="BL64" s="584"/>
      <c r="BM64" s="588">
        <v>100</v>
      </c>
      <c r="BN64" s="588"/>
      <c r="BO64" s="588"/>
      <c r="BP64" s="588"/>
      <c r="BQ64" s="584">
        <v>8652666</v>
      </c>
      <c r="BR64" s="584"/>
      <c r="BS64" s="584"/>
      <c r="BT64" s="584"/>
      <c r="BU64" s="584"/>
      <c r="BV64" s="584"/>
      <c r="BW64" s="584"/>
      <c r="BX64" s="584"/>
      <c r="BY64" s="584"/>
      <c r="BZ64" s="584">
        <v>35777300</v>
      </c>
      <c r="CA64" s="584"/>
      <c r="CB64" s="584"/>
      <c r="CC64" s="584"/>
      <c r="CD64" s="584"/>
      <c r="CE64" s="584"/>
      <c r="CF64" s="653"/>
      <c r="CG64" s="654"/>
      <c r="CH64" s="654"/>
      <c r="CI64" s="654"/>
      <c r="CJ64" s="655"/>
      <c r="CK64" s="619" t="s">
        <v>34</v>
      </c>
      <c r="CL64" s="582"/>
      <c r="CM64" s="582"/>
      <c r="CN64" s="582"/>
      <c r="CO64" s="582"/>
      <c r="CP64" s="582"/>
      <c r="CQ64" s="582"/>
      <c r="CR64" s="585"/>
      <c r="CS64" s="583" t="s">
        <v>368</v>
      </c>
      <c r="CT64" s="752"/>
      <c r="CU64" s="752"/>
      <c r="CV64" s="752"/>
      <c r="CW64" s="752"/>
      <c r="CX64" s="752"/>
      <c r="CY64" s="752"/>
      <c r="CZ64" s="753"/>
      <c r="DA64" s="583" t="s">
        <v>368</v>
      </c>
      <c r="DB64" s="752"/>
      <c r="DC64" s="752"/>
      <c r="DD64" s="752"/>
      <c r="DE64" s="752"/>
      <c r="DF64" s="752"/>
      <c r="DG64" s="752"/>
      <c r="DH64" s="754"/>
      <c r="DI64" s="4"/>
    </row>
    <row r="65" spans="2:113" ht="13.5" customHeight="1">
      <c r="B65" s="659" t="s">
        <v>33</v>
      </c>
      <c r="C65" s="582"/>
      <c r="D65" s="582"/>
      <c r="E65" s="582"/>
      <c r="F65" s="582"/>
      <c r="G65" s="582"/>
      <c r="H65" s="582"/>
      <c r="I65" s="582"/>
      <c r="J65" s="582"/>
      <c r="K65" s="582"/>
      <c r="L65" s="585"/>
      <c r="M65" s="583">
        <v>8652666</v>
      </c>
      <c r="N65" s="584"/>
      <c r="O65" s="584"/>
      <c r="P65" s="584"/>
      <c r="Q65" s="584"/>
      <c r="R65" s="584"/>
      <c r="S65" s="584"/>
      <c r="T65" s="584"/>
      <c r="U65" s="588">
        <v>15.7</v>
      </c>
      <c r="V65" s="588"/>
      <c r="W65" s="588"/>
      <c r="X65" s="588"/>
      <c r="Y65" s="584">
        <v>1868031</v>
      </c>
      <c r="Z65" s="584"/>
      <c r="AA65" s="584"/>
      <c r="AB65" s="584"/>
      <c r="AC65" s="584"/>
      <c r="AD65" s="584"/>
      <c r="AE65" s="584"/>
      <c r="AF65" s="584"/>
      <c r="AG65" s="18"/>
      <c r="AH65" s="745" t="s">
        <v>435</v>
      </c>
      <c r="AI65" s="745"/>
      <c r="AJ65" s="745"/>
      <c r="AK65" s="745"/>
      <c r="AL65" s="745"/>
      <c r="AM65" s="745"/>
      <c r="AN65" s="745"/>
      <c r="AO65" s="745"/>
      <c r="AP65" s="745"/>
      <c r="AQ65" s="745"/>
      <c r="AR65" s="745"/>
      <c r="AS65" s="745"/>
      <c r="AT65" s="745"/>
      <c r="AU65" s="745"/>
      <c r="AV65" s="746"/>
      <c r="AW65" s="661"/>
      <c r="AX65" s="662"/>
      <c r="AY65" s="662"/>
      <c r="AZ65" s="662"/>
      <c r="BA65" s="662"/>
      <c r="BB65" s="662"/>
      <c r="BC65" s="662"/>
      <c r="BD65" s="662"/>
      <c r="BE65" s="663"/>
      <c r="BF65" s="664"/>
      <c r="BG65" s="665"/>
      <c r="BH65" s="665"/>
      <c r="BI65" s="665"/>
      <c r="BJ65" s="665"/>
      <c r="BK65" s="665"/>
      <c r="BL65" s="665"/>
      <c r="BM65" s="666"/>
      <c r="BN65" s="666"/>
      <c r="BO65" s="666"/>
      <c r="BP65" s="666"/>
      <c r="BQ65" s="665"/>
      <c r="BR65" s="665"/>
      <c r="BS65" s="665"/>
      <c r="BT65" s="665"/>
      <c r="BU65" s="665"/>
      <c r="BV65" s="665"/>
      <c r="BW65" s="665"/>
      <c r="BX65" s="665"/>
      <c r="BY65" s="665"/>
      <c r="BZ65" s="665"/>
      <c r="CA65" s="665"/>
      <c r="CB65" s="665"/>
      <c r="CC65" s="665"/>
      <c r="CD65" s="665"/>
      <c r="CE65" s="665"/>
      <c r="CF65" s="653"/>
      <c r="CG65" s="654"/>
      <c r="CH65" s="654"/>
      <c r="CI65" s="654"/>
      <c r="CJ65" s="655"/>
      <c r="CK65" s="619" t="s">
        <v>32</v>
      </c>
      <c r="CL65" s="582"/>
      <c r="CM65" s="582"/>
      <c r="CN65" s="582"/>
      <c r="CO65" s="582"/>
      <c r="CP65" s="582"/>
      <c r="CQ65" s="582"/>
      <c r="CR65" s="585"/>
      <c r="CS65" s="583">
        <v>13075986</v>
      </c>
      <c r="CT65" s="752"/>
      <c r="CU65" s="752"/>
      <c r="CV65" s="752"/>
      <c r="CW65" s="752"/>
      <c r="CX65" s="752"/>
      <c r="CY65" s="752"/>
      <c r="CZ65" s="753"/>
      <c r="DA65" s="583">
        <v>5544559</v>
      </c>
      <c r="DB65" s="752"/>
      <c r="DC65" s="752"/>
      <c r="DD65" s="752"/>
      <c r="DE65" s="752"/>
      <c r="DF65" s="752"/>
      <c r="DG65" s="752"/>
      <c r="DH65" s="754"/>
      <c r="DI65" s="4"/>
    </row>
    <row r="66" spans="2:113" ht="13.5" customHeight="1">
      <c r="B66" s="17"/>
      <c r="C66" s="667" t="s">
        <v>31</v>
      </c>
      <c r="D66" s="667"/>
      <c r="E66" s="667"/>
      <c r="F66" s="667"/>
      <c r="G66" s="667"/>
      <c r="H66" s="667"/>
      <c r="I66" s="667"/>
      <c r="J66" s="667"/>
      <c r="K66" s="667"/>
      <c r="L66" s="668"/>
      <c r="M66" s="583">
        <v>37605</v>
      </c>
      <c r="N66" s="584"/>
      <c r="O66" s="584"/>
      <c r="P66" s="584"/>
      <c r="Q66" s="584"/>
      <c r="R66" s="584"/>
      <c r="S66" s="584"/>
      <c r="T66" s="584"/>
      <c r="U66" s="588">
        <v>0.1</v>
      </c>
      <c r="V66" s="588"/>
      <c r="W66" s="588"/>
      <c r="X66" s="588"/>
      <c r="Y66" s="584">
        <v>37605</v>
      </c>
      <c r="Z66" s="584"/>
      <c r="AA66" s="584"/>
      <c r="AB66" s="584"/>
      <c r="AC66" s="584"/>
      <c r="AD66" s="584"/>
      <c r="AE66" s="584"/>
      <c r="AF66" s="584"/>
      <c r="AG66" s="11"/>
      <c r="AH66" s="676">
        <v>22793727</v>
      </c>
      <c r="AI66" s="676"/>
      <c r="AJ66" s="676"/>
      <c r="AK66" s="676"/>
      <c r="AL66" s="676"/>
      <c r="AM66" s="676"/>
      <c r="AN66" s="676"/>
      <c r="AO66" s="676"/>
      <c r="AP66" s="676"/>
      <c r="AQ66" s="676"/>
      <c r="AR66" s="676"/>
      <c r="AS66" s="676"/>
      <c r="AT66" s="677" t="s">
        <v>5</v>
      </c>
      <c r="AU66" s="677"/>
      <c r="AV66" s="14"/>
      <c r="AW66" s="678" t="s">
        <v>436</v>
      </c>
      <c r="AX66" s="679"/>
      <c r="AY66" s="728" t="s">
        <v>30</v>
      </c>
      <c r="AZ66" s="747"/>
      <c r="BA66" s="747"/>
      <c r="BB66" s="747"/>
      <c r="BC66" s="747"/>
      <c r="BD66" s="747"/>
      <c r="BE66" s="748"/>
      <c r="BF66" s="749">
        <v>6311407</v>
      </c>
      <c r="BG66" s="750"/>
      <c r="BH66" s="750"/>
      <c r="BI66" s="750"/>
      <c r="BJ66" s="750"/>
      <c r="BK66" s="751"/>
      <c r="BL66" s="719" t="s">
        <v>437</v>
      </c>
      <c r="BM66" s="722" t="s">
        <v>438</v>
      </c>
      <c r="BN66" s="728" t="s">
        <v>29</v>
      </c>
      <c r="BO66" s="632"/>
      <c r="BP66" s="632"/>
      <c r="BQ66" s="632"/>
      <c r="BR66" s="632"/>
      <c r="BS66" s="632"/>
      <c r="BT66" s="632"/>
      <c r="BU66" s="632"/>
      <c r="BV66" s="632"/>
      <c r="BW66" s="632"/>
      <c r="BX66" s="632"/>
      <c r="BY66" s="633"/>
      <c r="BZ66" s="749">
        <v>527802</v>
      </c>
      <c r="CA66" s="750"/>
      <c r="CB66" s="750"/>
      <c r="CC66" s="750"/>
      <c r="CD66" s="750"/>
      <c r="CE66" s="750"/>
      <c r="CF66" s="656"/>
      <c r="CG66" s="657"/>
      <c r="CH66" s="657"/>
      <c r="CI66" s="657"/>
      <c r="CJ66" s="658"/>
      <c r="CK66" s="697" t="s">
        <v>28</v>
      </c>
      <c r="CL66" s="662"/>
      <c r="CM66" s="662"/>
      <c r="CN66" s="662"/>
      <c r="CO66" s="662"/>
      <c r="CP66" s="662"/>
      <c r="CQ66" s="662"/>
      <c r="CR66" s="663"/>
      <c r="CS66" s="583" t="s">
        <v>368</v>
      </c>
      <c r="CT66" s="752"/>
      <c r="CU66" s="752"/>
      <c r="CV66" s="752"/>
      <c r="CW66" s="752"/>
      <c r="CX66" s="752"/>
      <c r="CY66" s="752"/>
      <c r="CZ66" s="753"/>
      <c r="DA66" s="583" t="s">
        <v>368</v>
      </c>
      <c r="DB66" s="752"/>
      <c r="DC66" s="752"/>
      <c r="DD66" s="752"/>
      <c r="DE66" s="752"/>
      <c r="DF66" s="752"/>
      <c r="DG66" s="752"/>
      <c r="DH66" s="754"/>
      <c r="DI66" s="4"/>
    </row>
    <row r="67" spans="2:113" ht="13.5" customHeight="1">
      <c r="B67" s="187"/>
      <c r="C67" s="725" t="s">
        <v>27</v>
      </c>
      <c r="D67" s="726"/>
      <c r="E67" s="726"/>
      <c r="F67" s="726"/>
      <c r="G67" s="726"/>
      <c r="H67" s="726"/>
      <c r="I67" s="726"/>
      <c r="J67" s="726"/>
      <c r="K67" s="726"/>
      <c r="L67" s="727"/>
      <c r="M67" s="741">
        <v>8652666</v>
      </c>
      <c r="N67" s="742"/>
      <c r="O67" s="742"/>
      <c r="P67" s="742"/>
      <c r="Q67" s="742"/>
      <c r="R67" s="742"/>
      <c r="S67" s="742"/>
      <c r="T67" s="742"/>
      <c r="U67" s="743">
        <v>15.7</v>
      </c>
      <c r="V67" s="743"/>
      <c r="W67" s="743"/>
      <c r="X67" s="743"/>
      <c r="Y67" s="742">
        <v>1868031</v>
      </c>
      <c r="Z67" s="742"/>
      <c r="AA67" s="742"/>
      <c r="AB67" s="742"/>
      <c r="AC67" s="742"/>
      <c r="AD67" s="742"/>
      <c r="AE67" s="742"/>
      <c r="AF67" s="744"/>
      <c r="AG67" s="11"/>
      <c r="AH67" s="582" t="s">
        <v>26</v>
      </c>
      <c r="AI67" s="582"/>
      <c r="AJ67" s="582"/>
      <c r="AK67" s="582"/>
      <c r="AL67" s="582"/>
      <c r="AM67" s="582"/>
      <c r="AN67" s="582"/>
      <c r="AO67" s="582"/>
      <c r="AP67" s="582"/>
      <c r="AQ67" s="582"/>
      <c r="AR67" s="582"/>
      <c r="AS67" s="582"/>
      <c r="AT67" s="582"/>
      <c r="AU67" s="582"/>
      <c r="AV67" s="626"/>
      <c r="AW67" s="680"/>
      <c r="AX67" s="681"/>
      <c r="AY67" s="669" t="s">
        <v>439</v>
      </c>
      <c r="AZ67" s="670"/>
      <c r="BA67" s="670"/>
      <c r="BB67" s="670"/>
      <c r="BC67" s="670"/>
      <c r="BD67" s="670"/>
      <c r="BE67" s="671"/>
      <c r="BF67" s="583">
        <v>1284206</v>
      </c>
      <c r="BG67" s="584"/>
      <c r="BH67" s="584"/>
      <c r="BI67" s="584"/>
      <c r="BJ67" s="584"/>
      <c r="BK67" s="672"/>
      <c r="BL67" s="720"/>
      <c r="BM67" s="723"/>
      <c r="BN67" s="619" t="s">
        <v>25</v>
      </c>
      <c r="BO67" s="582"/>
      <c r="BP67" s="582"/>
      <c r="BQ67" s="582"/>
      <c r="BR67" s="582"/>
      <c r="BS67" s="582"/>
      <c r="BT67" s="582"/>
      <c r="BU67" s="582"/>
      <c r="BV67" s="582"/>
      <c r="BW67" s="582"/>
      <c r="BX67" s="582"/>
      <c r="BY67" s="585"/>
      <c r="BZ67" s="583">
        <v>-886698</v>
      </c>
      <c r="CA67" s="584"/>
      <c r="CB67" s="584"/>
      <c r="CC67" s="584"/>
      <c r="CD67" s="584"/>
      <c r="CE67" s="584"/>
      <c r="CF67" s="728" t="s">
        <v>24</v>
      </c>
      <c r="CG67" s="729"/>
      <c r="CH67" s="729"/>
      <c r="CI67" s="729"/>
      <c r="CJ67" s="729"/>
      <c r="CK67" s="729"/>
      <c r="CL67" s="729"/>
      <c r="CM67" s="729"/>
      <c r="CN67" s="729"/>
      <c r="CO67" s="729"/>
      <c r="CP67" s="729"/>
      <c r="CQ67" s="729"/>
      <c r="CR67" s="729"/>
      <c r="CS67" s="730">
        <v>42000</v>
      </c>
      <c r="CT67" s="614"/>
      <c r="CU67" s="614"/>
      <c r="CV67" s="614"/>
      <c r="CW67" s="614"/>
      <c r="CX67" s="614"/>
      <c r="CY67" s="614"/>
      <c r="CZ67" s="731"/>
      <c r="DA67" s="613">
        <v>30000</v>
      </c>
      <c r="DB67" s="614"/>
      <c r="DC67" s="614"/>
      <c r="DD67" s="614"/>
      <c r="DE67" s="614"/>
      <c r="DF67" s="614"/>
      <c r="DG67" s="614"/>
      <c r="DH67" s="615"/>
      <c r="DI67" s="4"/>
    </row>
    <row r="68" spans="2:113" ht="13.5" customHeight="1">
      <c r="B68" s="616" t="s">
        <v>23</v>
      </c>
      <c r="C68" s="13"/>
      <c r="D68" s="582" t="s">
        <v>22</v>
      </c>
      <c r="E68" s="582"/>
      <c r="F68" s="582"/>
      <c r="G68" s="582"/>
      <c r="H68" s="582"/>
      <c r="I68" s="582"/>
      <c r="J68" s="582"/>
      <c r="K68" s="582"/>
      <c r="L68" s="585"/>
      <c r="M68" s="583">
        <v>5959208</v>
      </c>
      <c r="N68" s="584"/>
      <c r="O68" s="584"/>
      <c r="P68" s="584"/>
      <c r="Q68" s="584"/>
      <c r="R68" s="584"/>
      <c r="S68" s="584"/>
      <c r="T68" s="584"/>
      <c r="U68" s="588">
        <v>10.8</v>
      </c>
      <c r="V68" s="588"/>
      <c r="W68" s="588"/>
      <c r="X68" s="588"/>
      <c r="Y68" s="584">
        <v>1134229</v>
      </c>
      <c r="Z68" s="584"/>
      <c r="AA68" s="584"/>
      <c r="AB68" s="584"/>
      <c r="AC68" s="584"/>
      <c r="AD68" s="584"/>
      <c r="AE68" s="584"/>
      <c r="AF68" s="672"/>
      <c r="AG68" s="11"/>
      <c r="AH68" s="4"/>
      <c r="AI68" s="4"/>
      <c r="AJ68" s="4"/>
      <c r="AK68" s="617">
        <v>94.6</v>
      </c>
      <c r="AL68" s="617"/>
      <c r="AM68" s="617"/>
      <c r="AN68" s="282" t="s">
        <v>21</v>
      </c>
      <c r="AO68" s="16"/>
      <c r="AP68" s="16"/>
      <c r="AQ68" s="15" t="s">
        <v>440</v>
      </c>
      <c r="AR68" s="618">
        <v>94.6</v>
      </c>
      <c r="AS68" s="618"/>
      <c r="AT68" s="618"/>
      <c r="AU68" s="282" t="s">
        <v>21</v>
      </c>
      <c r="AV68" s="14" t="s">
        <v>441</v>
      </c>
      <c r="AW68" s="680"/>
      <c r="AX68" s="681"/>
      <c r="AY68" s="669" t="s">
        <v>498</v>
      </c>
      <c r="AZ68" s="670"/>
      <c r="BA68" s="670"/>
      <c r="BB68" s="670"/>
      <c r="BC68" s="670"/>
      <c r="BD68" s="670"/>
      <c r="BE68" s="671"/>
      <c r="BF68" s="583">
        <v>576476</v>
      </c>
      <c r="BG68" s="584"/>
      <c r="BH68" s="584"/>
      <c r="BI68" s="584"/>
      <c r="BJ68" s="584"/>
      <c r="BK68" s="672"/>
      <c r="BL68" s="720"/>
      <c r="BM68" s="723"/>
      <c r="BN68" s="619" t="s">
        <v>20</v>
      </c>
      <c r="BO68" s="582"/>
      <c r="BP68" s="582"/>
      <c r="BQ68" s="582"/>
      <c r="BR68" s="582"/>
      <c r="BS68" s="582"/>
      <c r="BT68" s="582"/>
      <c r="BU68" s="582"/>
      <c r="BV68" s="582"/>
      <c r="BW68" s="582"/>
      <c r="BX68" s="582"/>
      <c r="BY68" s="585"/>
      <c r="BZ68" s="583">
        <v>16580</v>
      </c>
      <c r="CA68" s="584"/>
      <c r="CB68" s="584"/>
      <c r="CC68" s="584"/>
      <c r="CD68" s="584"/>
      <c r="CE68" s="584"/>
      <c r="CF68" s="619" t="s">
        <v>19</v>
      </c>
      <c r="CG68" s="620"/>
      <c r="CH68" s="620"/>
      <c r="CI68" s="620"/>
      <c r="CJ68" s="620"/>
      <c r="CK68" s="620"/>
      <c r="CL68" s="620"/>
      <c r="CM68" s="620"/>
      <c r="CN68" s="620"/>
      <c r="CO68" s="620"/>
      <c r="CP68" s="620"/>
      <c r="CQ68" s="620"/>
      <c r="CR68" s="620"/>
      <c r="CS68" s="621" t="s">
        <v>368</v>
      </c>
      <c r="CT68" s="622"/>
      <c r="CU68" s="622"/>
      <c r="CV68" s="622"/>
      <c r="CW68" s="622"/>
      <c r="CX68" s="622"/>
      <c r="CY68" s="622"/>
      <c r="CZ68" s="623"/>
      <c r="DA68" s="624" t="s">
        <v>368</v>
      </c>
      <c r="DB68" s="622"/>
      <c r="DC68" s="622"/>
      <c r="DD68" s="622"/>
      <c r="DE68" s="622"/>
      <c r="DF68" s="622"/>
      <c r="DG68" s="622"/>
      <c r="DH68" s="625"/>
      <c r="DI68" s="4"/>
    </row>
    <row r="69" spans="2:113" ht="13.5" customHeight="1">
      <c r="B69" s="616"/>
      <c r="C69" s="13"/>
      <c r="D69" s="582" t="s">
        <v>18</v>
      </c>
      <c r="E69" s="582"/>
      <c r="F69" s="582"/>
      <c r="G69" s="582"/>
      <c r="H69" s="582"/>
      <c r="I69" s="582"/>
      <c r="J69" s="582"/>
      <c r="K69" s="582"/>
      <c r="L69" s="585"/>
      <c r="M69" s="583">
        <v>2693458</v>
      </c>
      <c r="N69" s="584"/>
      <c r="O69" s="584"/>
      <c r="P69" s="584"/>
      <c r="Q69" s="584"/>
      <c r="R69" s="584"/>
      <c r="S69" s="584"/>
      <c r="T69" s="584"/>
      <c r="U69" s="588">
        <v>4.9000000000000004</v>
      </c>
      <c r="V69" s="588"/>
      <c r="W69" s="588"/>
      <c r="X69" s="588"/>
      <c r="Y69" s="584">
        <v>733802</v>
      </c>
      <c r="Z69" s="584"/>
      <c r="AA69" s="584"/>
      <c r="AB69" s="584"/>
      <c r="AC69" s="584"/>
      <c r="AD69" s="584"/>
      <c r="AE69" s="584"/>
      <c r="AF69" s="672"/>
      <c r="AG69" s="11"/>
      <c r="AH69" s="6"/>
      <c r="AI69" s="12"/>
      <c r="AJ69" s="12"/>
      <c r="AK69" s="12"/>
      <c r="AL69" s="582" t="s">
        <v>443</v>
      </c>
      <c r="AM69" s="582"/>
      <c r="AN69" s="582"/>
      <c r="AO69" s="582"/>
      <c r="AP69" s="582"/>
      <c r="AQ69" s="582"/>
      <c r="AR69" s="582"/>
      <c r="AS69" s="582"/>
      <c r="AT69" s="582"/>
      <c r="AU69" s="582"/>
      <c r="AV69" s="626"/>
      <c r="AW69" s="680"/>
      <c r="AX69" s="681"/>
      <c r="AY69" s="669" t="s">
        <v>444</v>
      </c>
      <c r="AZ69" s="670"/>
      <c r="BA69" s="670"/>
      <c r="BB69" s="670"/>
      <c r="BC69" s="670"/>
      <c r="BD69" s="670"/>
      <c r="BE69" s="671"/>
      <c r="BF69" s="583">
        <v>109246</v>
      </c>
      <c r="BG69" s="584"/>
      <c r="BH69" s="584"/>
      <c r="BI69" s="584"/>
      <c r="BJ69" s="584"/>
      <c r="BK69" s="672"/>
      <c r="BL69" s="720"/>
      <c r="BM69" s="723"/>
      <c r="BN69" s="619" t="s">
        <v>17</v>
      </c>
      <c r="BO69" s="582"/>
      <c r="BP69" s="582"/>
      <c r="BQ69" s="582"/>
      <c r="BR69" s="582"/>
      <c r="BS69" s="582"/>
      <c r="BT69" s="582"/>
      <c r="BU69" s="582"/>
      <c r="BV69" s="582"/>
      <c r="BW69" s="582"/>
      <c r="BX69" s="582"/>
      <c r="BY69" s="585"/>
      <c r="BZ69" s="583">
        <v>24437</v>
      </c>
      <c r="CA69" s="584"/>
      <c r="CB69" s="584"/>
      <c r="CC69" s="584"/>
      <c r="CD69" s="584"/>
      <c r="CE69" s="584"/>
      <c r="CF69" s="627" t="s">
        <v>16</v>
      </c>
      <c r="CG69" s="628"/>
      <c r="CH69" s="628" t="s">
        <v>15</v>
      </c>
      <c r="CI69" s="628"/>
      <c r="CJ69" s="631"/>
      <c r="CK69" s="632" t="s">
        <v>14</v>
      </c>
      <c r="CL69" s="632"/>
      <c r="CM69" s="632"/>
      <c r="CN69" s="632"/>
      <c r="CO69" s="632"/>
      <c r="CP69" s="632"/>
      <c r="CQ69" s="632"/>
      <c r="CR69" s="633"/>
      <c r="CS69" s="634">
        <v>99.5</v>
      </c>
      <c r="CT69" s="635"/>
      <c r="CU69" s="635"/>
      <c r="CV69" s="635"/>
      <c r="CW69" s="635">
        <v>98.5</v>
      </c>
      <c r="CX69" s="587"/>
      <c r="CY69" s="587"/>
      <c r="CZ69" s="589"/>
      <c r="DA69" s="634">
        <v>99.4</v>
      </c>
      <c r="DB69" s="587"/>
      <c r="DC69" s="587"/>
      <c r="DD69" s="587"/>
      <c r="DE69" s="635">
        <v>98.2</v>
      </c>
      <c r="DF69" s="587"/>
      <c r="DG69" s="587"/>
      <c r="DH69" s="590"/>
      <c r="DI69" s="4"/>
    </row>
    <row r="70" spans="2:113" ht="13.5" customHeight="1">
      <c r="B70" s="616"/>
      <c r="C70" s="619" t="s">
        <v>13</v>
      </c>
      <c r="D70" s="582"/>
      <c r="E70" s="582"/>
      <c r="F70" s="582"/>
      <c r="G70" s="582"/>
      <c r="H70" s="582"/>
      <c r="I70" s="582"/>
      <c r="J70" s="582"/>
      <c r="K70" s="582"/>
      <c r="L70" s="585"/>
      <c r="M70" s="583" t="s">
        <v>368</v>
      </c>
      <c r="N70" s="584"/>
      <c r="O70" s="584"/>
      <c r="P70" s="584"/>
      <c r="Q70" s="584"/>
      <c r="R70" s="584"/>
      <c r="S70" s="584"/>
      <c r="T70" s="584"/>
      <c r="U70" s="588" t="s">
        <v>368</v>
      </c>
      <c r="V70" s="588"/>
      <c r="W70" s="588"/>
      <c r="X70" s="588"/>
      <c r="Y70" s="584" t="s">
        <v>368</v>
      </c>
      <c r="Z70" s="584"/>
      <c r="AA70" s="584"/>
      <c r="AB70" s="584"/>
      <c r="AC70" s="584"/>
      <c r="AD70" s="584"/>
      <c r="AE70" s="584"/>
      <c r="AF70" s="672"/>
      <c r="AG70" s="11"/>
      <c r="AH70" s="6"/>
      <c r="AI70" s="12"/>
      <c r="AJ70" s="12"/>
      <c r="AK70" s="12"/>
      <c r="AL70" s="582" t="s">
        <v>445</v>
      </c>
      <c r="AM70" s="582"/>
      <c r="AN70" s="582"/>
      <c r="AO70" s="582"/>
      <c r="AP70" s="582"/>
      <c r="AQ70" s="582"/>
      <c r="AR70" s="582"/>
      <c r="AS70" s="582"/>
      <c r="AT70" s="582"/>
      <c r="AU70" s="582"/>
      <c r="AV70" s="626"/>
      <c r="AW70" s="680"/>
      <c r="AX70" s="681"/>
      <c r="AY70" s="669" t="s">
        <v>446</v>
      </c>
      <c r="AZ70" s="670"/>
      <c r="BA70" s="670"/>
      <c r="BB70" s="670"/>
      <c r="BC70" s="670"/>
      <c r="BD70" s="670"/>
      <c r="BE70" s="671"/>
      <c r="BF70" s="583" t="s">
        <v>368</v>
      </c>
      <c r="BG70" s="584"/>
      <c r="BH70" s="584"/>
      <c r="BI70" s="584"/>
      <c r="BJ70" s="584"/>
      <c r="BK70" s="672"/>
      <c r="BL70" s="720"/>
      <c r="BM70" s="723"/>
      <c r="BN70" s="737" t="s">
        <v>447</v>
      </c>
      <c r="BO70" s="737"/>
      <c r="BP70" s="737"/>
      <c r="BQ70" s="737"/>
      <c r="BR70" s="739" t="s">
        <v>12</v>
      </c>
      <c r="BS70" s="582" t="s">
        <v>11</v>
      </c>
      <c r="BT70" s="582"/>
      <c r="BU70" s="582"/>
      <c r="BV70" s="582"/>
      <c r="BW70" s="582"/>
      <c r="BX70" s="582"/>
      <c r="BY70" s="582"/>
      <c r="BZ70" s="583">
        <v>91</v>
      </c>
      <c r="CA70" s="584"/>
      <c r="CB70" s="584"/>
      <c r="CC70" s="584"/>
      <c r="CD70" s="584"/>
      <c r="CE70" s="584"/>
      <c r="CF70" s="629"/>
      <c r="CG70" s="630"/>
      <c r="CH70" s="637" t="s">
        <v>448</v>
      </c>
      <c r="CI70" s="637" t="s">
        <v>449</v>
      </c>
      <c r="CJ70" s="732" t="s">
        <v>450</v>
      </c>
      <c r="CK70" s="582"/>
      <c r="CL70" s="582"/>
      <c r="CM70" s="582"/>
      <c r="CN70" s="582"/>
      <c r="CO70" s="582"/>
      <c r="CP70" s="582"/>
      <c r="CQ70" s="582"/>
      <c r="CR70" s="585"/>
      <c r="CS70" s="634"/>
      <c r="CT70" s="635"/>
      <c r="CU70" s="635"/>
      <c r="CV70" s="635"/>
      <c r="CW70" s="587"/>
      <c r="CX70" s="587"/>
      <c r="CY70" s="587"/>
      <c r="CZ70" s="589"/>
      <c r="DA70" s="636"/>
      <c r="DB70" s="587"/>
      <c r="DC70" s="587"/>
      <c r="DD70" s="587"/>
      <c r="DE70" s="587"/>
      <c r="DF70" s="587"/>
      <c r="DG70" s="587"/>
      <c r="DH70" s="590"/>
      <c r="DI70" s="4"/>
    </row>
    <row r="71" spans="2:113" ht="13.5" customHeight="1">
      <c r="B71" s="188"/>
      <c r="C71" s="712" t="s">
        <v>10</v>
      </c>
      <c r="D71" s="667"/>
      <c r="E71" s="667"/>
      <c r="F71" s="667"/>
      <c r="G71" s="667"/>
      <c r="H71" s="667"/>
      <c r="I71" s="667"/>
      <c r="J71" s="667"/>
      <c r="K71" s="667"/>
      <c r="L71" s="668"/>
      <c r="M71" s="733" t="s">
        <v>368</v>
      </c>
      <c r="N71" s="734"/>
      <c r="O71" s="734"/>
      <c r="P71" s="734"/>
      <c r="Q71" s="734"/>
      <c r="R71" s="734"/>
      <c r="S71" s="734"/>
      <c r="T71" s="734"/>
      <c r="U71" s="735" t="s">
        <v>368</v>
      </c>
      <c r="V71" s="735"/>
      <c r="W71" s="735"/>
      <c r="X71" s="735"/>
      <c r="Y71" s="734" t="s">
        <v>368</v>
      </c>
      <c r="Z71" s="734"/>
      <c r="AA71" s="734"/>
      <c r="AB71" s="734"/>
      <c r="AC71" s="734"/>
      <c r="AD71" s="734"/>
      <c r="AE71" s="734"/>
      <c r="AF71" s="736"/>
      <c r="AG71" s="11"/>
      <c r="AH71" s="582" t="s">
        <v>9</v>
      </c>
      <c r="AI71" s="582"/>
      <c r="AJ71" s="582"/>
      <c r="AK71" s="582"/>
      <c r="AL71" s="582"/>
      <c r="AM71" s="582"/>
      <c r="AN71" s="582"/>
      <c r="AO71" s="582"/>
      <c r="AP71" s="582"/>
      <c r="AQ71" s="582"/>
      <c r="AR71" s="582"/>
      <c r="AS71" s="582"/>
      <c r="AT71" s="582"/>
      <c r="AU71" s="582"/>
      <c r="AV71" s="626"/>
      <c r="AW71" s="680"/>
      <c r="AX71" s="681"/>
      <c r="AY71" s="669" t="s">
        <v>451</v>
      </c>
      <c r="AZ71" s="670"/>
      <c r="BA71" s="670"/>
      <c r="BB71" s="670"/>
      <c r="BC71" s="670"/>
      <c r="BD71" s="670"/>
      <c r="BE71" s="671"/>
      <c r="BF71" s="583">
        <v>1926446</v>
      </c>
      <c r="BG71" s="584"/>
      <c r="BH71" s="584"/>
      <c r="BI71" s="584"/>
      <c r="BJ71" s="584"/>
      <c r="BK71" s="672"/>
      <c r="BL71" s="720"/>
      <c r="BM71" s="723"/>
      <c r="BN71" s="737"/>
      <c r="BO71" s="737"/>
      <c r="BP71" s="737"/>
      <c r="BQ71" s="737"/>
      <c r="BR71" s="739"/>
      <c r="BS71" s="582" t="s">
        <v>8</v>
      </c>
      <c r="BT71" s="582"/>
      <c r="BU71" s="582"/>
      <c r="BV71" s="582"/>
      <c r="BW71" s="582"/>
      <c r="BX71" s="582"/>
      <c r="BY71" s="582"/>
      <c r="BZ71" s="583">
        <v>92</v>
      </c>
      <c r="CA71" s="584"/>
      <c r="CB71" s="584"/>
      <c r="CC71" s="584"/>
      <c r="CD71" s="584"/>
      <c r="CE71" s="584"/>
      <c r="CF71" s="629"/>
      <c r="CG71" s="630"/>
      <c r="CH71" s="637"/>
      <c r="CI71" s="637"/>
      <c r="CJ71" s="732"/>
      <c r="CK71" s="582" t="s">
        <v>7</v>
      </c>
      <c r="CL71" s="582"/>
      <c r="CM71" s="582"/>
      <c r="CN71" s="582"/>
      <c r="CO71" s="582"/>
      <c r="CP71" s="582"/>
      <c r="CQ71" s="582"/>
      <c r="CR71" s="585"/>
      <c r="CS71" s="586">
        <v>99.4</v>
      </c>
      <c r="CT71" s="587"/>
      <c r="CU71" s="587"/>
      <c r="CV71" s="587"/>
      <c r="CW71" s="588">
        <v>97.9</v>
      </c>
      <c r="CX71" s="587"/>
      <c r="CY71" s="587"/>
      <c r="CZ71" s="589"/>
      <c r="DA71" s="586">
        <v>99.2</v>
      </c>
      <c r="DB71" s="587"/>
      <c r="DC71" s="587"/>
      <c r="DD71" s="587"/>
      <c r="DE71" s="588">
        <v>97.6</v>
      </c>
      <c r="DF71" s="587"/>
      <c r="DG71" s="587"/>
      <c r="DH71" s="590"/>
      <c r="DI71" s="4"/>
    </row>
    <row r="72" spans="2:113" ht="13.5" customHeight="1" thickBot="1">
      <c r="B72" s="591" t="s">
        <v>6</v>
      </c>
      <c r="C72" s="592"/>
      <c r="D72" s="592"/>
      <c r="E72" s="592"/>
      <c r="F72" s="592"/>
      <c r="G72" s="592"/>
      <c r="H72" s="592"/>
      <c r="I72" s="592"/>
      <c r="J72" s="592"/>
      <c r="K72" s="592"/>
      <c r="L72" s="593"/>
      <c r="M72" s="594">
        <v>55263482</v>
      </c>
      <c r="N72" s="595"/>
      <c r="O72" s="595"/>
      <c r="P72" s="595"/>
      <c r="Q72" s="595"/>
      <c r="R72" s="595"/>
      <c r="S72" s="595"/>
      <c r="T72" s="595"/>
      <c r="U72" s="596">
        <v>100</v>
      </c>
      <c r="V72" s="596"/>
      <c r="W72" s="596"/>
      <c r="X72" s="596"/>
      <c r="Y72" s="595">
        <v>35777300</v>
      </c>
      <c r="Z72" s="595"/>
      <c r="AA72" s="595"/>
      <c r="AB72" s="595"/>
      <c r="AC72" s="595"/>
      <c r="AD72" s="595"/>
      <c r="AE72" s="595"/>
      <c r="AF72" s="597"/>
      <c r="AG72" s="10"/>
      <c r="AH72" s="598">
        <v>37153740</v>
      </c>
      <c r="AI72" s="598"/>
      <c r="AJ72" s="598"/>
      <c r="AK72" s="598"/>
      <c r="AL72" s="598"/>
      <c r="AM72" s="598"/>
      <c r="AN72" s="598"/>
      <c r="AO72" s="598"/>
      <c r="AP72" s="598"/>
      <c r="AQ72" s="598"/>
      <c r="AR72" s="598"/>
      <c r="AS72" s="598"/>
      <c r="AT72" s="592" t="s">
        <v>5</v>
      </c>
      <c r="AU72" s="592"/>
      <c r="AV72" s="9"/>
      <c r="AW72" s="682"/>
      <c r="AX72" s="683"/>
      <c r="AY72" s="599" t="s">
        <v>85</v>
      </c>
      <c r="AZ72" s="600"/>
      <c r="BA72" s="600"/>
      <c r="BB72" s="600"/>
      <c r="BC72" s="600"/>
      <c r="BD72" s="600"/>
      <c r="BE72" s="601"/>
      <c r="BF72" s="602">
        <v>2415033</v>
      </c>
      <c r="BG72" s="603"/>
      <c r="BH72" s="603"/>
      <c r="BI72" s="603"/>
      <c r="BJ72" s="603"/>
      <c r="BK72" s="604"/>
      <c r="BL72" s="721"/>
      <c r="BM72" s="724"/>
      <c r="BN72" s="738"/>
      <c r="BO72" s="738"/>
      <c r="BP72" s="738"/>
      <c r="BQ72" s="738"/>
      <c r="BR72" s="740"/>
      <c r="BS72" s="592" t="s">
        <v>4</v>
      </c>
      <c r="BT72" s="592"/>
      <c r="BU72" s="592"/>
      <c r="BV72" s="592"/>
      <c r="BW72" s="592"/>
      <c r="BX72" s="592"/>
      <c r="BY72" s="592"/>
      <c r="BZ72" s="602">
        <v>277</v>
      </c>
      <c r="CA72" s="603"/>
      <c r="CB72" s="603"/>
      <c r="CC72" s="603"/>
      <c r="CD72" s="603"/>
      <c r="CE72" s="604"/>
      <c r="CF72" s="605" t="s">
        <v>3</v>
      </c>
      <c r="CG72" s="606"/>
      <c r="CH72" s="607" t="s">
        <v>2</v>
      </c>
      <c r="CI72" s="607"/>
      <c r="CJ72" s="608"/>
      <c r="CK72" s="592" t="s">
        <v>1</v>
      </c>
      <c r="CL72" s="592"/>
      <c r="CM72" s="592"/>
      <c r="CN72" s="592"/>
      <c r="CO72" s="592"/>
      <c r="CP72" s="592"/>
      <c r="CQ72" s="592"/>
      <c r="CR72" s="593"/>
      <c r="CS72" s="609">
        <v>99.7</v>
      </c>
      <c r="CT72" s="610"/>
      <c r="CU72" s="610"/>
      <c r="CV72" s="610"/>
      <c r="CW72" s="611">
        <v>99.1</v>
      </c>
      <c r="CX72" s="610"/>
      <c r="CY72" s="610"/>
      <c r="CZ72" s="612"/>
      <c r="DA72" s="609">
        <v>99.5</v>
      </c>
      <c r="DB72" s="610"/>
      <c r="DC72" s="610"/>
      <c r="DD72" s="610"/>
      <c r="DE72" s="611">
        <v>98.8</v>
      </c>
      <c r="DF72" s="610"/>
      <c r="DG72" s="610"/>
      <c r="DH72" s="718"/>
      <c r="DI72" s="4"/>
    </row>
    <row r="73" spans="2:113" ht="13.5" customHeight="1">
      <c r="B73" s="715" t="s">
        <v>0</v>
      </c>
      <c r="C73" s="715"/>
      <c r="D73" s="715"/>
      <c r="E73" s="715"/>
      <c r="F73" s="715"/>
      <c r="G73" s="715"/>
      <c r="H73" s="715"/>
      <c r="I73" s="715"/>
      <c r="J73" s="715"/>
      <c r="K73" s="715"/>
      <c r="L73" s="715"/>
      <c r="M73" s="715"/>
      <c r="N73" s="715"/>
      <c r="O73" s="715"/>
      <c r="P73" s="715"/>
      <c r="Q73" s="715"/>
      <c r="R73" s="715"/>
      <c r="S73" s="715"/>
      <c r="T73" s="715"/>
      <c r="U73" s="715"/>
      <c r="V73" s="715"/>
      <c r="W73" s="715"/>
      <c r="X73" s="715"/>
      <c r="Y73" s="715"/>
      <c r="Z73" s="715"/>
      <c r="AA73" s="715"/>
      <c r="AB73" s="715"/>
      <c r="AC73" s="715"/>
      <c r="AD73" s="715"/>
      <c r="AE73" s="715"/>
      <c r="AF73" s="715"/>
      <c r="AG73" s="715"/>
      <c r="AH73" s="715"/>
      <c r="AI73" s="715"/>
      <c r="AJ73" s="715"/>
      <c r="AK73" s="715"/>
      <c r="AL73" s="715"/>
      <c r="AM73" s="715"/>
      <c r="AN73" s="715"/>
      <c r="AO73" s="715"/>
      <c r="AP73" s="715"/>
      <c r="AQ73" s="715"/>
      <c r="AR73" s="715"/>
      <c r="AS73" s="715"/>
      <c r="AT73" s="715"/>
      <c r="AU73" s="715"/>
      <c r="AV73" s="715"/>
      <c r="AW73" s="715"/>
      <c r="AX73" s="715"/>
      <c r="AY73" s="715"/>
      <c r="AZ73" s="715"/>
      <c r="BA73" s="715"/>
      <c r="BB73" s="715"/>
      <c r="BC73" s="715"/>
      <c r="BD73" s="715"/>
      <c r="BE73" s="715"/>
      <c r="BF73" s="715"/>
      <c r="BG73" s="715"/>
      <c r="BH73" s="715"/>
      <c r="BI73" s="715"/>
      <c r="BJ73" s="715"/>
      <c r="BK73" s="715"/>
      <c r="BL73" s="715"/>
      <c r="BM73" s="715"/>
      <c r="BN73" s="715"/>
      <c r="BO73" s="715"/>
      <c r="BP73" s="715"/>
      <c r="BQ73" s="715"/>
      <c r="BR73" s="715"/>
      <c r="BS73" s="715"/>
      <c r="BT73" s="715"/>
      <c r="BU73" s="715"/>
      <c r="BV73" s="715"/>
      <c r="BW73" s="715"/>
      <c r="BX73" s="715"/>
      <c r="BY73" s="715"/>
      <c r="BZ73" s="715"/>
      <c r="CA73" s="715"/>
      <c r="CB73" s="715"/>
      <c r="CC73" s="715"/>
      <c r="CD73" s="715"/>
      <c r="CE73" s="715"/>
      <c r="CF73" s="715"/>
      <c r="CG73" s="715"/>
      <c r="CH73" s="715"/>
      <c r="CI73" s="715"/>
      <c r="CJ73" s="715"/>
      <c r="CK73" s="715"/>
      <c r="CL73" s="715"/>
      <c r="CN73" s="8"/>
      <c r="CO73" s="285"/>
      <c r="CP73" s="285"/>
      <c r="CQ73" s="285"/>
      <c r="CR73" s="285"/>
      <c r="CS73" s="285"/>
      <c r="CT73" s="282"/>
      <c r="CU73" s="282"/>
      <c r="CV73" s="282"/>
      <c r="CW73" s="282"/>
      <c r="CX73" s="282"/>
      <c r="CY73" s="282"/>
      <c r="CZ73" s="282"/>
      <c r="DA73" s="282"/>
      <c r="DB73" s="282"/>
      <c r="DC73" s="282"/>
      <c r="DD73" s="282"/>
      <c r="DE73" s="282"/>
      <c r="DF73" s="282"/>
      <c r="DG73" s="282"/>
      <c r="DH73" s="282"/>
    </row>
    <row r="74" spans="2:113" ht="13.5" customHeight="1">
      <c r="B74" s="716" t="s">
        <v>452</v>
      </c>
      <c r="C74" s="716"/>
      <c r="D74" s="716"/>
      <c r="E74" s="716"/>
      <c r="F74" s="716"/>
      <c r="G74" s="716"/>
      <c r="H74" s="716"/>
      <c r="I74" s="716"/>
      <c r="J74" s="716"/>
      <c r="K74" s="716"/>
      <c r="L74" s="716"/>
      <c r="M74" s="716"/>
      <c r="N74" s="716"/>
      <c r="O74" s="716"/>
      <c r="P74" s="716"/>
      <c r="Q74" s="716"/>
      <c r="R74" s="716"/>
      <c r="S74" s="716"/>
      <c r="T74" s="716"/>
      <c r="U74" s="716"/>
      <c r="V74" s="716"/>
      <c r="W74" s="716"/>
      <c r="X74" s="716"/>
      <c r="Y74" s="716"/>
      <c r="Z74" s="716"/>
      <c r="AA74" s="716"/>
      <c r="AB74" s="716"/>
      <c r="AC74" s="716"/>
      <c r="AD74" s="716"/>
      <c r="AE74" s="716"/>
      <c r="AF74" s="716"/>
      <c r="AG74" s="716"/>
      <c r="AH74" s="716"/>
      <c r="AI74" s="716"/>
      <c r="AJ74" s="716"/>
      <c r="AK74" s="716"/>
      <c r="AL74" s="716"/>
      <c r="AM74" s="716"/>
      <c r="AN74" s="716"/>
      <c r="AO74" s="716"/>
      <c r="AP74" s="716"/>
      <c r="AQ74" s="716"/>
      <c r="AR74" s="716"/>
      <c r="AS74" s="716"/>
      <c r="AT74" s="716"/>
      <c r="AU74" s="716"/>
      <c r="AV74" s="716"/>
      <c r="AW74" s="716"/>
      <c r="AX74" s="716"/>
      <c r="AY74" s="716"/>
      <c r="AZ74" s="716"/>
      <c r="BA74" s="716"/>
      <c r="BB74" s="716"/>
      <c r="BC74" s="716"/>
      <c r="BD74" s="716"/>
      <c r="BE74" s="716"/>
      <c r="BF74" s="716"/>
      <c r="BG74" s="716"/>
      <c r="BH74" s="716"/>
      <c r="BI74" s="716"/>
      <c r="BJ74" s="716"/>
      <c r="BK74" s="716"/>
      <c r="BL74" s="716"/>
      <c r="BM74" s="716"/>
      <c r="BN74" s="716"/>
      <c r="BO74" s="716"/>
      <c r="BP74" s="716"/>
      <c r="BQ74" s="716"/>
      <c r="BR74" s="716"/>
      <c r="BS74" s="716"/>
      <c r="BT74" s="716"/>
      <c r="BU74" s="716"/>
      <c r="BV74" s="716"/>
      <c r="BW74" s="716"/>
      <c r="BX74" s="716"/>
      <c r="BY74" s="716"/>
      <c r="BZ74" s="716"/>
      <c r="CA74" s="716"/>
      <c r="CB74" s="716"/>
      <c r="CC74" s="716"/>
      <c r="CD74" s="716"/>
      <c r="CE74" s="716"/>
      <c r="CF74" s="716"/>
      <c r="CG74" s="716"/>
      <c r="CH74" s="716"/>
      <c r="CI74" s="716"/>
      <c r="CJ74" s="716"/>
      <c r="CK74" s="716"/>
      <c r="CL74" s="716"/>
      <c r="CN74" s="7"/>
      <c r="CO74" s="7"/>
      <c r="CP74" s="7"/>
      <c r="CQ74" s="7"/>
      <c r="CR74" s="7"/>
      <c r="CS74" s="7"/>
      <c r="CT74" s="7"/>
      <c r="CU74" s="7"/>
      <c r="CV74" s="7"/>
      <c r="CW74" s="6"/>
      <c r="CZ74" s="6"/>
      <c r="DA74" s="6"/>
      <c r="DB74" s="4"/>
      <c r="DC74" s="4"/>
      <c r="DD74" s="4"/>
      <c r="DE74" s="580" t="s">
        <v>531</v>
      </c>
      <c r="DF74" s="580"/>
      <c r="DG74" s="580"/>
      <c r="DH74" s="580"/>
    </row>
    <row r="75" spans="2:113" ht="13.5" customHeight="1">
      <c r="B75" s="717" t="s">
        <v>454</v>
      </c>
      <c r="C75" s="717"/>
      <c r="D75" s="717"/>
      <c r="E75" s="717"/>
      <c r="F75" s="717"/>
      <c r="G75" s="717"/>
      <c r="H75" s="717"/>
      <c r="I75" s="717"/>
      <c r="J75" s="717"/>
      <c r="K75" s="717"/>
      <c r="L75" s="717"/>
      <c r="M75" s="717"/>
      <c r="N75" s="717"/>
      <c r="O75" s="717"/>
      <c r="P75" s="717"/>
      <c r="Q75" s="717"/>
      <c r="R75" s="717"/>
      <c r="S75" s="717"/>
      <c r="T75" s="717"/>
      <c r="U75" s="717"/>
      <c r="V75" s="717"/>
      <c r="W75" s="717"/>
      <c r="X75" s="717"/>
      <c r="Y75" s="717"/>
      <c r="Z75" s="717"/>
      <c r="AA75" s="717"/>
      <c r="AB75" s="717"/>
      <c r="AC75" s="717"/>
      <c r="AD75" s="717"/>
      <c r="AE75" s="717"/>
      <c r="AF75" s="717"/>
      <c r="AG75" s="717"/>
      <c r="AH75" s="717"/>
      <c r="AI75" s="717"/>
      <c r="AJ75" s="717"/>
      <c r="AK75" s="717"/>
      <c r="AL75" s="717"/>
      <c r="AM75" s="717"/>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7"/>
      <c r="BJ75" s="717"/>
      <c r="BK75" s="717"/>
      <c r="BL75" s="717"/>
      <c r="BM75" s="717"/>
      <c r="BN75" s="717"/>
      <c r="BO75" s="717"/>
      <c r="BP75" s="717"/>
      <c r="BQ75" s="717"/>
      <c r="BR75" s="717"/>
      <c r="BS75" s="717"/>
      <c r="BT75" s="717"/>
      <c r="BU75" s="717"/>
      <c r="BV75" s="717"/>
      <c r="BW75" s="717"/>
      <c r="BX75" s="717"/>
      <c r="BY75" s="717"/>
      <c r="BZ75" s="717"/>
      <c r="CA75" s="717"/>
      <c r="CB75" s="717"/>
      <c r="CC75" s="717"/>
      <c r="CD75" s="717"/>
      <c r="CE75" s="717"/>
      <c r="CF75" s="717"/>
      <c r="CG75" s="717"/>
      <c r="CH75" s="717"/>
      <c r="CI75" s="717"/>
      <c r="CJ75" s="717"/>
      <c r="CK75" s="717"/>
      <c r="CL75" s="717"/>
      <c r="CN75" s="3"/>
      <c r="CO75" s="3"/>
      <c r="CP75" s="3"/>
      <c r="CQ75" s="3"/>
      <c r="CR75" s="3"/>
      <c r="CS75" s="3"/>
      <c r="CT75" s="3"/>
      <c r="CU75" s="3"/>
      <c r="CV75" s="3"/>
      <c r="CW75" s="5"/>
      <c r="CZ75" s="4"/>
      <c r="DA75" s="4"/>
      <c r="DB75" s="4"/>
      <c r="DC75" s="4"/>
      <c r="DD75" s="4"/>
    </row>
    <row r="76" spans="2:113" ht="13.5" customHeight="1">
      <c r="B76" s="716" t="s">
        <v>781</v>
      </c>
      <c r="C76" s="716"/>
      <c r="D76" s="716"/>
      <c r="E76" s="716"/>
      <c r="F76" s="716"/>
      <c r="G76" s="716"/>
      <c r="H76" s="716"/>
      <c r="I76" s="716"/>
      <c r="J76" s="716"/>
      <c r="K76" s="716"/>
      <c r="L76" s="716"/>
      <c r="M76" s="716"/>
      <c r="N76" s="716"/>
      <c r="O76" s="716"/>
      <c r="P76" s="716"/>
      <c r="Q76" s="716"/>
      <c r="R76" s="716"/>
      <c r="S76" s="716"/>
      <c r="T76" s="716"/>
      <c r="U76" s="716"/>
      <c r="V76" s="716"/>
      <c r="W76" s="716"/>
      <c r="X76" s="716"/>
      <c r="Y76" s="716"/>
      <c r="Z76" s="716"/>
      <c r="AA76" s="716"/>
      <c r="AB76" s="716"/>
      <c r="AC76" s="716"/>
      <c r="AD76" s="716"/>
      <c r="AE76" s="716"/>
      <c r="AF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N76" s="3"/>
      <c r="CO76" s="3"/>
      <c r="CP76" s="3"/>
      <c r="CQ76" s="3"/>
      <c r="CR76" s="3"/>
      <c r="CS76" s="3"/>
      <c r="CT76" s="3"/>
      <c r="CU76" s="3"/>
      <c r="CV76" s="3"/>
    </row>
    <row r="77" spans="2:113" ht="13.5" customHeight="1">
      <c r="B77" s="581" t="s">
        <v>455</v>
      </c>
      <c r="C77" s="581"/>
      <c r="D77" s="581"/>
      <c r="E77" s="581"/>
      <c r="F77" s="581"/>
      <c r="G77" s="581"/>
      <c r="H77" s="581"/>
      <c r="I77" s="581"/>
      <c r="J77" s="581"/>
      <c r="K77" s="581"/>
      <c r="L77" s="581"/>
      <c r="M77" s="581"/>
      <c r="N77" s="581"/>
      <c r="O77" s="581"/>
      <c r="P77" s="581"/>
      <c r="Q77" s="581"/>
      <c r="R77" s="581"/>
      <c r="S77" s="581"/>
      <c r="T77" s="581"/>
      <c r="U77" s="581"/>
      <c r="V77" s="581"/>
      <c r="W77" s="581"/>
      <c r="X77" s="581"/>
      <c r="Y77" s="581"/>
      <c r="Z77" s="581"/>
      <c r="AA77" s="581"/>
      <c r="AB77" s="581"/>
      <c r="AC77" s="581"/>
      <c r="AD77" s="581"/>
      <c r="AE77" s="581"/>
      <c r="AF77" s="581"/>
      <c r="AG77" s="581"/>
      <c r="AH77" s="581"/>
      <c r="AI77" s="581"/>
      <c r="AJ77" s="581"/>
      <c r="AK77" s="581"/>
      <c r="AL77" s="581"/>
      <c r="AM77" s="581"/>
      <c r="AN77" s="581"/>
      <c r="AO77" s="581"/>
      <c r="AP77" s="581"/>
      <c r="AQ77" s="581"/>
      <c r="AR77" s="581"/>
      <c r="AS77" s="581"/>
      <c r="AT77" s="581"/>
      <c r="AU77" s="581"/>
      <c r="AV77" s="581"/>
      <c r="AW77" s="581"/>
      <c r="AX77" s="581"/>
      <c r="AY77" s="581"/>
      <c r="AZ77" s="581"/>
      <c r="BA77" s="581"/>
      <c r="BB77" s="581"/>
      <c r="BC77" s="581"/>
      <c r="BD77" s="581"/>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581"/>
      <c r="CG77" s="581"/>
      <c r="CH77" s="581"/>
      <c r="CI77" s="581"/>
      <c r="CJ77" s="581"/>
      <c r="CK77" s="581"/>
      <c r="CL77" s="581"/>
      <c r="CN77" s="3"/>
      <c r="CO77" s="3"/>
      <c r="CP77" s="3"/>
      <c r="CQ77" s="3"/>
      <c r="CR77" s="3"/>
      <c r="CS77" s="3"/>
      <c r="CT77" s="3"/>
      <c r="CU77" s="3"/>
      <c r="CV77" s="3"/>
    </row>
    <row r="78" spans="2:113" ht="13.5" customHeight="1">
      <c r="B78" s="581" t="s">
        <v>456</v>
      </c>
      <c r="C78" s="581"/>
      <c r="D78" s="581"/>
      <c r="E78" s="581"/>
      <c r="F78" s="581"/>
      <c r="G78" s="581"/>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1"/>
      <c r="AY78" s="581"/>
      <c r="AZ78" s="581"/>
      <c r="BA78" s="581"/>
      <c r="BB78" s="581"/>
      <c r="BC78" s="581"/>
      <c r="BD78" s="581"/>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N78" s="2"/>
      <c r="CO78" s="2"/>
      <c r="CP78" s="2"/>
      <c r="CQ78" s="2"/>
      <c r="CR78" s="2"/>
      <c r="CS78" s="2"/>
      <c r="CT78" s="2"/>
      <c r="CU78" s="2"/>
      <c r="CV78" s="2"/>
    </row>
    <row r="79" spans="2:113" ht="13.5" customHeight="1">
      <c r="B79" s="581" t="s">
        <v>782</v>
      </c>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81"/>
      <c r="AL79" s="581"/>
      <c r="AM79" s="581"/>
      <c r="AN79" s="581"/>
      <c r="AO79" s="581"/>
      <c r="AP79" s="581"/>
      <c r="AQ79" s="581"/>
      <c r="AR79" s="581"/>
      <c r="AS79" s="581"/>
      <c r="AT79" s="581"/>
      <c r="AU79" s="581"/>
      <c r="AV79" s="581"/>
      <c r="AW79" s="581"/>
      <c r="AX79" s="581"/>
      <c r="AY79" s="581"/>
      <c r="AZ79" s="581"/>
      <c r="BA79" s="581"/>
      <c r="BB79" s="581"/>
      <c r="BC79" s="581"/>
      <c r="BD79" s="581"/>
      <c r="BE79" s="581"/>
      <c r="BF79" s="581"/>
      <c r="BG79" s="581"/>
      <c r="BH79" s="581"/>
      <c r="BI79" s="581"/>
      <c r="BJ79" s="581"/>
      <c r="BK79" s="581"/>
      <c r="BL79" s="581"/>
      <c r="BM79" s="581"/>
      <c r="BN79" s="581"/>
      <c r="BO79" s="581"/>
      <c r="BP79" s="581"/>
      <c r="BQ79" s="581"/>
      <c r="BR79" s="581"/>
      <c r="BS79" s="581"/>
      <c r="BT79" s="581"/>
      <c r="BU79" s="581"/>
      <c r="BV79" s="581"/>
      <c r="BW79" s="581"/>
      <c r="BX79" s="581"/>
      <c r="BY79" s="581"/>
      <c r="BZ79" s="581"/>
      <c r="CA79" s="581"/>
      <c r="CB79" s="581"/>
      <c r="CC79" s="581"/>
      <c r="CD79" s="581"/>
      <c r="CE79" s="581"/>
      <c r="CF79" s="581"/>
      <c r="CG79" s="581"/>
      <c r="CH79" s="581"/>
      <c r="CI79" s="581"/>
      <c r="CJ79" s="581"/>
      <c r="CK79" s="581"/>
      <c r="CL79" s="581"/>
      <c r="CM79" s="2"/>
      <c r="CN79" s="2"/>
      <c r="CO79" s="2"/>
      <c r="CP79" s="2"/>
      <c r="CQ79" s="2"/>
      <c r="CR79" s="2"/>
      <c r="CS79" s="2"/>
      <c r="CT79" s="2"/>
      <c r="CU79" s="2"/>
      <c r="CV79" s="2"/>
    </row>
  </sheetData>
  <mergeCells count="906">
    <mergeCell ref="B79:CL79"/>
    <mergeCell ref="CF72:CG72"/>
    <mergeCell ref="CH72:CJ72"/>
    <mergeCell ref="CK72:CR72"/>
    <mergeCell ref="CS72:CV72"/>
    <mergeCell ref="CW72:CZ72"/>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M1" zoomScale="80" zoomScaleNormal="80" workbookViewId="0">
      <selection activeCell="CO23" sqref="CO23:DH23"/>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64" t="s">
        <v>776</v>
      </c>
      <c r="E2" s="964"/>
      <c r="F2" s="964"/>
      <c r="G2" s="964"/>
      <c r="H2" s="964"/>
      <c r="I2" s="964"/>
      <c r="J2" s="964"/>
      <c r="K2" s="964"/>
      <c r="L2" s="964"/>
      <c r="M2" s="964"/>
      <c r="N2" s="964"/>
      <c r="O2" s="964"/>
      <c r="P2" s="964"/>
      <c r="Q2" s="964"/>
      <c r="R2" s="280"/>
      <c r="S2" s="74"/>
      <c r="T2" s="74"/>
      <c r="U2" s="965" t="s">
        <v>200</v>
      </c>
      <c r="V2" s="966"/>
      <c r="W2" s="949" t="s">
        <v>384</v>
      </c>
      <c r="X2" s="947"/>
      <c r="Y2" s="947"/>
      <c r="Z2" s="947"/>
      <c r="AA2" s="947"/>
      <c r="AB2" s="947"/>
      <c r="AC2" s="969">
        <v>73655</v>
      </c>
      <c r="AD2" s="970"/>
      <c r="AE2" s="970"/>
      <c r="AF2" s="970"/>
      <c r="AG2" s="970"/>
      <c r="AH2" s="970"/>
      <c r="AI2" s="944" t="s">
        <v>187</v>
      </c>
      <c r="AJ2" s="944"/>
      <c r="AK2" s="79"/>
      <c r="AL2" s="971" t="s">
        <v>77</v>
      </c>
      <c r="AM2" s="971"/>
      <c r="AN2" s="971"/>
      <c r="AO2" s="78"/>
      <c r="AP2" s="949" t="s">
        <v>199</v>
      </c>
      <c r="AQ2" s="947"/>
      <c r="AR2" s="947"/>
      <c r="AS2" s="947"/>
      <c r="AT2" s="947"/>
      <c r="AU2" s="947"/>
      <c r="AV2" s="947"/>
      <c r="AW2" s="948"/>
      <c r="AX2" s="77"/>
      <c r="AY2" s="947" t="s">
        <v>198</v>
      </c>
      <c r="AZ2" s="947"/>
      <c r="BA2" s="947"/>
      <c r="BB2" s="947"/>
      <c r="BC2" s="947"/>
      <c r="BD2" s="947"/>
      <c r="BE2" s="76"/>
      <c r="BF2" s="961"/>
      <c r="BG2" s="963"/>
      <c r="BH2" s="947" t="s">
        <v>197</v>
      </c>
      <c r="BI2" s="947"/>
      <c r="BJ2" s="947"/>
      <c r="BK2" s="947"/>
      <c r="BL2" s="947"/>
      <c r="BM2" s="947"/>
      <c r="BN2" s="947"/>
      <c r="BO2" s="947"/>
      <c r="BP2" s="947"/>
      <c r="BQ2" s="947"/>
      <c r="BR2" s="947"/>
      <c r="BS2" s="947"/>
      <c r="BT2" s="947"/>
      <c r="BU2" s="944"/>
      <c r="BV2" s="944"/>
      <c r="BW2" s="945"/>
      <c r="BX2" s="75"/>
      <c r="BY2" s="74"/>
      <c r="BZ2" s="947" t="s">
        <v>196</v>
      </c>
      <c r="CA2" s="947"/>
      <c r="CB2" s="947"/>
      <c r="CC2" s="947"/>
      <c r="CD2" s="947"/>
      <c r="CE2" s="947"/>
      <c r="CF2" s="947"/>
      <c r="CG2" s="73"/>
      <c r="CH2" s="73"/>
      <c r="CI2" s="73"/>
      <c r="CJ2" s="73"/>
      <c r="CK2" s="947" t="s">
        <v>195</v>
      </c>
      <c r="CL2" s="947"/>
      <c r="CM2" s="947"/>
      <c r="CN2" s="947"/>
      <c r="CO2" s="947"/>
      <c r="CP2" s="947"/>
      <c r="CQ2" s="948"/>
      <c r="CR2" s="949" t="s">
        <v>194</v>
      </c>
      <c r="CS2" s="947"/>
      <c r="CT2" s="947"/>
      <c r="CU2" s="947"/>
      <c r="CV2" s="947"/>
      <c r="CW2" s="947"/>
      <c r="CX2" s="947"/>
      <c r="CY2" s="947"/>
      <c r="CZ2" s="947"/>
      <c r="DA2" s="948"/>
      <c r="DB2" s="950" t="s">
        <v>532</v>
      </c>
      <c r="DC2" s="944"/>
      <c r="DD2" s="944"/>
      <c r="DE2" s="944"/>
      <c r="DF2" s="944"/>
      <c r="DG2" s="944"/>
      <c r="DH2" s="951"/>
      <c r="DI2" s="4"/>
    </row>
    <row r="3" spans="2:113" ht="13.5" customHeight="1">
      <c r="B3" s="17"/>
      <c r="C3" s="6"/>
      <c r="D3" s="937"/>
      <c r="E3" s="937"/>
      <c r="F3" s="937"/>
      <c r="G3" s="937"/>
      <c r="H3" s="937"/>
      <c r="I3" s="937"/>
      <c r="J3" s="937"/>
      <c r="K3" s="937"/>
      <c r="L3" s="937"/>
      <c r="M3" s="937"/>
      <c r="N3" s="937"/>
      <c r="O3" s="937"/>
      <c r="P3" s="937"/>
      <c r="Q3" s="937"/>
      <c r="R3" s="281"/>
      <c r="S3" s="6"/>
      <c r="T3" s="6"/>
      <c r="U3" s="967"/>
      <c r="V3" s="968"/>
      <c r="W3" s="619" t="s">
        <v>386</v>
      </c>
      <c r="X3" s="582"/>
      <c r="Y3" s="582"/>
      <c r="Z3" s="582"/>
      <c r="AA3" s="582"/>
      <c r="AB3" s="582"/>
      <c r="AC3" s="583">
        <v>75510</v>
      </c>
      <c r="AD3" s="584"/>
      <c r="AE3" s="584"/>
      <c r="AF3" s="584"/>
      <c r="AG3" s="584"/>
      <c r="AH3" s="584"/>
      <c r="AI3" s="941" t="s">
        <v>187</v>
      </c>
      <c r="AJ3" s="941"/>
      <c r="AK3" s="72"/>
      <c r="AL3" s="972"/>
      <c r="AM3" s="972"/>
      <c r="AN3" s="972"/>
      <c r="AO3" s="71"/>
      <c r="AP3" s="697"/>
      <c r="AQ3" s="662"/>
      <c r="AR3" s="662"/>
      <c r="AS3" s="662"/>
      <c r="AT3" s="662"/>
      <c r="AU3" s="662"/>
      <c r="AV3" s="662"/>
      <c r="AW3" s="663"/>
      <c r="AX3" s="20"/>
      <c r="AY3" s="662"/>
      <c r="AZ3" s="662"/>
      <c r="BA3" s="662"/>
      <c r="BB3" s="662"/>
      <c r="BC3" s="662"/>
      <c r="BD3" s="662"/>
      <c r="BE3" s="21"/>
      <c r="BF3" s="962"/>
      <c r="BG3" s="824"/>
      <c r="BH3" s="662"/>
      <c r="BI3" s="662"/>
      <c r="BJ3" s="662"/>
      <c r="BK3" s="662"/>
      <c r="BL3" s="662"/>
      <c r="BM3" s="662"/>
      <c r="BN3" s="662"/>
      <c r="BO3" s="662"/>
      <c r="BP3" s="662"/>
      <c r="BQ3" s="662"/>
      <c r="BR3" s="662"/>
      <c r="BS3" s="662"/>
      <c r="BT3" s="662"/>
      <c r="BU3" s="936"/>
      <c r="BV3" s="936"/>
      <c r="BW3" s="946"/>
      <c r="BX3" s="46"/>
      <c r="BY3" s="4"/>
      <c r="BZ3" s="582"/>
      <c r="CA3" s="582"/>
      <c r="CB3" s="582"/>
      <c r="CC3" s="582"/>
      <c r="CD3" s="582"/>
      <c r="CE3" s="582"/>
      <c r="CF3" s="582"/>
      <c r="CG3" s="35"/>
      <c r="CH3" s="35"/>
      <c r="CI3" s="6"/>
      <c r="CJ3" s="6"/>
      <c r="CK3" s="582"/>
      <c r="CL3" s="582"/>
      <c r="CM3" s="582"/>
      <c r="CN3" s="582"/>
      <c r="CO3" s="582"/>
      <c r="CP3" s="582"/>
      <c r="CQ3" s="585"/>
      <c r="CR3" s="619"/>
      <c r="CS3" s="582"/>
      <c r="CT3" s="582"/>
      <c r="CU3" s="582"/>
      <c r="CV3" s="582"/>
      <c r="CW3" s="582"/>
      <c r="CX3" s="582"/>
      <c r="CY3" s="582"/>
      <c r="CZ3" s="582"/>
      <c r="DA3" s="585"/>
      <c r="DB3" s="817"/>
      <c r="DC3" s="941"/>
      <c r="DD3" s="941"/>
      <c r="DE3" s="941"/>
      <c r="DF3" s="941"/>
      <c r="DG3" s="941"/>
      <c r="DH3" s="952"/>
      <c r="DI3" s="4"/>
    </row>
    <row r="4" spans="2:113" ht="13.5" customHeight="1">
      <c r="B4" s="17"/>
      <c r="C4" s="6"/>
      <c r="D4" s="937"/>
      <c r="E4" s="937"/>
      <c r="F4" s="937"/>
      <c r="G4" s="937"/>
      <c r="H4" s="937"/>
      <c r="I4" s="937"/>
      <c r="J4" s="937"/>
      <c r="K4" s="937"/>
      <c r="L4" s="937"/>
      <c r="M4" s="937"/>
      <c r="N4" s="937"/>
      <c r="O4" s="937"/>
      <c r="P4" s="937"/>
      <c r="Q4" s="937"/>
      <c r="R4" s="281"/>
      <c r="S4" s="6"/>
      <c r="T4" s="6"/>
      <c r="U4" s="967"/>
      <c r="V4" s="968"/>
      <c r="W4" s="619" t="s">
        <v>193</v>
      </c>
      <c r="X4" s="582"/>
      <c r="Y4" s="582"/>
      <c r="Z4" s="582"/>
      <c r="AA4" s="582"/>
      <c r="AB4" s="582"/>
      <c r="AC4" s="973" t="s">
        <v>533</v>
      </c>
      <c r="AD4" s="820"/>
      <c r="AE4" s="820"/>
      <c r="AF4" s="820"/>
      <c r="AG4" s="820"/>
      <c r="AH4" s="820"/>
      <c r="AI4" s="941" t="s">
        <v>21</v>
      </c>
      <c r="AJ4" s="941"/>
      <c r="AK4" s="728" t="s">
        <v>777</v>
      </c>
      <c r="AL4" s="632"/>
      <c r="AM4" s="632"/>
      <c r="AN4" s="632"/>
      <c r="AO4" s="633"/>
      <c r="AP4" s="749">
        <v>75723</v>
      </c>
      <c r="AQ4" s="750"/>
      <c r="AR4" s="750"/>
      <c r="AS4" s="750"/>
      <c r="AT4" s="750"/>
      <c r="AU4" s="750"/>
      <c r="AV4" s="805" t="s">
        <v>187</v>
      </c>
      <c r="AW4" s="805"/>
      <c r="AX4" s="750">
        <v>74139</v>
      </c>
      <c r="AY4" s="750"/>
      <c r="AZ4" s="750"/>
      <c r="BA4" s="750"/>
      <c r="BB4" s="750"/>
      <c r="BC4" s="750"/>
      <c r="BD4" s="805" t="s">
        <v>187</v>
      </c>
      <c r="BE4" s="840"/>
      <c r="BF4" s="6"/>
      <c r="BG4" s="632" t="s">
        <v>77</v>
      </c>
      <c r="BH4" s="632"/>
      <c r="BI4" s="24"/>
      <c r="BJ4" s="801"/>
      <c r="BK4" s="632" t="s">
        <v>384</v>
      </c>
      <c r="BL4" s="632"/>
      <c r="BM4" s="632"/>
      <c r="BN4" s="632"/>
      <c r="BO4" s="632"/>
      <c r="BP4" s="840"/>
      <c r="BQ4" s="801"/>
      <c r="BR4" s="632" t="s">
        <v>386</v>
      </c>
      <c r="BS4" s="632"/>
      <c r="BT4" s="632"/>
      <c r="BU4" s="632"/>
      <c r="BV4" s="632"/>
      <c r="BW4" s="840"/>
      <c r="BX4" s="46"/>
      <c r="BY4" s="4"/>
      <c r="BZ4" s="69"/>
      <c r="CA4" s="69"/>
      <c r="CB4" s="69"/>
      <c r="CC4" s="69"/>
      <c r="CD4" s="69"/>
      <c r="CE4" s="69"/>
      <c r="CF4" s="69"/>
      <c r="CG4" s="6"/>
      <c r="CH4" s="6"/>
      <c r="CI4" s="6"/>
      <c r="CJ4" s="35"/>
      <c r="CK4" s="69"/>
      <c r="CL4" s="69"/>
      <c r="CM4" s="69"/>
      <c r="CN4" s="69"/>
      <c r="CO4" s="69"/>
      <c r="CP4" s="69"/>
      <c r="CQ4" s="68"/>
      <c r="CR4" s="619"/>
      <c r="CS4" s="582"/>
      <c r="CT4" s="582"/>
      <c r="CU4" s="582"/>
      <c r="CV4" s="582"/>
      <c r="CW4" s="582"/>
      <c r="CX4" s="582"/>
      <c r="CY4" s="582"/>
      <c r="CZ4" s="582"/>
      <c r="DA4" s="585"/>
      <c r="DB4" s="817"/>
      <c r="DC4" s="941"/>
      <c r="DD4" s="941"/>
      <c r="DE4" s="941"/>
      <c r="DF4" s="941"/>
      <c r="DG4" s="941"/>
      <c r="DH4" s="952"/>
      <c r="DI4" s="4"/>
    </row>
    <row r="5" spans="2:113" ht="13.5" customHeight="1">
      <c r="B5" s="17"/>
      <c r="C5" s="6"/>
      <c r="D5" s="937" t="s">
        <v>192</v>
      </c>
      <c r="E5" s="937"/>
      <c r="F5" s="937"/>
      <c r="G5" s="937"/>
      <c r="H5" s="937"/>
      <c r="I5" s="937"/>
      <c r="J5" s="937"/>
      <c r="K5" s="937"/>
      <c r="L5" s="937"/>
      <c r="M5" s="937"/>
      <c r="N5" s="937"/>
      <c r="O5" s="937"/>
      <c r="P5" s="937"/>
      <c r="Q5" s="937"/>
      <c r="R5" s="281"/>
      <c r="S5" s="6"/>
      <c r="T5" s="6"/>
      <c r="U5" s="728" t="s">
        <v>191</v>
      </c>
      <c r="V5" s="632"/>
      <c r="W5" s="632"/>
      <c r="X5" s="632"/>
      <c r="Y5" s="632"/>
      <c r="Z5" s="632"/>
      <c r="AA5" s="632"/>
      <c r="AB5" s="632"/>
      <c r="AC5" s="939">
        <v>8.15</v>
      </c>
      <c r="AD5" s="940"/>
      <c r="AE5" s="940"/>
      <c r="AF5" s="940"/>
      <c r="AG5" s="940"/>
      <c r="AH5" s="940"/>
      <c r="AI5" s="805" t="s">
        <v>190</v>
      </c>
      <c r="AJ5" s="805"/>
      <c r="AK5" s="619" t="s">
        <v>388</v>
      </c>
      <c r="AL5" s="582"/>
      <c r="AM5" s="582"/>
      <c r="AN5" s="582"/>
      <c r="AO5" s="585"/>
      <c r="AP5" s="583">
        <v>75452</v>
      </c>
      <c r="AQ5" s="584"/>
      <c r="AR5" s="584"/>
      <c r="AS5" s="584"/>
      <c r="AT5" s="584"/>
      <c r="AU5" s="584"/>
      <c r="AV5" s="941" t="s">
        <v>187</v>
      </c>
      <c r="AW5" s="941"/>
      <c r="AX5" s="584">
        <v>73943</v>
      </c>
      <c r="AY5" s="584"/>
      <c r="AZ5" s="584"/>
      <c r="BA5" s="584"/>
      <c r="BB5" s="584"/>
      <c r="BC5" s="584"/>
      <c r="BD5" s="941" t="s">
        <v>187</v>
      </c>
      <c r="BE5" s="818"/>
      <c r="BF5" s="11"/>
      <c r="BG5" s="582"/>
      <c r="BH5" s="582"/>
      <c r="BI5" s="70"/>
      <c r="BJ5" s="823"/>
      <c r="BK5" s="662"/>
      <c r="BL5" s="662"/>
      <c r="BM5" s="662"/>
      <c r="BN5" s="662"/>
      <c r="BO5" s="662"/>
      <c r="BP5" s="816"/>
      <c r="BQ5" s="823"/>
      <c r="BR5" s="662"/>
      <c r="BS5" s="662"/>
      <c r="BT5" s="662"/>
      <c r="BU5" s="662"/>
      <c r="BV5" s="662"/>
      <c r="BW5" s="816"/>
      <c r="BX5" s="46"/>
      <c r="BY5" s="4"/>
      <c r="BZ5" s="959" t="s">
        <v>389</v>
      </c>
      <c r="CA5" s="959"/>
      <c r="CB5" s="959"/>
      <c r="CC5" s="959"/>
      <c r="CD5" s="959"/>
      <c r="CE5" s="959"/>
      <c r="CF5" s="959"/>
      <c r="CG5" s="35"/>
      <c r="CH5" s="35"/>
      <c r="CI5" s="35"/>
      <c r="CJ5" s="35"/>
      <c r="CK5" s="959" t="s">
        <v>534</v>
      </c>
      <c r="CL5" s="959"/>
      <c r="CM5" s="959"/>
      <c r="CN5" s="959"/>
      <c r="CO5" s="959"/>
      <c r="CP5" s="959"/>
      <c r="CQ5" s="960"/>
      <c r="CR5" s="619" t="s">
        <v>189</v>
      </c>
      <c r="CS5" s="582"/>
      <c r="CT5" s="582"/>
      <c r="CU5" s="582"/>
      <c r="CV5" s="582"/>
      <c r="CW5" s="582"/>
      <c r="CX5" s="582"/>
      <c r="CY5" s="582"/>
      <c r="CZ5" s="582"/>
      <c r="DA5" s="585"/>
      <c r="DB5" s="953">
        <v>43505</v>
      </c>
      <c r="DC5" s="954"/>
      <c r="DD5" s="954"/>
      <c r="DE5" s="954"/>
      <c r="DF5" s="954"/>
      <c r="DG5" s="954"/>
      <c r="DH5" s="955"/>
      <c r="DI5" s="4"/>
    </row>
    <row r="6" spans="2:113" ht="13.5" customHeight="1">
      <c r="B6" s="17"/>
      <c r="C6" s="6"/>
      <c r="D6" s="938"/>
      <c r="E6" s="938"/>
      <c r="F6" s="938"/>
      <c r="G6" s="938"/>
      <c r="H6" s="938"/>
      <c r="I6" s="938"/>
      <c r="J6" s="938"/>
      <c r="K6" s="938"/>
      <c r="L6" s="938"/>
      <c r="M6" s="938"/>
      <c r="N6" s="938"/>
      <c r="O6" s="938"/>
      <c r="P6" s="938"/>
      <c r="Q6" s="938"/>
      <c r="R6" s="281"/>
      <c r="S6" s="6"/>
      <c r="T6" s="6"/>
      <c r="U6" s="619" t="s">
        <v>188</v>
      </c>
      <c r="V6" s="582"/>
      <c r="W6" s="582"/>
      <c r="X6" s="582"/>
      <c r="Y6" s="582"/>
      <c r="Z6" s="582"/>
      <c r="AA6" s="582"/>
      <c r="AB6" s="582"/>
      <c r="AC6" s="583">
        <v>9037</v>
      </c>
      <c r="AD6" s="584"/>
      <c r="AE6" s="584"/>
      <c r="AF6" s="584"/>
      <c r="AG6" s="584"/>
      <c r="AH6" s="584"/>
      <c r="AI6" s="941" t="s">
        <v>187</v>
      </c>
      <c r="AJ6" s="941"/>
      <c r="AK6" s="697" t="s">
        <v>186</v>
      </c>
      <c r="AL6" s="662"/>
      <c r="AM6" s="662"/>
      <c r="AN6" s="662"/>
      <c r="AO6" s="663"/>
      <c r="AP6" s="934" t="s">
        <v>490</v>
      </c>
      <c r="AQ6" s="935"/>
      <c r="AR6" s="935"/>
      <c r="AS6" s="935"/>
      <c r="AT6" s="935"/>
      <c r="AU6" s="935"/>
      <c r="AV6" s="936" t="s">
        <v>21</v>
      </c>
      <c r="AW6" s="936"/>
      <c r="AX6" s="935" t="s">
        <v>470</v>
      </c>
      <c r="AY6" s="935"/>
      <c r="AZ6" s="935"/>
      <c r="BA6" s="935"/>
      <c r="BB6" s="935"/>
      <c r="BC6" s="935"/>
      <c r="BD6" s="936" t="s">
        <v>21</v>
      </c>
      <c r="BE6" s="936"/>
      <c r="BF6" s="795" t="s">
        <v>185</v>
      </c>
      <c r="BG6" s="788"/>
      <c r="BH6" s="788"/>
      <c r="BI6" s="796"/>
      <c r="BJ6" s="584">
        <v>217</v>
      </c>
      <c r="BK6" s="584"/>
      <c r="BL6" s="584"/>
      <c r="BM6" s="584"/>
      <c r="BN6" s="584"/>
      <c r="BO6" s="584"/>
      <c r="BP6" s="584"/>
      <c r="BQ6" s="584">
        <v>197</v>
      </c>
      <c r="BR6" s="584"/>
      <c r="BS6" s="584"/>
      <c r="BT6" s="584"/>
      <c r="BU6" s="584"/>
      <c r="BV6" s="584"/>
      <c r="BW6" s="672"/>
      <c r="BX6" s="46"/>
      <c r="BY6" s="4"/>
      <c r="BZ6" s="69"/>
      <c r="CA6" s="69"/>
      <c r="CB6" s="69"/>
      <c r="CC6" s="69"/>
      <c r="CD6" s="69"/>
      <c r="CE6" s="69"/>
      <c r="CF6" s="69"/>
      <c r="CG6" s="6"/>
      <c r="CH6" s="6"/>
      <c r="CI6" s="6"/>
      <c r="CJ6" s="6"/>
      <c r="CK6" s="69"/>
      <c r="CL6" s="69"/>
      <c r="CM6" s="69"/>
      <c r="CN6" s="69"/>
      <c r="CO6" s="69"/>
      <c r="CP6" s="69"/>
      <c r="CQ6" s="68"/>
      <c r="CR6" s="619"/>
      <c r="CS6" s="582"/>
      <c r="CT6" s="582"/>
      <c r="CU6" s="582"/>
      <c r="CV6" s="582"/>
      <c r="CW6" s="582"/>
      <c r="CX6" s="582"/>
      <c r="CY6" s="582"/>
      <c r="CZ6" s="582"/>
      <c r="DA6" s="585"/>
      <c r="DB6" s="953"/>
      <c r="DC6" s="954"/>
      <c r="DD6" s="954"/>
      <c r="DE6" s="954"/>
      <c r="DF6" s="954"/>
      <c r="DG6" s="954"/>
      <c r="DH6" s="955"/>
      <c r="DI6" s="4"/>
    </row>
    <row r="7" spans="2:113" ht="13.5" customHeight="1">
      <c r="B7" s="932"/>
      <c r="C7" s="930"/>
      <c r="D7" s="930"/>
      <c r="E7" s="930"/>
      <c r="F7" s="788" t="s">
        <v>184</v>
      </c>
      <c r="G7" s="788"/>
      <c r="H7" s="788"/>
      <c r="I7" s="788"/>
      <c r="J7" s="788"/>
      <c r="K7" s="788"/>
      <c r="L7" s="788"/>
      <c r="M7" s="788"/>
      <c r="N7" s="788"/>
      <c r="O7" s="788"/>
      <c r="P7" s="788"/>
      <c r="Q7" s="788"/>
      <c r="R7" s="788"/>
      <c r="S7" s="788"/>
      <c r="T7" s="928"/>
      <c r="U7" s="928"/>
      <c r="V7" s="928"/>
      <c r="W7" s="930"/>
      <c r="X7" s="788" t="s">
        <v>393</v>
      </c>
      <c r="Y7" s="788"/>
      <c r="Z7" s="788"/>
      <c r="AA7" s="788"/>
      <c r="AB7" s="788"/>
      <c r="AC7" s="788"/>
      <c r="AD7" s="788"/>
      <c r="AE7" s="788"/>
      <c r="AF7" s="788"/>
      <c r="AG7" s="928"/>
      <c r="AH7" s="928"/>
      <c r="AI7" s="805"/>
      <c r="AJ7" s="942"/>
      <c r="AK7" s="35"/>
      <c r="AL7" s="35"/>
      <c r="AM7" s="35"/>
      <c r="AN7" s="35"/>
      <c r="AO7" s="35"/>
      <c r="AP7" s="35"/>
      <c r="AQ7" s="35"/>
      <c r="AR7" s="35"/>
      <c r="AS7" s="35"/>
      <c r="AT7" s="35"/>
      <c r="AU7" s="35"/>
      <c r="AV7" s="35"/>
      <c r="AW7" s="35"/>
      <c r="AX7" s="35"/>
      <c r="AY7" s="35"/>
      <c r="AZ7" s="35"/>
      <c r="BA7" s="35"/>
      <c r="BB7" s="35"/>
      <c r="BC7" s="35"/>
      <c r="BD7" s="35"/>
      <c r="BE7" s="35"/>
      <c r="BF7" s="660"/>
      <c r="BG7" s="582"/>
      <c r="BH7" s="582"/>
      <c r="BI7" s="626"/>
      <c r="BJ7" s="588">
        <v>0.7</v>
      </c>
      <c r="BK7" s="588"/>
      <c r="BL7" s="588"/>
      <c r="BM7" s="588"/>
      <c r="BN7" s="588"/>
      <c r="BO7" s="588"/>
      <c r="BP7" s="588"/>
      <c r="BQ7" s="588">
        <v>0.7</v>
      </c>
      <c r="BR7" s="588"/>
      <c r="BS7" s="588"/>
      <c r="BT7" s="588"/>
      <c r="BU7" s="588"/>
      <c r="BV7" s="588"/>
      <c r="BW7" s="647"/>
      <c r="BX7" s="46"/>
      <c r="BY7" s="4"/>
      <c r="BZ7" s="959" t="s">
        <v>394</v>
      </c>
      <c r="CA7" s="959"/>
      <c r="CB7" s="959"/>
      <c r="CC7" s="959"/>
      <c r="CD7" s="959"/>
      <c r="CE7" s="959"/>
      <c r="CF7" s="959"/>
      <c r="CG7" s="35"/>
      <c r="CH7" s="35"/>
      <c r="CI7" s="35"/>
      <c r="CJ7" s="35"/>
      <c r="CK7" s="959" t="s">
        <v>215</v>
      </c>
      <c r="CL7" s="959"/>
      <c r="CM7" s="959"/>
      <c r="CN7" s="959"/>
      <c r="CO7" s="959"/>
      <c r="CP7" s="959"/>
      <c r="CQ7" s="960"/>
      <c r="CR7" s="619"/>
      <c r="CS7" s="582"/>
      <c r="CT7" s="582"/>
      <c r="CU7" s="582"/>
      <c r="CV7" s="582"/>
      <c r="CW7" s="582"/>
      <c r="CX7" s="582"/>
      <c r="CY7" s="582"/>
      <c r="CZ7" s="582"/>
      <c r="DA7" s="585"/>
      <c r="DB7" s="953"/>
      <c r="DC7" s="954"/>
      <c r="DD7" s="954"/>
      <c r="DE7" s="954"/>
      <c r="DF7" s="954"/>
      <c r="DG7" s="954"/>
      <c r="DH7" s="955"/>
      <c r="DI7" s="4"/>
    </row>
    <row r="8" spans="2:113" ht="13.5" customHeight="1">
      <c r="B8" s="933"/>
      <c r="C8" s="931"/>
      <c r="D8" s="931"/>
      <c r="E8" s="931"/>
      <c r="F8" s="806"/>
      <c r="G8" s="806"/>
      <c r="H8" s="806"/>
      <c r="I8" s="806"/>
      <c r="J8" s="806"/>
      <c r="K8" s="806"/>
      <c r="L8" s="806"/>
      <c r="M8" s="806"/>
      <c r="N8" s="806"/>
      <c r="O8" s="806"/>
      <c r="P8" s="806"/>
      <c r="Q8" s="806"/>
      <c r="R8" s="806"/>
      <c r="S8" s="806"/>
      <c r="T8" s="929"/>
      <c r="U8" s="929"/>
      <c r="V8" s="929"/>
      <c r="W8" s="931"/>
      <c r="X8" s="806"/>
      <c r="Y8" s="806"/>
      <c r="Z8" s="806"/>
      <c r="AA8" s="806"/>
      <c r="AB8" s="806"/>
      <c r="AC8" s="806"/>
      <c r="AD8" s="806"/>
      <c r="AE8" s="806"/>
      <c r="AF8" s="806"/>
      <c r="AG8" s="929"/>
      <c r="AH8" s="929"/>
      <c r="AI8" s="929"/>
      <c r="AJ8" s="943"/>
      <c r="AK8" s="35"/>
      <c r="AL8" s="35"/>
      <c r="AM8" s="35"/>
      <c r="AN8" s="35"/>
      <c r="AO8" s="35"/>
      <c r="AP8" s="35"/>
      <c r="AQ8" s="35"/>
      <c r="AR8" s="35"/>
      <c r="AS8" s="35"/>
      <c r="AT8" s="35"/>
      <c r="AU8" s="35"/>
      <c r="AV8" s="35"/>
      <c r="AW8" s="35"/>
      <c r="AX8" s="35"/>
      <c r="AY8" s="35"/>
      <c r="AZ8" s="35"/>
      <c r="BA8" s="35"/>
      <c r="BB8" s="35"/>
      <c r="BC8" s="35"/>
      <c r="BD8" s="35"/>
      <c r="BE8" s="35"/>
      <c r="BF8" s="660" t="s">
        <v>183</v>
      </c>
      <c r="BG8" s="582"/>
      <c r="BH8" s="582"/>
      <c r="BI8" s="626"/>
      <c r="BJ8" s="584">
        <v>4840</v>
      </c>
      <c r="BK8" s="584"/>
      <c r="BL8" s="584"/>
      <c r="BM8" s="584"/>
      <c r="BN8" s="584"/>
      <c r="BO8" s="584"/>
      <c r="BP8" s="584"/>
      <c r="BQ8" s="584">
        <v>4639</v>
      </c>
      <c r="BR8" s="584"/>
      <c r="BS8" s="584"/>
      <c r="BT8" s="584"/>
      <c r="BU8" s="584"/>
      <c r="BV8" s="584"/>
      <c r="BW8" s="672"/>
      <c r="BX8" s="33"/>
      <c r="BY8" s="32"/>
      <c r="BZ8" s="67"/>
      <c r="CA8" s="67"/>
      <c r="CB8" s="67"/>
      <c r="CC8" s="67"/>
      <c r="CD8" s="67"/>
      <c r="CE8" s="67"/>
      <c r="CF8" s="67"/>
      <c r="CG8" s="30"/>
      <c r="CH8" s="30"/>
      <c r="CI8" s="30"/>
      <c r="CJ8" s="30"/>
      <c r="CK8" s="67"/>
      <c r="CL8" s="67"/>
      <c r="CM8" s="67"/>
      <c r="CN8" s="67"/>
      <c r="CO8" s="67"/>
      <c r="CP8" s="67"/>
      <c r="CQ8" s="66"/>
      <c r="CR8" s="697"/>
      <c r="CS8" s="662"/>
      <c r="CT8" s="662"/>
      <c r="CU8" s="662"/>
      <c r="CV8" s="662"/>
      <c r="CW8" s="662"/>
      <c r="CX8" s="662"/>
      <c r="CY8" s="662"/>
      <c r="CZ8" s="662"/>
      <c r="DA8" s="663"/>
      <c r="DB8" s="956"/>
      <c r="DC8" s="957"/>
      <c r="DD8" s="957"/>
      <c r="DE8" s="957"/>
      <c r="DF8" s="957"/>
      <c r="DG8" s="957"/>
      <c r="DH8" s="958"/>
      <c r="DI8" s="4"/>
    </row>
    <row r="9" spans="2:113" ht="13.5" customHeight="1">
      <c r="B9" s="29"/>
      <c r="C9" s="28"/>
      <c r="D9" s="788" t="s">
        <v>77</v>
      </c>
      <c r="E9" s="788"/>
      <c r="F9" s="788"/>
      <c r="G9" s="788"/>
      <c r="H9" s="788"/>
      <c r="I9" s="788"/>
      <c r="J9" s="788"/>
      <c r="K9" s="27"/>
      <c r="L9" s="25"/>
      <c r="M9" s="26"/>
      <c r="N9" s="788" t="s">
        <v>76</v>
      </c>
      <c r="O9" s="788"/>
      <c r="P9" s="788"/>
      <c r="Q9" s="788"/>
      <c r="R9" s="788"/>
      <c r="S9" s="788"/>
      <c r="T9" s="25"/>
      <c r="U9" s="795" t="s">
        <v>73</v>
      </c>
      <c r="V9" s="788"/>
      <c r="W9" s="788"/>
      <c r="X9" s="796"/>
      <c r="Y9" s="795" t="s">
        <v>182</v>
      </c>
      <c r="Z9" s="788"/>
      <c r="AA9" s="788"/>
      <c r="AB9" s="788"/>
      <c r="AC9" s="788"/>
      <c r="AD9" s="788"/>
      <c r="AE9" s="788"/>
      <c r="AF9" s="788"/>
      <c r="AG9" s="795" t="s">
        <v>73</v>
      </c>
      <c r="AH9" s="788"/>
      <c r="AI9" s="788"/>
      <c r="AJ9" s="796"/>
      <c r="AK9" s="46"/>
      <c r="AL9" s="4"/>
      <c r="AM9" s="4"/>
      <c r="AN9" s="4"/>
      <c r="AO9" s="4"/>
      <c r="AP9" s="4"/>
      <c r="AQ9" s="4"/>
      <c r="AR9" s="4"/>
      <c r="AS9" s="4"/>
      <c r="AT9" s="4"/>
      <c r="AU9" s="4"/>
      <c r="AV9" s="4"/>
      <c r="AW9" s="4"/>
      <c r="AX9" s="4"/>
      <c r="AY9" s="4"/>
      <c r="AZ9" s="4"/>
      <c r="BA9" s="4"/>
      <c r="BB9" s="4"/>
      <c r="BC9" s="4"/>
      <c r="BD9" s="4"/>
      <c r="BE9" s="4"/>
      <c r="BF9" s="660"/>
      <c r="BG9" s="582"/>
      <c r="BH9" s="582"/>
      <c r="BI9" s="626"/>
      <c r="BJ9" s="588">
        <v>16.2</v>
      </c>
      <c r="BK9" s="588"/>
      <c r="BL9" s="588"/>
      <c r="BM9" s="588"/>
      <c r="BN9" s="588"/>
      <c r="BO9" s="588"/>
      <c r="BP9" s="588"/>
      <c r="BQ9" s="588">
        <v>15.9</v>
      </c>
      <c r="BR9" s="588"/>
      <c r="BS9" s="588"/>
      <c r="BT9" s="588"/>
      <c r="BU9" s="588"/>
      <c r="BV9" s="588"/>
      <c r="BW9" s="647"/>
      <c r="BX9" s="39"/>
      <c r="BY9" s="43"/>
      <c r="BZ9" s="43"/>
      <c r="CA9" s="632" t="s">
        <v>181</v>
      </c>
      <c r="CB9" s="632"/>
      <c r="CC9" s="632"/>
      <c r="CD9" s="632"/>
      <c r="CE9" s="632"/>
      <c r="CF9" s="632"/>
      <c r="CG9" s="632"/>
      <c r="CH9" s="632"/>
      <c r="CI9" s="632"/>
      <c r="CJ9" s="632"/>
      <c r="CK9" s="632"/>
      <c r="CL9" s="38"/>
      <c r="CM9" s="38"/>
      <c r="CN9" s="24"/>
      <c r="CO9" s="728" t="s">
        <v>778</v>
      </c>
      <c r="CP9" s="632"/>
      <c r="CQ9" s="632"/>
      <c r="CR9" s="632"/>
      <c r="CS9" s="632"/>
      <c r="CT9" s="632"/>
      <c r="CU9" s="632"/>
      <c r="CV9" s="632"/>
      <c r="CW9" s="632"/>
      <c r="CX9" s="632"/>
      <c r="CY9" s="728" t="s">
        <v>395</v>
      </c>
      <c r="CZ9" s="632"/>
      <c r="DA9" s="632"/>
      <c r="DB9" s="632"/>
      <c r="DC9" s="632"/>
      <c r="DD9" s="632"/>
      <c r="DE9" s="632"/>
      <c r="DF9" s="632"/>
      <c r="DG9" s="632"/>
      <c r="DH9" s="809"/>
      <c r="DI9" s="4"/>
    </row>
    <row r="10" spans="2:113" ht="13.5" customHeight="1">
      <c r="B10" s="65"/>
      <c r="C10" s="54"/>
      <c r="D10" s="806"/>
      <c r="E10" s="806"/>
      <c r="F10" s="806"/>
      <c r="G10" s="806"/>
      <c r="H10" s="806"/>
      <c r="I10" s="806"/>
      <c r="J10" s="806"/>
      <c r="K10" s="36"/>
      <c r="L10" s="53"/>
      <c r="M10" s="55"/>
      <c r="N10" s="916"/>
      <c r="O10" s="916"/>
      <c r="P10" s="916"/>
      <c r="Q10" s="916"/>
      <c r="R10" s="916"/>
      <c r="S10" s="916"/>
      <c r="T10" s="53"/>
      <c r="U10" s="917"/>
      <c r="V10" s="916"/>
      <c r="W10" s="916"/>
      <c r="X10" s="918"/>
      <c r="Y10" s="855"/>
      <c r="Z10" s="806"/>
      <c r="AA10" s="806"/>
      <c r="AB10" s="806"/>
      <c r="AC10" s="806"/>
      <c r="AD10" s="806"/>
      <c r="AE10" s="806"/>
      <c r="AF10" s="806"/>
      <c r="AG10" s="917"/>
      <c r="AH10" s="916"/>
      <c r="AI10" s="916"/>
      <c r="AJ10" s="918"/>
      <c r="AK10" s="46"/>
      <c r="AL10" s="4"/>
      <c r="AM10" s="4"/>
      <c r="AN10" s="4"/>
      <c r="AO10" s="4"/>
      <c r="AP10" s="4"/>
      <c r="AQ10" s="6"/>
      <c r="AR10" s="6"/>
      <c r="AS10" s="6"/>
      <c r="AT10" s="6"/>
      <c r="AU10" s="6"/>
      <c r="AV10" s="6"/>
      <c r="AW10" s="6"/>
      <c r="AX10" s="6"/>
      <c r="AY10" s="6"/>
      <c r="AZ10" s="6"/>
      <c r="BA10" s="6"/>
      <c r="BB10" s="6"/>
      <c r="BC10" s="6"/>
      <c r="BD10" s="6"/>
      <c r="BE10" s="6"/>
      <c r="BF10" s="660" t="s">
        <v>180</v>
      </c>
      <c r="BG10" s="582"/>
      <c r="BH10" s="582"/>
      <c r="BI10" s="626"/>
      <c r="BJ10" s="584">
        <v>24821</v>
      </c>
      <c r="BK10" s="584"/>
      <c r="BL10" s="584"/>
      <c r="BM10" s="584"/>
      <c r="BN10" s="584"/>
      <c r="BO10" s="584"/>
      <c r="BP10" s="584"/>
      <c r="BQ10" s="584">
        <v>24338</v>
      </c>
      <c r="BR10" s="584"/>
      <c r="BS10" s="584"/>
      <c r="BT10" s="584"/>
      <c r="BU10" s="584"/>
      <c r="BV10" s="584"/>
      <c r="BW10" s="584"/>
      <c r="BX10" s="22"/>
      <c r="BY10" s="30"/>
      <c r="BZ10" s="30"/>
      <c r="CA10" s="662"/>
      <c r="CB10" s="662"/>
      <c r="CC10" s="662"/>
      <c r="CD10" s="662"/>
      <c r="CE10" s="662"/>
      <c r="CF10" s="662"/>
      <c r="CG10" s="662"/>
      <c r="CH10" s="662"/>
      <c r="CI10" s="662"/>
      <c r="CJ10" s="662"/>
      <c r="CK10" s="662"/>
      <c r="CL10" s="30"/>
      <c r="CM10" s="30"/>
      <c r="CN10" s="21"/>
      <c r="CO10" s="697"/>
      <c r="CP10" s="662"/>
      <c r="CQ10" s="662"/>
      <c r="CR10" s="662"/>
      <c r="CS10" s="662"/>
      <c r="CT10" s="662"/>
      <c r="CU10" s="662"/>
      <c r="CV10" s="662"/>
      <c r="CW10" s="662"/>
      <c r="CX10" s="662"/>
      <c r="CY10" s="697"/>
      <c r="CZ10" s="662"/>
      <c r="DA10" s="662"/>
      <c r="DB10" s="662"/>
      <c r="DC10" s="662"/>
      <c r="DD10" s="662"/>
      <c r="DE10" s="662"/>
      <c r="DF10" s="662"/>
      <c r="DG10" s="662"/>
      <c r="DH10" s="810"/>
      <c r="DI10" s="4"/>
    </row>
    <row r="11" spans="2:113" ht="13.5" customHeight="1">
      <c r="B11" s="849" t="s">
        <v>179</v>
      </c>
      <c r="C11" s="773"/>
      <c r="D11" s="773"/>
      <c r="E11" s="773"/>
      <c r="F11" s="773"/>
      <c r="G11" s="773"/>
      <c r="H11" s="773"/>
      <c r="I11" s="773"/>
      <c r="J11" s="773"/>
      <c r="K11" s="773"/>
      <c r="L11" s="774"/>
      <c r="M11" s="583">
        <v>14963243</v>
      </c>
      <c r="N11" s="584"/>
      <c r="O11" s="584"/>
      <c r="P11" s="584"/>
      <c r="Q11" s="584"/>
      <c r="R11" s="584"/>
      <c r="S11" s="584"/>
      <c r="T11" s="584"/>
      <c r="U11" s="588">
        <v>50</v>
      </c>
      <c r="V11" s="588"/>
      <c r="W11" s="588"/>
      <c r="X11" s="588"/>
      <c r="Y11" s="790">
        <v>13701279</v>
      </c>
      <c r="Z11" s="790"/>
      <c r="AA11" s="790"/>
      <c r="AB11" s="790"/>
      <c r="AC11" s="790"/>
      <c r="AD11" s="790"/>
      <c r="AE11" s="790"/>
      <c r="AF11" s="790"/>
      <c r="AG11" s="791">
        <v>85.4</v>
      </c>
      <c r="AH11" s="791"/>
      <c r="AI11" s="791"/>
      <c r="AJ11" s="792"/>
      <c r="AK11" s="46"/>
      <c r="AL11" s="4"/>
      <c r="AM11" s="4"/>
      <c r="AN11" s="4"/>
      <c r="AO11" s="4"/>
      <c r="AP11" s="4"/>
      <c r="AQ11" s="6"/>
      <c r="AR11" s="6"/>
      <c r="AS11" s="6"/>
      <c r="AT11" s="6"/>
      <c r="AU11" s="6"/>
      <c r="AV11" s="6"/>
      <c r="AW11" s="6"/>
      <c r="AX11" s="6"/>
      <c r="AY11" s="6"/>
      <c r="AZ11" s="6"/>
      <c r="BA11" s="6"/>
      <c r="BB11" s="6"/>
      <c r="BC11" s="6"/>
      <c r="BD11" s="6"/>
      <c r="BE11" s="6"/>
      <c r="BF11" s="855"/>
      <c r="BG11" s="806"/>
      <c r="BH11" s="806"/>
      <c r="BI11" s="856"/>
      <c r="BJ11" s="922">
        <v>83.1</v>
      </c>
      <c r="BK11" s="922"/>
      <c r="BL11" s="922"/>
      <c r="BM11" s="922"/>
      <c r="BN11" s="922"/>
      <c r="BO11" s="922"/>
      <c r="BP11" s="922"/>
      <c r="BQ11" s="922">
        <v>83.4</v>
      </c>
      <c r="BR11" s="922"/>
      <c r="BS11" s="922"/>
      <c r="BT11" s="922"/>
      <c r="BU11" s="922"/>
      <c r="BV11" s="922"/>
      <c r="BW11" s="925"/>
      <c r="BX11" s="719"/>
      <c r="BY11" s="926"/>
      <c r="BZ11" s="728" t="s">
        <v>396</v>
      </c>
      <c r="CA11" s="793"/>
      <c r="CB11" s="793"/>
      <c r="CC11" s="793"/>
      <c r="CD11" s="793"/>
      <c r="CE11" s="793"/>
      <c r="CF11" s="793"/>
      <c r="CG11" s="793"/>
      <c r="CH11" s="793"/>
      <c r="CI11" s="793"/>
      <c r="CJ11" s="793"/>
      <c r="CK11" s="793"/>
      <c r="CL11" s="793"/>
      <c r="CM11" s="793"/>
      <c r="CN11" s="794"/>
      <c r="CO11" s="749">
        <v>29942974</v>
      </c>
      <c r="CP11" s="750"/>
      <c r="CQ11" s="750"/>
      <c r="CR11" s="750"/>
      <c r="CS11" s="750"/>
      <c r="CT11" s="750"/>
      <c r="CU11" s="750"/>
      <c r="CV11" s="750"/>
      <c r="CW11" s="750"/>
      <c r="CX11" s="750"/>
      <c r="CY11" s="750">
        <v>30038366</v>
      </c>
      <c r="CZ11" s="750"/>
      <c r="DA11" s="750"/>
      <c r="DB11" s="750"/>
      <c r="DC11" s="750"/>
      <c r="DD11" s="750"/>
      <c r="DE11" s="750"/>
      <c r="DF11" s="750"/>
      <c r="DG11" s="750"/>
      <c r="DH11" s="927"/>
      <c r="DI11" s="4"/>
    </row>
    <row r="12" spans="2:113" ht="13.5" customHeight="1">
      <c r="B12" s="659" t="s">
        <v>397</v>
      </c>
      <c r="C12" s="582"/>
      <c r="D12" s="582"/>
      <c r="E12" s="582"/>
      <c r="F12" s="582"/>
      <c r="G12" s="582"/>
      <c r="H12" s="582"/>
      <c r="I12" s="582"/>
      <c r="J12" s="582"/>
      <c r="K12" s="582"/>
      <c r="L12" s="585"/>
      <c r="M12" s="583">
        <v>114275</v>
      </c>
      <c r="N12" s="584"/>
      <c r="O12" s="584"/>
      <c r="P12" s="584"/>
      <c r="Q12" s="584"/>
      <c r="R12" s="584"/>
      <c r="S12" s="584"/>
      <c r="T12" s="584"/>
      <c r="U12" s="588">
        <v>0.4</v>
      </c>
      <c r="V12" s="588"/>
      <c r="W12" s="588"/>
      <c r="X12" s="588"/>
      <c r="Y12" s="584">
        <v>114275</v>
      </c>
      <c r="Z12" s="584"/>
      <c r="AA12" s="584"/>
      <c r="AB12" s="584"/>
      <c r="AC12" s="584"/>
      <c r="AD12" s="584"/>
      <c r="AE12" s="584"/>
      <c r="AF12" s="584"/>
      <c r="AG12" s="588">
        <v>0.7</v>
      </c>
      <c r="AH12" s="588"/>
      <c r="AI12" s="588"/>
      <c r="AJ12" s="647"/>
      <c r="AK12" s="39"/>
      <c r="AL12" s="43"/>
      <c r="AM12" s="43"/>
      <c r="AN12" s="632" t="s">
        <v>178</v>
      </c>
      <c r="AO12" s="632"/>
      <c r="AP12" s="632"/>
      <c r="AQ12" s="632"/>
      <c r="AR12" s="632"/>
      <c r="AS12" s="632"/>
      <c r="AT12" s="632"/>
      <c r="AU12" s="632"/>
      <c r="AV12" s="632"/>
      <c r="AW12" s="632"/>
      <c r="AX12" s="632"/>
      <c r="AY12" s="632"/>
      <c r="AZ12" s="632"/>
      <c r="BA12" s="632"/>
      <c r="BB12" s="632"/>
      <c r="BC12" s="38"/>
      <c r="BD12" s="38"/>
      <c r="BE12" s="632" t="s">
        <v>393</v>
      </c>
      <c r="BF12" s="582"/>
      <c r="BG12" s="582"/>
      <c r="BH12" s="582"/>
      <c r="BI12" s="582"/>
      <c r="BJ12" s="632"/>
      <c r="BK12" s="632"/>
      <c r="BL12" s="632"/>
      <c r="BM12" s="632"/>
      <c r="BN12" s="38"/>
      <c r="BO12" s="38"/>
      <c r="BP12" s="38"/>
      <c r="BQ12" s="893" t="s">
        <v>398</v>
      </c>
      <c r="BR12" s="745"/>
      <c r="BS12" s="745"/>
      <c r="BT12" s="745"/>
      <c r="BU12" s="745"/>
      <c r="BV12" s="745"/>
      <c r="BW12" s="746"/>
      <c r="BX12" s="924" t="s">
        <v>399</v>
      </c>
      <c r="BY12" s="896"/>
      <c r="BZ12" s="619" t="s">
        <v>400</v>
      </c>
      <c r="CA12" s="684"/>
      <c r="CB12" s="684"/>
      <c r="CC12" s="684"/>
      <c r="CD12" s="684"/>
      <c r="CE12" s="684"/>
      <c r="CF12" s="684"/>
      <c r="CG12" s="684"/>
      <c r="CH12" s="684"/>
      <c r="CI12" s="684"/>
      <c r="CJ12" s="684"/>
      <c r="CK12" s="684"/>
      <c r="CL12" s="684"/>
      <c r="CM12" s="684"/>
      <c r="CN12" s="685"/>
      <c r="CO12" s="583">
        <v>29364335</v>
      </c>
      <c r="CP12" s="584"/>
      <c r="CQ12" s="584"/>
      <c r="CR12" s="584"/>
      <c r="CS12" s="584"/>
      <c r="CT12" s="584"/>
      <c r="CU12" s="584"/>
      <c r="CV12" s="584"/>
      <c r="CW12" s="584"/>
      <c r="CX12" s="584"/>
      <c r="CY12" s="584">
        <v>29276803</v>
      </c>
      <c r="CZ12" s="584"/>
      <c r="DA12" s="584"/>
      <c r="DB12" s="584"/>
      <c r="DC12" s="584"/>
      <c r="DD12" s="584"/>
      <c r="DE12" s="584"/>
      <c r="DF12" s="584"/>
      <c r="DG12" s="584"/>
      <c r="DH12" s="903"/>
      <c r="DI12" s="4"/>
    </row>
    <row r="13" spans="2:113" ht="13.5" customHeight="1">
      <c r="B13" s="659" t="s">
        <v>401</v>
      </c>
      <c r="C13" s="582"/>
      <c r="D13" s="582"/>
      <c r="E13" s="582"/>
      <c r="F13" s="582"/>
      <c r="G13" s="582"/>
      <c r="H13" s="582"/>
      <c r="I13" s="582"/>
      <c r="J13" s="582"/>
      <c r="K13" s="582"/>
      <c r="L13" s="585"/>
      <c r="M13" s="583">
        <v>29612</v>
      </c>
      <c r="N13" s="584"/>
      <c r="O13" s="584"/>
      <c r="P13" s="584"/>
      <c r="Q13" s="584"/>
      <c r="R13" s="584"/>
      <c r="S13" s="584"/>
      <c r="T13" s="584"/>
      <c r="U13" s="588">
        <v>0.1</v>
      </c>
      <c r="V13" s="588"/>
      <c r="W13" s="588"/>
      <c r="X13" s="588"/>
      <c r="Y13" s="584">
        <v>29612</v>
      </c>
      <c r="Z13" s="584"/>
      <c r="AA13" s="584"/>
      <c r="AB13" s="584"/>
      <c r="AC13" s="584"/>
      <c r="AD13" s="584"/>
      <c r="AE13" s="584"/>
      <c r="AF13" s="584"/>
      <c r="AG13" s="588">
        <v>0.2</v>
      </c>
      <c r="AH13" s="588"/>
      <c r="AI13" s="588"/>
      <c r="AJ13" s="647"/>
      <c r="AK13" s="49"/>
      <c r="AL13" s="6"/>
      <c r="AM13" s="6"/>
      <c r="AN13" s="806"/>
      <c r="AO13" s="806"/>
      <c r="AP13" s="806"/>
      <c r="AQ13" s="806"/>
      <c r="AR13" s="806"/>
      <c r="AS13" s="806"/>
      <c r="AT13" s="806"/>
      <c r="AU13" s="806"/>
      <c r="AV13" s="806"/>
      <c r="AW13" s="806"/>
      <c r="AX13" s="806"/>
      <c r="AY13" s="806"/>
      <c r="AZ13" s="806"/>
      <c r="BA13" s="806"/>
      <c r="BB13" s="806"/>
      <c r="BC13" s="35"/>
      <c r="BD13" s="35"/>
      <c r="BE13" s="582"/>
      <c r="BF13" s="582"/>
      <c r="BG13" s="582"/>
      <c r="BH13" s="582"/>
      <c r="BI13" s="582"/>
      <c r="BJ13" s="582"/>
      <c r="BK13" s="582"/>
      <c r="BL13" s="582"/>
      <c r="BM13" s="582"/>
      <c r="BN13" s="35"/>
      <c r="BO13" s="35"/>
      <c r="BP13" s="35"/>
      <c r="BQ13" s="905"/>
      <c r="BR13" s="906"/>
      <c r="BS13" s="906"/>
      <c r="BT13" s="906"/>
      <c r="BU13" s="906"/>
      <c r="BV13" s="906"/>
      <c r="BW13" s="923"/>
      <c r="BX13" s="924"/>
      <c r="BY13" s="896"/>
      <c r="BZ13" s="619" t="s">
        <v>402</v>
      </c>
      <c r="CA13" s="684"/>
      <c r="CB13" s="684"/>
      <c r="CC13" s="684"/>
      <c r="CD13" s="684"/>
      <c r="CE13" s="684"/>
      <c r="CF13" s="684"/>
      <c r="CG13" s="684"/>
      <c r="CH13" s="684"/>
      <c r="CI13" s="684"/>
      <c r="CJ13" s="684"/>
      <c r="CK13" s="684"/>
      <c r="CL13" s="684"/>
      <c r="CM13" s="684"/>
      <c r="CN13" s="685"/>
      <c r="CO13" s="583">
        <v>578639</v>
      </c>
      <c r="CP13" s="584"/>
      <c r="CQ13" s="584"/>
      <c r="CR13" s="584"/>
      <c r="CS13" s="584"/>
      <c r="CT13" s="584"/>
      <c r="CU13" s="584"/>
      <c r="CV13" s="584"/>
      <c r="CW13" s="584"/>
      <c r="CX13" s="584"/>
      <c r="CY13" s="584">
        <v>761563</v>
      </c>
      <c r="CZ13" s="584"/>
      <c r="DA13" s="584"/>
      <c r="DB13" s="584"/>
      <c r="DC13" s="584"/>
      <c r="DD13" s="584"/>
      <c r="DE13" s="584"/>
      <c r="DF13" s="584"/>
      <c r="DG13" s="584"/>
      <c r="DH13" s="903"/>
      <c r="DI13" s="4"/>
    </row>
    <row r="14" spans="2:113" ht="13.5" customHeight="1">
      <c r="B14" s="659" t="s">
        <v>176</v>
      </c>
      <c r="C14" s="582"/>
      <c r="D14" s="582"/>
      <c r="E14" s="582"/>
      <c r="F14" s="582"/>
      <c r="G14" s="582"/>
      <c r="H14" s="582"/>
      <c r="I14" s="582"/>
      <c r="J14" s="582"/>
      <c r="K14" s="582"/>
      <c r="L14" s="585"/>
      <c r="M14" s="583">
        <v>121862</v>
      </c>
      <c r="N14" s="584"/>
      <c r="O14" s="584"/>
      <c r="P14" s="584"/>
      <c r="Q14" s="584"/>
      <c r="R14" s="584"/>
      <c r="S14" s="584"/>
      <c r="T14" s="584"/>
      <c r="U14" s="588">
        <v>0.4</v>
      </c>
      <c r="V14" s="588"/>
      <c r="W14" s="588"/>
      <c r="X14" s="588"/>
      <c r="Y14" s="584">
        <v>121862</v>
      </c>
      <c r="Z14" s="584"/>
      <c r="AA14" s="584"/>
      <c r="AB14" s="584"/>
      <c r="AC14" s="584"/>
      <c r="AD14" s="584"/>
      <c r="AE14" s="584"/>
      <c r="AF14" s="584"/>
      <c r="AG14" s="588">
        <v>0.8</v>
      </c>
      <c r="AH14" s="588"/>
      <c r="AI14" s="588"/>
      <c r="AJ14" s="647"/>
      <c r="AK14" s="26"/>
      <c r="AL14" s="28"/>
      <c r="AM14" s="914" t="s">
        <v>77</v>
      </c>
      <c r="AN14" s="914"/>
      <c r="AO14" s="914"/>
      <c r="AP14" s="914"/>
      <c r="AQ14" s="914"/>
      <c r="AR14" s="914"/>
      <c r="AS14" s="914"/>
      <c r="AT14" s="914"/>
      <c r="AU14" s="64"/>
      <c r="AV14" s="63"/>
      <c r="AW14" s="26"/>
      <c r="AX14" s="788" t="s">
        <v>175</v>
      </c>
      <c r="AY14" s="788"/>
      <c r="AZ14" s="788"/>
      <c r="BA14" s="788"/>
      <c r="BB14" s="788"/>
      <c r="BC14" s="788"/>
      <c r="BD14" s="788"/>
      <c r="BE14" s="25"/>
      <c r="BF14" s="795" t="s">
        <v>73</v>
      </c>
      <c r="BG14" s="788"/>
      <c r="BH14" s="788"/>
      <c r="BI14" s="796"/>
      <c r="BJ14" s="26"/>
      <c r="BK14" s="914" t="s">
        <v>174</v>
      </c>
      <c r="BL14" s="914"/>
      <c r="BM14" s="914"/>
      <c r="BN14" s="914"/>
      <c r="BO14" s="914"/>
      <c r="BP14" s="62"/>
      <c r="BQ14" s="795" t="s">
        <v>173</v>
      </c>
      <c r="BR14" s="788"/>
      <c r="BS14" s="788"/>
      <c r="BT14" s="788"/>
      <c r="BU14" s="789"/>
      <c r="BV14" s="919" t="s">
        <v>403</v>
      </c>
      <c r="BW14" s="920"/>
      <c r="BX14" s="924"/>
      <c r="BY14" s="896"/>
      <c r="BZ14" s="641" t="s">
        <v>404</v>
      </c>
      <c r="CA14" s="694"/>
      <c r="CB14" s="694"/>
      <c r="CC14" s="694"/>
      <c r="CD14" s="694"/>
      <c r="CE14" s="694"/>
      <c r="CF14" s="694"/>
      <c r="CG14" s="694"/>
      <c r="CH14" s="694"/>
      <c r="CI14" s="694"/>
      <c r="CJ14" s="694"/>
      <c r="CK14" s="694"/>
      <c r="CL14" s="694"/>
      <c r="CM14" s="694"/>
      <c r="CN14" s="921"/>
      <c r="CO14" s="583">
        <v>34052</v>
      </c>
      <c r="CP14" s="584"/>
      <c r="CQ14" s="584"/>
      <c r="CR14" s="584"/>
      <c r="CS14" s="584"/>
      <c r="CT14" s="584"/>
      <c r="CU14" s="584"/>
      <c r="CV14" s="584"/>
      <c r="CW14" s="584"/>
      <c r="CX14" s="584"/>
      <c r="CY14" s="584">
        <v>191881</v>
      </c>
      <c r="CZ14" s="584"/>
      <c r="DA14" s="584"/>
      <c r="DB14" s="584"/>
      <c r="DC14" s="584"/>
      <c r="DD14" s="584"/>
      <c r="DE14" s="584"/>
      <c r="DF14" s="584"/>
      <c r="DG14" s="584"/>
      <c r="DH14" s="903"/>
      <c r="DI14" s="4"/>
    </row>
    <row r="15" spans="2:113" ht="13.5" customHeight="1">
      <c r="B15" s="853" t="s">
        <v>172</v>
      </c>
      <c r="C15" s="695"/>
      <c r="D15" s="695"/>
      <c r="E15" s="695"/>
      <c r="F15" s="695"/>
      <c r="G15" s="695"/>
      <c r="H15" s="695"/>
      <c r="I15" s="695"/>
      <c r="J15" s="695"/>
      <c r="K15" s="695"/>
      <c r="L15" s="696"/>
      <c r="M15" s="583">
        <v>121924</v>
      </c>
      <c r="N15" s="584"/>
      <c r="O15" s="584"/>
      <c r="P15" s="584"/>
      <c r="Q15" s="584"/>
      <c r="R15" s="584"/>
      <c r="S15" s="584"/>
      <c r="T15" s="584"/>
      <c r="U15" s="588">
        <v>0.4</v>
      </c>
      <c r="V15" s="588"/>
      <c r="W15" s="588"/>
      <c r="X15" s="588"/>
      <c r="Y15" s="584">
        <v>121924</v>
      </c>
      <c r="Z15" s="584"/>
      <c r="AA15" s="584"/>
      <c r="AB15" s="584"/>
      <c r="AC15" s="584"/>
      <c r="AD15" s="584"/>
      <c r="AE15" s="584"/>
      <c r="AF15" s="584"/>
      <c r="AG15" s="588">
        <v>0.8</v>
      </c>
      <c r="AH15" s="588"/>
      <c r="AI15" s="588"/>
      <c r="AJ15" s="647"/>
      <c r="AK15" s="55"/>
      <c r="AL15" s="54"/>
      <c r="AM15" s="915"/>
      <c r="AN15" s="915"/>
      <c r="AO15" s="915"/>
      <c r="AP15" s="915"/>
      <c r="AQ15" s="915"/>
      <c r="AR15" s="915"/>
      <c r="AS15" s="915"/>
      <c r="AT15" s="915"/>
      <c r="AU15" s="54"/>
      <c r="AV15" s="61"/>
      <c r="AW15" s="55"/>
      <c r="AX15" s="916"/>
      <c r="AY15" s="916"/>
      <c r="AZ15" s="916"/>
      <c r="BA15" s="916"/>
      <c r="BB15" s="916"/>
      <c r="BC15" s="916"/>
      <c r="BD15" s="916"/>
      <c r="BE15" s="61"/>
      <c r="BF15" s="917"/>
      <c r="BG15" s="916"/>
      <c r="BH15" s="916"/>
      <c r="BI15" s="918"/>
      <c r="BJ15" s="55"/>
      <c r="BK15" s="916"/>
      <c r="BL15" s="916"/>
      <c r="BM15" s="916"/>
      <c r="BN15" s="916"/>
      <c r="BO15" s="916"/>
      <c r="BP15" s="61"/>
      <c r="BQ15" s="619" t="s">
        <v>171</v>
      </c>
      <c r="BR15" s="582"/>
      <c r="BS15" s="582"/>
      <c r="BT15" s="582"/>
      <c r="BU15" s="585"/>
      <c r="BV15" s="817" t="s">
        <v>403</v>
      </c>
      <c r="BW15" s="818"/>
      <c r="BX15" s="924"/>
      <c r="BY15" s="896"/>
      <c r="BZ15" s="619" t="s">
        <v>405</v>
      </c>
      <c r="CA15" s="694"/>
      <c r="CB15" s="694"/>
      <c r="CC15" s="694"/>
      <c r="CD15" s="694"/>
      <c r="CE15" s="694"/>
      <c r="CF15" s="694"/>
      <c r="CG15" s="694"/>
      <c r="CH15" s="694"/>
      <c r="CI15" s="694"/>
      <c r="CJ15" s="694"/>
      <c r="CK15" s="694"/>
      <c r="CL15" s="694"/>
      <c r="CM15" s="694"/>
      <c r="CN15" s="921"/>
      <c r="CO15" s="583">
        <v>544587</v>
      </c>
      <c r="CP15" s="584"/>
      <c r="CQ15" s="584"/>
      <c r="CR15" s="584"/>
      <c r="CS15" s="584"/>
      <c r="CT15" s="584"/>
      <c r="CU15" s="584"/>
      <c r="CV15" s="584"/>
      <c r="CW15" s="584"/>
      <c r="CX15" s="584"/>
      <c r="CY15" s="584">
        <v>569682</v>
      </c>
      <c r="CZ15" s="584"/>
      <c r="DA15" s="584"/>
      <c r="DB15" s="584"/>
      <c r="DC15" s="584"/>
      <c r="DD15" s="584"/>
      <c r="DE15" s="584"/>
      <c r="DF15" s="584"/>
      <c r="DG15" s="584"/>
      <c r="DH15" s="903"/>
      <c r="DI15" s="4"/>
    </row>
    <row r="16" spans="2:113" ht="13.5" customHeight="1">
      <c r="B16" s="853" t="s">
        <v>779</v>
      </c>
      <c r="C16" s="695"/>
      <c r="D16" s="695"/>
      <c r="E16" s="695"/>
      <c r="F16" s="695"/>
      <c r="G16" s="695"/>
      <c r="H16" s="695"/>
      <c r="I16" s="695"/>
      <c r="J16" s="695"/>
      <c r="K16" s="695"/>
      <c r="L16" s="696"/>
      <c r="M16" s="583" t="s">
        <v>368</v>
      </c>
      <c r="N16" s="584"/>
      <c r="O16" s="584"/>
      <c r="P16" s="584"/>
      <c r="Q16" s="584"/>
      <c r="R16" s="584"/>
      <c r="S16" s="584"/>
      <c r="T16" s="584"/>
      <c r="U16" s="588" t="s">
        <v>368</v>
      </c>
      <c r="V16" s="588"/>
      <c r="W16" s="588"/>
      <c r="X16" s="588"/>
      <c r="Y16" s="584" t="s">
        <v>368</v>
      </c>
      <c r="Z16" s="584"/>
      <c r="AA16" s="584"/>
      <c r="AB16" s="584"/>
      <c r="AC16" s="584"/>
      <c r="AD16" s="584"/>
      <c r="AE16" s="584"/>
      <c r="AF16" s="584"/>
      <c r="AG16" s="588" t="s">
        <v>368</v>
      </c>
      <c r="AH16" s="588"/>
      <c r="AI16" s="588"/>
      <c r="AJ16" s="647"/>
      <c r="AK16" s="619" t="s">
        <v>169</v>
      </c>
      <c r="AL16" s="582"/>
      <c r="AM16" s="582"/>
      <c r="AN16" s="582"/>
      <c r="AO16" s="582"/>
      <c r="AP16" s="582"/>
      <c r="AQ16" s="582"/>
      <c r="AR16" s="582"/>
      <c r="AS16" s="582"/>
      <c r="AT16" s="582"/>
      <c r="AU16" s="582"/>
      <c r="AV16" s="585"/>
      <c r="AW16" s="583">
        <v>13701279</v>
      </c>
      <c r="AX16" s="584"/>
      <c r="AY16" s="584"/>
      <c r="AZ16" s="584"/>
      <c r="BA16" s="584"/>
      <c r="BB16" s="584"/>
      <c r="BC16" s="584"/>
      <c r="BD16" s="584"/>
      <c r="BE16" s="584"/>
      <c r="BF16" s="588">
        <v>91.6</v>
      </c>
      <c r="BG16" s="588"/>
      <c r="BH16" s="588"/>
      <c r="BI16" s="588"/>
      <c r="BJ16" s="584">
        <v>41398</v>
      </c>
      <c r="BK16" s="821"/>
      <c r="BL16" s="821"/>
      <c r="BM16" s="821"/>
      <c r="BN16" s="821"/>
      <c r="BO16" s="821"/>
      <c r="BP16" s="822"/>
      <c r="BQ16" s="619" t="s">
        <v>168</v>
      </c>
      <c r="BR16" s="582"/>
      <c r="BS16" s="582"/>
      <c r="BT16" s="582"/>
      <c r="BU16" s="585"/>
      <c r="BV16" s="817" t="s">
        <v>403</v>
      </c>
      <c r="BW16" s="818"/>
      <c r="BX16" s="924"/>
      <c r="BY16" s="896"/>
      <c r="BZ16" s="619" t="s">
        <v>406</v>
      </c>
      <c r="CA16" s="684"/>
      <c r="CB16" s="684"/>
      <c r="CC16" s="684"/>
      <c r="CD16" s="684"/>
      <c r="CE16" s="684"/>
      <c r="CF16" s="684"/>
      <c r="CG16" s="684"/>
      <c r="CH16" s="684"/>
      <c r="CI16" s="684"/>
      <c r="CJ16" s="684"/>
      <c r="CK16" s="684"/>
      <c r="CL16" s="684"/>
      <c r="CM16" s="684"/>
      <c r="CN16" s="685"/>
      <c r="CO16" s="583">
        <v>-25095</v>
      </c>
      <c r="CP16" s="584"/>
      <c r="CQ16" s="584"/>
      <c r="CR16" s="584"/>
      <c r="CS16" s="584"/>
      <c r="CT16" s="584"/>
      <c r="CU16" s="584"/>
      <c r="CV16" s="584"/>
      <c r="CW16" s="584"/>
      <c r="CX16" s="584"/>
      <c r="CY16" s="584">
        <v>114031</v>
      </c>
      <c r="CZ16" s="584"/>
      <c r="DA16" s="584"/>
      <c r="DB16" s="584"/>
      <c r="DC16" s="584"/>
      <c r="DD16" s="584"/>
      <c r="DE16" s="584"/>
      <c r="DF16" s="584"/>
      <c r="DG16" s="584"/>
      <c r="DH16" s="903"/>
      <c r="DI16" s="4"/>
    </row>
    <row r="17" spans="2:113" ht="13.5" customHeight="1">
      <c r="B17" s="853" t="s">
        <v>780</v>
      </c>
      <c r="C17" s="695"/>
      <c r="D17" s="695"/>
      <c r="E17" s="695"/>
      <c r="F17" s="695"/>
      <c r="G17" s="695"/>
      <c r="H17" s="695"/>
      <c r="I17" s="695"/>
      <c r="J17" s="695"/>
      <c r="K17" s="695"/>
      <c r="L17" s="696"/>
      <c r="M17" s="583" t="s">
        <v>368</v>
      </c>
      <c r="N17" s="584"/>
      <c r="O17" s="584"/>
      <c r="P17" s="584"/>
      <c r="Q17" s="584"/>
      <c r="R17" s="584"/>
      <c r="S17" s="584"/>
      <c r="T17" s="584"/>
      <c r="U17" s="588" t="s">
        <v>368</v>
      </c>
      <c r="V17" s="588"/>
      <c r="W17" s="588"/>
      <c r="X17" s="588"/>
      <c r="Y17" s="584" t="s">
        <v>368</v>
      </c>
      <c r="Z17" s="584"/>
      <c r="AA17" s="584"/>
      <c r="AB17" s="584"/>
      <c r="AC17" s="584"/>
      <c r="AD17" s="584"/>
      <c r="AE17" s="584"/>
      <c r="AF17" s="584"/>
      <c r="AG17" s="588" t="s">
        <v>368</v>
      </c>
      <c r="AH17" s="588"/>
      <c r="AI17" s="588"/>
      <c r="AJ17" s="647"/>
      <c r="AK17" s="49"/>
      <c r="AL17" s="582" t="s">
        <v>166</v>
      </c>
      <c r="AM17" s="582"/>
      <c r="AN17" s="582"/>
      <c r="AO17" s="582"/>
      <c r="AP17" s="582"/>
      <c r="AQ17" s="582"/>
      <c r="AR17" s="582"/>
      <c r="AS17" s="582"/>
      <c r="AT17" s="582"/>
      <c r="AU17" s="582"/>
      <c r="AV17" s="585"/>
      <c r="AW17" s="583">
        <v>13701279</v>
      </c>
      <c r="AX17" s="584"/>
      <c r="AY17" s="584"/>
      <c r="AZ17" s="584"/>
      <c r="BA17" s="584"/>
      <c r="BB17" s="584"/>
      <c r="BC17" s="584"/>
      <c r="BD17" s="584"/>
      <c r="BE17" s="584"/>
      <c r="BF17" s="588">
        <v>91.6</v>
      </c>
      <c r="BG17" s="588"/>
      <c r="BH17" s="588"/>
      <c r="BI17" s="588"/>
      <c r="BJ17" s="584">
        <v>41398</v>
      </c>
      <c r="BK17" s="821"/>
      <c r="BL17" s="821"/>
      <c r="BM17" s="821"/>
      <c r="BN17" s="821"/>
      <c r="BO17" s="821"/>
      <c r="BP17" s="822"/>
      <c r="BQ17" s="619" t="s">
        <v>165</v>
      </c>
      <c r="BR17" s="582"/>
      <c r="BS17" s="582"/>
      <c r="BT17" s="582"/>
      <c r="BU17" s="585"/>
      <c r="BV17" s="817" t="s">
        <v>403</v>
      </c>
      <c r="BW17" s="818"/>
      <c r="BX17" s="924"/>
      <c r="BY17" s="896"/>
      <c r="BZ17" s="619" t="s">
        <v>39</v>
      </c>
      <c r="CA17" s="684"/>
      <c r="CB17" s="684"/>
      <c r="CC17" s="684"/>
      <c r="CD17" s="684"/>
      <c r="CE17" s="684"/>
      <c r="CF17" s="684"/>
      <c r="CG17" s="684"/>
      <c r="CH17" s="684"/>
      <c r="CI17" s="684"/>
      <c r="CJ17" s="684"/>
      <c r="CK17" s="684"/>
      <c r="CL17" s="684"/>
      <c r="CM17" s="684"/>
      <c r="CN17" s="685"/>
      <c r="CO17" s="583">
        <v>337825</v>
      </c>
      <c r="CP17" s="584"/>
      <c r="CQ17" s="584"/>
      <c r="CR17" s="584"/>
      <c r="CS17" s="584"/>
      <c r="CT17" s="584"/>
      <c r="CU17" s="584"/>
      <c r="CV17" s="584"/>
      <c r="CW17" s="584"/>
      <c r="CX17" s="584"/>
      <c r="CY17" s="584">
        <v>231887</v>
      </c>
      <c r="CZ17" s="584"/>
      <c r="DA17" s="584"/>
      <c r="DB17" s="584"/>
      <c r="DC17" s="584"/>
      <c r="DD17" s="584"/>
      <c r="DE17" s="584"/>
      <c r="DF17" s="584"/>
      <c r="DG17" s="584"/>
      <c r="DH17" s="903"/>
      <c r="DI17" s="4"/>
    </row>
    <row r="18" spans="2:113" ht="13.5" customHeight="1">
      <c r="B18" s="853" t="s">
        <v>170</v>
      </c>
      <c r="C18" s="695"/>
      <c r="D18" s="695"/>
      <c r="E18" s="695"/>
      <c r="F18" s="695"/>
      <c r="G18" s="695"/>
      <c r="H18" s="695"/>
      <c r="I18" s="695"/>
      <c r="J18" s="695"/>
      <c r="K18" s="695"/>
      <c r="L18" s="696"/>
      <c r="M18" s="583">
        <v>1529465</v>
      </c>
      <c r="N18" s="584"/>
      <c r="O18" s="584"/>
      <c r="P18" s="584"/>
      <c r="Q18" s="584"/>
      <c r="R18" s="584"/>
      <c r="S18" s="584"/>
      <c r="T18" s="584"/>
      <c r="U18" s="588">
        <v>5.0999999999999996</v>
      </c>
      <c r="V18" s="588"/>
      <c r="W18" s="588"/>
      <c r="X18" s="588"/>
      <c r="Y18" s="584">
        <v>1529465</v>
      </c>
      <c r="Z18" s="584"/>
      <c r="AA18" s="584"/>
      <c r="AB18" s="584"/>
      <c r="AC18" s="584"/>
      <c r="AD18" s="584"/>
      <c r="AE18" s="584"/>
      <c r="AF18" s="584"/>
      <c r="AG18" s="588">
        <v>9.5</v>
      </c>
      <c r="AH18" s="588"/>
      <c r="AI18" s="588"/>
      <c r="AJ18" s="647"/>
      <c r="AK18" s="49"/>
      <c r="AL18" s="6"/>
      <c r="AM18" s="908" t="s">
        <v>7</v>
      </c>
      <c r="AN18" s="908"/>
      <c r="AO18" s="908"/>
      <c r="AP18" s="908"/>
      <c r="AQ18" s="908"/>
      <c r="AR18" s="908"/>
      <c r="AS18" s="908"/>
      <c r="AT18" s="908"/>
      <c r="AU18" s="908"/>
      <c r="AV18" s="909"/>
      <c r="AW18" s="583">
        <v>7521579</v>
      </c>
      <c r="AX18" s="584"/>
      <c r="AY18" s="584"/>
      <c r="AZ18" s="584"/>
      <c r="BA18" s="584"/>
      <c r="BB18" s="584"/>
      <c r="BC18" s="584"/>
      <c r="BD18" s="584"/>
      <c r="BE18" s="584"/>
      <c r="BF18" s="588">
        <v>50.3</v>
      </c>
      <c r="BG18" s="588"/>
      <c r="BH18" s="588"/>
      <c r="BI18" s="588"/>
      <c r="BJ18" s="584">
        <v>41398</v>
      </c>
      <c r="BK18" s="821"/>
      <c r="BL18" s="821"/>
      <c r="BM18" s="821"/>
      <c r="BN18" s="821"/>
      <c r="BO18" s="821"/>
      <c r="BP18" s="822"/>
      <c r="BQ18" s="619" t="s">
        <v>163</v>
      </c>
      <c r="BR18" s="582"/>
      <c r="BS18" s="582"/>
      <c r="BT18" s="582"/>
      <c r="BU18" s="585"/>
      <c r="BV18" s="817" t="s">
        <v>403</v>
      </c>
      <c r="BW18" s="818"/>
      <c r="BX18" s="924"/>
      <c r="BY18" s="896"/>
      <c r="BZ18" s="619" t="s">
        <v>407</v>
      </c>
      <c r="CA18" s="684"/>
      <c r="CB18" s="684"/>
      <c r="CC18" s="684"/>
      <c r="CD18" s="684"/>
      <c r="CE18" s="684"/>
      <c r="CF18" s="684"/>
      <c r="CG18" s="684"/>
      <c r="CH18" s="684"/>
      <c r="CI18" s="684"/>
      <c r="CJ18" s="684"/>
      <c r="CK18" s="684"/>
      <c r="CL18" s="684"/>
      <c r="CM18" s="684"/>
      <c r="CN18" s="685"/>
      <c r="CO18" s="583">
        <v>135269</v>
      </c>
      <c r="CP18" s="584"/>
      <c r="CQ18" s="584"/>
      <c r="CR18" s="584"/>
      <c r="CS18" s="584"/>
      <c r="CT18" s="584"/>
      <c r="CU18" s="584"/>
      <c r="CV18" s="584"/>
      <c r="CW18" s="584"/>
      <c r="CX18" s="584"/>
      <c r="CY18" s="584" t="s">
        <v>368</v>
      </c>
      <c r="CZ18" s="584"/>
      <c r="DA18" s="584"/>
      <c r="DB18" s="584"/>
      <c r="DC18" s="584"/>
      <c r="DD18" s="584"/>
      <c r="DE18" s="584"/>
      <c r="DF18" s="584"/>
      <c r="DG18" s="584"/>
      <c r="DH18" s="903"/>
      <c r="DI18" s="4"/>
    </row>
    <row r="19" spans="2:113" ht="13.5" customHeight="1">
      <c r="B19" s="853" t="s">
        <v>167</v>
      </c>
      <c r="C19" s="695"/>
      <c r="D19" s="695"/>
      <c r="E19" s="695"/>
      <c r="F19" s="695"/>
      <c r="G19" s="695"/>
      <c r="H19" s="695"/>
      <c r="I19" s="695"/>
      <c r="J19" s="695"/>
      <c r="K19" s="695"/>
      <c r="L19" s="696"/>
      <c r="M19" s="583" t="s">
        <v>368</v>
      </c>
      <c r="N19" s="584"/>
      <c r="O19" s="584"/>
      <c r="P19" s="584"/>
      <c r="Q19" s="584"/>
      <c r="R19" s="584"/>
      <c r="S19" s="584"/>
      <c r="T19" s="584"/>
      <c r="U19" s="588" t="s">
        <v>368</v>
      </c>
      <c r="V19" s="588"/>
      <c r="W19" s="588"/>
      <c r="X19" s="588"/>
      <c r="Y19" s="584" t="s">
        <v>368</v>
      </c>
      <c r="Z19" s="584"/>
      <c r="AA19" s="584"/>
      <c r="AB19" s="584"/>
      <c r="AC19" s="584"/>
      <c r="AD19" s="584"/>
      <c r="AE19" s="584"/>
      <c r="AF19" s="584"/>
      <c r="AG19" s="588" t="s">
        <v>368</v>
      </c>
      <c r="AH19" s="588"/>
      <c r="AI19" s="588"/>
      <c r="AJ19" s="647"/>
      <c r="AK19" s="911" t="s">
        <v>116</v>
      </c>
      <c r="AL19" s="60"/>
      <c r="AM19" s="59"/>
      <c r="AN19" s="894" t="s">
        <v>161</v>
      </c>
      <c r="AO19" s="894"/>
      <c r="AP19" s="894"/>
      <c r="AQ19" s="894"/>
      <c r="AR19" s="894"/>
      <c r="AS19" s="894"/>
      <c r="AT19" s="894"/>
      <c r="AU19" s="894"/>
      <c r="AV19" s="895"/>
      <c r="AW19" s="741">
        <v>135832</v>
      </c>
      <c r="AX19" s="742"/>
      <c r="AY19" s="742"/>
      <c r="AZ19" s="742"/>
      <c r="BA19" s="742"/>
      <c r="BB19" s="742"/>
      <c r="BC19" s="742"/>
      <c r="BD19" s="742"/>
      <c r="BE19" s="742"/>
      <c r="BF19" s="743">
        <v>0.9</v>
      </c>
      <c r="BG19" s="743"/>
      <c r="BH19" s="743"/>
      <c r="BI19" s="743"/>
      <c r="BJ19" s="742" t="s">
        <v>368</v>
      </c>
      <c r="BK19" s="831"/>
      <c r="BL19" s="831"/>
      <c r="BM19" s="831"/>
      <c r="BN19" s="831"/>
      <c r="BO19" s="831"/>
      <c r="BP19" s="832"/>
      <c r="BQ19" s="619" t="s">
        <v>160</v>
      </c>
      <c r="BR19" s="582"/>
      <c r="BS19" s="582"/>
      <c r="BT19" s="582"/>
      <c r="BU19" s="585"/>
      <c r="BV19" s="817" t="s">
        <v>403</v>
      </c>
      <c r="BW19" s="818"/>
      <c r="BX19" s="924"/>
      <c r="BY19" s="896"/>
      <c r="BZ19" s="619" t="s">
        <v>408</v>
      </c>
      <c r="CA19" s="684"/>
      <c r="CB19" s="684"/>
      <c r="CC19" s="684"/>
      <c r="CD19" s="684"/>
      <c r="CE19" s="684"/>
      <c r="CF19" s="684"/>
      <c r="CG19" s="684"/>
      <c r="CH19" s="684"/>
      <c r="CI19" s="684"/>
      <c r="CJ19" s="684"/>
      <c r="CK19" s="684"/>
      <c r="CL19" s="684"/>
      <c r="CM19" s="684"/>
      <c r="CN19" s="685"/>
      <c r="CO19" s="583" t="s">
        <v>368</v>
      </c>
      <c r="CP19" s="584"/>
      <c r="CQ19" s="584"/>
      <c r="CR19" s="584"/>
      <c r="CS19" s="584"/>
      <c r="CT19" s="584"/>
      <c r="CU19" s="584"/>
      <c r="CV19" s="584"/>
      <c r="CW19" s="584"/>
      <c r="CX19" s="584"/>
      <c r="CY19" s="584" t="s">
        <v>368</v>
      </c>
      <c r="CZ19" s="584"/>
      <c r="DA19" s="584"/>
      <c r="DB19" s="584"/>
      <c r="DC19" s="584"/>
      <c r="DD19" s="584"/>
      <c r="DE19" s="584"/>
      <c r="DF19" s="584"/>
      <c r="DG19" s="584"/>
      <c r="DH19" s="903"/>
      <c r="DI19" s="4"/>
    </row>
    <row r="20" spans="2:113" ht="13.5" customHeight="1">
      <c r="B20" s="853" t="s">
        <v>164</v>
      </c>
      <c r="C20" s="695"/>
      <c r="D20" s="695"/>
      <c r="E20" s="695"/>
      <c r="F20" s="695"/>
      <c r="G20" s="695"/>
      <c r="H20" s="695"/>
      <c r="I20" s="695"/>
      <c r="J20" s="695"/>
      <c r="K20" s="695"/>
      <c r="L20" s="696"/>
      <c r="M20" s="583" t="s">
        <v>368</v>
      </c>
      <c r="N20" s="584"/>
      <c r="O20" s="584"/>
      <c r="P20" s="584"/>
      <c r="Q20" s="584"/>
      <c r="R20" s="584"/>
      <c r="S20" s="584"/>
      <c r="T20" s="584"/>
      <c r="U20" s="588" t="s">
        <v>368</v>
      </c>
      <c r="V20" s="588"/>
      <c r="W20" s="588"/>
      <c r="X20" s="588"/>
      <c r="Y20" s="584" t="s">
        <v>368</v>
      </c>
      <c r="Z20" s="584"/>
      <c r="AA20" s="584"/>
      <c r="AB20" s="584"/>
      <c r="AC20" s="584"/>
      <c r="AD20" s="584"/>
      <c r="AE20" s="584"/>
      <c r="AF20" s="584"/>
      <c r="AG20" s="588" t="s">
        <v>368</v>
      </c>
      <c r="AH20" s="588"/>
      <c r="AI20" s="588"/>
      <c r="AJ20" s="647"/>
      <c r="AK20" s="912"/>
      <c r="AL20" s="58"/>
      <c r="AM20" s="6"/>
      <c r="AN20" s="582" t="s">
        <v>158</v>
      </c>
      <c r="AO20" s="582"/>
      <c r="AP20" s="582"/>
      <c r="AQ20" s="582"/>
      <c r="AR20" s="582"/>
      <c r="AS20" s="582"/>
      <c r="AT20" s="582"/>
      <c r="AU20" s="582"/>
      <c r="AV20" s="585"/>
      <c r="AW20" s="583">
        <v>6816171</v>
      </c>
      <c r="AX20" s="584"/>
      <c r="AY20" s="584"/>
      <c r="AZ20" s="584"/>
      <c r="BA20" s="584"/>
      <c r="BB20" s="584"/>
      <c r="BC20" s="584"/>
      <c r="BD20" s="584"/>
      <c r="BE20" s="584"/>
      <c r="BF20" s="588">
        <v>45.6</v>
      </c>
      <c r="BG20" s="588"/>
      <c r="BH20" s="588"/>
      <c r="BI20" s="588"/>
      <c r="BJ20" s="584" t="s">
        <v>368</v>
      </c>
      <c r="BK20" s="821"/>
      <c r="BL20" s="821"/>
      <c r="BM20" s="821"/>
      <c r="BN20" s="821"/>
      <c r="BO20" s="821"/>
      <c r="BP20" s="822"/>
      <c r="BQ20" s="619" t="s">
        <v>157</v>
      </c>
      <c r="BR20" s="582"/>
      <c r="BS20" s="582"/>
      <c r="BT20" s="582"/>
      <c r="BU20" s="585"/>
      <c r="BV20" s="817" t="s">
        <v>403</v>
      </c>
      <c r="BW20" s="818"/>
      <c r="BX20" s="897"/>
      <c r="BY20" s="898"/>
      <c r="BZ20" s="697" t="s">
        <v>410</v>
      </c>
      <c r="CA20" s="901"/>
      <c r="CB20" s="901"/>
      <c r="CC20" s="901"/>
      <c r="CD20" s="901"/>
      <c r="CE20" s="901"/>
      <c r="CF20" s="901"/>
      <c r="CG20" s="901"/>
      <c r="CH20" s="901"/>
      <c r="CI20" s="901"/>
      <c r="CJ20" s="901"/>
      <c r="CK20" s="901"/>
      <c r="CL20" s="901"/>
      <c r="CM20" s="901"/>
      <c r="CN20" s="902"/>
      <c r="CO20" s="583">
        <v>447999</v>
      </c>
      <c r="CP20" s="584"/>
      <c r="CQ20" s="584"/>
      <c r="CR20" s="584"/>
      <c r="CS20" s="584"/>
      <c r="CT20" s="584"/>
      <c r="CU20" s="584"/>
      <c r="CV20" s="584"/>
      <c r="CW20" s="584"/>
      <c r="CX20" s="584"/>
      <c r="CY20" s="584">
        <v>345918</v>
      </c>
      <c r="CZ20" s="584"/>
      <c r="DA20" s="584"/>
      <c r="DB20" s="584"/>
      <c r="DC20" s="584"/>
      <c r="DD20" s="584"/>
      <c r="DE20" s="584"/>
      <c r="DF20" s="584"/>
      <c r="DG20" s="584"/>
      <c r="DH20" s="903"/>
      <c r="DI20" s="4"/>
    </row>
    <row r="21" spans="2:113" ht="13.5" customHeight="1">
      <c r="B21" s="853" t="s">
        <v>162</v>
      </c>
      <c r="C21" s="695"/>
      <c r="D21" s="695"/>
      <c r="E21" s="695"/>
      <c r="F21" s="695"/>
      <c r="G21" s="695"/>
      <c r="H21" s="695"/>
      <c r="I21" s="695"/>
      <c r="J21" s="695"/>
      <c r="K21" s="695"/>
      <c r="L21" s="696"/>
      <c r="M21" s="583">
        <v>65557</v>
      </c>
      <c r="N21" s="584"/>
      <c r="O21" s="584"/>
      <c r="P21" s="584"/>
      <c r="Q21" s="584"/>
      <c r="R21" s="584"/>
      <c r="S21" s="584"/>
      <c r="T21" s="584"/>
      <c r="U21" s="588">
        <v>0.2</v>
      </c>
      <c r="V21" s="588"/>
      <c r="W21" s="588"/>
      <c r="X21" s="588"/>
      <c r="Y21" s="584">
        <v>65557</v>
      </c>
      <c r="Z21" s="584"/>
      <c r="AA21" s="584"/>
      <c r="AB21" s="584"/>
      <c r="AC21" s="584"/>
      <c r="AD21" s="584"/>
      <c r="AE21" s="584"/>
      <c r="AF21" s="584"/>
      <c r="AG21" s="588">
        <v>0.4</v>
      </c>
      <c r="AH21" s="588"/>
      <c r="AI21" s="588"/>
      <c r="AJ21" s="647"/>
      <c r="AK21" s="912"/>
      <c r="AL21" s="58"/>
      <c r="AM21" s="6"/>
      <c r="AN21" s="582" t="s">
        <v>155</v>
      </c>
      <c r="AO21" s="582"/>
      <c r="AP21" s="582"/>
      <c r="AQ21" s="582"/>
      <c r="AR21" s="582"/>
      <c r="AS21" s="582"/>
      <c r="AT21" s="582"/>
      <c r="AU21" s="582"/>
      <c r="AV21" s="585"/>
      <c r="AW21" s="583">
        <v>234529</v>
      </c>
      <c r="AX21" s="584"/>
      <c r="AY21" s="584"/>
      <c r="AZ21" s="584"/>
      <c r="BA21" s="584"/>
      <c r="BB21" s="584"/>
      <c r="BC21" s="584"/>
      <c r="BD21" s="584"/>
      <c r="BE21" s="584"/>
      <c r="BF21" s="588">
        <v>1.6</v>
      </c>
      <c r="BG21" s="588"/>
      <c r="BH21" s="588"/>
      <c r="BI21" s="588"/>
      <c r="BJ21" s="584" t="s">
        <v>368</v>
      </c>
      <c r="BK21" s="821"/>
      <c r="BL21" s="821"/>
      <c r="BM21" s="821"/>
      <c r="BN21" s="821"/>
      <c r="BO21" s="821"/>
      <c r="BP21" s="822"/>
      <c r="BQ21" s="619" t="s">
        <v>154</v>
      </c>
      <c r="BR21" s="582"/>
      <c r="BS21" s="582"/>
      <c r="BT21" s="582"/>
      <c r="BU21" s="585"/>
      <c r="BV21" s="817" t="s">
        <v>403</v>
      </c>
      <c r="BW21" s="818"/>
      <c r="BX21" s="26"/>
      <c r="BY21" s="28"/>
      <c r="BZ21" s="28"/>
      <c r="CA21" s="788" t="s">
        <v>153</v>
      </c>
      <c r="CB21" s="788"/>
      <c r="CC21" s="788"/>
      <c r="CD21" s="788"/>
      <c r="CE21" s="788"/>
      <c r="CF21" s="788"/>
      <c r="CG21" s="788"/>
      <c r="CH21" s="788"/>
      <c r="CI21" s="788"/>
      <c r="CJ21" s="788"/>
      <c r="CK21" s="788"/>
      <c r="CL21" s="27"/>
      <c r="CM21" s="27"/>
      <c r="CN21" s="25"/>
      <c r="CO21" s="910" t="s">
        <v>152</v>
      </c>
      <c r="CP21" s="632"/>
      <c r="CQ21" s="632"/>
      <c r="CR21" s="632"/>
      <c r="CS21" s="632"/>
      <c r="CT21" s="893" t="s">
        <v>411</v>
      </c>
      <c r="CU21" s="788"/>
      <c r="CV21" s="788"/>
      <c r="CW21" s="788"/>
      <c r="CX21" s="788"/>
      <c r="CY21" s="796"/>
      <c r="CZ21" s="893" t="s">
        <v>412</v>
      </c>
      <c r="DA21" s="745"/>
      <c r="DB21" s="745"/>
      <c r="DC21" s="745"/>
      <c r="DD21" s="745"/>
      <c r="DE21" s="745"/>
      <c r="DF21" s="745"/>
      <c r="DG21" s="745"/>
      <c r="DH21" s="904"/>
      <c r="DI21" s="4"/>
    </row>
    <row r="22" spans="2:113" ht="13.5" customHeight="1">
      <c r="B22" s="659" t="s">
        <v>159</v>
      </c>
      <c r="C22" s="582"/>
      <c r="D22" s="582"/>
      <c r="E22" s="582"/>
      <c r="F22" s="582"/>
      <c r="G22" s="582"/>
      <c r="H22" s="582"/>
      <c r="I22" s="582"/>
      <c r="J22" s="582"/>
      <c r="K22" s="582"/>
      <c r="L22" s="585"/>
      <c r="M22" s="583" t="s">
        <v>368</v>
      </c>
      <c r="N22" s="584"/>
      <c r="O22" s="584"/>
      <c r="P22" s="584"/>
      <c r="Q22" s="584"/>
      <c r="R22" s="584"/>
      <c r="S22" s="584"/>
      <c r="T22" s="584"/>
      <c r="U22" s="588" t="s">
        <v>368</v>
      </c>
      <c r="V22" s="588"/>
      <c r="W22" s="588"/>
      <c r="X22" s="588"/>
      <c r="Y22" s="584" t="s">
        <v>368</v>
      </c>
      <c r="Z22" s="584"/>
      <c r="AA22" s="584"/>
      <c r="AB22" s="584"/>
      <c r="AC22" s="584"/>
      <c r="AD22" s="584"/>
      <c r="AE22" s="584"/>
      <c r="AF22" s="584"/>
      <c r="AG22" s="588" t="s">
        <v>368</v>
      </c>
      <c r="AH22" s="588"/>
      <c r="AI22" s="588"/>
      <c r="AJ22" s="647"/>
      <c r="AK22" s="913"/>
      <c r="AL22" s="57"/>
      <c r="AM22" s="56"/>
      <c r="AN22" s="908" t="s">
        <v>150</v>
      </c>
      <c r="AO22" s="908"/>
      <c r="AP22" s="908"/>
      <c r="AQ22" s="908"/>
      <c r="AR22" s="908"/>
      <c r="AS22" s="908"/>
      <c r="AT22" s="908"/>
      <c r="AU22" s="908"/>
      <c r="AV22" s="909"/>
      <c r="AW22" s="733">
        <v>335047</v>
      </c>
      <c r="AX22" s="734"/>
      <c r="AY22" s="734"/>
      <c r="AZ22" s="734"/>
      <c r="BA22" s="734"/>
      <c r="BB22" s="734"/>
      <c r="BC22" s="734"/>
      <c r="BD22" s="734"/>
      <c r="BE22" s="734"/>
      <c r="BF22" s="735">
        <v>2.2000000000000002</v>
      </c>
      <c r="BG22" s="735"/>
      <c r="BH22" s="735"/>
      <c r="BI22" s="735"/>
      <c r="BJ22" s="734">
        <v>41398</v>
      </c>
      <c r="BK22" s="833"/>
      <c r="BL22" s="833"/>
      <c r="BM22" s="833"/>
      <c r="BN22" s="833"/>
      <c r="BO22" s="833"/>
      <c r="BP22" s="834"/>
      <c r="BQ22" s="619" t="s">
        <v>149</v>
      </c>
      <c r="BR22" s="582"/>
      <c r="BS22" s="582"/>
      <c r="BT22" s="582"/>
      <c r="BU22" s="585"/>
      <c r="BV22" s="817" t="s">
        <v>403</v>
      </c>
      <c r="BW22" s="818"/>
      <c r="BX22" s="55"/>
      <c r="BY22" s="54"/>
      <c r="BZ22" s="36"/>
      <c r="CA22" s="806"/>
      <c r="CB22" s="806"/>
      <c r="CC22" s="806"/>
      <c r="CD22" s="806"/>
      <c r="CE22" s="806"/>
      <c r="CF22" s="806"/>
      <c r="CG22" s="806"/>
      <c r="CH22" s="806"/>
      <c r="CI22" s="806"/>
      <c r="CJ22" s="806"/>
      <c r="CK22" s="806"/>
      <c r="CL22" s="36"/>
      <c r="CM22" s="36"/>
      <c r="CN22" s="53"/>
      <c r="CO22" s="661"/>
      <c r="CP22" s="662"/>
      <c r="CQ22" s="662"/>
      <c r="CR22" s="662"/>
      <c r="CS22" s="662"/>
      <c r="CT22" s="855"/>
      <c r="CU22" s="806"/>
      <c r="CV22" s="806"/>
      <c r="CW22" s="806"/>
      <c r="CX22" s="806"/>
      <c r="CY22" s="856"/>
      <c r="CZ22" s="905"/>
      <c r="DA22" s="906"/>
      <c r="DB22" s="906"/>
      <c r="DC22" s="906"/>
      <c r="DD22" s="906"/>
      <c r="DE22" s="906"/>
      <c r="DF22" s="906"/>
      <c r="DG22" s="906"/>
      <c r="DH22" s="907"/>
      <c r="DI22" s="4"/>
    </row>
    <row r="23" spans="2:113" ht="13.5" customHeight="1">
      <c r="B23" s="659" t="s">
        <v>156</v>
      </c>
      <c r="C23" s="582"/>
      <c r="D23" s="582"/>
      <c r="E23" s="582"/>
      <c r="F23" s="582"/>
      <c r="G23" s="582"/>
      <c r="H23" s="582"/>
      <c r="I23" s="582"/>
      <c r="J23" s="582"/>
      <c r="K23" s="582"/>
      <c r="L23" s="585"/>
      <c r="M23" s="583">
        <v>46067</v>
      </c>
      <c r="N23" s="584"/>
      <c r="O23" s="584"/>
      <c r="P23" s="584"/>
      <c r="Q23" s="584"/>
      <c r="R23" s="584"/>
      <c r="S23" s="584"/>
      <c r="T23" s="584"/>
      <c r="U23" s="588">
        <v>0.2</v>
      </c>
      <c r="V23" s="588"/>
      <c r="W23" s="588"/>
      <c r="X23" s="588"/>
      <c r="Y23" s="584">
        <v>46067</v>
      </c>
      <c r="Z23" s="584"/>
      <c r="AA23" s="584"/>
      <c r="AB23" s="584"/>
      <c r="AC23" s="584"/>
      <c r="AD23" s="584"/>
      <c r="AE23" s="584"/>
      <c r="AF23" s="584"/>
      <c r="AG23" s="588">
        <v>0.3</v>
      </c>
      <c r="AH23" s="588"/>
      <c r="AI23" s="588"/>
      <c r="AJ23" s="647"/>
      <c r="AK23" s="46"/>
      <c r="AL23" s="4"/>
      <c r="AM23" s="894" t="s">
        <v>147</v>
      </c>
      <c r="AN23" s="894"/>
      <c r="AO23" s="894"/>
      <c r="AP23" s="894"/>
      <c r="AQ23" s="894"/>
      <c r="AR23" s="894"/>
      <c r="AS23" s="894"/>
      <c r="AT23" s="894"/>
      <c r="AU23" s="894"/>
      <c r="AV23" s="895"/>
      <c r="AW23" s="741">
        <v>5742300</v>
      </c>
      <c r="AX23" s="742"/>
      <c r="AY23" s="742"/>
      <c r="AZ23" s="742"/>
      <c r="BA23" s="742"/>
      <c r="BB23" s="742"/>
      <c r="BC23" s="742"/>
      <c r="BD23" s="742"/>
      <c r="BE23" s="742"/>
      <c r="BF23" s="743">
        <v>38.4</v>
      </c>
      <c r="BG23" s="743"/>
      <c r="BH23" s="743"/>
      <c r="BI23" s="743"/>
      <c r="BJ23" s="742" t="s">
        <v>368</v>
      </c>
      <c r="BK23" s="831"/>
      <c r="BL23" s="831"/>
      <c r="BM23" s="831"/>
      <c r="BN23" s="831"/>
      <c r="BO23" s="831"/>
      <c r="BP23" s="832"/>
      <c r="BQ23" s="835" t="s">
        <v>146</v>
      </c>
      <c r="BR23" s="695"/>
      <c r="BS23" s="695"/>
      <c r="BT23" s="695"/>
      <c r="BU23" s="696"/>
      <c r="BV23" s="817" t="s">
        <v>403</v>
      </c>
      <c r="BW23" s="818"/>
      <c r="BX23" s="720" t="s">
        <v>145</v>
      </c>
      <c r="BY23" s="896"/>
      <c r="BZ23" s="641" t="s">
        <v>144</v>
      </c>
      <c r="CA23" s="642"/>
      <c r="CB23" s="642"/>
      <c r="CC23" s="642"/>
      <c r="CD23" s="642"/>
      <c r="CE23" s="642"/>
      <c r="CF23" s="642"/>
      <c r="CG23" s="642"/>
      <c r="CH23" s="642"/>
      <c r="CI23" s="642"/>
      <c r="CJ23" s="642"/>
      <c r="CK23" s="642"/>
      <c r="CL23" s="642"/>
      <c r="CM23" s="642"/>
      <c r="CN23" s="643"/>
      <c r="CO23" s="899">
        <v>443</v>
      </c>
      <c r="CP23" s="900"/>
      <c r="CQ23" s="900"/>
      <c r="CR23" s="900"/>
      <c r="CS23" s="900"/>
      <c r="CT23" s="888">
        <f>CO23*CZ23</f>
        <v>1348492</v>
      </c>
      <c r="CU23" s="888"/>
      <c r="CV23" s="888"/>
      <c r="CW23" s="888"/>
      <c r="CX23" s="888"/>
      <c r="CY23" s="888"/>
      <c r="CZ23" s="888">
        <v>3044</v>
      </c>
      <c r="DA23" s="888"/>
      <c r="DB23" s="888"/>
      <c r="DC23" s="888"/>
      <c r="DD23" s="888"/>
      <c r="DE23" s="888"/>
      <c r="DF23" s="888"/>
      <c r="DG23" s="888"/>
      <c r="DH23" s="889"/>
      <c r="DI23" s="4"/>
    </row>
    <row r="24" spans="2:113" ht="13.5" customHeight="1">
      <c r="B24" s="659" t="s">
        <v>151</v>
      </c>
      <c r="C24" s="582"/>
      <c r="D24" s="582"/>
      <c r="E24" s="582"/>
      <c r="F24" s="582"/>
      <c r="G24" s="582"/>
      <c r="H24" s="582"/>
      <c r="I24" s="582"/>
      <c r="J24" s="582"/>
      <c r="K24" s="582"/>
      <c r="L24" s="585"/>
      <c r="M24" s="583">
        <v>74390</v>
      </c>
      <c r="N24" s="584"/>
      <c r="O24" s="584"/>
      <c r="P24" s="584"/>
      <c r="Q24" s="584"/>
      <c r="R24" s="584"/>
      <c r="S24" s="584"/>
      <c r="T24" s="584"/>
      <c r="U24" s="588">
        <v>0.2</v>
      </c>
      <c r="V24" s="588"/>
      <c r="W24" s="588"/>
      <c r="X24" s="588"/>
      <c r="Y24" s="584" t="s">
        <v>368</v>
      </c>
      <c r="Z24" s="584"/>
      <c r="AA24" s="584"/>
      <c r="AB24" s="584"/>
      <c r="AC24" s="584"/>
      <c r="AD24" s="584"/>
      <c r="AE24" s="584"/>
      <c r="AF24" s="584"/>
      <c r="AG24" s="588" t="s">
        <v>368</v>
      </c>
      <c r="AH24" s="588"/>
      <c r="AI24" s="588"/>
      <c r="AJ24" s="647"/>
      <c r="AK24" s="46"/>
      <c r="AL24" s="4"/>
      <c r="AM24" s="4"/>
      <c r="AN24" s="582" t="s">
        <v>142</v>
      </c>
      <c r="AO24" s="582"/>
      <c r="AP24" s="582"/>
      <c r="AQ24" s="582"/>
      <c r="AR24" s="582"/>
      <c r="AS24" s="582"/>
      <c r="AT24" s="582"/>
      <c r="AU24" s="582"/>
      <c r="AV24" s="585"/>
      <c r="AW24" s="583">
        <v>5551142</v>
      </c>
      <c r="AX24" s="584"/>
      <c r="AY24" s="584"/>
      <c r="AZ24" s="584"/>
      <c r="BA24" s="584"/>
      <c r="BB24" s="584"/>
      <c r="BC24" s="584"/>
      <c r="BD24" s="584"/>
      <c r="BE24" s="584"/>
      <c r="BF24" s="588">
        <v>37.1</v>
      </c>
      <c r="BG24" s="588"/>
      <c r="BH24" s="588"/>
      <c r="BI24" s="588"/>
      <c r="BJ24" s="584" t="s">
        <v>368</v>
      </c>
      <c r="BK24" s="821"/>
      <c r="BL24" s="821"/>
      <c r="BM24" s="821"/>
      <c r="BN24" s="821"/>
      <c r="BO24" s="821"/>
      <c r="BP24" s="822"/>
      <c r="BQ24" s="890" t="s">
        <v>141</v>
      </c>
      <c r="BR24" s="891"/>
      <c r="BS24" s="891"/>
      <c r="BT24" s="891"/>
      <c r="BU24" s="892"/>
      <c r="BV24" s="817" t="s">
        <v>409</v>
      </c>
      <c r="BW24" s="818"/>
      <c r="BX24" s="720"/>
      <c r="BY24" s="896"/>
      <c r="BZ24" s="52"/>
      <c r="CA24" s="582" t="s">
        <v>140</v>
      </c>
      <c r="CB24" s="582"/>
      <c r="CC24" s="582"/>
      <c r="CD24" s="582"/>
      <c r="CE24" s="582"/>
      <c r="CF24" s="582"/>
      <c r="CG24" s="582"/>
      <c r="CH24" s="582"/>
      <c r="CI24" s="582"/>
      <c r="CJ24" s="582"/>
      <c r="CK24" s="582"/>
      <c r="CL24" s="582"/>
      <c r="CM24" s="582"/>
      <c r="CN24" s="585"/>
      <c r="CO24" s="583" t="s">
        <v>368</v>
      </c>
      <c r="CP24" s="584"/>
      <c r="CQ24" s="584"/>
      <c r="CR24" s="584"/>
      <c r="CS24" s="584"/>
      <c r="CT24" s="752" t="s">
        <v>368</v>
      </c>
      <c r="CU24" s="752"/>
      <c r="CV24" s="752"/>
      <c r="CW24" s="752"/>
      <c r="CX24" s="752"/>
      <c r="CY24" s="752"/>
      <c r="CZ24" s="752" t="s">
        <v>368</v>
      </c>
      <c r="DA24" s="752"/>
      <c r="DB24" s="752"/>
      <c r="DC24" s="752"/>
      <c r="DD24" s="752"/>
      <c r="DE24" s="752"/>
      <c r="DF24" s="752"/>
      <c r="DG24" s="752"/>
      <c r="DH24" s="754"/>
      <c r="DI24" s="4"/>
    </row>
    <row r="25" spans="2:113" ht="13.5" customHeight="1">
      <c r="B25" s="878" t="s">
        <v>116</v>
      </c>
      <c r="C25" s="885" t="s">
        <v>148</v>
      </c>
      <c r="D25" s="886"/>
      <c r="E25" s="886"/>
      <c r="F25" s="886"/>
      <c r="G25" s="886"/>
      <c r="H25" s="886"/>
      <c r="I25" s="886"/>
      <c r="J25" s="886"/>
      <c r="K25" s="886"/>
      <c r="L25" s="887"/>
      <c r="M25" s="741" t="s">
        <v>368</v>
      </c>
      <c r="N25" s="742"/>
      <c r="O25" s="742"/>
      <c r="P25" s="742"/>
      <c r="Q25" s="742"/>
      <c r="R25" s="742"/>
      <c r="S25" s="742"/>
      <c r="T25" s="742"/>
      <c r="U25" s="743" t="s">
        <v>368</v>
      </c>
      <c r="V25" s="743"/>
      <c r="W25" s="743"/>
      <c r="X25" s="743"/>
      <c r="Y25" s="742" t="s">
        <v>368</v>
      </c>
      <c r="Z25" s="742"/>
      <c r="AA25" s="742"/>
      <c r="AB25" s="742"/>
      <c r="AC25" s="742"/>
      <c r="AD25" s="742"/>
      <c r="AE25" s="742"/>
      <c r="AF25" s="742"/>
      <c r="AG25" s="743" t="s">
        <v>368</v>
      </c>
      <c r="AH25" s="743"/>
      <c r="AI25" s="743"/>
      <c r="AJ25" s="781"/>
      <c r="AK25" s="46"/>
      <c r="AL25" s="4"/>
      <c r="AM25" s="582" t="s">
        <v>138</v>
      </c>
      <c r="AN25" s="582"/>
      <c r="AO25" s="582"/>
      <c r="AP25" s="582"/>
      <c r="AQ25" s="582"/>
      <c r="AR25" s="582"/>
      <c r="AS25" s="582"/>
      <c r="AT25" s="582"/>
      <c r="AU25" s="582"/>
      <c r="AV25" s="585"/>
      <c r="AW25" s="583">
        <v>44539</v>
      </c>
      <c r="AX25" s="584"/>
      <c r="AY25" s="584"/>
      <c r="AZ25" s="584"/>
      <c r="BA25" s="584"/>
      <c r="BB25" s="584"/>
      <c r="BC25" s="584"/>
      <c r="BD25" s="584"/>
      <c r="BE25" s="584"/>
      <c r="BF25" s="588">
        <v>0.3</v>
      </c>
      <c r="BG25" s="588"/>
      <c r="BH25" s="588"/>
      <c r="BI25" s="588"/>
      <c r="BJ25" s="584" t="s">
        <v>368</v>
      </c>
      <c r="BK25" s="821"/>
      <c r="BL25" s="821"/>
      <c r="BM25" s="821"/>
      <c r="BN25" s="821"/>
      <c r="BO25" s="821"/>
      <c r="BP25" s="822"/>
      <c r="BQ25" s="619" t="s">
        <v>137</v>
      </c>
      <c r="BR25" s="582"/>
      <c r="BS25" s="582"/>
      <c r="BT25" s="582"/>
      <c r="BU25" s="585"/>
      <c r="BV25" s="817" t="s">
        <v>409</v>
      </c>
      <c r="BW25" s="818"/>
      <c r="BX25" s="720"/>
      <c r="BY25" s="896"/>
      <c r="BZ25" s="51"/>
      <c r="CA25" s="582" t="s">
        <v>136</v>
      </c>
      <c r="CB25" s="582"/>
      <c r="CC25" s="582"/>
      <c r="CD25" s="582"/>
      <c r="CE25" s="582"/>
      <c r="CF25" s="582"/>
      <c r="CG25" s="582"/>
      <c r="CH25" s="582"/>
      <c r="CI25" s="582"/>
      <c r="CJ25" s="582"/>
      <c r="CK25" s="582"/>
      <c r="CL25" s="582"/>
      <c r="CM25" s="582"/>
      <c r="CN25" s="585"/>
      <c r="CO25" s="583">
        <v>10</v>
      </c>
      <c r="CP25" s="584"/>
      <c r="CQ25" s="584"/>
      <c r="CR25" s="584"/>
      <c r="CS25" s="584"/>
      <c r="CT25" s="752">
        <v>37780</v>
      </c>
      <c r="CU25" s="752"/>
      <c r="CV25" s="752"/>
      <c r="CW25" s="752"/>
      <c r="CX25" s="752"/>
      <c r="CY25" s="752"/>
      <c r="CZ25" s="752">
        <v>3778</v>
      </c>
      <c r="DA25" s="752"/>
      <c r="DB25" s="752"/>
      <c r="DC25" s="752"/>
      <c r="DD25" s="752"/>
      <c r="DE25" s="752"/>
      <c r="DF25" s="752"/>
      <c r="DG25" s="752"/>
      <c r="DH25" s="754"/>
      <c r="DI25" s="4"/>
    </row>
    <row r="26" spans="2:113" ht="13.5" customHeight="1">
      <c r="B26" s="879"/>
      <c r="C26" s="881" t="s">
        <v>143</v>
      </c>
      <c r="D26" s="695"/>
      <c r="E26" s="695"/>
      <c r="F26" s="695"/>
      <c r="G26" s="695"/>
      <c r="H26" s="695"/>
      <c r="I26" s="695"/>
      <c r="J26" s="695"/>
      <c r="K26" s="695"/>
      <c r="L26" s="696"/>
      <c r="M26" s="583">
        <v>74390</v>
      </c>
      <c r="N26" s="584"/>
      <c r="O26" s="584"/>
      <c r="P26" s="584"/>
      <c r="Q26" s="584"/>
      <c r="R26" s="584"/>
      <c r="S26" s="584"/>
      <c r="T26" s="584"/>
      <c r="U26" s="588">
        <v>0.2</v>
      </c>
      <c r="V26" s="588"/>
      <c r="W26" s="588"/>
      <c r="X26" s="588"/>
      <c r="Y26" s="584" t="s">
        <v>368</v>
      </c>
      <c r="Z26" s="584"/>
      <c r="AA26" s="584"/>
      <c r="AB26" s="584"/>
      <c r="AC26" s="584"/>
      <c r="AD26" s="584"/>
      <c r="AE26" s="584"/>
      <c r="AF26" s="584"/>
      <c r="AG26" s="588" t="s">
        <v>368</v>
      </c>
      <c r="AH26" s="588"/>
      <c r="AI26" s="588"/>
      <c r="AJ26" s="647"/>
      <c r="AK26" s="46"/>
      <c r="AL26" s="4"/>
      <c r="AM26" s="582" t="s">
        <v>134</v>
      </c>
      <c r="AN26" s="582"/>
      <c r="AO26" s="582"/>
      <c r="AP26" s="582"/>
      <c r="AQ26" s="582"/>
      <c r="AR26" s="582"/>
      <c r="AS26" s="582"/>
      <c r="AT26" s="582"/>
      <c r="AU26" s="582"/>
      <c r="AV26" s="585"/>
      <c r="AW26" s="583">
        <v>392861</v>
      </c>
      <c r="AX26" s="584"/>
      <c r="AY26" s="584"/>
      <c r="AZ26" s="584"/>
      <c r="BA26" s="584"/>
      <c r="BB26" s="584"/>
      <c r="BC26" s="584"/>
      <c r="BD26" s="584"/>
      <c r="BE26" s="584"/>
      <c r="BF26" s="588">
        <v>2.6</v>
      </c>
      <c r="BG26" s="588"/>
      <c r="BH26" s="588"/>
      <c r="BI26" s="588"/>
      <c r="BJ26" s="584" t="s">
        <v>368</v>
      </c>
      <c r="BK26" s="821"/>
      <c r="BL26" s="821"/>
      <c r="BM26" s="821"/>
      <c r="BN26" s="821"/>
      <c r="BO26" s="821"/>
      <c r="BP26" s="822"/>
      <c r="BQ26" s="619"/>
      <c r="BR26" s="582"/>
      <c r="BS26" s="582"/>
      <c r="BT26" s="582"/>
      <c r="BU26" s="585"/>
      <c r="BV26" s="817"/>
      <c r="BW26" s="818"/>
      <c r="BX26" s="720"/>
      <c r="BY26" s="896"/>
      <c r="BZ26" s="619" t="s">
        <v>133</v>
      </c>
      <c r="CA26" s="582"/>
      <c r="CB26" s="582"/>
      <c r="CC26" s="582"/>
      <c r="CD26" s="582"/>
      <c r="CE26" s="582"/>
      <c r="CF26" s="582"/>
      <c r="CG26" s="582"/>
      <c r="CH26" s="582"/>
      <c r="CI26" s="582"/>
      <c r="CJ26" s="582"/>
      <c r="CK26" s="582"/>
      <c r="CL26" s="582"/>
      <c r="CM26" s="582"/>
      <c r="CN26" s="585"/>
      <c r="CO26" s="583">
        <v>2</v>
      </c>
      <c r="CP26" s="584"/>
      <c r="CQ26" s="584"/>
      <c r="CR26" s="584"/>
      <c r="CS26" s="584"/>
      <c r="CT26" s="752" t="s">
        <v>484</v>
      </c>
      <c r="CU26" s="752"/>
      <c r="CV26" s="752"/>
      <c r="CW26" s="752"/>
      <c r="CX26" s="752"/>
      <c r="CY26" s="752"/>
      <c r="CZ26" s="752" t="s">
        <v>484</v>
      </c>
      <c r="DA26" s="752"/>
      <c r="DB26" s="752"/>
      <c r="DC26" s="752"/>
      <c r="DD26" s="752"/>
      <c r="DE26" s="752"/>
      <c r="DF26" s="752"/>
      <c r="DG26" s="752"/>
      <c r="DH26" s="754"/>
      <c r="DI26" s="4"/>
    </row>
    <row r="27" spans="2:113" ht="13.5" customHeight="1">
      <c r="B27" s="880"/>
      <c r="C27" s="882" t="s">
        <v>139</v>
      </c>
      <c r="D27" s="883"/>
      <c r="E27" s="883"/>
      <c r="F27" s="883"/>
      <c r="G27" s="883"/>
      <c r="H27" s="883"/>
      <c r="I27" s="883"/>
      <c r="J27" s="883"/>
      <c r="K27" s="883"/>
      <c r="L27" s="884"/>
      <c r="M27" s="874" t="s">
        <v>368</v>
      </c>
      <c r="N27" s="875"/>
      <c r="O27" s="875"/>
      <c r="P27" s="875"/>
      <c r="Q27" s="875"/>
      <c r="R27" s="875"/>
      <c r="S27" s="875"/>
      <c r="T27" s="875"/>
      <c r="U27" s="876" t="s">
        <v>368</v>
      </c>
      <c r="V27" s="876"/>
      <c r="W27" s="876"/>
      <c r="X27" s="876"/>
      <c r="Y27" s="875" t="s">
        <v>368</v>
      </c>
      <c r="Z27" s="875"/>
      <c r="AA27" s="875"/>
      <c r="AB27" s="875"/>
      <c r="AC27" s="875"/>
      <c r="AD27" s="875"/>
      <c r="AE27" s="875"/>
      <c r="AF27" s="875"/>
      <c r="AG27" s="876" t="s">
        <v>368</v>
      </c>
      <c r="AH27" s="876"/>
      <c r="AI27" s="876"/>
      <c r="AJ27" s="877"/>
      <c r="AK27" s="46"/>
      <c r="AL27" s="4"/>
      <c r="AM27" s="582" t="s">
        <v>131</v>
      </c>
      <c r="AN27" s="582"/>
      <c r="AO27" s="582"/>
      <c r="AP27" s="582"/>
      <c r="AQ27" s="582"/>
      <c r="AR27" s="582"/>
      <c r="AS27" s="582"/>
      <c r="AT27" s="582"/>
      <c r="AU27" s="582"/>
      <c r="AV27" s="585"/>
      <c r="AW27" s="583" t="s">
        <v>368</v>
      </c>
      <c r="AX27" s="584"/>
      <c r="AY27" s="584"/>
      <c r="AZ27" s="584"/>
      <c r="BA27" s="584"/>
      <c r="BB27" s="584"/>
      <c r="BC27" s="584"/>
      <c r="BD27" s="584"/>
      <c r="BE27" s="584"/>
      <c r="BF27" s="588" t="s">
        <v>368</v>
      </c>
      <c r="BG27" s="588"/>
      <c r="BH27" s="588"/>
      <c r="BI27" s="588"/>
      <c r="BJ27" s="584" t="s">
        <v>368</v>
      </c>
      <c r="BK27" s="821"/>
      <c r="BL27" s="821"/>
      <c r="BM27" s="821"/>
      <c r="BN27" s="821"/>
      <c r="BO27" s="821"/>
      <c r="BP27" s="822"/>
      <c r="BQ27" s="619"/>
      <c r="BR27" s="582"/>
      <c r="BS27" s="582"/>
      <c r="BT27" s="582"/>
      <c r="BU27" s="585"/>
      <c r="BV27" s="817"/>
      <c r="BW27" s="818"/>
      <c r="BX27" s="720"/>
      <c r="BY27" s="896"/>
      <c r="BZ27" s="619" t="s">
        <v>130</v>
      </c>
      <c r="CA27" s="582"/>
      <c r="CB27" s="582"/>
      <c r="CC27" s="582"/>
      <c r="CD27" s="582"/>
      <c r="CE27" s="582"/>
      <c r="CF27" s="582"/>
      <c r="CG27" s="582"/>
      <c r="CH27" s="582"/>
      <c r="CI27" s="582"/>
      <c r="CJ27" s="582"/>
      <c r="CK27" s="582"/>
      <c r="CL27" s="582"/>
      <c r="CM27" s="582"/>
      <c r="CN27" s="585"/>
      <c r="CO27" s="583" t="s">
        <v>368</v>
      </c>
      <c r="CP27" s="584"/>
      <c r="CQ27" s="584"/>
      <c r="CR27" s="584"/>
      <c r="CS27" s="584"/>
      <c r="CT27" s="752" t="s">
        <v>368</v>
      </c>
      <c r="CU27" s="752"/>
      <c r="CV27" s="752"/>
      <c r="CW27" s="752"/>
      <c r="CX27" s="752"/>
      <c r="CY27" s="752"/>
      <c r="CZ27" s="752" t="s">
        <v>368</v>
      </c>
      <c r="DA27" s="752"/>
      <c r="DB27" s="752"/>
      <c r="DC27" s="752"/>
      <c r="DD27" s="752"/>
      <c r="DE27" s="752"/>
      <c r="DF27" s="752"/>
      <c r="DG27" s="752"/>
      <c r="DH27" s="754"/>
      <c r="DI27" s="4"/>
    </row>
    <row r="28" spans="2:113" ht="13.5" customHeight="1">
      <c r="B28" s="659" t="s">
        <v>135</v>
      </c>
      <c r="C28" s="582"/>
      <c r="D28" s="582"/>
      <c r="E28" s="582"/>
      <c r="F28" s="582"/>
      <c r="G28" s="582"/>
      <c r="H28" s="582"/>
      <c r="I28" s="582"/>
      <c r="J28" s="582"/>
      <c r="K28" s="582"/>
      <c r="L28" s="585"/>
      <c r="M28" s="870">
        <v>17066395</v>
      </c>
      <c r="N28" s="871"/>
      <c r="O28" s="871"/>
      <c r="P28" s="871"/>
      <c r="Q28" s="871"/>
      <c r="R28" s="871"/>
      <c r="S28" s="871"/>
      <c r="T28" s="871"/>
      <c r="U28" s="872">
        <v>57</v>
      </c>
      <c r="V28" s="872"/>
      <c r="W28" s="872"/>
      <c r="X28" s="872"/>
      <c r="Y28" s="871">
        <v>15730041</v>
      </c>
      <c r="Z28" s="871"/>
      <c r="AA28" s="871"/>
      <c r="AB28" s="871"/>
      <c r="AC28" s="871"/>
      <c r="AD28" s="871"/>
      <c r="AE28" s="871"/>
      <c r="AF28" s="871"/>
      <c r="AG28" s="872">
        <v>98.1</v>
      </c>
      <c r="AH28" s="872"/>
      <c r="AI28" s="872"/>
      <c r="AJ28" s="873"/>
      <c r="AK28" s="49"/>
      <c r="AL28" s="6"/>
      <c r="AM28" s="695" t="s">
        <v>128</v>
      </c>
      <c r="AN28" s="695"/>
      <c r="AO28" s="695"/>
      <c r="AP28" s="695"/>
      <c r="AQ28" s="695"/>
      <c r="AR28" s="695"/>
      <c r="AS28" s="695"/>
      <c r="AT28" s="695"/>
      <c r="AU28" s="695"/>
      <c r="AV28" s="696"/>
      <c r="AW28" s="583" t="s">
        <v>368</v>
      </c>
      <c r="AX28" s="584"/>
      <c r="AY28" s="584"/>
      <c r="AZ28" s="584"/>
      <c r="BA28" s="584"/>
      <c r="BB28" s="584"/>
      <c r="BC28" s="584"/>
      <c r="BD28" s="584"/>
      <c r="BE28" s="584"/>
      <c r="BF28" s="588" t="s">
        <v>368</v>
      </c>
      <c r="BG28" s="588"/>
      <c r="BH28" s="588"/>
      <c r="BI28" s="588"/>
      <c r="BJ28" s="584" t="s">
        <v>368</v>
      </c>
      <c r="BK28" s="821"/>
      <c r="BL28" s="821"/>
      <c r="BM28" s="821"/>
      <c r="BN28" s="821"/>
      <c r="BO28" s="821"/>
      <c r="BP28" s="822"/>
      <c r="BQ28" s="619"/>
      <c r="BR28" s="582"/>
      <c r="BS28" s="582"/>
      <c r="BT28" s="582"/>
      <c r="BU28" s="585"/>
      <c r="BV28" s="817"/>
      <c r="BW28" s="818"/>
      <c r="BX28" s="897"/>
      <c r="BY28" s="898"/>
      <c r="BZ28" s="697" t="s">
        <v>30</v>
      </c>
      <c r="CA28" s="662"/>
      <c r="CB28" s="662"/>
      <c r="CC28" s="662"/>
      <c r="CD28" s="662"/>
      <c r="CE28" s="662"/>
      <c r="CF28" s="662"/>
      <c r="CG28" s="662"/>
      <c r="CH28" s="662"/>
      <c r="CI28" s="662"/>
      <c r="CJ28" s="662"/>
      <c r="CK28" s="662"/>
      <c r="CL28" s="662"/>
      <c r="CM28" s="662"/>
      <c r="CN28" s="663"/>
      <c r="CO28" s="583">
        <v>436</v>
      </c>
      <c r="CP28" s="584"/>
      <c r="CQ28" s="584"/>
      <c r="CR28" s="584"/>
      <c r="CS28" s="584"/>
      <c r="CT28" s="752">
        <v>1347307</v>
      </c>
      <c r="CU28" s="752"/>
      <c r="CV28" s="752"/>
      <c r="CW28" s="752"/>
      <c r="CX28" s="752"/>
      <c r="CY28" s="752"/>
      <c r="CZ28" s="752">
        <v>3090</v>
      </c>
      <c r="DA28" s="752"/>
      <c r="DB28" s="752"/>
      <c r="DC28" s="752"/>
      <c r="DD28" s="752"/>
      <c r="DE28" s="752"/>
      <c r="DF28" s="752"/>
      <c r="DG28" s="752"/>
      <c r="DH28" s="754"/>
      <c r="DI28" s="4"/>
    </row>
    <row r="29" spans="2:113" ht="13.5" customHeight="1">
      <c r="B29" s="853" t="s">
        <v>132</v>
      </c>
      <c r="C29" s="695"/>
      <c r="D29" s="695"/>
      <c r="E29" s="695"/>
      <c r="F29" s="695"/>
      <c r="G29" s="695"/>
      <c r="H29" s="695"/>
      <c r="I29" s="695"/>
      <c r="J29" s="695"/>
      <c r="K29" s="695"/>
      <c r="L29" s="696"/>
      <c r="M29" s="583">
        <v>9191</v>
      </c>
      <c r="N29" s="584"/>
      <c r="O29" s="584"/>
      <c r="P29" s="584"/>
      <c r="Q29" s="584"/>
      <c r="R29" s="584"/>
      <c r="S29" s="584"/>
      <c r="T29" s="584"/>
      <c r="U29" s="588">
        <v>0</v>
      </c>
      <c r="V29" s="588"/>
      <c r="W29" s="588"/>
      <c r="X29" s="588"/>
      <c r="Y29" s="584">
        <v>9191</v>
      </c>
      <c r="Z29" s="584"/>
      <c r="AA29" s="584"/>
      <c r="AB29" s="584"/>
      <c r="AC29" s="584"/>
      <c r="AD29" s="584"/>
      <c r="AE29" s="584"/>
      <c r="AF29" s="584"/>
      <c r="AG29" s="588">
        <v>0.1</v>
      </c>
      <c r="AH29" s="588"/>
      <c r="AI29" s="588"/>
      <c r="AJ29" s="647"/>
      <c r="AK29" s="49"/>
      <c r="AL29" s="582" t="s">
        <v>126</v>
      </c>
      <c r="AM29" s="582"/>
      <c r="AN29" s="582"/>
      <c r="AO29" s="582"/>
      <c r="AP29" s="582"/>
      <c r="AQ29" s="582"/>
      <c r="AR29" s="582"/>
      <c r="AS29" s="582"/>
      <c r="AT29" s="582"/>
      <c r="AU29" s="582"/>
      <c r="AV29" s="585"/>
      <c r="AW29" s="583" t="s">
        <v>368</v>
      </c>
      <c r="AX29" s="584"/>
      <c r="AY29" s="584"/>
      <c r="AZ29" s="584"/>
      <c r="BA29" s="584"/>
      <c r="BB29" s="584"/>
      <c r="BC29" s="584"/>
      <c r="BD29" s="584"/>
      <c r="BE29" s="584"/>
      <c r="BF29" s="588" t="s">
        <v>368</v>
      </c>
      <c r="BG29" s="588"/>
      <c r="BH29" s="588"/>
      <c r="BI29" s="588"/>
      <c r="BJ29" s="584" t="s">
        <v>368</v>
      </c>
      <c r="BK29" s="821"/>
      <c r="BL29" s="821"/>
      <c r="BM29" s="821"/>
      <c r="BN29" s="821"/>
      <c r="BO29" s="821"/>
      <c r="BP29" s="822"/>
      <c r="BQ29" s="861"/>
      <c r="BR29" s="862"/>
      <c r="BS29" s="862"/>
      <c r="BT29" s="862"/>
      <c r="BU29" s="863"/>
      <c r="BV29" s="864"/>
      <c r="BW29" s="816"/>
      <c r="BX29" s="865" t="s">
        <v>413</v>
      </c>
      <c r="BY29" s="866"/>
      <c r="BZ29" s="866"/>
      <c r="CA29" s="866"/>
      <c r="CB29" s="866"/>
      <c r="CC29" s="866"/>
      <c r="CD29" s="866"/>
      <c r="CE29" s="866"/>
      <c r="CF29" s="866"/>
      <c r="CG29" s="866"/>
      <c r="CH29" s="866"/>
      <c r="CI29" s="866"/>
      <c r="CJ29" s="866"/>
      <c r="CK29" s="866"/>
      <c r="CL29" s="866"/>
      <c r="CM29" s="866"/>
      <c r="CN29" s="867"/>
      <c r="CO29" s="868">
        <v>101.5</v>
      </c>
      <c r="CP29" s="784"/>
      <c r="CQ29" s="784"/>
      <c r="CR29" s="784"/>
      <c r="CS29" s="784"/>
      <c r="CT29" s="784"/>
      <c r="CU29" s="784"/>
      <c r="CV29" s="784"/>
      <c r="CW29" s="784"/>
      <c r="CX29" s="784"/>
      <c r="CY29" s="784"/>
      <c r="CZ29" s="784"/>
      <c r="DA29" s="784"/>
      <c r="DB29" s="784"/>
      <c r="DC29" s="784"/>
      <c r="DD29" s="784"/>
      <c r="DE29" s="784"/>
      <c r="DF29" s="784"/>
      <c r="DG29" s="784"/>
      <c r="DH29" s="869"/>
      <c r="DI29" s="4"/>
    </row>
    <row r="30" spans="2:113" ht="13.5" customHeight="1">
      <c r="B30" s="659" t="s">
        <v>129</v>
      </c>
      <c r="C30" s="582"/>
      <c r="D30" s="582"/>
      <c r="E30" s="582"/>
      <c r="F30" s="582"/>
      <c r="G30" s="582"/>
      <c r="H30" s="582"/>
      <c r="I30" s="582"/>
      <c r="J30" s="582"/>
      <c r="K30" s="582"/>
      <c r="L30" s="585"/>
      <c r="M30" s="583">
        <v>274508</v>
      </c>
      <c r="N30" s="584"/>
      <c r="O30" s="584"/>
      <c r="P30" s="584"/>
      <c r="Q30" s="584"/>
      <c r="R30" s="584"/>
      <c r="S30" s="584"/>
      <c r="T30" s="584"/>
      <c r="U30" s="588">
        <v>0.9</v>
      </c>
      <c r="V30" s="588"/>
      <c r="W30" s="588"/>
      <c r="X30" s="588"/>
      <c r="Y30" s="584" t="s">
        <v>368</v>
      </c>
      <c r="Z30" s="584"/>
      <c r="AA30" s="584"/>
      <c r="AB30" s="584"/>
      <c r="AC30" s="584"/>
      <c r="AD30" s="584"/>
      <c r="AE30" s="584"/>
      <c r="AF30" s="584"/>
      <c r="AG30" s="588" t="s">
        <v>368</v>
      </c>
      <c r="AH30" s="588"/>
      <c r="AI30" s="588"/>
      <c r="AJ30" s="647"/>
      <c r="AK30" s="619" t="s">
        <v>123</v>
      </c>
      <c r="AL30" s="582"/>
      <c r="AM30" s="582"/>
      <c r="AN30" s="582"/>
      <c r="AO30" s="582"/>
      <c r="AP30" s="582"/>
      <c r="AQ30" s="582"/>
      <c r="AR30" s="582"/>
      <c r="AS30" s="582"/>
      <c r="AT30" s="582"/>
      <c r="AU30" s="582"/>
      <c r="AV30" s="585"/>
      <c r="AW30" s="583">
        <v>1261964</v>
      </c>
      <c r="AX30" s="584"/>
      <c r="AY30" s="584"/>
      <c r="AZ30" s="584"/>
      <c r="BA30" s="584"/>
      <c r="BB30" s="584"/>
      <c r="BC30" s="584"/>
      <c r="BD30" s="584"/>
      <c r="BE30" s="584"/>
      <c r="BF30" s="588">
        <v>8.4</v>
      </c>
      <c r="BG30" s="588"/>
      <c r="BH30" s="588"/>
      <c r="BI30" s="588"/>
      <c r="BJ30" s="584" t="s">
        <v>368</v>
      </c>
      <c r="BK30" s="821"/>
      <c r="BL30" s="821"/>
      <c r="BM30" s="821"/>
      <c r="BN30" s="821"/>
      <c r="BO30" s="821"/>
      <c r="BP30" s="822"/>
      <c r="BQ30" s="728" t="s">
        <v>122</v>
      </c>
      <c r="BR30" s="632"/>
      <c r="BS30" s="632"/>
      <c r="BT30" s="632"/>
      <c r="BU30" s="632"/>
      <c r="BV30" s="632"/>
      <c r="BW30" s="632"/>
      <c r="BX30" s="632"/>
      <c r="BY30" s="632"/>
      <c r="BZ30" s="632"/>
      <c r="CA30" s="632"/>
      <c r="CB30" s="632"/>
      <c r="CC30" s="632"/>
      <c r="CD30" s="633"/>
      <c r="CE30" s="801"/>
      <c r="CF30" s="632" t="s">
        <v>121</v>
      </c>
      <c r="CG30" s="632"/>
      <c r="CH30" s="632"/>
      <c r="CI30" s="632"/>
      <c r="CJ30" s="632"/>
      <c r="CK30" s="632"/>
      <c r="CL30" s="632"/>
      <c r="CM30" s="632"/>
      <c r="CN30" s="854"/>
      <c r="CO30" s="795" t="s">
        <v>120</v>
      </c>
      <c r="CP30" s="788"/>
      <c r="CQ30" s="788"/>
      <c r="CR30" s="788"/>
      <c r="CS30" s="796"/>
      <c r="CT30" s="857" t="s">
        <v>119</v>
      </c>
      <c r="CU30" s="844"/>
      <c r="CV30" s="844"/>
      <c r="CW30" s="844"/>
      <c r="CX30" s="844"/>
      <c r="CY30" s="845"/>
      <c r="CZ30" s="638" t="s">
        <v>414</v>
      </c>
      <c r="DA30" s="639"/>
      <c r="DB30" s="639"/>
      <c r="DC30" s="639"/>
      <c r="DD30" s="639"/>
      <c r="DE30" s="639"/>
      <c r="DF30" s="639"/>
      <c r="DG30" s="639"/>
      <c r="DH30" s="859"/>
    </row>
    <row r="31" spans="2:113" ht="13.5" customHeight="1">
      <c r="B31" s="659" t="s">
        <v>127</v>
      </c>
      <c r="C31" s="582"/>
      <c r="D31" s="582"/>
      <c r="E31" s="582"/>
      <c r="F31" s="582"/>
      <c r="G31" s="582"/>
      <c r="H31" s="582"/>
      <c r="I31" s="582"/>
      <c r="J31" s="582"/>
      <c r="K31" s="582"/>
      <c r="L31" s="585"/>
      <c r="M31" s="583">
        <v>427515</v>
      </c>
      <c r="N31" s="584"/>
      <c r="O31" s="584"/>
      <c r="P31" s="584"/>
      <c r="Q31" s="584"/>
      <c r="R31" s="584"/>
      <c r="S31" s="584"/>
      <c r="T31" s="584"/>
      <c r="U31" s="588">
        <v>1.4</v>
      </c>
      <c r="V31" s="588"/>
      <c r="W31" s="588"/>
      <c r="X31" s="588"/>
      <c r="Y31" s="584">
        <v>179439</v>
      </c>
      <c r="Z31" s="584"/>
      <c r="AA31" s="584"/>
      <c r="AB31" s="584"/>
      <c r="AC31" s="584"/>
      <c r="AD31" s="584"/>
      <c r="AE31" s="584"/>
      <c r="AF31" s="584"/>
      <c r="AG31" s="588">
        <v>1.1000000000000001</v>
      </c>
      <c r="AH31" s="588"/>
      <c r="AI31" s="588"/>
      <c r="AJ31" s="647"/>
      <c r="AK31" s="49"/>
      <c r="AL31" s="667" t="s">
        <v>118</v>
      </c>
      <c r="AM31" s="667"/>
      <c r="AN31" s="667"/>
      <c r="AO31" s="667"/>
      <c r="AP31" s="667"/>
      <c r="AQ31" s="667"/>
      <c r="AR31" s="667"/>
      <c r="AS31" s="667"/>
      <c r="AT31" s="667"/>
      <c r="AU31" s="667"/>
      <c r="AV31" s="668"/>
      <c r="AW31" s="733">
        <v>1261964</v>
      </c>
      <c r="AX31" s="734"/>
      <c r="AY31" s="734"/>
      <c r="AZ31" s="734"/>
      <c r="BA31" s="734"/>
      <c r="BB31" s="734"/>
      <c r="BC31" s="734"/>
      <c r="BD31" s="734"/>
      <c r="BE31" s="734"/>
      <c r="BF31" s="735">
        <v>8.4</v>
      </c>
      <c r="BG31" s="735"/>
      <c r="BH31" s="735"/>
      <c r="BI31" s="735"/>
      <c r="BJ31" s="734" t="s">
        <v>368</v>
      </c>
      <c r="BK31" s="833"/>
      <c r="BL31" s="833"/>
      <c r="BM31" s="833"/>
      <c r="BN31" s="833"/>
      <c r="BO31" s="833"/>
      <c r="BP31" s="834"/>
      <c r="BQ31" s="697"/>
      <c r="BR31" s="662"/>
      <c r="BS31" s="662"/>
      <c r="BT31" s="662"/>
      <c r="BU31" s="662"/>
      <c r="BV31" s="662"/>
      <c r="BW31" s="662"/>
      <c r="BX31" s="662"/>
      <c r="BY31" s="662"/>
      <c r="BZ31" s="662"/>
      <c r="CA31" s="662"/>
      <c r="CB31" s="662"/>
      <c r="CC31" s="662"/>
      <c r="CD31" s="663"/>
      <c r="CE31" s="823"/>
      <c r="CF31" s="662"/>
      <c r="CG31" s="662"/>
      <c r="CH31" s="662"/>
      <c r="CI31" s="662"/>
      <c r="CJ31" s="662"/>
      <c r="CK31" s="662"/>
      <c r="CL31" s="662"/>
      <c r="CM31" s="662"/>
      <c r="CN31" s="824"/>
      <c r="CO31" s="855"/>
      <c r="CP31" s="806"/>
      <c r="CQ31" s="806"/>
      <c r="CR31" s="806"/>
      <c r="CS31" s="856"/>
      <c r="CT31" s="858"/>
      <c r="CU31" s="674"/>
      <c r="CV31" s="674"/>
      <c r="CW31" s="674"/>
      <c r="CX31" s="674"/>
      <c r="CY31" s="675"/>
      <c r="CZ31" s="644"/>
      <c r="DA31" s="645"/>
      <c r="DB31" s="645"/>
      <c r="DC31" s="645"/>
      <c r="DD31" s="645"/>
      <c r="DE31" s="645"/>
      <c r="DF31" s="645"/>
      <c r="DG31" s="645"/>
      <c r="DH31" s="860"/>
      <c r="DI31" s="4"/>
    </row>
    <row r="32" spans="2:113" ht="13.5" customHeight="1">
      <c r="B32" s="659" t="s">
        <v>124</v>
      </c>
      <c r="C32" s="582"/>
      <c r="D32" s="582"/>
      <c r="E32" s="582"/>
      <c r="F32" s="582"/>
      <c r="G32" s="582"/>
      <c r="H32" s="582"/>
      <c r="I32" s="582"/>
      <c r="J32" s="582"/>
      <c r="K32" s="582"/>
      <c r="L32" s="585"/>
      <c r="M32" s="583">
        <v>375878</v>
      </c>
      <c r="N32" s="584"/>
      <c r="O32" s="584"/>
      <c r="P32" s="584"/>
      <c r="Q32" s="584"/>
      <c r="R32" s="584"/>
      <c r="S32" s="584"/>
      <c r="T32" s="584"/>
      <c r="U32" s="588">
        <v>1.3</v>
      </c>
      <c r="V32" s="588"/>
      <c r="W32" s="588"/>
      <c r="X32" s="588"/>
      <c r="Y32" s="584" t="s">
        <v>368</v>
      </c>
      <c r="Z32" s="584"/>
      <c r="AA32" s="584"/>
      <c r="AB32" s="584"/>
      <c r="AC32" s="584"/>
      <c r="AD32" s="584"/>
      <c r="AE32" s="584"/>
      <c r="AF32" s="584"/>
      <c r="AG32" s="588" t="s">
        <v>368</v>
      </c>
      <c r="AH32" s="588"/>
      <c r="AI32" s="588"/>
      <c r="AJ32" s="647"/>
      <c r="AK32" s="846" t="s">
        <v>116</v>
      </c>
      <c r="AL32" s="50"/>
      <c r="AM32" s="726" t="s">
        <v>115</v>
      </c>
      <c r="AN32" s="726"/>
      <c r="AO32" s="726"/>
      <c r="AP32" s="726"/>
      <c r="AQ32" s="726"/>
      <c r="AR32" s="726"/>
      <c r="AS32" s="726"/>
      <c r="AT32" s="726"/>
      <c r="AU32" s="726"/>
      <c r="AV32" s="727"/>
      <c r="AW32" s="741" t="s">
        <v>368</v>
      </c>
      <c r="AX32" s="742"/>
      <c r="AY32" s="742"/>
      <c r="AZ32" s="742"/>
      <c r="BA32" s="742"/>
      <c r="BB32" s="742"/>
      <c r="BC32" s="742"/>
      <c r="BD32" s="742"/>
      <c r="BE32" s="742"/>
      <c r="BF32" s="743" t="s">
        <v>368</v>
      </c>
      <c r="BG32" s="743"/>
      <c r="BH32" s="743"/>
      <c r="BI32" s="743"/>
      <c r="BJ32" s="742" t="s">
        <v>368</v>
      </c>
      <c r="BK32" s="831"/>
      <c r="BL32" s="831"/>
      <c r="BM32" s="831"/>
      <c r="BN32" s="831"/>
      <c r="BO32" s="831"/>
      <c r="BP32" s="832"/>
      <c r="BQ32" s="843" t="s">
        <v>114</v>
      </c>
      <c r="BR32" s="844"/>
      <c r="BS32" s="844"/>
      <c r="BT32" s="844"/>
      <c r="BU32" s="845"/>
      <c r="BV32" s="839" t="s">
        <v>403</v>
      </c>
      <c r="BW32" s="840"/>
      <c r="BX32" s="728" t="s">
        <v>113</v>
      </c>
      <c r="BY32" s="632"/>
      <c r="BZ32" s="632"/>
      <c r="CA32" s="632"/>
      <c r="CB32" s="633"/>
      <c r="CC32" s="839" t="s">
        <v>403</v>
      </c>
      <c r="CD32" s="840"/>
      <c r="CE32" s="728" t="s">
        <v>112</v>
      </c>
      <c r="CF32" s="632"/>
      <c r="CG32" s="632"/>
      <c r="CH32" s="632"/>
      <c r="CI32" s="632"/>
      <c r="CJ32" s="632"/>
      <c r="CK32" s="632"/>
      <c r="CL32" s="632"/>
      <c r="CM32" s="632"/>
      <c r="CN32" s="633"/>
      <c r="CO32" s="841">
        <v>1</v>
      </c>
      <c r="CP32" s="614"/>
      <c r="CQ32" s="614"/>
      <c r="CR32" s="614"/>
      <c r="CS32" s="614"/>
      <c r="CT32" s="842" t="s">
        <v>535</v>
      </c>
      <c r="CU32" s="842"/>
      <c r="CV32" s="842"/>
      <c r="CW32" s="842"/>
      <c r="CX32" s="842"/>
      <c r="CY32" s="842"/>
      <c r="CZ32" s="750">
        <v>8075</v>
      </c>
      <c r="DA32" s="783"/>
      <c r="DB32" s="783"/>
      <c r="DC32" s="783"/>
      <c r="DD32" s="783"/>
      <c r="DE32" s="783"/>
      <c r="DF32" s="783"/>
      <c r="DG32" s="783"/>
      <c r="DH32" s="786"/>
      <c r="DI32" s="4"/>
    </row>
    <row r="33" spans="2:113" ht="13.5" customHeight="1">
      <c r="B33" s="849" t="s">
        <v>8</v>
      </c>
      <c r="C33" s="773"/>
      <c r="D33" s="773"/>
      <c r="E33" s="773"/>
      <c r="F33" s="773"/>
      <c r="G33" s="773"/>
      <c r="H33" s="773"/>
      <c r="I33" s="773"/>
      <c r="J33" s="773"/>
      <c r="K33" s="773"/>
      <c r="L33" s="774"/>
      <c r="M33" s="583">
        <v>4815012</v>
      </c>
      <c r="N33" s="584"/>
      <c r="O33" s="584"/>
      <c r="P33" s="584"/>
      <c r="Q33" s="584"/>
      <c r="R33" s="584"/>
      <c r="S33" s="584"/>
      <c r="T33" s="584"/>
      <c r="U33" s="588">
        <v>16.100000000000001</v>
      </c>
      <c r="V33" s="588"/>
      <c r="W33" s="588"/>
      <c r="X33" s="588"/>
      <c r="Y33" s="584" t="s">
        <v>368</v>
      </c>
      <c r="Z33" s="584"/>
      <c r="AA33" s="584"/>
      <c r="AB33" s="584"/>
      <c r="AC33" s="584"/>
      <c r="AD33" s="584"/>
      <c r="AE33" s="584"/>
      <c r="AF33" s="584"/>
      <c r="AG33" s="588" t="s">
        <v>368</v>
      </c>
      <c r="AH33" s="588"/>
      <c r="AI33" s="588"/>
      <c r="AJ33" s="647"/>
      <c r="AK33" s="847"/>
      <c r="AL33" s="49"/>
      <c r="AM33" s="773" t="s">
        <v>416</v>
      </c>
      <c r="AN33" s="773"/>
      <c r="AO33" s="773"/>
      <c r="AP33" s="773"/>
      <c r="AQ33" s="773"/>
      <c r="AR33" s="773"/>
      <c r="AS33" s="773"/>
      <c r="AT33" s="773"/>
      <c r="AU33" s="773"/>
      <c r="AV33" s="774"/>
      <c r="AW33" s="583" t="s">
        <v>368</v>
      </c>
      <c r="AX33" s="584"/>
      <c r="AY33" s="584"/>
      <c r="AZ33" s="584"/>
      <c r="BA33" s="584"/>
      <c r="BB33" s="584"/>
      <c r="BC33" s="584"/>
      <c r="BD33" s="584"/>
      <c r="BE33" s="584"/>
      <c r="BF33" s="588" t="s">
        <v>368</v>
      </c>
      <c r="BG33" s="588"/>
      <c r="BH33" s="588"/>
      <c r="BI33" s="588"/>
      <c r="BJ33" s="584" t="s">
        <v>368</v>
      </c>
      <c r="BK33" s="821"/>
      <c r="BL33" s="821"/>
      <c r="BM33" s="821"/>
      <c r="BN33" s="821"/>
      <c r="BO33" s="821"/>
      <c r="BP33" s="822"/>
      <c r="BQ33" s="838" t="s">
        <v>110</v>
      </c>
      <c r="BR33" s="708"/>
      <c r="BS33" s="708"/>
      <c r="BT33" s="708"/>
      <c r="BU33" s="709"/>
      <c r="BV33" s="817" t="s">
        <v>403</v>
      </c>
      <c r="BW33" s="818"/>
      <c r="BX33" s="619" t="s">
        <v>109</v>
      </c>
      <c r="BY33" s="582"/>
      <c r="BZ33" s="582"/>
      <c r="CA33" s="582"/>
      <c r="CB33" s="585"/>
      <c r="CC33" s="817" t="s">
        <v>409</v>
      </c>
      <c r="CD33" s="818"/>
      <c r="CE33" s="619" t="s">
        <v>108</v>
      </c>
      <c r="CF33" s="582"/>
      <c r="CG33" s="582"/>
      <c r="CH33" s="582"/>
      <c r="CI33" s="582"/>
      <c r="CJ33" s="582"/>
      <c r="CK33" s="582"/>
      <c r="CL33" s="582"/>
      <c r="CM33" s="582"/>
      <c r="CN33" s="585"/>
      <c r="CO33" s="819">
        <v>1</v>
      </c>
      <c r="CP33" s="752"/>
      <c r="CQ33" s="752"/>
      <c r="CR33" s="752"/>
      <c r="CS33" s="752"/>
      <c r="CT33" s="820" t="s">
        <v>535</v>
      </c>
      <c r="CU33" s="820"/>
      <c r="CV33" s="820"/>
      <c r="CW33" s="820"/>
      <c r="CX33" s="820"/>
      <c r="CY33" s="820"/>
      <c r="CZ33" s="584">
        <v>7580</v>
      </c>
      <c r="DA33" s="752"/>
      <c r="DB33" s="752"/>
      <c r="DC33" s="752"/>
      <c r="DD33" s="752"/>
      <c r="DE33" s="752"/>
      <c r="DF33" s="752"/>
      <c r="DG33" s="752"/>
      <c r="DH33" s="754"/>
      <c r="DI33" s="4"/>
    </row>
    <row r="34" spans="2:113" ht="13.5" customHeight="1">
      <c r="B34" s="850" t="s">
        <v>117</v>
      </c>
      <c r="C34" s="851"/>
      <c r="D34" s="851"/>
      <c r="E34" s="851"/>
      <c r="F34" s="851"/>
      <c r="G34" s="851"/>
      <c r="H34" s="851"/>
      <c r="I34" s="851"/>
      <c r="J34" s="851"/>
      <c r="K34" s="851"/>
      <c r="L34" s="852"/>
      <c r="M34" s="583" t="s">
        <v>368</v>
      </c>
      <c r="N34" s="584"/>
      <c r="O34" s="584"/>
      <c r="P34" s="584"/>
      <c r="Q34" s="584"/>
      <c r="R34" s="584"/>
      <c r="S34" s="584"/>
      <c r="T34" s="584"/>
      <c r="U34" s="588" t="s">
        <v>368</v>
      </c>
      <c r="V34" s="588"/>
      <c r="W34" s="588"/>
      <c r="X34" s="588"/>
      <c r="Y34" s="584" t="s">
        <v>368</v>
      </c>
      <c r="Z34" s="584"/>
      <c r="AA34" s="584"/>
      <c r="AB34" s="584"/>
      <c r="AC34" s="584"/>
      <c r="AD34" s="584"/>
      <c r="AE34" s="584"/>
      <c r="AF34" s="584"/>
      <c r="AG34" s="588" t="s">
        <v>368</v>
      </c>
      <c r="AH34" s="588"/>
      <c r="AI34" s="588"/>
      <c r="AJ34" s="713"/>
      <c r="AK34" s="847"/>
      <c r="AL34" s="49"/>
      <c r="AM34" s="582" t="s">
        <v>106</v>
      </c>
      <c r="AN34" s="582"/>
      <c r="AO34" s="582"/>
      <c r="AP34" s="582"/>
      <c r="AQ34" s="582"/>
      <c r="AR34" s="582"/>
      <c r="AS34" s="582"/>
      <c r="AT34" s="582"/>
      <c r="AU34" s="582"/>
      <c r="AV34" s="585"/>
      <c r="AW34" s="583">
        <v>1261964</v>
      </c>
      <c r="AX34" s="584"/>
      <c r="AY34" s="584"/>
      <c r="AZ34" s="584"/>
      <c r="BA34" s="584"/>
      <c r="BB34" s="584"/>
      <c r="BC34" s="584"/>
      <c r="BD34" s="584"/>
      <c r="BE34" s="584"/>
      <c r="BF34" s="588">
        <v>8.4</v>
      </c>
      <c r="BG34" s="588"/>
      <c r="BH34" s="588"/>
      <c r="BI34" s="588"/>
      <c r="BJ34" s="584" t="s">
        <v>368</v>
      </c>
      <c r="BK34" s="821"/>
      <c r="BL34" s="821"/>
      <c r="BM34" s="821"/>
      <c r="BN34" s="821"/>
      <c r="BO34" s="821"/>
      <c r="BP34" s="822"/>
      <c r="BQ34" s="619" t="s">
        <v>105</v>
      </c>
      <c r="BR34" s="582"/>
      <c r="BS34" s="582"/>
      <c r="BT34" s="582"/>
      <c r="BU34" s="585"/>
      <c r="BV34" s="817" t="s">
        <v>403</v>
      </c>
      <c r="BW34" s="818"/>
      <c r="BX34" s="619" t="s">
        <v>104</v>
      </c>
      <c r="BY34" s="582"/>
      <c r="BZ34" s="582"/>
      <c r="CA34" s="582"/>
      <c r="CB34" s="585"/>
      <c r="CC34" s="817" t="s">
        <v>409</v>
      </c>
      <c r="CD34" s="818"/>
      <c r="CE34" s="619" t="s">
        <v>103</v>
      </c>
      <c r="CF34" s="582"/>
      <c r="CG34" s="582"/>
      <c r="CH34" s="582"/>
      <c r="CI34" s="582"/>
      <c r="CJ34" s="582"/>
      <c r="CK34" s="582"/>
      <c r="CL34" s="582"/>
      <c r="CM34" s="582"/>
      <c r="CN34" s="585"/>
      <c r="CO34" s="819">
        <v>1</v>
      </c>
      <c r="CP34" s="752"/>
      <c r="CQ34" s="752"/>
      <c r="CR34" s="752"/>
      <c r="CS34" s="752"/>
      <c r="CT34" s="820" t="s">
        <v>535</v>
      </c>
      <c r="CU34" s="820"/>
      <c r="CV34" s="820"/>
      <c r="CW34" s="820"/>
      <c r="CX34" s="820"/>
      <c r="CY34" s="820"/>
      <c r="CZ34" s="584">
        <v>7200</v>
      </c>
      <c r="DA34" s="752"/>
      <c r="DB34" s="752"/>
      <c r="DC34" s="752"/>
      <c r="DD34" s="752"/>
      <c r="DE34" s="752"/>
      <c r="DF34" s="752"/>
      <c r="DG34" s="752"/>
      <c r="DH34" s="754"/>
      <c r="DI34" s="4"/>
    </row>
    <row r="35" spans="2:113" ht="13.5" customHeight="1">
      <c r="B35" s="853" t="s">
        <v>111</v>
      </c>
      <c r="C35" s="695"/>
      <c r="D35" s="695"/>
      <c r="E35" s="695"/>
      <c r="F35" s="695"/>
      <c r="G35" s="695"/>
      <c r="H35" s="695"/>
      <c r="I35" s="695"/>
      <c r="J35" s="695"/>
      <c r="K35" s="695"/>
      <c r="L35" s="696"/>
      <c r="M35" s="583"/>
      <c r="N35" s="584"/>
      <c r="O35" s="584"/>
      <c r="P35" s="584"/>
      <c r="Q35" s="584"/>
      <c r="R35" s="584"/>
      <c r="S35" s="584"/>
      <c r="T35" s="584"/>
      <c r="U35" s="588"/>
      <c r="V35" s="588"/>
      <c r="W35" s="588"/>
      <c r="X35" s="588"/>
      <c r="Y35" s="584"/>
      <c r="Z35" s="584"/>
      <c r="AA35" s="584"/>
      <c r="AB35" s="584"/>
      <c r="AC35" s="584"/>
      <c r="AD35" s="584"/>
      <c r="AE35" s="584"/>
      <c r="AF35" s="584"/>
      <c r="AG35" s="588"/>
      <c r="AH35" s="588"/>
      <c r="AI35" s="588"/>
      <c r="AJ35" s="713"/>
      <c r="AK35" s="848"/>
      <c r="AL35" s="48"/>
      <c r="AM35" s="836" t="s">
        <v>101</v>
      </c>
      <c r="AN35" s="836"/>
      <c r="AO35" s="836"/>
      <c r="AP35" s="836"/>
      <c r="AQ35" s="836"/>
      <c r="AR35" s="836"/>
      <c r="AS35" s="836"/>
      <c r="AT35" s="836"/>
      <c r="AU35" s="836"/>
      <c r="AV35" s="837"/>
      <c r="AW35" s="733" t="s">
        <v>368</v>
      </c>
      <c r="AX35" s="734"/>
      <c r="AY35" s="734"/>
      <c r="AZ35" s="734"/>
      <c r="BA35" s="734"/>
      <c r="BB35" s="734"/>
      <c r="BC35" s="734"/>
      <c r="BD35" s="734"/>
      <c r="BE35" s="734"/>
      <c r="BF35" s="735" t="s">
        <v>368</v>
      </c>
      <c r="BG35" s="735"/>
      <c r="BH35" s="735"/>
      <c r="BI35" s="735"/>
      <c r="BJ35" s="734" t="s">
        <v>368</v>
      </c>
      <c r="BK35" s="833"/>
      <c r="BL35" s="833"/>
      <c r="BM35" s="833"/>
      <c r="BN35" s="833"/>
      <c r="BO35" s="833"/>
      <c r="BP35" s="834"/>
      <c r="BQ35" s="835" t="s">
        <v>100</v>
      </c>
      <c r="BR35" s="695"/>
      <c r="BS35" s="695"/>
      <c r="BT35" s="695"/>
      <c r="BU35" s="696"/>
      <c r="BV35" s="817" t="s">
        <v>403</v>
      </c>
      <c r="BW35" s="818"/>
      <c r="BX35" s="619" t="s">
        <v>99</v>
      </c>
      <c r="BY35" s="582"/>
      <c r="BZ35" s="582"/>
      <c r="CA35" s="582"/>
      <c r="CB35" s="585"/>
      <c r="CC35" s="817" t="s">
        <v>403</v>
      </c>
      <c r="CD35" s="818"/>
      <c r="CE35" s="619" t="s">
        <v>418</v>
      </c>
      <c r="CF35" s="582"/>
      <c r="CG35" s="582"/>
      <c r="CH35" s="582"/>
      <c r="CI35" s="582"/>
      <c r="CJ35" s="582"/>
      <c r="CK35" s="582"/>
      <c r="CL35" s="582"/>
      <c r="CM35" s="582"/>
      <c r="CN35" s="585"/>
      <c r="CO35" s="819">
        <v>1</v>
      </c>
      <c r="CP35" s="752"/>
      <c r="CQ35" s="752"/>
      <c r="CR35" s="752"/>
      <c r="CS35" s="752"/>
      <c r="CT35" s="820" t="s">
        <v>536</v>
      </c>
      <c r="CU35" s="820"/>
      <c r="CV35" s="820"/>
      <c r="CW35" s="820"/>
      <c r="CX35" s="820"/>
      <c r="CY35" s="820"/>
      <c r="CZ35" s="584">
        <v>5750</v>
      </c>
      <c r="DA35" s="752"/>
      <c r="DB35" s="752"/>
      <c r="DC35" s="752"/>
      <c r="DD35" s="752"/>
      <c r="DE35" s="752"/>
      <c r="DF35" s="752"/>
      <c r="DG35" s="752"/>
      <c r="DH35" s="754"/>
      <c r="DI35" s="4"/>
    </row>
    <row r="36" spans="2:113" ht="13.5" customHeight="1">
      <c r="B36" s="659" t="s">
        <v>107</v>
      </c>
      <c r="C36" s="582"/>
      <c r="D36" s="582"/>
      <c r="E36" s="582"/>
      <c r="F36" s="582"/>
      <c r="G36" s="582"/>
      <c r="H36" s="582"/>
      <c r="I36" s="582"/>
      <c r="J36" s="582"/>
      <c r="K36" s="582"/>
      <c r="L36" s="585"/>
      <c r="M36" s="583">
        <v>4345847</v>
      </c>
      <c r="N36" s="584"/>
      <c r="O36" s="584"/>
      <c r="P36" s="584"/>
      <c r="Q36" s="584"/>
      <c r="R36" s="584"/>
      <c r="S36" s="584"/>
      <c r="T36" s="584"/>
      <c r="U36" s="588">
        <v>14.5</v>
      </c>
      <c r="V36" s="588"/>
      <c r="W36" s="588"/>
      <c r="X36" s="588"/>
      <c r="Y36" s="584" t="s">
        <v>368</v>
      </c>
      <c r="Z36" s="584"/>
      <c r="AA36" s="584"/>
      <c r="AB36" s="584"/>
      <c r="AC36" s="584"/>
      <c r="AD36" s="584"/>
      <c r="AE36" s="584"/>
      <c r="AF36" s="584"/>
      <c r="AG36" s="588" t="s">
        <v>368</v>
      </c>
      <c r="AH36" s="588"/>
      <c r="AI36" s="588"/>
      <c r="AJ36" s="713"/>
      <c r="AK36" s="47"/>
      <c r="AL36" s="726" t="s">
        <v>97</v>
      </c>
      <c r="AM36" s="726"/>
      <c r="AN36" s="726"/>
      <c r="AO36" s="726"/>
      <c r="AP36" s="726"/>
      <c r="AQ36" s="726"/>
      <c r="AR36" s="726"/>
      <c r="AS36" s="726"/>
      <c r="AT36" s="726"/>
      <c r="AU36" s="726"/>
      <c r="AV36" s="727"/>
      <c r="AW36" s="741" t="s">
        <v>368</v>
      </c>
      <c r="AX36" s="742"/>
      <c r="AY36" s="742"/>
      <c r="AZ36" s="742"/>
      <c r="BA36" s="742"/>
      <c r="BB36" s="742"/>
      <c r="BC36" s="742"/>
      <c r="BD36" s="742"/>
      <c r="BE36" s="742"/>
      <c r="BF36" s="743" t="s">
        <v>368</v>
      </c>
      <c r="BG36" s="743"/>
      <c r="BH36" s="743"/>
      <c r="BI36" s="743"/>
      <c r="BJ36" s="742" t="s">
        <v>368</v>
      </c>
      <c r="BK36" s="831"/>
      <c r="BL36" s="831"/>
      <c r="BM36" s="831"/>
      <c r="BN36" s="831"/>
      <c r="BO36" s="831"/>
      <c r="BP36" s="832"/>
      <c r="BQ36" s="619" t="s">
        <v>96</v>
      </c>
      <c r="BR36" s="582"/>
      <c r="BS36" s="582"/>
      <c r="BT36" s="582"/>
      <c r="BU36" s="585"/>
      <c r="BV36" s="817" t="s">
        <v>403</v>
      </c>
      <c r="BW36" s="818"/>
      <c r="BX36" s="619" t="s">
        <v>95</v>
      </c>
      <c r="BY36" s="582"/>
      <c r="BZ36" s="582"/>
      <c r="CA36" s="582"/>
      <c r="CB36" s="585"/>
      <c r="CC36" s="817" t="s">
        <v>403</v>
      </c>
      <c r="CD36" s="818"/>
      <c r="CE36" s="619" t="s">
        <v>94</v>
      </c>
      <c r="CF36" s="582"/>
      <c r="CG36" s="582"/>
      <c r="CH36" s="582"/>
      <c r="CI36" s="582"/>
      <c r="CJ36" s="582"/>
      <c r="CK36" s="582"/>
      <c r="CL36" s="582"/>
      <c r="CM36" s="582"/>
      <c r="CN36" s="585"/>
      <c r="CO36" s="819">
        <v>1</v>
      </c>
      <c r="CP36" s="752"/>
      <c r="CQ36" s="752"/>
      <c r="CR36" s="752"/>
      <c r="CS36" s="752"/>
      <c r="CT36" s="820" t="s">
        <v>536</v>
      </c>
      <c r="CU36" s="820"/>
      <c r="CV36" s="820"/>
      <c r="CW36" s="820"/>
      <c r="CX36" s="820"/>
      <c r="CY36" s="820"/>
      <c r="CZ36" s="584">
        <v>5150</v>
      </c>
      <c r="DA36" s="752"/>
      <c r="DB36" s="752"/>
      <c r="DC36" s="752"/>
      <c r="DD36" s="752"/>
      <c r="DE36" s="752"/>
      <c r="DF36" s="752"/>
      <c r="DG36" s="752"/>
      <c r="DH36" s="754"/>
      <c r="DI36" s="4"/>
    </row>
    <row r="37" spans="2:113" ht="13.5" customHeight="1">
      <c r="B37" s="659" t="s">
        <v>102</v>
      </c>
      <c r="C37" s="582"/>
      <c r="D37" s="582"/>
      <c r="E37" s="582"/>
      <c r="F37" s="582"/>
      <c r="G37" s="582"/>
      <c r="H37" s="582"/>
      <c r="I37" s="582"/>
      <c r="J37" s="582"/>
      <c r="K37" s="582"/>
      <c r="L37" s="585"/>
      <c r="M37" s="583">
        <v>138161</v>
      </c>
      <c r="N37" s="584"/>
      <c r="O37" s="584"/>
      <c r="P37" s="584"/>
      <c r="Q37" s="584"/>
      <c r="R37" s="584"/>
      <c r="S37" s="584"/>
      <c r="T37" s="584"/>
      <c r="U37" s="588">
        <v>0.5</v>
      </c>
      <c r="V37" s="588"/>
      <c r="W37" s="588"/>
      <c r="X37" s="588"/>
      <c r="Y37" s="584">
        <v>113852</v>
      </c>
      <c r="Z37" s="584"/>
      <c r="AA37" s="584"/>
      <c r="AB37" s="584"/>
      <c r="AC37" s="584"/>
      <c r="AD37" s="584"/>
      <c r="AE37" s="584"/>
      <c r="AF37" s="584"/>
      <c r="AG37" s="588">
        <v>0.7</v>
      </c>
      <c r="AH37" s="588"/>
      <c r="AI37" s="588"/>
      <c r="AJ37" s="713"/>
      <c r="AK37" s="619" t="s">
        <v>92</v>
      </c>
      <c r="AL37" s="582"/>
      <c r="AM37" s="582"/>
      <c r="AN37" s="582"/>
      <c r="AO37" s="582"/>
      <c r="AP37" s="582"/>
      <c r="AQ37" s="582"/>
      <c r="AR37" s="582"/>
      <c r="AS37" s="582"/>
      <c r="AT37" s="582"/>
      <c r="AU37" s="582"/>
      <c r="AV37" s="585"/>
      <c r="AW37" s="583" t="s">
        <v>368</v>
      </c>
      <c r="AX37" s="584"/>
      <c r="AY37" s="584"/>
      <c r="AZ37" s="584"/>
      <c r="BA37" s="584"/>
      <c r="BB37" s="584"/>
      <c r="BC37" s="584"/>
      <c r="BD37" s="584"/>
      <c r="BE37" s="584"/>
      <c r="BF37" s="588" t="s">
        <v>368</v>
      </c>
      <c r="BG37" s="588"/>
      <c r="BH37" s="588"/>
      <c r="BI37" s="588"/>
      <c r="BJ37" s="584" t="s">
        <v>368</v>
      </c>
      <c r="BK37" s="821"/>
      <c r="BL37" s="821"/>
      <c r="BM37" s="821"/>
      <c r="BN37" s="821"/>
      <c r="BO37" s="821"/>
      <c r="BP37" s="822"/>
      <c r="BQ37" s="619" t="s">
        <v>91</v>
      </c>
      <c r="BR37" s="582"/>
      <c r="BS37" s="582"/>
      <c r="BT37" s="582"/>
      <c r="BU37" s="585"/>
      <c r="BV37" s="817" t="s">
        <v>403</v>
      </c>
      <c r="BW37" s="818"/>
      <c r="BX37" s="619" t="s">
        <v>90</v>
      </c>
      <c r="BY37" s="582"/>
      <c r="BZ37" s="582"/>
      <c r="CA37" s="582"/>
      <c r="CB37" s="585"/>
      <c r="CC37" s="817" t="s">
        <v>403</v>
      </c>
      <c r="CD37" s="818"/>
      <c r="CE37" s="619" t="s">
        <v>89</v>
      </c>
      <c r="CF37" s="582"/>
      <c r="CG37" s="582"/>
      <c r="CH37" s="582"/>
      <c r="CI37" s="582"/>
      <c r="CJ37" s="582"/>
      <c r="CK37" s="582"/>
      <c r="CL37" s="582"/>
      <c r="CM37" s="582"/>
      <c r="CN37" s="585"/>
      <c r="CO37" s="819">
        <v>20</v>
      </c>
      <c r="CP37" s="752"/>
      <c r="CQ37" s="752"/>
      <c r="CR37" s="752"/>
      <c r="CS37" s="752"/>
      <c r="CT37" s="820" t="s">
        <v>536</v>
      </c>
      <c r="CU37" s="820"/>
      <c r="CV37" s="820"/>
      <c r="CW37" s="820"/>
      <c r="CX37" s="820"/>
      <c r="CY37" s="820"/>
      <c r="CZ37" s="584">
        <v>4900</v>
      </c>
      <c r="DA37" s="752"/>
      <c r="DB37" s="752"/>
      <c r="DC37" s="752"/>
      <c r="DD37" s="752"/>
      <c r="DE37" s="752"/>
      <c r="DF37" s="752"/>
      <c r="DG37" s="752"/>
      <c r="DH37" s="754"/>
      <c r="DI37" s="4"/>
    </row>
    <row r="38" spans="2:113" ht="13.5" customHeight="1">
      <c r="B38" s="659" t="s">
        <v>98</v>
      </c>
      <c r="C38" s="582"/>
      <c r="D38" s="582"/>
      <c r="E38" s="582"/>
      <c r="F38" s="582"/>
      <c r="G38" s="582"/>
      <c r="H38" s="582"/>
      <c r="I38" s="582"/>
      <c r="J38" s="582"/>
      <c r="K38" s="582"/>
      <c r="L38" s="585"/>
      <c r="M38" s="583">
        <v>96633</v>
      </c>
      <c r="N38" s="584"/>
      <c r="O38" s="584"/>
      <c r="P38" s="584"/>
      <c r="Q38" s="584"/>
      <c r="R38" s="584"/>
      <c r="S38" s="584"/>
      <c r="T38" s="584"/>
      <c r="U38" s="588">
        <v>0.3</v>
      </c>
      <c r="V38" s="588"/>
      <c r="W38" s="588"/>
      <c r="X38" s="588"/>
      <c r="Y38" s="584" t="s">
        <v>368</v>
      </c>
      <c r="Z38" s="584"/>
      <c r="AA38" s="584"/>
      <c r="AB38" s="584"/>
      <c r="AC38" s="584"/>
      <c r="AD38" s="584"/>
      <c r="AE38" s="584"/>
      <c r="AF38" s="584"/>
      <c r="AG38" s="588" t="s">
        <v>368</v>
      </c>
      <c r="AH38" s="588"/>
      <c r="AI38" s="588"/>
      <c r="AJ38" s="713"/>
      <c r="AK38" s="697" t="s">
        <v>87</v>
      </c>
      <c r="AL38" s="662"/>
      <c r="AM38" s="662"/>
      <c r="AN38" s="662"/>
      <c r="AO38" s="662"/>
      <c r="AP38" s="662"/>
      <c r="AQ38" s="662"/>
      <c r="AR38" s="662"/>
      <c r="AS38" s="662"/>
      <c r="AT38" s="662"/>
      <c r="AU38" s="662"/>
      <c r="AV38" s="663"/>
      <c r="AW38" s="830">
        <v>14963243</v>
      </c>
      <c r="AX38" s="812"/>
      <c r="AY38" s="812"/>
      <c r="AZ38" s="812"/>
      <c r="BA38" s="812"/>
      <c r="BB38" s="812"/>
      <c r="BC38" s="812"/>
      <c r="BD38" s="812"/>
      <c r="BE38" s="812"/>
      <c r="BF38" s="811">
        <v>100</v>
      </c>
      <c r="BG38" s="811"/>
      <c r="BH38" s="811"/>
      <c r="BI38" s="811"/>
      <c r="BJ38" s="812">
        <v>41398</v>
      </c>
      <c r="BK38" s="813"/>
      <c r="BL38" s="813"/>
      <c r="BM38" s="813"/>
      <c r="BN38" s="813"/>
      <c r="BO38" s="813"/>
      <c r="BP38" s="814"/>
      <c r="BQ38" s="697" t="s">
        <v>86</v>
      </c>
      <c r="BR38" s="662"/>
      <c r="BS38" s="662"/>
      <c r="BT38" s="662"/>
      <c r="BU38" s="663"/>
      <c r="BV38" s="815" t="s">
        <v>403</v>
      </c>
      <c r="BW38" s="816"/>
      <c r="BX38" s="697" t="s">
        <v>85</v>
      </c>
      <c r="BY38" s="662"/>
      <c r="BZ38" s="662"/>
      <c r="CA38" s="662"/>
      <c r="CB38" s="663"/>
      <c r="CC38" s="815" t="s">
        <v>409</v>
      </c>
      <c r="CD38" s="816"/>
      <c r="CE38" s="823"/>
      <c r="CF38" s="824"/>
      <c r="CG38" s="824"/>
      <c r="CH38" s="824"/>
      <c r="CI38" s="824"/>
      <c r="CJ38" s="824"/>
      <c r="CK38" s="824"/>
      <c r="CL38" s="824"/>
      <c r="CM38" s="824"/>
      <c r="CN38" s="825"/>
      <c r="CO38" s="826"/>
      <c r="CP38" s="827"/>
      <c r="CQ38" s="827"/>
      <c r="CR38" s="827"/>
      <c r="CS38" s="827"/>
      <c r="CT38" s="828"/>
      <c r="CU38" s="828"/>
      <c r="CV38" s="828"/>
      <c r="CW38" s="828"/>
      <c r="CX38" s="828"/>
      <c r="CY38" s="828"/>
      <c r="CZ38" s="827"/>
      <c r="DA38" s="827"/>
      <c r="DB38" s="827"/>
      <c r="DC38" s="827"/>
      <c r="DD38" s="827"/>
      <c r="DE38" s="827"/>
      <c r="DF38" s="827"/>
      <c r="DG38" s="827"/>
      <c r="DH38" s="829"/>
      <c r="DI38" s="4"/>
    </row>
    <row r="39" spans="2:113" ht="13.5" customHeight="1">
      <c r="B39" s="659" t="s">
        <v>93</v>
      </c>
      <c r="C39" s="582"/>
      <c r="D39" s="582"/>
      <c r="E39" s="582"/>
      <c r="F39" s="582"/>
      <c r="G39" s="582"/>
      <c r="H39" s="582"/>
      <c r="I39" s="582"/>
      <c r="J39" s="582"/>
      <c r="K39" s="582"/>
      <c r="L39" s="585"/>
      <c r="M39" s="583">
        <v>283447</v>
      </c>
      <c r="N39" s="584"/>
      <c r="O39" s="584"/>
      <c r="P39" s="584"/>
      <c r="Q39" s="584"/>
      <c r="R39" s="584"/>
      <c r="S39" s="584"/>
      <c r="T39" s="584"/>
      <c r="U39" s="588">
        <v>0.9</v>
      </c>
      <c r="V39" s="588"/>
      <c r="W39" s="588"/>
      <c r="X39" s="588"/>
      <c r="Y39" s="584" t="s">
        <v>368</v>
      </c>
      <c r="Z39" s="584"/>
      <c r="AA39" s="584"/>
      <c r="AB39" s="584"/>
      <c r="AC39" s="584"/>
      <c r="AD39" s="584"/>
      <c r="AE39" s="584"/>
      <c r="AF39" s="584"/>
      <c r="AG39" s="588" t="s">
        <v>368</v>
      </c>
      <c r="AH39" s="588"/>
      <c r="AI39" s="588"/>
      <c r="AJ39" s="71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59" t="s">
        <v>88</v>
      </c>
      <c r="C40" s="582"/>
      <c r="D40" s="582"/>
      <c r="E40" s="582"/>
      <c r="F40" s="582"/>
      <c r="G40" s="582"/>
      <c r="H40" s="582"/>
      <c r="I40" s="582"/>
      <c r="J40" s="582"/>
      <c r="K40" s="582"/>
      <c r="L40" s="585"/>
      <c r="M40" s="583">
        <v>761563</v>
      </c>
      <c r="N40" s="584"/>
      <c r="O40" s="584"/>
      <c r="P40" s="584"/>
      <c r="Q40" s="584"/>
      <c r="R40" s="584"/>
      <c r="S40" s="584"/>
      <c r="T40" s="584"/>
      <c r="U40" s="588">
        <v>2.5</v>
      </c>
      <c r="V40" s="588"/>
      <c r="W40" s="588"/>
      <c r="X40" s="588"/>
      <c r="Y40" s="584" t="s">
        <v>368</v>
      </c>
      <c r="Z40" s="584"/>
      <c r="AA40" s="584"/>
      <c r="AB40" s="584"/>
      <c r="AC40" s="584"/>
      <c r="AD40" s="584"/>
      <c r="AE40" s="584"/>
      <c r="AF40" s="584"/>
      <c r="AG40" s="588" t="s">
        <v>368</v>
      </c>
      <c r="AH40" s="588"/>
      <c r="AI40" s="588"/>
      <c r="AJ40" s="71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59" t="s">
        <v>84</v>
      </c>
      <c r="C41" s="582"/>
      <c r="D41" s="582"/>
      <c r="E41" s="582"/>
      <c r="F41" s="582"/>
      <c r="G41" s="582"/>
      <c r="H41" s="582"/>
      <c r="I41" s="582"/>
      <c r="J41" s="582"/>
      <c r="K41" s="582"/>
      <c r="L41" s="585"/>
      <c r="M41" s="583">
        <v>388924</v>
      </c>
      <c r="N41" s="584"/>
      <c r="O41" s="584"/>
      <c r="P41" s="584"/>
      <c r="Q41" s="584"/>
      <c r="R41" s="584"/>
      <c r="S41" s="584"/>
      <c r="T41" s="584"/>
      <c r="U41" s="588">
        <v>1.3</v>
      </c>
      <c r="V41" s="588"/>
      <c r="W41" s="588"/>
      <c r="X41" s="588"/>
      <c r="Y41" s="584">
        <v>4352</v>
      </c>
      <c r="Z41" s="584"/>
      <c r="AA41" s="584"/>
      <c r="AB41" s="584"/>
      <c r="AC41" s="584"/>
      <c r="AD41" s="584"/>
      <c r="AE41" s="584"/>
      <c r="AF41" s="584"/>
      <c r="AG41" s="588">
        <v>0</v>
      </c>
      <c r="AH41" s="588"/>
      <c r="AI41" s="588"/>
      <c r="AJ41" s="71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59" t="s">
        <v>83</v>
      </c>
      <c r="C42" s="582"/>
      <c r="D42" s="582"/>
      <c r="E42" s="582"/>
      <c r="F42" s="582"/>
      <c r="G42" s="582"/>
      <c r="H42" s="582"/>
      <c r="I42" s="582"/>
      <c r="J42" s="582"/>
      <c r="K42" s="582"/>
      <c r="L42" s="585"/>
      <c r="M42" s="583">
        <v>959900</v>
      </c>
      <c r="N42" s="584"/>
      <c r="O42" s="584"/>
      <c r="P42" s="584"/>
      <c r="Q42" s="584"/>
      <c r="R42" s="584"/>
      <c r="S42" s="584"/>
      <c r="T42" s="584"/>
      <c r="U42" s="588">
        <v>3.2</v>
      </c>
      <c r="V42" s="588"/>
      <c r="W42" s="588"/>
      <c r="X42" s="588"/>
      <c r="Y42" s="584" t="s">
        <v>368</v>
      </c>
      <c r="Z42" s="584"/>
      <c r="AA42" s="584"/>
      <c r="AB42" s="584"/>
      <c r="AC42" s="584"/>
      <c r="AD42" s="584"/>
      <c r="AE42" s="584"/>
      <c r="AF42" s="584"/>
      <c r="AG42" s="588" t="s">
        <v>368</v>
      </c>
      <c r="AH42" s="588"/>
      <c r="AI42" s="588"/>
      <c r="AJ42" s="71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695" t="s">
        <v>82</v>
      </c>
      <c r="D43" s="695"/>
      <c r="E43" s="695"/>
      <c r="F43" s="695"/>
      <c r="G43" s="695"/>
      <c r="H43" s="695"/>
      <c r="I43" s="695"/>
      <c r="J43" s="695"/>
      <c r="K43" s="695"/>
      <c r="L43" s="696"/>
      <c r="M43" s="583" t="s">
        <v>368</v>
      </c>
      <c r="N43" s="584"/>
      <c r="O43" s="584"/>
      <c r="P43" s="584"/>
      <c r="Q43" s="584"/>
      <c r="R43" s="584"/>
      <c r="S43" s="584"/>
      <c r="T43" s="584"/>
      <c r="U43" s="588" t="s">
        <v>368</v>
      </c>
      <c r="V43" s="588"/>
      <c r="W43" s="588"/>
      <c r="X43" s="588"/>
      <c r="Y43" s="584" t="s">
        <v>368</v>
      </c>
      <c r="Z43" s="584"/>
      <c r="AA43" s="584"/>
      <c r="AB43" s="584"/>
      <c r="AC43" s="584"/>
      <c r="AD43" s="584"/>
      <c r="AE43" s="584"/>
      <c r="AF43" s="584"/>
      <c r="AG43" s="588" t="s">
        <v>368</v>
      </c>
      <c r="AH43" s="588"/>
      <c r="AI43" s="588"/>
      <c r="AJ43" s="713"/>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695" t="s">
        <v>81</v>
      </c>
      <c r="D44" s="695"/>
      <c r="E44" s="695"/>
      <c r="F44" s="695"/>
      <c r="G44" s="695"/>
      <c r="H44" s="695"/>
      <c r="I44" s="695"/>
      <c r="J44" s="695"/>
      <c r="K44" s="695"/>
      <c r="L44" s="696"/>
      <c r="M44" s="583" t="s">
        <v>368</v>
      </c>
      <c r="N44" s="584"/>
      <c r="O44" s="584"/>
      <c r="P44" s="584"/>
      <c r="Q44" s="584"/>
      <c r="R44" s="584"/>
      <c r="S44" s="584"/>
      <c r="T44" s="584"/>
      <c r="U44" s="588" t="s">
        <v>368</v>
      </c>
      <c r="V44" s="588"/>
      <c r="W44" s="588"/>
      <c r="X44" s="588"/>
      <c r="Y44" s="584" t="s">
        <v>368</v>
      </c>
      <c r="Z44" s="584"/>
      <c r="AA44" s="584"/>
      <c r="AB44" s="584"/>
      <c r="AC44" s="584"/>
      <c r="AD44" s="584"/>
      <c r="AE44" s="584"/>
      <c r="AF44" s="584"/>
      <c r="AG44" s="588" t="s">
        <v>368</v>
      </c>
      <c r="AH44" s="588"/>
      <c r="AI44" s="588"/>
      <c r="AJ44" s="713"/>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4" t="s">
        <v>80</v>
      </c>
      <c r="C45" s="662"/>
      <c r="D45" s="662"/>
      <c r="E45" s="662"/>
      <c r="F45" s="662"/>
      <c r="G45" s="662"/>
      <c r="H45" s="662"/>
      <c r="I45" s="662"/>
      <c r="J45" s="662"/>
      <c r="K45" s="662"/>
      <c r="L45" s="663"/>
      <c r="M45" s="583">
        <v>29942974</v>
      </c>
      <c r="N45" s="584"/>
      <c r="O45" s="584"/>
      <c r="P45" s="584"/>
      <c r="Q45" s="584"/>
      <c r="R45" s="584"/>
      <c r="S45" s="584"/>
      <c r="T45" s="584"/>
      <c r="U45" s="588">
        <v>100</v>
      </c>
      <c r="V45" s="588"/>
      <c r="W45" s="588"/>
      <c r="X45" s="588"/>
      <c r="Y45" s="584">
        <v>16036875</v>
      </c>
      <c r="Z45" s="584"/>
      <c r="AA45" s="584"/>
      <c r="AB45" s="584"/>
      <c r="AC45" s="584"/>
      <c r="AD45" s="584"/>
      <c r="AE45" s="584"/>
      <c r="AF45" s="584"/>
      <c r="AG45" s="588">
        <v>100</v>
      </c>
      <c r="AH45" s="588"/>
      <c r="AI45" s="588"/>
      <c r="AJ45" s="713"/>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32" t="s">
        <v>79</v>
      </c>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41"/>
      <c r="AD46" s="41"/>
      <c r="AE46" s="41"/>
      <c r="AF46" s="41"/>
      <c r="AG46" s="43"/>
      <c r="AH46" s="632" t="s">
        <v>419</v>
      </c>
      <c r="AI46" s="632"/>
      <c r="AJ46" s="632"/>
      <c r="AK46" s="632"/>
      <c r="AL46" s="632"/>
      <c r="AM46" s="632"/>
      <c r="AN46" s="632"/>
      <c r="AO46" s="632"/>
      <c r="AP46" s="632"/>
      <c r="AQ46" s="38"/>
      <c r="AR46" s="38"/>
      <c r="AS46" s="38"/>
      <c r="AT46" s="41"/>
      <c r="AU46" s="41"/>
      <c r="AV46" s="40"/>
      <c r="AW46" s="42"/>
      <c r="AX46" s="41"/>
      <c r="AY46" s="41"/>
      <c r="AZ46" s="632" t="s">
        <v>78</v>
      </c>
      <c r="BA46" s="632"/>
      <c r="BB46" s="632"/>
      <c r="BC46" s="632"/>
      <c r="BD46" s="632"/>
      <c r="BE46" s="632"/>
      <c r="BF46" s="632"/>
      <c r="BG46" s="632"/>
      <c r="BH46" s="632"/>
      <c r="BI46" s="632"/>
      <c r="BJ46" s="632"/>
      <c r="BK46" s="632"/>
      <c r="BL46" s="632"/>
      <c r="BM46" s="632"/>
      <c r="BN46" s="632"/>
      <c r="BO46" s="632"/>
      <c r="BP46" s="632"/>
      <c r="BQ46" s="632"/>
      <c r="BR46" s="632"/>
      <c r="BS46" s="632"/>
      <c r="BT46" s="41"/>
      <c r="BU46" s="41"/>
      <c r="BV46" s="632" t="s">
        <v>419</v>
      </c>
      <c r="BW46" s="632"/>
      <c r="BX46" s="632"/>
      <c r="BY46" s="632"/>
      <c r="BZ46" s="632"/>
      <c r="CA46" s="632"/>
      <c r="CB46" s="632"/>
      <c r="CC46" s="632"/>
      <c r="CD46" s="41"/>
      <c r="CE46" s="40"/>
      <c r="CF46" s="39"/>
      <c r="CG46" s="283"/>
      <c r="CH46" s="807" t="s">
        <v>77</v>
      </c>
      <c r="CI46" s="807"/>
      <c r="CJ46" s="807"/>
      <c r="CK46" s="807"/>
      <c r="CL46" s="807"/>
      <c r="CM46" s="807"/>
      <c r="CN46" s="807"/>
      <c r="CO46" s="807"/>
      <c r="CP46" s="807"/>
      <c r="CQ46" s="38"/>
      <c r="CR46" s="24"/>
      <c r="CS46" s="728" t="s">
        <v>778</v>
      </c>
      <c r="CT46" s="632"/>
      <c r="CU46" s="632"/>
      <c r="CV46" s="632"/>
      <c r="CW46" s="632"/>
      <c r="CX46" s="632"/>
      <c r="CY46" s="632"/>
      <c r="CZ46" s="633"/>
      <c r="DA46" s="728" t="s">
        <v>395</v>
      </c>
      <c r="DB46" s="632"/>
      <c r="DC46" s="632"/>
      <c r="DD46" s="632"/>
      <c r="DE46" s="632"/>
      <c r="DF46" s="632"/>
      <c r="DG46" s="632"/>
      <c r="DH46" s="809"/>
      <c r="DI46" s="4"/>
    </row>
    <row r="47" spans="2:113" ht="13.5" customHeight="1">
      <c r="B47" s="37"/>
      <c r="C47" s="32"/>
      <c r="D47" s="32"/>
      <c r="E47" s="662"/>
      <c r="F47" s="662"/>
      <c r="G47" s="662"/>
      <c r="H47" s="662"/>
      <c r="I47" s="662"/>
      <c r="J47" s="662"/>
      <c r="K47" s="662"/>
      <c r="L47" s="662"/>
      <c r="M47" s="662"/>
      <c r="N47" s="662"/>
      <c r="O47" s="662"/>
      <c r="P47" s="662"/>
      <c r="Q47" s="662"/>
      <c r="R47" s="662"/>
      <c r="S47" s="662"/>
      <c r="T47" s="662"/>
      <c r="U47" s="662"/>
      <c r="V47" s="662"/>
      <c r="W47" s="662"/>
      <c r="X47" s="662"/>
      <c r="Y47" s="582"/>
      <c r="Z47" s="582"/>
      <c r="AA47" s="582"/>
      <c r="AB47" s="582"/>
      <c r="AC47" s="4"/>
      <c r="AD47" s="4"/>
      <c r="AE47" s="4"/>
      <c r="AF47" s="4"/>
      <c r="AG47" s="6"/>
      <c r="AH47" s="806"/>
      <c r="AI47" s="806"/>
      <c r="AJ47" s="806"/>
      <c r="AK47" s="806"/>
      <c r="AL47" s="806"/>
      <c r="AM47" s="806"/>
      <c r="AN47" s="806"/>
      <c r="AO47" s="806"/>
      <c r="AP47" s="806"/>
      <c r="AQ47" s="35"/>
      <c r="AR47" s="35"/>
      <c r="AS47" s="35"/>
      <c r="AT47" s="4"/>
      <c r="AU47" s="4"/>
      <c r="AV47" s="34"/>
      <c r="AW47" s="33"/>
      <c r="AX47" s="32"/>
      <c r="AY47" s="32"/>
      <c r="AZ47" s="662"/>
      <c r="BA47" s="662"/>
      <c r="BB47" s="662"/>
      <c r="BC47" s="662"/>
      <c r="BD47" s="662"/>
      <c r="BE47" s="662"/>
      <c r="BF47" s="662"/>
      <c r="BG47" s="662"/>
      <c r="BH47" s="662"/>
      <c r="BI47" s="662"/>
      <c r="BJ47" s="662"/>
      <c r="BK47" s="662"/>
      <c r="BL47" s="662"/>
      <c r="BM47" s="662"/>
      <c r="BN47" s="662"/>
      <c r="BO47" s="662"/>
      <c r="BP47" s="662"/>
      <c r="BQ47" s="662"/>
      <c r="BR47" s="662"/>
      <c r="BS47" s="662"/>
      <c r="BT47" s="32"/>
      <c r="BU47" s="32"/>
      <c r="BV47" s="662"/>
      <c r="BW47" s="662"/>
      <c r="BX47" s="662"/>
      <c r="BY47" s="662"/>
      <c r="BZ47" s="662"/>
      <c r="CA47" s="662"/>
      <c r="CB47" s="662"/>
      <c r="CC47" s="662"/>
      <c r="CD47" s="32"/>
      <c r="CE47" s="31"/>
      <c r="CF47" s="20"/>
      <c r="CG47" s="284"/>
      <c r="CH47" s="808"/>
      <c r="CI47" s="808"/>
      <c r="CJ47" s="808"/>
      <c r="CK47" s="808"/>
      <c r="CL47" s="808"/>
      <c r="CM47" s="808"/>
      <c r="CN47" s="808"/>
      <c r="CO47" s="808"/>
      <c r="CP47" s="808"/>
      <c r="CQ47" s="30"/>
      <c r="CR47" s="21"/>
      <c r="CS47" s="697"/>
      <c r="CT47" s="662"/>
      <c r="CU47" s="662"/>
      <c r="CV47" s="662"/>
      <c r="CW47" s="662"/>
      <c r="CX47" s="662"/>
      <c r="CY47" s="662"/>
      <c r="CZ47" s="663"/>
      <c r="DA47" s="697"/>
      <c r="DB47" s="662"/>
      <c r="DC47" s="662"/>
      <c r="DD47" s="662"/>
      <c r="DE47" s="662"/>
      <c r="DF47" s="662"/>
      <c r="DG47" s="662"/>
      <c r="DH47" s="810"/>
      <c r="DI47" s="4"/>
    </row>
    <row r="48" spans="2:113" ht="13.5" customHeight="1">
      <c r="B48" s="29"/>
      <c r="C48" s="28"/>
      <c r="D48" s="788" t="s">
        <v>77</v>
      </c>
      <c r="E48" s="788"/>
      <c r="F48" s="788"/>
      <c r="G48" s="788"/>
      <c r="H48" s="788"/>
      <c r="I48" s="788"/>
      <c r="J48" s="788"/>
      <c r="K48" s="27"/>
      <c r="L48" s="25"/>
      <c r="M48" s="26"/>
      <c r="N48" s="788" t="s">
        <v>76</v>
      </c>
      <c r="O48" s="788"/>
      <c r="P48" s="788"/>
      <c r="Q48" s="788"/>
      <c r="R48" s="788"/>
      <c r="S48" s="788"/>
      <c r="T48" s="25"/>
      <c r="U48" s="795" t="s">
        <v>73</v>
      </c>
      <c r="V48" s="788"/>
      <c r="W48" s="788"/>
      <c r="X48" s="796"/>
      <c r="Y48" s="797" t="s">
        <v>70</v>
      </c>
      <c r="Z48" s="797"/>
      <c r="AA48" s="797"/>
      <c r="AB48" s="797"/>
      <c r="AC48" s="797"/>
      <c r="AD48" s="797"/>
      <c r="AE48" s="797"/>
      <c r="AF48" s="797"/>
      <c r="AG48" s="798" t="s">
        <v>420</v>
      </c>
      <c r="AH48" s="799"/>
      <c r="AI48" s="799"/>
      <c r="AJ48" s="799"/>
      <c r="AK48" s="799"/>
      <c r="AL48" s="799"/>
      <c r="AM48" s="799"/>
      <c r="AN48" s="799"/>
      <c r="AO48" s="799"/>
      <c r="AP48" s="800"/>
      <c r="AQ48" s="797" t="s">
        <v>75</v>
      </c>
      <c r="AR48" s="797"/>
      <c r="AS48" s="797"/>
      <c r="AT48" s="797"/>
      <c r="AU48" s="797"/>
      <c r="AV48" s="797"/>
      <c r="AW48" s="6"/>
      <c r="AX48" s="632" t="s">
        <v>74</v>
      </c>
      <c r="AY48" s="632"/>
      <c r="AZ48" s="632"/>
      <c r="BA48" s="632"/>
      <c r="BB48" s="632"/>
      <c r="BC48" s="632"/>
      <c r="BD48" s="632"/>
      <c r="BE48" s="24"/>
      <c r="BF48" s="6"/>
      <c r="BG48" s="632" t="s">
        <v>421</v>
      </c>
      <c r="BH48" s="632"/>
      <c r="BI48" s="632"/>
      <c r="BJ48" s="632"/>
      <c r="BK48" s="632"/>
      <c r="BL48" s="24"/>
      <c r="BM48" s="632" t="s">
        <v>73</v>
      </c>
      <c r="BN48" s="632"/>
      <c r="BO48" s="632"/>
      <c r="BP48" s="632"/>
      <c r="BQ48" s="801"/>
      <c r="BR48" s="802"/>
      <c r="BS48" s="632" t="s">
        <v>422</v>
      </c>
      <c r="BT48" s="632"/>
      <c r="BU48" s="632"/>
      <c r="BV48" s="632"/>
      <c r="BW48" s="632"/>
      <c r="BX48" s="803"/>
      <c r="BY48" s="804"/>
      <c r="BZ48" s="6"/>
      <c r="CA48" s="805" t="s">
        <v>423</v>
      </c>
      <c r="CB48" s="805"/>
      <c r="CC48" s="805"/>
      <c r="CD48" s="805"/>
      <c r="CE48" s="23"/>
      <c r="CF48" s="728" t="s">
        <v>72</v>
      </c>
      <c r="CG48" s="793"/>
      <c r="CH48" s="793"/>
      <c r="CI48" s="793"/>
      <c r="CJ48" s="793"/>
      <c r="CK48" s="793"/>
      <c r="CL48" s="793"/>
      <c r="CM48" s="793"/>
      <c r="CN48" s="793"/>
      <c r="CO48" s="793"/>
      <c r="CP48" s="793"/>
      <c r="CQ48" s="793"/>
      <c r="CR48" s="794"/>
      <c r="CS48" s="749">
        <v>12002810</v>
      </c>
      <c r="CT48" s="783"/>
      <c r="CU48" s="783"/>
      <c r="CV48" s="783"/>
      <c r="CW48" s="783"/>
      <c r="CX48" s="783"/>
      <c r="CY48" s="783"/>
      <c r="CZ48" s="785"/>
      <c r="DA48" s="749">
        <v>12021240</v>
      </c>
      <c r="DB48" s="783"/>
      <c r="DC48" s="783"/>
      <c r="DD48" s="783"/>
      <c r="DE48" s="783"/>
      <c r="DF48" s="783"/>
      <c r="DG48" s="783"/>
      <c r="DH48" s="786"/>
      <c r="DI48" s="4"/>
    </row>
    <row r="49" spans="2:113" ht="13.5" customHeight="1">
      <c r="B49" s="787" t="s">
        <v>71</v>
      </c>
      <c r="C49" s="788"/>
      <c r="D49" s="788"/>
      <c r="E49" s="788"/>
      <c r="F49" s="788"/>
      <c r="G49" s="788"/>
      <c r="H49" s="788"/>
      <c r="I49" s="788"/>
      <c r="J49" s="788"/>
      <c r="K49" s="788"/>
      <c r="L49" s="789"/>
      <c r="M49" s="613">
        <v>5179345</v>
      </c>
      <c r="N49" s="790"/>
      <c r="O49" s="790"/>
      <c r="P49" s="790"/>
      <c r="Q49" s="790"/>
      <c r="R49" s="790"/>
      <c r="S49" s="790"/>
      <c r="T49" s="790"/>
      <c r="U49" s="791">
        <v>17.600000000000001</v>
      </c>
      <c r="V49" s="791"/>
      <c r="W49" s="791"/>
      <c r="X49" s="791"/>
      <c r="Y49" s="790">
        <v>4662475</v>
      </c>
      <c r="Z49" s="790"/>
      <c r="AA49" s="790"/>
      <c r="AB49" s="790"/>
      <c r="AC49" s="790"/>
      <c r="AD49" s="790"/>
      <c r="AE49" s="790"/>
      <c r="AF49" s="790"/>
      <c r="AG49" s="790">
        <v>4612041</v>
      </c>
      <c r="AH49" s="790"/>
      <c r="AI49" s="790"/>
      <c r="AJ49" s="790"/>
      <c r="AK49" s="790"/>
      <c r="AL49" s="790"/>
      <c r="AM49" s="790"/>
      <c r="AN49" s="790"/>
      <c r="AO49" s="790"/>
      <c r="AP49" s="790"/>
      <c r="AQ49" s="791">
        <v>28.8</v>
      </c>
      <c r="AR49" s="791"/>
      <c r="AS49" s="791"/>
      <c r="AT49" s="791"/>
      <c r="AU49" s="791"/>
      <c r="AV49" s="792"/>
      <c r="AW49" s="22"/>
      <c r="AX49" s="662"/>
      <c r="AY49" s="662"/>
      <c r="AZ49" s="662"/>
      <c r="BA49" s="662"/>
      <c r="BB49" s="662"/>
      <c r="BC49" s="662"/>
      <c r="BD49" s="662"/>
      <c r="BE49" s="21"/>
      <c r="BF49" s="22"/>
      <c r="BG49" s="662"/>
      <c r="BH49" s="662"/>
      <c r="BI49" s="662"/>
      <c r="BJ49" s="662"/>
      <c r="BK49" s="662"/>
      <c r="BL49" s="21"/>
      <c r="BM49" s="662"/>
      <c r="BN49" s="662"/>
      <c r="BO49" s="662"/>
      <c r="BP49" s="662"/>
      <c r="BQ49" s="20"/>
      <c r="BR49" s="662" t="s">
        <v>27</v>
      </c>
      <c r="BS49" s="662"/>
      <c r="BT49" s="662"/>
      <c r="BU49" s="662"/>
      <c r="BV49" s="662"/>
      <c r="BW49" s="662"/>
      <c r="BX49" s="662"/>
      <c r="BY49" s="19"/>
      <c r="BZ49" s="673" t="s">
        <v>70</v>
      </c>
      <c r="CA49" s="674"/>
      <c r="CB49" s="674"/>
      <c r="CC49" s="674"/>
      <c r="CD49" s="674"/>
      <c r="CE49" s="675"/>
      <c r="CF49" s="619" t="s">
        <v>69</v>
      </c>
      <c r="CG49" s="684"/>
      <c r="CH49" s="684"/>
      <c r="CI49" s="684"/>
      <c r="CJ49" s="684"/>
      <c r="CK49" s="684"/>
      <c r="CL49" s="684"/>
      <c r="CM49" s="684"/>
      <c r="CN49" s="684"/>
      <c r="CO49" s="684"/>
      <c r="CP49" s="684"/>
      <c r="CQ49" s="684"/>
      <c r="CR49" s="685"/>
      <c r="CS49" s="583">
        <v>11592973</v>
      </c>
      <c r="CT49" s="752"/>
      <c r="CU49" s="752"/>
      <c r="CV49" s="752"/>
      <c r="CW49" s="752"/>
      <c r="CX49" s="752"/>
      <c r="CY49" s="752"/>
      <c r="CZ49" s="753"/>
      <c r="DA49" s="583">
        <v>11499563</v>
      </c>
      <c r="DB49" s="752"/>
      <c r="DC49" s="752"/>
      <c r="DD49" s="752"/>
      <c r="DE49" s="752"/>
      <c r="DF49" s="752"/>
      <c r="DG49" s="752"/>
      <c r="DH49" s="754"/>
      <c r="DI49" s="4"/>
    </row>
    <row r="50" spans="2:113" ht="13.5" customHeight="1">
      <c r="B50" s="17"/>
      <c r="C50" s="582" t="s">
        <v>68</v>
      </c>
      <c r="D50" s="582"/>
      <c r="E50" s="582"/>
      <c r="F50" s="582"/>
      <c r="G50" s="582"/>
      <c r="H50" s="582"/>
      <c r="I50" s="582"/>
      <c r="J50" s="582"/>
      <c r="K50" s="582"/>
      <c r="L50" s="585"/>
      <c r="M50" s="583">
        <v>2851561</v>
      </c>
      <c r="N50" s="584"/>
      <c r="O50" s="584"/>
      <c r="P50" s="584"/>
      <c r="Q50" s="584"/>
      <c r="R50" s="584"/>
      <c r="S50" s="584"/>
      <c r="T50" s="584"/>
      <c r="U50" s="588">
        <v>9.6999999999999993</v>
      </c>
      <c r="V50" s="588"/>
      <c r="W50" s="588"/>
      <c r="X50" s="588"/>
      <c r="Y50" s="584">
        <v>2504719</v>
      </c>
      <c r="Z50" s="584"/>
      <c r="AA50" s="584"/>
      <c r="AB50" s="584"/>
      <c r="AC50" s="584"/>
      <c r="AD50" s="584"/>
      <c r="AE50" s="584"/>
      <c r="AF50" s="584"/>
      <c r="AG50" s="584" t="s">
        <v>368</v>
      </c>
      <c r="AH50" s="584"/>
      <c r="AI50" s="584"/>
      <c r="AJ50" s="584"/>
      <c r="AK50" s="584"/>
      <c r="AL50" s="584"/>
      <c r="AM50" s="584"/>
      <c r="AN50" s="584"/>
      <c r="AO50" s="584"/>
      <c r="AP50" s="584"/>
      <c r="AQ50" s="588" t="s">
        <v>368</v>
      </c>
      <c r="AR50" s="588"/>
      <c r="AS50" s="588"/>
      <c r="AT50" s="588"/>
      <c r="AU50" s="588"/>
      <c r="AV50" s="647"/>
      <c r="AW50" s="728" t="s">
        <v>67</v>
      </c>
      <c r="AX50" s="632"/>
      <c r="AY50" s="632"/>
      <c r="AZ50" s="632"/>
      <c r="BA50" s="632"/>
      <c r="BB50" s="632"/>
      <c r="BC50" s="632"/>
      <c r="BD50" s="632"/>
      <c r="BE50" s="633"/>
      <c r="BF50" s="782">
        <v>306019</v>
      </c>
      <c r="BG50" s="783"/>
      <c r="BH50" s="783"/>
      <c r="BI50" s="783"/>
      <c r="BJ50" s="783"/>
      <c r="BK50" s="783"/>
      <c r="BL50" s="783"/>
      <c r="BM50" s="784">
        <v>1</v>
      </c>
      <c r="BN50" s="784"/>
      <c r="BO50" s="784"/>
      <c r="BP50" s="784"/>
      <c r="BQ50" s="783" t="s">
        <v>368</v>
      </c>
      <c r="BR50" s="783"/>
      <c r="BS50" s="783"/>
      <c r="BT50" s="783"/>
      <c r="BU50" s="783"/>
      <c r="BV50" s="783"/>
      <c r="BW50" s="783"/>
      <c r="BX50" s="783"/>
      <c r="BY50" s="783"/>
      <c r="BZ50" s="783">
        <v>305977</v>
      </c>
      <c r="CA50" s="783"/>
      <c r="CB50" s="783"/>
      <c r="CC50" s="783"/>
      <c r="CD50" s="783"/>
      <c r="CE50" s="785"/>
      <c r="CF50" s="619" t="s">
        <v>66</v>
      </c>
      <c r="CG50" s="684"/>
      <c r="CH50" s="684"/>
      <c r="CI50" s="684"/>
      <c r="CJ50" s="684"/>
      <c r="CK50" s="684"/>
      <c r="CL50" s="684"/>
      <c r="CM50" s="684"/>
      <c r="CN50" s="684"/>
      <c r="CO50" s="684"/>
      <c r="CP50" s="684"/>
      <c r="CQ50" s="684"/>
      <c r="CR50" s="685"/>
      <c r="CS50" s="583">
        <v>15706333</v>
      </c>
      <c r="CT50" s="752"/>
      <c r="CU50" s="752"/>
      <c r="CV50" s="752"/>
      <c r="CW50" s="752"/>
      <c r="CX50" s="752"/>
      <c r="CY50" s="752"/>
      <c r="CZ50" s="753"/>
      <c r="DA50" s="583">
        <v>15706883</v>
      </c>
      <c r="DB50" s="752"/>
      <c r="DC50" s="752"/>
      <c r="DD50" s="752"/>
      <c r="DE50" s="752"/>
      <c r="DF50" s="752"/>
      <c r="DG50" s="752"/>
      <c r="DH50" s="754"/>
      <c r="DI50" s="4"/>
    </row>
    <row r="51" spans="2:113" ht="13.5" customHeight="1">
      <c r="B51" s="659" t="s">
        <v>65</v>
      </c>
      <c r="C51" s="582"/>
      <c r="D51" s="582"/>
      <c r="E51" s="582"/>
      <c r="F51" s="582"/>
      <c r="G51" s="582"/>
      <c r="H51" s="582"/>
      <c r="I51" s="582"/>
      <c r="J51" s="582"/>
      <c r="K51" s="582"/>
      <c r="L51" s="585"/>
      <c r="M51" s="583">
        <v>9030668</v>
      </c>
      <c r="N51" s="584"/>
      <c r="O51" s="584"/>
      <c r="P51" s="584"/>
      <c r="Q51" s="584"/>
      <c r="R51" s="584"/>
      <c r="S51" s="584"/>
      <c r="T51" s="584"/>
      <c r="U51" s="588">
        <v>30.8</v>
      </c>
      <c r="V51" s="588"/>
      <c r="W51" s="588"/>
      <c r="X51" s="588"/>
      <c r="Y51" s="584">
        <v>2498786</v>
      </c>
      <c r="Z51" s="584"/>
      <c r="AA51" s="584"/>
      <c r="AB51" s="584"/>
      <c r="AC51" s="584"/>
      <c r="AD51" s="584"/>
      <c r="AE51" s="584"/>
      <c r="AF51" s="584"/>
      <c r="AG51" s="584">
        <v>2437013</v>
      </c>
      <c r="AH51" s="584"/>
      <c r="AI51" s="584"/>
      <c r="AJ51" s="584"/>
      <c r="AK51" s="584"/>
      <c r="AL51" s="584"/>
      <c r="AM51" s="584"/>
      <c r="AN51" s="584"/>
      <c r="AO51" s="584"/>
      <c r="AP51" s="584"/>
      <c r="AQ51" s="588">
        <v>15.2</v>
      </c>
      <c r="AR51" s="588"/>
      <c r="AS51" s="588"/>
      <c r="AT51" s="588"/>
      <c r="AU51" s="588"/>
      <c r="AV51" s="647"/>
      <c r="AW51" s="619" t="s">
        <v>64</v>
      </c>
      <c r="AX51" s="582"/>
      <c r="AY51" s="582"/>
      <c r="AZ51" s="582"/>
      <c r="BA51" s="582"/>
      <c r="BB51" s="582"/>
      <c r="BC51" s="582"/>
      <c r="BD51" s="582"/>
      <c r="BE51" s="585"/>
      <c r="BF51" s="583">
        <v>3505935</v>
      </c>
      <c r="BG51" s="584"/>
      <c r="BH51" s="584"/>
      <c r="BI51" s="584"/>
      <c r="BJ51" s="584"/>
      <c r="BK51" s="584"/>
      <c r="BL51" s="584"/>
      <c r="BM51" s="588">
        <v>11.9</v>
      </c>
      <c r="BN51" s="588"/>
      <c r="BO51" s="588"/>
      <c r="BP51" s="588"/>
      <c r="BQ51" s="584">
        <v>588653</v>
      </c>
      <c r="BR51" s="584"/>
      <c r="BS51" s="584"/>
      <c r="BT51" s="584"/>
      <c r="BU51" s="584"/>
      <c r="BV51" s="584"/>
      <c r="BW51" s="584"/>
      <c r="BX51" s="584"/>
      <c r="BY51" s="584"/>
      <c r="BZ51" s="584">
        <v>2706307</v>
      </c>
      <c r="CA51" s="584"/>
      <c r="CB51" s="584"/>
      <c r="CC51" s="584"/>
      <c r="CD51" s="584"/>
      <c r="CE51" s="584"/>
      <c r="CF51" s="619" t="s">
        <v>63</v>
      </c>
      <c r="CG51" s="684"/>
      <c r="CH51" s="684"/>
      <c r="CI51" s="684"/>
      <c r="CJ51" s="684"/>
      <c r="CK51" s="684"/>
      <c r="CL51" s="684"/>
      <c r="CM51" s="684"/>
      <c r="CN51" s="684"/>
      <c r="CO51" s="684"/>
      <c r="CP51" s="684"/>
      <c r="CQ51" s="684"/>
      <c r="CR51" s="685"/>
      <c r="CS51" s="583">
        <v>15706333</v>
      </c>
      <c r="CT51" s="752"/>
      <c r="CU51" s="752"/>
      <c r="CV51" s="752"/>
      <c r="CW51" s="752"/>
      <c r="CX51" s="752"/>
      <c r="CY51" s="752"/>
      <c r="CZ51" s="753"/>
      <c r="DA51" s="583">
        <v>15706883</v>
      </c>
      <c r="DB51" s="752"/>
      <c r="DC51" s="752"/>
      <c r="DD51" s="752"/>
      <c r="DE51" s="752"/>
      <c r="DF51" s="752"/>
      <c r="DG51" s="752"/>
      <c r="DH51" s="754"/>
      <c r="DI51" s="4"/>
    </row>
    <row r="52" spans="2:113" ht="13.5" customHeight="1">
      <c r="B52" s="659" t="s">
        <v>40</v>
      </c>
      <c r="C52" s="582"/>
      <c r="D52" s="582"/>
      <c r="E52" s="582"/>
      <c r="F52" s="582"/>
      <c r="G52" s="582"/>
      <c r="H52" s="582"/>
      <c r="I52" s="582"/>
      <c r="J52" s="582"/>
      <c r="K52" s="582"/>
      <c r="L52" s="585"/>
      <c r="M52" s="583">
        <v>1767480</v>
      </c>
      <c r="N52" s="584"/>
      <c r="O52" s="584"/>
      <c r="P52" s="584"/>
      <c r="Q52" s="584"/>
      <c r="R52" s="584"/>
      <c r="S52" s="584"/>
      <c r="T52" s="584"/>
      <c r="U52" s="588">
        <v>6</v>
      </c>
      <c r="V52" s="588"/>
      <c r="W52" s="588"/>
      <c r="X52" s="588"/>
      <c r="Y52" s="584">
        <v>1767480</v>
      </c>
      <c r="Z52" s="584"/>
      <c r="AA52" s="584"/>
      <c r="AB52" s="584"/>
      <c r="AC52" s="584"/>
      <c r="AD52" s="584"/>
      <c r="AE52" s="584"/>
      <c r="AF52" s="584"/>
      <c r="AG52" s="734">
        <v>1632211</v>
      </c>
      <c r="AH52" s="734"/>
      <c r="AI52" s="734"/>
      <c r="AJ52" s="734"/>
      <c r="AK52" s="734"/>
      <c r="AL52" s="734"/>
      <c r="AM52" s="734"/>
      <c r="AN52" s="734"/>
      <c r="AO52" s="734"/>
      <c r="AP52" s="734"/>
      <c r="AQ52" s="588">
        <v>10.199999999999999</v>
      </c>
      <c r="AR52" s="588"/>
      <c r="AS52" s="588"/>
      <c r="AT52" s="588"/>
      <c r="AU52" s="588"/>
      <c r="AV52" s="647"/>
      <c r="AW52" s="619" t="s">
        <v>62</v>
      </c>
      <c r="AX52" s="582"/>
      <c r="AY52" s="582"/>
      <c r="AZ52" s="582"/>
      <c r="BA52" s="582"/>
      <c r="BB52" s="582"/>
      <c r="BC52" s="582"/>
      <c r="BD52" s="582"/>
      <c r="BE52" s="585"/>
      <c r="BF52" s="583">
        <v>14507949</v>
      </c>
      <c r="BG52" s="584"/>
      <c r="BH52" s="584"/>
      <c r="BI52" s="584"/>
      <c r="BJ52" s="584"/>
      <c r="BK52" s="584"/>
      <c r="BL52" s="584"/>
      <c r="BM52" s="588">
        <v>49.4</v>
      </c>
      <c r="BN52" s="588"/>
      <c r="BO52" s="588"/>
      <c r="BP52" s="588"/>
      <c r="BQ52" s="584">
        <v>301567</v>
      </c>
      <c r="BR52" s="584"/>
      <c r="BS52" s="584"/>
      <c r="BT52" s="584"/>
      <c r="BU52" s="584"/>
      <c r="BV52" s="584"/>
      <c r="BW52" s="584"/>
      <c r="BX52" s="584"/>
      <c r="BY52" s="584"/>
      <c r="BZ52" s="584">
        <v>6603728</v>
      </c>
      <c r="CA52" s="584"/>
      <c r="CB52" s="584"/>
      <c r="CC52" s="584"/>
      <c r="CD52" s="584"/>
      <c r="CE52" s="584"/>
      <c r="CF52" s="619" t="s">
        <v>61</v>
      </c>
      <c r="CG52" s="684"/>
      <c r="CH52" s="684"/>
      <c r="CI52" s="684"/>
      <c r="CJ52" s="684"/>
      <c r="CK52" s="684"/>
      <c r="CL52" s="684"/>
      <c r="CM52" s="684"/>
      <c r="CN52" s="684"/>
      <c r="CO52" s="684"/>
      <c r="CP52" s="684"/>
      <c r="CQ52" s="684"/>
      <c r="CR52" s="685"/>
      <c r="CS52" s="769">
        <v>1.03</v>
      </c>
      <c r="CT52" s="770"/>
      <c r="CU52" s="770"/>
      <c r="CV52" s="770"/>
      <c r="CW52" s="770"/>
      <c r="CX52" s="770"/>
      <c r="CY52" s="770"/>
      <c r="CZ52" s="771"/>
      <c r="DA52" s="769">
        <v>1.01</v>
      </c>
      <c r="DB52" s="770"/>
      <c r="DC52" s="770"/>
      <c r="DD52" s="770"/>
      <c r="DE52" s="770"/>
      <c r="DF52" s="770"/>
      <c r="DG52" s="770"/>
      <c r="DH52" s="775"/>
      <c r="DI52" s="4"/>
    </row>
    <row r="53" spans="2:113" ht="13.5" customHeight="1">
      <c r="B53" s="686" t="s">
        <v>116</v>
      </c>
      <c r="C53" s="688" t="s">
        <v>424</v>
      </c>
      <c r="D53" s="689"/>
      <c r="E53" s="689"/>
      <c r="F53" s="689"/>
      <c r="G53" s="689"/>
      <c r="H53" s="689"/>
      <c r="I53" s="690" t="s">
        <v>12</v>
      </c>
      <c r="J53" s="692" t="s">
        <v>60</v>
      </c>
      <c r="K53" s="692"/>
      <c r="L53" s="693"/>
      <c r="M53" s="741">
        <v>1666445</v>
      </c>
      <c r="N53" s="742"/>
      <c r="O53" s="742"/>
      <c r="P53" s="742"/>
      <c r="Q53" s="742"/>
      <c r="R53" s="742"/>
      <c r="S53" s="742"/>
      <c r="T53" s="742"/>
      <c r="U53" s="743">
        <v>5.7</v>
      </c>
      <c r="V53" s="743"/>
      <c r="W53" s="743"/>
      <c r="X53" s="743"/>
      <c r="Y53" s="742">
        <v>1666445</v>
      </c>
      <c r="Z53" s="742"/>
      <c r="AA53" s="742"/>
      <c r="AB53" s="742"/>
      <c r="AC53" s="742"/>
      <c r="AD53" s="742"/>
      <c r="AE53" s="742"/>
      <c r="AF53" s="742"/>
      <c r="AG53" s="742">
        <v>1531176</v>
      </c>
      <c r="AH53" s="742"/>
      <c r="AI53" s="742"/>
      <c r="AJ53" s="742"/>
      <c r="AK53" s="742"/>
      <c r="AL53" s="742"/>
      <c r="AM53" s="742"/>
      <c r="AN53" s="742"/>
      <c r="AO53" s="742"/>
      <c r="AP53" s="742"/>
      <c r="AQ53" s="743">
        <v>9.5</v>
      </c>
      <c r="AR53" s="743"/>
      <c r="AS53" s="743"/>
      <c r="AT53" s="743"/>
      <c r="AU53" s="743"/>
      <c r="AV53" s="781"/>
      <c r="AW53" s="619" t="s">
        <v>59</v>
      </c>
      <c r="AX53" s="582"/>
      <c r="AY53" s="582"/>
      <c r="AZ53" s="582"/>
      <c r="BA53" s="582"/>
      <c r="BB53" s="582"/>
      <c r="BC53" s="582"/>
      <c r="BD53" s="582"/>
      <c r="BE53" s="585"/>
      <c r="BF53" s="583">
        <v>1917107</v>
      </c>
      <c r="BG53" s="584"/>
      <c r="BH53" s="584"/>
      <c r="BI53" s="584"/>
      <c r="BJ53" s="584"/>
      <c r="BK53" s="584"/>
      <c r="BL53" s="584"/>
      <c r="BM53" s="588">
        <v>6.5</v>
      </c>
      <c r="BN53" s="588"/>
      <c r="BO53" s="588"/>
      <c r="BP53" s="588"/>
      <c r="BQ53" s="584">
        <v>18205</v>
      </c>
      <c r="BR53" s="584"/>
      <c r="BS53" s="584"/>
      <c r="BT53" s="584"/>
      <c r="BU53" s="584"/>
      <c r="BV53" s="584"/>
      <c r="BW53" s="584"/>
      <c r="BX53" s="584"/>
      <c r="BY53" s="584"/>
      <c r="BZ53" s="584">
        <v>1314456</v>
      </c>
      <c r="CA53" s="584"/>
      <c r="CB53" s="584"/>
      <c r="CC53" s="584"/>
      <c r="CD53" s="584"/>
      <c r="CE53" s="584"/>
      <c r="CF53" s="619" t="s">
        <v>58</v>
      </c>
      <c r="CG53" s="694"/>
      <c r="CH53" s="694"/>
      <c r="CI53" s="694"/>
      <c r="CJ53" s="694"/>
      <c r="CK53" s="694"/>
      <c r="CL53" s="694"/>
      <c r="CM53" s="694"/>
      <c r="CN53" s="694"/>
      <c r="CO53" s="694"/>
      <c r="CP53" s="694"/>
      <c r="CQ53" s="708" t="s">
        <v>3</v>
      </c>
      <c r="CR53" s="709"/>
      <c r="CS53" s="586">
        <v>3.5</v>
      </c>
      <c r="CT53" s="635"/>
      <c r="CU53" s="635"/>
      <c r="CV53" s="635"/>
      <c r="CW53" s="635"/>
      <c r="CX53" s="635"/>
      <c r="CY53" s="635"/>
      <c r="CZ53" s="765"/>
      <c r="DA53" s="586">
        <v>3.6</v>
      </c>
      <c r="DB53" s="635"/>
      <c r="DC53" s="635"/>
      <c r="DD53" s="635"/>
      <c r="DE53" s="635"/>
      <c r="DF53" s="635"/>
      <c r="DG53" s="635"/>
      <c r="DH53" s="760"/>
      <c r="DI53" s="4"/>
    </row>
    <row r="54" spans="2:113" ht="13.5" customHeight="1">
      <c r="B54" s="616"/>
      <c r="C54" s="641"/>
      <c r="D54" s="642"/>
      <c r="E54" s="642"/>
      <c r="F54" s="642"/>
      <c r="G54" s="642"/>
      <c r="H54" s="642"/>
      <c r="I54" s="691"/>
      <c r="J54" s="695" t="s">
        <v>57</v>
      </c>
      <c r="K54" s="695"/>
      <c r="L54" s="696"/>
      <c r="M54" s="583">
        <v>100998</v>
      </c>
      <c r="N54" s="584"/>
      <c r="O54" s="584"/>
      <c r="P54" s="584"/>
      <c r="Q54" s="584"/>
      <c r="R54" s="584"/>
      <c r="S54" s="584"/>
      <c r="T54" s="584"/>
      <c r="U54" s="588">
        <v>0.3</v>
      </c>
      <c r="V54" s="588"/>
      <c r="W54" s="588"/>
      <c r="X54" s="588"/>
      <c r="Y54" s="584">
        <v>100998</v>
      </c>
      <c r="Z54" s="584"/>
      <c r="AA54" s="584"/>
      <c r="AB54" s="584"/>
      <c r="AC54" s="584"/>
      <c r="AD54" s="584"/>
      <c r="AE54" s="584"/>
      <c r="AF54" s="584"/>
      <c r="AG54" s="584">
        <v>100998</v>
      </c>
      <c r="AH54" s="584"/>
      <c r="AI54" s="584"/>
      <c r="AJ54" s="584"/>
      <c r="AK54" s="584"/>
      <c r="AL54" s="584"/>
      <c r="AM54" s="584"/>
      <c r="AN54" s="584"/>
      <c r="AO54" s="584"/>
      <c r="AP54" s="584"/>
      <c r="AQ54" s="588">
        <v>0.6</v>
      </c>
      <c r="AR54" s="588"/>
      <c r="AS54" s="588"/>
      <c r="AT54" s="588"/>
      <c r="AU54" s="588"/>
      <c r="AV54" s="647"/>
      <c r="AW54" s="619" t="s">
        <v>56</v>
      </c>
      <c r="AX54" s="582"/>
      <c r="AY54" s="582"/>
      <c r="AZ54" s="582"/>
      <c r="BA54" s="582"/>
      <c r="BB54" s="582"/>
      <c r="BC54" s="582"/>
      <c r="BD54" s="582"/>
      <c r="BE54" s="585"/>
      <c r="BF54" s="583">
        <v>158934</v>
      </c>
      <c r="BG54" s="584"/>
      <c r="BH54" s="584"/>
      <c r="BI54" s="584"/>
      <c r="BJ54" s="584"/>
      <c r="BK54" s="584"/>
      <c r="BL54" s="584"/>
      <c r="BM54" s="588">
        <v>0.5</v>
      </c>
      <c r="BN54" s="588"/>
      <c r="BO54" s="588"/>
      <c r="BP54" s="588"/>
      <c r="BQ54" s="584" t="s">
        <v>368</v>
      </c>
      <c r="BR54" s="584"/>
      <c r="BS54" s="584"/>
      <c r="BT54" s="584"/>
      <c r="BU54" s="584"/>
      <c r="BV54" s="584"/>
      <c r="BW54" s="584"/>
      <c r="BX54" s="584"/>
      <c r="BY54" s="584"/>
      <c r="BZ54" s="584">
        <v>92767</v>
      </c>
      <c r="CA54" s="584"/>
      <c r="CB54" s="584"/>
      <c r="CC54" s="584"/>
      <c r="CD54" s="584"/>
      <c r="CE54" s="584"/>
      <c r="CF54" s="697" t="s">
        <v>55</v>
      </c>
      <c r="CG54" s="698"/>
      <c r="CH54" s="698"/>
      <c r="CI54" s="698"/>
      <c r="CJ54" s="698"/>
      <c r="CK54" s="698"/>
      <c r="CL54" s="698"/>
      <c r="CM54" s="698"/>
      <c r="CN54" s="698"/>
      <c r="CO54" s="698"/>
      <c r="CP54" s="698"/>
      <c r="CQ54" s="710" t="s">
        <v>3</v>
      </c>
      <c r="CR54" s="711"/>
      <c r="CS54" s="586">
        <v>9.6</v>
      </c>
      <c r="CT54" s="635"/>
      <c r="CU54" s="635"/>
      <c r="CV54" s="635"/>
      <c r="CW54" s="635"/>
      <c r="CX54" s="635"/>
      <c r="CY54" s="635"/>
      <c r="CZ54" s="765"/>
      <c r="DA54" s="586">
        <v>8.5</v>
      </c>
      <c r="DB54" s="635"/>
      <c r="DC54" s="635"/>
      <c r="DD54" s="635"/>
      <c r="DE54" s="635"/>
      <c r="DF54" s="635"/>
      <c r="DG54" s="635"/>
      <c r="DH54" s="760"/>
      <c r="DI54" s="4"/>
    </row>
    <row r="55" spans="2:113" ht="13.5" customHeight="1">
      <c r="B55" s="687"/>
      <c r="C55" s="699" t="s">
        <v>425</v>
      </c>
      <c r="D55" s="700"/>
      <c r="E55" s="700"/>
      <c r="F55" s="700"/>
      <c r="G55" s="700"/>
      <c r="H55" s="700"/>
      <c r="I55" s="700"/>
      <c r="J55" s="700"/>
      <c r="K55" s="700"/>
      <c r="L55" s="701"/>
      <c r="M55" s="733">
        <v>37</v>
      </c>
      <c r="N55" s="734"/>
      <c r="O55" s="734"/>
      <c r="P55" s="734"/>
      <c r="Q55" s="734"/>
      <c r="R55" s="734"/>
      <c r="S55" s="734"/>
      <c r="T55" s="734"/>
      <c r="U55" s="735">
        <v>0</v>
      </c>
      <c r="V55" s="735"/>
      <c r="W55" s="735"/>
      <c r="X55" s="735"/>
      <c r="Y55" s="734">
        <v>37</v>
      </c>
      <c r="Z55" s="734"/>
      <c r="AA55" s="734"/>
      <c r="AB55" s="734"/>
      <c r="AC55" s="734"/>
      <c r="AD55" s="734"/>
      <c r="AE55" s="734"/>
      <c r="AF55" s="734"/>
      <c r="AG55" s="734">
        <v>37</v>
      </c>
      <c r="AH55" s="734"/>
      <c r="AI55" s="734"/>
      <c r="AJ55" s="734"/>
      <c r="AK55" s="734"/>
      <c r="AL55" s="734"/>
      <c r="AM55" s="734"/>
      <c r="AN55" s="734"/>
      <c r="AO55" s="734"/>
      <c r="AP55" s="734"/>
      <c r="AQ55" s="735">
        <v>0</v>
      </c>
      <c r="AR55" s="735"/>
      <c r="AS55" s="735"/>
      <c r="AT55" s="735"/>
      <c r="AU55" s="735"/>
      <c r="AV55" s="778"/>
      <c r="AW55" s="619" t="s">
        <v>54</v>
      </c>
      <c r="AX55" s="582"/>
      <c r="AY55" s="582"/>
      <c r="AZ55" s="582"/>
      <c r="BA55" s="582"/>
      <c r="BB55" s="582"/>
      <c r="BC55" s="582"/>
      <c r="BD55" s="582"/>
      <c r="BE55" s="585"/>
      <c r="BF55" s="583">
        <v>52731</v>
      </c>
      <c r="BG55" s="584"/>
      <c r="BH55" s="584"/>
      <c r="BI55" s="584"/>
      <c r="BJ55" s="584"/>
      <c r="BK55" s="584"/>
      <c r="BL55" s="584"/>
      <c r="BM55" s="588">
        <v>0.2</v>
      </c>
      <c r="BN55" s="588"/>
      <c r="BO55" s="588"/>
      <c r="BP55" s="588"/>
      <c r="BQ55" s="584" t="s">
        <v>368</v>
      </c>
      <c r="BR55" s="584"/>
      <c r="BS55" s="584"/>
      <c r="BT55" s="584"/>
      <c r="BU55" s="584"/>
      <c r="BV55" s="584"/>
      <c r="BW55" s="584"/>
      <c r="BX55" s="584"/>
      <c r="BY55" s="584"/>
      <c r="BZ55" s="584">
        <v>50496</v>
      </c>
      <c r="CA55" s="584"/>
      <c r="CB55" s="584"/>
      <c r="CC55" s="584"/>
      <c r="CD55" s="584"/>
      <c r="CE55" s="584"/>
      <c r="CF55" s="702" t="s">
        <v>426</v>
      </c>
      <c r="CG55" s="703"/>
      <c r="CH55" s="728" t="s">
        <v>53</v>
      </c>
      <c r="CI55" s="777"/>
      <c r="CJ55" s="777"/>
      <c r="CK55" s="777"/>
      <c r="CL55" s="777"/>
      <c r="CM55" s="777"/>
      <c r="CN55" s="777"/>
      <c r="CO55" s="777"/>
      <c r="CP55" s="777"/>
      <c r="CQ55" s="779" t="s">
        <v>3</v>
      </c>
      <c r="CR55" s="780"/>
      <c r="CS55" s="766" t="s">
        <v>368</v>
      </c>
      <c r="CT55" s="767"/>
      <c r="CU55" s="767"/>
      <c r="CV55" s="767"/>
      <c r="CW55" s="767"/>
      <c r="CX55" s="767"/>
      <c r="CY55" s="767"/>
      <c r="CZ55" s="768"/>
      <c r="DA55" s="766" t="s">
        <v>368</v>
      </c>
      <c r="DB55" s="767"/>
      <c r="DC55" s="767"/>
      <c r="DD55" s="767"/>
      <c r="DE55" s="767"/>
      <c r="DF55" s="767"/>
      <c r="DG55" s="767"/>
      <c r="DH55" s="776"/>
      <c r="DI55" s="4"/>
    </row>
    <row r="56" spans="2:113" ht="13.5" customHeight="1">
      <c r="B56" s="659" t="s">
        <v>52</v>
      </c>
      <c r="C56" s="582"/>
      <c r="D56" s="582"/>
      <c r="E56" s="582"/>
      <c r="F56" s="582"/>
      <c r="G56" s="582"/>
      <c r="H56" s="582"/>
      <c r="I56" s="582"/>
      <c r="J56" s="582"/>
      <c r="K56" s="582"/>
      <c r="L56" s="585"/>
      <c r="M56" s="583">
        <v>15977493</v>
      </c>
      <c r="N56" s="584"/>
      <c r="O56" s="584"/>
      <c r="P56" s="584"/>
      <c r="Q56" s="584"/>
      <c r="R56" s="584"/>
      <c r="S56" s="584"/>
      <c r="T56" s="584"/>
      <c r="U56" s="588">
        <v>54.4</v>
      </c>
      <c r="V56" s="588"/>
      <c r="W56" s="588"/>
      <c r="X56" s="588"/>
      <c r="Y56" s="584">
        <v>8928741</v>
      </c>
      <c r="Z56" s="584"/>
      <c r="AA56" s="584"/>
      <c r="AB56" s="584"/>
      <c r="AC56" s="584"/>
      <c r="AD56" s="584"/>
      <c r="AE56" s="584"/>
      <c r="AF56" s="584"/>
      <c r="AG56" s="742">
        <v>8681265</v>
      </c>
      <c r="AH56" s="742"/>
      <c r="AI56" s="742"/>
      <c r="AJ56" s="742"/>
      <c r="AK56" s="742"/>
      <c r="AL56" s="742"/>
      <c r="AM56" s="742"/>
      <c r="AN56" s="742"/>
      <c r="AO56" s="742"/>
      <c r="AP56" s="742"/>
      <c r="AQ56" s="588">
        <v>54.1</v>
      </c>
      <c r="AR56" s="588"/>
      <c r="AS56" s="588"/>
      <c r="AT56" s="588"/>
      <c r="AU56" s="588"/>
      <c r="AV56" s="647"/>
      <c r="AW56" s="772" t="s">
        <v>427</v>
      </c>
      <c r="AX56" s="773"/>
      <c r="AY56" s="773"/>
      <c r="AZ56" s="773"/>
      <c r="BA56" s="773"/>
      <c r="BB56" s="773"/>
      <c r="BC56" s="773"/>
      <c r="BD56" s="773"/>
      <c r="BE56" s="774"/>
      <c r="BF56" s="583">
        <v>353254</v>
      </c>
      <c r="BG56" s="584"/>
      <c r="BH56" s="584"/>
      <c r="BI56" s="584"/>
      <c r="BJ56" s="584"/>
      <c r="BK56" s="584"/>
      <c r="BL56" s="584"/>
      <c r="BM56" s="588">
        <v>1.2</v>
      </c>
      <c r="BN56" s="588"/>
      <c r="BO56" s="588"/>
      <c r="BP56" s="588"/>
      <c r="BQ56" s="584" t="s">
        <v>368</v>
      </c>
      <c r="BR56" s="584"/>
      <c r="BS56" s="584"/>
      <c r="BT56" s="584"/>
      <c r="BU56" s="584"/>
      <c r="BV56" s="584"/>
      <c r="BW56" s="584"/>
      <c r="BX56" s="584"/>
      <c r="BY56" s="584"/>
      <c r="BZ56" s="584">
        <v>182020</v>
      </c>
      <c r="CA56" s="584"/>
      <c r="CB56" s="584"/>
      <c r="CC56" s="584"/>
      <c r="CD56" s="584"/>
      <c r="CE56" s="584"/>
      <c r="CF56" s="704"/>
      <c r="CG56" s="705"/>
      <c r="CH56" s="619" t="s">
        <v>51</v>
      </c>
      <c r="CI56" s="694"/>
      <c r="CJ56" s="694"/>
      <c r="CK56" s="694"/>
      <c r="CL56" s="694"/>
      <c r="CM56" s="694"/>
      <c r="CN56" s="694"/>
      <c r="CO56" s="694"/>
      <c r="CP56" s="694"/>
      <c r="CQ56" s="708" t="s">
        <v>3</v>
      </c>
      <c r="CR56" s="709"/>
      <c r="CS56" s="769" t="s">
        <v>368</v>
      </c>
      <c r="CT56" s="770"/>
      <c r="CU56" s="770"/>
      <c r="CV56" s="770"/>
      <c r="CW56" s="770"/>
      <c r="CX56" s="770"/>
      <c r="CY56" s="770"/>
      <c r="CZ56" s="771"/>
      <c r="DA56" s="769" t="s">
        <v>368</v>
      </c>
      <c r="DB56" s="770"/>
      <c r="DC56" s="770"/>
      <c r="DD56" s="770"/>
      <c r="DE56" s="770"/>
      <c r="DF56" s="770"/>
      <c r="DG56" s="770"/>
      <c r="DH56" s="775"/>
      <c r="DI56" s="4"/>
    </row>
    <row r="57" spans="2:113" ht="13.5" customHeight="1">
      <c r="B57" s="659" t="s">
        <v>50</v>
      </c>
      <c r="C57" s="582"/>
      <c r="D57" s="582"/>
      <c r="E57" s="582"/>
      <c r="F57" s="582"/>
      <c r="G57" s="582"/>
      <c r="H57" s="582"/>
      <c r="I57" s="582"/>
      <c r="J57" s="582"/>
      <c r="K57" s="582"/>
      <c r="L57" s="585"/>
      <c r="M57" s="583">
        <v>3999678</v>
      </c>
      <c r="N57" s="584"/>
      <c r="O57" s="584"/>
      <c r="P57" s="584"/>
      <c r="Q57" s="584"/>
      <c r="R57" s="584"/>
      <c r="S57" s="584"/>
      <c r="T57" s="584"/>
      <c r="U57" s="588">
        <v>13.6</v>
      </c>
      <c r="V57" s="588"/>
      <c r="W57" s="588"/>
      <c r="X57" s="588"/>
      <c r="Y57" s="584">
        <v>3025461</v>
      </c>
      <c r="Z57" s="584"/>
      <c r="AA57" s="584"/>
      <c r="AB57" s="584"/>
      <c r="AC57" s="584"/>
      <c r="AD57" s="584"/>
      <c r="AE57" s="584"/>
      <c r="AF57" s="584"/>
      <c r="AG57" s="584">
        <v>2639552</v>
      </c>
      <c r="AH57" s="584"/>
      <c r="AI57" s="584"/>
      <c r="AJ57" s="584"/>
      <c r="AK57" s="584"/>
      <c r="AL57" s="584"/>
      <c r="AM57" s="584"/>
      <c r="AN57" s="584"/>
      <c r="AO57" s="584"/>
      <c r="AP57" s="584"/>
      <c r="AQ57" s="588">
        <v>16.5</v>
      </c>
      <c r="AR57" s="588"/>
      <c r="AS57" s="588"/>
      <c r="AT57" s="588"/>
      <c r="AU57" s="588"/>
      <c r="AV57" s="647"/>
      <c r="AW57" s="619" t="s">
        <v>49</v>
      </c>
      <c r="AX57" s="582"/>
      <c r="AY57" s="582"/>
      <c r="AZ57" s="582"/>
      <c r="BA57" s="582"/>
      <c r="BB57" s="582"/>
      <c r="BC57" s="582"/>
      <c r="BD57" s="582"/>
      <c r="BE57" s="585"/>
      <c r="BF57" s="583">
        <v>2938882</v>
      </c>
      <c r="BG57" s="584"/>
      <c r="BH57" s="584"/>
      <c r="BI57" s="584"/>
      <c r="BJ57" s="584"/>
      <c r="BK57" s="584"/>
      <c r="BL57" s="584"/>
      <c r="BM57" s="588">
        <v>10</v>
      </c>
      <c r="BN57" s="588"/>
      <c r="BO57" s="588"/>
      <c r="BP57" s="588"/>
      <c r="BQ57" s="584">
        <v>925687</v>
      </c>
      <c r="BR57" s="584"/>
      <c r="BS57" s="584"/>
      <c r="BT57" s="584"/>
      <c r="BU57" s="584"/>
      <c r="BV57" s="584"/>
      <c r="BW57" s="584"/>
      <c r="BX57" s="584"/>
      <c r="BY57" s="584"/>
      <c r="BZ57" s="584">
        <v>2034184</v>
      </c>
      <c r="CA57" s="584"/>
      <c r="CB57" s="584"/>
      <c r="CC57" s="584"/>
      <c r="CD57" s="584"/>
      <c r="CE57" s="584"/>
      <c r="CF57" s="704"/>
      <c r="CG57" s="705"/>
      <c r="CH57" s="619" t="s">
        <v>48</v>
      </c>
      <c r="CI57" s="694"/>
      <c r="CJ57" s="694"/>
      <c r="CK57" s="694"/>
      <c r="CL57" s="694"/>
      <c r="CM57" s="694"/>
      <c r="CN57" s="694"/>
      <c r="CO57" s="694"/>
      <c r="CP57" s="694"/>
      <c r="CQ57" s="708" t="s">
        <v>3</v>
      </c>
      <c r="CR57" s="709"/>
      <c r="CS57" s="586">
        <v>-1.4</v>
      </c>
      <c r="CT57" s="635"/>
      <c r="CU57" s="635"/>
      <c r="CV57" s="635"/>
      <c r="CW57" s="635"/>
      <c r="CX57" s="635"/>
      <c r="CY57" s="635"/>
      <c r="CZ57" s="765"/>
      <c r="DA57" s="586">
        <v>-2</v>
      </c>
      <c r="DB57" s="635"/>
      <c r="DC57" s="635"/>
      <c r="DD57" s="635"/>
      <c r="DE57" s="635"/>
      <c r="DF57" s="635"/>
      <c r="DG57" s="635"/>
      <c r="DH57" s="760"/>
    </row>
    <row r="58" spans="2:113" ht="13.5" customHeight="1">
      <c r="B58" s="659" t="s">
        <v>47</v>
      </c>
      <c r="C58" s="582"/>
      <c r="D58" s="582"/>
      <c r="E58" s="582"/>
      <c r="F58" s="582"/>
      <c r="G58" s="582"/>
      <c r="H58" s="582"/>
      <c r="I58" s="582"/>
      <c r="J58" s="582"/>
      <c r="K58" s="582"/>
      <c r="L58" s="585"/>
      <c r="M58" s="583">
        <v>134412</v>
      </c>
      <c r="N58" s="584"/>
      <c r="O58" s="584"/>
      <c r="P58" s="584"/>
      <c r="Q58" s="584"/>
      <c r="R58" s="584"/>
      <c r="S58" s="584"/>
      <c r="T58" s="584"/>
      <c r="U58" s="588">
        <v>0.5</v>
      </c>
      <c r="V58" s="588"/>
      <c r="W58" s="588"/>
      <c r="X58" s="588"/>
      <c r="Y58" s="584">
        <v>133304</v>
      </c>
      <c r="Z58" s="584"/>
      <c r="AA58" s="584"/>
      <c r="AB58" s="584"/>
      <c r="AC58" s="584"/>
      <c r="AD58" s="584"/>
      <c r="AE58" s="584"/>
      <c r="AF58" s="584"/>
      <c r="AG58" s="584">
        <v>133304</v>
      </c>
      <c r="AH58" s="584"/>
      <c r="AI58" s="584"/>
      <c r="AJ58" s="584"/>
      <c r="AK58" s="584"/>
      <c r="AL58" s="584"/>
      <c r="AM58" s="584"/>
      <c r="AN58" s="584"/>
      <c r="AO58" s="584"/>
      <c r="AP58" s="584"/>
      <c r="AQ58" s="588">
        <v>0.8</v>
      </c>
      <c r="AR58" s="588"/>
      <c r="AS58" s="588"/>
      <c r="AT58" s="588"/>
      <c r="AU58" s="588"/>
      <c r="AV58" s="647"/>
      <c r="AW58" s="619" t="s">
        <v>46</v>
      </c>
      <c r="AX58" s="582"/>
      <c r="AY58" s="582"/>
      <c r="AZ58" s="582"/>
      <c r="BA58" s="582"/>
      <c r="BB58" s="582"/>
      <c r="BC58" s="582"/>
      <c r="BD58" s="582"/>
      <c r="BE58" s="585"/>
      <c r="BF58" s="583">
        <v>1045197</v>
      </c>
      <c r="BG58" s="584"/>
      <c r="BH58" s="584"/>
      <c r="BI58" s="584"/>
      <c r="BJ58" s="584"/>
      <c r="BK58" s="584"/>
      <c r="BL58" s="584"/>
      <c r="BM58" s="588">
        <v>3.6</v>
      </c>
      <c r="BN58" s="588"/>
      <c r="BO58" s="588"/>
      <c r="BP58" s="588"/>
      <c r="BQ58" s="584">
        <v>22127</v>
      </c>
      <c r="BR58" s="584"/>
      <c r="BS58" s="584"/>
      <c r="BT58" s="584"/>
      <c r="BU58" s="584"/>
      <c r="BV58" s="584"/>
      <c r="BW58" s="584"/>
      <c r="BX58" s="584"/>
      <c r="BY58" s="584"/>
      <c r="BZ58" s="584">
        <v>573817</v>
      </c>
      <c r="CA58" s="584"/>
      <c r="CB58" s="584"/>
      <c r="CC58" s="584"/>
      <c r="CD58" s="584"/>
      <c r="CE58" s="584"/>
      <c r="CF58" s="706"/>
      <c r="CG58" s="707"/>
      <c r="CH58" s="697" t="s">
        <v>45</v>
      </c>
      <c r="CI58" s="698"/>
      <c r="CJ58" s="698"/>
      <c r="CK58" s="698"/>
      <c r="CL58" s="698"/>
      <c r="CM58" s="698"/>
      <c r="CN58" s="698"/>
      <c r="CO58" s="698"/>
      <c r="CP58" s="698"/>
      <c r="CQ58" s="710" t="s">
        <v>3</v>
      </c>
      <c r="CR58" s="711"/>
      <c r="CS58" s="761" t="s">
        <v>368</v>
      </c>
      <c r="CT58" s="762"/>
      <c r="CU58" s="762"/>
      <c r="CV58" s="762"/>
      <c r="CW58" s="762"/>
      <c r="CX58" s="762"/>
      <c r="CY58" s="762"/>
      <c r="CZ58" s="763"/>
      <c r="DA58" s="761" t="s">
        <v>368</v>
      </c>
      <c r="DB58" s="762"/>
      <c r="DC58" s="762"/>
      <c r="DD58" s="762"/>
      <c r="DE58" s="762"/>
      <c r="DF58" s="762"/>
      <c r="DG58" s="762"/>
      <c r="DH58" s="764"/>
      <c r="DI58" s="4"/>
    </row>
    <row r="59" spans="2:113" ht="13.5" customHeight="1">
      <c r="B59" s="659" t="s">
        <v>44</v>
      </c>
      <c r="C59" s="582"/>
      <c r="D59" s="582"/>
      <c r="E59" s="582"/>
      <c r="F59" s="582"/>
      <c r="G59" s="582"/>
      <c r="H59" s="582"/>
      <c r="I59" s="582"/>
      <c r="J59" s="582"/>
      <c r="K59" s="582"/>
      <c r="L59" s="585"/>
      <c r="M59" s="583">
        <v>2755726</v>
      </c>
      <c r="N59" s="584"/>
      <c r="O59" s="584"/>
      <c r="P59" s="584"/>
      <c r="Q59" s="584"/>
      <c r="R59" s="584"/>
      <c r="S59" s="584"/>
      <c r="T59" s="584"/>
      <c r="U59" s="588">
        <v>9.4</v>
      </c>
      <c r="V59" s="588"/>
      <c r="W59" s="588"/>
      <c r="X59" s="588"/>
      <c r="Y59" s="584">
        <v>1648004</v>
      </c>
      <c r="Z59" s="584"/>
      <c r="AA59" s="584"/>
      <c r="AB59" s="584"/>
      <c r="AC59" s="584"/>
      <c r="AD59" s="584"/>
      <c r="AE59" s="584"/>
      <c r="AF59" s="584"/>
      <c r="AG59" s="584">
        <v>1291143</v>
      </c>
      <c r="AH59" s="584"/>
      <c r="AI59" s="584"/>
      <c r="AJ59" s="584"/>
      <c r="AK59" s="584"/>
      <c r="AL59" s="584"/>
      <c r="AM59" s="584"/>
      <c r="AN59" s="584"/>
      <c r="AO59" s="584"/>
      <c r="AP59" s="584"/>
      <c r="AQ59" s="588">
        <v>8.1</v>
      </c>
      <c r="AR59" s="588"/>
      <c r="AS59" s="588"/>
      <c r="AT59" s="588"/>
      <c r="AU59" s="588"/>
      <c r="AV59" s="647"/>
      <c r="AW59" s="619" t="s">
        <v>428</v>
      </c>
      <c r="AX59" s="582"/>
      <c r="AY59" s="582"/>
      <c r="AZ59" s="582"/>
      <c r="BA59" s="582"/>
      <c r="BB59" s="582"/>
      <c r="BC59" s="582"/>
      <c r="BD59" s="582"/>
      <c r="BE59" s="585"/>
      <c r="BF59" s="583">
        <v>2810847</v>
      </c>
      <c r="BG59" s="584"/>
      <c r="BH59" s="584"/>
      <c r="BI59" s="584"/>
      <c r="BJ59" s="584"/>
      <c r="BK59" s="584"/>
      <c r="BL59" s="584"/>
      <c r="BM59" s="588">
        <v>9.6</v>
      </c>
      <c r="BN59" s="588"/>
      <c r="BO59" s="588"/>
      <c r="BP59" s="588"/>
      <c r="BQ59" s="584">
        <v>388957</v>
      </c>
      <c r="BR59" s="584"/>
      <c r="BS59" s="584"/>
      <c r="BT59" s="584"/>
      <c r="BU59" s="584"/>
      <c r="BV59" s="584"/>
      <c r="BW59" s="584"/>
      <c r="BX59" s="584"/>
      <c r="BY59" s="584"/>
      <c r="BZ59" s="584">
        <v>2211115</v>
      </c>
      <c r="CA59" s="584"/>
      <c r="CB59" s="584"/>
      <c r="CC59" s="584"/>
      <c r="CD59" s="584"/>
      <c r="CE59" s="584"/>
      <c r="CF59" s="638" t="s">
        <v>429</v>
      </c>
      <c r="CG59" s="639"/>
      <c r="CH59" s="639"/>
      <c r="CI59" s="639"/>
      <c r="CJ59" s="640"/>
      <c r="CK59" s="632" t="s">
        <v>430</v>
      </c>
      <c r="CL59" s="632"/>
      <c r="CM59" s="632"/>
      <c r="CN59" s="632"/>
      <c r="CO59" s="632"/>
      <c r="CP59" s="632"/>
      <c r="CQ59" s="632"/>
      <c r="CR59" s="633"/>
      <c r="CS59" s="583">
        <v>2273147</v>
      </c>
      <c r="CT59" s="752"/>
      <c r="CU59" s="752"/>
      <c r="CV59" s="752"/>
      <c r="CW59" s="752"/>
      <c r="CX59" s="752"/>
      <c r="CY59" s="752"/>
      <c r="CZ59" s="753"/>
      <c r="DA59" s="583">
        <v>1935322</v>
      </c>
      <c r="DB59" s="752"/>
      <c r="DC59" s="752"/>
      <c r="DD59" s="752"/>
      <c r="DE59" s="752"/>
      <c r="DF59" s="752"/>
      <c r="DG59" s="752"/>
      <c r="DH59" s="754"/>
      <c r="DI59" s="4"/>
    </row>
    <row r="60" spans="2:113" ht="13.5" customHeight="1">
      <c r="B60" s="17"/>
      <c r="C60" s="582" t="s">
        <v>43</v>
      </c>
      <c r="D60" s="582"/>
      <c r="E60" s="582"/>
      <c r="F60" s="582"/>
      <c r="G60" s="582"/>
      <c r="H60" s="582"/>
      <c r="I60" s="582"/>
      <c r="J60" s="582"/>
      <c r="K60" s="582"/>
      <c r="L60" s="585"/>
      <c r="M60" s="583">
        <v>466712</v>
      </c>
      <c r="N60" s="584"/>
      <c r="O60" s="584"/>
      <c r="P60" s="584"/>
      <c r="Q60" s="584"/>
      <c r="R60" s="584"/>
      <c r="S60" s="584"/>
      <c r="T60" s="584"/>
      <c r="U60" s="588">
        <v>1.6</v>
      </c>
      <c r="V60" s="588"/>
      <c r="W60" s="588"/>
      <c r="X60" s="588"/>
      <c r="Y60" s="584">
        <v>346712</v>
      </c>
      <c r="Z60" s="584"/>
      <c r="AA60" s="584"/>
      <c r="AB60" s="584"/>
      <c r="AC60" s="584"/>
      <c r="AD60" s="584"/>
      <c r="AE60" s="584"/>
      <c r="AF60" s="584"/>
      <c r="AG60" s="584">
        <v>283785</v>
      </c>
      <c r="AH60" s="584"/>
      <c r="AI60" s="584"/>
      <c r="AJ60" s="584"/>
      <c r="AK60" s="584"/>
      <c r="AL60" s="584"/>
      <c r="AM60" s="584"/>
      <c r="AN60" s="584"/>
      <c r="AO60" s="584"/>
      <c r="AP60" s="584"/>
      <c r="AQ60" s="588">
        <v>1.8</v>
      </c>
      <c r="AR60" s="588"/>
      <c r="AS60" s="588"/>
      <c r="AT60" s="588"/>
      <c r="AU60" s="588"/>
      <c r="AV60" s="647"/>
      <c r="AW60" s="619" t="s">
        <v>42</v>
      </c>
      <c r="AX60" s="582"/>
      <c r="AY60" s="582"/>
      <c r="AZ60" s="582"/>
      <c r="BA60" s="582"/>
      <c r="BB60" s="582"/>
      <c r="BC60" s="582"/>
      <c r="BD60" s="582"/>
      <c r="BE60" s="585"/>
      <c r="BF60" s="583" t="s">
        <v>368</v>
      </c>
      <c r="BG60" s="584"/>
      <c r="BH60" s="584"/>
      <c r="BI60" s="584"/>
      <c r="BJ60" s="584"/>
      <c r="BK60" s="584"/>
      <c r="BL60" s="584"/>
      <c r="BM60" s="588" t="s">
        <v>368</v>
      </c>
      <c r="BN60" s="588"/>
      <c r="BO60" s="588"/>
      <c r="BP60" s="588"/>
      <c r="BQ60" s="584" t="s">
        <v>368</v>
      </c>
      <c r="BR60" s="584"/>
      <c r="BS60" s="584"/>
      <c r="BT60" s="584"/>
      <c r="BU60" s="584"/>
      <c r="BV60" s="584"/>
      <c r="BW60" s="584"/>
      <c r="BX60" s="584"/>
      <c r="BY60" s="584"/>
      <c r="BZ60" s="584" t="s">
        <v>368</v>
      </c>
      <c r="CA60" s="584"/>
      <c r="CB60" s="584"/>
      <c r="CC60" s="584"/>
      <c r="CD60" s="584"/>
      <c r="CE60" s="584"/>
      <c r="CF60" s="641"/>
      <c r="CG60" s="642"/>
      <c r="CH60" s="642"/>
      <c r="CI60" s="642"/>
      <c r="CJ60" s="643"/>
      <c r="CK60" s="582" t="s">
        <v>431</v>
      </c>
      <c r="CL60" s="582"/>
      <c r="CM60" s="582"/>
      <c r="CN60" s="582"/>
      <c r="CO60" s="582"/>
      <c r="CP60" s="582"/>
      <c r="CQ60" s="582"/>
      <c r="CR60" s="585"/>
      <c r="CS60" s="583" t="s">
        <v>368</v>
      </c>
      <c r="CT60" s="752"/>
      <c r="CU60" s="752"/>
      <c r="CV60" s="752"/>
      <c r="CW60" s="752"/>
      <c r="CX60" s="752"/>
      <c r="CY60" s="752"/>
      <c r="CZ60" s="753"/>
      <c r="DA60" s="583" t="s">
        <v>368</v>
      </c>
      <c r="DB60" s="752"/>
      <c r="DC60" s="752"/>
      <c r="DD60" s="752"/>
      <c r="DE60" s="752"/>
      <c r="DF60" s="752"/>
      <c r="DG60" s="752"/>
      <c r="DH60" s="754"/>
      <c r="DI60" s="4"/>
    </row>
    <row r="61" spans="2:113" ht="13.5" customHeight="1">
      <c r="B61" s="659" t="s">
        <v>41</v>
      </c>
      <c r="C61" s="582"/>
      <c r="D61" s="582"/>
      <c r="E61" s="582"/>
      <c r="F61" s="582"/>
      <c r="G61" s="582"/>
      <c r="H61" s="582"/>
      <c r="I61" s="582"/>
      <c r="J61" s="582"/>
      <c r="K61" s="582"/>
      <c r="L61" s="585"/>
      <c r="M61" s="583">
        <v>3527958</v>
      </c>
      <c r="N61" s="584"/>
      <c r="O61" s="584"/>
      <c r="P61" s="584"/>
      <c r="Q61" s="584"/>
      <c r="R61" s="584"/>
      <c r="S61" s="584"/>
      <c r="T61" s="584"/>
      <c r="U61" s="588">
        <v>12</v>
      </c>
      <c r="V61" s="588"/>
      <c r="W61" s="588"/>
      <c r="X61" s="588"/>
      <c r="Y61" s="584">
        <v>3142924</v>
      </c>
      <c r="Z61" s="584"/>
      <c r="AA61" s="584"/>
      <c r="AB61" s="584"/>
      <c r="AC61" s="584"/>
      <c r="AD61" s="584"/>
      <c r="AE61" s="584"/>
      <c r="AF61" s="584"/>
      <c r="AG61" s="584">
        <v>2493168</v>
      </c>
      <c r="AH61" s="584"/>
      <c r="AI61" s="584"/>
      <c r="AJ61" s="584"/>
      <c r="AK61" s="584"/>
      <c r="AL61" s="584"/>
      <c r="AM61" s="584"/>
      <c r="AN61" s="584"/>
      <c r="AO61" s="584"/>
      <c r="AP61" s="584"/>
      <c r="AQ61" s="588">
        <v>15.5</v>
      </c>
      <c r="AR61" s="588"/>
      <c r="AS61" s="588"/>
      <c r="AT61" s="588"/>
      <c r="AU61" s="588"/>
      <c r="AV61" s="647"/>
      <c r="AW61" s="619" t="s">
        <v>40</v>
      </c>
      <c r="AX61" s="582"/>
      <c r="AY61" s="582"/>
      <c r="AZ61" s="582"/>
      <c r="BA61" s="582"/>
      <c r="BB61" s="582"/>
      <c r="BC61" s="582"/>
      <c r="BD61" s="582"/>
      <c r="BE61" s="585"/>
      <c r="BF61" s="583">
        <v>1767480</v>
      </c>
      <c r="BG61" s="584"/>
      <c r="BH61" s="584"/>
      <c r="BI61" s="584"/>
      <c r="BJ61" s="584"/>
      <c r="BK61" s="584"/>
      <c r="BL61" s="584"/>
      <c r="BM61" s="588">
        <v>6</v>
      </c>
      <c r="BN61" s="588"/>
      <c r="BO61" s="588"/>
      <c r="BP61" s="588"/>
      <c r="BQ61" s="584" t="s">
        <v>368</v>
      </c>
      <c r="BR61" s="584"/>
      <c r="BS61" s="584"/>
      <c r="BT61" s="584"/>
      <c r="BU61" s="584"/>
      <c r="BV61" s="584"/>
      <c r="BW61" s="584"/>
      <c r="BX61" s="584"/>
      <c r="BY61" s="584"/>
      <c r="BZ61" s="584">
        <v>1767480</v>
      </c>
      <c r="CA61" s="584"/>
      <c r="CB61" s="584"/>
      <c r="CC61" s="584"/>
      <c r="CD61" s="584"/>
      <c r="CE61" s="584"/>
      <c r="CF61" s="644"/>
      <c r="CG61" s="645"/>
      <c r="CH61" s="645"/>
      <c r="CI61" s="645"/>
      <c r="CJ61" s="646"/>
      <c r="CK61" s="662" t="s">
        <v>432</v>
      </c>
      <c r="CL61" s="662"/>
      <c r="CM61" s="662"/>
      <c r="CN61" s="662"/>
      <c r="CO61" s="662"/>
      <c r="CP61" s="662"/>
      <c r="CQ61" s="662"/>
      <c r="CR61" s="663"/>
      <c r="CS61" s="583">
        <v>3634353</v>
      </c>
      <c r="CT61" s="752"/>
      <c r="CU61" s="752"/>
      <c r="CV61" s="752"/>
      <c r="CW61" s="752"/>
      <c r="CX61" s="752"/>
      <c r="CY61" s="752"/>
      <c r="CZ61" s="753"/>
      <c r="DA61" s="583">
        <v>3441131</v>
      </c>
      <c r="DB61" s="752"/>
      <c r="DC61" s="752"/>
      <c r="DD61" s="752"/>
      <c r="DE61" s="752"/>
      <c r="DF61" s="752"/>
      <c r="DG61" s="752"/>
      <c r="DH61" s="754"/>
      <c r="DI61" s="4"/>
    </row>
    <row r="62" spans="2:113" ht="13.5" customHeight="1">
      <c r="B62" s="659" t="s">
        <v>39</v>
      </c>
      <c r="C62" s="582"/>
      <c r="D62" s="582"/>
      <c r="E62" s="582"/>
      <c r="F62" s="582"/>
      <c r="G62" s="582"/>
      <c r="H62" s="582"/>
      <c r="I62" s="582"/>
      <c r="J62" s="582"/>
      <c r="K62" s="582"/>
      <c r="L62" s="585"/>
      <c r="M62" s="583">
        <v>698872</v>
      </c>
      <c r="N62" s="584"/>
      <c r="O62" s="584"/>
      <c r="P62" s="584"/>
      <c r="Q62" s="584"/>
      <c r="R62" s="584"/>
      <c r="S62" s="584"/>
      <c r="T62" s="584"/>
      <c r="U62" s="588">
        <v>2.4</v>
      </c>
      <c r="V62" s="588"/>
      <c r="W62" s="588"/>
      <c r="X62" s="588"/>
      <c r="Y62" s="584">
        <v>653907</v>
      </c>
      <c r="Z62" s="584"/>
      <c r="AA62" s="584"/>
      <c r="AB62" s="584"/>
      <c r="AC62" s="584"/>
      <c r="AD62" s="584"/>
      <c r="AE62" s="584"/>
      <c r="AF62" s="584"/>
      <c r="AG62" s="584" t="s">
        <v>368</v>
      </c>
      <c r="AH62" s="584"/>
      <c r="AI62" s="584"/>
      <c r="AJ62" s="584"/>
      <c r="AK62" s="584"/>
      <c r="AL62" s="584"/>
      <c r="AM62" s="584"/>
      <c r="AN62" s="584"/>
      <c r="AO62" s="584"/>
      <c r="AP62" s="584"/>
      <c r="AQ62" s="588" t="s">
        <v>368</v>
      </c>
      <c r="AR62" s="588"/>
      <c r="AS62" s="588"/>
      <c r="AT62" s="588"/>
      <c r="AU62" s="588"/>
      <c r="AV62" s="647"/>
      <c r="AW62" s="619" t="s">
        <v>433</v>
      </c>
      <c r="AX62" s="582"/>
      <c r="AY62" s="582"/>
      <c r="AZ62" s="582"/>
      <c r="BA62" s="582"/>
      <c r="BB62" s="582"/>
      <c r="BC62" s="582"/>
      <c r="BD62" s="582"/>
      <c r="BE62" s="585"/>
      <c r="BF62" s="583" t="s">
        <v>368</v>
      </c>
      <c r="BG62" s="584"/>
      <c r="BH62" s="584"/>
      <c r="BI62" s="584"/>
      <c r="BJ62" s="584"/>
      <c r="BK62" s="584"/>
      <c r="BL62" s="584"/>
      <c r="BM62" s="588" t="s">
        <v>368</v>
      </c>
      <c r="BN62" s="588"/>
      <c r="BO62" s="588"/>
      <c r="BP62" s="588"/>
      <c r="BQ62" s="584" t="s">
        <v>368</v>
      </c>
      <c r="BR62" s="584"/>
      <c r="BS62" s="584"/>
      <c r="BT62" s="584"/>
      <c r="BU62" s="584"/>
      <c r="BV62" s="584"/>
      <c r="BW62" s="584"/>
      <c r="BX62" s="584"/>
      <c r="BY62" s="584"/>
      <c r="BZ62" s="584" t="s">
        <v>368</v>
      </c>
      <c r="CA62" s="584"/>
      <c r="CB62" s="584"/>
      <c r="CC62" s="584"/>
      <c r="CD62" s="584"/>
      <c r="CE62" s="584"/>
      <c r="CF62" s="648" t="s">
        <v>38</v>
      </c>
      <c r="CG62" s="649"/>
      <c r="CH62" s="649"/>
      <c r="CI62" s="649"/>
      <c r="CJ62" s="649"/>
      <c r="CK62" s="649"/>
      <c r="CL62" s="649"/>
      <c r="CM62" s="649"/>
      <c r="CN62" s="649"/>
      <c r="CO62" s="649"/>
      <c r="CP62" s="649"/>
      <c r="CQ62" s="649"/>
      <c r="CR62" s="649"/>
      <c r="CS62" s="755">
        <v>13998570</v>
      </c>
      <c r="CT62" s="756"/>
      <c r="CU62" s="756"/>
      <c r="CV62" s="756"/>
      <c r="CW62" s="756"/>
      <c r="CX62" s="756"/>
      <c r="CY62" s="756"/>
      <c r="CZ62" s="757"/>
      <c r="DA62" s="758">
        <v>14705115</v>
      </c>
      <c r="DB62" s="756"/>
      <c r="DC62" s="756"/>
      <c r="DD62" s="756"/>
      <c r="DE62" s="756"/>
      <c r="DF62" s="756"/>
      <c r="DG62" s="756"/>
      <c r="DH62" s="759"/>
      <c r="DI62" s="4"/>
    </row>
    <row r="63" spans="2:113" ht="13.5" customHeight="1">
      <c r="B63" s="659" t="s">
        <v>37</v>
      </c>
      <c r="C63" s="582"/>
      <c r="D63" s="582"/>
      <c r="E63" s="582"/>
      <c r="F63" s="582"/>
      <c r="G63" s="582"/>
      <c r="H63" s="582"/>
      <c r="I63" s="582"/>
      <c r="J63" s="582"/>
      <c r="K63" s="582"/>
      <c r="L63" s="585"/>
      <c r="M63" s="583">
        <v>25000</v>
      </c>
      <c r="N63" s="584"/>
      <c r="O63" s="584"/>
      <c r="P63" s="584"/>
      <c r="Q63" s="584"/>
      <c r="R63" s="584"/>
      <c r="S63" s="584"/>
      <c r="T63" s="584"/>
      <c r="U63" s="588">
        <v>0.1</v>
      </c>
      <c r="V63" s="588"/>
      <c r="W63" s="588"/>
      <c r="X63" s="588"/>
      <c r="Y63" s="584" t="s">
        <v>368</v>
      </c>
      <c r="Z63" s="584"/>
      <c r="AA63" s="584"/>
      <c r="AB63" s="584"/>
      <c r="AC63" s="584"/>
      <c r="AD63" s="584"/>
      <c r="AE63" s="584"/>
      <c r="AF63" s="584"/>
      <c r="AG63" s="584" t="s">
        <v>368</v>
      </c>
      <c r="AH63" s="584"/>
      <c r="AI63" s="584"/>
      <c r="AJ63" s="584"/>
      <c r="AK63" s="584"/>
      <c r="AL63" s="584"/>
      <c r="AM63" s="584"/>
      <c r="AN63" s="584"/>
      <c r="AO63" s="584"/>
      <c r="AP63" s="584"/>
      <c r="AQ63" s="588" t="s">
        <v>368</v>
      </c>
      <c r="AR63" s="588"/>
      <c r="AS63" s="588"/>
      <c r="AT63" s="588"/>
      <c r="AU63" s="588"/>
      <c r="AV63" s="647"/>
      <c r="AW63" s="619" t="s">
        <v>35</v>
      </c>
      <c r="AX63" s="582"/>
      <c r="AY63" s="582"/>
      <c r="AZ63" s="582"/>
      <c r="BA63" s="582"/>
      <c r="BB63" s="582"/>
      <c r="BC63" s="582"/>
      <c r="BD63" s="582"/>
      <c r="BE63" s="585"/>
      <c r="BF63" s="583" t="s">
        <v>368</v>
      </c>
      <c r="BG63" s="584"/>
      <c r="BH63" s="584"/>
      <c r="BI63" s="584"/>
      <c r="BJ63" s="584"/>
      <c r="BK63" s="584"/>
      <c r="BL63" s="584"/>
      <c r="BM63" s="588" t="s">
        <v>368</v>
      </c>
      <c r="BN63" s="588"/>
      <c r="BO63" s="588"/>
      <c r="BP63" s="588"/>
      <c r="BQ63" s="584" t="s">
        <v>368</v>
      </c>
      <c r="BR63" s="584"/>
      <c r="BS63" s="584"/>
      <c r="BT63" s="584"/>
      <c r="BU63" s="584"/>
      <c r="BV63" s="584"/>
      <c r="BW63" s="584"/>
      <c r="BX63" s="584"/>
      <c r="BY63" s="584"/>
      <c r="BZ63" s="584" t="s">
        <v>368</v>
      </c>
      <c r="CA63" s="584"/>
      <c r="CB63" s="584"/>
      <c r="CC63" s="584"/>
      <c r="CD63" s="584"/>
      <c r="CE63" s="584"/>
      <c r="CF63" s="650" t="s">
        <v>434</v>
      </c>
      <c r="CG63" s="651"/>
      <c r="CH63" s="651"/>
      <c r="CI63" s="651"/>
      <c r="CJ63" s="652"/>
      <c r="CK63" s="619" t="s">
        <v>36</v>
      </c>
      <c r="CL63" s="582"/>
      <c r="CM63" s="582"/>
      <c r="CN63" s="582"/>
      <c r="CO63" s="582"/>
      <c r="CP63" s="582"/>
      <c r="CQ63" s="582"/>
      <c r="CR63" s="585"/>
      <c r="CS63" s="583">
        <v>1920215</v>
      </c>
      <c r="CT63" s="752"/>
      <c r="CU63" s="752"/>
      <c r="CV63" s="752"/>
      <c r="CW63" s="752"/>
      <c r="CX63" s="752"/>
      <c r="CY63" s="752"/>
      <c r="CZ63" s="753"/>
      <c r="DA63" s="583">
        <v>860217</v>
      </c>
      <c r="DB63" s="752"/>
      <c r="DC63" s="752"/>
      <c r="DD63" s="752"/>
      <c r="DE63" s="752"/>
      <c r="DF63" s="752"/>
      <c r="DG63" s="752"/>
      <c r="DH63" s="754"/>
      <c r="DI63" s="4"/>
    </row>
    <row r="64" spans="2:113" ht="13.5" customHeight="1">
      <c r="B64" s="659" t="s">
        <v>35</v>
      </c>
      <c r="C64" s="582"/>
      <c r="D64" s="582"/>
      <c r="E64" s="582"/>
      <c r="F64" s="582"/>
      <c r="G64" s="582"/>
      <c r="H64" s="582"/>
      <c r="I64" s="582"/>
      <c r="J64" s="582"/>
      <c r="K64" s="582"/>
      <c r="L64" s="585"/>
      <c r="M64" s="583" t="s">
        <v>368</v>
      </c>
      <c r="N64" s="584"/>
      <c r="O64" s="584"/>
      <c r="P64" s="584"/>
      <c r="Q64" s="584"/>
      <c r="R64" s="584"/>
      <c r="S64" s="584"/>
      <c r="T64" s="584"/>
      <c r="U64" s="588" t="s">
        <v>368</v>
      </c>
      <c r="V64" s="588"/>
      <c r="W64" s="588"/>
      <c r="X64" s="588"/>
      <c r="Y64" s="584" t="s">
        <v>368</v>
      </c>
      <c r="Z64" s="584"/>
      <c r="AA64" s="584"/>
      <c r="AB64" s="584"/>
      <c r="AC64" s="584"/>
      <c r="AD64" s="584"/>
      <c r="AE64" s="584"/>
      <c r="AF64" s="584"/>
      <c r="AW64" s="660" t="s">
        <v>6</v>
      </c>
      <c r="AX64" s="582"/>
      <c r="AY64" s="582"/>
      <c r="AZ64" s="582"/>
      <c r="BA64" s="582"/>
      <c r="BB64" s="582"/>
      <c r="BC64" s="582"/>
      <c r="BD64" s="582"/>
      <c r="BE64" s="585"/>
      <c r="BF64" s="583">
        <v>29364335</v>
      </c>
      <c r="BG64" s="584"/>
      <c r="BH64" s="584"/>
      <c r="BI64" s="584"/>
      <c r="BJ64" s="584"/>
      <c r="BK64" s="584"/>
      <c r="BL64" s="584"/>
      <c r="BM64" s="588">
        <v>100</v>
      </c>
      <c r="BN64" s="588"/>
      <c r="BO64" s="588"/>
      <c r="BP64" s="588"/>
      <c r="BQ64" s="584">
        <v>2245196</v>
      </c>
      <c r="BR64" s="584"/>
      <c r="BS64" s="584"/>
      <c r="BT64" s="584"/>
      <c r="BU64" s="584"/>
      <c r="BV64" s="584"/>
      <c r="BW64" s="584"/>
      <c r="BX64" s="584"/>
      <c r="BY64" s="584"/>
      <c r="BZ64" s="584">
        <v>17842347</v>
      </c>
      <c r="CA64" s="584"/>
      <c r="CB64" s="584"/>
      <c r="CC64" s="584"/>
      <c r="CD64" s="584"/>
      <c r="CE64" s="584"/>
      <c r="CF64" s="653"/>
      <c r="CG64" s="654"/>
      <c r="CH64" s="654"/>
      <c r="CI64" s="654"/>
      <c r="CJ64" s="655"/>
      <c r="CK64" s="619" t="s">
        <v>34</v>
      </c>
      <c r="CL64" s="582"/>
      <c r="CM64" s="582"/>
      <c r="CN64" s="582"/>
      <c r="CO64" s="582"/>
      <c r="CP64" s="582"/>
      <c r="CQ64" s="582"/>
      <c r="CR64" s="585"/>
      <c r="CS64" s="583" t="s">
        <v>368</v>
      </c>
      <c r="CT64" s="752"/>
      <c r="CU64" s="752"/>
      <c r="CV64" s="752"/>
      <c r="CW64" s="752"/>
      <c r="CX64" s="752"/>
      <c r="CY64" s="752"/>
      <c r="CZ64" s="753"/>
      <c r="DA64" s="583" t="s">
        <v>368</v>
      </c>
      <c r="DB64" s="752"/>
      <c r="DC64" s="752"/>
      <c r="DD64" s="752"/>
      <c r="DE64" s="752"/>
      <c r="DF64" s="752"/>
      <c r="DG64" s="752"/>
      <c r="DH64" s="754"/>
      <c r="DI64" s="4"/>
    </row>
    <row r="65" spans="2:113" ht="13.5" customHeight="1">
      <c r="B65" s="659" t="s">
        <v>33</v>
      </c>
      <c r="C65" s="582"/>
      <c r="D65" s="582"/>
      <c r="E65" s="582"/>
      <c r="F65" s="582"/>
      <c r="G65" s="582"/>
      <c r="H65" s="582"/>
      <c r="I65" s="582"/>
      <c r="J65" s="582"/>
      <c r="K65" s="582"/>
      <c r="L65" s="585"/>
      <c r="M65" s="583">
        <v>2245196</v>
      </c>
      <c r="N65" s="584"/>
      <c r="O65" s="584"/>
      <c r="P65" s="584"/>
      <c r="Q65" s="584"/>
      <c r="R65" s="584"/>
      <c r="S65" s="584"/>
      <c r="T65" s="584"/>
      <c r="U65" s="588">
        <v>7.6</v>
      </c>
      <c r="V65" s="588"/>
      <c r="W65" s="588"/>
      <c r="X65" s="588"/>
      <c r="Y65" s="584">
        <v>310006</v>
      </c>
      <c r="Z65" s="584"/>
      <c r="AA65" s="584"/>
      <c r="AB65" s="584"/>
      <c r="AC65" s="584"/>
      <c r="AD65" s="584"/>
      <c r="AE65" s="584"/>
      <c r="AF65" s="584"/>
      <c r="AG65" s="18"/>
      <c r="AH65" s="745" t="s">
        <v>435</v>
      </c>
      <c r="AI65" s="745"/>
      <c r="AJ65" s="745"/>
      <c r="AK65" s="745"/>
      <c r="AL65" s="745"/>
      <c r="AM65" s="745"/>
      <c r="AN65" s="745"/>
      <c r="AO65" s="745"/>
      <c r="AP65" s="745"/>
      <c r="AQ65" s="745"/>
      <c r="AR65" s="745"/>
      <c r="AS65" s="745"/>
      <c r="AT65" s="745"/>
      <c r="AU65" s="745"/>
      <c r="AV65" s="746"/>
      <c r="AW65" s="661"/>
      <c r="AX65" s="662"/>
      <c r="AY65" s="662"/>
      <c r="AZ65" s="662"/>
      <c r="BA65" s="662"/>
      <c r="BB65" s="662"/>
      <c r="BC65" s="662"/>
      <c r="BD65" s="662"/>
      <c r="BE65" s="663"/>
      <c r="BF65" s="664"/>
      <c r="BG65" s="665"/>
      <c r="BH65" s="665"/>
      <c r="BI65" s="665"/>
      <c r="BJ65" s="665"/>
      <c r="BK65" s="665"/>
      <c r="BL65" s="665"/>
      <c r="BM65" s="666"/>
      <c r="BN65" s="666"/>
      <c r="BO65" s="666"/>
      <c r="BP65" s="666"/>
      <c r="BQ65" s="665"/>
      <c r="BR65" s="665"/>
      <c r="BS65" s="665"/>
      <c r="BT65" s="665"/>
      <c r="BU65" s="665"/>
      <c r="BV65" s="665"/>
      <c r="BW65" s="665"/>
      <c r="BX65" s="665"/>
      <c r="BY65" s="665"/>
      <c r="BZ65" s="665"/>
      <c r="CA65" s="665"/>
      <c r="CB65" s="665"/>
      <c r="CC65" s="665"/>
      <c r="CD65" s="665"/>
      <c r="CE65" s="665"/>
      <c r="CF65" s="653"/>
      <c r="CG65" s="654"/>
      <c r="CH65" s="654"/>
      <c r="CI65" s="654"/>
      <c r="CJ65" s="655"/>
      <c r="CK65" s="619" t="s">
        <v>32</v>
      </c>
      <c r="CL65" s="582"/>
      <c r="CM65" s="582"/>
      <c r="CN65" s="582"/>
      <c r="CO65" s="582"/>
      <c r="CP65" s="582"/>
      <c r="CQ65" s="582"/>
      <c r="CR65" s="585"/>
      <c r="CS65" s="583">
        <v>2046028</v>
      </c>
      <c r="CT65" s="752"/>
      <c r="CU65" s="752"/>
      <c r="CV65" s="752"/>
      <c r="CW65" s="752"/>
      <c r="CX65" s="752"/>
      <c r="CY65" s="752"/>
      <c r="CZ65" s="753"/>
      <c r="DA65" s="583">
        <v>3113437</v>
      </c>
      <c r="DB65" s="752"/>
      <c r="DC65" s="752"/>
      <c r="DD65" s="752"/>
      <c r="DE65" s="752"/>
      <c r="DF65" s="752"/>
      <c r="DG65" s="752"/>
      <c r="DH65" s="754"/>
      <c r="DI65" s="4"/>
    </row>
    <row r="66" spans="2:113" ht="13.5" customHeight="1">
      <c r="B66" s="17"/>
      <c r="C66" s="667" t="s">
        <v>31</v>
      </c>
      <c r="D66" s="667"/>
      <c r="E66" s="667"/>
      <c r="F66" s="667"/>
      <c r="G66" s="667"/>
      <c r="H66" s="667"/>
      <c r="I66" s="667"/>
      <c r="J66" s="667"/>
      <c r="K66" s="667"/>
      <c r="L66" s="668"/>
      <c r="M66" s="583">
        <v>69937</v>
      </c>
      <c r="N66" s="584"/>
      <c r="O66" s="584"/>
      <c r="P66" s="584"/>
      <c r="Q66" s="584"/>
      <c r="R66" s="584"/>
      <c r="S66" s="584"/>
      <c r="T66" s="584"/>
      <c r="U66" s="588">
        <v>0.2</v>
      </c>
      <c r="V66" s="588"/>
      <c r="W66" s="588"/>
      <c r="X66" s="588"/>
      <c r="Y66" s="584">
        <v>69937</v>
      </c>
      <c r="Z66" s="584"/>
      <c r="AA66" s="584"/>
      <c r="AB66" s="584"/>
      <c r="AC66" s="584"/>
      <c r="AD66" s="584"/>
      <c r="AE66" s="584"/>
      <c r="AF66" s="584"/>
      <c r="AG66" s="11"/>
      <c r="AH66" s="676">
        <v>15238432</v>
      </c>
      <c r="AI66" s="676"/>
      <c r="AJ66" s="676"/>
      <c r="AK66" s="676"/>
      <c r="AL66" s="676"/>
      <c r="AM66" s="676"/>
      <c r="AN66" s="676"/>
      <c r="AO66" s="676"/>
      <c r="AP66" s="676"/>
      <c r="AQ66" s="676"/>
      <c r="AR66" s="676"/>
      <c r="AS66" s="676"/>
      <c r="AT66" s="677" t="s">
        <v>5</v>
      </c>
      <c r="AU66" s="677"/>
      <c r="AV66" s="14"/>
      <c r="AW66" s="678" t="s">
        <v>436</v>
      </c>
      <c r="AX66" s="679"/>
      <c r="AY66" s="728" t="s">
        <v>30</v>
      </c>
      <c r="AZ66" s="747"/>
      <c r="BA66" s="747"/>
      <c r="BB66" s="747"/>
      <c r="BC66" s="747"/>
      <c r="BD66" s="747"/>
      <c r="BE66" s="748"/>
      <c r="BF66" s="749">
        <v>3538390</v>
      </c>
      <c r="BG66" s="750"/>
      <c r="BH66" s="750"/>
      <c r="BI66" s="750"/>
      <c r="BJ66" s="750"/>
      <c r="BK66" s="751"/>
      <c r="BL66" s="719" t="s">
        <v>437</v>
      </c>
      <c r="BM66" s="722" t="s">
        <v>438</v>
      </c>
      <c r="BN66" s="728" t="s">
        <v>29</v>
      </c>
      <c r="BO66" s="632"/>
      <c r="BP66" s="632"/>
      <c r="BQ66" s="632"/>
      <c r="BR66" s="632"/>
      <c r="BS66" s="632"/>
      <c r="BT66" s="632"/>
      <c r="BU66" s="632"/>
      <c r="BV66" s="632"/>
      <c r="BW66" s="632"/>
      <c r="BX66" s="632"/>
      <c r="BY66" s="633"/>
      <c r="BZ66" s="749">
        <v>100743</v>
      </c>
      <c r="CA66" s="750"/>
      <c r="CB66" s="750"/>
      <c r="CC66" s="750"/>
      <c r="CD66" s="750"/>
      <c r="CE66" s="750"/>
      <c r="CF66" s="656"/>
      <c r="CG66" s="657"/>
      <c r="CH66" s="657"/>
      <c r="CI66" s="657"/>
      <c r="CJ66" s="658"/>
      <c r="CK66" s="697" t="s">
        <v>28</v>
      </c>
      <c r="CL66" s="662"/>
      <c r="CM66" s="662"/>
      <c r="CN66" s="662"/>
      <c r="CO66" s="662"/>
      <c r="CP66" s="662"/>
      <c r="CQ66" s="662"/>
      <c r="CR66" s="663"/>
      <c r="CS66" s="583" t="s">
        <v>368</v>
      </c>
      <c r="CT66" s="752"/>
      <c r="CU66" s="752"/>
      <c r="CV66" s="752"/>
      <c r="CW66" s="752"/>
      <c r="CX66" s="752"/>
      <c r="CY66" s="752"/>
      <c r="CZ66" s="753"/>
      <c r="DA66" s="583" t="s">
        <v>368</v>
      </c>
      <c r="DB66" s="752"/>
      <c r="DC66" s="752"/>
      <c r="DD66" s="752"/>
      <c r="DE66" s="752"/>
      <c r="DF66" s="752"/>
      <c r="DG66" s="752"/>
      <c r="DH66" s="754"/>
      <c r="DI66" s="4"/>
    </row>
    <row r="67" spans="2:113" ht="13.5" customHeight="1">
      <c r="B67" s="187"/>
      <c r="C67" s="725" t="s">
        <v>27</v>
      </c>
      <c r="D67" s="726"/>
      <c r="E67" s="726"/>
      <c r="F67" s="726"/>
      <c r="G67" s="726"/>
      <c r="H67" s="726"/>
      <c r="I67" s="726"/>
      <c r="J67" s="726"/>
      <c r="K67" s="726"/>
      <c r="L67" s="727"/>
      <c r="M67" s="741">
        <v>2245196</v>
      </c>
      <c r="N67" s="742"/>
      <c r="O67" s="742"/>
      <c r="P67" s="742"/>
      <c r="Q67" s="742"/>
      <c r="R67" s="742"/>
      <c r="S67" s="742"/>
      <c r="T67" s="742"/>
      <c r="U67" s="743">
        <v>7.6</v>
      </c>
      <c r="V67" s="743"/>
      <c r="W67" s="743"/>
      <c r="X67" s="743"/>
      <c r="Y67" s="742">
        <v>310006</v>
      </c>
      <c r="Z67" s="742"/>
      <c r="AA67" s="742"/>
      <c r="AB67" s="742"/>
      <c r="AC67" s="742"/>
      <c r="AD67" s="742"/>
      <c r="AE67" s="742"/>
      <c r="AF67" s="744"/>
      <c r="AG67" s="11"/>
      <c r="AH67" s="582" t="s">
        <v>26</v>
      </c>
      <c r="AI67" s="582"/>
      <c r="AJ67" s="582"/>
      <c r="AK67" s="582"/>
      <c r="AL67" s="582"/>
      <c r="AM67" s="582"/>
      <c r="AN67" s="582"/>
      <c r="AO67" s="582"/>
      <c r="AP67" s="582"/>
      <c r="AQ67" s="582"/>
      <c r="AR67" s="582"/>
      <c r="AS67" s="582"/>
      <c r="AT67" s="582"/>
      <c r="AU67" s="582"/>
      <c r="AV67" s="626"/>
      <c r="AW67" s="680"/>
      <c r="AX67" s="681"/>
      <c r="AY67" s="669" t="s">
        <v>439</v>
      </c>
      <c r="AZ67" s="670"/>
      <c r="BA67" s="670"/>
      <c r="BB67" s="670"/>
      <c r="BC67" s="670"/>
      <c r="BD67" s="670"/>
      <c r="BE67" s="671"/>
      <c r="BF67" s="583">
        <v>990418</v>
      </c>
      <c r="BG67" s="584"/>
      <c r="BH67" s="584"/>
      <c r="BI67" s="584"/>
      <c r="BJ67" s="584"/>
      <c r="BK67" s="672"/>
      <c r="BL67" s="720"/>
      <c r="BM67" s="723"/>
      <c r="BN67" s="619" t="s">
        <v>25</v>
      </c>
      <c r="BO67" s="582"/>
      <c r="BP67" s="582"/>
      <c r="BQ67" s="582"/>
      <c r="BR67" s="582"/>
      <c r="BS67" s="582"/>
      <c r="BT67" s="582"/>
      <c r="BU67" s="582"/>
      <c r="BV67" s="582"/>
      <c r="BW67" s="582"/>
      <c r="BX67" s="582"/>
      <c r="BY67" s="585"/>
      <c r="BZ67" s="583">
        <v>-572583</v>
      </c>
      <c r="CA67" s="584"/>
      <c r="CB67" s="584"/>
      <c r="CC67" s="584"/>
      <c r="CD67" s="584"/>
      <c r="CE67" s="584"/>
      <c r="CF67" s="728" t="s">
        <v>24</v>
      </c>
      <c r="CG67" s="729"/>
      <c r="CH67" s="729"/>
      <c r="CI67" s="729"/>
      <c r="CJ67" s="729"/>
      <c r="CK67" s="729"/>
      <c r="CL67" s="729"/>
      <c r="CM67" s="729"/>
      <c r="CN67" s="729"/>
      <c r="CO67" s="729"/>
      <c r="CP67" s="729"/>
      <c r="CQ67" s="729"/>
      <c r="CR67" s="729"/>
      <c r="CS67" s="730" t="s">
        <v>368</v>
      </c>
      <c r="CT67" s="614"/>
      <c r="CU67" s="614"/>
      <c r="CV67" s="614"/>
      <c r="CW67" s="614"/>
      <c r="CX67" s="614"/>
      <c r="CY67" s="614"/>
      <c r="CZ67" s="731"/>
      <c r="DA67" s="613" t="s">
        <v>368</v>
      </c>
      <c r="DB67" s="614"/>
      <c r="DC67" s="614"/>
      <c r="DD67" s="614"/>
      <c r="DE67" s="614"/>
      <c r="DF67" s="614"/>
      <c r="DG67" s="614"/>
      <c r="DH67" s="615"/>
      <c r="DI67" s="4"/>
    </row>
    <row r="68" spans="2:113" ht="13.5" customHeight="1">
      <c r="B68" s="616" t="s">
        <v>23</v>
      </c>
      <c r="C68" s="13"/>
      <c r="D68" s="582" t="s">
        <v>22</v>
      </c>
      <c r="E68" s="582"/>
      <c r="F68" s="582"/>
      <c r="G68" s="582"/>
      <c r="H68" s="582"/>
      <c r="I68" s="582"/>
      <c r="J68" s="582"/>
      <c r="K68" s="582"/>
      <c r="L68" s="585"/>
      <c r="M68" s="583">
        <v>402829</v>
      </c>
      <c r="N68" s="584"/>
      <c r="O68" s="584"/>
      <c r="P68" s="584"/>
      <c r="Q68" s="584"/>
      <c r="R68" s="584"/>
      <c r="S68" s="584"/>
      <c r="T68" s="584"/>
      <c r="U68" s="588">
        <v>1.4</v>
      </c>
      <c r="V68" s="588"/>
      <c r="W68" s="588"/>
      <c r="X68" s="588"/>
      <c r="Y68" s="584">
        <v>23428</v>
      </c>
      <c r="Z68" s="584"/>
      <c r="AA68" s="584"/>
      <c r="AB68" s="584"/>
      <c r="AC68" s="584"/>
      <c r="AD68" s="584"/>
      <c r="AE68" s="584"/>
      <c r="AF68" s="672"/>
      <c r="AG68" s="11"/>
      <c r="AH68" s="4"/>
      <c r="AI68" s="4"/>
      <c r="AJ68" s="4"/>
      <c r="AK68" s="617">
        <v>95</v>
      </c>
      <c r="AL68" s="617"/>
      <c r="AM68" s="617"/>
      <c r="AN68" s="282" t="s">
        <v>21</v>
      </c>
      <c r="AO68" s="16"/>
      <c r="AP68" s="16"/>
      <c r="AQ68" s="15" t="s">
        <v>440</v>
      </c>
      <c r="AR68" s="618">
        <v>95</v>
      </c>
      <c r="AS68" s="618"/>
      <c r="AT68" s="618"/>
      <c r="AU68" s="282" t="s">
        <v>21</v>
      </c>
      <c r="AV68" s="14" t="s">
        <v>441</v>
      </c>
      <c r="AW68" s="680"/>
      <c r="AX68" s="681"/>
      <c r="AY68" s="669" t="s">
        <v>446</v>
      </c>
      <c r="AZ68" s="670"/>
      <c r="BA68" s="670"/>
      <c r="BB68" s="670"/>
      <c r="BC68" s="670"/>
      <c r="BD68" s="670"/>
      <c r="BE68" s="671"/>
      <c r="BF68" s="583">
        <v>10432</v>
      </c>
      <c r="BG68" s="584"/>
      <c r="BH68" s="584"/>
      <c r="BI68" s="584"/>
      <c r="BJ68" s="584"/>
      <c r="BK68" s="672"/>
      <c r="BL68" s="720"/>
      <c r="BM68" s="723"/>
      <c r="BN68" s="619" t="s">
        <v>20</v>
      </c>
      <c r="BO68" s="582"/>
      <c r="BP68" s="582"/>
      <c r="BQ68" s="582"/>
      <c r="BR68" s="582"/>
      <c r="BS68" s="582"/>
      <c r="BT68" s="582"/>
      <c r="BU68" s="582"/>
      <c r="BV68" s="582"/>
      <c r="BW68" s="582"/>
      <c r="BX68" s="582"/>
      <c r="BY68" s="585"/>
      <c r="BZ68" s="583">
        <v>11191</v>
      </c>
      <c r="CA68" s="584"/>
      <c r="CB68" s="584"/>
      <c r="CC68" s="584"/>
      <c r="CD68" s="584"/>
      <c r="CE68" s="584"/>
      <c r="CF68" s="619" t="s">
        <v>19</v>
      </c>
      <c r="CG68" s="620"/>
      <c r="CH68" s="620"/>
      <c r="CI68" s="620"/>
      <c r="CJ68" s="620"/>
      <c r="CK68" s="620"/>
      <c r="CL68" s="620"/>
      <c r="CM68" s="620"/>
      <c r="CN68" s="620"/>
      <c r="CO68" s="620"/>
      <c r="CP68" s="620"/>
      <c r="CQ68" s="620"/>
      <c r="CR68" s="620"/>
      <c r="CS68" s="621">
        <v>451209</v>
      </c>
      <c r="CT68" s="622"/>
      <c r="CU68" s="622"/>
      <c r="CV68" s="622"/>
      <c r="CW68" s="622"/>
      <c r="CX68" s="622"/>
      <c r="CY68" s="622"/>
      <c r="CZ68" s="623"/>
      <c r="DA68" s="624">
        <v>451209</v>
      </c>
      <c r="DB68" s="622"/>
      <c r="DC68" s="622"/>
      <c r="DD68" s="622"/>
      <c r="DE68" s="622"/>
      <c r="DF68" s="622"/>
      <c r="DG68" s="622"/>
      <c r="DH68" s="625"/>
      <c r="DI68" s="4"/>
    </row>
    <row r="69" spans="2:113" ht="13.5" customHeight="1">
      <c r="B69" s="616"/>
      <c r="C69" s="13"/>
      <c r="D69" s="582" t="s">
        <v>18</v>
      </c>
      <c r="E69" s="582"/>
      <c r="F69" s="582"/>
      <c r="G69" s="582"/>
      <c r="H69" s="582"/>
      <c r="I69" s="582"/>
      <c r="J69" s="582"/>
      <c r="K69" s="582"/>
      <c r="L69" s="585"/>
      <c r="M69" s="583">
        <v>1842367</v>
      </c>
      <c r="N69" s="584"/>
      <c r="O69" s="584"/>
      <c r="P69" s="584"/>
      <c r="Q69" s="584"/>
      <c r="R69" s="584"/>
      <c r="S69" s="584"/>
      <c r="T69" s="584"/>
      <c r="U69" s="588">
        <v>6.3</v>
      </c>
      <c r="V69" s="588"/>
      <c r="W69" s="588"/>
      <c r="X69" s="588"/>
      <c r="Y69" s="584">
        <v>286578</v>
      </c>
      <c r="Z69" s="584"/>
      <c r="AA69" s="584"/>
      <c r="AB69" s="584"/>
      <c r="AC69" s="584"/>
      <c r="AD69" s="584"/>
      <c r="AE69" s="584"/>
      <c r="AF69" s="672"/>
      <c r="AG69" s="11"/>
      <c r="AH69" s="6"/>
      <c r="AI69" s="12"/>
      <c r="AJ69" s="12"/>
      <c r="AK69" s="12"/>
      <c r="AL69" s="582" t="s">
        <v>443</v>
      </c>
      <c r="AM69" s="582"/>
      <c r="AN69" s="582"/>
      <c r="AO69" s="582"/>
      <c r="AP69" s="582"/>
      <c r="AQ69" s="582"/>
      <c r="AR69" s="582"/>
      <c r="AS69" s="582"/>
      <c r="AT69" s="582"/>
      <c r="AU69" s="582"/>
      <c r="AV69" s="626"/>
      <c r="AW69" s="680"/>
      <c r="AX69" s="681"/>
      <c r="AY69" s="669" t="s">
        <v>463</v>
      </c>
      <c r="AZ69" s="670"/>
      <c r="BA69" s="670"/>
      <c r="BB69" s="670"/>
      <c r="BC69" s="670"/>
      <c r="BD69" s="670"/>
      <c r="BE69" s="671"/>
      <c r="BF69" s="583" t="s">
        <v>368</v>
      </c>
      <c r="BG69" s="584"/>
      <c r="BH69" s="584"/>
      <c r="BI69" s="584"/>
      <c r="BJ69" s="584"/>
      <c r="BK69" s="672"/>
      <c r="BL69" s="720"/>
      <c r="BM69" s="723"/>
      <c r="BN69" s="619" t="s">
        <v>17</v>
      </c>
      <c r="BO69" s="582"/>
      <c r="BP69" s="582"/>
      <c r="BQ69" s="582"/>
      <c r="BR69" s="582"/>
      <c r="BS69" s="582"/>
      <c r="BT69" s="582"/>
      <c r="BU69" s="582"/>
      <c r="BV69" s="582"/>
      <c r="BW69" s="582"/>
      <c r="BX69" s="582"/>
      <c r="BY69" s="585"/>
      <c r="BZ69" s="583">
        <v>16845</v>
      </c>
      <c r="CA69" s="584"/>
      <c r="CB69" s="584"/>
      <c r="CC69" s="584"/>
      <c r="CD69" s="584"/>
      <c r="CE69" s="584"/>
      <c r="CF69" s="627" t="s">
        <v>16</v>
      </c>
      <c r="CG69" s="628"/>
      <c r="CH69" s="628" t="s">
        <v>15</v>
      </c>
      <c r="CI69" s="628"/>
      <c r="CJ69" s="631"/>
      <c r="CK69" s="632" t="s">
        <v>14</v>
      </c>
      <c r="CL69" s="632"/>
      <c r="CM69" s="632"/>
      <c r="CN69" s="632"/>
      <c r="CO69" s="632"/>
      <c r="CP69" s="632"/>
      <c r="CQ69" s="632"/>
      <c r="CR69" s="633"/>
      <c r="CS69" s="634">
        <v>99.7</v>
      </c>
      <c r="CT69" s="635"/>
      <c r="CU69" s="635"/>
      <c r="CV69" s="635"/>
      <c r="CW69" s="635">
        <v>99.6</v>
      </c>
      <c r="CX69" s="587"/>
      <c r="CY69" s="587"/>
      <c r="CZ69" s="589"/>
      <c r="DA69" s="634">
        <v>99.7</v>
      </c>
      <c r="DB69" s="587"/>
      <c r="DC69" s="587"/>
      <c r="DD69" s="587"/>
      <c r="DE69" s="635">
        <v>99.4</v>
      </c>
      <c r="DF69" s="587"/>
      <c r="DG69" s="587"/>
      <c r="DH69" s="590"/>
      <c r="DI69" s="4"/>
    </row>
    <row r="70" spans="2:113" ht="13.5" customHeight="1">
      <c r="B70" s="616"/>
      <c r="C70" s="619" t="s">
        <v>13</v>
      </c>
      <c r="D70" s="582"/>
      <c r="E70" s="582"/>
      <c r="F70" s="582"/>
      <c r="G70" s="582"/>
      <c r="H70" s="582"/>
      <c r="I70" s="582"/>
      <c r="J70" s="582"/>
      <c r="K70" s="582"/>
      <c r="L70" s="585"/>
      <c r="M70" s="583" t="s">
        <v>368</v>
      </c>
      <c r="N70" s="584"/>
      <c r="O70" s="584"/>
      <c r="P70" s="584"/>
      <c r="Q70" s="584"/>
      <c r="R70" s="584"/>
      <c r="S70" s="584"/>
      <c r="T70" s="584"/>
      <c r="U70" s="588" t="s">
        <v>368</v>
      </c>
      <c r="V70" s="588"/>
      <c r="W70" s="588"/>
      <c r="X70" s="588"/>
      <c r="Y70" s="584" t="s">
        <v>368</v>
      </c>
      <c r="Z70" s="584"/>
      <c r="AA70" s="584"/>
      <c r="AB70" s="584"/>
      <c r="AC70" s="584"/>
      <c r="AD70" s="584"/>
      <c r="AE70" s="584"/>
      <c r="AF70" s="672"/>
      <c r="AG70" s="11"/>
      <c r="AH70" s="6"/>
      <c r="AI70" s="12"/>
      <c r="AJ70" s="12"/>
      <c r="AK70" s="12"/>
      <c r="AL70" s="582" t="s">
        <v>445</v>
      </c>
      <c r="AM70" s="582"/>
      <c r="AN70" s="582"/>
      <c r="AO70" s="582"/>
      <c r="AP70" s="582"/>
      <c r="AQ70" s="582"/>
      <c r="AR70" s="582"/>
      <c r="AS70" s="582"/>
      <c r="AT70" s="582"/>
      <c r="AU70" s="582"/>
      <c r="AV70" s="626"/>
      <c r="AW70" s="680"/>
      <c r="AX70" s="681"/>
      <c r="AY70" s="669" t="s">
        <v>464</v>
      </c>
      <c r="AZ70" s="670"/>
      <c r="BA70" s="670"/>
      <c r="BB70" s="670"/>
      <c r="BC70" s="670"/>
      <c r="BD70" s="670"/>
      <c r="BE70" s="671"/>
      <c r="BF70" s="583" t="s">
        <v>368</v>
      </c>
      <c r="BG70" s="584"/>
      <c r="BH70" s="584"/>
      <c r="BI70" s="584"/>
      <c r="BJ70" s="584"/>
      <c r="BK70" s="672"/>
      <c r="BL70" s="720"/>
      <c r="BM70" s="723"/>
      <c r="BN70" s="737" t="s">
        <v>447</v>
      </c>
      <c r="BO70" s="737"/>
      <c r="BP70" s="737"/>
      <c r="BQ70" s="737"/>
      <c r="BR70" s="739" t="s">
        <v>12</v>
      </c>
      <c r="BS70" s="582" t="s">
        <v>11</v>
      </c>
      <c r="BT70" s="582"/>
      <c r="BU70" s="582"/>
      <c r="BV70" s="582"/>
      <c r="BW70" s="582"/>
      <c r="BX70" s="582"/>
      <c r="BY70" s="582"/>
      <c r="BZ70" s="583">
        <v>93</v>
      </c>
      <c r="CA70" s="584"/>
      <c r="CB70" s="584"/>
      <c r="CC70" s="584"/>
      <c r="CD70" s="584"/>
      <c r="CE70" s="584"/>
      <c r="CF70" s="629"/>
      <c r="CG70" s="630"/>
      <c r="CH70" s="637" t="s">
        <v>448</v>
      </c>
      <c r="CI70" s="637" t="s">
        <v>449</v>
      </c>
      <c r="CJ70" s="732" t="s">
        <v>450</v>
      </c>
      <c r="CK70" s="582"/>
      <c r="CL70" s="582"/>
      <c r="CM70" s="582"/>
      <c r="CN70" s="582"/>
      <c r="CO70" s="582"/>
      <c r="CP70" s="582"/>
      <c r="CQ70" s="582"/>
      <c r="CR70" s="585"/>
      <c r="CS70" s="634"/>
      <c r="CT70" s="635"/>
      <c r="CU70" s="635"/>
      <c r="CV70" s="635"/>
      <c r="CW70" s="587"/>
      <c r="CX70" s="587"/>
      <c r="CY70" s="587"/>
      <c r="CZ70" s="589"/>
      <c r="DA70" s="636"/>
      <c r="DB70" s="587"/>
      <c r="DC70" s="587"/>
      <c r="DD70" s="587"/>
      <c r="DE70" s="587"/>
      <c r="DF70" s="587"/>
      <c r="DG70" s="587"/>
      <c r="DH70" s="590"/>
      <c r="DI70" s="4"/>
    </row>
    <row r="71" spans="2:113" ht="13.5" customHeight="1">
      <c r="B71" s="188"/>
      <c r="C71" s="712" t="s">
        <v>10</v>
      </c>
      <c r="D71" s="667"/>
      <c r="E71" s="667"/>
      <c r="F71" s="667"/>
      <c r="G71" s="667"/>
      <c r="H71" s="667"/>
      <c r="I71" s="667"/>
      <c r="J71" s="667"/>
      <c r="K71" s="667"/>
      <c r="L71" s="668"/>
      <c r="M71" s="733" t="s">
        <v>368</v>
      </c>
      <c r="N71" s="734"/>
      <c r="O71" s="734"/>
      <c r="P71" s="734"/>
      <c r="Q71" s="734"/>
      <c r="R71" s="734"/>
      <c r="S71" s="734"/>
      <c r="T71" s="734"/>
      <c r="U71" s="735" t="s">
        <v>368</v>
      </c>
      <c r="V71" s="735"/>
      <c r="W71" s="735"/>
      <c r="X71" s="735"/>
      <c r="Y71" s="734" t="s">
        <v>368</v>
      </c>
      <c r="Z71" s="734"/>
      <c r="AA71" s="734"/>
      <c r="AB71" s="734"/>
      <c r="AC71" s="734"/>
      <c r="AD71" s="734"/>
      <c r="AE71" s="734"/>
      <c r="AF71" s="736"/>
      <c r="AG71" s="11"/>
      <c r="AH71" s="582" t="s">
        <v>9</v>
      </c>
      <c r="AI71" s="582"/>
      <c r="AJ71" s="582"/>
      <c r="AK71" s="582"/>
      <c r="AL71" s="582"/>
      <c r="AM71" s="582"/>
      <c r="AN71" s="582"/>
      <c r="AO71" s="582"/>
      <c r="AP71" s="582"/>
      <c r="AQ71" s="582"/>
      <c r="AR71" s="582"/>
      <c r="AS71" s="582"/>
      <c r="AT71" s="582"/>
      <c r="AU71" s="582"/>
      <c r="AV71" s="626"/>
      <c r="AW71" s="680"/>
      <c r="AX71" s="681"/>
      <c r="AY71" s="669" t="s">
        <v>451</v>
      </c>
      <c r="AZ71" s="670"/>
      <c r="BA71" s="670"/>
      <c r="BB71" s="670"/>
      <c r="BC71" s="670"/>
      <c r="BD71" s="670"/>
      <c r="BE71" s="671"/>
      <c r="BF71" s="583">
        <v>889896</v>
      </c>
      <c r="BG71" s="584"/>
      <c r="BH71" s="584"/>
      <c r="BI71" s="584"/>
      <c r="BJ71" s="584"/>
      <c r="BK71" s="672"/>
      <c r="BL71" s="720"/>
      <c r="BM71" s="723"/>
      <c r="BN71" s="737"/>
      <c r="BO71" s="737"/>
      <c r="BP71" s="737"/>
      <c r="BQ71" s="737"/>
      <c r="BR71" s="739"/>
      <c r="BS71" s="582" t="s">
        <v>8</v>
      </c>
      <c r="BT71" s="582"/>
      <c r="BU71" s="582"/>
      <c r="BV71" s="582"/>
      <c r="BW71" s="582"/>
      <c r="BX71" s="582"/>
      <c r="BY71" s="582"/>
      <c r="BZ71" s="583">
        <v>97</v>
      </c>
      <c r="CA71" s="584"/>
      <c r="CB71" s="584"/>
      <c r="CC71" s="584"/>
      <c r="CD71" s="584"/>
      <c r="CE71" s="584"/>
      <c r="CF71" s="629"/>
      <c r="CG71" s="630"/>
      <c r="CH71" s="637"/>
      <c r="CI71" s="637"/>
      <c r="CJ71" s="732"/>
      <c r="CK71" s="582" t="s">
        <v>7</v>
      </c>
      <c r="CL71" s="582"/>
      <c r="CM71" s="582"/>
      <c r="CN71" s="582"/>
      <c r="CO71" s="582"/>
      <c r="CP71" s="582"/>
      <c r="CQ71" s="582"/>
      <c r="CR71" s="585"/>
      <c r="CS71" s="586">
        <v>99.6</v>
      </c>
      <c r="CT71" s="587"/>
      <c r="CU71" s="587"/>
      <c r="CV71" s="587"/>
      <c r="CW71" s="588">
        <v>99.3</v>
      </c>
      <c r="CX71" s="587"/>
      <c r="CY71" s="587"/>
      <c r="CZ71" s="589"/>
      <c r="DA71" s="586">
        <v>99.5</v>
      </c>
      <c r="DB71" s="587"/>
      <c r="DC71" s="587"/>
      <c r="DD71" s="587"/>
      <c r="DE71" s="588">
        <v>99.2</v>
      </c>
      <c r="DF71" s="587"/>
      <c r="DG71" s="587"/>
      <c r="DH71" s="590"/>
      <c r="DI71" s="4"/>
    </row>
    <row r="72" spans="2:113" ht="13.5" customHeight="1" thickBot="1">
      <c r="B72" s="591" t="s">
        <v>6</v>
      </c>
      <c r="C72" s="592"/>
      <c r="D72" s="592"/>
      <c r="E72" s="592"/>
      <c r="F72" s="592"/>
      <c r="G72" s="592"/>
      <c r="H72" s="592"/>
      <c r="I72" s="592"/>
      <c r="J72" s="592"/>
      <c r="K72" s="592"/>
      <c r="L72" s="593"/>
      <c r="M72" s="594">
        <v>29364335</v>
      </c>
      <c r="N72" s="595"/>
      <c r="O72" s="595"/>
      <c r="P72" s="595"/>
      <c r="Q72" s="595"/>
      <c r="R72" s="595"/>
      <c r="S72" s="595"/>
      <c r="T72" s="595"/>
      <c r="U72" s="596">
        <v>100</v>
      </c>
      <c r="V72" s="596"/>
      <c r="W72" s="596"/>
      <c r="X72" s="596"/>
      <c r="Y72" s="595">
        <v>17842347</v>
      </c>
      <c r="Z72" s="595"/>
      <c r="AA72" s="595"/>
      <c r="AB72" s="595"/>
      <c r="AC72" s="595"/>
      <c r="AD72" s="595"/>
      <c r="AE72" s="595"/>
      <c r="AF72" s="597"/>
      <c r="AG72" s="10"/>
      <c r="AH72" s="598">
        <v>18420986</v>
      </c>
      <c r="AI72" s="598"/>
      <c r="AJ72" s="598"/>
      <c r="AK72" s="598"/>
      <c r="AL72" s="598"/>
      <c r="AM72" s="598"/>
      <c r="AN72" s="598"/>
      <c r="AO72" s="598"/>
      <c r="AP72" s="598"/>
      <c r="AQ72" s="598"/>
      <c r="AR72" s="598"/>
      <c r="AS72" s="598"/>
      <c r="AT72" s="592" t="s">
        <v>5</v>
      </c>
      <c r="AU72" s="592"/>
      <c r="AV72" s="9"/>
      <c r="AW72" s="682"/>
      <c r="AX72" s="683"/>
      <c r="AY72" s="599" t="s">
        <v>85</v>
      </c>
      <c r="AZ72" s="600"/>
      <c r="BA72" s="600"/>
      <c r="BB72" s="600"/>
      <c r="BC72" s="600"/>
      <c r="BD72" s="600"/>
      <c r="BE72" s="601"/>
      <c r="BF72" s="602">
        <v>1647644</v>
      </c>
      <c r="BG72" s="603"/>
      <c r="BH72" s="603"/>
      <c r="BI72" s="603"/>
      <c r="BJ72" s="603"/>
      <c r="BK72" s="604"/>
      <c r="BL72" s="721"/>
      <c r="BM72" s="724"/>
      <c r="BN72" s="738"/>
      <c r="BO72" s="738"/>
      <c r="BP72" s="738"/>
      <c r="BQ72" s="738"/>
      <c r="BR72" s="740"/>
      <c r="BS72" s="592" t="s">
        <v>4</v>
      </c>
      <c r="BT72" s="592"/>
      <c r="BU72" s="592"/>
      <c r="BV72" s="592"/>
      <c r="BW72" s="592"/>
      <c r="BX72" s="592"/>
      <c r="BY72" s="592"/>
      <c r="BZ72" s="602">
        <v>278</v>
      </c>
      <c r="CA72" s="603"/>
      <c r="CB72" s="603"/>
      <c r="CC72" s="603"/>
      <c r="CD72" s="603"/>
      <c r="CE72" s="604"/>
      <c r="CF72" s="605" t="s">
        <v>3</v>
      </c>
      <c r="CG72" s="606"/>
      <c r="CH72" s="607" t="s">
        <v>2</v>
      </c>
      <c r="CI72" s="607"/>
      <c r="CJ72" s="608"/>
      <c r="CK72" s="592" t="s">
        <v>1</v>
      </c>
      <c r="CL72" s="592"/>
      <c r="CM72" s="592"/>
      <c r="CN72" s="592"/>
      <c r="CO72" s="592"/>
      <c r="CP72" s="592"/>
      <c r="CQ72" s="592"/>
      <c r="CR72" s="593"/>
      <c r="CS72" s="609">
        <v>99.8</v>
      </c>
      <c r="CT72" s="610"/>
      <c r="CU72" s="610"/>
      <c r="CV72" s="610"/>
      <c r="CW72" s="611">
        <v>99.8</v>
      </c>
      <c r="CX72" s="610"/>
      <c r="CY72" s="610"/>
      <c r="CZ72" s="612"/>
      <c r="DA72" s="609">
        <v>99.8</v>
      </c>
      <c r="DB72" s="610"/>
      <c r="DC72" s="610"/>
      <c r="DD72" s="610"/>
      <c r="DE72" s="611">
        <v>99.6</v>
      </c>
      <c r="DF72" s="610"/>
      <c r="DG72" s="610"/>
      <c r="DH72" s="718"/>
      <c r="DI72" s="4"/>
    </row>
    <row r="73" spans="2:113" ht="13.5" customHeight="1">
      <c r="B73" s="715" t="s">
        <v>0</v>
      </c>
      <c r="C73" s="715"/>
      <c r="D73" s="715"/>
      <c r="E73" s="715"/>
      <c r="F73" s="715"/>
      <c r="G73" s="715"/>
      <c r="H73" s="715"/>
      <c r="I73" s="715"/>
      <c r="J73" s="715"/>
      <c r="K73" s="715"/>
      <c r="L73" s="715"/>
      <c r="M73" s="715"/>
      <c r="N73" s="715"/>
      <c r="O73" s="715"/>
      <c r="P73" s="715"/>
      <c r="Q73" s="715"/>
      <c r="R73" s="715"/>
      <c r="S73" s="715"/>
      <c r="T73" s="715"/>
      <c r="U73" s="715"/>
      <c r="V73" s="715"/>
      <c r="W73" s="715"/>
      <c r="X73" s="715"/>
      <c r="Y73" s="715"/>
      <c r="Z73" s="715"/>
      <c r="AA73" s="715"/>
      <c r="AB73" s="715"/>
      <c r="AC73" s="715"/>
      <c r="AD73" s="715"/>
      <c r="AE73" s="715"/>
      <c r="AF73" s="715"/>
      <c r="AG73" s="715"/>
      <c r="AH73" s="715"/>
      <c r="AI73" s="715"/>
      <c r="AJ73" s="715"/>
      <c r="AK73" s="715"/>
      <c r="AL73" s="715"/>
      <c r="AM73" s="715"/>
      <c r="AN73" s="715"/>
      <c r="AO73" s="715"/>
      <c r="AP73" s="715"/>
      <c r="AQ73" s="715"/>
      <c r="AR73" s="715"/>
      <c r="AS73" s="715"/>
      <c r="AT73" s="715"/>
      <c r="AU73" s="715"/>
      <c r="AV73" s="715"/>
      <c r="AW73" s="715"/>
      <c r="AX73" s="715"/>
      <c r="AY73" s="715"/>
      <c r="AZ73" s="715"/>
      <c r="BA73" s="715"/>
      <c r="BB73" s="715"/>
      <c r="BC73" s="715"/>
      <c r="BD73" s="715"/>
      <c r="BE73" s="715"/>
      <c r="BF73" s="715"/>
      <c r="BG73" s="715"/>
      <c r="BH73" s="715"/>
      <c r="BI73" s="715"/>
      <c r="BJ73" s="715"/>
      <c r="BK73" s="715"/>
      <c r="BL73" s="715"/>
      <c r="BM73" s="715"/>
      <c r="BN73" s="715"/>
      <c r="BO73" s="715"/>
      <c r="BP73" s="715"/>
      <c r="BQ73" s="715"/>
      <c r="BR73" s="715"/>
      <c r="BS73" s="715"/>
      <c r="BT73" s="715"/>
      <c r="BU73" s="715"/>
      <c r="BV73" s="715"/>
      <c r="BW73" s="715"/>
      <c r="BX73" s="715"/>
      <c r="BY73" s="715"/>
      <c r="BZ73" s="715"/>
      <c r="CA73" s="715"/>
      <c r="CB73" s="715"/>
      <c r="CC73" s="715"/>
      <c r="CD73" s="715"/>
      <c r="CE73" s="715"/>
      <c r="CF73" s="715"/>
      <c r="CG73" s="715"/>
      <c r="CH73" s="715"/>
      <c r="CI73" s="715"/>
      <c r="CJ73" s="715"/>
      <c r="CK73" s="715"/>
      <c r="CL73" s="715"/>
      <c r="CN73" s="8"/>
      <c r="CO73" s="285"/>
      <c r="CP73" s="285"/>
      <c r="CQ73" s="285"/>
      <c r="CR73" s="285"/>
      <c r="CS73" s="285"/>
      <c r="CT73" s="282"/>
      <c r="CU73" s="282"/>
      <c r="CV73" s="282"/>
      <c r="CW73" s="282"/>
      <c r="CX73" s="282"/>
      <c r="CY73" s="282"/>
      <c r="CZ73" s="282"/>
      <c r="DA73" s="282"/>
      <c r="DB73" s="282"/>
      <c r="DC73" s="282"/>
      <c r="DD73" s="282"/>
      <c r="DE73" s="282"/>
      <c r="DF73" s="282"/>
      <c r="DG73" s="282"/>
      <c r="DH73" s="282"/>
    </row>
    <row r="74" spans="2:113" ht="13.5" customHeight="1">
      <c r="B74" s="716" t="s">
        <v>452</v>
      </c>
      <c r="C74" s="716"/>
      <c r="D74" s="716"/>
      <c r="E74" s="716"/>
      <c r="F74" s="716"/>
      <c r="G74" s="716"/>
      <c r="H74" s="716"/>
      <c r="I74" s="716"/>
      <c r="J74" s="716"/>
      <c r="K74" s="716"/>
      <c r="L74" s="716"/>
      <c r="M74" s="716"/>
      <c r="N74" s="716"/>
      <c r="O74" s="716"/>
      <c r="P74" s="716"/>
      <c r="Q74" s="716"/>
      <c r="R74" s="716"/>
      <c r="S74" s="716"/>
      <c r="T74" s="716"/>
      <c r="U74" s="716"/>
      <c r="V74" s="716"/>
      <c r="W74" s="716"/>
      <c r="X74" s="716"/>
      <c r="Y74" s="716"/>
      <c r="Z74" s="716"/>
      <c r="AA74" s="716"/>
      <c r="AB74" s="716"/>
      <c r="AC74" s="716"/>
      <c r="AD74" s="716"/>
      <c r="AE74" s="716"/>
      <c r="AF74" s="716"/>
      <c r="AG74" s="716"/>
      <c r="AH74" s="716"/>
      <c r="AI74" s="716"/>
      <c r="AJ74" s="716"/>
      <c r="AK74" s="716"/>
      <c r="AL74" s="716"/>
      <c r="AM74" s="716"/>
      <c r="AN74" s="716"/>
      <c r="AO74" s="716"/>
      <c r="AP74" s="716"/>
      <c r="AQ74" s="716"/>
      <c r="AR74" s="716"/>
      <c r="AS74" s="716"/>
      <c r="AT74" s="716"/>
      <c r="AU74" s="716"/>
      <c r="AV74" s="716"/>
      <c r="AW74" s="716"/>
      <c r="AX74" s="716"/>
      <c r="AY74" s="716"/>
      <c r="AZ74" s="716"/>
      <c r="BA74" s="716"/>
      <c r="BB74" s="716"/>
      <c r="BC74" s="716"/>
      <c r="BD74" s="716"/>
      <c r="BE74" s="716"/>
      <c r="BF74" s="716"/>
      <c r="BG74" s="716"/>
      <c r="BH74" s="716"/>
      <c r="BI74" s="716"/>
      <c r="BJ74" s="716"/>
      <c r="BK74" s="716"/>
      <c r="BL74" s="716"/>
      <c r="BM74" s="716"/>
      <c r="BN74" s="716"/>
      <c r="BO74" s="716"/>
      <c r="BP74" s="716"/>
      <c r="BQ74" s="716"/>
      <c r="BR74" s="716"/>
      <c r="BS74" s="716"/>
      <c r="BT74" s="716"/>
      <c r="BU74" s="716"/>
      <c r="BV74" s="716"/>
      <c r="BW74" s="716"/>
      <c r="BX74" s="716"/>
      <c r="BY74" s="716"/>
      <c r="BZ74" s="716"/>
      <c r="CA74" s="716"/>
      <c r="CB74" s="716"/>
      <c r="CC74" s="716"/>
      <c r="CD74" s="716"/>
      <c r="CE74" s="716"/>
      <c r="CF74" s="716"/>
      <c r="CG74" s="716"/>
      <c r="CH74" s="716"/>
      <c r="CI74" s="716"/>
      <c r="CJ74" s="716"/>
      <c r="CK74" s="716"/>
      <c r="CL74" s="716"/>
      <c r="CN74" s="7"/>
      <c r="CO74" s="7"/>
      <c r="CP74" s="7"/>
      <c r="CQ74" s="7"/>
      <c r="CR74" s="7"/>
      <c r="CS74" s="7"/>
      <c r="CT74" s="7"/>
      <c r="CU74" s="7"/>
      <c r="CV74" s="7"/>
      <c r="CW74" s="6"/>
      <c r="CZ74" s="6"/>
      <c r="DA74" s="6"/>
      <c r="DB74" s="4"/>
      <c r="DC74" s="4"/>
      <c r="DD74" s="4"/>
      <c r="DE74" s="580" t="s">
        <v>537</v>
      </c>
      <c r="DF74" s="580"/>
      <c r="DG74" s="580"/>
      <c r="DH74" s="580"/>
    </row>
    <row r="75" spans="2:113" ht="13.5" customHeight="1">
      <c r="B75" s="717" t="s">
        <v>454</v>
      </c>
      <c r="C75" s="717"/>
      <c r="D75" s="717"/>
      <c r="E75" s="717"/>
      <c r="F75" s="717"/>
      <c r="G75" s="717"/>
      <c r="H75" s="717"/>
      <c r="I75" s="717"/>
      <c r="J75" s="717"/>
      <c r="K75" s="717"/>
      <c r="L75" s="717"/>
      <c r="M75" s="717"/>
      <c r="N75" s="717"/>
      <c r="O75" s="717"/>
      <c r="P75" s="717"/>
      <c r="Q75" s="717"/>
      <c r="R75" s="717"/>
      <c r="S75" s="717"/>
      <c r="T75" s="717"/>
      <c r="U75" s="717"/>
      <c r="V75" s="717"/>
      <c r="W75" s="717"/>
      <c r="X75" s="717"/>
      <c r="Y75" s="717"/>
      <c r="Z75" s="717"/>
      <c r="AA75" s="717"/>
      <c r="AB75" s="717"/>
      <c r="AC75" s="717"/>
      <c r="AD75" s="717"/>
      <c r="AE75" s="717"/>
      <c r="AF75" s="717"/>
      <c r="AG75" s="717"/>
      <c r="AH75" s="717"/>
      <c r="AI75" s="717"/>
      <c r="AJ75" s="717"/>
      <c r="AK75" s="717"/>
      <c r="AL75" s="717"/>
      <c r="AM75" s="717"/>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7"/>
      <c r="BJ75" s="717"/>
      <c r="BK75" s="717"/>
      <c r="BL75" s="717"/>
      <c r="BM75" s="717"/>
      <c r="BN75" s="717"/>
      <c r="BO75" s="717"/>
      <c r="BP75" s="717"/>
      <c r="BQ75" s="717"/>
      <c r="BR75" s="717"/>
      <c r="BS75" s="717"/>
      <c r="BT75" s="717"/>
      <c r="BU75" s="717"/>
      <c r="BV75" s="717"/>
      <c r="BW75" s="717"/>
      <c r="BX75" s="717"/>
      <c r="BY75" s="717"/>
      <c r="BZ75" s="717"/>
      <c r="CA75" s="717"/>
      <c r="CB75" s="717"/>
      <c r="CC75" s="717"/>
      <c r="CD75" s="717"/>
      <c r="CE75" s="717"/>
      <c r="CF75" s="717"/>
      <c r="CG75" s="717"/>
      <c r="CH75" s="717"/>
      <c r="CI75" s="717"/>
      <c r="CJ75" s="717"/>
      <c r="CK75" s="717"/>
      <c r="CL75" s="717"/>
      <c r="CN75" s="3"/>
      <c r="CO75" s="3"/>
      <c r="CP75" s="3"/>
      <c r="CQ75" s="3"/>
      <c r="CR75" s="3"/>
      <c r="CS75" s="3"/>
      <c r="CT75" s="3"/>
      <c r="CU75" s="3"/>
      <c r="CV75" s="3"/>
      <c r="CW75" s="5"/>
      <c r="CZ75" s="4"/>
      <c r="DA75" s="4"/>
      <c r="DB75" s="4"/>
      <c r="DC75" s="4"/>
      <c r="DD75" s="4"/>
    </row>
    <row r="76" spans="2:113" ht="13.5" customHeight="1">
      <c r="B76" s="716" t="s">
        <v>781</v>
      </c>
      <c r="C76" s="716"/>
      <c r="D76" s="716"/>
      <c r="E76" s="716"/>
      <c r="F76" s="716"/>
      <c r="G76" s="716"/>
      <c r="H76" s="716"/>
      <c r="I76" s="716"/>
      <c r="J76" s="716"/>
      <c r="K76" s="716"/>
      <c r="L76" s="716"/>
      <c r="M76" s="716"/>
      <c r="N76" s="716"/>
      <c r="O76" s="716"/>
      <c r="P76" s="716"/>
      <c r="Q76" s="716"/>
      <c r="R76" s="716"/>
      <c r="S76" s="716"/>
      <c r="T76" s="716"/>
      <c r="U76" s="716"/>
      <c r="V76" s="716"/>
      <c r="W76" s="716"/>
      <c r="X76" s="716"/>
      <c r="Y76" s="716"/>
      <c r="Z76" s="716"/>
      <c r="AA76" s="716"/>
      <c r="AB76" s="716"/>
      <c r="AC76" s="716"/>
      <c r="AD76" s="716"/>
      <c r="AE76" s="716"/>
      <c r="AF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N76" s="3"/>
      <c r="CO76" s="3"/>
      <c r="CP76" s="3"/>
      <c r="CQ76" s="3"/>
      <c r="CR76" s="3"/>
      <c r="CS76" s="3"/>
      <c r="CT76" s="3"/>
      <c r="CU76" s="3"/>
      <c r="CV76" s="3"/>
    </row>
    <row r="77" spans="2:113" ht="13.5" customHeight="1">
      <c r="B77" s="581" t="s">
        <v>455</v>
      </c>
      <c r="C77" s="581"/>
      <c r="D77" s="581"/>
      <c r="E77" s="581"/>
      <c r="F77" s="581"/>
      <c r="G77" s="581"/>
      <c r="H77" s="581"/>
      <c r="I77" s="581"/>
      <c r="J77" s="581"/>
      <c r="K77" s="581"/>
      <c r="L77" s="581"/>
      <c r="M77" s="581"/>
      <c r="N77" s="581"/>
      <c r="O77" s="581"/>
      <c r="P77" s="581"/>
      <c r="Q77" s="581"/>
      <c r="R77" s="581"/>
      <c r="S77" s="581"/>
      <c r="T77" s="581"/>
      <c r="U77" s="581"/>
      <c r="V77" s="581"/>
      <c r="W77" s="581"/>
      <c r="X77" s="581"/>
      <c r="Y77" s="581"/>
      <c r="Z77" s="581"/>
      <c r="AA77" s="581"/>
      <c r="AB77" s="581"/>
      <c r="AC77" s="581"/>
      <c r="AD77" s="581"/>
      <c r="AE77" s="581"/>
      <c r="AF77" s="581"/>
      <c r="AG77" s="581"/>
      <c r="AH77" s="581"/>
      <c r="AI77" s="581"/>
      <c r="AJ77" s="581"/>
      <c r="AK77" s="581"/>
      <c r="AL77" s="581"/>
      <c r="AM77" s="581"/>
      <c r="AN77" s="581"/>
      <c r="AO77" s="581"/>
      <c r="AP77" s="581"/>
      <c r="AQ77" s="581"/>
      <c r="AR77" s="581"/>
      <c r="AS77" s="581"/>
      <c r="AT77" s="581"/>
      <c r="AU77" s="581"/>
      <c r="AV77" s="581"/>
      <c r="AW77" s="581"/>
      <c r="AX77" s="581"/>
      <c r="AY77" s="581"/>
      <c r="AZ77" s="581"/>
      <c r="BA77" s="581"/>
      <c r="BB77" s="581"/>
      <c r="BC77" s="581"/>
      <c r="BD77" s="581"/>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581"/>
      <c r="CG77" s="581"/>
      <c r="CH77" s="581"/>
      <c r="CI77" s="581"/>
      <c r="CJ77" s="581"/>
      <c r="CK77" s="581"/>
      <c r="CL77" s="581"/>
      <c r="CN77" s="3"/>
      <c r="CO77" s="3"/>
      <c r="CP77" s="3"/>
      <c r="CQ77" s="3"/>
      <c r="CR77" s="3"/>
      <c r="CS77" s="3"/>
      <c r="CT77" s="3"/>
      <c r="CU77" s="3"/>
      <c r="CV77" s="3"/>
    </row>
    <row r="78" spans="2:113" ht="13.5" customHeight="1">
      <c r="B78" s="581" t="s">
        <v>456</v>
      </c>
      <c r="C78" s="581"/>
      <c r="D78" s="581"/>
      <c r="E78" s="581"/>
      <c r="F78" s="581"/>
      <c r="G78" s="581"/>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1"/>
      <c r="AY78" s="581"/>
      <c r="AZ78" s="581"/>
      <c r="BA78" s="581"/>
      <c r="BB78" s="581"/>
      <c r="BC78" s="581"/>
      <c r="BD78" s="581"/>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N78" s="2"/>
      <c r="CO78" s="2"/>
      <c r="CP78" s="2"/>
      <c r="CQ78" s="2"/>
      <c r="CR78" s="2"/>
      <c r="CS78" s="2"/>
      <c r="CT78" s="2"/>
      <c r="CU78" s="2"/>
      <c r="CV78" s="2"/>
    </row>
    <row r="79" spans="2:113" ht="13.5" customHeight="1">
      <c r="B79" s="581" t="s">
        <v>782</v>
      </c>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81"/>
      <c r="AL79" s="581"/>
      <c r="AM79" s="581"/>
      <c r="AN79" s="581"/>
      <c r="AO79" s="581"/>
      <c r="AP79" s="581"/>
      <c r="AQ79" s="581"/>
      <c r="AR79" s="581"/>
      <c r="AS79" s="581"/>
      <c r="AT79" s="581"/>
      <c r="AU79" s="581"/>
      <c r="AV79" s="581"/>
      <c r="AW79" s="581"/>
      <c r="AX79" s="581"/>
      <c r="AY79" s="581"/>
      <c r="AZ79" s="581"/>
      <c r="BA79" s="581"/>
      <c r="BB79" s="581"/>
      <c r="BC79" s="581"/>
      <c r="BD79" s="581"/>
      <c r="BE79" s="581"/>
      <c r="BF79" s="581"/>
      <c r="BG79" s="581"/>
      <c r="BH79" s="581"/>
      <c r="BI79" s="581"/>
      <c r="BJ79" s="581"/>
      <c r="BK79" s="581"/>
      <c r="BL79" s="581"/>
      <c r="BM79" s="581"/>
      <c r="BN79" s="581"/>
      <c r="BO79" s="581"/>
      <c r="BP79" s="581"/>
      <c r="BQ79" s="581"/>
      <c r="BR79" s="581"/>
      <c r="BS79" s="581"/>
      <c r="BT79" s="581"/>
      <c r="BU79" s="581"/>
      <c r="BV79" s="581"/>
      <c r="BW79" s="581"/>
      <c r="BX79" s="581"/>
      <c r="BY79" s="581"/>
      <c r="BZ79" s="581"/>
      <c r="CA79" s="581"/>
      <c r="CB79" s="581"/>
      <c r="CC79" s="581"/>
      <c r="CD79" s="581"/>
      <c r="CE79" s="581"/>
      <c r="CF79" s="581"/>
      <c r="CG79" s="581"/>
      <c r="CH79" s="581"/>
      <c r="CI79" s="581"/>
      <c r="CJ79" s="581"/>
      <c r="CK79" s="581"/>
      <c r="CL79" s="581"/>
      <c r="CM79" s="2"/>
      <c r="CN79" s="2"/>
      <c r="CO79" s="2"/>
      <c r="CP79" s="2"/>
      <c r="CQ79" s="2"/>
      <c r="CR79" s="2"/>
      <c r="CS79" s="2"/>
      <c r="CT79" s="2"/>
      <c r="CU79" s="2"/>
      <c r="CV79" s="2"/>
    </row>
  </sheetData>
  <mergeCells count="906">
    <mergeCell ref="B79:CL79"/>
    <mergeCell ref="CF72:CG72"/>
    <mergeCell ref="CH72:CJ72"/>
    <mergeCell ref="CK72:CR72"/>
    <mergeCell ref="CS72:CV72"/>
    <mergeCell ref="CW72:CZ72"/>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M1" zoomScale="80" zoomScaleNormal="80" workbookViewId="0">
      <selection activeCell="CO23" sqref="CO23:DH23"/>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64" t="s">
        <v>776</v>
      </c>
      <c r="E2" s="964"/>
      <c r="F2" s="964"/>
      <c r="G2" s="964"/>
      <c r="H2" s="964"/>
      <c r="I2" s="964"/>
      <c r="J2" s="964"/>
      <c r="K2" s="964"/>
      <c r="L2" s="964"/>
      <c r="M2" s="964"/>
      <c r="N2" s="964"/>
      <c r="O2" s="964"/>
      <c r="P2" s="964"/>
      <c r="Q2" s="964"/>
      <c r="R2" s="280"/>
      <c r="S2" s="74"/>
      <c r="T2" s="74"/>
      <c r="U2" s="965" t="s">
        <v>200</v>
      </c>
      <c r="V2" s="966"/>
      <c r="W2" s="949" t="s">
        <v>384</v>
      </c>
      <c r="X2" s="947"/>
      <c r="Y2" s="947"/>
      <c r="Z2" s="947"/>
      <c r="AA2" s="947"/>
      <c r="AB2" s="947"/>
      <c r="AC2" s="969">
        <v>58395</v>
      </c>
      <c r="AD2" s="970"/>
      <c r="AE2" s="970"/>
      <c r="AF2" s="970"/>
      <c r="AG2" s="970"/>
      <c r="AH2" s="970"/>
      <c r="AI2" s="944" t="s">
        <v>187</v>
      </c>
      <c r="AJ2" s="944"/>
      <c r="AK2" s="79"/>
      <c r="AL2" s="971" t="s">
        <v>77</v>
      </c>
      <c r="AM2" s="971"/>
      <c r="AN2" s="971"/>
      <c r="AO2" s="78"/>
      <c r="AP2" s="949" t="s">
        <v>199</v>
      </c>
      <c r="AQ2" s="947"/>
      <c r="AR2" s="947"/>
      <c r="AS2" s="947"/>
      <c r="AT2" s="947"/>
      <c r="AU2" s="947"/>
      <c r="AV2" s="947"/>
      <c r="AW2" s="948"/>
      <c r="AX2" s="77"/>
      <c r="AY2" s="947" t="s">
        <v>198</v>
      </c>
      <c r="AZ2" s="947"/>
      <c r="BA2" s="947"/>
      <c r="BB2" s="947"/>
      <c r="BC2" s="947"/>
      <c r="BD2" s="947"/>
      <c r="BE2" s="76"/>
      <c r="BF2" s="961"/>
      <c r="BG2" s="963"/>
      <c r="BH2" s="947" t="s">
        <v>197</v>
      </c>
      <c r="BI2" s="947"/>
      <c r="BJ2" s="947"/>
      <c r="BK2" s="947"/>
      <c r="BL2" s="947"/>
      <c r="BM2" s="947"/>
      <c r="BN2" s="947"/>
      <c r="BO2" s="947"/>
      <c r="BP2" s="947"/>
      <c r="BQ2" s="947"/>
      <c r="BR2" s="947"/>
      <c r="BS2" s="947"/>
      <c r="BT2" s="947"/>
      <c r="BU2" s="944"/>
      <c r="BV2" s="944"/>
      <c r="BW2" s="945"/>
      <c r="BX2" s="75"/>
      <c r="BY2" s="74"/>
      <c r="BZ2" s="947" t="s">
        <v>196</v>
      </c>
      <c r="CA2" s="947"/>
      <c r="CB2" s="947"/>
      <c r="CC2" s="947"/>
      <c r="CD2" s="947"/>
      <c r="CE2" s="947"/>
      <c r="CF2" s="947"/>
      <c r="CG2" s="73"/>
      <c r="CH2" s="73"/>
      <c r="CI2" s="73"/>
      <c r="CJ2" s="73"/>
      <c r="CK2" s="947" t="s">
        <v>195</v>
      </c>
      <c r="CL2" s="947"/>
      <c r="CM2" s="947"/>
      <c r="CN2" s="947"/>
      <c r="CO2" s="947"/>
      <c r="CP2" s="947"/>
      <c r="CQ2" s="948"/>
      <c r="CR2" s="949" t="s">
        <v>194</v>
      </c>
      <c r="CS2" s="947"/>
      <c r="CT2" s="947"/>
      <c r="CU2" s="947"/>
      <c r="CV2" s="947"/>
      <c r="CW2" s="947"/>
      <c r="CX2" s="947"/>
      <c r="CY2" s="947"/>
      <c r="CZ2" s="947"/>
      <c r="DA2" s="948"/>
      <c r="DB2" s="950" t="s">
        <v>532</v>
      </c>
      <c r="DC2" s="944"/>
      <c r="DD2" s="944"/>
      <c r="DE2" s="944"/>
      <c r="DF2" s="944"/>
      <c r="DG2" s="944"/>
      <c r="DH2" s="951"/>
      <c r="DI2" s="4"/>
    </row>
    <row r="3" spans="2:113" ht="13.5" customHeight="1">
      <c r="B3" s="17"/>
      <c r="C3" s="6"/>
      <c r="D3" s="937"/>
      <c r="E3" s="937"/>
      <c r="F3" s="937"/>
      <c r="G3" s="937"/>
      <c r="H3" s="937"/>
      <c r="I3" s="937"/>
      <c r="J3" s="937"/>
      <c r="K3" s="937"/>
      <c r="L3" s="937"/>
      <c r="M3" s="937"/>
      <c r="N3" s="937"/>
      <c r="O3" s="937"/>
      <c r="P3" s="937"/>
      <c r="Q3" s="937"/>
      <c r="R3" s="281"/>
      <c r="S3" s="6"/>
      <c r="T3" s="6"/>
      <c r="U3" s="967"/>
      <c r="V3" s="968"/>
      <c r="W3" s="619" t="s">
        <v>386</v>
      </c>
      <c r="X3" s="582"/>
      <c r="Y3" s="582"/>
      <c r="Z3" s="582"/>
      <c r="AA3" s="582"/>
      <c r="AB3" s="582"/>
      <c r="AC3" s="583">
        <v>59796</v>
      </c>
      <c r="AD3" s="584"/>
      <c r="AE3" s="584"/>
      <c r="AF3" s="584"/>
      <c r="AG3" s="584"/>
      <c r="AH3" s="584"/>
      <c r="AI3" s="941" t="s">
        <v>187</v>
      </c>
      <c r="AJ3" s="941"/>
      <c r="AK3" s="72"/>
      <c r="AL3" s="972"/>
      <c r="AM3" s="972"/>
      <c r="AN3" s="972"/>
      <c r="AO3" s="71"/>
      <c r="AP3" s="697"/>
      <c r="AQ3" s="662"/>
      <c r="AR3" s="662"/>
      <c r="AS3" s="662"/>
      <c r="AT3" s="662"/>
      <c r="AU3" s="662"/>
      <c r="AV3" s="662"/>
      <c r="AW3" s="663"/>
      <c r="AX3" s="20"/>
      <c r="AY3" s="662"/>
      <c r="AZ3" s="662"/>
      <c r="BA3" s="662"/>
      <c r="BB3" s="662"/>
      <c r="BC3" s="662"/>
      <c r="BD3" s="662"/>
      <c r="BE3" s="21"/>
      <c r="BF3" s="962"/>
      <c r="BG3" s="824"/>
      <c r="BH3" s="662"/>
      <c r="BI3" s="662"/>
      <c r="BJ3" s="662"/>
      <c r="BK3" s="662"/>
      <c r="BL3" s="662"/>
      <c r="BM3" s="662"/>
      <c r="BN3" s="662"/>
      <c r="BO3" s="662"/>
      <c r="BP3" s="662"/>
      <c r="BQ3" s="662"/>
      <c r="BR3" s="662"/>
      <c r="BS3" s="662"/>
      <c r="BT3" s="662"/>
      <c r="BU3" s="936"/>
      <c r="BV3" s="936"/>
      <c r="BW3" s="946"/>
      <c r="BX3" s="46"/>
      <c r="BY3" s="4"/>
      <c r="BZ3" s="582"/>
      <c r="CA3" s="582"/>
      <c r="CB3" s="582"/>
      <c r="CC3" s="582"/>
      <c r="CD3" s="582"/>
      <c r="CE3" s="582"/>
      <c r="CF3" s="582"/>
      <c r="CG3" s="35"/>
      <c r="CH3" s="35"/>
      <c r="CI3" s="6"/>
      <c r="CJ3" s="6"/>
      <c r="CK3" s="582"/>
      <c r="CL3" s="582"/>
      <c r="CM3" s="582"/>
      <c r="CN3" s="582"/>
      <c r="CO3" s="582"/>
      <c r="CP3" s="582"/>
      <c r="CQ3" s="585"/>
      <c r="CR3" s="619"/>
      <c r="CS3" s="582"/>
      <c r="CT3" s="582"/>
      <c r="CU3" s="582"/>
      <c r="CV3" s="582"/>
      <c r="CW3" s="582"/>
      <c r="CX3" s="582"/>
      <c r="CY3" s="582"/>
      <c r="CZ3" s="582"/>
      <c r="DA3" s="585"/>
      <c r="DB3" s="817"/>
      <c r="DC3" s="941"/>
      <c r="DD3" s="941"/>
      <c r="DE3" s="941"/>
      <c r="DF3" s="941"/>
      <c r="DG3" s="941"/>
      <c r="DH3" s="952"/>
      <c r="DI3" s="4"/>
    </row>
    <row r="4" spans="2:113" ht="13.5" customHeight="1">
      <c r="B4" s="17"/>
      <c r="C4" s="6"/>
      <c r="D4" s="937"/>
      <c r="E4" s="937"/>
      <c r="F4" s="937"/>
      <c r="G4" s="937"/>
      <c r="H4" s="937"/>
      <c r="I4" s="937"/>
      <c r="J4" s="937"/>
      <c r="K4" s="937"/>
      <c r="L4" s="937"/>
      <c r="M4" s="937"/>
      <c r="N4" s="937"/>
      <c r="O4" s="937"/>
      <c r="P4" s="937"/>
      <c r="Q4" s="937"/>
      <c r="R4" s="281"/>
      <c r="S4" s="6"/>
      <c r="T4" s="6"/>
      <c r="U4" s="967"/>
      <c r="V4" s="968"/>
      <c r="W4" s="619" t="s">
        <v>193</v>
      </c>
      <c r="X4" s="582"/>
      <c r="Y4" s="582"/>
      <c r="Z4" s="582"/>
      <c r="AA4" s="582"/>
      <c r="AB4" s="582"/>
      <c r="AC4" s="973" t="s">
        <v>523</v>
      </c>
      <c r="AD4" s="820"/>
      <c r="AE4" s="820"/>
      <c r="AF4" s="820"/>
      <c r="AG4" s="820"/>
      <c r="AH4" s="820"/>
      <c r="AI4" s="941" t="s">
        <v>21</v>
      </c>
      <c r="AJ4" s="941"/>
      <c r="AK4" s="728" t="s">
        <v>777</v>
      </c>
      <c r="AL4" s="632"/>
      <c r="AM4" s="632"/>
      <c r="AN4" s="632"/>
      <c r="AO4" s="633"/>
      <c r="AP4" s="749">
        <v>58384</v>
      </c>
      <c r="AQ4" s="750"/>
      <c r="AR4" s="750"/>
      <c r="AS4" s="750"/>
      <c r="AT4" s="750"/>
      <c r="AU4" s="750"/>
      <c r="AV4" s="805" t="s">
        <v>187</v>
      </c>
      <c r="AW4" s="805"/>
      <c r="AX4" s="750">
        <v>54722</v>
      </c>
      <c r="AY4" s="750"/>
      <c r="AZ4" s="750"/>
      <c r="BA4" s="750"/>
      <c r="BB4" s="750"/>
      <c r="BC4" s="750"/>
      <c r="BD4" s="805" t="s">
        <v>187</v>
      </c>
      <c r="BE4" s="840"/>
      <c r="BF4" s="6"/>
      <c r="BG4" s="632" t="s">
        <v>77</v>
      </c>
      <c r="BH4" s="632"/>
      <c r="BI4" s="24"/>
      <c r="BJ4" s="801"/>
      <c r="BK4" s="632" t="s">
        <v>384</v>
      </c>
      <c r="BL4" s="632"/>
      <c r="BM4" s="632"/>
      <c r="BN4" s="632"/>
      <c r="BO4" s="632"/>
      <c r="BP4" s="840"/>
      <c r="BQ4" s="801"/>
      <c r="BR4" s="632" t="s">
        <v>386</v>
      </c>
      <c r="BS4" s="632"/>
      <c r="BT4" s="632"/>
      <c r="BU4" s="632"/>
      <c r="BV4" s="632"/>
      <c r="BW4" s="840"/>
      <c r="BX4" s="46"/>
      <c r="BY4" s="4"/>
      <c r="BZ4" s="69"/>
      <c r="CA4" s="69"/>
      <c r="CB4" s="69"/>
      <c r="CC4" s="69"/>
      <c r="CD4" s="69"/>
      <c r="CE4" s="69"/>
      <c r="CF4" s="69"/>
      <c r="CG4" s="6"/>
      <c r="CH4" s="6"/>
      <c r="CI4" s="6"/>
      <c r="CJ4" s="35"/>
      <c r="CK4" s="69"/>
      <c r="CL4" s="69"/>
      <c r="CM4" s="69"/>
      <c r="CN4" s="69"/>
      <c r="CO4" s="69"/>
      <c r="CP4" s="69"/>
      <c r="CQ4" s="68"/>
      <c r="CR4" s="619"/>
      <c r="CS4" s="582"/>
      <c r="CT4" s="582"/>
      <c r="CU4" s="582"/>
      <c r="CV4" s="582"/>
      <c r="CW4" s="582"/>
      <c r="CX4" s="582"/>
      <c r="CY4" s="582"/>
      <c r="CZ4" s="582"/>
      <c r="DA4" s="585"/>
      <c r="DB4" s="817"/>
      <c r="DC4" s="941"/>
      <c r="DD4" s="941"/>
      <c r="DE4" s="941"/>
      <c r="DF4" s="941"/>
      <c r="DG4" s="941"/>
      <c r="DH4" s="952"/>
      <c r="DI4" s="4"/>
    </row>
    <row r="5" spans="2:113" ht="13.5" customHeight="1">
      <c r="B5" s="17"/>
      <c r="C5" s="6"/>
      <c r="D5" s="937" t="s">
        <v>192</v>
      </c>
      <c r="E5" s="937"/>
      <c r="F5" s="937"/>
      <c r="G5" s="937"/>
      <c r="H5" s="937"/>
      <c r="I5" s="937"/>
      <c r="J5" s="937"/>
      <c r="K5" s="937"/>
      <c r="L5" s="937"/>
      <c r="M5" s="937"/>
      <c r="N5" s="937"/>
      <c r="O5" s="937"/>
      <c r="P5" s="937"/>
      <c r="Q5" s="937"/>
      <c r="R5" s="281"/>
      <c r="S5" s="6"/>
      <c r="T5" s="6"/>
      <c r="U5" s="728" t="s">
        <v>191</v>
      </c>
      <c r="V5" s="632"/>
      <c r="W5" s="632"/>
      <c r="X5" s="632"/>
      <c r="Y5" s="632"/>
      <c r="Z5" s="632"/>
      <c r="AA5" s="632"/>
      <c r="AB5" s="632"/>
      <c r="AC5" s="939">
        <v>10.16</v>
      </c>
      <c r="AD5" s="940"/>
      <c r="AE5" s="940"/>
      <c r="AF5" s="940"/>
      <c r="AG5" s="940"/>
      <c r="AH5" s="940"/>
      <c r="AI5" s="805" t="s">
        <v>190</v>
      </c>
      <c r="AJ5" s="805"/>
      <c r="AK5" s="619" t="s">
        <v>388</v>
      </c>
      <c r="AL5" s="582"/>
      <c r="AM5" s="582"/>
      <c r="AN5" s="582"/>
      <c r="AO5" s="585"/>
      <c r="AP5" s="583">
        <v>58554</v>
      </c>
      <c r="AQ5" s="584"/>
      <c r="AR5" s="584"/>
      <c r="AS5" s="584"/>
      <c r="AT5" s="584"/>
      <c r="AU5" s="584"/>
      <c r="AV5" s="941" t="s">
        <v>187</v>
      </c>
      <c r="AW5" s="941"/>
      <c r="AX5" s="584">
        <v>55195</v>
      </c>
      <c r="AY5" s="584"/>
      <c r="AZ5" s="584"/>
      <c r="BA5" s="584"/>
      <c r="BB5" s="584"/>
      <c r="BC5" s="584"/>
      <c r="BD5" s="941" t="s">
        <v>187</v>
      </c>
      <c r="BE5" s="818"/>
      <c r="BF5" s="11"/>
      <c r="BG5" s="582"/>
      <c r="BH5" s="582"/>
      <c r="BI5" s="70"/>
      <c r="BJ5" s="823"/>
      <c r="BK5" s="662"/>
      <c r="BL5" s="662"/>
      <c r="BM5" s="662"/>
      <c r="BN5" s="662"/>
      <c r="BO5" s="662"/>
      <c r="BP5" s="816"/>
      <c r="BQ5" s="823"/>
      <c r="BR5" s="662"/>
      <c r="BS5" s="662"/>
      <c r="BT5" s="662"/>
      <c r="BU5" s="662"/>
      <c r="BV5" s="662"/>
      <c r="BW5" s="816"/>
      <c r="BX5" s="46"/>
      <c r="BY5" s="4"/>
      <c r="BZ5" s="959" t="s">
        <v>389</v>
      </c>
      <c r="CA5" s="959"/>
      <c r="CB5" s="959"/>
      <c r="CC5" s="959"/>
      <c r="CD5" s="959"/>
      <c r="CE5" s="959"/>
      <c r="CF5" s="959"/>
      <c r="CG5" s="35"/>
      <c r="CH5" s="35"/>
      <c r="CI5" s="35"/>
      <c r="CJ5" s="35"/>
      <c r="CK5" s="959" t="s">
        <v>538</v>
      </c>
      <c r="CL5" s="959"/>
      <c r="CM5" s="959"/>
      <c r="CN5" s="959"/>
      <c r="CO5" s="959"/>
      <c r="CP5" s="959"/>
      <c r="CQ5" s="960"/>
      <c r="CR5" s="619" t="s">
        <v>189</v>
      </c>
      <c r="CS5" s="582"/>
      <c r="CT5" s="582"/>
      <c r="CU5" s="582"/>
      <c r="CV5" s="582"/>
      <c r="CW5" s="582"/>
      <c r="CX5" s="582"/>
      <c r="CY5" s="582"/>
      <c r="CZ5" s="582"/>
      <c r="DA5" s="585"/>
      <c r="DB5" s="953">
        <v>43503</v>
      </c>
      <c r="DC5" s="954"/>
      <c r="DD5" s="954"/>
      <c r="DE5" s="954"/>
      <c r="DF5" s="954"/>
      <c r="DG5" s="954"/>
      <c r="DH5" s="955"/>
      <c r="DI5" s="4"/>
    </row>
    <row r="6" spans="2:113" ht="13.5" customHeight="1">
      <c r="B6" s="17"/>
      <c r="C6" s="6"/>
      <c r="D6" s="938"/>
      <c r="E6" s="938"/>
      <c r="F6" s="938"/>
      <c r="G6" s="938"/>
      <c r="H6" s="938"/>
      <c r="I6" s="938"/>
      <c r="J6" s="938"/>
      <c r="K6" s="938"/>
      <c r="L6" s="938"/>
      <c r="M6" s="938"/>
      <c r="N6" s="938"/>
      <c r="O6" s="938"/>
      <c r="P6" s="938"/>
      <c r="Q6" s="938"/>
      <c r="R6" s="281"/>
      <c r="S6" s="6"/>
      <c r="T6" s="6"/>
      <c r="U6" s="619" t="s">
        <v>188</v>
      </c>
      <c r="V6" s="582"/>
      <c r="W6" s="582"/>
      <c r="X6" s="582"/>
      <c r="Y6" s="582"/>
      <c r="Z6" s="582"/>
      <c r="AA6" s="582"/>
      <c r="AB6" s="582"/>
      <c r="AC6" s="583">
        <v>5748</v>
      </c>
      <c r="AD6" s="584"/>
      <c r="AE6" s="584"/>
      <c r="AF6" s="584"/>
      <c r="AG6" s="584"/>
      <c r="AH6" s="584"/>
      <c r="AI6" s="941" t="s">
        <v>187</v>
      </c>
      <c r="AJ6" s="941"/>
      <c r="AK6" s="697" t="s">
        <v>186</v>
      </c>
      <c r="AL6" s="662"/>
      <c r="AM6" s="662"/>
      <c r="AN6" s="662"/>
      <c r="AO6" s="663"/>
      <c r="AP6" s="934" t="s">
        <v>786</v>
      </c>
      <c r="AQ6" s="935"/>
      <c r="AR6" s="935"/>
      <c r="AS6" s="935"/>
      <c r="AT6" s="935"/>
      <c r="AU6" s="935"/>
      <c r="AV6" s="936" t="s">
        <v>21</v>
      </c>
      <c r="AW6" s="936"/>
      <c r="AX6" s="935" t="s">
        <v>787</v>
      </c>
      <c r="AY6" s="935"/>
      <c r="AZ6" s="935"/>
      <c r="BA6" s="935"/>
      <c r="BB6" s="935"/>
      <c r="BC6" s="935"/>
      <c r="BD6" s="936" t="s">
        <v>21</v>
      </c>
      <c r="BE6" s="936"/>
      <c r="BF6" s="795" t="s">
        <v>185</v>
      </c>
      <c r="BG6" s="788"/>
      <c r="BH6" s="788"/>
      <c r="BI6" s="796"/>
      <c r="BJ6" s="584">
        <v>126</v>
      </c>
      <c r="BK6" s="584"/>
      <c r="BL6" s="584"/>
      <c r="BM6" s="584"/>
      <c r="BN6" s="584"/>
      <c r="BO6" s="584"/>
      <c r="BP6" s="584"/>
      <c r="BQ6" s="584">
        <v>128</v>
      </c>
      <c r="BR6" s="584"/>
      <c r="BS6" s="584"/>
      <c r="BT6" s="584"/>
      <c r="BU6" s="584"/>
      <c r="BV6" s="584"/>
      <c r="BW6" s="672"/>
      <c r="BX6" s="46"/>
      <c r="BY6" s="4"/>
      <c r="BZ6" s="69"/>
      <c r="CA6" s="69"/>
      <c r="CB6" s="69"/>
      <c r="CC6" s="69"/>
      <c r="CD6" s="69"/>
      <c r="CE6" s="69"/>
      <c r="CF6" s="69"/>
      <c r="CG6" s="6"/>
      <c r="CH6" s="6"/>
      <c r="CI6" s="6"/>
      <c r="CJ6" s="6"/>
      <c r="CK6" s="69"/>
      <c r="CL6" s="69"/>
      <c r="CM6" s="69"/>
      <c r="CN6" s="69"/>
      <c r="CO6" s="69"/>
      <c r="CP6" s="69"/>
      <c r="CQ6" s="68"/>
      <c r="CR6" s="619"/>
      <c r="CS6" s="582"/>
      <c r="CT6" s="582"/>
      <c r="CU6" s="582"/>
      <c r="CV6" s="582"/>
      <c r="CW6" s="582"/>
      <c r="CX6" s="582"/>
      <c r="CY6" s="582"/>
      <c r="CZ6" s="582"/>
      <c r="DA6" s="585"/>
      <c r="DB6" s="953"/>
      <c r="DC6" s="954"/>
      <c r="DD6" s="954"/>
      <c r="DE6" s="954"/>
      <c r="DF6" s="954"/>
      <c r="DG6" s="954"/>
      <c r="DH6" s="955"/>
      <c r="DI6" s="4"/>
    </row>
    <row r="7" spans="2:113" ht="13.5" customHeight="1">
      <c r="B7" s="932"/>
      <c r="C7" s="930"/>
      <c r="D7" s="930"/>
      <c r="E7" s="930"/>
      <c r="F7" s="788" t="s">
        <v>184</v>
      </c>
      <c r="G7" s="788"/>
      <c r="H7" s="788"/>
      <c r="I7" s="788"/>
      <c r="J7" s="788"/>
      <c r="K7" s="788"/>
      <c r="L7" s="788"/>
      <c r="M7" s="788"/>
      <c r="N7" s="788"/>
      <c r="O7" s="788"/>
      <c r="P7" s="788"/>
      <c r="Q7" s="788"/>
      <c r="R7" s="788"/>
      <c r="S7" s="788"/>
      <c r="T7" s="928"/>
      <c r="U7" s="928"/>
      <c r="V7" s="928"/>
      <c r="W7" s="930"/>
      <c r="X7" s="788" t="s">
        <v>393</v>
      </c>
      <c r="Y7" s="788"/>
      <c r="Z7" s="788"/>
      <c r="AA7" s="788"/>
      <c r="AB7" s="788"/>
      <c r="AC7" s="788"/>
      <c r="AD7" s="788"/>
      <c r="AE7" s="788"/>
      <c r="AF7" s="788"/>
      <c r="AG7" s="928"/>
      <c r="AH7" s="928"/>
      <c r="AI7" s="805"/>
      <c r="AJ7" s="942"/>
      <c r="AK7" s="35"/>
      <c r="AL7" s="35"/>
      <c r="AM7" s="35"/>
      <c r="AN7" s="35"/>
      <c r="AO7" s="35"/>
      <c r="AP7" s="35"/>
      <c r="AQ7" s="35"/>
      <c r="AR7" s="35"/>
      <c r="AS7" s="35"/>
      <c r="AT7" s="35"/>
      <c r="AU7" s="35"/>
      <c r="AV7" s="35"/>
      <c r="AW7" s="35"/>
      <c r="AX7" s="35"/>
      <c r="AY7" s="35"/>
      <c r="AZ7" s="35"/>
      <c r="BA7" s="35"/>
      <c r="BB7" s="35"/>
      <c r="BC7" s="35"/>
      <c r="BD7" s="35"/>
      <c r="BE7" s="35"/>
      <c r="BF7" s="660"/>
      <c r="BG7" s="582"/>
      <c r="BH7" s="582"/>
      <c r="BI7" s="626"/>
      <c r="BJ7" s="588">
        <v>0.5</v>
      </c>
      <c r="BK7" s="588"/>
      <c r="BL7" s="588"/>
      <c r="BM7" s="588"/>
      <c r="BN7" s="588"/>
      <c r="BO7" s="588"/>
      <c r="BP7" s="588"/>
      <c r="BQ7" s="588">
        <v>0.5</v>
      </c>
      <c r="BR7" s="588"/>
      <c r="BS7" s="588"/>
      <c r="BT7" s="588"/>
      <c r="BU7" s="588"/>
      <c r="BV7" s="588"/>
      <c r="BW7" s="647"/>
      <c r="BX7" s="46"/>
      <c r="BY7" s="4"/>
      <c r="BZ7" s="959" t="s">
        <v>394</v>
      </c>
      <c r="CA7" s="959"/>
      <c r="CB7" s="959"/>
      <c r="CC7" s="959"/>
      <c r="CD7" s="959"/>
      <c r="CE7" s="959"/>
      <c r="CF7" s="959"/>
      <c r="CG7" s="35"/>
      <c r="CH7" s="35"/>
      <c r="CI7" s="35"/>
      <c r="CJ7" s="35"/>
      <c r="CK7" s="959" t="s">
        <v>216</v>
      </c>
      <c r="CL7" s="959"/>
      <c r="CM7" s="959"/>
      <c r="CN7" s="959"/>
      <c r="CO7" s="959"/>
      <c r="CP7" s="959"/>
      <c r="CQ7" s="960"/>
      <c r="CR7" s="619"/>
      <c r="CS7" s="582"/>
      <c r="CT7" s="582"/>
      <c r="CU7" s="582"/>
      <c r="CV7" s="582"/>
      <c r="CW7" s="582"/>
      <c r="CX7" s="582"/>
      <c r="CY7" s="582"/>
      <c r="CZ7" s="582"/>
      <c r="DA7" s="585"/>
      <c r="DB7" s="953"/>
      <c r="DC7" s="954"/>
      <c r="DD7" s="954"/>
      <c r="DE7" s="954"/>
      <c r="DF7" s="954"/>
      <c r="DG7" s="954"/>
      <c r="DH7" s="955"/>
      <c r="DI7" s="4"/>
    </row>
    <row r="8" spans="2:113" ht="13.5" customHeight="1">
      <c r="B8" s="933"/>
      <c r="C8" s="931"/>
      <c r="D8" s="931"/>
      <c r="E8" s="931"/>
      <c r="F8" s="806"/>
      <c r="G8" s="806"/>
      <c r="H8" s="806"/>
      <c r="I8" s="806"/>
      <c r="J8" s="806"/>
      <c r="K8" s="806"/>
      <c r="L8" s="806"/>
      <c r="M8" s="806"/>
      <c r="N8" s="806"/>
      <c r="O8" s="806"/>
      <c r="P8" s="806"/>
      <c r="Q8" s="806"/>
      <c r="R8" s="806"/>
      <c r="S8" s="806"/>
      <c r="T8" s="929"/>
      <c r="U8" s="929"/>
      <c r="V8" s="929"/>
      <c r="W8" s="931"/>
      <c r="X8" s="806"/>
      <c r="Y8" s="806"/>
      <c r="Z8" s="806"/>
      <c r="AA8" s="806"/>
      <c r="AB8" s="806"/>
      <c r="AC8" s="806"/>
      <c r="AD8" s="806"/>
      <c r="AE8" s="806"/>
      <c r="AF8" s="806"/>
      <c r="AG8" s="929"/>
      <c r="AH8" s="929"/>
      <c r="AI8" s="929"/>
      <c r="AJ8" s="943"/>
      <c r="AK8" s="35"/>
      <c r="AL8" s="35"/>
      <c r="AM8" s="35"/>
      <c r="AN8" s="35"/>
      <c r="AO8" s="35"/>
      <c r="AP8" s="35"/>
      <c r="AQ8" s="35"/>
      <c r="AR8" s="35"/>
      <c r="AS8" s="35"/>
      <c r="AT8" s="35"/>
      <c r="AU8" s="35"/>
      <c r="AV8" s="35"/>
      <c r="AW8" s="35"/>
      <c r="AX8" s="35"/>
      <c r="AY8" s="35"/>
      <c r="AZ8" s="35"/>
      <c r="BA8" s="35"/>
      <c r="BB8" s="35"/>
      <c r="BC8" s="35"/>
      <c r="BD8" s="35"/>
      <c r="BE8" s="35"/>
      <c r="BF8" s="660" t="s">
        <v>183</v>
      </c>
      <c r="BG8" s="582"/>
      <c r="BH8" s="582"/>
      <c r="BI8" s="626"/>
      <c r="BJ8" s="584">
        <v>5703</v>
      </c>
      <c r="BK8" s="584"/>
      <c r="BL8" s="584"/>
      <c r="BM8" s="584"/>
      <c r="BN8" s="584"/>
      <c r="BO8" s="584"/>
      <c r="BP8" s="584"/>
      <c r="BQ8" s="584">
        <v>6589</v>
      </c>
      <c r="BR8" s="584"/>
      <c r="BS8" s="584"/>
      <c r="BT8" s="584"/>
      <c r="BU8" s="584"/>
      <c r="BV8" s="584"/>
      <c r="BW8" s="672"/>
      <c r="BX8" s="33"/>
      <c r="BY8" s="32"/>
      <c r="BZ8" s="67"/>
      <c r="CA8" s="67"/>
      <c r="CB8" s="67"/>
      <c r="CC8" s="67"/>
      <c r="CD8" s="67"/>
      <c r="CE8" s="67"/>
      <c r="CF8" s="67"/>
      <c r="CG8" s="30"/>
      <c r="CH8" s="30"/>
      <c r="CI8" s="30"/>
      <c r="CJ8" s="30"/>
      <c r="CK8" s="67"/>
      <c r="CL8" s="67"/>
      <c r="CM8" s="67"/>
      <c r="CN8" s="67"/>
      <c r="CO8" s="67"/>
      <c r="CP8" s="67"/>
      <c r="CQ8" s="66"/>
      <c r="CR8" s="697"/>
      <c r="CS8" s="662"/>
      <c r="CT8" s="662"/>
      <c r="CU8" s="662"/>
      <c r="CV8" s="662"/>
      <c r="CW8" s="662"/>
      <c r="CX8" s="662"/>
      <c r="CY8" s="662"/>
      <c r="CZ8" s="662"/>
      <c r="DA8" s="663"/>
      <c r="DB8" s="956"/>
      <c r="DC8" s="957"/>
      <c r="DD8" s="957"/>
      <c r="DE8" s="957"/>
      <c r="DF8" s="957"/>
      <c r="DG8" s="957"/>
      <c r="DH8" s="958"/>
      <c r="DI8" s="4"/>
    </row>
    <row r="9" spans="2:113" ht="13.5" customHeight="1">
      <c r="B9" s="29"/>
      <c r="C9" s="28"/>
      <c r="D9" s="788" t="s">
        <v>77</v>
      </c>
      <c r="E9" s="788"/>
      <c r="F9" s="788"/>
      <c r="G9" s="788"/>
      <c r="H9" s="788"/>
      <c r="I9" s="788"/>
      <c r="J9" s="788"/>
      <c r="K9" s="27"/>
      <c r="L9" s="25"/>
      <c r="M9" s="26"/>
      <c r="N9" s="788" t="s">
        <v>76</v>
      </c>
      <c r="O9" s="788"/>
      <c r="P9" s="788"/>
      <c r="Q9" s="788"/>
      <c r="R9" s="788"/>
      <c r="S9" s="788"/>
      <c r="T9" s="25"/>
      <c r="U9" s="795" t="s">
        <v>73</v>
      </c>
      <c r="V9" s="788"/>
      <c r="W9" s="788"/>
      <c r="X9" s="796"/>
      <c r="Y9" s="795" t="s">
        <v>182</v>
      </c>
      <c r="Z9" s="788"/>
      <c r="AA9" s="788"/>
      <c r="AB9" s="788"/>
      <c r="AC9" s="788"/>
      <c r="AD9" s="788"/>
      <c r="AE9" s="788"/>
      <c r="AF9" s="788"/>
      <c r="AG9" s="795" t="s">
        <v>73</v>
      </c>
      <c r="AH9" s="788"/>
      <c r="AI9" s="788"/>
      <c r="AJ9" s="796"/>
      <c r="AK9" s="46"/>
      <c r="AL9" s="4"/>
      <c r="AM9" s="4"/>
      <c r="AN9" s="4"/>
      <c r="AO9" s="4"/>
      <c r="AP9" s="4"/>
      <c r="AQ9" s="4"/>
      <c r="AR9" s="4"/>
      <c r="AS9" s="4"/>
      <c r="AT9" s="4"/>
      <c r="AU9" s="4"/>
      <c r="AV9" s="4"/>
      <c r="AW9" s="4"/>
      <c r="AX9" s="4"/>
      <c r="AY9" s="4"/>
      <c r="AZ9" s="4"/>
      <c r="BA9" s="4"/>
      <c r="BB9" s="4"/>
      <c r="BC9" s="4"/>
      <c r="BD9" s="4"/>
      <c r="BE9" s="4"/>
      <c r="BF9" s="660"/>
      <c r="BG9" s="582"/>
      <c r="BH9" s="582"/>
      <c r="BI9" s="626"/>
      <c r="BJ9" s="588">
        <v>24.7</v>
      </c>
      <c r="BK9" s="588"/>
      <c r="BL9" s="588"/>
      <c r="BM9" s="588"/>
      <c r="BN9" s="588"/>
      <c r="BO9" s="588"/>
      <c r="BP9" s="588"/>
      <c r="BQ9" s="588">
        <v>25.8</v>
      </c>
      <c r="BR9" s="588"/>
      <c r="BS9" s="588"/>
      <c r="BT9" s="588"/>
      <c r="BU9" s="588"/>
      <c r="BV9" s="588"/>
      <c r="BW9" s="647"/>
      <c r="BX9" s="39"/>
      <c r="BY9" s="43"/>
      <c r="BZ9" s="43"/>
      <c r="CA9" s="632" t="s">
        <v>181</v>
      </c>
      <c r="CB9" s="632"/>
      <c r="CC9" s="632"/>
      <c r="CD9" s="632"/>
      <c r="CE9" s="632"/>
      <c r="CF9" s="632"/>
      <c r="CG9" s="632"/>
      <c r="CH9" s="632"/>
      <c r="CI9" s="632"/>
      <c r="CJ9" s="632"/>
      <c r="CK9" s="632"/>
      <c r="CL9" s="38"/>
      <c r="CM9" s="38"/>
      <c r="CN9" s="24"/>
      <c r="CO9" s="728" t="s">
        <v>778</v>
      </c>
      <c r="CP9" s="632"/>
      <c r="CQ9" s="632"/>
      <c r="CR9" s="632"/>
      <c r="CS9" s="632"/>
      <c r="CT9" s="632"/>
      <c r="CU9" s="632"/>
      <c r="CV9" s="632"/>
      <c r="CW9" s="632"/>
      <c r="CX9" s="632"/>
      <c r="CY9" s="728" t="s">
        <v>395</v>
      </c>
      <c r="CZ9" s="632"/>
      <c r="DA9" s="632"/>
      <c r="DB9" s="632"/>
      <c r="DC9" s="632"/>
      <c r="DD9" s="632"/>
      <c r="DE9" s="632"/>
      <c r="DF9" s="632"/>
      <c r="DG9" s="632"/>
      <c r="DH9" s="809"/>
      <c r="DI9" s="4"/>
    </row>
    <row r="10" spans="2:113" ht="13.5" customHeight="1">
      <c r="B10" s="65"/>
      <c r="C10" s="54"/>
      <c r="D10" s="806"/>
      <c r="E10" s="806"/>
      <c r="F10" s="806"/>
      <c r="G10" s="806"/>
      <c r="H10" s="806"/>
      <c r="I10" s="806"/>
      <c r="J10" s="806"/>
      <c r="K10" s="36"/>
      <c r="L10" s="53"/>
      <c r="M10" s="55"/>
      <c r="N10" s="916"/>
      <c r="O10" s="916"/>
      <c r="P10" s="916"/>
      <c r="Q10" s="916"/>
      <c r="R10" s="916"/>
      <c r="S10" s="916"/>
      <c r="T10" s="53"/>
      <c r="U10" s="917"/>
      <c r="V10" s="916"/>
      <c r="W10" s="916"/>
      <c r="X10" s="918"/>
      <c r="Y10" s="855"/>
      <c r="Z10" s="806"/>
      <c r="AA10" s="806"/>
      <c r="AB10" s="806"/>
      <c r="AC10" s="806"/>
      <c r="AD10" s="806"/>
      <c r="AE10" s="806"/>
      <c r="AF10" s="806"/>
      <c r="AG10" s="917"/>
      <c r="AH10" s="916"/>
      <c r="AI10" s="916"/>
      <c r="AJ10" s="918"/>
      <c r="AK10" s="46"/>
      <c r="AL10" s="4"/>
      <c r="AM10" s="4"/>
      <c r="AN10" s="4"/>
      <c r="AO10" s="4"/>
      <c r="AP10" s="4"/>
      <c r="AQ10" s="6"/>
      <c r="AR10" s="6"/>
      <c r="AS10" s="6"/>
      <c r="AT10" s="6"/>
      <c r="AU10" s="6"/>
      <c r="AV10" s="6"/>
      <c r="AW10" s="6"/>
      <c r="AX10" s="6"/>
      <c r="AY10" s="6"/>
      <c r="AZ10" s="6"/>
      <c r="BA10" s="6"/>
      <c r="BB10" s="6"/>
      <c r="BC10" s="6"/>
      <c r="BD10" s="6"/>
      <c r="BE10" s="6"/>
      <c r="BF10" s="660" t="s">
        <v>180</v>
      </c>
      <c r="BG10" s="582"/>
      <c r="BH10" s="582"/>
      <c r="BI10" s="626"/>
      <c r="BJ10" s="584">
        <v>17282</v>
      </c>
      <c r="BK10" s="584"/>
      <c r="BL10" s="584"/>
      <c r="BM10" s="584"/>
      <c r="BN10" s="584"/>
      <c r="BO10" s="584"/>
      <c r="BP10" s="584"/>
      <c r="BQ10" s="584">
        <v>18795</v>
      </c>
      <c r="BR10" s="584"/>
      <c r="BS10" s="584"/>
      <c r="BT10" s="584"/>
      <c r="BU10" s="584"/>
      <c r="BV10" s="584"/>
      <c r="BW10" s="584"/>
      <c r="BX10" s="22"/>
      <c r="BY10" s="30"/>
      <c r="BZ10" s="30"/>
      <c r="CA10" s="662"/>
      <c r="CB10" s="662"/>
      <c r="CC10" s="662"/>
      <c r="CD10" s="662"/>
      <c r="CE10" s="662"/>
      <c r="CF10" s="662"/>
      <c r="CG10" s="662"/>
      <c r="CH10" s="662"/>
      <c r="CI10" s="662"/>
      <c r="CJ10" s="662"/>
      <c r="CK10" s="662"/>
      <c r="CL10" s="30"/>
      <c r="CM10" s="30"/>
      <c r="CN10" s="21"/>
      <c r="CO10" s="697"/>
      <c r="CP10" s="662"/>
      <c r="CQ10" s="662"/>
      <c r="CR10" s="662"/>
      <c r="CS10" s="662"/>
      <c r="CT10" s="662"/>
      <c r="CU10" s="662"/>
      <c r="CV10" s="662"/>
      <c r="CW10" s="662"/>
      <c r="CX10" s="662"/>
      <c r="CY10" s="697"/>
      <c r="CZ10" s="662"/>
      <c r="DA10" s="662"/>
      <c r="DB10" s="662"/>
      <c r="DC10" s="662"/>
      <c r="DD10" s="662"/>
      <c r="DE10" s="662"/>
      <c r="DF10" s="662"/>
      <c r="DG10" s="662"/>
      <c r="DH10" s="810"/>
      <c r="DI10" s="4"/>
    </row>
    <row r="11" spans="2:113" ht="13.5" customHeight="1">
      <c r="B11" s="849" t="s">
        <v>179</v>
      </c>
      <c r="C11" s="773"/>
      <c r="D11" s="773"/>
      <c r="E11" s="773"/>
      <c r="F11" s="773"/>
      <c r="G11" s="773"/>
      <c r="H11" s="773"/>
      <c r="I11" s="773"/>
      <c r="J11" s="773"/>
      <c r="K11" s="773"/>
      <c r="L11" s="774"/>
      <c r="M11" s="583">
        <v>8000817</v>
      </c>
      <c r="N11" s="584"/>
      <c r="O11" s="584"/>
      <c r="P11" s="584"/>
      <c r="Q11" s="584"/>
      <c r="R11" s="584"/>
      <c r="S11" s="584"/>
      <c r="T11" s="584"/>
      <c r="U11" s="588">
        <v>30.1</v>
      </c>
      <c r="V11" s="588"/>
      <c r="W11" s="588"/>
      <c r="X11" s="588"/>
      <c r="Y11" s="790">
        <v>7404669</v>
      </c>
      <c r="Z11" s="790"/>
      <c r="AA11" s="790"/>
      <c r="AB11" s="790"/>
      <c r="AC11" s="790"/>
      <c r="AD11" s="790"/>
      <c r="AE11" s="790"/>
      <c r="AF11" s="790"/>
      <c r="AG11" s="791">
        <v>59.4</v>
      </c>
      <c r="AH11" s="791"/>
      <c r="AI11" s="791"/>
      <c r="AJ11" s="792"/>
      <c r="AK11" s="46"/>
      <c r="AL11" s="4"/>
      <c r="AM11" s="4"/>
      <c r="AN11" s="4"/>
      <c r="AO11" s="4"/>
      <c r="AP11" s="4"/>
      <c r="AQ11" s="6"/>
      <c r="AR11" s="6"/>
      <c r="AS11" s="6"/>
      <c r="AT11" s="6"/>
      <c r="AU11" s="6"/>
      <c r="AV11" s="6"/>
      <c r="AW11" s="6"/>
      <c r="AX11" s="6"/>
      <c r="AY11" s="6"/>
      <c r="AZ11" s="6"/>
      <c r="BA11" s="6"/>
      <c r="BB11" s="6"/>
      <c r="BC11" s="6"/>
      <c r="BD11" s="6"/>
      <c r="BE11" s="6"/>
      <c r="BF11" s="855"/>
      <c r="BG11" s="806"/>
      <c r="BH11" s="806"/>
      <c r="BI11" s="856"/>
      <c r="BJ11" s="922">
        <v>74.8</v>
      </c>
      <c r="BK11" s="922"/>
      <c r="BL11" s="922"/>
      <c r="BM11" s="922"/>
      <c r="BN11" s="922"/>
      <c r="BO11" s="922"/>
      <c r="BP11" s="922"/>
      <c r="BQ11" s="922">
        <v>73.7</v>
      </c>
      <c r="BR11" s="922"/>
      <c r="BS11" s="922"/>
      <c r="BT11" s="922"/>
      <c r="BU11" s="922"/>
      <c r="BV11" s="922"/>
      <c r="BW11" s="925"/>
      <c r="BX11" s="719"/>
      <c r="BY11" s="926"/>
      <c r="BZ11" s="728" t="s">
        <v>396</v>
      </c>
      <c r="CA11" s="793"/>
      <c r="CB11" s="793"/>
      <c r="CC11" s="793"/>
      <c r="CD11" s="793"/>
      <c r="CE11" s="793"/>
      <c r="CF11" s="793"/>
      <c r="CG11" s="793"/>
      <c r="CH11" s="793"/>
      <c r="CI11" s="793"/>
      <c r="CJ11" s="793"/>
      <c r="CK11" s="793"/>
      <c r="CL11" s="793"/>
      <c r="CM11" s="793"/>
      <c r="CN11" s="794"/>
      <c r="CO11" s="749">
        <v>26593972</v>
      </c>
      <c r="CP11" s="750"/>
      <c r="CQ11" s="750"/>
      <c r="CR11" s="750"/>
      <c r="CS11" s="750"/>
      <c r="CT11" s="750"/>
      <c r="CU11" s="750"/>
      <c r="CV11" s="750"/>
      <c r="CW11" s="750"/>
      <c r="CX11" s="750"/>
      <c r="CY11" s="750">
        <v>26689464</v>
      </c>
      <c r="CZ11" s="750"/>
      <c r="DA11" s="750"/>
      <c r="DB11" s="750"/>
      <c r="DC11" s="750"/>
      <c r="DD11" s="750"/>
      <c r="DE11" s="750"/>
      <c r="DF11" s="750"/>
      <c r="DG11" s="750"/>
      <c r="DH11" s="927"/>
      <c r="DI11" s="4"/>
    </row>
    <row r="12" spans="2:113" ht="13.5" customHeight="1">
      <c r="B12" s="659" t="s">
        <v>397</v>
      </c>
      <c r="C12" s="582"/>
      <c r="D12" s="582"/>
      <c r="E12" s="582"/>
      <c r="F12" s="582"/>
      <c r="G12" s="582"/>
      <c r="H12" s="582"/>
      <c r="I12" s="582"/>
      <c r="J12" s="582"/>
      <c r="K12" s="582"/>
      <c r="L12" s="585"/>
      <c r="M12" s="583">
        <v>89975</v>
      </c>
      <c r="N12" s="584"/>
      <c r="O12" s="584"/>
      <c r="P12" s="584"/>
      <c r="Q12" s="584"/>
      <c r="R12" s="584"/>
      <c r="S12" s="584"/>
      <c r="T12" s="584"/>
      <c r="U12" s="588">
        <v>0.3</v>
      </c>
      <c r="V12" s="588"/>
      <c r="W12" s="588"/>
      <c r="X12" s="588"/>
      <c r="Y12" s="584">
        <v>89975</v>
      </c>
      <c r="Z12" s="584"/>
      <c r="AA12" s="584"/>
      <c r="AB12" s="584"/>
      <c r="AC12" s="584"/>
      <c r="AD12" s="584"/>
      <c r="AE12" s="584"/>
      <c r="AF12" s="584"/>
      <c r="AG12" s="588">
        <v>0.7</v>
      </c>
      <c r="AH12" s="588"/>
      <c r="AI12" s="588"/>
      <c r="AJ12" s="647"/>
      <c r="AK12" s="39"/>
      <c r="AL12" s="43"/>
      <c r="AM12" s="43"/>
      <c r="AN12" s="632" t="s">
        <v>178</v>
      </c>
      <c r="AO12" s="632"/>
      <c r="AP12" s="632"/>
      <c r="AQ12" s="632"/>
      <c r="AR12" s="632"/>
      <c r="AS12" s="632"/>
      <c r="AT12" s="632"/>
      <c r="AU12" s="632"/>
      <c r="AV12" s="632"/>
      <c r="AW12" s="632"/>
      <c r="AX12" s="632"/>
      <c r="AY12" s="632"/>
      <c r="AZ12" s="632"/>
      <c r="BA12" s="632"/>
      <c r="BB12" s="632"/>
      <c r="BC12" s="38"/>
      <c r="BD12" s="38"/>
      <c r="BE12" s="632" t="s">
        <v>393</v>
      </c>
      <c r="BF12" s="582"/>
      <c r="BG12" s="582"/>
      <c r="BH12" s="582"/>
      <c r="BI12" s="582"/>
      <c r="BJ12" s="632"/>
      <c r="BK12" s="632"/>
      <c r="BL12" s="632"/>
      <c r="BM12" s="632"/>
      <c r="BN12" s="38"/>
      <c r="BO12" s="38"/>
      <c r="BP12" s="38"/>
      <c r="BQ12" s="893" t="s">
        <v>398</v>
      </c>
      <c r="BR12" s="745"/>
      <c r="BS12" s="745"/>
      <c r="BT12" s="745"/>
      <c r="BU12" s="745"/>
      <c r="BV12" s="745"/>
      <c r="BW12" s="746"/>
      <c r="BX12" s="924" t="s">
        <v>399</v>
      </c>
      <c r="BY12" s="896"/>
      <c r="BZ12" s="619" t="s">
        <v>400</v>
      </c>
      <c r="CA12" s="684"/>
      <c r="CB12" s="684"/>
      <c r="CC12" s="684"/>
      <c r="CD12" s="684"/>
      <c r="CE12" s="684"/>
      <c r="CF12" s="684"/>
      <c r="CG12" s="684"/>
      <c r="CH12" s="684"/>
      <c r="CI12" s="684"/>
      <c r="CJ12" s="684"/>
      <c r="CK12" s="684"/>
      <c r="CL12" s="684"/>
      <c r="CM12" s="684"/>
      <c r="CN12" s="685"/>
      <c r="CO12" s="583">
        <v>26057469</v>
      </c>
      <c r="CP12" s="584"/>
      <c r="CQ12" s="584"/>
      <c r="CR12" s="584"/>
      <c r="CS12" s="584"/>
      <c r="CT12" s="584"/>
      <c r="CU12" s="584"/>
      <c r="CV12" s="584"/>
      <c r="CW12" s="584"/>
      <c r="CX12" s="584"/>
      <c r="CY12" s="584">
        <v>25576518</v>
      </c>
      <c r="CZ12" s="584"/>
      <c r="DA12" s="584"/>
      <c r="DB12" s="584"/>
      <c r="DC12" s="584"/>
      <c r="DD12" s="584"/>
      <c r="DE12" s="584"/>
      <c r="DF12" s="584"/>
      <c r="DG12" s="584"/>
      <c r="DH12" s="903"/>
      <c r="DI12" s="4"/>
    </row>
    <row r="13" spans="2:113" ht="13.5" customHeight="1">
      <c r="B13" s="659" t="s">
        <v>401</v>
      </c>
      <c r="C13" s="582"/>
      <c r="D13" s="582"/>
      <c r="E13" s="582"/>
      <c r="F13" s="582"/>
      <c r="G13" s="582"/>
      <c r="H13" s="582"/>
      <c r="I13" s="582"/>
      <c r="J13" s="582"/>
      <c r="K13" s="582"/>
      <c r="L13" s="585"/>
      <c r="M13" s="583">
        <v>14782</v>
      </c>
      <c r="N13" s="584"/>
      <c r="O13" s="584"/>
      <c r="P13" s="584"/>
      <c r="Q13" s="584"/>
      <c r="R13" s="584"/>
      <c r="S13" s="584"/>
      <c r="T13" s="584"/>
      <c r="U13" s="588">
        <v>0.1</v>
      </c>
      <c r="V13" s="588"/>
      <c r="W13" s="588"/>
      <c r="X13" s="588"/>
      <c r="Y13" s="584">
        <v>14782</v>
      </c>
      <c r="Z13" s="584"/>
      <c r="AA13" s="584"/>
      <c r="AB13" s="584"/>
      <c r="AC13" s="584"/>
      <c r="AD13" s="584"/>
      <c r="AE13" s="584"/>
      <c r="AF13" s="584"/>
      <c r="AG13" s="588">
        <v>0.1</v>
      </c>
      <c r="AH13" s="588"/>
      <c r="AI13" s="588"/>
      <c r="AJ13" s="647"/>
      <c r="AK13" s="49"/>
      <c r="AL13" s="6"/>
      <c r="AM13" s="6"/>
      <c r="AN13" s="806"/>
      <c r="AO13" s="806"/>
      <c r="AP13" s="806"/>
      <c r="AQ13" s="806"/>
      <c r="AR13" s="806"/>
      <c r="AS13" s="806"/>
      <c r="AT13" s="806"/>
      <c r="AU13" s="806"/>
      <c r="AV13" s="806"/>
      <c r="AW13" s="806"/>
      <c r="AX13" s="806"/>
      <c r="AY13" s="806"/>
      <c r="AZ13" s="806"/>
      <c r="BA13" s="806"/>
      <c r="BB13" s="806"/>
      <c r="BC13" s="35"/>
      <c r="BD13" s="35"/>
      <c r="BE13" s="582"/>
      <c r="BF13" s="582"/>
      <c r="BG13" s="582"/>
      <c r="BH13" s="582"/>
      <c r="BI13" s="582"/>
      <c r="BJ13" s="582"/>
      <c r="BK13" s="582"/>
      <c r="BL13" s="582"/>
      <c r="BM13" s="582"/>
      <c r="BN13" s="35"/>
      <c r="BO13" s="35"/>
      <c r="BP13" s="35"/>
      <c r="BQ13" s="905"/>
      <c r="BR13" s="906"/>
      <c r="BS13" s="906"/>
      <c r="BT13" s="906"/>
      <c r="BU13" s="906"/>
      <c r="BV13" s="906"/>
      <c r="BW13" s="923"/>
      <c r="BX13" s="924"/>
      <c r="BY13" s="896"/>
      <c r="BZ13" s="619" t="s">
        <v>402</v>
      </c>
      <c r="CA13" s="684"/>
      <c r="CB13" s="684"/>
      <c r="CC13" s="684"/>
      <c r="CD13" s="684"/>
      <c r="CE13" s="684"/>
      <c r="CF13" s="684"/>
      <c r="CG13" s="684"/>
      <c r="CH13" s="684"/>
      <c r="CI13" s="684"/>
      <c r="CJ13" s="684"/>
      <c r="CK13" s="684"/>
      <c r="CL13" s="684"/>
      <c r="CM13" s="684"/>
      <c r="CN13" s="685"/>
      <c r="CO13" s="583">
        <v>536503</v>
      </c>
      <c r="CP13" s="584"/>
      <c r="CQ13" s="584"/>
      <c r="CR13" s="584"/>
      <c r="CS13" s="584"/>
      <c r="CT13" s="584"/>
      <c r="CU13" s="584"/>
      <c r="CV13" s="584"/>
      <c r="CW13" s="584"/>
      <c r="CX13" s="584"/>
      <c r="CY13" s="584">
        <v>1112946</v>
      </c>
      <c r="CZ13" s="584"/>
      <c r="DA13" s="584"/>
      <c r="DB13" s="584"/>
      <c r="DC13" s="584"/>
      <c r="DD13" s="584"/>
      <c r="DE13" s="584"/>
      <c r="DF13" s="584"/>
      <c r="DG13" s="584"/>
      <c r="DH13" s="903"/>
      <c r="DI13" s="4"/>
    </row>
    <row r="14" spans="2:113" ht="13.5" customHeight="1">
      <c r="B14" s="659" t="s">
        <v>176</v>
      </c>
      <c r="C14" s="582"/>
      <c r="D14" s="582"/>
      <c r="E14" s="582"/>
      <c r="F14" s="582"/>
      <c r="G14" s="582"/>
      <c r="H14" s="582"/>
      <c r="I14" s="582"/>
      <c r="J14" s="582"/>
      <c r="K14" s="582"/>
      <c r="L14" s="585"/>
      <c r="M14" s="583">
        <v>60742</v>
      </c>
      <c r="N14" s="584"/>
      <c r="O14" s="584"/>
      <c r="P14" s="584"/>
      <c r="Q14" s="584"/>
      <c r="R14" s="584"/>
      <c r="S14" s="584"/>
      <c r="T14" s="584"/>
      <c r="U14" s="588">
        <v>0.2</v>
      </c>
      <c r="V14" s="588"/>
      <c r="W14" s="588"/>
      <c r="X14" s="588"/>
      <c r="Y14" s="584">
        <v>60742</v>
      </c>
      <c r="Z14" s="584"/>
      <c r="AA14" s="584"/>
      <c r="AB14" s="584"/>
      <c r="AC14" s="584"/>
      <c r="AD14" s="584"/>
      <c r="AE14" s="584"/>
      <c r="AF14" s="584"/>
      <c r="AG14" s="588">
        <v>0.5</v>
      </c>
      <c r="AH14" s="588"/>
      <c r="AI14" s="588"/>
      <c r="AJ14" s="647"/>
      <c r="AK14" s="26"/>
      <c r="AL14" s="28"/>
      <c r="AM14" s="914" t="s">
        <v>77</v>
      </c>
      <c r="AN14" s="914"/>
      <c r="AO14" s="914"/>
      <c r="AP14" s="914"/>
      <c r="AQ14" s="914"/>
      <c r="AR14" s="914"/>
      <c r="AS14" s="914"/>
      <c r="AT14" s="914"/>
      <c r="AU14" s="64"/>
      <c r="AV14" s="63"/>
      <c r="AW14" s="26"/>
      <c r="AX14" s="788" t="s">
        <v>175</v>
      </c>
      <c r="AY14" s="788"/>
      <c r="AZ14" s="788"/>
      <c r="BA14" s="788"/>
      <c r="BB14" s="788"/>
      <c r="BC14" s="788"/>
      <c r="BD14" s="788"/>
      <c r="BE14" s="25"/>
      <c r="BF14" s="795" t="s">
        <v>73</v>
      </c>
      <c r="BG14" s="788"/>
      <c r="BH14" s="788"/>
      <c r="BI14" s="796"/>
      <c r="BJ14" s="26"/>
      <c r="BK14" s="914" t="s">
        <v>174</v>
      </c>
      <c r="BL14" s="914"/>
      <c r="BM14" s="914"/>
      <c r="BN14" s="914"/>
      <c r="BO14" s="914"/>
      <c r="BP14" s="62"/>
      <c r="BQ14" s="795" t="s">
        <v>173</v>
      </c>
      <c r="BR14" s="788"/>
      <c r="BS14" s="788"/>
      <c r="BT14" s="788"/>
      <c r="BU14" s="789"/>
      <c r="BV14" s="919" t="s">
        <v>403</v>
      </c>
      <c r="BW14" s="920"/>
      <c r="BX14" s="924"/>
      <c r="BY14" s="896"/>
      <c r="BZ14" s="641" t="s">
        <v>404</v>
      </c>
      <c r="CA14" s="694"/>
      <c r="CB14" s="694"/>
      <c r="CC14" s="694"/>
      <c r="CD14" s="694"/>
      <c r="CE14" s="694"/>
      <c r="CF14" s="694"/>
      <c r="CG14" s="694"/>
      <c r="CH14" s="694"/>
      <c r="CI14" s="694"/>
      <c r="CJ14" s="694"/>
      <c r="CK14" s="694"/>
      <c r="CL14" s="694"/>
      <c r="CM14" s="694"/>
      <c r="CN14" s="921"/>
      <c r="CO14" s="583" t="s">
        <v>368</v>
      </c>
      <c r="CP14" s="584"/>
      <c r="CQ14" s="584"/>
      <c r="CR14" s="584"/>
      <c r="CS14" s="584"/>
      <c r="CT14" s="584"/>
      <c r="CU14" s="584"/>
      <c r="CV14" s="584"/>
      <c r="CW14" s="584"/>
      <c r="CX14" s="584"/>
      <c r="CY14" s="584">
        <v>860</v>
      </c>
      <c r="CZ14" s="584"/>
      <c r="DA14" s="584"/>
      <c r="DB14" s="584"/>
      <c r="DC14" s="584"/>
      <c r="DD14" s="584"/>
      <c r="DE14" s="584"/>
      <c r="DF14" s="584"/>
      <c r="DG14" s="584"/>
      <c r="DH14" s="903"/>
      <c r="DI14" s="4"/>
    </row>
    <row r="15" spans="2:113" ht="13.5" customHeight="1">
      <c r="B15" s="853" t="s">
        <v>172</v>
      </c>
      <c r="C15" s="695"/>
      <c r="D15" s="695"/>
      <c r="E15" s="695"/>
      <c r="F15" s="695"/>
      <c r="G15" s="695"/>
      <c r="H15" s="695"/>
      <c r="I15" s="695"/>
      <c r="J15" s="695"/>
      <c r="K15" s="695"/>
      <c r="L15" s="696"/>
      <c r="M15" s="583">
        <v>60584</v>
      </c>
      <c r="N15" s="584"/>
      <c r="O15" s="584"/>
      <c r="P15" s="584"/>
      <c r="Q15" s="584"/>
      <c r="R15" s="584"/>
      <c r="S15" s="584"/>
      <c r="T15" s="584"/>
      <c r="U15" s="588">
        <v>0.2</v>
      </c>
      <c r="V15" s="588"/>
      <c r="W15" s="588"/>
      <c r="X15" s="588"/>
      <c r="Y15" s="584">
        <v>60584</v>
      </c>
      <c r="Z15" s="584"/>
      <c r="AA15" s="584"/>
      <c r="AB15" s="584"/>
      <c r="AC15" s="584"/>
      <c r="AD15" s="584"/>
      <c r="AE15" s="584"/>
      <c r="AF15" s="584"/>
      <c r="AG15" s="588">
        <v>0.5</v>
      </c>
      <c r="AH15" s="588"/>
      <c r="AI15" s="588"/>
      <c r="AJ15" s="647"/>
      <c r="AK15" s="55"/>
      <c r="AL15" s="54"/>
      <c r="AM15" s="915"/>
      <c r="AN15" s="915"/>
      <c r="AO15" s="915"/>
      <c r="AP15" s="915"/>
      <c r="AQ15" s="915"/>
      <c r="AR15" s="915"/>
      <c r="AS15" s="915"/>
      <c r="AT15" s="915"/>
      <c r="AU15" s="54"/>
      <c r="AV15" s="61"/>
      <c r="AW15" s="55"/>
      <c r="AX15" s="916"/>
      <c r="AY15" s="916"/>
      <c r="AZ15" s="916"/>
      <c r="BA15" s="916"/>
      <c r="BB15" s="916"/>
      <c r="BC15" s="916"/>
      <c r="BD15" s="916"/>
      <c r="BE15" s="61"/>
      <c r="BF15" s="917"/>
      <c r="BG15" s="916"/>
      <c r="BH15" s="916"/>
      <c r="BI15" s="918"/>
      <c r="BJ15" s="55"/>
      <c r="BK15" s="916"/>
      <c r="BL15" s="916"/>
      <c r="BM15" s="916"/>
      <c r="BN15" s="916"/>
      <c r="BO15" s="916"/>
      <c r="BP15" s="61"/>
      <c r="BQ15" s="619" t="s">
        <v>171</v>
      </c>
      <c r="BR15" s="582"/>
      <c r="BS15" s="582"/>
      <c r="BT15" s="582"/>
      <c r="BU15" s="585"/>
      <c r="BV15" s="817" t="s">
        <v>403</v>
      </c>
      <c r="BW15" s="818"/>
      <c r="BX15" s="924"/>
      <c r="BY15" s="896"/>
      <c r="BZ15" s="619" t="s">
        <v>405</v>
      </c>
      <c r="CA15" s="694"/>
      <c r="CB15" s="694"/>
      <c r="CC15" s="694"/>
      <c r="CD15" s="694"/>
      <c r="CE15" s="694"/>
      <c r="CF15" s="694"/>
      <c r="CG15" s="694"/>
      <c r="CH15" s="694"/>
      <c r="CI15" s="694"/>
      <c r="CJ15" s="694"/>
      <c r="CK15" s="694"/>
      <c r="CL15" s="694"/>
      <c r="CM15" s="694"/>
      <c r="CN15" s="921"/>
      <c r="CO15" s="583">
        <v>536503</v>
      </c>
      <c r="CP15" s="584"/>
      <c r="CQ15" s="584"/>
      <c r="CR15" s="584"/>
      <c r="CS15" s="584"/>
      <c r="CT15" s="584"/>
      <c r="CU15" s="584"/>
      <c r="CV15" s="584"/>
      <c r="CW15" s="584"/>
      <c r="CX15" s="584"/>
      <c r="CY15" s="584">
        <v>1112086</v>
      </c>
      <c r="CZ15" s="584"/>
      <c r="DA15" s="584"/>
      <c r="DB15" s="584"/>
      <c r="DC15" s="584"/>
      <c r="DD15" s="584"/>
      <c r="DE15" s="584"/>
      <c r="DF15" s="584"/>
      <c r="DG15" s="584"/>
      <c r="DH15" s="903"/>
      <c r="DI15" s="4"/>
    </row>
    <row r="16" spans="2:113" ht="13.5" customHeight="1">
      <c r="B16" s="853" t="s">
        <v>779</v>
      </c>
      <c r="C16" s="695"/>
      <c r="D16" s="695"/>
      <c r="E16" s="695"/>
      <c r="F16" s="695"/>
      <c r="G16" s="695"/>
      <c r="H16" s="695"/>
      <c r="I16" s="695"/>
      <c r="J16" s="695"/>
      <c r="K16" s="695"/>
      <c r="L16" s="696"/>
      <c r="M16" s="583" t="s">
        <v>368</v>
      </c>
      <c r="N16" s="584"/>
      <c r="O16" s="584"/>
      <c r="P16" s="584"/>
      <c r="Q16" s="584"/>
      <c r="R16" s="584"/>
      <c r="S16" s="584"/>
      <c r="T16" s="584"/>
      <c r="U16" s="588" t="s">
        <v>368</v>
      </c>
      <c r="V16" s="588"/>
      <c r="W16" s="588"/>
      <c r="X16" s="588"/>
      <c r="Y16" s="584" t="s">
        <v>368</v>
      </c>
      <c r="Z16" s="584"/>
      <c r="AA16" s="584"/>
      <c r="AB16" s="584"/>
      <c r="AC16" s="584"/>
      <c r="AD16" s="584"/>
      <c r="AE16" s="584"/>
      <c r="AF16" s="584"/>
      <c r="AG16" s="588" t="s">
        <v>368</v>
      </c>
      <c r="AH16" s="588"/>
      <c r="AI16" s="588"/>
      <c r="AJ16" s="647"/>
      <c r="AK16" s="619" t="s">
        <v>169</v>
      </c>
      <c r="AL16" s="582"/>
      <c r="AM16" s="582"/>
      <c r="AN16" s="582"/>
      <c r="AO16" s="582"/>
      <c r="AP16" s="582"/>
      <c r="AQ16" s="582"/>
      <c r="AR16" s="582"/>
      <c r="AS16" s="582"/>
      <c r="AT16" s="582"/>
      <c r="AU16" s="582"/>
      <c r="AV16" s="585"/>
      <c r="AW16" s="583">
        <v>7404669</v>
      </c>
      <c r="AX16" s="584"/>
      <c r="AY16" s="584"/>
      <c r="AZ16" s="584"/>
      <c r="BA16" s="584"/>
      <c r="BB16" s="584"/>
      <c r="BC16" s="584"/>
      <c r="BD16" s="584"/>
      <c r="BE16" s="584"/>
      <c r="BF16" s="588">
        <v>92.5</v>
      </c>
      <c r="BG16" s="588"/>
      <c r="BH16" s="588"/>
      <c r="BI16" s="588"/>
      <c r="BJ16" s="584">
        <v>27749</v>
      </c>
      <c r="BK16" s="821"/>
      <c r="BL16" s="821"/>
      <c r="BM16" s="821"/>
      <c r="BN16" s="821"/>
      <c r="BO16" s="821"/>
      <c r="BP16" s="822"/>
      <c r="BQ16" s="619" t="s">
        <v>168</v>
      </c>
      <c r="BR16" s="582"/>
      <c r="BS16" s="582"/>
      <c r="BT16" s="582"/>
      <c r="BU16" s="585"/>
      <c r="BV16" s="817" t="s">
        <v>403</v>
      </c>
      <c r="BW16" s="818"/>
      <c r="BX16" s="924"/>
      <c r="BY16" s="896"/>
      <c r="BZ16" s="619" t="s">
        <v>406</v>
      </c>
      <c r="CA16" s="684"/>
      <c r="CB16" s="684"/>
      <c r="CC16" s="684"/>
      <c r="CD16" s="684"/>
      <c r="CE16" s="684"/>
      <c r="CF16" s="684"/>
      <c r="CG16" s="684"/>
      <c r="CH16" s="684"/>
      <c r="CI16" s="684"/>
      <c r="CJ16" s="684"/>
      <c r="CK16" s="684"/>
      <c r="CL16" s="684"/>
      <c r="CM16" s="684"/>
      <c r="CN16" s="685"/>
      <c r="CO16" s="583">
        <v>-575583</v>
      </c>
      <c r="CP16" s="584"/>
      <c r="CQ16" s="584"/>
      <c r="CR16" s="584"/>
      <c r="CS16" s="584"/>
      <c r="CT16" s="584"/>
      <c r="CU16" s="584"/>
      <c r="CV16" s="584"/>
      <c r="CW16" s="584"/>
      <c r="CX16" s="584"/>
      <c r="CY16" s="584">
        <v>-424364</v>
      </c>
      <c r="CZ16" s="584"/>
      <c r="DA16" s="584"/>
      <c r="DB16" s="584"/>
      <c r="DC16" s="584"/>
      <c r="DD16" s="584"/>
      <c r="DE16" s="584"/>
      <c r="DF16" s="584"/>
      <c r="DG16" s="584"/>
      <c r="DH16" s="903"/>
      <c r="DI16" s="4"/>
    </row>
    <row r="17" spans="2:113" ht="13.5" customHeight="1">
      <c r="B17" s="853" t="s">
        <v>780</v>
      </c>
      <c r="C17" s="695"/>
      <c r="D17" s="695"/>
      <c r="E17" s="695"/>
      <c r="F17" s="695"/>
      <c r="G17" s="695"/>
      <c r="H17" s="695"/>
      <c r="I17" s="695"/>
      <c r="J17" s="695"/>
      <c r="K17" s="695"/>
      <c r="L17" s="696"/>
      <c r="M17" s="583" t="s">
        <v>368</v>
      </c>
      <c r="N17" s="584"/>
      <c r="O17" s="584"/>
      <c r="P17" s="584"/>
      <c r="Q17" s="584"/>
      <c r="R17" s="584"/>
      <c r="S17" s="584"/>
      <c r="T17" s="584"/>
      <c r="U17" s="588" t="s">
        <v>368</v>
      </c>
      <c r="V17" s="588"/>
      <c r="W17" s="588"/>
      <c r="X17" s="588"/>
      <c r="Y17" s="584" t="s">
        <v>368</v>
      </c>
      <c r="Z17" s="584"/>
      <c r="AA17" s="584"/>
      <c r="AB17" s="584"/>
      <c r="AC17" s="584"/>
      <c r="AD17" s="584"/>
      <c r="AE17" s="584"/>
      <c r="AF17" s="584"/>
      <c r="AG17" s="588" t="s">
        <v>368</v>
      </c>
      <c r="AH17" s="588"/>
      <c r="AI17" s="588"/>
      <c r="AJ17" s="647"/>
      <c r="AK17" s="49"/>
      <c r="AL17" s="582" t="s">
        <v>166</v>
      </c>
      <c r="AM17" s="582"/>
      <c r="AN17" s="582"/>
      <c r="AO17" s="582"/>
      <c r="AP17" s="582"/>
      <c r="AQ17" s="582"/>
      <c r="AR17" s="582"/>
      <c r="AS17" s="582"/>
      <c r="AT17" s="582"/>
      <c r="AU17" s="582"/>
      <c r="AV17" s="585"/>
      <c r="AW17" s="583">
        <v>7404669</v>
      </c>
      <c r="AX17" s="584"/>
      <c r="AY17" s="584"/>
      <c r="AZ17" s="584"/>
      <c r="BA17" s="584"/>
      <c r="BB17" s="584"/>
      <c r="BC17" s="584"/>
      <c r="BD17" s="584"/>
      <c r="BE17" s="584"/>
      <c r="BF17" s="588">
        <v>92.5</v>
      </c>
      <c r="BG17" s="588"/>
      <c r="BH17" s="588"/>
      <c r="BI17" s="588"/>
      <c r="BJ17" s="584">
        <v>27749</v>
      </c>
      <c r="BK17" s="821"/>
      <c r="BL17" s="821"/>
      <c r="BM17" s="821"/>
      <c r="BN17" s="821"/>
      <c r="BO17" s="821"/>
      <c r="BP17" s="822"/>
      <c r="BQ17" s="619" t="s">
        <v>165</v>
      </c>
      <c r="BR17" s="582"/>
      <c r="BS17" s="582"/>
      <c r="BT17" s="582"/>
      <c r="BU17" s="585"/>
      <c r="BV17" s="817" t="s">
        <v>403</v>
      </c>
      <c r="BW17" s="818"/>
      <c r="BX17" s="924"/>
      <c r="BY17" s="896"/>
      <c r="BZ17" s="619" t="s">
        <v>39</v>
      </c>
      <c r="CA17" s="684"/>
      <c r="CB17" s="684"/>
      <c r="CC17" s="684"/>
      <c r="CD17" s="684"/>
      <c r="CE17" s="684"/>
      <c r="CF17" s="684"/>
      <c r="CG17" s="684"/>
      <c r="CH17" s="684"/>
      <c r="CI17" s="684"/>
      <c r="CJ17" s="684"/>
      <c r="CK17" s="684"/>
      <c r="CL17" s="684"/>
      <c r="CM17" s="684"/>
      <c r="CN17" s="685"/>
      <c r="CO17" s="583">
        <v>17566</v>
      </c>
      <c r="CP17" s="584"/>
      <c r="CQ17" s="584"/>
      <c r="CR17" s="584"/>
      <c r="CS17" s="584"/>
      <c r="CT17" s="584"/>
      <c r="CU17" s="584"/>
      <c r="CV17" s="584"/>
      <c r="CW17" s="584"/>
      <c r="CX17" s="584"/>
      <c r="CY17" s="584">
        <v>788192</v>
      </c>
      <c r="CZ17" s="584"/>
      <c r="DA17" s="584"/>
      <c r="DB17" s="584"/>
      <c r="DC17" s="584"/>
      <c r="DD17" s="584"/>
      <c r="DE17" s="584"/>
      <c r="DF17" s="584"/>
      <c r="DG17" s="584"/>
      <c r="DH17" s="903"/>
      <c r="DI17" s="4"/>
    </row>
    <row r="18" spans="2:113" ht="13.5" customHeight="1">
      <c r="B18" s="853" t="s">
        <v>170</v>
      </c>
      <c r="C18" s="695"/>
      <c r="D18" s="695"/>
      <c r="E18" s="695"/>
      <c r="F18" s="695"/>
      <c r="G18" s="695"/>
      <c r="H18" s="695"/>
      <c r="I18" s="695"/>
      <c r="J18" s="695"/>
      <c r="K18" s="695"/>
      <c r="L18" s="696"/>
      <c r="M18" s="583">
        <v>1182370</v>
      </c>
      <c r="N18" s="584"/>
      <c r="O18" s="584"/>
      <c r="P18" s="584"/>
      <c r="Q18" s="584"/>
      <c r="R18" s="584"/>
      <c r="S18" s="584"/>
      <c r="T18" s="584"/>
      <c r="U18" s="588">
        <v>4.4000000000000004</v>
      </c>
      <c r="V18" s="588"/>
      <c r="W18" s="588"/>
      <c r="X18" s="588"/>
      <c r="Y18" s="584">
        <v>1182370</v>
      </c>
      <c r="Z18" s="584"/>
      <c r="AA18" s="584"/>
      <c r="AB18" s="584"/>
      <c r="AC18" s="584"/>
      <c r="AD18" s="584"/>
      <c r="AE18" s="584"/>
      <c r="AF18" s="584"/>
      <c r="AG18" s="588">
        <v>9.5</v>
      </c>
      <c r="AH18" s="588"/>
      <c r="AI18" s="588"/>
      <c r="AJ18" s="647"/>
      <c r="AK18" s="49"/>
      <c r="AL18" s="6"/>
      <c r="AM18" s="908" t="s">
        <v>7</v>
      </c>
      <c r="AN18" s="908"/>
      <c r="AO18" s="908"/>
      <c r="AP18" s="908"/>
      <c r="AQ18" s="908"/>
      <c r="AR18" s="908"/>
      <c r="AS18" s="908"/>
      <c r="AT18" s="908"/>
      <c r="AU18" s="908"/>
      <c r="AV18" s="909"/>
      <c r="AW18" s="583">
        <v>3761615</v>
      </c>
      <c r="AX18" s="584"/>
      <c r="AY18" s="584"/>
      <c r="AZ18" s="584"/>
      <c r="BA18" s="584"/>
      <c r="BB18" s="584"/>
      <c r="BC18" s="584"/>
      <c r="BD18" s="584"/>
      <c r="BE18" s="584"/>
      <c r="BF18" s="588">
        <v>47</v>
      </c>
      <c r="BG18" s="588"/>
      <c r="BH18" s="588"/>
      <c r="BI18" s="588"/>
      <c r="BJ18" s="584">
        <v>27749</v>
      </c>
      <c r="BK18" s="821"/>
      <c r="BL18" s="821"/>
      <c r="BM18" s="821"/>
      <c r="BN18" s="821"/>
      <c r="BO18" s="821"/>
      <c r="BP18" s="822"/>
      <c r="BQ18" s="619" t="s">
        <v>163</v>
      </c>
      <c r="BR18" s="582"/>
      <c r="BS18" s="582"/>
      <c r="BT18" s="582"/>
      <c r="BU18" s="585"/>
      <c r="BV18" s="817" t="s">
        <v>403</v>
      </c>
      <c r="BW18" s="818"/>
      <c r="BX18" s="924"/>
      <c r="BY18" s="896"/>
      <c r="BZ18" s="619" t="s">
        <v>407</v>
      </c>
      <c r="CA18" s="684"/>
      <c r="CB18" s="684"/>
      <c r="CC18" s="684"/>
      <c r="CD18" s="684"/>
      <c r="CE18" s="684"/>
      <c r="CF18" s="684"/>
      <c r="CG18" s="684"/>
      <c r="CH18" s="684"/>
      <c r="CI18" s="684"/>
      <c r="CJ18" s="684"/>
      <c r="CK18" s="684"/>
      <c r="CL18" s="684"/>
      <c r="CM18" s="684"/>
      <c r="CN18" s="685"/>
      <c r="CO18" s="583" t="s">
        <v>368</v>
      </c>
      <c r="CP18" s="584"/>
      <c r="CQ18" s="584"/>
      <c r="CR18" s="584"/>
      <c r="CS18" s="584"/>
      <c r="CT18" s="584"/>
      <c r="CU18" s="584"/>
      <c r="CV18" s="584"/>
      <c r="CW18" s="584"/>
      <c r="CX18" s="584"/>
      <c r="CY18" s="584" t="s">
        <v>368</v>
      </c>
      <c r="CZ18" s="584"/>
      <c r="DA18" s="584"/>
      <c r="DB18" s="584"/>
      <c r="DC18" s="584"/>
      <c r="DD18" s="584"/>
      <c r="DE18" s="584"/>
      <c r="DF18" s="584"/>
      <c r="DG18" s="584"/>
      <c r="DH18" s="903"/>
      <c r="DI18" s="4"/>
    </row>
    <row r="19" spans="2:113" ht="13.5" customHeight="1">
      <c r="B19" s="853" t="s">
        <v>167</v>
      </c>
      <c r="C19" s="695"/>
      <c r="D19" s="695"/>
      <c r="E19" s="695"/>
      <c r="F19" s="695"/>
      <c r="G19" s="695"/>
      <c r="H19" s="695"/>
      <c r="I19" s="695"/>
      <c r="J19" s="695"/>
      <c r="K19" s="695"/>
      <c r="L19" s="696"/>
      <c r="M19" s="583" t="s">
        <v>368</v>
      </c>
      <c r="N19" s="584"/>
      <c r="O19" s="584"/>
      <c r="P19" s="584"/>
      <c r="Q19" s="584"/>
      <c r="R19" s="584"/>
      <c r="S19" s="584"/>
      <c r="T19" s="584"/>
      <c r="U19" s="588" t="s">
        <v>368</v>
      </c>
      <c r="V19" s="588"/>
      <c r="W19" s="588"/>
      <c r="X19" s="588"/>
      <c r="Y19" s="584" t="s">
        <v>368</v>
      </c>
      <c r="Z19" s="584"/>
      <c r="AA19" s="584"/>
      <c r="AB19" s="584"/>
      <c r="AC19" s="584"/>
      <c r="AD19" s="584"/>
      <c r="AE19" s="584"/>
      <c r="AF19" s="584"/>
      <c r="AG19" s="588" t="s">
        <v>368</v>
      </c>
      <c r="AH19" s="588"/>
      <c r="AI19" s="588"/>
      <c r="AJ19" s="647"/>
      <c r="AK19" s="911" t="s">
        <v>116</v>
      </c>
      <c r="AL19" s="60"/>
      <c r="AM19" s="59"/>
      <c r="AN19" s="894" t="s">
        <v>161</v>
      </c>
      <c r="AO19" s="894"/>
      <c r="AP19" s="894"/>
      <c r="AQ19" s="894"/>
      <c r="AR19" s="894"/>
      <c r="AS19" s="894"/>
      <c r="AT19" s="894"/>
      <c r="AU19" s="894"/>
      <c r="AV19" s="895"/>
      <c r="AW19" s="741">
        <v>104224</v>
      </c>
      <c r="AX19" s="742"/>
      <c r="AY19" s="742"/>
      <c r="AZ19" s="742"/>
      <c r="BA19" s="742"/>
      <c r="BB19" s="742"/>
      <c r="BC19" s="742"/>
      <c r="BD19" s="742"/>
      <c r="BE19" s="742"/>
      <c r="BF19" s="743">
        <v>1.3</v>
      </c>
      <c r="BG19" s="743"/>
      <c r="BH19" s="743"/>
      <c r="BI19" s="743"/>
      <c r="BJ19" s="742" t="s">
        <v>368</v>
      </c>
      <c r="BK19" s="831"/>
      <c r="BL19" s="831"/>
      <c r="BM19" s="831"/>
      <c r="BN19" s="831"/>
      <c r="BO19" s="831"/>
      <c r="BP19" s="832"/>
      <c r="BQ19" s="619" t="s">
        <v>160</v>
      </c>
      <c r="BR19" s="582"/>
      <c r="BS19" s="582"/>
      <c r="BT19" s="582"/>
      <c r="BU19" s="585"/>
      <c r="BV19" s="817" t="s">
        <v>403</v>
      </c>
      <c r="BW19" s="818"/>
      <c r="BX19" s="924"/>
      <c r="BY19" s="896"/>
      <c r="BZ19" s="619" t="s">
        <v>408</v>
      </c>
      <c r="CA19" s="684"/>
      <c r="CB19" s="684"/>
      <c r="CC19" s="684"/>
      <c r="CD19" s="684"/>
      <c r="CE19" s="684"/>
      <c r="CF19" s="684"/>
      <c r="CG19" s="684"/>
      <c r="CH19" s="684"/>
      <c r="CI19" s="684"/>
      <c r="CJ19" s="684"/>
      <c r="CK19" s="684"/>
      <c r="CL19" s="684"/>
      <c r="CM19" s="684"/>
      <c r="CN19" s="685"/>
      <c r="CO19" s="583" t="s">
        <v>368</v>
      </c>
      <c r="CP19" s="584"/>
      <c r="CQ19" s="584"/>
      <c r="CR19" s="584"/>
      <c r="CS19" s="584"/>
      <c r="CT19" s="584"/>
      <c r="CU19" s="584"/>
      <c r="CV19" s="584"/>
      <c r="CW19" s="584"/>
      <c r="CX19" s="584"/>
      <c r="CY19" s="584">
        <v>280000</v>
      </c>
      <c r="CZ19" s="584"/>
      <c r="DA19" s="584"/>
      <c r="DB19" s="584"/>
      <c r="DC19" s="584"/>
      <c r="DD19" s="584"/>
      <c r="DE19" s="584"/>
      <c r="DF19" s="584"/>
      <c r="DG19" s="584"/>
      <c r="DH19" s="903"/>
      <c r="DI19" s="4"/>
    </row>
    <row r="20" spans="2:113" ht="13.5" customHeight="1">
      <c r="B20" s="853" t="s">
        <v>164</v>
      </c>
      <c r="C20" s="695"/>
      <c r="D20" s="695"/>
      <c r="E20" s="695"/>
      <c r="F20" s="695"/>
      <c r="G20" s="695"/>
      <c r="H20" s="695"/>
      <c r="I20" s="695"/>
      <c r="J20" s="695"/>
      <c r="K20" s="695"/>
      <c r="L20" s="696"/>
      <c r="M20" s="583" t="s">
        <v>368</v>
      </c>
      <c r="N20" s="584"/>
      <c r="O20" s="584"/>
      <c r="P20" s="584"/>
      <c r="Q20" s="584"/>
      <c r="R20" s="584"/>
      <c r="S20" s="584"/>
      <c r="T20" s="584"/>
      <c r="U20" s="588" t="s">
        <v>368</v>
      </c>
      <c r="V20" s="588"/>
      <c r="W20" s="588"/>
      <c r="X20" s="588"/>
      <c r="Y20" s="584" t="s">
        <v>368</v>
      </c>
      <c r="Z20" s="584"/>
      <c r="AA20" s="584"/>
      <c r="AB20" s="584"/>
      <c r="AC20" s="584"/>
      <c r="AD20" s="584"/>
      <c r="AE20" s="584"/>
      <c r="AF20" s="584"/>
      <c r="AG20" s="588" t="s">
        <v>368</v>
      </c>
      <c r="AH20" s="588"/>
      <c r="AI20" s="588"/>
      <c r="AJ20" s="647"/>
      <c r="AK20" s="912"/>
      <c r="AL20" s="58"/>
      <c r="AM20" s="6"/>
      <c r="AN20" s="582" t="s">
        <v>158</v>
      </c>
      <c r="AO20" s="582"/>
      <c r="AP20" s="582"/>
      <c r="AQ20" s="582"/>
      <c r="AR20" s="582"/>
      <c r="AS20" s="582"/>
      <c r="AT20" s="582"/>
      <c r="AU20" s="582"/>
      <c r="AV20" s="585"/>
      <c r="AW20" s="583">
        <v>3319784</v>
      </c>
      <c r="AX20" s="584"/>
      <c r="AY20" s="584"/>
      <c r="AZ20" s="584"/>
      <c r="BA20" s="584"/>
      <c r="BB20" s="584"/>
      <c r="BC20" s="584"/>
      <c r="BD20" s="584"/>
      <c r="BE20" s="584"/>
      <c r="BF20" s="588">
        <v>41.5</v>
      </c>
      <c r="BG20" s="588"/>
      <c r="BH20" s="588"/>
      <c r="BI20" s="588"/>
      <c r="BJ20" s="584" t="s">
        <v>368</v>
      </c>
      <c r="BK20" s="821"/>
      <c r="BL20" s="821"/>
      <c r="BM20" s="821"/>
      <c r="BN20" s="821"/>
      <c r="BO20" s="821"/>
      <c r="BP20" s="822"/>
      <c r="BQ20" s="619" t="s">
        <v>157</v>
      </c>
      <c r="BR20" s="582"/>
      <c r="BS20" s="582"/>
      <c r="BT20" s="582"/>
      <c r="BU20" s="585"/>
      <c r="BV20" s="817" t="s">
        <v>403</v>
      </c>
      <c r="BW20" s="818"/>
      <c r="BX20" s="897"/>
      <c r="BY20" s="898"/>
      <c r="BZ20" s="697" t="s">
        <v>410</v>
      </c>
      <c r="CA20" s="901"/>
      <c r="CB20" s="901"/>
      <c r="CC20" s="901"/>
      <c r="CD20" s="901"/>
      <c r="CE20" s="901"/>
      <c r="CF20" s="901"/>
      <c r="CG20" s="901"/>
      <c r="CH20" s="901"/>
      <c r="CI20" s="901"/>
      <c r="CJ20" s="901"/>
      <c r="CK20" s="901"/>
      <c r="CL20" s="901"/>
      <c r="CM20" s="901"/>
      <c r="CN20" s="902"/>
      <c r="CO20" s="583">
        <v>-558017</v>
      </c>
      <c r="CP20" s="584"/>
      <c r="CQ20" s="584"/>
      <c r="CR20" s="584"/>
      <c r="CS20" s="584"/>
      <c r="CT20" s="584"/>
      <c r="CU20" s="584"/>
      <c r="CV20" s="584"/>
      <c r="CW20" s="584"/>
      <c r="CX20" s="584"/>
      <c r="CY20" s="584">
        <v>83828</v>
      </c>
      <c r="CZ20" s="584"/>
      <c r="DA20" s="584"/>
      <c r="DB20" s="584"/>
      <c r="DC20" s="584"/>
      <c r="DD20" s="584"/>
      <c r="DE20" s="584"/>
      <c r="DF20" s="584"/>
      <c r="DG20" s="584"/>
      <c r="DH20" s="903"/>
      <c r="DI20" s="4"/>
    </row>
    <row r="21" spans="2:113" ht="13.5" customHeight="1">
      <c r="B21" s="853" t="s">
        <v>162</v>
      </c>
      <c r="C21" s="695"/>
      <c r="D21" s="695"/>
      <c r="E21" s="695"/>
      <c r="F21" s="695"/>
      <c r="G21" s="695"/>
      <c r="H21" s="695"/>
      <c r="I21" s="695"/>
      <c r="J21" s="695"/>
      <c r="K21" s="695"/>
      <c r="L21" s="696"/>
      <c r="M21" s="583">
        <v>51555</v>
      </c>
      <c r="N21" s="584"/>
      <c r="O21" s="584"/>
      <c r="P21" s="584"/>
      <c r="Q21" s="584"/>
      <c r="R21" s="584"/>
      <c r="S21" s="584"/>
      <c r="T21" s="584"/>
      <c r="U21" s="588">
        <v>0.2</v>
      </c>
      <c r="V21" s="588"/>
      <c r="W21" s="588"/>
      <c r="X21" s="588"/>
      <c r="Y21" s="584">
        <v>51555</v>
      </c>
      <c r="Z21" s="584"/>
      <c r="AA21" s="584"/>
      <c r="AB21" s="584"/>
      <c r="AC21" s="584"/>
      <c r="AD21" s="584"/>
      <c r="AE21" s="584"/>
      <c r="AF21" s="584"/>
      <c r="AG21" s="588">
        <v>0.4</v>
      </c>
      <c r="AH21" s="588"/>
      <c r="AI21" s="588"/>
      <c r="AJ21" s="647"/>
      <c r="AK21" s="912"/>
      <c r="AL21" s="58"/>
      <c r="AM21" s="6"/>
      <c r="AN21" s="582" t="s">
        <v>155</v>
      </c>
      <c r="AO21" s="582"/>
      <c r="AP21" s="582"/>
      <c r="AQ21" s="582"/>
      <c r="AR21" s="582"/>
      <c r="AS21" s="582"/>
      <c r="AT21" s="582"/>
      <c r="AU21" s="582"/>
      <c r="AV21" s="585"/>
      <c r="AW21" s="583">
        <v>126741</v>
      </c>
      <c r="AX21" s="584"/>
      <c r="AY21" s="584"/>
      <c r="AZ21" s="584"/>
      <c r="BA21" s="584"/>
      <c r="BB21" s="584"/>
      <c r="BC21" s="584"/>
      <c r="BD21" s="584"/>
      <c r="BE21" s="584"/>
      <c r="BF21" s="588">
        <v>1.6</v>
      </c>
      <c r="BG21" s="588"/>
      <c r="BH21" s="588"/>
      <c r="BI21" s="588"/>
      <c r="BJ21" s="584" t="s">
        <v>368</v>
      </c>
      <c r="BK21" s="821"/>
      <c r="BL21" s="821"/>
      <c r="BM21" s="821"/>
      <c r="BN21" s="821"/>
      <c r="BO21" s="821"/>
      <c r="BP21" s="822"/>
      <c r="BQ21" s="619" t="s">
        <v>154</v>
      </c>
      <c r="BR21" s="582"/>
      <c r="BS21" s="582"/>
      <c r="BT21" s="582"/>
      <c r="BU21" s="585"/>
      <c r="BV21" s="817" t="s">
        <v>403</v>
      </c>
      <c r="BW21" s="818"/>
      <c r="BX21" s="26"/>
      <c r="BY21" s="28"/>
      <c r="BZ21" s="28"/>
      <c r="CA21" s="788" t="s">
        <v>153</v>
      </c>
      <c r="CB21" s="788"/>
      <c r="CC21" s="788"/>
      <c r="CD21" s="788"/>
      <c r="CE21" s="788"/>
      <c r="CF21" s="788"/>
      <c r="CG21" s="788"/>
      <c r="CH21" s="788"/>
      <c r="CI21" s="788"/>
      <c r="CJ21" s="788"/>
      <c r="CK21" s="788"/>
      <c r="CL21" s="27"/>
      <c r="CM21" s="27"/>
      <c r="CN21" s="25"/>
      <c r="CO21" s="910" t="s">
        <v>152</v>
      </c>
      <c r="CP21" s="632"/>
      <c r="CQ21" s="632"/>
      <c r="CR21" s="632"/>
      <c r="CS21" s="632"/>
      <c r="CT21" s="893" t="s">
        <v>411</v>
      </c>
      <c r="CU21" s="788"/>
      <c r="CV21" s="788"/>
      <c r="CW21" s="788"/>
      <c r="CX21" s="788"/>
      <c r="CY21" s="796"/>
      <c r="CZ21" s="893" t="s">
        <v>412</v>
      </c>
      <c r="DA21" s="745"/>
      <c r="DB21" s="745"/>
      <c r="DC21" s="745"/>
      <c r="DD21" s="745"/>
      <c r="DE21" s="745"/>
      <c r="DF21" s="745"/>
      <c r="DG21" s="745"/>
      <c r="DH21" s="904"/>
      <c r="DI21" s="4"/>
    </row>
    <row r="22" spans="2:113" ht="13.5" customHeight="1">
      <c r="B22" s="659" t="s">
        <v>159</v>
      </c>
      <c r="C22" s="582"/>
      <c r="D22" s="582"/>
      <c r="E22" s="582"/>
      <c r="F22" s="582"/>
      <c r="G22" s="582"/>
      <c r="H22" s="582"/>
      <c r="I22" s="582"/>
      <c r="J22" s="582"/>
      <c r="K22" s="582"/>
      <c r="L22" s="585"/>
      <c r="M22" s="583" t="s">
        <v>368</v>
      </c>
      <c r="N22" s="584"/>
      <c r="O22" s="584"/>
      <c r="P22" s="584"/>
      <c r="Q22" s="584"/>
      <c r="R22" s="584"/>
      <c r="S22" s="584"/>
      <c r="T22" s="584"/>
      <c r="U22" s="588" t="s">
        <v>368</v>
      </c>
      <c r="V22" s="588"/>
      <c r="W22" s="588"/>
      <c r="X22" s="588"/>
      <c r="Y22" s="584" t="s">
        <v>368</v>
      </c>
      <c r="Z22" s="584"/>
      <c r="AA22" s="584"/>
      <c r="AB22" s="584"/>
      <c r="AC22" s="584"/>
      <c r="AD22" s="584"/>
      <c r="AE22" s="584"/>
      <c r="AF22" s="584"/>
      <c r="AG22" s="588" t="s">
        <v>368</v>
      </c>
      <c r="AH22" s="588"/>
      <c r="AI22" s="588"/>
      <c r="AJ22" s="647"/>
      <c r="AK22" s="913"/>
      <c r="AL22" s="57"/>
      <c r="AM22" s="56"/>
      <c r="AN22" s="908" t="s">
        <v>150</v>
      </c>
      <c r="AO22" s="908"/>
      <c r="AP22" s="908"/>
      <c r="AQ22" s="908"/>
      <c r="AR22" s="908"/>
      <c r="AS22" s="908"/>
      <c r="AT22" s="908"/>
      <c r="AU22" s="908"/>
      <c r="AV22" s="909"/>
      <c r="AW22" s="733">
        <v>210866</v>
      </c>
      <c r="AX22" s="734"/>
      <c r="AY22" s="734"/>
      <c r="AZ22" s="734"/>
      <c r="BA22" s="734"/>
      <c r="BB22" s="734"/>
      <c r="BC22" s="734"/>
      <c r="BD22" s="734"/>
      <c r="BE22" s="734"/>
      <c r="BF22" s="735">
        <v>2.6</v>
      </c>
      <c r="BG22" s="735"/>
      <c r="BH22" s="735"/>
      <c r="BI22" s="735"/>
      <c r="BJ22" s="734">
        <v>27749</v>
      </c>
      <c r="BK22" s="833"/>
      <c r="BL22" s="833"/>
      <c r="BM22" s="833"/>
      <c r="BN22" s="833"/>
      <c r="BO22" s="833"/>
      <c r="BP22" s="834"/>
      <c r="BQ22" s="619" t="s">
        <v>149</v>
      </c>
      <c r="BR22" s="582"/>
      <c r="BS22" s="582"/>
      <c r="BT22" s="582"/>
      <c r="BU22" s="585"/>
      <c r="BV22" s="817" t="s">
        <v>403</v>
      </c>
      <c r="BW22" s="818"/>
      <c r="BX22" s="55"/>
      <c r="BY22" s="54"/>
      <c r="BZ22" s="36"/>
      <c r="CA22" s="806"/>
      <c r="CB22" s="806"/>
      <c r="CC22" s="806"/>
      <c r="CD22" s="806"/>
      <c r="CE22" s="806"/>
      <c r="CF22" s="806"/>
      <c r="CG22" s="806"/>
      <c r="CH22" s="806"/>
      <c r="CI22" s="806"/>
      <c r="CJ22" s="806"/>
      <c r="CK22" s="806"/>
      <c r="CL22" s="36"/>
      <c r="CM22" s="36"/>
      <c r="CN22" s="53"/>
      <c r="CO22" s="661"/>
      <c r="CP22" s="662"/>
      <c r="CQ22" s="662"/>
      <c r="CR22" s="662"/>
      <c r="CS22" s="662"/>
      <c r="CT22" s="855"/>
      <c r="CU22" s="806"/>
      <c r="CV22" s="806"/>
      <c r="CW22" s="806"/>
      <c r="CX22" s="806"/>
      <c r="CY22" s="856"/>
      <c r="CZ22" s="905"/>
      <c r="DA22" s="906"/>
      <c r="DB22" s="906"/>
      <c r="DC22" s="906"/>
      <c r="DD22" s="906"/>
      <c r="DE22" s="906"/>
      <c r="DF22" s="906"/>
      <c r="DG22" s="906"/>
      <c r="DH22" s="907"/>
      <c r="DI22" s="4"/>
    </row>
    <row r="23" spans="2:113" ht="13.5" customHeight="1">
      <c r="B23" s="659" t="s">
        <v>156</v>
      </c>
      <c r="C23" s="582"/>
      <c r="D23" s="582"/>
      <c r="E23" s="582"/>
      <c r="F23" s="582"/>
      <c r="G23" s="582"/>
      <c r="H23" s="582"/>
      <c r="I23" s="582"/>
      <c r="J23" s="582"/>
      <c r="K23" s="582"/>
      <c r="L23" s="585"/>
      <c r="M23" s="583">
        <v>32339</v>
      </c>
      <c r="N23" s="584"/>
      <c r="O23" s="584"/>
      <c r="P23" s="584"/>
      <c r="Q23" s="584"/>
      <c r="R23" s="584"/>
      <c r="S23" s="584"/>
      <c r="T23" s="584"/>
      <c r="U23" s="588">
        <v>0.1</v>
      </c>
      <c r="V23" s="588"/>
      <c r="W23" s="588"/>
      <c r="X23" s="588"/>
      <c r="Y23" s="584">
        <v>32339</v>
      </c>
      <c r="Z23" s="584"/>
      <c r="AA23" s="584"/>
      <c r="AB23" s="584"/>
      <c r="AC23" s="584"/>
      <c r="AD23" s="584"/>
      <c r="AE23" s="584"/>
      <c r="AF23" s="584"/>
      <c r="AG23" s="588">
        <v>0.3</v>
      </c>
      <c r="AH23" s="588"/>
      <c r="AI23" s="588"/>
      <c r="AJ23" s="647"/>
      <c r="AK23" s="46"/>
      <c r="AL23" s="4"/>
      <c r="AM23" s="894" t="s">
        <v>147</v>
      </c>
      <c r="AN23" s="894"/>
      <c r="AO23" s="894"/>
      <c r="AP23" s="894"/>
      <c r="AQ23" s="894"/>
      <c r="AR23" s="894"/>
      <c r="AS23" s="894"/>
      <c r="AT23" s="894"/>
      <c r="AU23" s="894"/>
      <c r="AV23" s="895"/>
      <c r="AW23" s="741">
        <v>3150908</v>
      </c>
      <c r="AX23" s="742"/>
      <c r="AY23" s="742"/>
      <c r="AZ23" s="742"/>
      <c r="BA23" s="742"/>
      <c r="BB23" s="742"/>
      <c r="BC23" s="742"/>
      <c r="BD23" s="742"/>
      <c r="BE23" s="742"/>
      <c r="BF23" s="743">
        <v>39.4</v>
      </c>
      <c r="BG23" s="743"/>
      <c r="BH23" s="743"/>
      <c r="BI23" s="743"/>
      <c r="BJ23" s="742" t="s">
        <v>368</v>
      </c>
      <c r="BK23" s="831"/>
      <c r="BL23" s="831"/>
      <c r="BM23" s="831"/>
      <c r="BN23" s="831"/>
      <c r="BO23" s="831"/>
      <c r="BP23" s="832"/>
      <c r="BQ23" s="835" t="s">
        <v>146</v>
      </c>
      <c r="BR23" s="695"/>
      <c r="BS23" s="695"/>
      <c r="BT23" s="695"/>
      <c r="BU23" s="696"/>
      <c r="BV23" s="817" t="s">
        <v>403</v>
      </c>
      <c r="BW23" s="818"/>
      <c r="BX23" s="720" t="s">
        <v>145</v>
      </c>
      <c r="BY23" s="896"/>
      <c r="BZ23" s="641" t="s">
        <v>144</v>
      </c>
      <c r="CA23" s="642"/>
      <c r="CB23" s="642"/>
      <c r="CC23" s="642"/>
      <c r="CD23" s="642"/>
      <c r="CE23" s="642"/>
      <c r="CF23" s="642"/>
      <c r="CG23" s="642"/>
      <c r="CH23" s="642"/>
      <c r="CI23" s="642"/>
      <c r="CJ23" s="642"/>
      <c r="CK23" s="642"/>
      <c r="CL23" s="642"/>
      <c r="CM23" s="642"/>
      <c r="CN23" s="643"/>
      <c r="CO23" s="899">
        <v>345</v>
      </c>
      <c r="CP23" s="900"/>
      <c r="CQ23" s="900"/>
      <c r="CR23" s="900"/>
      <c r="CS23" s="900"/>
      <c r="CT23" s="888">
        <f>CO23*CZ23</f>
        <v>1032930</v>
      </c>
      <c r="CU23" s="888"/>
      <c r="CV23" s="888"/>
      <c r="CW23" s="888"/>
      <c r="CX23" s="888"/>
      <c r="CY23" s="888"/>
      <c r="CZ23" s="888">
        <v>2994</v>
      </c>
      <c r="DA23" s="888"/>
      <c r="DB23" s="888"/>
      <c r="DC23" s="888"/>
      <c r="DD23" s="888"/>
      <c r="DE23" s="888"/>
      <c r="DF23" s="888"/>
      <c r="DG23" s="888"/>
      <c r="DH23" s="889"/>
      <c r="DI23" s="4"/>
    </row>
    <row r="24" spans="2:113" ht="13.5" customHeight="1">
      <c r="B24" s="659" t="s">
        <v>151</v>
      </c>
      <c r="C24" s="582"/>
      <c r="D24" s="582"/>
      <c r="E24" s="582"/>
      <c r="F24" s="582"/>
      <c r="G24" s="582"/>
      <c r="H24" s="582"/>
      <c r="I24" s="582"/>
      <c r="J24" s="582"/>
      <c r="K24" s="582"/>
      <c r="L24" s="585"/>
      <c r="M24" s="583">
        <v>2185747</v>
      </c>
      <c r="N24" s="584"/>
      <c r="O24" s="584"/>
      <c r="P24" s="584"/>
      <c r="Q24" s="584"/>
      <c r="R24" s="584"/>
      <c r="S24" s="584"/>
      <c r="T24" s="584"/>
      <c r="U24" s="588">
        <v>8.1999999999999993</v>
      </c>
      <c r="V24" s="588"/>
      <c r="W24" s="588"/>
      <c r="X24" s="588"/>
      <c r="Y24" s="584">
        <v>1875829</v>
      </c>
      <c r="Z24" s="584"/>
      <c r="AA24" s="584"/>
      <c r="AB24" s="584"/>
      <c r="AC24" s="584"/>
      <c r="AD24" s="584"/>
      <c r="AE24" s="584"/>
      <c r="AF24" s="584"/>
      <c r="AG24" s="588">
        <v>15.1</v>
      </c>
      <c r="AH24" s="588"/>
      <c r="AI24" s="588"/>
      <c r="AJ24" s="647"/>
      <c r="AK24" s="46"/>
      <c r="AL24" s="4"/>
      <c r="AM24" s="4"/>
      <c r="AN24" s="582" t="s">
        <v>142</v>
      </c>
      <c r="AO24" s="582"/>
      <c r="AP24" s="582"/>
      <c r="AQ24" s="582"/>
      <c r="AR24" s="582"/>
      <c r="AS24" s="582"/>
      <c r="AT24" s="582"/>
      <c r="AU24" s="582"/>
      <c r="AV24" s="585"/>
      <c r="AW24" s="583">
        <v>3087428</v>
      </c>
      <c r="AX24" s="584"/>
      <c r="AY24" s="584"/>
      <c r="AZ24" s="584"/>
      <c r="BA24" s="584"/>
      <c r="BB24" s="584"/>
      <c r="BC24" s="584"/>
      <c r="BD24" s="584"/>
      <c r="BE24" s="584"/>
      <c r="BF24" s="588">
        <v>38.6</v>
      </c>
      <c r="BG24" s="588"/>
      <c r="BH24" s="588"/>
      <c r="BI24" s="588"/>
      <c r="BJ24" s="584" t="s">
        <v>368</v>
      </c>
      <c r="BK24" s="821"/>
      <c r="BL24" s="821"/>
      <c r="BM24" s="821"/>
      <c r="BN24" s="821"/>
      <c r="BO24" s="821"/>
      <c r="BP24" s="822"/>
      <c r="BQ24" s="890" t="s">
        <v>141</v>
      </c>
      <c r="BR24" s="891"/>
      <c r="BS24" s="891"/>
      <c r="BT24" s="891"/>
      <c r="BU24" s="892"/>
      <c r="BV24" s="817" t="s">
        <v>409</v>
      </c>
      <c r="BW24" s="818"/>
      <c r="BX24" s="720"/>
      <c r="BY24" s="896"/>
      <c r="BZ24" s="52"/>
      <c r="CA24" s="582" t="s">
        <v>140</v>
      </c>
      <c r="CB24" s="582"/>
      <c r="CC24" s="582"/>
      <c r="CD24" s="582"/>
      <c r="CE24" s="582"/>
      <c r="CF24" s="582"/>
      <c r="CG24" s="582"/>
      <c r="CH24" s="582"/>
      <c r="CI24" s="582"/>
      <c r="CJ24" s="582"/>
      <c r="CK24" s="582"/>
      <c r="CL24" s="582"/>
      <c r="CM24" s="582"/>
      <c r="CN24" s="585"/>
      <c r="CO24" s="583" t="s">
        <v>368</v>
      </c>
      <c r="CP24" s="584"/>
      <c r="CQ24" s="584"/>
      <c r="CR24" s="584"/>
      <c r="CS24" s="584"/>
      <c r="CT24" s="752" t="s">
        <v>368</v>
      </c>
      <c r="CU24" s="752"/>
      <c r="CV24" s="752"/>
      <c r="CW24" s="752"/>
      <c r="CX24" s="752"/>
      <c r="CY24" s="752"/>
      <c r="CZ24" s="752" t="s">
        <v>368</v>
      </c>
      <c r="DA24" s="752"/>
      <c r="DB24" s="752"/>
      <c r="DC24" s="752"/>
      <c r="DD24" s="752"/>
      <c r="DE24" s="752"/>
      <c r="DF24" s="752"/>
      <c r="DG24" s="752"/>
      <c r="DH24" s="754"/>
      <c r="DI24" s="4"/>
    </row>
    <row r="25" spans="2:113" ht="13.5" customHeight="1">
      <c r="B25" s="878" t="s">
        <v>116</v>
      </c>
      <c r="C25" s="885" t="s">
        <v>148</v>
      </c>
      <c r="D25" s="886"/>
      <c r="E25" s="886"/>
      <c r="F25" s="886"/>
      <c r="G25" s="886"/>
      <c r="H25" s="886"/>
      <c r="I25" s="886"/>
      <c r="J25" s="886"/>
      <c r="K25" s="886"/>
      <c r="L25" s="887"/>
      <c r="M25" s="741">
        <v>1875829</v>
      </c>
      <c r="N25" s="742"/>
      <c r="O25" s="742"/>
      <c r="P25" s="742"/>
      <c r="Q25" s="742"/>
      <c r="R25" s="742"/>
      <c r="S25" s="742"/>
      <c r="T25" s="742"/>
      <c r="U25" s="743">
        <v>7.1</v>
      </c>
      <c r="V25" s="743"/>
      <c r="W25" s="743"/>
      <c r="X25" s="743"/>
      <c r="Y25" s="742">
        <v>1875829</v>
      </c>
      <c r="Z25" s="742"/>
      <c r="AA25" s="742"/>
      <c r="AB25" s="742"/>
      <c r="AC25" s="742"/>
      <c r="AD25" s="742"/>
      <c r="AE25" s="742"/>
      <c r="AF25" s="742"/>
      <c r="AG25" s="743">
        <v>15.1</v>
      </c>
      <c r="AH25" s="743"/>
      <c r="AI25" s="743"/>
      <c r="AJ25" s="781"/>
      <c r="AK25" s="46"/>
      <c r="AL25" s="4"/>
      <c r="AM25" s="582" t="s">
        <v>138</v>
      </c>
      <c r="AN25" s="582"/>
      <c r="AO25" s="582"/>
      <c r="AP25" s="582"/>
      <c r="AQ25" s="582"/>
      <c r="AR25" s="582"/>
      <c r="AS25" s="582"/>
      <c r="AT25" s="582"/>
      <c r="AU25" s="582"/>
      <c r="AV25" s="585"/>
      <c r="AW25" s="583">
        <v>85375</v>
      </c>
      <c r="AX25" s="584"/>
      <c r="AY25" s="584"/>
      <c r="AZ25" s="584"/>
      <c r="BA25" s="584"/>
      <c r="BB25" s="584"/>
      <c r="BC25" s="584"/>
      <c r="BD25" s="584"/>
      <c r="BE25" s="584"/>
      <c r="BF25" s="588">
        <v>1.1000000000000001</v>
      </c>
      <c r="BG25" s="588"/>
      <c r="BH25" s="588"/>
      <c r="BI25" s="588"/>
      <c r="BJ25" s="584" t="s">
        <v>368</v>
      </c>
      <c r="BK25" s="821"/>
      <c r="BL25" s="821"/>
      <c r="BM25" s="821"/>
      <c r="BN25" s="821"/>
      <c r="BO25" s="821"/>
      <c r="BP25" s="822"/>
      <c r="BQ25" s="619" t="s">
        <v>137</v>
      </c>
      <c r="BR25" s="582"/>
      <c r="BS25" s="582"/>
      <c r="BT25" s="582"/>
      <c r="BU25" s="585"/>
      <c r="BV25" s="817" t="s">
        <v>403</v>
      </c>
      <c r="BW25" s="818"/>
      <c r="BX25" s="720"/>
      <c r="BY25" s="896"/>
      <c r="BZ25" s="51"/>
      <c r="CA25" s="582" t="s">
        <v>136</v>
      </c>
      <c r="CB25" s="582"/>
      <c r="CC25" s="582"/>
      <c r="CD25" s="582"/>
      <c r="CE25" s="582"/>
      <c r="CF25" s="582"/>
      <c r="CG25" s="582"/>
      <c r="CH25" s="582"/>
      <c r="CI25" s="582"/>
      <c r="CJ25" s="582"/>
      <c r="CK25" s="582"/>
      <c r="CL25" s="582"/>
      <c r="CM25" s="582"/>
      <c r="CN25" s="585"/>
      <c r="CO25" s="583">
        <v>19</v>
      </c>
      <c r="CP25" s="584"/>
      <c r="CQ25" s="584"/>
      <c r="CR25" s="584"/>
      <c r="CS25" s="584"/>
      <c r="CT25" s="752">
        <v>64087</v>
      </c>
      <c r="CU25" s="752"/>
      <c r="CV25" s="752"/>
      <c r="CW25" s="752"/>
      <c r="CX25" s="752"/>
      <c r="CY25" s="752"/>
      <c r="CZ25" s="752">
        <v>3373</v>
      </c>
      <c r="DA25" s="752"/>
      <c r="DB25" s="752"/>
      <c r="DC25" s="752"/>
      <c r="DD25" s="752"/>
      <c r="DE25" s="752"/>
      <c r="DF25" s="752"/>
      <c r="DG25" s="752"/>
      <c r="DH25" s="754"/>
      <c r="DI25" s="4"/>
    </row>
    <row r="26" spans="2:113" ht="13.5" customHeight="1">
      <c r="B26" s="879"/>
      <c r="C26" s="881" t="s">
        <v>143</v>
      </c>
      <c r="D26" s="695"/>
      <c r="E26" s="695"/>
      <c r="F26" s="695"/>
      <c r="G26" s="695"/>
      <c r="H26" s="695"/>
      <c r="I26" s="695"/>
      <c r="J26" s="695"/>
      <c r="K26" s="695"/>
      <c r="L26" s="696"/>
      <c r="M26" s="583">
        <v>309865</v>
      </c>
      <c r="N26" s="584"/>
      <c r="O26" s="584"/>
      <c r="P26" s="584"/>
      <c r="Q26" s="584"/>
      <c r="R26" s="584"/>
      <c r="S26" s="584"/>
      <c r="T26" s="584"/>
      <c r="U26" s="588">
        <v>1.2</v>
      </c>
      <c r="V26" s="588"/>
      <c r="W26" s="588"/>
      <c r="X26" s="588"/>
      <c r="Y26" s="584" t="s">
        <v>368</v>
      </c>
      <c r="Z26" s="584"/>
      <c r="AA26" s="584"/>
      <c r="AB26" s="584"/>
      <c r="AC26" s="584"/>
      <c r="AD26" s="584"/>
      <c r="AE26" s="584"/>
      <c r="AF26" s="584"/>
      <c r="AG26" s="588" t="s">
        <v>368</v>
      </c>
      <c r="AH26" s="588"/>
      <c r="AI26" s="588"/>
      <c r="AJ26" s="647"/>
      <c r="AK26" s="46"/>
      <c r="AL26" s="4"/>
      <c r="AM26" s="582" t="s">
        <v>134</v>
      </c>
      <c r="AN26" s="582"/>
      <c r="AO26" s="582"/>
      <c r="AP26" s="582"/>
      <c r="AQ26" s="582"/>
      <c r="AR26" s="582"/>
      <c r="AS26" s="582"/>
      <c r="AT26" s="582"/>
      <c r="AU26" s="582"/>
      <c r="AV26" s="585"/>
      <c r="AW26" s="583">
        <v>406771</v>
      </c>
      <c r="AX26" s="584"/>
      <c r="AY26" s="584"/>
      <c r="AZ26" s="584"/>
      <c r="BA26" s="584"/>
      <c r="BB26" s="584"/>
      <c r="BC26" s="584"/>
      <c r="BD26" s="584"/>
      <c r="BE26" s="584"/>
      <c r="BF26" s="588">
        <v>5.0999999999999996</v>
      </c>
      <c r="BG26" s="588"/>
      <c r="BH26" s="588"/>
      <c r="BI26" s="588"/>
      <c r="BJ26" s="584" t="s">
        <v>368</v>
      </c>
      <c r="BK26" s="821"/>
      <c r="BL26" s="821"/>
      <c r="BM26" s="821"/>
      <c r="BN26" s="821"/>
      <c r="BO26" s="821"/>
      <c r="BP26" s="822"/>
      <c r="BQ26" s="619"/>
      <c r="BR26" s="582"/>
      <c r="BS26" s="582"/>
      <c r="BT26" s="582"/>
      <c r="BU26" s="585"/>
      <c r="BV26" s="817"/>
      <c r="BW26" s="818"/>
      <c r="BX26" s="720"/>
      <c r="BY26" s="896"/>
      <c r="BZ26" s="619" t="s">
        <v>133</v>
      </c>
      <c r="CA26" s="582"/>
      <c r="CB26" s="582"/>
      <c r="CC26" s="582"/>
      <c r="CD26" s="582"/>
      <c r="CE26" s="582"/>
      <c r="CF26" s="582"/>
      <c r="CG26" s="582"/>
      <c r="CH26" s="582"/>
      <c r="CI26" s="582"/>
      <c r="CJ26" s="582"/>
      <c r="CK26" s="582"/>
      <c r="CL26" s="582"/>
      <c r="CM26" s="582"/>
      <c r="CN26" s="585"/>
      <c r="CO26" s="583">
        <v>3</v>
      </c>
      <c r="CP26" s="584"/>
      <c r="CQ26" s="584"/>
      <c r="CR26" s="584"/>
      <c r="CS26" s="584"/>
      <c r="CT26" s="752">
        <v>13729</v>
      </c>
      <c r="CU26" s="752"/>
      <c r="CV26" s="752"/>
      <c r="CW26" s="752"/>
      <c r="CX26" s="752"/>
      <c r="CY26" s="752"/>
      <c r="CZ26" s="752">
        <v>4576</v>
      </c>
      <c r="DA26" s="752"/>
      <c r="DB26" s="752"/>
      <c r="DC26" s="752"/>
      <c r="DD26" s="752"/>
      <c r="DE26" s="752"/>
      <c r="DF26" s="752"/>
      <c r="DG26" s="752"/>
      <c r="DH26" s="754"/>
      <c r="DI26" s="4"/>
    </row>
    <row r="27" spans="2:113" ht="13.5" customHeight="1">
      <c r="B27" s="880"/>
      <c r="C27" s="882" t="s">
        <v>139</v>
      </c>
      <c r="D27" s="883"/>
      <c r="E27" s="883"/>
      <c r="F27" s="883"/>
      <c r="G27" s="883"/>
      <c r="H27" s="883"/>
      <c r="I27" s="883"/>
      <c r="J27" s="883"/>
      <c r="K27" s="883"/>
      <c r="L27" s="884"/>
      <c r="M27" s="874">
        <v>53</v>
      </c>
      <c r="N27" s="875"/>
      <c r="O27" s="875"/>
      <c r="P27" s="875"/>
      <c r="Q27" s="875"/>
      <c r="R27" s="875"/>
      <c r="S27" s="875"/>
      <c r="T27" s="875"/>
      <c r="U27" s="876">
        <v>0</v>
      </c>
      <c r="V27" s="876"/>
      <c r="W27" s="876"/>
      <c r="X27" s="876"/>
      <c r="Y27" s="875" t="s">
        <v>368</v>
      </c>
      <c r="Z27" s="875"/>
      <c r="AA27" s="875"/>
      <c r="AB27" s="875"/>
      <c r="AC27" s="875"/>
      <c r="AD27" s="875"/>
      <c r="AE27" s="875"/>
      <c r="AF27" s="875"/>
      <c r="AG27" s="876" t="s">
        <v>368</v>
      </c>
      <c r="AH27" s="876"/>
      <c r="AI27" s="876"/>
      <c r="AJ27" s="877"/>
      <c r="AK27" s="46"/>
      <c r="AL27" s="4"/>
      <c r="AM27" s="582" t="s">
        <v>131</v>
      </c>
      <c r="AN27" s="582"/>
      <c r="AO27" s="582"/>
      <c r="AP27" s="582"/>
      <c r="AQ27" s="582"/>
      <c r="AR27" s="582"/>
      <c r="AS27" s="582"/>
      <c r="AT27" s="582"/>
      <c r="AU27" s="582"/>
      <c r="AV27" s="585"/>
      <c r="AW27" s="583" t="s">
        <v>368</v>
      </c>
      <c r="AX27" s="584"/>
      <c r="AY27" s="584"/>
      <c r="AZ27" s="584"/>
      <c r="BA27" s="584"/>
      <c r="BB27" s="584"/>
      <c r="BC27" s="584"/>
      <c r="BD27" s="584"/>
      <c r="BE27" s="584"/>
      <c r="BF27" s="588" t="s">
        <v>368</v>
      </c>
      <c r="BG27" s="588"/>
      <c r="BH27" s="588"/>
      <c r="BI27" s="588"/>
      <c r="BJ27" s="584" t="s">
        <v>368</v>
      </c>
      <c r="BK27" s="821"/>
      <c r="BL27" s="821"/>
      <c r="BM27" s="821"/>
      <c r="BN27" s="821"/>
      <c r="BO27" s="821"/>
      <c r="BP27" s="822"/>
      <c r="BQ27" s="619"/>
      <c r="BR27" s="582"/>
      <c r="BS27" s="582"/>
      <c r="BT27" s="582"/>
      <c r="BU27" s="585"/>
      <c r="BV27" s="817"/>
      <c r="BW27" s="818"/>
      <c r="BX27" s="720"/>
      <c r="BY27" s="896"/>
      <c r="BZ27" s="619" t="s">
        <v>130</v>
      </c>
      <c r="CA27" s="582"/>
      <c r="CB27" s="582"/>
      <c r="CC27" s="582"/>
      <c r="CD27" s="582"/>
      <c r="CE27" s="582"/>
      <c r="CF27" s="582"/>
      <c r="CG27" s="582"/>
      <c r="CH27" s="582"/>
      <c r="CI27" s="582"/>
      <c r="CJ27" s="582"/>
      <c r="CK27" s="582"/>
      <c r="CL27" s="582"/>
      <c r="CM27" s="582"/>
      <c r="CN27" s="585"/>
      <c r="CO27" s="583" t="s">
        <v>368</v>
      </c>
      <c r="CP27" s="584"/>
      <c r="CQ27" s="584"/>
      <c r="CR27" s="584"/>
      <c r="CS27" s="584"/>
      <c r="CT27" s="752" t="s">
        <v>368</v>
      </c>
      <c r="CU27" s="752"/>
      <c r="CV27" s="752"/>
      <c r="CW27" s="752"/>
      <c r="CX27" s="752"/>
      <c r="CY27" s="752"/>
      <c r="CZ27" s="752" t="s">
        <v>368</v>
      </c>
      <c r="DA27" s="752"/>
      <c r="DB27" s="752"/>
      <c r="DC27" s="752"/>
      <c r="DD27" s="752"/>
      <c r="DE27" s="752"/>
      <c r="DF27" s="752"/>
      <c r="DG27" s="752"/>
      <c r="DH27" s="754"/>
      <c r="DI27" s="4"/>
    </row>
    <row r="28" spans="2:113" ht="13.5" customHeight="1">
      <c r="B28" s="659" t="s">
        <v>135</v>
      </c>
      <c r="C28" s="582"/>
      <c r="D28" s="582"/>
      <c r="E28" s="582"/>
      <c r="F28" s="582"/>
      <c r="G28" s="582"/>
      <c r="H28" s="582"/>
      <c r="I28" s="582"/>
      <c r="J28" s="582"/>
      <c r="K28" s="582"/>
      <c r="L28" s="585"/>
      <c r="M28" s="870">
        <v>11678911</v>
      </c>
      <c r="N28" s="871"/>
      <c r="O28" s="871"/>
      <c r="P28" s="871"/>
      <c r="Q28" s="871"/>
      <c r="R28" s="871"/>
      <c r="S28" s="871"/>
      <c r="T28" s="871"/>
      <c r="U28" s="872">
        <v>43.9</v>
      </c>
      <c r="V28" s="872"/>
      <c r="W28" s="872"/>
      <c r="X28" s="872"/>
      <c r="Y28" s="871">
        <v>10772845</v>
      </c>
      <c r="Z28" s="871"/>
      <c r="AA28" s="871"/>
      <c r="AB28" s="871"/>
      <c r="AC28" s="871"/>
      <c r="AD28" s="871"/>
      <c r="AE28" s="871"/>
      <c r="AF28" s="871"/>
      <c r="AG28" s="872">
        <v>86.5</v>
      </c>
      <c r="AH28" s="872"/>
      <c r="AI28" s="872"/>
      <c r="AJ28" s="873"/>
      <c r="AK28" s="49"/>
      <c r="AL28" s="6"/>
      <c r="AM28" s="695" t="s">
        <v>128</v>
      </c>
      <c r="AN28" s="695"/>
      <c r="AO28" s="695"/>
      <c r="AP28" s="695"/>
      <c r="AQ28" s="695"/>
      <c r="AR28" s="695"/>
      <c r="AS28" s="695"/>
      <c r="AT28" s="695"/>
      <c r="AU28" s="695"/>
      <c r="AV28" s="696"/>
      <c r="AW28" s="583" t="s">
        <v>368</v>
      </c>
      <c r="AX28" s="584"/>
      <c r="AY28" s="584"/>
      <c r="AZ28" s="584"/>
      <c r="BA28" s="584"/>
      <c r="BB28" s="584"/>
      <c r="BC28" s="584"/>
      <c r="BD28" s="584"/>
      <c r="BE28" s="584"/>
      <c r="BF28" s="588" t="s">
        <v>368</v>
      </c>
      <c r="BG28" s="588"/>
      <c r="BH28" s="588"/>
      <c r="BI28" s="588"/>
      <c r="BJ28" s="584" t="s">
        <v>368</v>
      </c>
      <c r="BK28" s="821"/>
      <c r="BL28" s="821"/>
      <c r="BM28" s="821"/>
      <c r="BN28" s="821"/>
      <c r="BO28" s="821"/>
      <c r="BP28" s="822"/>
      <c r="BQ28" s="619"/>
      <c r="BR28" s="582"/>
      <c r="BS28" s="582"/>
      <c r="BT28" s="582"/>
      <c r="BU28" s="585"/>
      <c r="BV28" s="817"/>
      <c r="BW28" s="818"/>
      <c r="BX28" s="897"/>
      <c r="BY28" s="898"/>
      <c r="BZ28" s="697" t="s">
        <v>30</v>
      </c>
      <c r="CA28" s="662"/>
      <c r="CB28" s="662"/>
      <c r="CC28" s="662"/>
      <c r="CD28" s="662"/>
      <c r="CE28" s="662"/>
      <c r="CF28" s="662"/>
      <c r="CG28" s="662"/>
      <c r="CH28" s="662"/>
      <c r="CI28" s="662"/>
      <c r="CJ28" s="662"/>
      <c r="CK28" s="662"/>
      <c r="CL28" s="662"/>
      <c r="CM28" s="662"/>
      <c r="CN28" s="663"/>
      <c r="CO28" s="583">
        <v>340</v>
      </c>
      <c r="CP28" s="584"/>
      <c r="CQ28" s="584"/>
      <c r="CR28" s="584"/>
      <c r="CS28" s="584"/>
      <c r="CT28" s="752">
        <v>1036524</v>
      </c>
      <c r="CU28" s="752"/>
      <c r="CV28" s="752"/>
      <c r="CW28" s="752"/>
      <c r="CX28" s="752"/>
      <c r="CY28" s="752"/>
      <c r="CZ28" s="752">
        <v>3049</v>
      </c>
      <c r="DA28" s="752"/>
      <c r="DB28" s="752"/>
      <c r="DC28" s="752"/>
      <c r="DD28" s="752"/>
      <c r="DE28" s="752"/>
      <c r="DF28" s="752"/>
      <c r="DG28" s="752"/>
      <c r="DH28" s="754"/>
      <c r="DI28" s="4"/>
    </row>
    <row r="29" spans="2:113" ht="13.5" customHeight="1">
      <c r="B29" s="853" t="s">
        <v>132</v>
      </c>
      <c r="C29" s="695"/>
      <c r="D29" s="695"/>
      <c r="E29" s="695"/>
      <c r="F29" s="695"/>
      <c r="G29" s="695"/>
      <c r="H29" s="695"/>
      <c r="I29" s="695"/>
      <c r="J29" s="695"/>
      <c r="K29" s="695"/>
      <c r="L29" s="696"/>
      <c r="M29" s="583">
        <v>9357</v>
      </c>
      <c r="N29" s="584"/>
      <c r="O29" s="584"/>
      <c r="P29" s="584"/>
      <c r="Q29" s="584"/>
      <c r="R29" s="584"/>
      <c r="S29" s="584"/>
      <c r="T29" s="584"/>
      <c r="U29" s="588">
        <v>0</v>
      </c>
      <c r="V29" s="588"/>
      <c r="W29" s="588"/>
      <c r="X29" s="588"/>
      <c r="Y29" s="584">
        <v>9357</v>
      </c>
      <c r="Z29" s="584"/>
      <c r="AA29" s="584"/>
      <c r="AB29" s="584"/>
      <c r="AC29" s="584"/>
      <c r="AD29" s="584"/>
      <c r="AE29" s="584"/>
      <c r="AF29" s="584"/>
      <c r="AG29" s="588">
        <v>0.1</v>
      </c>
      <c r="AH29" s="588"/>
      <c r="AI29" s="588"/>
      <c r="AJ29" s="647"/>
      <c r="AK29" s="49"/>
      <c r="AL29" s="582" t="s">
        <v>126</v>
      </c>
      <c r="AM29" s="582"/>
      <c r="AN29" s="582"/>
      <c r="AO29" s="582"/>
      <c r="AP29" s="582"/>
      <c r="AQ29" s="582"/>
      <c r="AR29" s="582"/>
      <c r="AS29" s="582"/>
      <c r="AT29" s="582"/>
      <c r="AU29" s="582"/>
      <c r="AV29" s="585"/>
      <c r="AW29" s="583" t="s">
        <v>368</v>
      </c>
      <c r="AX29" s="584"/>
      <c r="AY29" s="584"/>
      <c r="AZ29" s="584"/>
      <c r="BA29" s="584"/>
      <c r="BB29" s="584"/>
      <c r="BC29" s="584"/>
      <c r="BD29" s="584"/>
      <c r="BE29" s="584"/>
      <c r="BF29" s="588" t="s">
        <v>368</v>
      </c>
      <c r="BG29" s="588"/>
      <c r="BH29" s="588"/>
      <c r="BI29" s="588"/>
      <c r="BJ29" s="584" t="s">
        <v>368</v>
      </c>
      <c r="BK29" s="821"/>
      <c r="BL29" s="821"/>
      <c r="BM29" s="821"/>
      <c r="BN29" s="821"/>
      <c r="BO29" s="821"/>
      <c r="BP29" s="822"/>
      <c r="BQ29" s="861"/>
      <c r="BR29" s="862"/>
      <c r="BS29" s="862"/>
      <c r="BT29" s="862"/>
      <c r="BU29" s="863"/>
      <c r="BV29" s="864"/>
      <c r="BW29" s="816"/>
      <c r="BX29" s="865" t="s">
        <v>413</v>
      </c>
      <c r="BY29" s="866"/>
      <c r="BZ29" s="866"/>
      <c r="CA29" s="866"/>
      <c r="CB29" s="866"/>
      <c r="CC29" s="866"/>
      <c r="CD29" s="866"/>
      <c r="CE29" s="866"/>
      <c r="CF29" s="866"/>
      <c r="CG29" s="866"/>
      <c r="CH29" s="866"/>
      <c r="CI29" s="866"/>
      <c r="CJ29" s="866"/>
      <c r="CK29" s="866"/>
      <c r="CL29" s="866"/>
      <c r="CM29" s="866"/>
      <c r="CN29" s="867"/>
      <c r="CO29" s="868">
        <v>102.1</v>
      </c>
      <c r="CP29" s="784"/>
      <c r="CQ29" s="784"/>
      <c r="CR29" s="784"/>
      <c r="CS29" s="784"/>
      <c r="CT29" s="784"/>
      <c r="CU29" s="784"/>
      <c r="CV29" s="784"/>
      <c r="CW29" s="784"/>
      <c r="CX29" s="784"/>
      <c r="CY29" s="784"/>
      <c r="CZ29" s="784"/>
      <c r="DA29" s="784"/>
      <c r="DB29" s="784"/>
      <c r="DC29" s="784"/>
      <c r="DD29" s="784"/>
      <c r="DE29" s="784"/>
      <c r="DF29" s="784"/>
      <c r="DG29" s="784"/>
      <c r="DH29" s="869"/>
      <c r="DI29" s="4"/>
    </row>
    <row r="30" spans="2:113" ht="13.5" customHeight="1">
      <c r="B30" s="659" t="s">
        <v>129</v>
      </c>
      <c r="C30" s="582"/>
      <c r="D30" s="582"/>
      <c r="E30" s="582"/>
      <c r="F30" s="582"/>
      <c r="G30" s="582"/>
      <c r="H30" s="582"/>
      <c r="I30" s="582"/>
      <c r="J30" s="582"/>
      <c r="K30" s="582"/>
      <c r="L30" s="585"/>
      <c r="M30" s="583">
        <v>253349</v>
      </c>
      <c r="N30" s="584"/>
      <c r="O30" s="584"/>
      <c r="P30" s="584"/>
      <c r="Q30" s="584"/>
      <c r="R30" s="584"/>
      <c r="S30" s="584"/>
      <c r="T30" s="584"/>
      <c r="U30" s="588">
        <v>1</v>
      </c>
      <c r="V30" s="588"/>
      <c r="W30" s="588"/>
      <c r="X30" s="588"/>
      <c r="Y30" s="584" t="s">
        <v>368</v>
      </c>
      <c r="Z30" s="584"/>
      <c r="AA30" s="584"/>
      <c r="AB30" s="584"/>
      <c r="AC30" s="584"/>
      <c r="AD30" s="584"/>
      <c r="AE30" s="584"/>
      <c r="AF30" s="584"/>
      <c r="AG30" s="588" t="s">
        <v>368</v>
      </c>
      <c r="AH30" s="588"/>
      <c r="AI30" s="588"/>
      <c r="AJ30" s="647"/>
      <c r="AK30" s="619" t="s">
        <v>123</v>
      </c>
      <c r="AL30" s="582"/>
      <c r="AM30" s="582"/>
      <c r="AN30" s="582"/>
      <c r="AO30" s="582"/>
      <c r="AP30" s="582"/>
      <c r="AQ30" s="582"/>
      <c r="AR30" s="582"/>
      <c r="AS30" s="582"/>
      <c r="AT30" s="582"/>
      <c r="AU30" s="582"/>
      <c r="AV30" s="585"/>
      <c r="AW30" s="583">
        <v>596148</v>
      </c>
      <c r="AX30" s="584"/>
      <c r="AY30" s="584"/>
      <c r="AZ30" s="584"/>
      <c r="BA30" s="584"/>
      <c r="BB30" s="584"/>
      <c r="BC30" s="584"/>
      <c r="BD30" s="584"/>
      <c r="BE30" s="584"/>
      <c r="BF30" s="588">
        <v>7.5</v>
      </c>
      <c r="BG30" s="588"/>
      <c r="BH30" s="588"/>
      <c r="BI30" s="588"/>
      <c r="BJ30" s="584" t="s">
        <v>368</v>
      </c>
      <c r="BK30" s="821"/>
      <c r="BL30" s="821"/>
      <c r="BM30" s="821"/>
      <c r="BN30" s="821"/>
      <c r="BO30" s="821"/>
      <c r="BP30" s="822"/>
      <c r="BQ30" s="728" t="s">
        <v>122</v>
      </c>
      <c r="BR30" s="632"/>
      <c r="BS30" s="632"/>
      <c r="BT30" s="632"/>
      <c r="BU30" s="632"/>
      <c r="BV30" s="632"/>
      <c r="BW30" s="632"/>
      <c r="BX30" s="632"/>
      <c r="BY30" s="632"/>
      <c r="BZ30" s="632"/>
      <c r="CA30" s="632"/>
      <c r="CB30" s="632"/>
      <c r="CC30" s="632"/>
      <c r="CD30" s="633"/>
      <c r="CE30" s="801"/>
      <c r="CF30" s="632" t="s">
        <v>121</v>
      </c>
      <c r="CG30" s="632"/>
      <c r="CH30" s="632"/>
      <c r="CI30" s="632"/>
      <c r="CJ30" s="632"/>
      <c r="CK30" s="632"/>
      <c r="CL30" s="632"/>
      <c r="CM30" s="632"/>
      <c r="CN30" s="854"/>
      <c r="CO30" s="795" t="s">
        <v>120</v>
      </c>
      <c r="CP30" s="788"/>
      <c r="CQ30" s="788"/>
      <c r="CR30" s="788"/>
      <c r="CS30" s="796"/>
      <c r="CT30" s="857" t="s">
        <v>119</v>
      </c>
      <c r="CU30" s="844"/>
      <c r="CV30" s="844"/>
      <c r="CW30" s="844"/>
      <c r="CX30" s="844"/>
      <c r="CY30" s="845"/>
      <c r="CZ30" s="638" t="s">
        <v>414</v>
      </c>
      <c r="DA30" s="639"/>
      <c r="DB30" s="639"/>
      <c r="DC30" s="639"/>
      <c r="DD30" s="639"/>
      <c r="DE30" s="639"/>
      <c r="DF30" s="639"/>
      <c r="DG30" s="639"/>
      <c r="DH30" s="859"/>
    </row>
    <row r="31" spans="2:113" ht="13.5" customHeight="1">
      <c r="B31" s="659" t="s">
        <v>127</v>
      </c>
      <c r="C31" s="582"/>
      <c r="D31" s="582"/>
      <c r="E31" s="582"/>
      <c r="F31" s="582"/>
      <c r="G31" s="582"/>
      <c r="H31" s="582"/>
      <c r="I31" s="582"/>
      <c r="J31" s="582"/>
      <c r="K31" s="582"/>
      <c r="L31" s="585"/>
      <c r="M31" s="583">
        <v>186555</v>
      </c>
      <c r="N31" s="584"/>
      <c r="O31" s="584"/>
      <c r="P31" s="584"/>
      <c r="Q31" s="584"/>
      <c r="R31" s="584"/>
      <c r="S31" s="584"/>
      <c r="T31" s="584"/>
      <c r="U31" s="588">
        <v>0.7</v>
      </c>
      <c r="V31" s="588"/>
      <c r="W31" s="588"/>
      <c r="X31" s="588"/>
      <c r="Y31" s="584">
        <v>39692</v>
      </c>
      <c r="Z31" s="584"/>
      <c r="AA31" s="584"/>
      <c r="AB31" s="584"/>
      <c r="AC31" s="584"/>
      <c r="AD31" s="584"/>
      <c r="AE31" s="584"/>
      <c r="AF31" s="584"/>
      <c r="AG31" s="588">
        <v>0.3</v>
      </c>
      <c r="AH31" s="588"/>
      <c r="AI31" s="588"/>
      <c r="AJ31" s="647"/>
      <c r="AK31" s="49"/>
      <c r="AL31" s="667" t="s">
        <v>118</v>
      </c>
      <c r="AM31" s="667"/>
      <c r="AN31" s="667"/>
      <c r="AO31" s="667"/>
      <c r="AP31" s="667"/>
      <c r="AQ31" s="667"/>
      <c r="AR31" s="667"/>
      <c r="AS31" s="667"/>
      <c r="AT31" s="667"/>
      <c r="AU31" s="667"/>
      <c r="AV31" s="668"/>
      <c r="AW31" s="733">
        <v>596148</v>
      </c>
      <c r="AX31" s="734"/>
      <c r="AY31" s="734"/>
      <c r="AZ31" s="734"/>
      <c r="BA31" s="734"/>
      <c r="BB31" s="734"/>
      <c r="BC31" s="734"/>
      <c r="BD31" s="734"/>
      <c r="BE31" s="734"/>
      <c r="BF31" s="735">
        <v>7.5</v>
      </c>
      <c r="BG31" s="735"/>
      <c r="BH31" s="735"/>
      <c r="BI31" s="735"/>
      <c r="BJ31" s="734" t="s">
        <v>368</v>
      </c>
      <c r="BK31" s="833"/>
      <c r="BL31" s="833"/>
      <c r="BM31" s="833"/>
      <c r="BN31" s="833"/>
      <c r="BO31" s="833"/>
      <c r="BP31" s="834"/>
      <c r="BQ31" s="697"/>
      <c r="BR31" s="662"/>
      <c r="BS31" s="662"/>
      <c r="BT31" s="662"/>
      <c r="BU31" s="662"/>
      <c r="BV31" s="662"/>
      <c r="BW31" s="662"/>
      <c r="BX31" s="662"/>
      <c r="BY31" s="662"/>
      <c r="BZ31" s="662"/>
      <c r="CA31" s="662"/>
      <c r="CB31" s="662"/>
      <c r="CC31" s="662"/>
      <c r="CD31" s="663"/>
      <c r="CE31" s="823"/>
      <c r="CF31" s="662"/>
      <c r="CG31" s="662"/>
      <c r="CH31" s="662"/>
      <c r="CI31" s="662"/>
      <c r="CJ31" s="662"/>
      <c r="CK31" s="662"/>
      <c r="CL31" s="662"/>
      <c r="CM31" s="662"/>
      <c r="CN31" s="824"/>
      <c r="CO31" s="855"/>
      <c r="CP31" s="806"/>
      <c r="CQ31" s="806"/>
      <c r="CR31" s="806"/>
      <c r="CS31" s="856"/>
      <c r="CT31" s="858"/>
      <c r="CU31" s="674"/>
      <c r="CV31" s="674"/>
      <c r="CW31" s="674"/>
      <c r="CX31" s="674"/>
      <c r="CY31" s="675"/>
      <c r="CZ31" s="644"/>
      <c r="DA31" s="645"/>
      <c r="DB31" s="645"/>
      <c r="DC31" s="645"/>
      <c r="DD31" s="645"/>
      <c r="DE31" s="645"/>
      <c r="DF31" s="645"/>
      <c r="DG31" s="645"/>
      <c r="DH31" s="860"/>
      <c r="DI31" s="4"/>
    </row>
    <row r="32" spans="2:113" ht="13.5" customHeight="1">
      <c r="B32" s="659" t="s">
        <v>124</v>
      </c>
      <c r="C32" s="582"/>
      <c r="D32" s="582"/>
      <c r="E32" s="582"/>
      <c r="F32" s="582"/>
      <c r="G32" s="582"/>
      <c r="H32" s="582"/>
      <c r="I32" s="582"/>
      <c r="J32" s="582"/>
      <c r="K32" s="582"/>
      <c r="L32" s="585"/>
      <c r="M32" s="583">
        <v>191426</v>
      </c>
      <c r="N32" s="584"/>
      <c r="O32" s="584"/>
      <c r="P32" s="584"/>
      <c r="Q32" s="584"/>
      <c r="R32" s="584"/>
      <c r="S32" s="584"/>
      <c r="T32" s="584"/>
      <c r="U32" s="588">
        <v>0.7</v>
      </c>
      <c r="V32" s="588"/>
      <c r="W32" s="588"/>
      <c r="X32" s="588"/>
      <c r="Y32" s="584" t="s">
        <v>368</v>
      </c>
      <c r="Z32" s="584"/>
      <c r="AA32" s="584"/>
      <c r="AB32" s="584"/>
      <c r="AC32" s="584"/>
      <c r="AD32" s="584"/>
      <c r="AE32" s="584"/>
      <c r="AF32" s="584"/>
      <c r="AG32" s="588" t="s">
        <v>368</v>
      </c>
      <c r="AH32" s="588"/>
      <c r="AI32" s="588"/>
      <c r="AJ32" s="647"/>
      <c r="AK32" s="846" t="s">
        <v>116</v>
      </c>
      <c r="AL32" s="50"/>
      <c r="AM32" s="726" t="s">
        <v>115</v>
      </c>
      <c r="AN32" s="726"/>
      <c r="AO32" s="726"/>
      <c r="AP32" s="726"/>
      <c r="AQ32" s="726"/>
      <c r="AR32" s="726"/>
      <c r="AS32" s="726"/>
      <c r="AT32" s="726"/>
      <c r="AU32" s="726"/>
      <c r="AV32" s="727"/>
      <c r="AW32" s="741" t="s">
        <v>368</v>
      </c>
      <c r="AX32" s="742"/>
      <c r="AY32" s="742"/>
      <c r="AZ32" s="742"/>
      <c r="BA32" s="742"/>
      <c r="BB32" s="742"/>
      <c r="BC32" s="742"/>
      <c r="BD32" s="742"/>
      <c r="BE32" s="742"/>
      <c r="BF32" s="743" t="s">
        <v>368</v>
      </c>
      <c r="BG32" s="743"/>
      <c r="BH32" s="743"/>
      <c r="BI32" s="743"/>
      <c r="BJ32" s="742" t="s">
        <v>368</v>
      </c>
      <c r="BK32" s="831"/>
      <c r="BL32" s="831"/>
      <c r="BM32" s="831"/>
      <c r="BN32" s="831"/>
      <c r="BO32" s="831"/>
      <c r="BP32" s="832"/>
      <c r="BQ32" s="843" t="s">
        <v>114</v>
      </c>
      <c r="BR32" s="844"/>
      <c r="BS32" s="844"/>
      <c r="BT32" s="844"/>
      <c r="BU32" s="845"/>
      <c r="BV32" s="839" t="s">
        <v>409</v>
      </c>
      <c r="BW32" s="840"/>
      <c r="BX32" s="728" t="s">
        <v>113</v>
      </c>
      <c r="BY32" s="632"/>
      <c r="BZ32" s="632"/>
      <c r="CA32" s="632"/>
      <c r="CB32" s="633"/>
      <c r="CC32" s="839" t="s">
        <v>403</v>
      </c>
      <c r="CD32" s="840"/>
      <c r="CE32" s="728" t="s">
        <v>112</v>
      </c>
      <c r="CF32" s="632"/>
      <c r="CG32" s="632"/>
      <c r="CH32" s="632"/>
      <c r="CI32" s="632"/>
      <c r="CJ32" s="632"/>
      <c r="CK32" s="632"/>
      <c r="CL32" s="632"/>
      <c r="CM32" s="632"/>
      <c r="CN32" s="633"/>
      <c r="CO32" s="841">
        <v>1</v>
      </c>
      <c r="CP32" s="614"/>
      <c r="CQ32" s="614"/>
      <c r="CR32" s="614"/>
      <c r="CS32" s="614"/>
      <c r="CT32" s="842" t="s">
        <v>539</v>
      </c>
      <c r="CU32" s="842"/>
      <c r="CV32" s="842"/>
      <c r="CW32" s="842"/>
      <c r="CX32" s="842"/>
      <c r="CY32" s="842"/>
      <c r="CZ32" s="750">
        <v>8580</v>
      </c>
      <c r="DA32" s="783"/>
      <c r="DB32" s="783"/>
      <c r="DC32" s="783"/>
      <c r="DD32" s="783"/>
      <c r="DE32" s="783"/>
      <c r="DF32" s="783"/>
      <c r="DG32" s="783"/>
      <c r="DH32" s="786"/>
      <c r="DI32" s="4"/>
    </row>
    <row r="33" spans="2:113" ht="13.5" customHeight="1">
      <c r="B33" s="849" t="s">
        <v>8</v>
      </c>
      <c r="C33" s="773"/>
      <c r="D33" s="773"/>
      <c r="E33" s="773"/>
      <c r="F33" s="773"/>
      <c r="G33" s="773"/>
      <c r="H33" s="773"/>
      <c r="I33" s="773"/>
      <c r="J33" s="773"/>
      <c r="K33" s="773"/>
      <c r="L33" s="774"/>
      <c r="M33" s="583">
        <v>5648782</v>
      </c>
      <c r="N33" s="584"/>
      <c r="O33" s="584"/>
      <c r="P33" s="584"/>
      <c r="Q33" s="584"/>
      <c r="R33" s="584"/>
      <c r="S33" s="584"/>
      <c r="T33" s="584"/>
      <c r="U33" s="588">
        <v>21.2</v>
      </c>
      <c r="V33" s="588"/>
      <c r="W33" s="588"/>
      <c r="X33" s="588"/>
      <c r="Y33" s="584" t="s">
        <v>368</v>
      </c>
      <c r="Z33" s="584"/>
      <c r="AA33" s="584"/>
      <c r="AB33" s="584"/>
      <c r="AC33" s="584"/>
      <c r="AD33" s="584"/>
      <c r="AE33" s="584"/>
      <c r="AF33" s="584"/>
      <c r="AG33" s="588" t="s">
        <v>368</v>
      </c>
      <c r="AH33" s="588"/>
      <c r="AI33" s="588"/>
      <c r="AJ33" s="647"/>
      <c r="AK33" s="847"/>
      <c r="AL33" s="49"/>
      <c r="AM33" s="773" t="s">
        <v>416</v>
      </c>
      <c r="AN33" s="773"/>
      <c r="AO33" s="773"/>
      <c r="AP33" s="773"/>
      <c r="AQ33" s="773"/>
      <c r="AR33" s="773"/>
      <c r="AS33" s="773"/>
      <c r="AT33" s="773"/>
      <c r="AU33" s="773"/>
      <c r="AV33" s="774"/>
      <c r="AW33" s="583" t="s">
        <v>368</v>
      </c>
      <c r="AX33" s="584"/>
      <c r="AY33" s="584"/>
      <c r="AZ33" s="584"/>
      <c r="BA33" s="584"/>
      <c r="BB33" s="584"/>
      <c r="BC33" s="584"/>
      <c r="BD33" s="584"/>
      <c r="BE33" s="584"/>
      <c r="BF33" s="588" t="s">
        <v>368</v>
      </c>
      <c r="BG33" s="588"/>
      <c r="BH33" s="588"/>
      <c r="BI33" s="588"/>
      <c r="BJ33" s="584" t="s">
        <v>368</v>
      </c>
      <c r="BK33" s="821"/>
      <c r="BL33" s="821"/>
      <c r="BM33" s="821"/>
      <c r="BN33" s="821"/>
      <c r="BO33" s="821"/>
      <c r="BP33" s="822"/>
      <c r="BQ33" s="838" t="s">
        <v>110</v>
      </c>
      <c r="BR33" s="708"/>
      <c r="BS33" s="708"/>
      <c r="BT33" s="708"/>
      <c r="BU33" s="709"/>
      <c r="BV33" s="817" t="s">
        <v>403</v>
      </c>
      <c r="BW33" s="818"/>
      <c r="BX33" s="619" t="s">
        <v>109</v>
      </c>
      <c r="BY33" s="582"/>
      <c r="BZ33" s="582"/>
      <c r="CA33" s="582"/>
      <c r="CB33" s="585"/>
      <c r="CC33" s="817" t="s">
        <v>409</v>
      </c>
      <c r="CD33" s="818"/>
      <c r="CE33" s="619" t="s">
        <v>108</v>
      </c>
      <c r="CF33" s="582"/>
      <c r="CG33" s="582"/>
      <c r="CH33" s="582"/>
      <c r="CI33" s="582"/>
      <c r="CJ33" s="582"/>
      <c r="CK33" s="582"/>
      <c r="CL33" s="582"/>
      <c r="CM33" s="582"/>
      <c r="CN33" s="585"/>
      <c r="CO33" s="819">
        <v>1</v>
      </c>
      <c r="CP33" s="752"/>
      <c r="CQ33" s="752"/>
      <c r="CR33" s="752"/>
      <c r="CS33" s="752"/>
      <c r="CT33" s="820" t="s">
        <v>539</v>
      </c>
      <c r="CU33" s="820"/>
      <c r="CV33" s="820"/>
      <c r="CW33" s="820"/>
      <c r="CX33" s="820"/>
      <c r="CY33" s="820"/>
      <c r="CZ33" s="584">
        <v>7370</v>
      </c>
      <c r="DA33" s="752"/>
      <c r="DB33" s="752"/>
      <c r="DC33" s="752"/>
      <c r="DD33" s="752"/>
      <c r="DE33" s="752"/>
      <c r="DF33" s="752"/>
      <c r="DG33" s="752"/>
      <c r="DH33" s="754"/>
      <c r="DI33" s="4"/>
    </row>
    <row r="34" spans="2:113" ht="13.5" customHeight="1">
      <c r="B34" s="850" t="s">
        <v>117</v>
      </c>
      <c r="C34" s="851"/>
      <c r="D34" s="851"/>
      <c r="E34" s="851"/>
      <c r="F34" s="851"/>
      <c r="G34" s="851"/>
      <c r="H34" s="851"/>
      <c r="I34" s="851"/>
      <c r="J34" s="851"/>
      <c r="K34" s="851"/>
      <c r="L34" s="852"/>
      <c r="M34" s="583">
        <v>1626598</v>
      </c>
      <c r="N34" s="584"/>
      <c r="O34" s="584"/>
      <c r="P34" s="584"/>
      <c r="Q34" s="584"/>
      <c r="R34" s="584"/>
      <c r="S34" s="584"/>
      <c r="T34" s="584"/>
      <c r="U34" s="588">
        <v>6.1</v>
      </c>
      <c r="V34" s="588"/>
      <c r="W34" s="588"/>
      <c r="X34" s="588"/>
      <c r="Y34" s="584">
        <v>1626598</v>
      </c>
      <c r="Z34" s="584"/>
      <c r="AA34" s="584"/>
      <c r="AB34" s="584"/>
      <c r="AC34" s="584"/>
      <c r="AD34" s="584"/>
      <c r="AE34" s="584"/>
      <c r="AF34" s="584"/>
      <c r="AG34" s="588">
        <v>13.1</v>
      </c>
      <c r="AH34" s="588"/>
      <c r="AI34" s="588"/>
      <c r="AJ34" s="713"/>
      <c r="AK34" s="847"/>
      <c r="AL34" s="49"/>
      <c r="AM34" s="582" t="s">
        <v>106</v>
      </c>
      <c r="AN34" s="582"/>
      <c r="AO34" s="582"/>
      <c r="AP34" s="582"/>
      <c r="AQ34" s="582"/>
      <c r="AR34" s="582"/>
      <c r="AS34" s="582"/>
      <c r="AT34" s="582"/>
      <c r="AU34" s="582"/>
      <c r="AV34" s="585"/>
      <c r="AW34" s="583">
        <v>596148</v>
      </c>
      <c r="AX34" s="584"/>
      <c r="AY34" s="584"/>
      <c r="AZ34" s="584"/>
      <c r="BA34" s="584"/>
      <c r="BB34" s="584"/>
      <c r="BC34" s="584"/>
      <c r="BD34" s="584"/>
      <c r="BE34" s="584"/>
      <c r="BF34" s="588">
        <v>7.5</v>
      </c>
      <c r="BG34" s="588"/>
      <c r="BH34" s="588"/>
      <c r="BI34" s="588"/>
      <c r="BJ34" s="584" t="s">
        <v>368</v>
      </c>
      <c r="BK34" s="821"/>
      <c r="BL34" s="821"/>
      <c r="BM34" s="821"/>
      <c r="BN34" s="821"/>
      <c r="BO34" s="821"/>
      <c r="BP34" s="822"/>
      <c r="BQ34" s="619" t="s">
        <v>105</v>
      </c>
      <c r="BR34" s="582"/>
      <c r="BS34" s="582"/>
      <c r="BT34" s="582"/>
      <c r="BU34" s="585"/>
      <c r="BV34" s="817" t="s">
        <v>409</v>
      </c>
      <c r="BW34" s="818"/>
      <c r="BX34" s="619" t="s">
        <v>104</v>
      </c>
      <c r="BY34" s="582"/>
      <c r="BZ34" s="582"/>
      <c r="CA34" s="582"/>
      <c r="CB34" s="585"/>
      <c r="CC34" s="817" t="s">
        <v>409</v>
      </c>
      <c r="CD34" s="818"/>
      <c r="CE34" s="619" t="s">
        <v>103</v>
      </c>
      <c r="CF34" s="582"/>
      <c r="CG34" s="582"/>
      <c r="CH34" s="582"/>
      <c r="CI34" s="582"/>
      <c r="CJ34" s="582"/>
      <c r="CK34" s="582"/>
      <c r="CL34" s="582"/>
      <c r="CM34" s="582"/>
      <c r="CN34" s="585"/>
      <c r="CO34" s="819">
        <v>1</v>
      </c>
      <c r="CP34" s="752"/>
      <c r="CQ34" s="752"/>
      <c r="CR34" s="752"/>
      <c r="CS34" s="752"/>
      <c r="CT34" s="820" t="s">
        <v>540</v>
      </c>
      <c r="CU34" s="820"/>
      <c r="CV34" s="820"/>
      <c r="CW34" s="820"/>
      <c r="CX34" s="820"/>
      <c r="CY34" s="820"/>
      <c r="CZ34" s="584">
        <v>6920</v>
      </c>
      <c r="DA34" s="752"/>
      <c r="DB34" s="752"/>
      <c r="DC34" s="752"/>
      <c r="DD34" s="752"/>
      <c r="DE34" s="752"/>
      <c r="DF34" s="752"/>
      <c r="DG34" s="752"/>
      <c r="DH34" s="754"/>
      <c r="DI34" s="4"/>
    </row>
    <row r="35" spans="2:113" ht="13.5" customHeight="1">
      <c r="B35" s="853" t="s">
        <v>111</v>
      </c>
      <c r="C35" s="695"/>
      <c r="D35" s="695"/>
      <c r="E35" s="695"/>
      <c r="F35" s="695"/>
      <c r="G35" s="695"/>
      <c r="H35" s="695"/>
      <c r="I35" s="695"/>
      <c r="J35" s="695"/>
      <c r="K35" s="695"/>
      <c r="L35" s="696"/>
      <c r="M35" s="583"/>
      <c r="N35" s="584"/>
      <c r="O35" s="584"/>
      <c r="P35" s="584"/>
      <c r="Q35" s="584"/>
      <c r="R35" s="584"/>
      <c r="S35" s="584"/>
      <c r="T35" s="584"/>
      <c r="U35" s="588"/>
      <c r="V35" s="588"/>
      <c r="W35" s="588"/>
      <c r="X35" s="588"/>
      <c r="Y35" s="584"/>
      <c r="Z35" s="584"/>
      <c r="AA35" s="584"/>
      <c r="AB35" s="584"/>
      <c r="AC35" s="584"/>
      <c r="AD35" s="584"/>
      <c r="AE35" s="584"/>
      <c r="AF35" s="584"/>
      <c r="AG35" s="588"/>
      <c r="AH35" s="588"/>
      <c r="AI35" s="588"/>
      <c r="AJ35" s="713"/>
      <c r="AK35" s="848"/>
      <c r="AL35" s="48"/>
      <c r="AM35" s="836" t="s">
        <v>101</v>
      </c>
      <c r="AN35" s="836"/>
      <c r="AO35" s="836"/>
      <c r="AP35" s="836"/>
      <c r="AQ35" s="836"/>
      <c r="AR35" s="836"/>
      <c r="AS35" s="836"/>
      <c r="AT35" s="836"/>
      <c r="AU35" s="836"/>
      <c r="AV35" s="837"/>
      <c r="AW35" s="733" t="s">
        <v>368</v>
      </c>
      <c r="AX35" s="734"/>
      <c r="AY35" s="734"/>
      <c r="AZ35" s="734"/>
      <c r="BA35" s="734"/>
      <c r="BB35" s="734"/>
      <c r="BC35" s="734"/>
      <c r="BD35" s="734"/>
      <c r="BE35" s="734"/>
      <c r="BF35" s="735" t="s">
        <v>368</v>
      </c>
      <c r="BG35" s="735"/>
      <c r="BH35" s="735"/>
      <c r="BI35" s="735"/>
      <c r="BJ35" s="734" t="s">
        <v>368</v>
      </c>
      <c r="BK35" s="833"/>
      <c r="BL35" s="833"/>
      <c r="BM35" s="833"/>
      <c r="BN35" s="833"/>
      <c r="BO35" s="833"/>
      <c r="BP35" s="834"/>
      <c r="BQ35" s="835" t="s">
        <v>100</v>
      </c>
      <c r="BR35" s="695"/>
      <c r="BS35" s="695"/>
      <c r="BT35" s="695"/>
      <c r="BU35" s="696"/>
      <c r="BV35" s="817" t="s">
        <v>403</v>
      </c>
      <c r="BW35" s="818"/>
      <c r="BX35" s="619" t="s">
        <v>99</v>
      </c>
      <c r="BY35" s="582"/>
      <c r="BZ35" s="582"/>
      <c r="CA35" s="582"/>
      <c r="CB35" s="585"/>
      <c r="CC35" s="817" t="s">
        <v>403</v>
      </c>
      <c r="CD35" s="818"/>
      <c r="CE35" s="619" t="s">
        <v>418</v>
      </c>
      <c r="CF35" s="582"/>
      <c r="CG35" s="582"/>
      <c r="CH35" s="582"/>
      <c r="CI35" s="582"/>
      <c r="CJ35" s="582"/>
      <c r="CK35" s="582"/>
      <c r="CL35" s="582"/>
      <c r="CM35" s="582"/>
      <c r="CN35" s="585"/>
      <c r="CO35" s="819">
        <v>1</v>
      </c>
      <c r="CP35" s="752"/>
      <c r="CQ35" s="752"/>
      <c r="CR35" s="752"/>
      <c r="CS35" s="752"/>
      <c r="CT35" s="820" t="s">
        <v>540</v>
      </c>
      <c r="CU35" s="820"/>
      <c r="CV35" s="820"/>
      <c r="CW35" s="820"/>
      <c r="CX35" s="820"/>
      <c r="CY35" s="820"/>
      <c r="CZ35" s="584">
        <v>5270</v>
      </c>
      <c r="DA35" s="752"/>
      <c r="DB35" s="752"/>
      <c r="DC35" s="752"/>
      <c r="DD35" s="752"/>
      <c r="DE35" s="752"/>
      <c r="DF35" s="752"/>
      <c r="DG35" s="752"/>
      <c r="DH35" s="754"/>
      <c r="DI35" s="4"/>
    </row>
    <row r="36" spans="2:113" ht="13.5" customHeight="1">
      <c r="B36" s="659" t="s">
        <v>107</v>
      </c>
      <c r="C36" s="582"/>
      <c r="D36" s="582"/>
      <c r="E36" s="582"/>
      <c r="F36" s="582"/>
      <c r="G36" s="582"/>
      <c r="H36" s="582"/>
      <c r="I36" s="582"/>
      <c r="J36" s="582"/>
      <c r="K36" s="582"/>
      <c r="L36" s="585"/>
      <c r="M36" s="583">
        <v>3691093</v>
      </c>
      <c r="N36" s="584"/>
      <c r="O36" s="584"/>
      <c r="P36" s="584"/>
      <c r="Q36" s="584"/>
      <c r="R36" s="584"/>
      <c r="S36" s="584"/>
      <c r="T36" s="584"/>
      <c r="U36" s="588">
        <v>13.9</v>
      </c>
      <c r="V36" s="588"/>
      <c r="W36" s="588"/>
      <c r="X36" s="588"/>
      <c r="Y36" s="584" t="s">
        <v>368</v>
      </c>
      <c r="Z36" s="584"/>
      <c r="AA36" s="584"/>
      <c r="AB36" s="584"/>
      <c r="AC36" s="584"/>
      <c r="AD36" s="584"/>
      <c r="AE36" s="584"/>
      <c r="AF36" s="584"/>
      <c r="AG36" s="588" t="s">
        <v>368</v>
      </c>
      <c r="AH36" s="588"/>
      <c r="AI36" s="588"/>
      <c r="AJ36" s="713"/>
      <c r="AK36" s="47"/>
      <c r="AL36" s="726" t="s">
        <v>97</v>
      </c>
      <c r="AM36" s="726"/>
      <c r="AN36" s="726"/>
      <c r="AO36" s="726"/>
      <c r="AP36" s="726"/>
      <c r="AQ36" s="726"/>
      <c r="AR36" s="726"/>
      <c r="AS36" s="726"/>
      <c r="AT36" s="726"/>
      <c r="AU36" s="726"/>
      <c r="AV36" s="727"/>
      <c r="AW36" s="741" t="s">
        <v>368</v>
      </c>
      <c r="AX36" s="742"/>
      <c r="AY36" s="742"/>
      <c r="AZ36" s="742"/>
      <c r="BA36" s="742"/>
      <c r="BB36" s="742"/>
      <c r="BC36" s="742"/>
      <c r="BD36" s="742"/>
      <c r="BE36" s="742"/>
      <c r="BF36" s="743" t="s">
        <v>368</v>
      </c>
      <c r="BG36" s="743"/>
      <c r="BH36" s="743"/>
      <c r="BI36" s="743"/>
      <c r="BJ36" s="742" t="s">
        <v>368</v>
      </c>
      <c r="BK36" s="831"/>
      <c r="BL36" s="831"/>
      <c r="BM36" s="831"/>
      <c r="BN36" s="831"/>
      <c r="BO36" s="831"/>
      <c r="BP36" s="832"/>
      <c r="BQ36" s="619" t="s">
        <v>96</v>
      </c>
      <c r="BR36" s="582"/>
      <c r="BS36" s="582"/>
      <c r="BT36" s="582"/>
      <c r="BU36" s="585"/>
      <c r="BV36" s="817" t="s">
        <v>403</v>
      </c>
      <c r="BW36" s="818"/>
      <c r="BX36" s="619" t="s">
        <v>95</v>
      </c>
      <c r="BY36" s="582"/>
      <c r="BZ36" s="582"/>
      <c r="CA36" s="582"/>
      <c r="CB36" s="585"/>
      <c r="CC36" s="817" t="s">
        <v>403</v>
      </c>
      <c r="CD36" s="818"/>
      <c r="CE36" s="619" t="s">
        <v>94</v>
      </c>
      <c r="CF36" s="582"/>
      <c r="CG36" s="582"/>
      <c r="CH36" s="582"/>
      <c r="CI36" s="582"/>
      <c r="CJ36" s="582"/>
      <c r="CK36" s="582"/>
      <c r="CL36" s="582"/>
      <c r="CM36" s="582"/>
      <c r="CN36" s="585"/>
      <c r="CO36" s="819">
        <v>1</v>
      </c>
      <c r="CP36" s="752"/>
      <c r="CQ36" s="752"/>
      <c r="CR36" s="752"/>
      <c r="CS36" s="752"/>
      <c r="CT36" s="820" t="s">
        <v>540</v>
      </c>
      <c r="CU36" s="820"/>
      <c r="CV36" s="820"/>
      <c r="CW36" s="820"/>
      <c r="CX36" s="820"/>
      <c r="CY36" s="820"/>
      <c r="CZ36" s="584">
        <v>4710</v>
      </c>
      <c r="DA36" s="752"/>
      <c r="DB36" s="752"/>
      <c r="DC36" s="752"/>
      <c r="DD36" s="752"/>
      <c r="DE36" s="752"/>
      <c r="DF36" s="752"/>
      <c r="DG36" s="752"/>
      <c r="DH36" s="754"/>
      <c r="DI36" s="4"/>
    </row>
    <row r="37" spans="2:113" ht="13.5" customHeight="1">
      <c r="B37" s="659" t="s">
        <v>102</v>
      </c>
      <c r="C37" s="582"/>
      <c r="D37" s="582"/>
      <c r="E37" s="582"/>
      <c r="F37" s="582"/>
      <c r="G37" s="582"/>
      <c r="H37" s="582"/>
      <c r="I37" s="582"/>
      <c r="J37" s="582"/>
      <c r="K37" s="582"/>
      <c r="L37" s="585"/>
      <c r="M37" s="583">
        <v>16877</v>
      </c>
      <c r="N37" s="584"/>
      <c r="O37" s="584"/>
      <c r="P37" s="584"/>
      <c r="Q37" s="584"/>
      <c r="R37" s="584"/>
      <c r="S37" s="584"/>
      <c r="T37" s="584"/>
      <c r="U37" s="588">
        <v>0.1</v>
      </c>
      <c r="V37" s="588"/>
      <c r="W37" s="588"/>
      <c r="X37" s="588"/>
      <c r="Y37" s="584">
        <v>8917</v>
      </c>
      <c r="Z37" s="584"/>
      <c r="AA37" s="584"/>
      <c r="AB37" s="584"/>
      <c r="AC37" s="584"/>
      <c r="AD37" s="584"/>
      <c r="AE37" s="584"/>
      <c r="AF37" s="584"/>
      <c r="AG37" s="588">
        <v>0.1</v>
      </c>
      <c r="AH37" s="588"/>
      <c r="AI37" s="588"/>
      <c r="AJ37" s="713"/>
      <c r="AK37" s="619" t="s">
        <v>92</v>
      </c>
      <c r="AL37" s="582"/>
      <c r="AM37" s="582"/>
      <c r="AN37" s="582"/>
      <c r="AO37" s="582"/>
      <c r="AP37" s="582"/>
      <c r="AQ37" s="582"/>
      <c r="AR37" s="582"/>
      <c r="AS37" s="582"/>
      <c r="AT37" s="582"/>
      <c r="AU37" s="582"/>
      <c r="AV37" s="585"/>
      <c r="AW37" s="583" t="s">
        <v>368</v>
      </c>
      <c r="AX37" s="584"/>
      <c r="AY37" s="584"/>
      <c r="AZ37" s="584"/>
      <c r="BA37" s="584"/>
      <c r="BB37" s="584"/>
      <c r="BC37" s="584"/>
      <c r="BD37" s="584"/>
      <c r="BE37" s="584"/>
      <c r="BF37" s="588" t="s">
        <v>368</v>
      </c>
      <c r="BG37" s="588"/>
      <c r="BH37" s="588"/>
      <c r="BI37" s="588"/>
      <c r="BJ37" s="584" t="s">
        <v>368</v>
      </c>
      <c r="BK37" s="821"/>
      <c r="BL37" s="821"/>
      <c r="BM37" s="821"/>
      <c r="BN37" s="821"/>
      <c r="BO37" s="821"/>
      <c r="BP37" s="822"/>
      <c r="BQ37" s="619" t="s">
        <v>91</v>
      </c>
      <c r="BR37" s="582"/>
      <c r="BS37" s="582"/>
      <c r="BT37" s="582"/>
      <c r="BU37" s="585"/>
      <c r="BV37" s="817" t="s">
        <v>403</v>
      </c>
      <c r="BW37" s="818"/>
      <c r="BX37" s="619" t="s">
        <v>90</v>
      </c>
      <c r="BY37" s="582"/>
      <c r="BZ37" s="582"/>
      <c r="CA37" s="582"/>
      <c r="CB37" s="585"/>
      <c r="CC37" s="817" t="s">
        <v>403</v>
      </c>
      <c r="CD37" s="818"/>
      <c r="CE37" s="619" t="s">
        <v>89</v>
      </c>
      <c r="CF37" s="582"/>
      <c r="CG37" s="582"/>
      <c r="CH37" s="582"/>
      <c r="CI37" s="582"/>
      <c r="CJ37" s="582"/>
      <c r="CK37" s="582"/>
      <c r="CL37" s="582"/>
      <c r="CM37" s="582"/>
      <c r="CN37" s="585"/>
      <c r="CO37" s="819">
        <v>17</v>
      </c>
      <c r="CP37" s="752"/>
      <c r="CQ37" s="752"/>
      <c r="CR37" s="752"/>
      <c r="CS37" s="752"/>
      <c r="CT37" s="820" t="s">
        <v>540</v>
      </c>
      <c r="CU37" s="820"/>
      <c r="CV37" s="820"/>
      <c r="CW37" s="820"/>
      <c r="CX37" s="820"/>
      <c r="CY37" s="820"/>
      <c r="CZ37" s="584">
        <v>4470</v>
      </c>
      <c r="DA37" s="752"/>
      <c r="DB37" s="752"/>
      <c r="DC37" s="752"/>
      <c r="DD37" s="752"/>
      <c r="DE37" s="752"/>
      <c r="DF37" s="752"/>
      <c r="DG37" s="752"/>
      <c r="DH37" s="754"/>
      <c r="DI37" s="4"/>
    </row>
    <row r="38" spans="2:113" ht="13.5" customHeight="1">
      <c r="B38" s="659" t="s">
        <v>98</v>
      </c>
      <c r="C38" s="582"/>
      <c r="D38" s="582"/>
      <c r="E38" s="582"/>
      <c r="F38" s="582"/>
      <c r="G38" s="582"/>
      <c r="H38" s="582"/>
      <c r="I38" s="582"/>
      <c r="J38" s="582"/>
      <c r="K38" s="582"/>
      <c r="L38" s="585"/>
      <c r="M38" s="583">
        <v>2181</v>
      </c>
      <c r="N38" s="584"/>
      <c r="O38" s="584"/>
      <c r="P38" s="584"/>
      <c r="Q38" s="584"/>
      <c r="R38" s="584"/>
      <c r="S38" s="584"/>
      <c r="T38" s="584"/>
      <c r="U38" s="588">
        <v>0</v>
      </c>
      <c r="V38" s="588"/>
      <c r="W38" s="588"/>
      <c r="X38" s="588"/>
      <c r="Y38" s="584" t="s">
        <v>368</v>
      </c>
      <c r="Z38" s="584"/>
      <c r="AA38" s="584"/>
      <c r="AB38" s="584"/>
      <c r="AC38" s="584"/>
      <c r="AD38" s="584"/>
      <c r="AE38" s="584"/>
      <c r="AF38" s="584"/>
      <c r="AG38" s="588" t="s">
        <v>368</v>
      </c>
      <c r="AH38" s="588"/>
      <c r="AI38" s="588"/>
      <c r="AJ38" s="713"/>
      <c r="AK38" s="697" t="s">
        <v>87</v>
      </c>
      <c r="AL38" s="662"/>
      <c r="AM38" s="662"/>
      <c r="AN38" s="662"/>
      <c r="AO38" s="662"/>
      <c r="AP38" s="662"/>
      <c r="AQ38" s="662"/>
      <c r="AR38" s="662"/>
      <c r="AS38" s="662"/>
      <c r="AT38" s="662"/>
      <c r="AU38" s="662"/>
      <c r="AV38" s="663"/>
      <c r="AW38" s="830">
        <v>8000817</v>
      </c>
      <c r="AX38" s="812"/>
      <c r="AY38" s="812"/>
      <c r="AZ38" s="812"/>
      <c r="BA38" s="812"/>
      <c r="BB38" s="812"/>
      <c r="BC38" s="812"/>
      <c r="BD38" s="812"/>
      <c r="BE38" s="812"/>
      <c r="BF38" s="811">
        <v>100</v>
      </c>
      <c r="BG38" s="811"/>
      <c r="BH38" s="811"/>
      <c r="BI38" s="811"/>
      <c r="BJ38" s="812">
        <v>27749</v>
      </c>
      <c r="BK38" s="813"/>
      <c r="BL38" s="813"/>
      <c r="BM38" s="813"/>
      <c r="BN38" s="813"/>
      <c r="BO38" s="813"/>
      <c r="BP38" s="814"/>
      <c r="BQ38" s="697" t="s">
        <v>86</v>
      </c>
      <c r="BR38" s="662"/>
      <c r="BS38" s="662"/>
      <c r="BT38" s="662"/>
      <c r="BU38" s="663"/>
      <c r="BV38" s="815" t="s">
        <v>403</v>
      </c>
      <c r="BW38" s="816"/>
      <c r="BX38" s="697" t="s">
        <v>85</v>
      </c>
      <c r="BY38" s="662"/>
      <c r="BZ38" s="662"/>
      <c r="CA38" s="662"/>
      <c r="CB38" s="663"/>
      <c r="CC38" s="815" t="s">
        <v>409</v>
      </c>
      <c r="CD38" s="816"/>
      <c r="CE38" s="823"/>
      <c r="CF38" s="824"/>
      <c r="CG38" s="824"/>
      <c r="CH38" s="824"/>
      <c r="CI38" s="824"/>
      <c r="CJ38" s="824"/>
      <c r="CK38" s="824"/>
      <c r="CL38" s="824"/>
      <c r="CM38" s="824"/>
      <c r="CN38" s="825"/>
      <c r="CO38" s="826"/>
      <c r="CP38" s="827"/>
      <c r="CQ38" s="827"/>
      <c r="CR38" s="827"/>
      <c r="CS38" s="827"/>
      <c r="CT38" s="828"/>
      <c r="CU38" s="828"/>
      <c r="CV38" s="828"/>
      <c r="CW38" s="828"/>
      <c r="CX38" s="828"/>
      <c r="CY38" s="828"/>
      <c r="CZ38" s="827"/>
      <c r="DA38" s="827"/>
      <c r="DB38" s="827"/>
      <c r="DC38" s="827"/>
      <c r="DD38" s="827"/>
      <c r="DE38" s="827"/>
      <c r="DF38" s="827"/>
      <c r="DG38" s="827"/>
      <c r="DH38" s="829"/>
      <c r="DI38" s="4"/>
    </row>
    <row r="39" spans="2:113" ht="13.5" customHeight="1">
      <c r="B39" s="659" t="s">
        <v>93</v>
      </c>
      <c r="C39" s="582"/>
      <c r="D39" s="582"/>
      <c r="E39" s="582"/>
      <c r="F39" s="582"/>
      <c r="G39" s="582"/>
      <c r="H39" s="582"/>
      <c r="I39" s="582"/>
      <c r="J39" s="582"/>
      <c r="K39" s="582"/>
      <c r="L39" s="585"/>
      <c r="M39" s="583">
        <v>1418358</v>
      </c>
      <c r="N39" s="584"/>
      <c r="O39" s="584"/>
      <c r="P39" s="584"/>
      <c r="Q39" s="584"/>
      <c r="R39" s="584"/>
      <c r="S39" s="584"/>
      <c r="T39" s="584"/>
      <c r="U39" s="588">
        <v>5.3</v>
      </c>
      <c r="V39" s="588"/>
      <c r="W39" s="588"/>
      <c r="X39" s="588"/>
      <c r="Y39" s="584" t="s">
        <v>368</v>
      </c>
      <c r="Z39" s="584"/>
      <c r="AA39" s="584"/>
      <c r="AB39" s="584"/>
      <c r="AC39" s="584"/>
      <c r="AD39" s="584"/>
      <c r="AE39" s="584"/>
      <c r="AF39" s="584"/>
      <c r="AG39" s="588" t="s">
        <v>368</v>
      </c>
      <c r="AH39" s="588"/>
      <c r="AI39" s="588"/>
      <c r="AJ39" s="71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59" t="s">
        <v>88</v>
      </c>
      <c r="C40" s="582"/>
      <c r="D40" s="582"/>
      <c r="E40" s="582"/>
      <c r="F40" s="582"/>
      <c r="G40" s="582"/>
      <c r="H40" s="582"/>
      <c r="I40" s="582"/>
      <c r="J40" s="582"/>
      <c r="K40" s="582"/>
      <c r="L40" s="585"/>
      <c r="M40" s="583">
        <v>1112946</v>
      </c>
      <c r="N40" s="584"/>
      <c r="O40" s="584"/>
      <c r="P40" s="584"/>
      <c r="Q40" s="584"/>
      <c r="R40" s="584"/>
      <c r="S40" s="584"/>
      <c r="T40" s="584"/>
      <c r="U40" s="588">
        <v>4.2</v>
      </c>
      <c r="V40" s="588"/>
      <c r="W40" s="588"/>
      <c r="X40" s="588"/>
      <c r="Y40" s="584" t="s">
        <v>368</v>
      </c>
      <c r="Z40" s="584"/>
      <c r="AA40" s="584"/>
      <c r="AB40" s="584"/>
      <c r="AC40" s="584"/>
      <c r="AD40" s="584"/>
      <c r="AE40" s="584"/>
      <c r="AF40" s="584"/>
      <c r="AG40" s="588" t="s">
        <v>368</v>
      </c>
      <c r="AH40" s="588"/>
      <c r="AI40" s="588"/>
      <c r="AJ40" s="71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59" t="s">
        <v>84</v>
      </c>
      <c r="C41" s="582"/>
      <c r="D41" s="582"/>
      <c r="E41" s="582"/>
      <c r="F41" s="582"/>
      <c r="G41" s="582"/>
      <c r="H41" s="582"/>
      <c r="I41" s="582"/>
      <c r="J41" s="582"/>
      <c r="K41" s="582"/>
      <c r="L41" s="585"/>
      <c r="M41" s="583">
        <v>141839</v>
      </c>
      <c r="N41" s="584"/>
      <c r="O41" s="584"/>
      <c r="P41" s="584"/>
      <c r="Q41" s="584"/>
      <c r="R41" s="584"/>
      <c r="S41" s="584"/>
      <c r="T41" s="584"/>
      <c r="U41" s="588">
        <v>0.5</v>
      </c>
      <c r="V41" s="588"/>
      <c r="W41" s="588"/>
      <c r="X41" s="588"/>
      <c r="Y41" s="584">
        <v>98</v>
      </c>
      <c r="Z41" s="584"/>
      <c r="AA41" s="584"/>
      <c r="AB41" s="584"/>
      <c r="AC41" s="584"/>
      <c r="AD41" s="584"/>
      <c r="AE41" s="584"/>
      <c r="AF41" s="584"/>
      <c r="AG41" s="588">
        <v>0</v>
      </c>
      <c r="AH41" s="588"/>
      <c r="AI41" s="588"/>
      <c r="AJ41" s="71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59" t="s">
        <v>83</v>
      </c>
      <c r="C42" s="582"/>
      <c r="D42" s="582"/>
      <c r="E42" s="582"/>
      <c r="F42" s="582"/>
      <c r="G42" s="582"/>
      <c r="H42" s="582"/>
      <c r="I42" s="582"/>
      <c r="J42" s="582"/>
      <c r="K42" s="582"/>
      <c r="L42" s="585"/>
      <c r="M42" s="583">
        <v>615700</v>
      </c>
      <c r="N42" s="584"/>
      <c r="O42" s="584"/>
      <c r="P42" s="584"/>
      <c r="Q42" s="584"/>
      <c r="R42" s="584"/>
      <c r="S42" s="584"/>
      <c r="T42" s="584"/>
      <c r="U42" s="588">
        <v>2.2999999999999998</v>
      </c>
      <c r="V42" s="588"/>
      <c r="W42" s="588"/>
      <c r="X42" s="588"/>
      <c r="Y42" s="584" t="s">
        <v>368</v>
      </c>
      <c r="Z42" s="584"/>
      <c r="AA42" s="584"/>
      <c r="AB42" s="584"/>
      <c r="AC42" s="584"/>
      <c r="AD42" s="584"/>
      <c r="AE42" s="584"/>
      <c r="AF42" s="584"/>
      <c r="AG42" s="588" t="s">
        <v>368</v>
      </c>
      <c r="AH42" s="588"/>
      <c r="AI42" s="588"/>
      <c r="AJ42" s="71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695" t="s">
        <v>82</v>
      </c>
      <c r="D43" s="695"/>
      <c r="E43" s="695"/>
      <c r="F43" s="695"/>
      <c r="G43" s="695"/>
      <c r="H43" s="695"/>
      <c r="I43" s="695"/>
      <c r="J43" s="695"/>
      <c r="K43" s="695"/>
      <c r="L43" s="696"/>
      <c r="M43" s="583" t="s">
        <v>368</v>
      </c>
      <c r="N43" s="584"/>
      <c r="O43" s="584"/>
      <c r="P43" s="584"/>
      <c r="Q43" s="584"/>
      <c r="R43" s="584"/>
      <c r="S43" s="584"/>
      <c r="T43" s="584"/>
      <c r="U43" s="588" t="s">
        <v>368</v>
      </c>
      <c r="V43" s="588"/>
      <c r="W43" s="588"/>
      <c r="X43" s="588"/>
      <c r="Y43" s="584" t="s">
        <v>368</v>
      </c>
      <c r="Z43" s="584"/>
      <c r="AA43" s="584"/>
      <c r="AB43" s="584"/>
      <c r="AC43" s="584"/>
      <c r="AD43" s="584"/>
      <c r="AE43" s="584"/>
      <c r="AF43" s="584"/>
      <c r="AG43" s="588" t="s">
        <v>368</v>
      </c>
      <c r="AH43" s="588"/>
      <c r="AI43" s="588"/>
      <c r="AJ43" s="713"/>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695" t="s">
        <v>81</v>
      </c>
      <c r="D44" s="695"/>
      <c r="E44" s="695"/>
      <c r="F44" s="695"/>
      <c r="G44" s="695"/>
      <c r="H44" s="695"/>
      <c r="I44" s="695"/>
      <c r="J44" s="695"/>
      <c r="K44" s="695"/>
      <c r="L44" s="696"/>
      <c r="M44" s="583">
        <v>400000</v>
      </c>
      <c r="N44" s="584"/>
      <c r="O44" s="584"/>
      <c r="P44" s="584"/>
      <c r="Q44" s="584"/>
      <c r="R44" s="584"/>
      <c r="S44" s="584"/>
      <c r="T44" s="584"/>
      <c r="U44" s="588">
        <v>1.5</v>
      </c>
      <c r="V44" s="588"/>
      <c r="W44" s="588"/>
      <c r="X44" s="588"/>
      <c r="Y44" s="584" t="s">
        <v>368</v>
      </c>
      <c r="Z44" s="584"/>
      <c r="AA44" s="584"/>
      <c r="AB44" s="584"/>
      <c r="AC44" s="584"/>
      <c r="AD44" s="584"/>
      <c r="AE44" s="584"/>
      <c r="AF44" s="584"/>
      <c r="AG44" s="588" t="s">
        <v>368</v>
      </c>
      <c r="AH44" s="588"/>
      <c r="AI44" s="588"/>
      <c r="AJ44" s="713"/>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4" t="s">
        <v>80</v>
      </c>
      <c r="C45" s="662"/>
      <c r="D45" s="662"/>
      <c r="E45" s="662"/>
      <c r="F45" s="662"/>
      <c r="G45" s="662"/>
      <c r="H45" s="662"/>
      <c r="I45" s="662"/>
      <c r="J45" s="662"/>
      <c r="K45" s="662"/>
      <c r="L45" s="663"/>
      <c r="M45" s="583">
        <v>26593972</v>
      </c>
      <c r="N45" s="584"/>
      <c r="O45" s="584"/>
      <c r="P45" s="584"/>
      <c r="Q45" s="584"/>
      <c r="R45" s="584"/>
      <c r="S45" s="584"/>
      <c r="T45" s="584"/>
      <c r="U45" s="588">
        <v>100</v>
      </c>
      <c r="V45" s="588"/>
      <c r="W45" s="588"/>
      <c r="X45" s="588"/>
      <c r="Y45" s="584">
        <v>12457507</v>
      </c>
      <c r="Z45" s="584"/>
      <c r="AA45" s="584"/>
      <c r="AB45" s="584"/>
      <c r="AC45" s="584"/>
      <c r="AD45" s="584"/>
      <c r="AE45" s="584"/>
      <c r="AF45" s="584"/>
      <c r="AG45" s="588">
        <v>100</v>
      </c>
      <c r="AH45" s="588"/>
      <c r="AI45" s="588"/>
      <c r="AJ45" s="713"/>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32" t="s">
        <v>79</v>
      </c>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41"/>
      <c r="AD46" s="41"/>
      <c r="AE46" s="41"/>
      <c r="AF46" s="41"/>
      <c r="AG46" s="43"/>
      <c r="AH46" s="632" t="s">
        <v>419</v>
      </c>
      <c r="AI46" s="632"/>
      <c r="AJ46" s="632"/>
      <c r="AK46" s="632"/>
      <c r="AL46" s="632"/>
      <c r="AM46" s="632"/>
      <c r="AN46" s="632"/>
      <c r="AO46" s="632"/>
      <c r="AP46" s="632"/>
      <c r="AQ46" s="38"/>
      <c r="AR46" s="38"/>
      <c r="AS46" s="38"/>
      <c r="AT46" s="41"/>
      <c r="AU46" s="41"/>
      <c r="AV46" s="40"/>
      <c r="AW46" s="42"/>
      <c r="AX46" s="41"/>
      <c r="AY46" s="41"/>
      <c r="AZ46" s="632" t="s">
        <v>78</v>
      </c>
      <c r="BA46" s="632"/>
      <c r="BB46" s="632"/>
      <c r="BC46" s="632"/>
      <c r="BD46" s="632"/>
      <c r="BE46" s="632"/>
      <c r="BF46" s="632"/>
      <c r="BG46" s="632"/>
      <c r="BH46" s="632"/>
      <c r="BI46" s="632"/>
      <c r="BJ46" s="632"/>
      <c r="BK46" s="632"/>
      <c r="BL46" s="632"/>
      <c r="BM46" s="632"/>
      <c r="BN46" s="632"/>
      <c r="BO46" s="632"/>
      <c r="BP46" s="632"/>
      <c r="BQ46" s="632"/>
      <c r="BR46" s="632"/>
      <c r="BS46" s="632"/>
      <c r="BT46" s="41"/>
      <c r="BU46" s="41"/>
      <c r="BV46" s="632" t="s">
        <v>419</v>
      </c>
      <c r="BW46" s="632"/>
      <c r="BX46" s="632"/>
      <c r="BY46" s="632"/>
      <c r="BZ46" s="632"/>
      <c r="CA46" s="632"/>
      <c r="CB46" s="632"/>
      <c r="CC46" s="632"/>
      <c r="CD46" s="41"/>
      <c r="CE46" s="40"/>
      <c r="CF46" s="39"/>
      <c r="CG46" s="283"/>
      <c r="CH46" s="807" t="s">
        <v>77</v>
      </c>
      <c r="CI46" s="807"/>
      <c r="CJ46" s="807"/>
      <c r="CK46" s="807"/>
      <c r="CL46" s="807"/>
      <c r="CM46" s="807"/>
      <c r="CN46" s="807"/>
      <c r="CO46" s="807"/>
      <c r="CP46" s="807"/>
      <c r="CQ46" s="38"/>
      <c r="CR46" s="24"/>
      <c r="CS46" s="728" t="s">
        <v>778</v>
      </c>
      <c r="CT46" s="632"/>
      <c r="CU46" s="632"/>
      <c r="CV46" s="632"/>
      <c r="CW46" s="632"/>
      <c r="CX46" s="632"/>
      <c r="CY46" s="632"/>
      <c r="CZ46" s="633"/>
      <c r="DA46" s="728" t="s">
        <v>395</v>
      </c>
      <c r="DB46" s="632"/>
      <c r="DC46" s="632"/>
      <c r="DD46" s="632"/>
      <c r="DE46" s="632"/>
      <c r="DF46" s="632"/>
      <c r="DG46" s="632"/>
      <c r="DH46" s="809"/>
      <c r="DI46" s="4"/>
    </row>
    <row r="47" spans="2:113" ht="13.5" customHeight="1">
      <c r="B47" s="37"/>
      <c r="C47" s="32"/>
      <c r="D47" s="32"/>
      <c r="E47" s="662"/>
      <c r="F47" s="662"/>
      <c r="G47" s="662"/>
      <c r="H47" s="662"/>
      <c r="I47" s="662"/>
      <c r="J47" s="662"/>
      <c r="K47" s="662"/>
      <c r="L47" s="662"/>
      <c r="M47" s="662"/>
      <c r="N47" s="662"/>
      <c r="O47" s="662"/>
      <c r="P47" s="662"/>
      <c r="Q47" s="662"/>
      <c r="R47" s="662"/>
      <c r="S47" s="662"/>
      <c r="T47" s="662"/>
      <c r="U47" s="662"/>
      <c r="V47" s="662"/>
      <c r="W47" s="662"/>
      <c r="X47" s="662"/>
      <c r="Y47" s="582"/>
      <c r="Z47" s="582"/>
      <c r="AA47" s="582"/>
      <c r="AB47" s="582"/>
      <c r="AC47" s="4"/>
      <c r="AD47" s="4"/>
      <c r="AE47" s="4"/>
      <c r="AF47" s="4"/>
      <c r="AG47" s="6"/>
      <c r="AH47" s="806"/>
      <c r="AI47" s="806"/>
      <c r="AJ47" s="806"/>
      <c r="AK47" s="806"/>
      <c r="AL47" s="806"/>
      <c r="AM47" s="806"/>
      <c r="AN47" s="806"/>
      <c r="AO47" s="806"/>
      <c r="AP47" s="806"/>
      <c r="AQ47" s="35"/>
      <c r="AR47" s="35"/>
      <c r="AS47" s="35"/>
      <c r="AT47" s="4"/>
      <c r="AU47" s="4"/>
      <c r="AV47" s="34"/>
      <c r="AW47" s="33"/>
      <c r="AX47" s="32"/>
      <c r="AY47" s="32"/>
      <c r="AZ47" s="662"/>
      <c r="BA47" s="662"/>
      <c r="BB47" s="662"/>
      <c r="BC47" s="662"/>
      <c r="BD47" s="662"/>
      <c r="BE47" s="662"/>
      <c r="BF47" s="662"/>
      <c r="BG47" s="662"/>
      <c r="BH47" s="662"/>
      <c r="BI47" s="662"/>
      <c r="BJ47" s="662"/>
      <c r="BK47" s="662"/>
      <c r="BL47" s="662"/>
      <c r="BM47" s="662"/>
      <c r="BN47" s="662"/>
      <c r="BO47" s="662"/>
      <c r="BP47" s="662"/>
      <c r="BQ47" s="662"/>
      <c r="BR47" s="662"/>
      <c r="BS47" s="662"/>
      <c r="BT47" s="32"/>
      <c r="BU47" s="32"/>
      <c r="BV47" s="662"/>
      <c r="BW47" s="662"/>
      <c r="BX47" s="662"/>
      <c r="BY47" s="662"/>
      <c r="BZ47" s="662"/>
      <c r="CA47" s="662"/>
      <c r="CB47" s="662"/>
      <c r="CC47" s="662"/>
      <c r="CD47" s="32"/>
      <c r="CE47" s="31"/>
      <c r="CF47" s="20"/>
      <c r="CG47" s="284"/>
      <c r="CH47" s="808"/>
      <c r="CI47" s="808"/>
      <c r="CJ47" s="808"/>
      <c r="CK47" s="808"/>
      <c r="CL47" s="808"/>
      <c r="CM47" s="808"/>
      <c r="CN47" s="808"/>
      <c r="CO47" s="808"/>
      <c r="CP47" s="808"/>
      <c r="CQ47" s="30"/>
      <c r="CR47" s="21"/>
      <c r="CS47" s="697"/>
      <c r="CT47" s="662"/>
      <c r="CU47" s="662"/>
      <c r="CV47" s="662"/>
      <c r="CW47" s="662"/>
      <c r="CX47" s="662"/>
      <c r="CY47" s="662"/>
      <c r="CZ47" s="663"/>
      <c r="DA47" s="697"/>
      <c r="DB47" s="662"/>
      <c r="DC47" s="662"/>
      <c r="DD47" s="662"/>
      <c r="DE47" s="662"/>
      <c r="DF47" s="662"/>
      <c r="DG47" s="662"/>
      <c r="DH47" s="810"/>
      <c r="DI47" s="4"/>
    </row>
    <row r="48" spans="2:113" ht="13.5" customHeight="1">
      <c r="B48" s="29"/>
      <c r="C48" s="28"/>
      <c r="D48" s="788" t="s">
        <v>77</v>
      </c>
      <c r="E48" s="788"/>
      <c r="F48" s="788"/>
      <c r="G48" s="788"/>
      <c r="H48" s="788"/>
      <c r="I48" s="788"/>
      <c r="J48" s="788"/>
      <c r="K48" s="27"/>
      <c r="L48" s="25"/>
      <c r="M48" s="26"/>
      <c r="N48" s="788" t="s">
        <v>76</v>
      </c>
      <c r="O48" s="788"/>
      <c r="P48" s="788"/>
      <c r="Q48" s="788"/>
      <c r="R48" s="788"/>
      <c r="S48" s="788"/>
      <c r="T48" s="25"/>
      <c r="U48" s="795" t="s">
        <v>73</v>
      </c>
      <c r="V48" s="788"/>
      <c r="W48" s="788"/>
      <c r="X48" s="796"/>
      <c r="Y48" s="797" t="s">
        <v>70</v>
      </c>
      <c r="Z48" s="797"/>
      <c r="AA48" s="797"/>
      <c r="AB48" s="797"/>
      <c r="AC48" s="797"/>
      <c r="AD48" s="797"/>
      <c r="AE48" s="797"/>
      <c r="AF48" s="797"/>
      <c r="AG48" s="798" t="s">
        <v>420</v>
      </c>
      <c r="AH48" s="799"/>
      <c r="AI48" s="799"/>
      <c r="AJ48" s="799"/>
      <c r="AK48" s="799"/>
      <c r="AL48" s="799"/>
      <c r="AM48" s="799"/>
      <c r="AN48" s="799"/>
      <c r="AO48" s="799"/>
      <c r="AP48" s="800"/>
      <c r="AQ48" s="797" t="s">
        <v>75</v>
      </c>
      <c r="AR48" s="797"/>
      <c r="AS48" s="797"/>
      <c r="AT48" s="797"/>
      <c r="AU48" s="797"/>
      <c r="AV48" s="797"/>
      <c r="AW48" s="6"/>
      <c r="AX48" s="632" t="s">
        <v>74</v>
      </c>
      <c r="AY48" s="632"/>
      <c r="AZ48" s="632"/>
      <c r="BA48" s="632"/>
      <c r="BB48" s="632"/>
      <c r="BC48" s="632"/>
      <c r="BD48" s="632"/>
      <c r="BE48" s="24"/>
      <c r="BF48" s="6"/>
      <c r="BG48" s="632" t="s">
        <v>421</v>
      </c>
      <c r="BH48" s="632"/>
      <c r="BI48" s="632"/>
      <c r="BJ48" s="632"/>
      <c r="BK48" s="632"/>
      <c r="BL48" s="24"/>
      <c r="BM48" s="632" t="s">
        <v>73</v>
      </c>
      <c r="BN48" s="632"/>
      <c r="BO48" s="632"/>
      <c r="BP48" s="632"/>
      <c r="BQ48" s="801"/>
      <c r="BR48" s="802"/>
      <c r="BS48" s="632" t="s">
        <v>422</v>
      </c>
      <c r="BT48" s="632"/>
      <c r="BU48" s="632"/>
      <c r="BV48" s="632"/>
      <c r="BW48" s="632"/>
      <c r="BX48" s="803"/>
      <c r="BY48" s="804"/>
      <c r="BZ48" s="6"/>
      <c r="CA48" s="805" t="s">
        <v>423</v>
      </c>
      <c r="CB48" s="805"/>
      <c r="CC48" s="805"/>
      <c r="CD48" s="805"/>
      <c r="CE48" s="23"/>
      <c r="CF48" s="728" t="s">
        <v>72</v>
      </c>
      <c r="CG48" s="793"/>
      <c r="CH48" s="793"/>
      <c r="CI48" s="793"/>
      <c r="CJ48" s="793"/>
      <c r="CK48" s="793"/>
      <c r="CL48" s="793"/>
      <c r="CM48" s="793"/>
      <c r="CN48" s="793"/>
      <c r="CO48" s="793"/>
      <c r="CP48" s="793"/>
      <c r="CQ48" s="793"/>
      <c r="CR48" s="794"/>
      <c r="CS48" s="749">
        <v>6961232</v>
      </c>
      <c r="CT48" s="783"/>
      <c r="CU48" s="783"/>
      <c r="CV48" s="783"/>
      <c r="CW48" s="783"/>
      <c r="CX48" s="783"/>
      <c r="CY48" s="783"/>
      <c r="CZ48" s="785"/>
      <c r="DA48" s="749">
        <v>7063927</v>
      </c>
      <c r="DB48" s="783"/>
      <c r="DC48" s="783"/>
      <c r="DD48" s="783"/>
      <c r="DE48" s="783"/>
      <c r="DF48" s="783"/>
      <c r="DG48" s="783"/>
      <c r="DH48" s="786"/>
      <c r="DI48" s="4"/>
    </row>
    <row r="49" spans="2:113" ht="13.5" customHeight="1">
      <c r="B49" s="787" t="s">
        <v>71</v>
      </c>
      <c r="C49" s="788"/>
      <c r="D49" s="788"/>
      <c r="E49" s="788"/>
      <c r="F49" s="788"/>
      <c r="G49" s="788"/>
      <c r="H49" s="788"/>
      <c r="I49" s="788"/>
      <c r="J49" s="788"/>
      <c r="K49" s="788"/>
      <c r="L49" s="789"/>
      <c r="M49" s="613">
        <v>3574581</v>
      </c>
      <c r="N49" s="790"/>
      <c r="O49" s="790"/>
      <c r="P49" s="790"/>
      <c r="Q49" s="790"/>
      <c r="R49" s="790"/>
      <c r="S49" s="790"/>
      <c r="T49" s="790"/>
      <c r="U49" s="791">
        <v>13.7</v>
      </c>
      <c r="V49" s="791"/>
      <c r="W49" s="791"/>
      <c r="X49" s="791"/>
      <c r="Y49" s="790">
        <v>3328270</v>
      </c>
      <c r="Z49" s="790"/>
      <c r="AA49" s="790"/>
      <c r="AB49" s="790"/>
      <c r="AC49" s="790"/>
      <c r="AD49" s="790"/>
      <c r="AE49" s="790"/>
      <c r="AF49" s="790"/>
      <c r="AG49" s="790">
        <v>3324696</v>
      </c>
      <c r="AH49" s="790"/>
      <c r="AI49" s="790"/>
      <c r="AJ49" s="790"/>
      <c r="AK49" s="790"/>
      <c r="AL49" s="790"/>
      <c r="AM49" s="790"/>
      <c r="AN49" s="790"/>
      <c r="AO49" s="790"/>
      <c r="AP49" s="790"/>
      <c r="AQ49" s="791">
        <v>25.9</v>
      </c>
      <c r="AR49" s="791"/>
      <c r="AS49" s="791"/>
      <c r="AT49" s="791"/>
      <c r="AU49" s="791"/>
      <c r="AV49" s="792"/>
      <c r="AW49" s="22"/>
      <c r="AX49" s="662"/>
      <c r="AY49" s="662"/>
      <c r="AZ49" s="662"/>
      <c r="BA49" s="662"/>
      <c r="BB49" s="662"/>
      <c r="BC49" s="662"/>
      <c r="BD49" s="662"/>
      <c r="BE49" s="21"/>
      <c r="BF49" s="22"/>
      <c r="BG49" s="662"/>
      <c r="BH49" s="662"/>
      <c r="BI49" s="662"/>
      <c r="BJ49" s="662"/>
      <c r="BK49" s="662"/>
      <c r="BL49" s="21"/>
      <c r="BM49" s="662"/>
      <c r="BN49" s="662"/>
      <c r="BO49" s="662"/>
      <c r="BP49" s="662"/>
      <c r="BQ49" s="20"/>
      <c r="BR49" s="662" t="s">
        <v>27</v>
      </c>
      <c r="BS49" s="662"/>
      <c r="BT49" s="662"/>
      <c r="BU49" s="662"/>
      <c r="BV49" s="662"/>
      <c r="BW49" s="662"/>
      <c r="BX49" s="662"/>
      <c r="BY49" s="19"/>
      <c r="BZ49" s="673" t="s">
        <v>70</v>
      </c>
      <c r="CA49" s="674"/>
      <c r="CB49" s="674"/>
      <c r="CC49" s="674"/>
      <c r="CD49" s="674"/>
      <c r="CE49" s="675"/>
      <c r="CF49" s="619" t="s">
        <v>69</v>
      </c>
      <c r="CG49" s="684"/>
      <c r="CH49" s="684"/>
      <c r="CI49" s="684"/>
      <c r="CJ49" s="684"/>
      <c r="CK49" s="684"/>
      <c r="CL49" s="684"/>
      <c r="CM49" s="684"/>
      <c r="CN49" s="684"/>
      <c r="CO49" s="684"/>
      <c r="CP49" s="684"/>
      <c r="CQ49" s="684"/>
      <c r="CR49" s="685"/>
      <c r="CS49" s="583">
        <v>8843240</v>
      </c>
      <c r="CT49" s="752"/>
      <c r="CU49" s="752"/>
      <c r="CV49" s="752"/>
      <c r="CW49" s="752"/>
      <c r="CX49" s="752"/>
      <c r="CY49" s="752"/>
      <c r="CZ49" s="753"/>
      <c r="DA49" s="583">
        <v>8938411</v>
      </c>
      <c r="DB49" s="752"/>
      <c r="DC49" s="752"/>
      <c r="DD49" s="752"/>
      <c r="DE49" s="752"/>
      <c r="DF49" s="752"/>
      <c r="DG49" s="752"/>
      <c r="DH49" s="754"/>
      <c r="DI49" s="4"/>
    </row>
    <row r="50" spans="2:113" ht="13.5" customHeight="1">
      <c r="B50" s="17"/>
      <c r="C50" s="582" t="s">
        <v>68</v>
      </c>
      <c r="D50" s="582"/>
      <c r="E50" s="582"/>
      <c r="F50" s="582"/>
      <c r="G50" s="582"/>
      <c r="H50" s="582"/>
      <c r="I50" s="582"/>
      <c r="J50" s="582"/>
      <c r="K50" s="582"/>
      <c r="L50" s="585"/>
      <c r="M50" s="583">
        <v>2254198</v>
      </c>
      <c r="N50" s="584"/>
      <c r="O50" s="584"/>
      <c r="P50" s="584"/>
      <c r="Q50" s="584"/>
      <c r="R50" s="584"/>
      <c r="S50" s="584"/>
      <c r="T50" s="584"/>
      <c r="U50" s="588">
        <v>8.6999999999999993</v>
      </c>
      <c r="V50" s="588"/>
      <c r="W50" s="588"/>
      <c r="X50" s="588"/>
      <c r="Y50" s="584">
        <v>2094194</v>
      </c>
      <c r="Z50" s="584"/>
      <c r="AA50" s="584"/>
      <c r="AB50" s="584"/>
      <c r="AC50" s="584"/>
      <c r="AD50" s="584"/>
      <c r="AE50" s="584"/>
      <c r="AF50" s="584"/>
      <c r="AG50" s="584" t="s">
        <v>368</v>
      </c>
      <c r="AH50" s="584"/>
      <c r="AI50" s="584"/>
      <c r="AJ50" s="584"/>
      <c r="AK50" s="584"/>
      <c r="AL50" s="584"/>
      <c r="AM50" s="584"/>
      <c r="AN50" s="584"/>
      <c r="AO50" s="584"/>
      <c r="AP50" s="584"/>
      <c r="AQ50" s="588" t="s">
        <v>368</v>
      </c>
      <c r="AR50" s="588"/>
      <c r="AS50" s="588"/>
      <c r="AT50" s="588"/>
      <c r="AU50" s="588"/>
      <c r="AV50" s="647"/>
      <c r="AW50" s="728" t="s">
        <v>67</v>
      </c>
      <c r="AX50" s="632"/>
      <c r="AY50" s="632"/>
      <c r="AZ50" s="632"/>
      <c r="BA50" s="632"/>
      <c r="BB50" s="632"/>
      <c r="BC50" s="632"/>
      <c r="BD50" s="632"/>
      <c r="BE50" s="633"/>
      <c r="BF50" s="782">
        <v>269233</v>
      </c>
      <c r="BG50" s="783"/>
      <c r="BH50" s="783"/>
      <c r="BI50" s="783"/>
      <c r="BJ50" s="783"/>
      <c r="BK50" s="783"/>
      <c r="BL50" s="783"/>
      <c r="BM50" s="784">
        <v>1</v>
      </c>
      <c r="BN50" s="784"/>
      <c r="BO50" s="784"/>
      <c r="BP50" s="784"/>
      <c r="BQ50" s="783" t="s">
        <v>368</v>
      </c>
      <c r="BR50" s="783"/>
      <c r="BS50" s="783"/>
      <c r="BT50" s="783"/>
      <c r="BU50" s="783"/>
      <c r="BV50" s="783"/>
      <c r="BW50" s="783"/>
      <c r="BX50" s="783"/>
      <c r="BY50" s="783"/>
      <c r="BZ50" s="783">
        <v>269233</v>
      </c>
      <c r="CA50" s="783"/>
      <c r="CB50" s="783"/>
      <c r="CC50" s="783"/>
      <c r="CD50" s="783"/>
      <c r="CE50" s="785"/>
      <c r="CF50" s="619" t="s">
        <v>66</v>
      </c>
      <c r="CG50" s="684"/>
      <c r="CH50" s="684"/>
      <c r="CI50" s="684"/>
      <c r="CJ50" s="684"/>
      <c r="CK50" s="684"/>
      <c r="CL50" s="684"/>
      <c r="CM50" s="684"/>
      <c r="CN50" s="684"/>
      <c r="CO50" s="684"/>
      <c r="CP50" s="684"/>
      <c r="CQ50" s="684"/>
      <c r="CR50" s="685"/>
      <c r="CS50" s="583">
        <v>8851213</v>
      </c>
      <c r="CT50" s="752"/>
      <c r="CU50" s="752"/>
      <c r="CV50" s="752"/>
      <c r="CW50" s="752"/>
      <c r="CX50" s="752"/>
      <c r="CY50" s="752"/>
      <c r="CZ50" s="753"/>
      <c r="DA50" s="583">
        <v>8961816</v>
      </c>
      <c r="DB50" s="752"/>
      <c r="DC50" s="752"/>
      <c r="DD50" s="752"/>
      <c r="DE50" s="752"/>
      <c r="DF50" s="752"/>
      <c r="DG50" s="752"/>
      <c r="DH50" s="754"/>
      <c r="DI50" s="4"/>
    </row>
    <row r="51" spans="2:113" ht="13.5" customHeight="1">
      <c r="B51" s="659" t="s">
        <v>65</v>
      </c>
      <c r="C51" s="582"/>
      <c r="D51" s="582"/>
      <c r="E51" s="582"/>
      <c r="F51" s="582"/>
      <c r="G51" s="582"/>
      <c r="H51" s="582"/>
      <c r="I51" s="582"/>
      <c r="J51" s="582"/>
      <c r="K51" s="582"/>
      <c r="L51" s="585"/>
      <c r="M51" s="583">
        <v>7804447</v>
      </c>
      <c r="N51" s="584"/>
      <c r="O51" s="584"/>
      <c r="P51" s="584"/>
      <c r="Q51" s="584"/>
      <c r="R51" s="584"/>
      <c r="S51" s="584"/>
      <c r="T51" s="584"/>
      <c r="U51" s="588">
        <v>30</v>
      </c>
      <c r="V51" s="588"/>
      <c r="W51" s="588"/>
      <c r="X51" s="588"/>
      <c r="Y51" s="584">
        <v>2194459</v>
      </c>
      <c r="Z51" s="584"/>
      <c r="AA51" s="584"/>
      <c r="AB51" s="584"/>
      <c r="AC51" s="584"/>
      <c r="AD51" s="584"/>
      <c r="AE51" s="584"/>
      <c r="AF51" s="584"/>
      <c r="AG51" s="584">
        <v>2194459</v>
      </c>
      <c r="AH51" s="584"/>
      <c r="AI51" s="584"/>
      <c r="AJ51" s="584"/>
      <c r="AK51" s="584"/>
      <c r="AL51" s="584"/>
      <c r="AM51" s="584"/>
      <c r="AN51" s="584"/>
      <c r="AO51" s="584"/>
      <c r="AP51" s="584"/>
      <c r="AQ51" s="588">
        <v>17.100000000000001</v>
      </c>
      <c r="AR51" s="588"/>
      <c r="AS51" s="588"/>
      <c r="AT51" s="588"/>
      <c r="AU51" s="588"/>
      <c r="AV51" s="647"/>
      <c r="AW51" s="619" t="s">
        <v>64</v>
      </c>
      <c r="AX51" s="582"/>
      <c r="AY51" s="582"/>
      <c r="AZ51" s="582"/>
      <c r="BA51" s="582"/>
      <c r="BB51" s="582"/>
      <c r="BC51" s="582"/>
      <c r="BD51" s="582"/>
      <c r="BE51" s="585"/>
      <c r="BF51" s="583">
        <v>3149099</v>
      </c>
      <c r="BG51" s="584"/>
      <c r="BH51" s="584"/>
      <c r="BI51" s="584"/>
      <c r="BJ51" s="584"/>
      <c r="BK51" s="584"/>
      <c r="BL51" s="584"/>
      <c r="BM51" s="588">
        <v>12.1</v>
      </c>
      <c r="BN51" s="588"/>
      <c r="BO51" s="588"/>
      <c r="BP51" s="588"/>
      <c r="BQ51" s="584">
        <v>368739</v>
      </c>
      <c r="BR51" s="584"/>
      <c r="BS51" s="584"/>
      <c r="BT51" s="584"/>
      <c r="BU51" s="584"/>
      <c r="BV51" s="584"/>
      <c r="BW51" s="584"/>
      <c r="BX51" s="584"/>
      <c r="BY51" s="584"/>
      <c r="BZ51" s="584">
        <v>2608180</v>
      </c>
      <c r="CA51" s="584"/>
      <c r="CB51" s="584"/>
      <c r="CC51" s="584"/>
      <c r="CD51" s="584"/>
      <c r="CE51" s="584"/>
      <c r="CF51" s="619" t="s">
        <v>63</v>
      </c>
      <c r="CG51" s="684"/>
      <c r="CH51" s="684"/>
      <c r="CI51" s="684"/>
      <c r="CJ51" s="684"/>
      <c r="CK51" s="684"/>
      <c r="CL51" s="684"/>
      <c r="CM51" s="684"/>
      <c r="CN51" s="684"/>
      <c r="CO51" s="684"/>
      <c r="CP51" s="684"/>
      <c r="CQ51" s="684"/>
      <c r="CR51" s="685"/>
      <c r="CS51" s="583">
        <v>11567901</v>
      </c>
      <c r="CT51" s="752"/>
      <c r="CU51" s="752"/>
      <c r="CV51" s="752"/>
      <c r="CW51" s="752"/>
      <c r="CX51" s="752"/>
      <c r="CY51" s="752"/>
      <c r="CZ51" s="753"/>
      <c r="DA51" s="583">
        <v>11558424</v>
      </c>
      <c r="DB51" s="752"/>
      <c r="DC51" s="752"/>
      <c r="DD51" s="752"/>
      <c r="DE51" s="752"/>
      <c r="DF51" s="752"/>
      <c r="DG51" s="752"/>
      <c r="DH51" s="754"/>
      <c r="DI51" s="4"/>
    </row>
    <row r="52" spans="2:113" ht="13.5" customHeight="1">
      <c r="B52" s="659" t="s">
        <v>40</v>
      </c>
      <c r="C52" s="582"/>
      <c r="D52" s="582"/>
      <c r="E52" s="582"/>
      <c r="F52" s="582"/>
      <c r="G52" s="582"/>
      <c r="H52" s="582"/>
      <c r="I52" s="582"/>
      <c r="J52" s="582"/>
      <c r="K52" s="582"/>
      <c r="L52" s="585"/>
      <c r="M52" s="583">
        <v>779474</v>
      </c>
      <c r="N52" s="584"/>
      <c r="O52" s="584"/>
      <c r="P52" s="584"/>
      <c r="Q52" s="584"/>
      <c r="R52" s="584"/>
      <c r="S52" s="584"/>
      <c r="T52" s="584"/>
      <c r="U52" s="588">
        <v>3</v>
      </c>
      <c r="V52" s="588"/>
      <c r="W52" s="588"/>
      <c r="X52" s="588"/>
      <c r="Y52" s="584">
        <v>745440</v>
      </c>
      <c r="Z52" s="584"/>
      <c r="AA52" s="584"/>
      <c r="AB52" s="584"/>
      <c r="AC52" s="584"/>
      <c r="AD52" s="584"/>
      <c r="AE52" s="584"/>
      <c r="AF52" s="584"/>
      <c r="AG52" s="734">
        <v>745440</v>
      </c>
      <c r="AH52" s="734"/>
      <c r="AI52" s="734"/>
      <c r="AJ52" s="734"/>
      <c r="AK52" s="734"/>
      <c r="AL52" s="734"/>
      <c r="AM52" s="734"/>
      <c r="AN52" s="734"/>
      <c r="AO52" s="734"/>
      <c r="AP52" s="734"/>
      <c r="AQ52" s="588">
        <v>5.8</v>
      </c>
      <c r="AR52" s="588"/>
      <c r="AS52" s="588"/>
      <c r="AT52" s="588"/>
      <c r="AU52" s="588"/>
      <c r="AV52" s="647"/>
      <c r="AW52" s="619" t="s">
        <v>62</v>
      </c>
      <c r="AX52" s="582"/>
      <c r="AY52" s="582"/>
      <c r="AZ52" s="582"/>
      <c r="BA52" s="582"/>
      <c r="BB52" s="582"/>
      <c r="BC52" s="582"/>
      <c r="BD52" s="582"/>
      <c r="BE52" s="585"/>
      <c r="BF52" s="583">
        <v>11843401</v>
      </c>
      <c r="BG52" s="584"/>
      <c r="BH52" s="584"/>
      <c r="BI52" s="584"/>
      <c r="BJ52" s="584"/>
      <c r="BK52" s="584"/>
      <c r="BL52" s="584"/>
      <c r="BM52" s="588">
        <v>45.5</v>
      </c>
      <c r="BN52" s="588"/>
      <c r="BO52" s="588"/>
      <c r="BP52" s="588"/>
      <c r="BQ52" s="584">
        <v>341350</v>
      </c>
      <c r="BR52" s="584"/>
      <c r="BS52" s="584"/>
      <c r="BT52" s="584"/>
      <c r="BU52" s="584"/>
      <c r="BV52" s="584"/>
      <c r="BW52" s="584"/>
      <c r="BX52" s="584"/>
      <c r="BY52" s="584"/>
      <c r="BZ52" s="584">
        <v>5253282</v>
      </c>
      <c r="CA52" s="584"/>
      <c r="CB52" s="584"/>
      <c r="CC52" s="584"/>
      <c r="CD52" s="584"/>
      <c r="CE52" s="584"/>
      <c r="CF52" s="619" t="s">
        <v>61</v>
      </c>
      <c r="CG52" s="684"/>
      <c r="CH52" s="684"/>
      <c r="CI52" s="684"/>
      <c r="CJ52" s="684"/>
      <c r="CK52" s="684"/>
      <c r="CL52" s="684"/>
      <c r="CM52" s="684"/>
      <c r="CN52" s="684"/>
      <c r="CO52" s="684"/>
      <c r="CP52" s="684"/>
      <c r="CQ52" s="684"/>
      <c r="CR52" s="685"/>
      <c r="CS52" s="769">
        <v>0.79</v>
      </c>
      <c r="CT52" s="770"/>
      <c r="CU52" s="770"/>
      <c r="CV52" s="770"/>
      <c r="CW52" s="770"/>
      <c r="CX52" s="770"/>
      <c r="CY52" s="770"/>
      <c r="CZ52" s="771"/>
      <c r="DA52" s="769">
        <v>0.78</v>
      </c>
      <c r="DB52" s="770"/>
      <c r="DC52" s="770"/>
      <c r="DD52" s="770"/>
      <c r="DE52" s="770"/>
      <c r="DF52" s="770"/>
      <c r="DG52" s="770"/>
      <c r="DH52" s="775"/>
      <c r="DI52" s="4"/>
    </row>
    <row r="53" spans="2:113" ht="13.5" customHeight="1">
      <c r="B53" s="686" t="s">
        <v>116</v>
      </c>
      <c r="C53" s="688" t="s">
        <v>424</v>
      </c>
      <c r="D53" s="689"/>
      <c r="E53" s="689"/>
      <c r="F53" s="689"/>
      <c r="G53" s="689"/>
      <c r="H53" s="689"/>
      <c r="I53" s="690" t="s">
        <v>12</v>
      </c>
      <c r="J53" s="692" t="s">
        <v>60</v>
      </c>
      <c r="K53" s="692"/>
      <c r="L53" s="693"/>
      <c r="M53" s="741">
        <v>724753</v>
      </c>
      <c r="N53" s="742"/>
      <c r="O53" s="742"/>
      <c r="P53" s="742"/>
      <c r="Q53" s="742"/>
      <c r="R53" s="742"/>
      <c r="S53" s="742"/>
      <c r="T53" s="742"/>
      <c r="U53" s="743">
        <v>2.8</v>
      </c>
      <c r="V53" s="743"/>
      <c r="W53" s="743"/>
      <c r="X53" s="743"/>
      <c r="Y53" s="742">
        <v>696543</v>
      </c>
      <c r="Z53" s="742"/>
      <c r="AA53" s="742"/>
      <c r="AB53" s="742"/>
      <c r="AC53" s="742"/>
      <c r="AD53" s="742"/>
      <c r="AE53" s="742"/>
      <c r="AF53" s="742"/>
      <c r="AG53" s="742">
        <v>696543</v>
      </c>
      <c r="AH53" s="742"/>
      <c r="AI53" s="742"/>
      <c r="AJ53" s="742"/>
      <c r="AK53" s="742"/>
      <c r="AL53" s="742"/>
      <c r="AM53" s="742"/>
      <c r="AN53" s="742"/>
      <c r="AO53" s="742"/>
      <c r="AP53" s="742"/>
      <c r="AQ53" s="743">
        <v>5.4</v>
      </c>
      <c r="AR53" s="743"/>
      <c r="AS53" s="743"/>
      <c r="AT53" s="743"/>
      <c r="AU53" s="743"/>
      <c r="AV53" s="781"/>
      <c r="AW53" s="619" t="s">
        <v>59</v>
      </c>
      <c r="AX53" s="582"/>
      <c r="AY53" s="582"/>
      <c r="AZ53" s="582"/>
      <c r="BA53" s="582"/>
      <c r="BB53" s="582"/>
      <c r="BC53" s="582"/>
      <c r="BD53" s="582"/>
      <c r="BE53" s="585"/>
      <c r="BF53" s="583">
        <v>2175498</v>
      </c>
      <c r="BG53" s="584"/>
      <c r="BH53" s="584"/>
      <c r="BI53" s="584"/>
      <c r="BJ53" s="584"/>
      <c r="BK53" s="584"/>
      <c r="BL53" s="584"/>
      <c r="BM53" s="588">
        <v>8.3000000000000007</v>
      </c>
      <c r="BN53" s="588"/>
      <c r="BO53" s="588"/>
      <c r="BP53" s="588"/>
      <c r="BQ53" s="584">
        <v>38459</v>
      </c>
      <c r="BR53" s="584"/>
      <c r="BS53" s="584"/>
      <c r="BT53" s="584"/>
      <c r="BU53" s="584"/>
      <c r="BV53" s="584"/>
      <c r="BW53" s="584"/>
      <c r="BX53" s="584"/>
      <c r="BY53" s="584"/>
      <c r="BZ53" s="584">
        <v>1341658</v>
      </c>
      <c r="CA53" s="584"/>
      <c r="CB53" s="584"/>
      <c r="CC53" s="584"/>
      <c r="CD53" s="584"/>
      <c r="CE53" s="584"/>
      <c r="CF53" s="619" t="s">
        <v>58</v>
      </c>
      <c r="CG53" s="694"/>
      <c r="CH53" s="694"/>
      <c r="CI53" s="694"/>
      <c r="CJ53" s="694"/>
      <c r="CK53" s="694"/>
      <c r="CL53" s="694"/>
      <c r="CM53" s="694"/>
      <c r="CN53" s="694"/>
      <c r="CO53" s="694"/>
      <c r="CP53" s="694"/>
      <c r="CQ53" s="708" t="s">
        <v>3</v>
      </c>
      <c r="CR53" s="709"/>
      <c r="CS53" s="586">
        <v>4.5999999999999996</v>
      </c>
      <c r="CT53" s="635"/>
      <c r="CU53" s="635"/>
      <c r="CV53" s="635"/>
      <c r="CW53" s="635"/>
      <c r="CX53" s="635"/>
      <c r="CY53" s="635"/>
      <c r="CZ53" s="765"/>
      <c r="DA53" s="586">
        <v>9.6</v>
      </c>
      <c r="DB53" s="635"/>
      <c r="DC53" s="635"/>
      <c r="DD53" s="635"/>
      <c r="DE53" s="635"/>
      <c r="DF53" s="635"/>
      <c r="DG53" s="635"/>
      <c r="DH53" s="760"/>
      <c r="DI53" s="4"/>
    </row>
    <row r="54" spans="2:113" ht="13.5" customHeight="1">
      <c r="B54" s="616"/>
      <c r="C54" s="641"/>
      <c r="D54" s="642"/>
      <c r="E54" s="642"/>
      <c r="F54" s="642"/>
      <c r="G54" s="642"/>
      <c r="H54" s="642"/>
      <c r="I54" s="691"/>
      <c r="J54" s="695" t="s">
        <v>57</v>
      </c>
      <c r="K54" s="695"/>
      <c r="L54" s="696"/>
      <c r="M54" s="583">
        <v>54721</v>
      </c>
      <c r="N54" s="584"/>
      <c r="O54" s="584"/>
      <c r="P54" s="584"/>
      <c r="Q54" s="584"/>
      <c r="R54" s="584"/>
      <c r="S54" s="584"/>
      <c r="T54" s="584"/>
      <c r="U54" s="588">
        <v>0.2</v>
      </c>
      <c r="V54" s="588"/>
      <c r="W54" s="588"/>
      <c r="X54" s="588"/>
      <c r="Y54" s="584">
        <v>48897</v>
      </c>
      <c r="Z54" s="584"/>
      <c r="AA54" s="584"/>
      <c r="AB54" s="584"/>
      <c r="AC54" s="584"/>
      <c r="AD54" s="584"/>
      <c r="AE54" s="584"/>
      <c r="AF54" s="584"/>
      <c r="AG54" s="584">
        <v>48897</v>
      </c>
      <c r="AH54" s="584"/>
      <c r="AI54" s="584"/>
      <c r="AJ54" s="584"/>
      <c r="AK54" s="584"/>
      <c r="AL54" s="584"/>
      <c r="AM54" s="584"/>
      <c r="AN54" s="584"/>
      <c r="AO54" s="584"/>
      <c r="AP54" s="584"/>
      <c r="AQ54" s="588">
        <v>0.4</v>
      </c>
      <c r="AR54" s="588"/>
      <c r="AS54" s="588"/>
      <c r="AT54" s="588"/>
      <c r="AU54" s="588"/>
      <c r="AV54" s="647"/>
      <c r="AW54" s="619" t="s">
        <v>56</v>
      </c>
      <c r="AX54" s="582"/>
      <c r="AY54" s="582"/>
      <c r="AZ54" s="582"/>
      <c r="BA54" s="582"/>
      <c r="BB54" s="582"/>
      <c r="BC54" s="582"/>
      <c r="BD54" s="582"/>
      <c r="BE54" s="585"/>
      <c r="BF54" s="583">
        <v>208265</v>
      </c>
      <c r="BG54" s="584"/>
      <c r="BH54" s="584"/>
      <c r="BI54" s="584"/>
      <c r="BJ54" s="584"/>
      <c r="BK54" s="584"/>
      <c r="BL54" s="584"/>
      <c r="BM54" s="588">
        <v>0.8</v>
      </c>
      <c r="BN54" s="588"/>
      <c r="BO54" s="588"/>
      <c r="BP54" s="588"/>
      <c r="BQ54" s="584" t="s">
        <v>368</v>
      </c>
      <c r="BR54" s="584"/>
      <c r="BS54" s="584"/>
      <c r="BT54" s="584"/>
      <c r="BU54" s="584"/>
      <c r="BV54" s="584"/>
      <c r="BW54" s="584"/>
      <c r="BX54" s="584"/>
      <c r="BY54" s="584"/>
      <c r="BZ54" s="584">
        <v>169576</v>
      </c>
      <c r="CA54" s="584"/>
      <c r="CB54" s="584"/>
      <c r="CC54" s="584"/>
      <c r="CD54" s="584"/>
      <c r="CE54" s="584"/>
      <c r="CF54" s="697" t="s">
        <v>55</v>
      </c>
      <c r="CG54" s="698"/>
      <c r="CH54" s="698"/>
      <c r="CI54" s="698"/>
      <c r="CJ54" s="698"/>
      <c r="CK54" s="698"/>
      <c r="CL54" s="698"/>
      <c r="CM54" s="698"/>
      <c r="CN54" s="698"/>
      <c r="CO54" s="698"/>
      <c r="CP54" s="698"/>
      <c r="CQ54" s="710" t="s">
        <v>3</v>
      </c>
      <c r="CR54" s="711"/>
      <c r="CS54" s="586">
        <v>4.7</v>
      </c>
      <c r="CT54" s="635"/>
      <c r="CU54" s="635"/>
      <c r="CV54" s="635"/>
      <c r="CW54" s="635"/>
      <c r="CX54" s="635"/>
      <c r="CY54" s="635"/>
      <c r="CZ54" s="765"/>
      <c r="DA54" s="586">
        <v>4.7</v>
      </c>
      <c r="DB54" s="635"/>
      <c r="DC54" s="635"/>
      <c r="DD54" s="635"/>
      <c r="DE54" s="635"/>
      <c r="DF54" s="635"/>
      <c r="DG54" s="635"/>
      <c r="DH54" s="760"/>
      <c r="DI54" s="4"/>
    </row>
    <row r="55" spans="2:113" ht="13.5" customHeight="1">
      <c r="B55" s="687"/>
      <c r="C55" s="699" t="s">
        <v>425</v>
      </c>
      <c r="D55" s="700"/>
      <c r="E55" s="700"/>
      <c r="F55" s="700"/>
      <c r="G55" s="700"/>
      <c r="H55" s="700"/>
      <c r="I55" s="700"/>
      <c r="J55" s="700"/>
      <c r="K55" s="700"/>
      <c r="L55" s="701"/>
      <c r="M55" s="733" t="s">
        <v>368</v>
      </c>
      <c r="N55" s="734"/>
      <c r="O55" s="734"/>
      <c r="P55" s="734"/>
      <c r="Q55" s="734"/>
      <c r="R55" s="734"/>
      <c r="S55" s="734"/>
      <c r="T55" s="734"/>
      <c r="U55" s="735" t="s">
        <v>368</v>
      </c>
      <c r="V55" s="735"/>
      <c r="W55" s="735"/>
      <c r="X55" s="735"/>
      <c r="Y55" s="734" t="s">
        <v>368</v>
      </c>
      <c r="Z55" s="734"/>
      <c r="AA55" s="734"/>
      <c r="AB55" s="734"/>
      <c r="AC55" s="734"/>
      <c r="AD55" s="734"/>
      <c r="AE55" s="734"/>
      <c r="AF55" s="734"/>
      <c r="AG55" s="734" t="s">
        <v>368</v>
      </c>
      <c r="AH55" s="734"/>
      <c r="AI55" s="734"/>
      <c r="AJ55" s="734"/>
      <c r="AK55" s="734"/>
      <c r="AL55" s="734"/>
      <c r="AM55" s="734"/>
      <c r="AN55" s="734"/>
      <c r="AO55" s="734"/>
      <c r="AP55" s="734"/>
      <c r="AQ55" s="735" t="s">
        <v>368</v>
      </c>
      <c r="AR55" s="735"/>
      <c r="AS55" s="735"/>
      <c r="AT55" s="735"/>
      <c r="AU55" s="735"/>
      <c r="AV55" s="778"/>
      <c r="AW55" s="619" t="s">
        <v>54</v>
      </c>
      <c r="AX55" s="582"/>
      <c r="AY55" s="582"/>
      <c r="AZ55" s="582"/>
      <c r="BA55" s="582"/>
      <c r="BB55" s="582"/>
      <c r="BC55" s="582"/>
      <c r="BD55" s="582"/>
      <c r="BE55" s="585"/>
      <c r="BF55" s="583">
        <v>42614</v>
      </c>
      <c r="BG55" s="584"/>
      <c r="BH55" s="584"/>
      <c r="BI55" s="584"/>
      <c r="BJ55" s="584"/>
      <c r="BK55" s="584"/>
      <c r="BL55" s="584"/>
      <c r="BM55" s="588">
        <v>0.2</v>
      </c>
      <c r="BN55" s="588"/>
      <c r="BO55" s="588"/>
      <c r="BP55" s="588"/>
      <c r="BQ55" s="584">
        <v>937</v>
      </c>
      <c r="BR55" s="584"/>
      <c r="BS55" s="584"/>
      <c r="BT55" s="584"/>
      <c r="BU55" s="584"/>
      <c r="BV55" s="584"/>
      <c r="BW55" s="584"/>
      <c r="BX55" s="584"/>
      <c r="BY55" s="584"/>
      <c r="BZ55" s="584">
        <v>41741</v>
      </c>
      <c r="CA55" s="584"/>
      <c r="CB55" s="584"/>
      <c r="CC55" s="584"/>
      <c r="CD55" s="584"/>
      <c r="CE55" s="584"/>
      <c r="CF55" s="702" t="s">
        <v>426</v>
      </c>
      <c r="CG55" s="703"/>
      <c r="CH55" s="728" t="s">
        <v>53</v>
      </c>
      <c r="CI55" s="777"/>
      <c r="CJ55" s="777"/>
      <c r="CK55" s="777"/>
      <c r="CL55" s="777"/>
      <c r="CM55" s="777"/>
      <c r="CN55" s="777"/>
      <c r="CO55" s="777"/>
      <c r="CP55" s="777"/>
      <c r="CQ55" s="779" t="s">
        <v>3</v>
      </c>
      <c r="CR55" s="780"/>
      <c r="CS55" s="766" t="s">
        <v>368</v>
      </c>
      <c r="CT55" s="767"/>
      <c r="CU55" s="767"/>
      <c r="CV55" s="767"/>
      <c r="CW55" s="767"/>
      <c r="CX55" s="767"/>
      <c r="CY55" s="767"/>
      <c r="CZ55" s="768"/>
      <c r="DA55" s="766" t="s">
        <v>368</v>
      </c>
      <c r="DB55" s="767"/>
      <c r="DC55" s="767"/>
      <c r="DD55" s="767"/>
      <c r="DE55" s="767"/>
      <c r="DF55" s="767"/>
      <c r="DG55" s="767"/>
      <c r="DH55" s="776"/>
      <c r="DI55" s="4"/>
    </row>
    <row r="56" spans="2:113" ht="13.5" customHeight="1">
      <c r="B56" s="659" t="s">
        <v>52</v>
      </c>
      <c r="C56" s="582"/>
      <c r="D56" s="582"/>
      <c r="E56" s="582"/>
      <c r="F56" s="582"/>
      <c r="G56" s="582"/>
      <c r="H56" s="582"/>
      <c r="I56" s="582"/>
      <c r="J56" s="582"/>
      <c r="K56" s="582"/>
      <c r="L56" s="585"/>
      <c r="M56" s="583">
        <v>12158502</v>
      </c>
      <c r="N56" s="584"/>
      <c r="O56" s="584"/>
      <c r="P56" s="584"/>
      <c r="Q56" s="584"/>
      <c r="R56" s="584"/>
      <c r="S56" s="584"/>
      <c r="T56" s="584"/>
      <c r="U56" s="588">
        <v>46.7</v>
      </c>
      <c r="V56" s="588"/>
      <c r="W56" s="588"/>
      <c r="X56" s="588"/>
      <c r="Y56" s="584">
        <v>6268169</v>
      </c>
      <c r="Z56" s="584"/>
      <c r="AA56" s="584"/>
      <c r="AB56" s="584"/>
      <c r="AC56" s="584"/>
      <c r="AD56" s="584"/>
      <c r="AE56" s="584"/>
      <c r="AF56" s="584"/>
      <c r="AG56" s="742">
        <v>6264595</v>
      </c>
      <c r="AH56" s="742"/>
      <c r="AI56" s="742"/>
      <c r="AJ56" s="742"/>
      <c r="AK56" s="742"/>
      <c r="AL56" s="742"/>
      <c r="AM56" s="742"/>
      <c r="AN56" s="742"/>
      <c r="AO56" s="742"/>
      <c r="AP56" s="742"/>
      <c r="AQ56" s="588">
        <v>48.7</v>
      </c>
      <c r="AR56" s="588"/>
      <c r="AS56" s="588"/>
      <c r="AT56" s="588"/>
      <c r="AU56" s="588"/>
      <c r="AV56" s="647"/>
      <c r="AW56" s="772" t="s">
        <v>427</v>
      </c>
      <c r="AX56" s="773"/>
      <c r="AY56" s="773"/>
      <c r="AZ56" s="773"/>
      <c r="BA56" s="773"/>
      <c r="BB56" s="773"/>
      <c r="BC56" s="773"/>
      <c r="BD56" s="773"/>
      <c r="BE56" s="774"/>
      <c r="BF56" s="583">
        <v>244541</v>
      </c>
      <c r="BG56" s="584"/>
      <c r="BH56" s="584"/>
      <c r="BI56" s="584"/>
      <c r="BJ56" s="584"/>
      <c r="BK56" s="584"/>
      <c r="BL56" s="584"/>
      <c r="BM56" s="588">
        <v>0.9</v>
      </c>
      <c r="BN56" s="588"/>
      <c r="BO56" s="588"/>
      <c r="BP56" s="588"/>
      <c r="BQ56" s="584" t="s">
        <v>368</v>
      </c>
      <c r="BR56" s="584"/>
      <c r="BS56" s="584"/>
      <c r="BT56" s="584"/>
      <c r="BU56" s="584"/>
      <c r="BV56" s="584"/>
      <c r="BW56" s="584"/>
      <c r="BX56" s="584"/>
      <c r="BY56" s="584"/>
      <c r="BZ56" s="584">
        <v>185591</v>
      </c>
      <c r="CA56" s="584"/>
      <c r="CB56" s="584"/>
      <c r="CC56" s="584"/>
      <c r="CD56" s="584"/>
      <c r="CE56" s="584"/>
      <c r="CF56" s="704"/>
      <c r="CG56" s="705"/>
      <c r="CH56" s="619" t="s">
        <v>51</v>
      </c>
      <c r="CI56" s="694"/>
      <c r="CJ56" s="694"/>
      <c r="CK56" s="694"/>
      <c r="CL56" s="694"/>
      <c r="CM56" s="694"/>
      <c r="CN56" s="694"/>
      <c r="CO56" s="694"/>
      <c r="CP56" s="694"/>
      <c r="CQ56" s="708" t="s">
        <v>3</v>
      </c>
      <c r="CR56" s="709"/>
      <c r="CS56" s="769" t="s">
        <v>368</v>
      </c>
      <c r="CT56" s="770"/>
      <c r="CU56" s="770"/>
      <c r="CV56" s="770"/>
      <c r="CW56" s="770"/>
      <c r="CX56" s="770"/>
      <c r="CY56" s="770"/>
      <c r="CZ56" s="771"/>
      <c r="DA56" s="769" t="s">
        <v>368</v>
      </c>
      <c r="DB56" s="770"/>
      <c r="DC56" s="770"/>
      <c r="DD56" s="770"/>
      <c r="DE56" s="770"/>
      <c r="DF56" s="770"/>
      <c r="DG56" s="770"/>
      <c r="DH56" s="775"/>
      <c r="DI56" s="4"/>
    </row>
    <row r="57" spans="2:113" ht="13.5" customHeight="1">
      <c r="B57" s="659" t="s">
        <v>50</v>
      </c>
      <c r="C57" s="582"/>
      <c r="D57" s="582"/>
      <c r="E57" s="582"/>
      <c r="F57" s="582"/>
      <c r="G57" s="582"/>
      <c r="H57" s="582"/>
      <c r="I57" s="582"/>
      <c r="J57" s="582"/>
      <c r="K57" s="582"/>
      <c r="L57" s="585"/>
      <c r="M57" s="583">
        <v>3798279</v>
      </c>
      <c r="N57" s="584"/>
      <c r="O57" s="584"/>
      <c r="P57" s="584"/>
      <c r="Q57" s="584"/>
      <c r="R57" s="584"/>
      <c r="S57" s="584"/>
      <c r="T57" s="584"/>
      <c r="U57" s="588">
        <v>14.6</v>
      </c>
      <c r="V57" s="588"/>
      <c r="W57" s="588"/>
      <c r="X57" s="588"/>
      <c r="Y57" s="584">
        <v>2523362</v>
      </c>
      <c r="Z57" s="584"/>
      <c r="AA57" s="584"/>
      <c r="AB57" s="584"/>
      <c r="AC57" s="584"/>
      <c r="AD57" s="584"/>
      <c r="AE57" s="584"/>
      <c r="AF57" s="584"/>
      <c r="AG57" s="584">
        <v>2256689</v>
      </c>
      <c r="AH57" s="584"/>
      <c r="AI57" s="584"/>
      <c r="AJ57" s="584"/>
      <c r="AK57" s="584"/>
      <c r="AL57" s="584"/>
      <c r="AM57" s="584"/>
      <c r="AN57" s="584"/>
      <c r="AO57" s="584"/>
      <c r="AP57" s="584"/>
      <c r="AQ57" s="588">
        <v>17.600000000000001</v>
      </c>
      <c r="AR57" s="588"/>
      <c r="AS57" s="588"/>
      <c r="AT57" s="588"/>
      <c r="AU57" s="588"/>
      <c r="AV57" s="647"/>
      <c r="AW57" s="619" t="s">
        <v>49</v>
      </c>
      <c r="AX57" s="582"/>
      <c r="AY57" s="582"/>
      <c r="AZ57" s="582"/>
      <c r="BA57" s="582"/>
      <c r="BB57" s="582"/>
      <c r="BC57" s="582"/>
      <c r="BD57" s="582"/>
      <c r="BE57" s="585"/>
      <c r="BF57" s="583">
        <v>2311555</v>
      </c>
      <c r="BG57" s="584"/>
      <c r="BH57" s="584"/>
      <c r="BI57" s="584"/>
      <c r="BJ57" s="584"/>
      <c r="BK57" s="584"/>
      <c r="BL57" s="584"/>
      <c r="BM57" s="588">
        <v>8.9</v>
      </c>
      <c r="BN57" s="588"/>
      <c r="BO57" s="588"/>
      <c r="BP57" s="588"/>
      <c r="BQ57" s="584">
        <v>635224</v>
      </c>
      <c r="BR57" s="584"/>
      <c r="BS57" s="584"/>
      <c r="BT57" s="584"/>
      <c r="BU57" s="584"/>
      <c r="BV57" s="584"/>
      <c r="BW57" s="584"/>
      <c r="BX57" s="584"/>
      <c r="BY57" s="584"/>
      <c r="BZ57" s="584">
        <v>1879866</v>
      </c>
      <c r="CA57" s="584"/>
      <c r="CB57" s="584"/>
      <c r="CC57" s="584"/>
      <c r="CD57" s="584"/>
      <c r="CE57" s="584"/>
      <c r="CF57" s="704"/>
      <c r="CG57" s="705"/>
      <c r="CH57" s="619" t="s">
        <v>48</v>
      </c>
      <c r="CI57" s="694"/>
      <c r="CJ57" s="694"/>
      <c r="CK57" s="694"/>
      <c r="CL57" s="694"/>
      <c r="CM57" s="694"/>
      <c r="CN57" s="694"/>
      <c r="CO57" s="694"/>
      <c r="CP57" s="694"/>
      <c r="CQ57" s="708" t="s">
        <v>3</v>
      </c>
      <c r="CR57" s="709"/>
      <c r="CS57" s="586">
        <v>-3</v>
      </c>
      <c r="CT57" s="635"/>
      <c r="CU57" s="635"/>
      <c r="CV57" s="635"/>
      <c r="CW57" s="635"/>
      <c r="CX57" s="635"/>
      <c r="CY57" s="635"/>
      <c r="CZ57" s="765"/>
      <c r="DA57" s="586">
        <v>-2.7</v>
      </c>
      <c r="DB57" s="635"/>
      <c r="DC57" s="635"/>
      <c r="DD57" s="635"/>
      <c r="DE57" s="635"/>
      <c r="DF57" s="635"/>
      <c r="DG57" s="635"/>
      <c r="DH57" s="760"/>
    </row>
    <row r="58" spans="2:113" ht="13.5" customHeight="1">
      <c r="B58" s="659" t="s">
        <v>47</v>
      </c>
      <c r="C58" s="582"/>
      <c r="D58" s="582"/>
      <c r="E58" s="582"/>
      <c r="F58" s="582"/>
      <c r="G58" s="582"/>
      <c r="H58" s="582"/>
      <c r="I58" s="582"/>
      <c r="J58" s="582"/>
      <c r="K58" s="582"/>
      <c r="L58" s="585"/>
      <c r="M58" s="583">
        <v>113027</v>
      </c>
      <c r="N58" s="584"/>
      <c r="O58" s="584"/>
      <c r="P58" s="584"/>
      <c r="Q58" s="584"/>
      <c r="R58" s="584"/>
      <c r="S58" s="584"/>
      <c r="T58" s="584"/>
      <c r="U58" s="588">
        <v>0.4</v>
      </c>
      <c r="V58" s="588"/>
      <c r="W58" s="588"/>
      <c r="X58" s="588"/>
      <c r="Y58" s="584">
        <v>86638</v>
      </c>
      <c r="Z58" s="584"/>
      <c r="AA58" s="584"/>
      <c r="AB58" s="584"/>
      <c r="AC58" s="584"/>
      <c r="AD58" s="584"/>
      <c r="AE58" s="584"/>
      <c r="AF58" s="584"/>
      <c r="AG58" s="584">
        <v>86638</v>
      </c>
      <c r="AH58" s="584"/>
      <c r="AI58" s="584"/>
      <c r="AJ58" s="584"/>
      <c r="AK58" s="584"/>
      <c r="AL58" s="584"/>
      <c r="AM58" s="584"/>
      <c r="AN58" s="584"/>
      <c r="AO58" s="584"/>
      <c r="AP58" s="584"/>
      <c r="AQ58" s="588">
        <v>0.7</v>
      </c>
      <c r="AR58" s="588"/>
      <c r="AS58" s="588"/>
      <c r="AT58" s="588"/>
      <c r="AU58" s="588"/>
      <c r="AV58" s="647"/>
      <c r="AW58" s="619" t="s">
        <v>46</v>
      </c>
      <c r="AX58" s="582"/>
      <c r="AY58" s="582"/>
      <c r="AZ58" s="582"/>
      <c r="BA58" s="582"/>
      <c r="BB58" s="582"/>
      <c r="BC58" s="582"/>
      <c r="BD58" s="582"/>
      <c r="BE58" s="585"/>
      <c r="BF58" s="583">
        <v>1997533</v>
      </c>
      <c r="BG58" s="584"/>
      <c r="BH58" s="584"/>
      <c r="BI58" s="584"/>
      <c r="BJ58" s="584"/>
      <c r="BK58" s="584"/>
      <c r="BL58" s="584"/>
      <c r="BM58" s="588">
        <v>7.7</v>
      </c>
      <c r="BN58" s="588"/>
      <c r="BO58" s="588"/>
      <c r="BP58" s="588"/>
      <c r="BQ58" s="584">
        <v>1152009</v>
      </c>
      <c r="BR58" s="584"/>
      <c r="BS58" s="584"/>
      <c r="BT58" s="584"/>
      <c r="BU58" s="584"/>
      <c r="BV58" s="584"/>
      <c r="BW58" s="584"/>
      <c r="BX58" s="584"/>
      <c r="BY58" s="584"/>
      <c r="BZ58" s="584">
        <v>753057</v>
      </c>
      <c r="CA58" s="584"/>
      <c r="CB58" s="584"/>
      <c r="CC58" s="584"/>
      <c r="CD58" s="584"/>
      <c r="CE58" s="584"/>
      <c r="CF58" s="706"/>
      <c r="CG58" s="707"/>
      <c r="CH58" s="697" t="s">
        <v>45</v>
      </c>
      <c r="CI58" s="698"/>
      <c r="CJ58" s="698"/>
      <c r="CK58" s="698"/>
      <c r="CL58" s="698"/>
      <c r="CM58" s="698"/>
      <c r="CN58" s="698"/>
      <c r="CO58" s="698"/>
      <c r="CP58" s="698"/>
      <c r="CQ58" s="710" t="s">
        <v>3</v>
      </c>
      <c r="CR58" s="711"/>
      <c r="CS58" s="761" t="s">
        <v>368</v>
      </c>
      <c r="CT58" s="762"/>
      <c r="CU58" s="762"/>
      <c r="CV58" s="762"/>
      <c r="CW58" s="762"/>
      <c r="CX58" s="762"/>
      <c r="CY58" s="762"/>
      <c r="CZ58" s="763"/>
      <c r="DA58" s="761" t="s">
        <v>368</v>
      </c>
      <c r="DB58" s="762"/>
      <c r="DC58" s="762"/>
      <c r="DD58" s="762"/>
      <c r="DE58" s="762"/>
      <c r="DF58" s="762"/>
      <c r="DG58" s="762"/>
      <c r="DH58" s="764"/>
      <c r="DI58" s="4"/>
    </row>
    <row r="59" spans="2:113" ht="13.5" customHeight="1">
      <c r="B59" s="659" t="s">
        <v>44</v>
      </c>
      <c r="C59" s="582"/>
      <c r="D59" s="582"/>
      <c r="E59" s="582"/>
      <c r="F59" s="582"/>
      <c r="G59" s="582"/>
      <c r="H59" s="582"/>
      <c r="I59" s="582"/>
      <c r="J59" s="582"/>
      <c r="K59" s="582"/>
      <c r="L59" s="585"/>
      <c r="M59" s="583">
        <v>2630974</v>
      </c>
      <c r="N59" s="584"/>
      <c r="O59" s="584"/>
      <c r="P59" s="584"/>
      <c r="Q59" s="584"/>
      <c r="R59" s="584"/>
      <c r="S59" s="584"/>
      <c r="T59" s="584"/>
      <c r="U59" s="588">
        <v>10.1</v>
      </c>
      <c r="V59" s="588"/>
      <c r="W59" s="588"/>
      <c r="X59" s="588"/>
      <c r="Y59" s="584">
        <v>1776467</v>
      </c>
      <c r="Z59" s="584"/>
      <c r="AA59" s="584"/>
      <c r="AB59" s="584"/>
      <c r="AC59" s="584"/>
      <c r="AD59" s="584"/>
      <c r="AE59" s="584"/>
      <c r="AF59" s="584"/>
      <c r="AG59" s="584">
        <v>1572271</v>
      </c>
      <c r="AH59" s="584"/>
      <c r="AI59" s="584"/>
      <c r="AJ59" s="584"/>
      <c r="AK59" s="584"/>
      <c r="AL59" s="584"/>
      <c r="AM59" s="584"/>
      <c r="AN59" s="584"/>
      <c r="AO59" s="584"/>
      <c r="AP59" s="584"/>
      <c r="AQ59" s="588">
        <v>12.2</v>
      </c>
      <c r="AR59" s="588"/>
      <c r="AS59" s="588"/>
      <c r="AT59" s="588"/>
      <c r="AU59" s="588"/>
      <c r="AV59" s="647"/>
      <c r="AW59" s="619" t="s">
        <v>428</v>
      </c>
      <c r="AX59" s="582"/>
      <c r="AY59" s="582"/>
      <c r="AZ59" s="582"/>
      <c r="BA59" s="582"/>
      <c r="BB59" s="582"/>
      <c r="BC59" s="582"/>
      <c r="BD59" s="582"/>
      <c r="BE59" s="585"/>
      <c r="BF59" s="583">
        <v>3036256</v>
      </c>
      <c r="BG59" s="584"/>
      <c r="BH59" s="584"/>
      <c r="BI59" s="584"/>
      <c r="BJ59" s="584"/>
      <c r="BK59" s="584"/>
      <c r="BL59" s="584"/>
      <c r="BM59" s="588">
        <v>11.7</v>
      </c>
      <c r="BN59" s="588"/>
      <c r="BO59" s="588"/>
      <c r="BP59" s="588"/>
      <c r="BQ59" s="584">
        <v>656549</v>
      </c>
      <c r="BR59" s="584"/>
      <c r="BS59" s="584"/>
      <c r="BT59" s="584"/>
      <c r="BU59" s="584"/>
      <c r="BV59" s="584"/>
      <c r="BW59" s="584"/>
      <c r="BX59" s="584"/>
      <c r="BY59" s="584"/>
      <c r="BZ59" s="584">
        <v>1969846</v>
      </c>
      <c r="CA59" s="584"/>
      <c r="CB59" s="584"/>
      <c r="CC59" s="584"/>
      <c r="CD59" s="584"/>
      <c r="CE59" s="584"/>
      <c r="CF59" s="638" t="s">
        <v>429</v>
      </c>
      <c r="CG59" s="639"/>
      <c r="CH59" s="639"/>
      <c r="CI59" s="639"/>
      <c r="CJ59" s="640"/>
      <c r="CK59" s="632" t="s">
        <v>430</v>
      </c>
      <c r="CL59" s="632"/>
      <c r="CM59" s="632"/>
      <c r="CN59" s="632"/>
      <c r="CO59" s="632"/>
      <c r="CP59" s="632"/>
      <c r="CQ59" s="632"/>
      <c r="CR59" s="633"/>
      <c r="CS59" s="583">
        <v>2717353</v>
      </c>
      <c r="CT59" s="752"/>
      <c r="CU59" s="752"/>
      <c r="CV59" s="752"/>
      <c r="CW59" s="752"/>
      <c r="CX59" s="752"/>
      <c r="CY59" s="752"/>
      <c r="CZ59" s="753"/>
      <c r="DA59" s="583">
        <v>2699787</v>
      </c>
      <c r="DB59" s="752"/>
      <c r="DC59" s="752"/>
      <c r="DD59" s="752"/>
      <c r="DE59" s="752"/>
      <c r="DF59" s="752"/>
      <c r="DG59" s="752"/>
      <c r="DH59" s="754"/>
      <c r="DI59" s="4"/>
    </row>
    <row r="60" spans="2:113" ht="13.5" customHeight="1">
      <c r="B60" s="17"/>
      <c r="C60" s="582" t="s">
        <v>43</v>
      </c>
      <c r="D60" s="582"/>
      <c r="E60" s="582"/>
      <c r="F60" s="582"/>
      <c r="G60" s="582"/>
      <c r="H60" s="582"/>
      <c r="I60" s="582"/>
      <c r="J60" s="582"/>
      <c r="K60" s="582"/>
      <c r="L60" s="585"/>
      <c r="M60" s="583">
        <v>504410</v>
      </c>
      <c r="N60" s="584"/>
      <c r="O60" s="584"/>
      <c r="P60" s="584"/>
      <c r="Q60" s="584"/>
      <c r="R60" s="584"/>
      <c r="S60" s="584"/>
      <c r="T60" s="584"/>
      <c r="U60" s="588">
        <v>1.9</v>
      </c>
      <c r="V60" s="588"/>
      <c r="W60" s="588"/>
      <c r="X60" s="588"/>
      <c r="Y60" s="584">
        <v>365178</v>
      </c>
      <c r="Z60" s="584"/>
      <c r="AA60" s="584"/>
      <c r="AB60" s="584"/>
      <c r="AC60" s="584"/>
      <c r="AD60" s="584"/>
      <c r="AE60" s="584"/>
      <c r="AF60" s="584"/>
      <c r="AG60" s="584">
        <v>351070</v>
      </c>
      <c r="AH60" s="584"/>
      <c r="AI60" s="584"/>
      <c r="AJ60" s="584"/>
      <c r="AK60" s="584"/>
      <c r="AL60" s="584"/>
      <c r="AM60" s="584"/>
      <c r="AN60" s="584"/>
      <c r="AO60" s="584"/>
      <c r="AP60" s="584"/>
      <c r="AQ60" s="588">
        <v>2.7</v>
      </c>
      <c r="AR60" s="588"/>
      <c r="AS60" s="588"/>
      <c r="AT60" s="588"/>
      <c r="AU60" s="588"/>
      <c r="AV60" s="647"/>
      <c r="AW60" s="619" t="s">
        <v>42</v>
      </c>
      <c r="AX60" s="582"/>
      <c r="AY60" s="582"/>
      <c r="AZ60" s="582"/>
      <c r="BA60" s="582"/>
      <c r="BB60" s="582"/>
      <c r="BC60" s="582"/>
      <c r="BD60" s="582"/>
      <c r="BE60" s="585"/>
      <c r="BF60" s="583" t="s">
        <v>368</v>
      </c>
      <c r="BG60" s="584"/>
      <c r="BH60" s="584"/>
      <c r="BI60" s="584"/>
      <c r="BJ60" s="584"/>
      <c r="BK60" s="584"/>
      <c r="BL60" s="584"/>
      <c r="BM60" s="588" t="s">
        <v>368</v>
      </c>
      <c r="BN60" s="588"/>
      <c r="BO60" s="588"/>
      <c r="BP60" s="588"/>
      <c r="BQ60" s="584" t="s">
        <v>368</v>
      </c>
      <c r="BR60" s="584"/>
      <c r="BS60" s="584"/>
      <c r="BT60" s="584"/>
      <c r="BU60" s="584"/>
      <c r="BV60" s="584"/>
      <c r="BW60" s="584"/>
      <c r="BX60" s="584"/>
      <c r="BY60" s="584"/>
      <c r="BZ60" s="584" t="s">
        <v>368</v>
      </c>
      <c r="CA60" s="584"/>
      <c r="CB60" s="584"/>
      <c r="CC60" s="584"/>
      <c r="CD60" s="584"/>
      <c r="CE60" s="584"/>
      <c r="CF60" s="641"/>
      <c r="CG60" s="642"/>
      <c r="CH60" s="642"/>
      <c r="CI60" s="642"/>
      <c r="CJ60" s="643"/>
      <c r="CK60" s="582" t="s">
        <v>431</v>
      </c>
      <c r="CL60" s="582"/>
      <c r="CM60" s="582"/>
      <c r="CN60" s="582"/>
      <c r="CO60" s="582"/>
      <c r="CP60" s="582"/>
      <c r="CQ60" s="582"/>
      <c r="CR60" s="585"/>
      <c r="CS60" s="583" t="s">
        <v>368</v>
      </c>
      <c r="CT60" s="752"/>
      <c r="CU60" s="752"/>
      <c r="CV60" s="752"/>
      <c r="CW60" s="752"/>
      <c r="CX60" s="752"/>
      <c r="CY60" s="752"/>
      <c r="CZ60" s="753"/>
      <c r="DA60" s="583" t="s">
        <v>368</v>
      </c>
      <c r="DB60" s="752"/>
      <c r="DC60" s="752"/>
      <c r="DD60" s="752"/>
      <c r="DE60" s="752"/>
      <c r="DF60" s="752"/>
      <c r="DG60" s="752"/>
      <c r="DH60" s="754"/>
      <c r="DI60" s="4"/>
    </row>
    <row r="61" spans="2:113" ht="13.5" customHeight="1">
      <c r="B61" s="659" t="s">
        <v>41</v>
      </c>
      <c r="C61" s="582"/>
      <c r="D61" s="582"/>
      <c r="E61" s="582"/>
      <c r="F61" s="582"/>
      <c r="G61" s="582"/>
      <c r="H61" s="582"/>
      <c r="I61" s="582"/>
      <c r="J61" s="582"/>
      <c r="K61" s="582"/>
      <c r="L61" s="585"/>
      <c r="M61" s="583">
        <v>2760197</v>
      </c>
      <c r="N61" s="584"/>
      <c r="O61" s="584"/>
      <c r="P61" s="584"/>
      <c r="Q61" s="584"/>
      <c r="R61" s="584"/>
      <c r="S61" s="584"/>
      <c r="T61" s="584"/>
      <c r="U61" s="588">
        <v>10.6</v>
      </c>
      <c r="V61" s="588"/>
      <c r="W61" s="588"/>
      <c r="X61" s="588"/>
      <c r="Y61" s="584">
        <v>2472062</v>
      </c>
      <c r="Z61" s="584"/>
      <c r="AA61" s="584"/>
      <c r="AB61" s="584"/>
      <c r="AC61" s="584"/>
      <c r="AD61" s="584"/>
      <c r="AE61" s="584"/>
      <c r="AF61" s="584"/>
      <c r="AG61" s="584">
        <v>1483146</v>
      </c>
      <c r="AH61" s="584"/>
      <c r="AI61" s="584"/>
      <c r="AJ61" s="584"/>
      <c r="AK61" s="584"/>
      <c r="AL61" s="584"/>
      <c r="AM61" s="584"/>
      <c r="AN61" s="584"/>
      <c r="AO61" s="584"/>
      <c r="AP61" s="584"/>
      <c r="AQ61" s="588">
        <v>11.5</v>
      </c>
      <c r="AR61" s="588"/>
      <c r="AS61" s="588"/>
      <c r="AT61" s="588"/>
      <c r="AU61" s="588"/>
      <c r="AV61" s="647"/>
      <c r="AW61" s="619" t="s">
        <v>40</v>
      </c>
      <c r="AX61" s="582"/>
      <c r="AY61" s="582"/>
      <c r="AZ61" s="582"/>
      <c r="BA61" s="582"/>
      <c r="BB61" s="582"/>
      <c r="BC61" s="582"/>
      <c r="BD61" s="582"/>
      <c r="BE61" s="585"/>
      <c r="BF61" s="583">
        <v>779474</v>
      </c>
      <c r="BG61" s="584"/>
      <c r="BH61" s="584"/>
      <c r="BI61" s="584"/>
      <c r="BJ61" s="584"/>
      <c r="BK61" s="584"/>
      <c r="BL61" s="584"/>
      <c r="BM61" s="588">
        <v>3</v>
      </c>
      <c r="BN61" s="588"/>
      <c r="BO61" s="588"/>
      <c r="BP61" s="588"/>
      <c r="BQ61" s="584" t="s">
        <v>368</v>
      </c>
      <c r="BR61" s="584"/>
      <c r="BS61" s="584"/>
      <c r="BT61" s="584"/>
      <c r="BU61" s="584"/>
      <c r="BV61" s="584"/>
      <c r="BW61" s="584"/>
      <c r="BX61" s="584"/>
      <c r="BY61" s="584"/>
      <c r="BZ61" s="584">
        <v>745440</v>
      </c>
      <c r="CA61" s="584"/>
      <c r="CB61" s="584"/>
      <c r="CC61" s="584"/>
      <c r="CD61" s="584"/>
      <c r="CE61" s="584"/>
      <c r="CF61" s="644"/>
      <c r="CG61" s="645"/>
      <c r="CH61" s="645"/>
      <c r="CI61" s="645"/>
      <c r="CJ61" s="646"/>
      <c r="CK61" s="662" t="s">
        <v>432</v>
      </c>
      <c r="CL61" s="662"/>
      <c r="CM61" s="662"/>
      <c r="CN61" s="662"/>
      <c r="CO61" s="662"/>
      <c r="CP61" s="662"/>
      <c r="CQ61" s="662"/>
      <c r="CR61" s="663"/>
      <c r="CS61" s="583">
        <v>5593620</v>
      </c>
      <c r="CT61" s="752"/>
      <c r="CU61" s="752"/>
      <c r="CV61" s="752"/>
      <c r="CW61" s="752"/>
      <c r="CX61" s="752"/>
      <c r="CY61" s="752"/>
      <c r="CZ61" s="753"/>
      <c r="DA61" s="583">
        <v>5305117</v>
      </c>
      <c r="DB61" s="752"/>
      <c r="DC61" s="752"/>
      <c r="DD61" s="752"/>
      <c r="DE61" s="752"/>
      <c r="DF61" s="752"/>
      <c r="DG61" s="752"/>
      <c r="DH61" s="754"/>
      <c r="DI61" s="4"/>
    </row>
    <row r="62" spans="2:113" ht="13.5" customHeight="1">
      <c r="B62" s="659" t="s">
        <v>39</v>
      </c>
      <c r="C62" s="582"/>
      <c r="D62" s="582"/>
      <c r="E62" s="582"/>
      <c r="F62" s="582"/>
      <c r="G62" s="582"/>
      <c r="H62" s="582"/>
      <c r="I62" s="582"/>
      <c r="J62" s="582"/>
      <c r="K62" s="582"/>
      <c r="L62" s="585"/>
      <c r="M62" s="583">
        <v>1403223</v>
      </c>
      <c r="N62" s="584"/>
      <c r="O62" s="584"/>
      <c r="P62" s="584"/>
      <c r="Q62" s="584"/>
      <c r="R62" s="584"/>
      <c r="S62" s="584"/>
      <c r="T62" s="584"/>
      <c r="U62" s="588">
        <v>5.4</v>
      </c>
      <c r="V62" s="588"/>
      <c r="W62" s="588"/>
      <c r="X62" s="588"/>
      <c r="Y62" s="584">
        <v>1398572</v>
      </c>
      <c r="Z62" s="584"/>
      <c r="AA62" s="584"/>
      <c r="AB62" s="584"/>
      <c r="AC62" s="584"/>
      <c r="AD62" s="584"/>
      <c r="AE62" s="584"/>
      <c r="AF62" s="584"/>
      <c r="AG62" s="584" t="s">
        <v>368</v>
      </c>
      <c r="AH62" s="584"/>
      <c r="AI62" s="584"/>
      <c r="AJ62" s="584"/>
      <c r="AK62" s="584"/>
      <c r="AL62" s="584"/>
      <c r="AM62" s="584"/>
      <c r="AN62" s="584"/>
      <c r="AO62" s="584"/>
      <c r="AP62" s="584"/>
      <c r="AQ62" s="588" t="s">
        <v>368</v>
      </c>
      <c r="AR62" s="588"/>
      <c r="AS62" s="588"/>
      <c r="AT62" s="588"/>
      <c r="AU62" s="588"/>
      <c r="AV62" s="647"/>
      <c r="AW62" s="619" t="s">
        <v>433</v>
      </c>
      <c r="AX62" s="582"/>
      <c r="AY62" s="582"/>
      <c r="AZ62" s="582"/>
      <c r="BA62" s="582"/>
      <c r="BB62" s="582"/>
      <c r="BC62" s="582"/>
      <c r="BD62" s="582"/>
      <c r="BE62" s="585"/>
      <c r="BF62" s="583" t="s">
        <v>368</v>
      </c>
      <c r="BG62" s="584"/>
      <c r="BH62" s="584"/>
      <c r="BI62" s="584"/>
      <c r="BJ62" s="584"/>
      <c r="BK62" s="584"/>
      <c r="BL62" s="584"/>
      <c r="BM62" s="588" t="s">
        <v>368</v>
      </c>
      <c r="BN62" s="588"/>
      <c r="BO62" s="588"/>
      <c r="BP62" s="588"/>
      <c r="BQ62" s="584" t="s">
        <v>368</v>
      </c>
      <c r="BR62" s="584"/>
      <c r="BS62" s="584"/>
      <c r="BT62" s="584"/>
      <c r="BU62" s="584"/>
      <c r="BV62" s="584"/>
      <c r="BW62" s="584"/>
      <c r="BX62" s="584"/>
      <c r="BY62" s="584"/>
      <c r="BZ62" s="584" t="s">
        <v>368</v>
      </c>
      <c r="CA62" s="584"/>
      <c r="CB62" s="584"/>
      <c r="CC62" s="584"/>
      <c r="CD62" s="584"/>
      <c r="CE62" s="584"/>
      <c r="CF62" s="648" t="s">
        <v>38</v>
      </c>
      <c r="CG62" s="649"/>
      <c r="CH62" s="649"/>
      <c r="CI62" s="649"/>
      <c r="CJ62" s="649"/>
      <c r="CK62" s="649"/>
      <c r="CL62" s="649"/>
      <c r="CM62" s="649"/>
      <c r="CN62" s="649"/>
      <c r="CO62" s="649"/>
      <c r="CP62" s="649"/>
      <c r="CQ62" s="649"/>
      <c r="CR62" s="649"/>
      <c r="CS62" s="755">
        <v>7148712</v>
      </c>
      <c r="CT62" s="756"/>
      <c r="CU62" s="756"/>
      <c r="CV62" s="756"/>
      <c r="CW62" s="756"/>
      <c r="CX62" s="756"/>
      <c r="CY62" s="756"/>
      <c r="CZ62" s="757"/>
      <c r="DA62" s="758">
        <v>7257765</v>
      </c>
      <c r="DB62" s="756"/>
      <c r="DC62" s="756"/>
      <c r="DD62" s="756"/>
      <c r="DE62" s="756"/>
      <c r="DF62" s="756"/>
      <c r="DG62" s="756"/>
      <c r="DH62" s="759"/>
      <c r="DI62" s="4"/>
    </row>
    <row r="63" spans="2:113" ht="13.5" customHeight="1">
      <c r="B63" s="659" t="s">
        <v>37</v>
      </c>
      <c r="C63" s="582"/>
      <c r="D63" s="582"/>
      <c r="E63" s="582"/>
      <c r="F63" s="582"/>
      <c r="G63" s="582"/>
      <c r="H63" s="582"/>
      <c r="I63" s="582"/>
      <c r="J63" s="582"/>
      <c r="K63" s="582"/>
      <c r="L63" s="585"/>
      <c r="M63" s="583" t="s">
        <v>368</v>
      </c>
      <c r="N63" s="584"/>
      <c r="O63" s="584"/>
      <c r="P63" s="584"/>
      <c r="Q63" s="584"/>
      <c r="R63" s="584"/>
      <c r="S63" s="584"/>
      <c r="T63" s="584"/>
      <c r="U63" s="588" t="s">
        <v>368</v>
      </c>
      <c r="V63" s="588"/>
      <c r="W63" s="588"/>
      <c r="X63" s="588"/>
      <c r="Y63" s="584" t="s">
        <v>368</v>
      </c>
      <c r="Z63" s="584"/>
      <c r="AA63" s="584"/>
      <c r="AB63" s="584"/>
      <c r="AC63" s="584"/>
      <c r="AD63" s="584"/>
      <c r="AE63" s="584"/>
      <c r="AF63" s="584"/>
      <c r="AG63" s="584" t="s">
        <v>368</v>
      </c>
      <c r="AH63" s="584"/>
      <c r="AI63" s="584"/>
      <c r="AJ63" s="584"/>
      <c r="AK63" s="584"/>
      <c r="AL63" s="584"/>
      <c r="AM63" s="584"/>
      <c r="AN63" s="584"/>
      <c r="AO63" s="584"/>
      <c r="AP63" s="584"/>
      <c r="AQ63" s="588" t="s">
        <v>368</v>
      </c>
      <c r="AR63" s="588"/>
      <c r="AS63" s="588"/>
      <c r="AT63" s="588"/>
      <c r="AU63" s="588"/>
      <c r="AV63" s="647"/>
      <c r="AW63" s="619" t="s">
        <v>35</v>
      </c>
      <c r="AX63" s="582"/>
      <c r="AY63" s="582"/>
      <c r="AZ63" s="582"/>
      <c r="BA63" s="582"/>
      <c r="BB63" s="582"/>
      <c r="BC63" s="582"/>
      <c r="BD63" s="582"/>
      <c r="BE63" s="585"/>
      <c r="BF63" s="583" t="s">
        <v>368</v>
      </c>
      <c r="BG63" s="584"/>
      <c r="BH63" s="584"/>
      <c r="BI63" s="584"/>
      <c r="BJ63" s="584"/>
      <c r="BK63" s="584"/>
      <c r="BL63" s="584"/>
      <c r="BM63" s="588" t="s">
        <v>368</v>
      </c>
      <c r="BN63" s="588"/>
      <c r="BO63" s="588"/>
      <c r="BP63" s="588"/>
      <c r="BQ63" s="584" t="s">
        <v>368</v>
      </c>
      <c r="BR63" s="584"/>
      <c r="BS63" s="584"/>
      <c r="BT63" s="584"/>
      <c r="BU63" s="584"/>
      <c r="BV63" s="584"/>
      <c r="BW63" s="584"/>
      <c r="BX63" s="584"/>
      <c r="BY63" s="584"/>
      <c r="BZ63" s="584" t="s">
        <v>368</v>
      </c>
      <c r="CA63" s="584"/>
      <c r="CB63" s="584"/>
      <c r="CC63" s="584"/>
      <c r="CD63" s="584"/>
      <c r="CE63" s="584"/>
      <c r="CF63" s="650" t="s">
        <v>434</v>
      </c>
      <c r="CG63" s="651"/>
      <c r="CH63" s="651"/>
      <c r="CI63" s="651"/>
      <c r="CJ63" s="652"/>
      <c r="CK63" s="619" t="s">
        <v>36</v>
      </c>
      <c r="CL63" s="582"/>
      <c r="CM63" s="582"/>
      <c r="CN63" s="582"/>
      <c r="CO63" s="582"/>
      <c r="CP63" s="582"/>
      <c r="CQ63" s="582"/>
      <c r="CR63" s="585"/>
      <c r="CS63" s="583">
        <v>1251765</v>
      </c>
      <c r="CT63" s="752"/>
      <c r="CU63" s="752"/>
      <c r="CV63" s="752"/>
      <c r="CW63" s="752"/>
      <c r="CX63" s="752"/>
      <c r="CY63" s="752"/>
      <c r="CZ63" s="753"/>
      <c r="DA63" s="583">
        <v>2905400</v>
      </c>
      <c r="DB63" s="752"/>
      <c r="DC63" s="752"/>
      <c r="DD63" s="752"/>
      <c r="DE63" s="752"/>
      <c r="DF63" s="752"/>
      <c r="DG63" s="752"/>
      <c r="DH63" s="754"/>
      <c r="DI63" s="4"/>
    </row>
    <row r="64" spans="2:113" ht="13.5" customHeight="1">
      <c r="B64" s="659" t="s">
        <v>35</v>
      </c>
      <c r="C64" s="582"/>
      <c r="D64" s="582"/>
      <c r="E64" s="582"/>
      <c r="F64" s="582"/>
      <c r="G64" s="582"/>
      <c r="H64" s="582"/>
      <c r="I64" s="582"/>
      <c r="J64" s="582"/>
      <c r="K64" s="582"/>
      <c r="L64" s="585"/>
      <c r="M64" s="583" t="s">
        <v>368</v>
      </c>
      <c r="N64" s="584"/>
      <c r="O64" s="584"/>
      <c r="P64" s="584"/>
      <c r="Q64" s="584"/>
      <c r="R64" s="584"/>
      <c r="S64" s="584"/>
      <c r="T64" s="584"/>
      <c r="U64" s="588" t="s">
        <v>368</v>
      </c>
      <c r="V64" s="588"/>
      <c r="W64" s="588"/>
      <c r="X64" s="588"/>
      <c r="Y64" s="584" t="s">
        <v>368</v>
      </c>
      <c r="Z64" s="584"/>
      <c r="AA64" s="584"/>
      <c r="AB64" s="584"/>
      <c r="AC64" s="584"/>
      <c r="AD64" s="584"/>
      <c r="AE64" s="584"/>
      <c r="AF64" s="584"/>
      <c r="AW64" s="660" t="s">
        <v>6</v>
      </c>
      <c r="AX64" s="582"/>
      <c r="AY64" s="582"/>
      <c r="AZ64" s="582"/>
      <c r="BA64" s="582"/>
      <c r="BB64" s="582"/>
      <c r="BC64" s="582"/>
      <c r="BD64" s="582"/>
      <c r="BE64" s="585"/>
      <c r="BF64" s="583">
        <v>26057469</v>
      </c>
      <c r="BG64" s="584"/>
      <c r="BH64" s="584"/>
      <c r="BI64" s="584"/>
      <c r="BJ64" s="584"/>
      <c r="BK64" s="584"/>
      <c r="BL64" s="584"/>
      <c r="BM64" s="588">
        <v>100</v>
      </c>
      <c r="BN64" s="588"/>
      <c r="BO64" s="588"/>
      <c r="BP64" s="588"/>
      <c r="BQ64" s="584">
        <v>3193267</v>
      </c>
      <c r="BR64" s="584"/>
      <c r="BS64" s="584"/>
      <c r="BT64" s="584"/>
      <c r="BU64" s="584"/>
      <c r="BV64" s="584"/>
      <c r="BW64" s="584"/>
      <c r="BX64" s="584"/>
      <c r="BY64" s="584"/>
      <c r="BZ64" s="584">
        <v>15217470</v>
      </c>
      <c r="CA64" s="584"/>
      <c r="CB64" s="584"/>
      <c r="CC64" s="584"/>
      <c r="CD64" s="584"/>
      <c r="CE64" s="584"/>
      <c r="CF64" s="653"/>
      <c r="CG64" s="654"/>
      <c r="CH64" s="654"/>
      <c r="CI64" s="654"/>
      <c r="CJ64" s="655"/>
      <c r="CK64" s="619" t="s">
        <v>34</v>
      </c>
      <c r="CL64" s="582"/>
      <c r="CM64" s="582"/>
      <c r="CN64" s="582"/>
      <c r="CO64" s="582"/>
      <c r="CP64" s="582"/>
      <c r="CQ64" s="582"/>
      <c r="CR64" s="585"/>
      <c r="CS64" s="583" t="s">
        <v>368</v>
      </c>
      <c r="CT64" s="752"/>
      <c r="CU64" s="752"/>
      <c r="CV64" s="752"/>
      <c r="CW64" s="752"/>
      <c r="CX64" s="752"/>
      <c r="CY64" s="752"/>
      <c r="CZ64" s="753"/>
      <c r="DA64" s="583" t="s">
        <v>368</v>
      </c>
      <c r="DB64" s="752"/>
      <c r="DC64" s="752"/>
      <c r="DD64" s="752"/>
      <c r="DE64" s="752"/>
      <c r="DF64" s="752"/>
      <c r="DG64" s="752"/>
      <c r="DH64" s="754"/>
      <c r="DI64" s="4"/>
    </row>
    <row r="65" spans="2:113" ht="13.5" customHeight="1">
      <c r="B65" s="659" t="s">
        <v>33</v>
      </c>
      <c r="C65" s="582"/>
      <c r="D65" s="582"/>
      <c r="E65" s="582"/>
      <c r="F65" s="582"/>
      <c r="G65" s="582"/>
      <c r="H65" s="582"/>
      <c r="I65" s="582"/>
      <c r="J65" s="582"/>
      <c r="K65" s="582"/>
      <c r="L65" s="585"/>
      <c r="M65" s="583">
        <v>3193267</v>
      </c>
      <c r="N65" s="584"/>
      <c r="O65" s="584"/>
      <c r="P65" s="584"/>
      <c r="Q65" s="584"/>
      <c r="R65" s="584"/>
      <c r="S65" s="584"/>
      <c r="T65" s="584"/>
      <c r="U65" s="588">
        <v>12.3</v>
      </c>
      <c r="V65" s="588"/>
      <c r="W65" s="588"/>
      <c r="X65" s="588"/>
      <c r="Y65" s="584">
        <v>692200</v>
      </c>
      <c r="Z65" s="584"/>
      <c r="AA65" s="584"/>
      <c r="AB65" s="584"/>
      <c r="AC65" s="584"/>
      <c r="AD65" s="584"/>
      <c r="AE65" s="584"/>
      <c r="AF65" s="584"/>
      <c r="AG65" s="18"/>
      <c r="AH65" s="745" t="s">
        <v>435</v>
      </c>
      <c r="AI65" s="745"/>
      <c r="AJ65" s="745"/>
      <c r="AK65" s="745"/>
      <c r="AL65" s="745"/>
      <c r="AM65" s="745"/>
      <c r="AN65" s="745"/>
      <c r="AO65" s="745"/>
      <c r="AP65" s="745"/>
      <c r="AQ65" s="745"/>
      <c r="AR65" s="745"/>
      <c r="AS65" s="745"/>
      <c r="AT65" s="745"/>
      <c r="AU65" s="745"/>
      <c r="AV65" s="746"/>
      <c r="AW65" s="661"/>
      <c r="AX65" s="662"/>
      <c r="AY65" s="662"/>
      <c r="AZ65" s="662"/>
      <c r="BA65" s="662"/>
      <c r="BB65" s="662"/>
      <c r="BC65" s="662"/>
      <c r="BD65" s="662"/>
      <c r="BE65" s="663"/>
      <c r="BF65" s="664"/>
      <c r="BG65" s="665"/>
      <c r="BH65" s="665"/>
      <c r="BI65" s="665"/>
      <c r="BJ65" s="665"/>
      <c r="BK65" s="665"/>
      <c r="BL65" s="665"/>
      <c r="BM65" s="666"/>
      <c r="BN65" s="666"/>
      <c r="BO65" s="666"/>
      <c r="BP65" s="666"/>
      <c r="BQ65" s="665"/>
      <c r="BR65" s="665"/>
      <c r="BS65" s="665"/>
      <c r="BT65" s="665"/>
      <c r="BU65" s="665"/>
      <c r="BV65" s="665"/>
      <c r="BW65" s="665"/>
      <c r="BX65" s="665"/>
      <c r="BY65" s="665"/>
      <c r="BZ65" s="665"/>
      <c r="CA65" s="665"/>
      <c r="CB65" s="665"/>
      <c r="CC65" s="665"/>
      <c r="CD65" s="665"/>
      <c r="CE65" s="665"/>
      <c r="CF65" s="653"/>
      <c r="CG65" s="654"/>
      <c r="CH65" s="654"/>
      <c r="CI65" s="654"/>
      <c r="CJ65" s="655"/>
      <c r="CK65" s="619" t="s">
        <v>32</v>
      </c>
      <c r="CL65" s="582"/>
      <c r="CM65" s="582"/>
      <c r="CN65" s="582"/>
      <c r="CO65" s="582"/>
      <c r="CP65" s="582"/>
      <c r="CQ65" s="582"/>
      <c r="CR65" s="585"/>
      <c r="CS65" s="583">
        <v>1305168</v>
      </c>
      <c r="CT65" s="752"/>
      <c r="CU65" s="752"/>
      <c r="CV65" s="752"/>
      <c r="CW65" s="752"/>
      <c r="CX65" s="752"/>
      <c r="CY65" s="752"/>
      <c r="CZ65" s="753"/>
      <c r="DA65" s="583">
        <v>1949078</v>
      </c>
      <c r="DB65" s="752"/>
      <c r="DC65" s="752"/>
      <c r="DD65" s="752"/>
      <c r="DE65" s="752"/>
      <c r="DF65" s="752"/>
      <c r="DG65" s="752"/>
      <c r="DH65" s="754"/>
      <c r="DI65" s="4"/>
    </row>
    <row r="66" spans="2:113" ht="13.5" customHeight="1">
      <c r="B66" s="17"/>
      <c r="C66" s="667" t="s">
        <v>31</v>
      </c>
      <c r="D66" s="667"/>
      <c r="E66" s="667"/>
      <c r="F66" s="667"/>
      <c r="G66" s="667"/>
      <c r="H66" s="667"/>
      <c r="I66" s="667"/>
      <c r="J66" s="667"/>
      <c r="K66" s="667"/>
      <c r="L66" s="668"/>
      <c r="M66" s="583">
        <v>27976</v>
      </c>
      <c r="N66" s="584"/>
      <c r="O66" s="584"/>
      <c r="P66" s="584"/>
      <c r="Q66" s="584"/>
      <c r="R66" s="584"/>
      <c r="S66" s="584"/>
      <c r="T66" s="584"/>
      <c r="U66" s="588">
        <v>0.1</v>
      </c>
      <c r="V66" s="588"/>
      <c r="W66" s="588"/>
      <c r="X66" s="588"/>
      <c r="Y66" s="584">
        <v>27976</v>
      </c>
      <c r="Z66" s="584"/>
      <c r="AA66" s="584"/>
      <c r="AB66" s="584"/>
      <c r="AC66" s="584"/>
      <c r="AD66" s="584"/>
      <c r="AE66" s="584"/>
      <c r="AF66" s="584"/>
      <c r="AG66" s="11"/>
      <c r="AH66" s="676">
        <v>11663339</v>
      </c>
      <c r="AI66" s="676"/>
      <c r="AJ66" s="676"/>
      <c r="AK66" s="676"/>
      <c r="AL66" s="676"/>
      <c r="AM66" s="676"/>
      <c r="AN66" s="676"/>
      <c r="AO66" s="676"/>
      <c r="AP66" s="676"/>
      <c r="AQ66" s="676"/>
      <c r="AR66" s="676"/>
      <c r="AS66" s="676"/>
      <c r="AT66" s="677" t="s">
        <v>5</v>
      </c>
      <c r="AU66" s="677"/>
      <c r="AV66" s="14"/>
      <c r="AW66" s="678" t="s">
        <v>436</v>
      </c>
      <c r="AX66" s="679"/>
      <c r="AY66" s="728" t="s">
        <v>30</v>
      </c>
      <c r="AZ66" s="747"/>
      <c r="BA66" s="747"/>
      <c r="BB66" s="747"/>
      <c r="BC66" s="747"/>
      <c r="BD66" s="747"/>
      <c r="BE66" s="748"/>
      <c r="BF66" s="749">
        <v>3281068</v>
      </c>
      <c r="BG66" s="750"/>
      <c r="BH66" s="750"/>
      <c r="BI66" s="750"/>
      <c r="BJ66" s="750"/>
      <c r="BK66" s="751"/>
      <c r="BL66" s="719" t="s">
        <v>437</v>
      </c>
      <c r="BM66" s="722" t="s">
        <v>438</v>
      </c>
      <c r="BN66" s="728" t="s">
        <v>29</v>
      </c>
      <c r="BO66" s="632"/>
      <c r="BP66" s="632"/>
      <c r="BQ66" s="632"/>
      <c r="BR66" s="632"/>
      <c r="BS66" s="632"/>
      <c r="BT66" s="632"/>
      <c r="BU66" s="632"/>
      <c r="BV66" s="632"/>
      <c r="BW66" s="632"/>
      <c r="BX66" s="632"/>
      <c r="BY66" s="633"/>
      <c r="BZ66" s="749">
        <v>421286</v>
      </c>
      <c r="CA66" s="750"/>
      <c r="CB66" s="750"/>
      <c r="CC66" s="750"/>
      <c r="CD66" s="750"/>
      <c r="CE66" s="750"/>
      <c r="CF66" s="656"/>
      <c r="CG66" s="657"/>
      <c r="CH66" s="657"/>
      <c r="CI66" s="657"/>
      <c r="CJ66" s="658"/>
      <c r="CK66" s="697" t="s">
        <v>28</v>
      </c>
      <c r="CL66" s="662"/>
      <c r="CM66" s="662"/>
      <c r="CN66" s="662"/>
      <c r="CO66" s="662"/>
      <c r="CP66" s="662"/>
      <c r="CQ66" s="662"/>
      <c r="CR66" s="663"/>
      <c r="CS66" s="583" t="s">
        <v>368</v>
      </c>
      <c r="CT66" s="752"/>
      <c r="CU66" s="752"/>
      <c r="CV66" s="752"/>
      <c r="CW66" s="752"/>
      <c r="CX66" s="752"/>
      <c r="CY66" s="752"/>
      <c r="CZ66" s="753"/>
      <c r="DA66" s="583" t="s">
        <v>368</v>
      </c>
      <c r="DB66" s="752"/>
      <c r="DC66" s="752"/>
      <c r="DD66" s="752"/>
      <c r="DE66" s="752"/>
      <c r="DF66" s="752"/>
      <c r="DG66" s="752"/>
      <c r="DH66" s="754"/>
      <c r="DI66" s="4"/>
    </row>
    <row r="67" spans="2:113" ht="13.5" customHeight="1">
      <c r="B67" s="187"/>
      <c r="C67" s="725" t="s">
        <v>27</v>
      </c>
      <c r="D67" s="726"/>
      <c r="E67" s="726"/>
      <c r="F67" s="726"/>
      <c r="G67" s="726"/>
      <c r="H67" s="726"/>
      <c r="I67" s="726"/>
      <c r="J67" s="726"/>
      <c r="K67" s="726"/>
      <c r="L67" s="727"/>
      <c r="M67" s="741">
        <v>3193267</v>
      </c>
      <c r="N67" s="742"/>
      <c r="O67" s="742"/>
      <c r="P67" s="742"/>
      <c r="Q67" s="742"/>
      <c r="R67" s="742"/>
      <c r="S67" s="742"/>
      <c r="T67" s="742"/>
      <c r="U67" s="743">
        <v>12.3</v>
      </c>
      <c r="V67" s="743"/>
      <c r="W67" s="743"/>
      <c r="X67" s="743"/>
      <c r="Y67" s="742">
        <v>692200</v>
      </c>
      <c r="Z67" s="742"/>
      <c r="AA67" s="742"/>
      <c r="AB67" s="742"/>
      <c r="AC67" s="742"/>
      <c r="AD67" s="742"/>
      <c r="AE67" s="742"/>
      <c r="AF67" s="744"/>
      <c r="AG67" s="11"/>
      <c r="AH67" s="582" t="s">
        <v>26</v>
      </c>
      <c r="AI67" s="582"/>
      <c r="AJ67" s="582"/>
      <c r="AK67" s="582"/>
      <c r="AL67" s="582"/>
      <c r="AM67" s="582"/>
      <c r="AN67" s="582"/>
      <c r="AO67" s="582"/>
      <c r="AP67" s="582"/>
      <c r="AQ67" s="582"/>
      <c r="AR67" s="582"/>
      <c r="AS67" s="582"/>
      <c r="AT67" s="582"/>
      <c r="AU67" s="582"/>
      <c r="AV67" s="626"/>
      <c r="AW67" s="680"/>
      <c r="AX67" s="681"/>
      <c r="AY67" s="669" t="s">
        <v>486</v>
      </c>
      <c r="AZ67" s="670"/>
      <c r="BA67" s="670"/>
      <c r="BB67" s="670"/>
      <c r="BC67" s="670"/>
      <c r="BD67" s="670"/>
      <c r="BE67" s="671"/>
      <c r="BF67" s="583">
        <v>520871</v>
      </c>
      <c r="BG67" s="584"/>
      <c r="BH67" s="584"/>
      <c r="BI67" s="584"/>
      <c r="BJ67" s="584"/>
      <c r="BK67" s="672"/>
      <c r="BL67" s="720"/>
      <c r="BM67" s="723"/>
      <c r="BN67" s="619" t="s">
        <v>25</v>
      </c>
      <c r="BO67" s="582"/>
      <c r="BP67" s="582"/>
      <c r="BQ67" s="582"/>
      <c r="BR67" s="582"/>
      <c r="BS67" s="582"/>
      <c r="BT67" s="582"/>
      <c r="BU67" s="582"/>
      <c r="BV67" s="582"/>
      <c r="BW67" s="582"/>
      <c r="BX67" s="582"/>
      <c r="BY67" s="585"/>
      <c r="BZ67" s="583">
        <v>-459880</v>
      </c>
      <c r="CA67" s="584"/>
      <c r="CB67" s="584"/>
      <c r="CC67" s="584"/>
      <c r="CD67" s="584"/>
      <c r="CE67" s="584"/>
      <c r="CF67" s="728" t="s">
        <v>24</v>
      </c>
      <c r="CG67" s="729"/>
      <c r="CH67" s="729"/>
      <c r="CI67" s="729"/>
      <c r="CJ67" s="729"/>
      <c r="CK67" s="729"/>
      <c r="CL67" s="729"/>
      <c r="CM67" s="729"/>
      <c r="CN67" s="729"/>
      <c r="CO67" s="729"/>
      <c r="CP67" s="729"/>
      <c r="CQ67" s="729"/>
      <c r="CR67" s="729"/>
      <c r="CS67" s="730" t="s">
        <v>368</v>
      </c>
      <c r="CT67" s="614"/>
      <c r="CU67" s="614"/>
      <c r="CV67" s="614"/>
      <c r="CW67" s="614"/>
      <c r="CX67" s="614"/>
      <c r="CY67" s="614"/>
      <c r="CZ67" s="731"/>
      <c r="DA67" s="613" t="s">
        <v>368</v>
      </c>
      <c r="DB67" s="614"/>
      <c r="DC67" s="614"/>
      <c r="DD67" s="614"/>
      <c r="DE67" s="614"/>
      <c r="DF67" s="614"/>
      <c r="DG67" s="614"/>
      <c r="DH67" s="615"/>
      <c r="DI67" s="4"/>
    </row>
    <row r="68" spans="2:113" ht="13.5" customHeight="1">
      <c r="B68" s="616" t="s">
        <v>23</v>
      </c>
      <c r="C68" s="13"/>
      <c r="D68" s="582" t="s">
        <v>22</v>
      </c>
      <c r="E68" s="582"/>
      <c r="F68" s="582"/>
      <c r="G68" s="582"/>
      <c r="H68" s="582"/>
      <c r="I68" s="582"/>
      <c r="J68" s="582"/>
      <c r="K68" s="582"/>
      <c r="L68" s="585"/>
      <c r="M68" s="583">
        <v>1796861</v>
      </c>
      <c r="N68" s="584"/>
      <c r="O68" s="584"/>
      <c r="P68" s="584"/>
      <c r="Q68" s="584"/>
      <c r="R68" s="584"/>
      <c r="S68" s="584"/>
      <c r="T68" s="584"/>
      <c r="U68" s="588">
        <v>6.9</v>
      </c>
      <c r="V68" s="588"/>
      <c r="W68" s="588"/>
      <c r="X68" s="588"/>
      <c r="Y68" s="584">
        <v>90583</v>
      </c>
      <c r="Z68" s="584"/>
      <c r="AA68" s="584"/>
      <c r="AB68" s="584"/>
      <c r="AC68" s="584"/>
      <c r="AD68" s="584"/>
      <c r="AE68" s="584"/>
      <c r="AF68" s="672"/>
      <c r="AG68" s="11"/>
      <c r="AH68" s="4"/>
      <c r="AI68" s="4"/>
      <c r="AJ68" s="4"/>
      <c r="AK68" s="617">
        <v>90.7</v>
      </c>
      <c r="AL68" s="617"/>
      <c r="AM68" s="617"/>
      <c r="AN68" s="282" t="s">
        <v>21</v>
      </c>
      <c r="AO68" s="16"/>
      <c r="AP68" s="16"/>
      <c r="AQ68" s="15" t="s">
        <v>440</v>
      </c>
      <c r="AR68" s="618">
        <v>93.6</v>
      </c>
      <c r="AS68" s="618"/>
      <c r="AT68" s="618"/>
      <c r="AU68" s="282" t="s">
        <v>21</v>
      </c>
      <c r="AV68" s="14" t="s">
        <v>441</v>
      </c>
      <c r="AW68" s="680"/>
      <c r="AX68" s="681"/>
      <c r="AY68" s="669" t="s">
        <v>439</v>
      </c>
      <c r="AZ68" s="670"/>
      <c r="BA68" s="670"/>
      <c r="BB68" s="670"/>
      <c r="BC68" s="670"/>
      <c r="BD68" s="670"/>
      <c r="BE68" s="671"/>
      <c r="BF68" s="583">
        <v>350000</v>
      </c>
      <c r="BG68" s="584"/>
      <c r="BH68" s="584"/>
      <c r="BI68" s="584"/>
      <c r="BJ68" s="584"/>
      <c r="BK68" s="672"/>
      <c r="BL68" s="720"/>
      <c r="BM68" s="723"/>
      <c r="BN68" s="619" t="s">
        <v>20</v>
      </c>
      <c r="BO68" s="582"/>
      <c r="BP68" s="582"/>
      <c r="BQ68" s="582"/>
      <c r="BR68" s="582"/>
      <c r="BS68" s="582"/>
      <c r="BT68" s="582"/>
      <c r="BU68" s="582"/>
      <c r="BV68" s="582"/>
      <c r="BW68" s="582"/>
      <c r="BX68" s="582"/>
      <c r="BY68" s="585"/>
      <c r="BZ68" s="583">
        <v>11398</v>
      </c>
      <c r="CA68" s="584"/>
      <c r="CB68" s="584"/>
      <c r="CC68" s="584"/>
      <c r="CD68" s="584"/>
      <c r="CE68" s="584"/>
      <c r="CF68" s="619" t="s">
        <v>19</v>
      </c>
      <c r="CG68" s="620"/>
      <c r="CH68" s="620"/>
      <c r="CI68" s="620"/>
      <c r="CJ68" s="620"/>
      <c r="CK68" s="620"/>
      <c r="CL68" s="620"/>
      <c r="CM68" s="620"/>
      <c r="CN68" s="620"/>
      <c r="CO68" s="620"/>
      <c r="CP68" s="620"/>
      <c r="CQ68" s="620"/>
      <c r="CR68" s="620"/>
      <c r="CS68" s="621" t="s">
        <v>368</v>
      </c>
      <c r="CT68" s="622"/>
      <c r="CU68" s="622"/>
      <c r="CV68" s="622"/>
      <c r="CW68" s="622"/>
      <c r="CX68" s="622"/>
      <c r="CY68" s="622"/>
      <c r="CZ68" s="623"/>
      <c r="DA68" s="624" t="s">
        <v>368</v>
      </c>
      <c r="DB68" s="622"/>
      <c r="DC68" s="622"/>
      <c r="DD68" s="622"/>
      <c r="DE68" s="622"/>
      <c r="DF68" s="622"/>
      <c r="DG68" s="622"/>
      <c r="DH68" s="625"/>
      <c r="DI68" s="4"/>
    </row>
    <row r="69" spans="2:113" ht="13.5" customHeight="1">
      <c r="B69" s="616"/>
      <c r="C69" s="13"/>
      <c r="D69" s="582" t="s">
        <v>18</v>
      </c>
      <c r="E69" s="582"/>
      <c r="F69" s="582"/>
      <c r="G69" s="582"/>
      <c r="H69" s="582"/>
      <c r="I69" s="582"/>
      <c r="J69" s="582"/>
      <c r="K69" s="582"/>
      <c r="L69" s="585"/>
      <c r="M69" s="583">
        <v>1396406</v>
      </c>
      <c r="N69" s="584"/>
      <c r="O69" s="584"/>
      <c r="P69" s="584"/>
      <c r="Q69" s="584"/>
      <c r="R69" s="584"/>
      <c r="S69" s="584"/>
      <c r="T69" s="584"/>
      <c r="U69" s="588">
        <v>5.4</v>
      </c>
      <c r="V69" s="588"/>
      <c r="W69" s="588"/>
      <c r="X69" s="588"/>
      <c r="Y69" s="584">
        <v>601617</v>
      </c>
      <c r="Z69" s="584"/>
      <c r="AA69" s="584"/>
      <c r="AB69" s="584"/>
      <c r="AC69" s="584"/>
      <c r="AD69" s="584"/>
      <c r="AE69" s="584"/>
      <c r="AF69" s="672"/>
      <c r="AG69" s="11"/>
      <c r="AH69" s="6"/>
      <c r="AI69" s="12"/>
      <c r="AJ69" s="12"/>
      <c r="AK69" s="12"/>
      <c r="AL69" s="582" t="s">
        <v>443</v>
      </c>
      <c r="AM69" s="582"/>
      <c r="AN69" s="582"/>
      <c r="AO69" s="582"/>
      <c r="AP69" s="582"/>
      <c r="AQ69" s="582"/>
      <c r="AR69" s="582"/>
      <c r="AS69" s="582"/>
      <c r="AT69" s="582"/>
      <c r="AU69" s="582"/>
      <c r="AV69" s="626"/>
      <c r="AW69" s="680"/>
      <c r="AX69" s="681"/>
      <c r="AY69" s="669" t="s">
        <v>446</v>
      </c>
      <c r="AZ69" s="670"/>
      <c r="BA69" s="670"/>
      <c r="BB69" s="670"/>
      <c r="BC69" s="670"/>
      <c r="BD69" s="670"/>
      <c r="BE69" s="671"/>
      <c r="BF69" s="583" t="s">
        <v>368</v>
      </c>
      <c r="BG69" s="584"/>
      <c r="BH69" s="584"/>
      <c r="BI69" s="584"/>
      <c r="BJ69" s="584"/>
      <c r="BK69" s="672"/>
      <c r="BL69" s="720"/>
      <c r="BM69" s="723"/>
      <c r="BN69" s="619" t="s">
        <v>17</v>
      </c>
      <c r="BO69" s="582"/>
      <c r="BP69" s="582"/>
      <c r="BQ69" s="582"/>
      <c r="BR69" s="582"/>
      <c r="BS69" s="582"/>
      <c r="BT69" s="582"/>
      <c r="BU69" s="582"/>
      <c r="BV69" s="582"/>
      <c r="BW69" s="582"/>
      <c r="BX69" s="582"/>
      <c r="BY69" s="585"/>
      <c r="BZ69" s="583">
        <v>16882</v>
      </c>
      <c r="CA69" s="584"/>
      <c r="CB69" s="584"/>
      <c r="CC69" s="584"/>
      <c r="CD69" s="584"/>
      <c r="CE69" s="584"/>
      <c r="CF69" s="627" t="s">
        <v>16</v>
      </c>
      <c r="CG69" s="628"/>
      <c r="CH69" s="628" t="s">
        <v>15</v>
      </c>
      <c r="CI69" s="628"/>
      <c r="CJ69" s="631"/>
      <c r="CK69" s="632" t="s">
        <v>14</v>
      </c>
      <c r="CL69" s="632"/>
      <c r="CM69" s="632"/>
      <c r="CN69" s="632"/>
      <c r="CO69" s="632"/>
      <c r="CP69" s="632"/>
      <c r="CQ69" s="632"/>
      <c r="CR69" s="633"/>
      <c r="CS69" s="634">
        <v>98.9</v>
      </c>
      <c r="CT69" s="635"/>
      <c r="CU69" s="635"/>
      <c r="CV69" s="635"/>
      <c r="CW69" s="635">
        <v>97.7</v>
      </c>
      <c r="CX69" s="587"/>
      <c r="CY69" s="587"/>
      <c r="CZ69" s="589"/>
      <c r="DA69" s="634">
        <v>98.9</v>
      </c>
      <c r="DB69" s="587"/>
      <c r="DC69" s="587"/>
      <c r="DD69" s="587"/>
      <c r="DE69" s="635">
        <v>97.7</v>
      </c>
      <c r="DF69" s="587"/>
      <c r="DG69" s="587"/>
      <c r="DH69" s="590"/>
      <c r="DI69" s="4"/>
    </row>
    <row r="70" spans="2:113" ht="13.5" customHeight="1">
      <c r="B70" s="616"/>
      <c r="C70" s="619" t="s">
        <v>13</v>
      </c>
      <c r="D70" s="582"/>
      <c r="E70" s="582"/>
      <c r="F70" s="582"/>
      <c r="G70" s="582"/>
      <c r="H70" s="582"/>
      <c r="I70" s="582"/>
      <c r="J70" s="582"/>
      <c r="K70" s="582"/>
      <c r="L70" s="585"/>
      <c r="M70" s="583" t="s">
        <v>368</v>
      </c>
      <c r="N70" s="584"/>
      <c r="O70" s="584"/>
      <c r="P70" s="584"/>
      <c r="Q70" s="584"/>
      <c r="R70" s="584"/>
      <c r="S70" s="584"/>
      <c r="T70" s="584"/>
      <c r="U70" s="588" t="s">
        <v>368</v>
      </c>
      <c r="V70" s="588"/>
      <c r="W70" s="588"/>
      <c r="X70" s="588"/>
      <c r="Y70" s="584" t="s">
        <v>368</v>
      </c>
      <c r="Z70" s="584"/>
      <c r="AA70" s="584"/>
      <c r="AB70" s="584"/>
      <c r="AC70" s="584"/>
      <c r="AD70" s="584"/>
      <c r="AE70" s="584"/>
      <c r="AF70" s="672"/>
      <c r="AG70" s="11"/>
      <c r="AH70" s="6"/>
      <c r="AI70" s="12"/>
      <c r="AJ70" s="12"/>
      <c r="AK70" s="12"/>
      <c r="AL70" s="582" t="s">
        <v>445</v>
      </c>
      <c r="AM70" s="582"/>
      <c r="AN70" s="582"/>
      <c r="AO70" s="582"/>
      <c r="AP70" s="582"/>
      <c r="AQ70" s="582"/>
      <c r="AR70" s="582"/>
      <c r="AS70" s="582"/>
      <c r="AT70" s="582"/>
      <c r="AU70" s="582"/>
      <c r="AV70" s="626"/>
      <c r="AW70" s="680"/>
      <c r="AX70" s="681"/>
      <c r="AY70" s="669" t="s">
        <v>463</v>
      </c>
      <c r="AZ70" s="670"/>
      <c r="BA70" s="670"/>
      <c r="BB70" s="670"/>
      <c r="BC70" s="670"/>
      <c r="BD70" s="670"/>
      <c r="BE70" s="671"/>
      <c r="BF70" s="583" t="s">
        <v>368</v>
      </c>
      <c r="BG70" s="584"/>
      <c r="BH70" s="584"/>
      <c r="BI70" s="584"/>
      <c r="BJ70" s="584"/>
      <c r="BK70" s="672"/>
      <c r="BL70" s="720"/>
      <c r="BM70" s="723"/>
      <c r="BN70" s="737" t="s">
        <v>447</v>
      </c>
      <c r="BO70" s="737"/>
      <c r="BP70" s="737"/>
      <c r="BQ70" s="737"/>
      <c r="BR70" s="739" t="s">
        <v>12</v>
      </c>
      <c r="BS70" s="582" t="s">
        <v>11</v>
      </c>
      <c r="BT70" s="582"/>
      <c r="BU70" s="582"/>
      <c r="BV70" s="582"/>
      <c r="BW70" s="582"/>
      <c r="BX70" s="582"/>
      <c r="BY70" s="582"/>
      <c r="BZ70" s="583">
        <v>72</v>
      </c>
      <c r="CA70" s="584"/>
      <c r="CB70" s="584"/>
      <c r="CC70" s="584"/>
      <c r="CD70" s="584"/>
      <c r="CE70" s="584"/>
      <c r="CF70" s="629"/>
      <c r="CG70" s="630"/>
      <c r="CH70" s="637" t="s">
        <v>448</v>
      </c>
      <c r="CI70" s="637" t="s">
        <v>449</v>
      </c>
      <c r="CJ70" s="732" t="s">
        <v>450</v>
      </c>
      <c r="CK70" s="582"/>
      <c r="CL70" s="582"/>
      <c r="CM70" s="582"/>
      <c r="CN70" s="582"/>
      <c r="CO70" s="582"/>
      <c r="CP70" s="582"/>
      <c r="CQ70" s="582"/>
      <c r="CR70" s="585"/>
      <c r="CS70" s="634"/>
      <c r="CT70" s="635"/>
      <c r="CU70" s="635"/>
      <c r="CV70" s="635"/>
      <c r="CW70" s="587"/>
      <c r="CX70" s="587"/>
      <c r="CY70" s="587"/>
      <c r="CZ70" s="589"/>
      <c r="DA70" s="636"/>
      <c r="DB70" s="587"/>
      <c r="DC70" s="587"/>
      <c r="DD70" s="587"/>
      <c r="DE70" s="587"/>
      <c r="DF70" s="587"/>
      <c r="DG70" s="587"/>
      <c r="DH70" s="590"/>
      <c r="DI70" s="4"/>
    </row>
    <row r="71" spans="2:113" ht="13.5" customHeight="1">
      <c r="B71" s="188"/>
      <c r="C71" s="712" t="s">
        <v>10</v>
      </c>
      <c r="D71" s="667"/>
      <c r="E71" s="667"/>
      <c r="F71" s="667"/>
      <c r="G71" s="667"/>
      <c r="H71" s="667"/>
      <c r="I71" s="667"/>
      <c r="J71" s="667"/>
      <c r="K71" s="667"/>
      <c r="L71" s="668"/>
      <c r="M71" s="733" t="s">
        <v>368</v>
      </c>
      <c r="N71" s="734"/>
      <c r="O71" s="734"/>
      <c r="P71" s="734"/>
      <c r="Q71" s="734"/>
      <c r="R71" s="734"/>
      <c r="S71" s="734"/>
      <c r="T71" s="734"/>
      <c r="U71" s="735" t="s">
        <v>368</v>
      </c>
      <c r="V71" s="735"/>
      <c r="W71" s="735"/>
      <c r="X71" s="735"/>
      <c r="Y71" s="734" t="s">
        <v>368</v>
      </c>
      <c r="Z71" s="734"/>
      <c r="AA71" s="734"/>
      <c r="AB71" s="734"/>
      <c r="AC71" s="734"/>
      <c r="AD71" s="734"/>
      <c r="AE71" s="734"/>
      <c r="AF71" s="736"/>
      <c r="AG71" s="11"/>
      <c r="AH71" s="582" t="s">
        <v>9</v>
      </c>
      <c r="AI71" s="582"/>
      <c r="AJ71" s="582"/>
      <c r="AK71" s="582"/>
      <c r="AL71" s="582"/>
      <c r="AM71" s="582"/>
      <c r="AN71" s="582"/>
      <c r="AO71" s="582"/>
      <c r="AP71" s="582"/>
      <c r="AQ71" s="582"/>
      <c r="AR71" s="582"/>
      <c r="AS71" s="582"/>
      <c r="AT71" s="582"/>
      <c r="AU71" s="582"/>
      <c r="AV71" s="626"/>
      <c r="AW71" s="680"/>
      <c r="AX71" s="681"/>
      <c r="AY71" s="669" t="s">
        <v>451</v>
      </c>
      <c r="AZ71" s="670"/>
      <c r="BA71" s="670"/>
      <c r="BB71" s="670"/>
      <c r="BC71" s="670"/>
      <c r="BD71" s="670"/>
      <c r="BE71" s="671"/>
      <c r="BF71" s="583">
        <v>1158429</v>
      </c>
      <c r="BG71" s="584"/>
      <c r="BH71" s="584"/>
      <c r="BI71" s="584"/>
      <c r="BJ71" s="584"/>
      <c r="BK71" s="672"/>
      <c r="BL71" s="720"/>
      <c r="BM71" s="723"/>
      <c r="BN71" s="737"/>
      <c r="BO71" s="737"/>
      <c r="BP71" s="737"/>
      <c r="BQ71" s="737"/>
      <c r="BR71" s="739"/>
      <c r="BS71" s="582" t="s">
        <v>8</v>
      </c>
      <c r="BT71" s="582"/>
      <c r="BU71" s="582"/>
      <c r="BV71" s="582"/>
      <c r="BW71" s="582"/>
      <c r="BX71" s="582"/>
      <c r="BY71" s="582"/>
      <c r="BZ71" s="583">
        <v>103</v>
      </c>
      <c r="CA71" s="584"/>
      <c r="CB71" s="584"/>
      <c r="CC71" s="584"/>
      <c r="CD71" s="584"/>
      <c r="CE71" s="584"/>
      <c r="CF71" s="629"/>
      <c r="CG71" s="630"/>
      <c r="CH71" s="637"/>
      <c r="CI71" s="637"/>
      <c r="CJ71" s="732"/>
      <c r="CK71" s="582" t="s">
        <v>7</v>
      </c>
      <c r="CL71" s="582"/>
      <c r="CM71" s="582"/>
      <c r="CN71" s="582"/>
      <c r="CO71" s="582"/>
      <c r="CP71" s="582"/>
      <c r="CQ71" s="582"/>
      <c r="CR71" s="585"/>
      <c r="CS71" s="586">
        <v>98.4</v>
      </c>
      <c r="CT71" s="587"/>
      <c r="CU71" s="587"/>
      <c r="CV71" s="587"/>
      <c r="CW71" s="588">
        <v>96.7</v>
      </c>
      <c r="CX71" s="587"/>
      <c r="CY71" s="587"/>
      <c r="CZ71" s="589"/>
      <c r="DA71" s="586">
        <v>98.4</v>
      </c>
      <c r="DB71" s="587"/>
      <c r="DC71" s="587"/>
      <c r="DD71" s="587"/>
      <c r="DE71" s="588">
        <v>96.8</v>
      </c>
      <c r="DF71" s="587"/>
      <c r="DG71" s="587"/>
      <c r="DH71" s="590"/>
      <c r="DI71" s="4"/>
    </row>
    <row r="72" spans="2:113" ht="13.5" customHeight="1" thickBot="1">
      <c r="B72" s="591" t="s">
        <v>6</v>
      </c>
      <c r="C72" s="592"/>
      <c r="D72" s="592"/>
      <c r="E72" s="592"/>
      <c r="F72" s="592"/>
      <c r="G72" s="592"/>
      <c r="H72" s="592"/>
      <c r="I72" s="592"/>
      <c r="J72" s="592"/>
      <c r="K72" s="592"/>
      <c r="L72" s="593"/>
      <c r="M72" s="594">
        <v>26057469</v>
      </c>
      <c r="N72" s="595"/>
      <c r="O72" s="595"/>
      <c r="P72" s="595"/>
      <c r="Q72" s="595"/>
      <c r="R72" s="595"/>
      <c r="S72" s="595"/>
      <c r="T72" s="595"/>
      <c r="U72" s="596">
        <v>100</v>
      </c>
      <c r="V72" s="596"/>
      <c r="W72" s="596"/>
      <c r="X72" s="596"/>
      <c r="Y72" s="595">
        <v>15217470</v>
      </c>
      <c r="Z72" s="595"/>
      <c r="AA72" s="595"/>
      <c r="AB72" s="595"/>
      <c r="AC72" s="595"/>
      <c r="AD72" s="595"/>
      <c r="AE72" s="595"/>
      <c r="AF72" s="597"/>
      <c r="AG72" s="10"/>
      <c r="AH72" s="598">
        <v>15753973</v>
      </c>
      <c r="AI72" s="598"/>
      <c r="AJ72" s="598"/>
      <c r="AK72" s="598"/>
      <c r="AL72" s="598"/>
      <c r="AM72" s="598"/>
      <c r="AN72" s="598"/>
      <c r="AO72" s="598"/>
      <c r="AP72" s="598"/>
      <c r="AQ72" s="598"/>
      <c r="AR72" s="598"/>
      <c r="AS72" s="598"/>
      <c r="AT72" s="592" t="s">
        <v>5</v>
      </c>
      <c r="AU72" s="592"/>
      <c r="AV72" s="9"/>
      <c r="AW72" s="682"/>
      <c r="AX72" s="683"/>
      <c r="AY72" s="599" t="s">
        <v>85</v>
      </c>
      <c r="AZ72" s="600"/>
      <c r="BA72" s="600"/>
      <c r="BB72" s="600"/>
      <c r="BC72" s="600"/>
      <c r="BD72" s="600"/>
      <c r="BE72" s="601"/>
      <c r="BF72" s="602">
        <v>1251768</v>
      </c>
      <c r="BG72" s="603"/>
      <c r="BH72" s="603"/>
      <c r="BI72" s="603"/>
      <c r="BJ72" s="603"/>
      <c r="BK72" s="604"/>
      <c r="BL72" s="721"/>
      <c r="BM72" s="724"/>
      <c r="BN72" s="738"/>
      <c r="BO72" s="738"/>
      <c r="BP72" s="738"/>
      <c r="BQ72" s="738"/>
      <c r="BR72" s="740"/>
      <c r="BS72" s="592" t="s">
        <v>4</v>
      </c>
      <c r="BT72" s="592"/>
      <c r="BU72" s="592"/>
      <c r="BV72" s="592"/>
      <c r="BW72" s="592"/>
      <c r="BX72" s="592"/>
      <c r="BY72" s="592"/>
      <c r="BZ72" s="602">
        <v>250</v>
      </c>
      <c r="CA72" s="603"/>
      <c r="CB72" s="603"/>
      <c r="CC72" s="603"/>
      <c r="CD72" s="603"/>
      <c r="CE72" s="604"/>
      <c r="CF72" s="605" t="s">
        <v>3</v>
      </c>
      <c r="CG72" s="606"/>
      <c r="CH72" s="607" t="s">
        <v>2</v>
      </c>
      <c r="CI72" s="607"/>
      <c r="CJ72" s="608"/>
      <c r="CK72" s="592" t="s">
        <v>1</v>
      </c>
      <c r="CL72" s="592"/>
      <c r="CM72" s="592"/>
      <c r="CN72" s="592"/>
      <c r="CO72" s="592"/>
      <c r="CP72" s="592"/>
      <c r="CQ72" s="592"/>
      <c r="CR72" s="593"/>
      <c r="CS72" s="609">
        <v>99.4</v>
      </c>
      <c r="CT72" s="610"/>
      <c r="CU72" s="610"/>
      <c r="CV72" s="610"/>
      <c r="CW72" s="611">
        <v>98.7</v>
      </c>
      <c r="CX72" s="610"/>
      <c r="CY72" s="610"/>
      <c r="CZ72" s="612"/>
      <c r="DA72" s="609">
        <v>99.3</v>
      </c>
      <c r="DB72" s="610"/>
      <c r="DC72" s="610"/>
      <c r="DD72" s="610"/>
      <c r="DE72" s="611">
        <v>98.4</v>
      </c>
      <c r="DF72" s="610"/>
      <c r="DG72" s="610"/>
      <c r="DH72" s="718"/>
      <c r="DI72" s="4"/>
    </row>
    <row r="73" spans="2:113" ht="13.5" customHeight="1">
      <c r="B73" s="715" t="s">
        <v>0</v>
      </c>
      <c r="C73" s="715"/>
      <c r="D73" s="715"/>
      <c r="E73" s="715"/>
      <c r="F73" s="715"/>
      <c r="G73" s="715"/>
      <c r="H73" s="715"/>
      <c r="I73" s="715"/>
      <c r="J73" s="715"/>
      <c r="K73" s="715"/>
      <c r="L73" s="715"/>
      <c r="M73" s="715"/>
      <c r="N73" s="715"/>
      <c r="O73" s="715"/>
      <c r="P73" s="715"/>
      <c r="Q73" s="715"/>
      <c r="R73" s="715"/>
      <c r="S73" s="715"/>
      <c r="T73" s="715"/>
      <c r="U73" s="715"/>
      <c r="V73" s="715"/>
      <c r="W73" s="715"/>
      <c r="X73" s="715"/>
      <c r="Y73" s="715"/>
      <c r="Z73" s="715"/>
      <c r="AA73" s="715"/>
      <c r="AB73" s="715"/>
      <c r="AC73" s="715"/>
      <c r="AD73" s="715"/>
      <c r="AE73" s="715"/>
      <c r="AF73" s="715"/>
      <c r="AG73" s="715"/>
      <c r="AH73" s="715"/>
      <c r="AI73" s="715"/>
      <c r="AJ73" s="715"/>
      <c r="AK73" s="715"/>
      <c r="AL73" s="715"/>
      <c r="AM73" s="715"/>
      <c r="AN73" s="715"/>
      <c r="AO73" s="715"/>
      <c r="AP73" s="715"/>
      <c r="AQ73" s="715"/>
      <c r="AR73" s="715"/>
      <c r="AS73" s="715"/>
      <c r="AT73" s="715"/>
      <c r="AU73" s="715"/>
      <c r="AV73" s="715"/>
      <c r="AW73" s="715"/>
      <c r="AX73" s="715"/>
      <c r="AY73" s="715"/>
      <c r="AZ73" s="715"/>
      <c r="BA73" s="715"/>
      <c r="BB73" s="715"/>
      <c r="BC73" s="715"/>
      <c r="BD73" s="715"/>
      <c r="BE73" s="715"/>
      <c r="BF73" s="715"/>
      <c r="BG73" s="715"/>
      <c r="BH73" s="715"/>
      <c r="BI73" s="715"/>
      <c r="BJ73" s="715"/>
      <c r="BK73" s="715"/>
      <c r="BL73" s="715"/>
      <c r="BM73" s="715"/>
      <c r="BN73" s="715"/>
      <c r="BO73" s="715"/>
      <c r="BP73" s="715"/>
      <c r="BQ73" s="715"/>
      <c r="BR73" s="715"/>
      <c r="BS73" s="715"/>
      <c r="BT73" s="715"/>
      <c r="BU73" s="715"/>
      <c r="BV73" s="715"/>
      <c r="BW73" s="715"/>
      <c r="BX73" s="715"/>
      <c r="BY73" s="715"/>
      <c r="BZ73" s="715"/>
      <c r="CA73" s="715"/>
      <c r="CB73" s="715"/>
      <c r="CC73" s="715"/>
      <c r="CD73" s="715"/>
      <c r="CE73" s="715"/>
      <c r="CF73" s="715"/>
      <c r="CG73" s="715"/>
      <c r="CH73" s="715"/>
      <c r="CI73" s="715"/>
      <c r="CJ73" s="715"/>
      <c r="CK73" s="715"/>
      <c r="CL73" s="715"/>
      <c r="CN73" s="8"/>
      <c r="CO73" s="285"/>
      <c r="CP73" s="285"/>
      <c r="CQ73" s="285"/>
      <c r="CR73" s="285"/>
      <c r="CS73" s="285"/>
      <c r="CT73" s="282"/>
      <c r="CU73" s="282"/>
      <c r="CV73" s="282"/>
      <c r="CW73" s="282"/>
      <c r="CX73" s="282"/>
      <c r="CY73" s="282"/>
      <c r="CZ73" s="282"/>
      <c r="DA73" s="282"/>
      <c r="DB73" s="282"/>
      <c r="DC73" s="282"/>
      <c r="DD73" s="282"/>
      <c r="DE73" s="282"/>
      <c r="DF73" s="282"/>
      <c r="DG73" s="282"/>
      <c r="DH73" s="282"/>
    </row>
    <row r="74" spans="2:113" ht="13.5" customHeight="1">
      <c r="B74" s="716" t="s">
        <v>452</v>
      </c>
      <c r="C74" s="716"/>
      <c r="D74" s="716"/>
      <c r="E74" s="716"/>
      <c r="F74" s="716"/>
      <c r="G74" s="716"/>
      <c r="H74" s="716"/>
      <c r="I74" s="716"/>
      <c r="J74" s="716"/>
      <c r="K74" s="716"/>
      <c r="L74" s="716"/>
      <c r="M74" s="716"/>
      <c r="N74" s="716"/>
      <c r="O74" s="716"/>
      <c r="P74" s="716"/>
      <c r="Q74" s="716"/>
      <c r="R74" s="716"/>
      <c r="S74" s="716"/>
      <c r="T74" s="716"/>
      <c r="U74" s="716"/>
      <c r="V74" s="716"/>
      <c r="W74" s="716"/>
      <c r="X74" s="716"/>
      <c r="Y74" s="716"/>
      <c r="Z74" s="716"/>
      <c r="AA74" s="716"/>
      <c r="AB74" s="716"/>
      <c r="AC74" s="716"/>
      <c r="AD74" s="716"/>
      <c r="AE74" s="716"/>
      <c r="AF74" s="716"/>
      <c r="AG74" s="716"/>
      <c r="AH74" s="716"/>
      <c r="AI74" s="716"/>
      <c r="AJ74" s="716"/>
      <c r="AK74" s="716"/>
      <c r="AL74" s="716"/>
      <c r="AM74" s="716"/>
      <c r="AN74" s="716"/>
      <c r="AO74" s="716"/>
      <c r="AP74" s="716"/>
      <c r="AQ74" s="716"/>
      <c r="AR74" s="716"/>
      <c r="AS74" s="716"/>
      <c r="AT74" s="716"/>
      <c r="AU74" s="716"/>
      <c r="AV74" s="716"/>
      <c r="AW74" s="716"/>
      <c r="AX74" s="716"/>
      <c r="AY74" s="716"/>
      <c r="AZ74" s="716"/>
      <c r="BA74" s="716"/>
      <c r="BB74" s="716"/>
      <c r="BC74" s="716"/>
      <c r="BD74" s="716"/>
      <c r="BE74" s="716"/>
      <c r="BF74" s="716"/>
      <c r="BG74" s="716"/>
      <c r="BH74" s="716"/>
      <c r="BI74" s="716"/>
      <c r="BJ74" s="716"/>
      <c r="BK74" s="716"/>
      <c r="BL74" s="716"/>
      <c r="BM74" s="716"/>
      <c r="BN74" s="716"/>
      <c r="BO74" s="716"/>
      <c r="BP74" s="716"/>
      <c r="BQ74" s="716"/>
      <c r="BR74" s="716"/>
      <c r="BS74" s="716"/>
      <c r="BT74" s="716"/>
      <c r="BU74" s="716"/>
      <c r="BV74" s="716"/>
      <c r="BW74" s="716"/>
      <c r="BX74" s="716"/>
      <c r="BY74" s="716"/>
      <c r="BZ74" s="716"/>
      <c r="CA74" s="716"/>
      <c r="CB74" s="716"/>
      <c r="CC74" s="716"/>
      <c r="CD74" s="716"/>
      <c r="CE74" s="716"/>
      <c r="CF74" s="716"/>
      <c r="CG74" s="716"/>
      <c r="CH74" s="716"/>
      <c r="CI74" s="716"/>
      <c r="CJ74" s="716"/>
      <c r="CK74" s="716"/>
      <c r="CL74" s="716"/>
      <c r="CN74" s="7"/>
      <c r="CO74" s="7"/>
      <c r="CP74" s="7"/>
      <c r="CQ74" s="7"/>
      <c r="CR74" s="7"/>
      <c r="CS74" s="7"/>
      <c r="CT74" s="7"/>
      <c r="CU74" s="7"/>
      <c r="CV74" s="7"/>
      <c r="CW74" s="6"/>
      <c r="CZ74" s="6"/>
      <c r="DA74" s="6"/>
      <c r="DB74" s="4"/>
      <c r="DC74" s="4"/>
      <c r="DD74" s="4"/>
      <c r="DE74" s="580" t="s">
        <v>541</v>
      </c>
      <c r="DF74" s="580"/>
      <c r="DG74" s="580"/>
      <c r="DH74" s="580"/>
    </row>
    <row r="75" spans="2:113" ht="13.5" customHeight="1">
      <c r="B75" s="717" t="s">
        <v>454</v>
      </c>
      <c r="C75" s="717"/>
      <c r="D75" s="717"/>
      <c r="E75" s="717"/>
      <c r="F75" s="717"/>
      <c r="G75" s="717"/>
      <c r="H75" s="717"/>
      <c r="I75" s="717"/>
      <c r="J75" s="717"/>
      <c r="K75" s="717"/>
      <c r="L75" s="717"/>
      <c r="M75" s="717"/>
      <c r="N75" s="717"/>
      <c r="O75" s="717"/>
      <c r="P75" s="717"/>
      <c r="Q75" s="717"/>
      <c r="R75" s="717"/>
      <c r="S75" s="717"/>
      <c r="T75" s="717"/>
      <c r="U75" s="717"/>
      <c r="V75" s="717"/>
      <c r="W75" s="717"/>
      <c r="X75" s="717"/>
      <c r="Y75" s="717"/>
      <c r="Z75" s="717"/>
      <c r="AA75" s="717"/>
      <c r="AB75" s="717"/>
      <c r="AC75" s="717"/>
      <c r="AD75" s="717"/>
      <c r="AE75" s="717"/>
      <c r="AF75" s="717"/>
      <c r="AG75" s="717"/>
      <c r="AH75" s="717"/>
      <c r="AI75" s="717"/>
      <c r="AJ75" s="717"/>
      <c r="AK75" s="717"/>
      <c r="AL75" s="717"/>
      <c r="AM75" s="717"/>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7"/>
      <c r="BJ75" s="717"/>
      <c r="BK75" s="717"/>
      <c r="BL75" s="717"/>
      <c r="BM75" s="717"/>
      <c r="BN75" s="717"/>
      <c r="BO75" s="717"/>
      <c r="BP75" s="717"/>
      <c r="BQ75" s="717"/>
      <c r="BR75" s="717"/>
      <c r="BS75" s="717"/>
      <c r="BT75" s="717"/>
      <c r="BU75" s="717"/>
      <c r="BV75" s="717"/>
      <c r="BW75" s="717"/>
      <c r="BX75" s="717"/>
      <c r="BY75" s="717"/>
      <c r="BZ75" s="717"/>
      <c r="CA75" s="717"/>
      <c r="CB75" s="717"/>
      <c r="CC75" s="717"/>
      <c r="CD75" s="717"/>
      <c r="CE75" s="717"/>
      <c r="CF75" s="717"/>
      <c r="CG75" s="717"/>
      <c r="CH75" s="717"/>
      <c r="CI75" s="717"/>
      <c r="CJ75" s="717"/>
      <c r="CK75" s="717"/>
      <c r="CL75" s="717"/>
      <c r="CN75" s="3"/>
      <c r="CO75" s="3"/>
      <c r="CP75" s="3"/>
      <c r="CQ75" s="3"/>
      <c r="CR75" s="3"/>
      <c r="CS75" s="3"/>
      <c r="CT75" s="3"/>
      <c r="CU75" s="3"/>
      <c r="CV75" s="3"/>
      <c r="CW75" s="5"/>
      <c r="CZ75" s="4"/>
      <c r="DA75" s="4"/>
      <c r="DB75" s="4"/>
      <c r="DC75" s="4"/>
      <c r="DD75" s="4"/>
    </row>
    <row r="76" spans="2:113" ht="13.5" customHeight="1">
      <c r="B76" s="716" t="s">
        <v>781</v>
      </c>
      <c r="C76" s="716"/>
      <c r="D76" s="716"/>
      <c r="E76" s="716"/>
      <c r="F76" s="716"/>
      <c r="G76" s="716"/>
      <c r="H76" s="716"/>
      <c r="I76" s="716"/>
      <c r="J76" s="716"/>
      <c r="K76" s="716"/>
      <c r="L76" s="716"/>
      <c r="M76" s="716"/>
      <c r="N76" s="716"/>
      <c r="O76" s="716"/>
      <c r="P76" s="716"/>
      <c r="Q76" s="716"/>
      <c r="R76" s="716"/>
      <c r="S76" s="716"/>
      <c r="T76" s="716"/>
      <c r="U76" s="716"/>
      <c r="V76" s="716"/>
      <c r="W76" s="716"/>
      <c r="X76" s="716"/>
      <c r="Y76" s="716"/>
      <c r="Z76" s="716"/>
      <c r="AA76" s="716"/>
      <c r="AB76" s="716"/>
      <c r="AC76" s="716"/>
      <c r="AD76" s="716"/>
      <c r="AE76" s="716"/>
      <c r="AF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N76" s="3"/>
      <c r="CO76" s="3"/>
      <c r="CP76" s="3"/>
      <c r="CQ76" s="3"/>
      <c r="CR76" s="3"/>
      <c r="CS76" s="3"/>
      <c r="CT76" s="3"/>
      <c r="CU76" s="3"/>
      <c r="CV76" s="3"/>
    </row>
    <row r="77" spans="2:113" ht="13.5" customHeight="1">
      <c r="B77" s="581" t="s">
        <v>455</v>
      </c>
      <c r="C77" s="581"/>
      <c r="D77" s="581"/>
      <c r="E77" s="581"/>
      <c r="F77" s="581"/>
      <c r="G77" s="581"/>
      <c r="H77" s="581"/>
      <c r="I77" s="581"/>
      <c r="J77" s="581"/>
      <c r="K77" s="581"/>
      <c r="L77" s="581"/>
      <c r="M77" s="581"/>
      <c r="N77" s="581"/>
      <c r="O77" s="581"/>
      <c r="P77" s="581"/>
      <c r="Q77" s="581"/>
      <c r="R77" s="581"/>
      <c r="S77" s="581"/>
      <c r="T77" s="581"/>
      <c r="U77" s="581"/>
      <c r="V77" s="581"/>
      <c r="W77" s="581"/>
      <c r="X77" s="581"/>
      <c r="Y77" s="581"/>
      <c r="Z77" s="581"/>
      <c r="AA77" s="581"/>
      <c r="AB77" s="581"/>
      <c r="AC77" s="581"/>
      <c r="AD77" s="581"/>
      <c r="AE77" s="581"/>
      <c r="AF77" s="581"/>
      <c r="AG77" s="581"/>
      <c r="AH77" s="581"/>
      <c r="AI77" s="581"/>
      <c r="AJ77" s="581"/>
      <c r="AK77" s="581"/>
      <c r="AL77" s="581"/>
      <c r="AM77" s="581"/>
      <c r="AN77" s="581"/>
      <c r="AO77" s="581"/>
      <c r="AP77" s="581"/>
      <c r="AQ77" s="581"/>
      <c r="AR77" s="581"/>
      <c r="AS77" s="581"/>
      <c r="AT77" s="581"/>
      <c r="AU77" s="581"/>
      <c r="AV77" s="581"/>
      <c r="AW77" s="581"/>
      <c r="AX77" s="581"/>
      <c r="AY77" s="581"/>
      <c r="AZ77" s="581"/>
      <c r="BA77" s="581"/>
      <c r="BB77" s="581"/>
      <c r="BC77" s="581"/>
      <c r="BD77" s="581"/>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581"/>
      <c r="CG77" s="581"/>
      <c r="CH77" s="581"/>
      <c r="CI77" s="581"/>
      <c r="CJ77" s="581"/>
      <c r="CK77" s="581"/>
      <c r="CL77" s="581"/>
      <c r="CN77" s="3"/>
      <c r="CO77" s="3"/>
      <c r="CP77" s="3"/>
      <c r="CQ77" s="3"/>
      <c r="CR77" s="3"/>
      <c r="CS77" s="3"/>
      <c r="CT77" s="3"/>
      <c r="CU77" s="3"/>
      <c r="CV77" s="3"/>
    </row>
    <row r="78" spans="2:113" ht="13.5" customHeight="1">
      <c r="B78" s="581" t="s">
        <v>456</v>
      </c>
      <c r="C78" s="581"/>
      <c r="D78" s="581"/>
      <c r="E78" s="581"/>
      <c r="F78" s="581"/>
      <c r="G78" s="581"/>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1"/>
      <c r="AY78" s="581"/>
      <c r="AZ78" s="581"/>
      <c r="BA78" s="581"/>
      <c r="BB78" s="581"/>
      <c r="BC78" s="581"/>
      <c r="BD78" s="581"/>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N78" s="2"/>
      <c r="CO78" s="2"/>
      <c r="CP78" s="2"/>
      <c r="CQ78" s="2"/>
      <c r="CR78" s="2"/>
      <c r="CS78" s="2"/>
      <c r="CT78" s="2"/>
      <c r="CU78" s="2"/>
      <c r="CV78" s="2"/>
    </row>
    <row r="79" spans="2:113" ht="13.5" customHeight="1">
      <c r="B79" s="581" t="s">
        <v>782</v>
      </c>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81"/>
      <c r="AL79" s="581"/>
      <c r="AM79" s="581"/>
      <c r="AN79" s="581"/>
      <c r="AO79" s="581"/>
      <c r="AP79" s="581"/>
      <c r="AQ79" s="581"/>
      <c r="AR79" s="581"/>
      <c r="AS79" s="581"/>
      <c r="AT79" s="581"/>
      <c r="AU79" s="581"/>
      <c r="AV79" s="581"/>
      <c r="AW79" s="581"/>
      <c r="AX79" s="581"/>
      <c r="AY79" s="581"/>
      <c r="AZ79" s="581"/>
      <c r="BA79" s="581"/>
      <c r="BB79" s="581"/>
      <c r="BC79" s="581"/>
      <c r="BD79" s="581"/>
      <c r="BE79" s="581"/>
      <c r="BF79" s="581"/>
      <c r="BG79" s="581"/>
      <c r="BH79" s="581"/>
      <c r="BI79" s="581"/>
      <c r="BJ79" s="581"/>
      <c r="BK79" s="581"/>
      <c r="BL79" s="581"/>
      <c r="BM79" s="581"/>
      <c r="BN79" s="581"/>
      <c r="BO79" s="581"/>
      <c r="BP79" s="581"/>
      <c r="BQ79" s="581"/>
      <c r="BR79" s="581"/>
      <c r="BS79" s="581"/>
      <c r="BT79" s="581"/>
      <c r="BU79" s="581"/>
      <c r="BV79" s="581"/>
      <c r="BW79" s="581"/>
      <c r="BX79" s="581"/>
      <c r="BY79" s="581"/>
      <c r="BZ79" s="581"/>
      <c r="CA79" s="581"/>
      <c r="CB79" s="581"/>
      <c r="CC79" s="581"/>
      <c r="CD79" s="581"/>
      <c r="CE79" s="581"/>
      <c r="CF79" s="581"/>
      <c r="CG79" s="581"/>
      <c r="CH79" s="581"/>
      <c r="CI79" s="581"/>
      <c r="CJ79" s="581"/>
      <c r="CK79" s="581"/>
      <c r="CL79" s="581"/>
      <c r="CM79" s="2"/>
      <c r="CN79" s="2"/>
      <c r="CO79" s="2"/>
      <c r="CP79" s="2"/>
      <c r="CQ79" s="2"/>
      <c r="CR79" s="2"/>
      <c r="CS79" s="2"/>
      <c r="CT79" s="2"/>
      <c r="CU79" s="2"/>
      <c r="CV79" s="2"/>
    </row>
  </sheetData>
  <mergeCells count="906">
    <mergeCell ref="B79:CL79"/>
    <mergeCell ref="CF72:CG72"/>
    <mergeCell ref="CH72:CJ72"/>
    <mergeCell ref="CK72:CR72"/>
    <mergeCell ref="CS72:CV72"/>
    <mergeCell ref="CW72:CZ72"/>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L1" zoomScale="80" zoomScaleNormal="80" workbookViewId="0">
      <selection activeCell="CO23" sqref="CO23:DH23"/>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64" t="s">
        <v>776</v>
      </c>
      <c r="E2" s="964"/>
      <c r="F2" s="964"/>
      <c r="G2" s="964"/>
      <c r="H2" s="964"/>
      <c r="I2" s="964"/>
      <c r="J2" s="964"/>
      <c r="K2" s="964"/>
      <c r="L2" s="964"/>
      <c r="M2" s="964"/>
      <c r="N2" s="964"/>
      <c r="O2" s="964"/>
      <c r="P2" s="964"/>
      <c r="Q2" s="964"/>
      <c r="R2" s="280"/>
      <c r="S2" s="74"/>
      <c r="T2" s="74"/>
      <c r="U2" s="965" t="s">
        <v>200</v>
      </c>
      <c r="V2" s="966"/>
      <c r="W2" s="949" t="s">
        <v>384</v>
      </c>
      <c r="X2" s="947"/>
      <c r="Y2" s="947"/>
      <c r="Z2" s="947"/>
      <c r="AA2" s="947"/>
      <c r="AB2" s="947"/>
      <c r="AC2" s="969">
        <v>80249</v>
      </c>
      <c r="AD2" s="970"/>
      <c r="AE2" s="970"/>
      <c r="AF2" s="970"/>
      <c r="AG2" s="970"/>
      <c r="AH2" s="970"/>
      <c r="AI2" s="944" t="s">
        <v>187</v>
      </c>
      <c r="AJ2" s="944"/>
      <c r="AK2" s="79"/>
      <c r="AL2" s="971" t="s">
        <v>77</v>
      </c>
      <c r="AM2" s="971"/>
      <c r="AN2" s="971"/>
      <c r="AO2" s="78"/>
      <c r="AP2" s="949" t="s">
        <v>199</v>
      </c>
      <c r="AQ2" s="947"/>
      <c r="AR2" s="947"/>
      <c r="AS2" s="947"/>
      <c r="AT2" s="947"/>
      <c r="AU2" s="947"/>
      <c r="AV2" s="947"/>
      <c r="AW2" s="948"/>
      <c r="AX2" s="77"/>
      <c r="AY2" s="947" t="s">
        <v>198</v>
      </c>
      <c r="AZ2" s="947"/>
      <c r="BA2" s="947"/>
      <c r="BB2" s="947"/>
      <c r="BC2" s="947"/>
      <c r="BD2" s="947"/>
      <c r="BE2" s="76"/>
      <c r="BF2" s="961"/>
      <c r="BG2" s="963"/>
      <c r="BH2" s="947" t="s">
        <v>197</v>
      </c>
      <c r="BI2" s="947"/>
      <c r="BJ2" s="947"/>
      <c r="BK2" s="947"/>
      <c r="BL2" s="947"/>
      <c r="BM2" s="947"/>
      <c r="BN2" s="947"/>
      <c r="BO2" s="947"/>
      <c r="BP2" s="947"/>
      <c r="BQ2" s="947"/>
      <c r="BR2" s="947"/>
      <c r="BS2" s="947"/>
      <c r="BT2" s="947"/>
      <c r="BU2" s="944"/>
      <c r="BV2" s="944"/>
      <c r="BW2" s="945"/>
      <c r="BX2" s="75"/>
      <c r="BY2" s="74"/>
      <c r="BZ2" s="947" t="s">
        <v>196</v>
      </c>
      <c r="CA2" s="947"/>
      <c r="CB2" s="947"/>
      <c r="CC2" s="947"/>
      <c r="CD2" s="947"/>
      <c r="CE2" s="947"/>
      <c r="CF2" s="947"/>
      <c r="CG2" s="73"/>
      <c r="CH2" s="73"/>
      <c r="CI2" s="73"/>
      <c r="CJ2" s="73"/>
      <c r="CK2" s="947" t="s">
        <v>195</v>
      </c>
      <c r="CL2" s="947"/>
      <c r="CM2" s="947"/>
      <c r="CN2" s="947"/>
      <c r="CO2" s="947"/>
      <c r="CP2" s="947"/>
      <c r="CQ2" s="948"/>
      <c r="CR2" s="949" t="s">
        <v>194</v>
      </c>
      <c r="CS2" s="947"/>
      <c r="CT2" s="947"/>
      <c r="CU2" s="947"/>
      <c r="CV2" s="947"/>
      <c r="CW2" s="947"/>
      <c r="CX2" s="947"/>
      <c r="CY2" s="947"/>
      <c r="CZ2" s="947"/>
      <c r="DA2" s="948"/>
      <c r="DB2" s="950" t="s">
        <v>542</v>
      </c>
      <c r="DC2" s="944"/>
      <c r="DD2" s="944"/>
      <c r="DE2" s="944"/>
      <c r="DF2" s="944"/>
      <c r="DG2" s="944"/>
      <c r="DH2" s="951"/>
      <c r="DI2" s="4"/>
    </row>
    <row r="3" spans="2:113" ht="13.5" customHeight="1">
      <c r="B3" s="17"/>
      <c r="C3" s="6"/>
      <c r="D3" s="937"/>
      <c r="E3" s="937"/>
      <c r="F3" s="937"/>
      <c r="G3" s="937"/>
      <c r="H3" s="937"/>
      <c r="I3" s="937"/>
      <c r="J3" s="937"/>
      <c r="K3" s="937"/>
      <c r="L3" s="937"/>
      <c r="M3" s="937"/>
      <c r="N3" s="937"/>
      <c r="O3" s="937"/>
      <c r="P3" s="937"/>
      <c r="Q3" s="937"/>
      <c r="R3" s="281"/>
      <c r="S3" s="6"/>
      <c r="T3" s="6"/>
      <c r="U3" s="967"/>
      <c r="V3" s="968"/>
      <c r="W3" s="619" t="s">
        <v>386</v>
      </c>
      <c r="X3" s="582"/>
      <c r="Y3" s="582"/>
      <c r="Z3" s="582"/>
      <c r="AA3" s="582"/>
      <c r="AB3" s="582"/>
      <c r="AC3" s="583">
        <v>78751</v>
      </c>
      <c r="AD3" s="584"/>
      <c r="AE3" s="584"/>
      <c r="AF3" s="584"/>
      <c r="AG3" s="584"/>
      <c r="AH3" s="584"/>
      <c r="AI3" s="941" t="s">
        <v>187</v>
      </c>
      <c r="AJ3" s="941"/>
      <c r="AK3" s="72"/>
      <c r="AL3" s="972"/>
      <c r="AM3" s="972"/>
      <c r="AN3" s="972"/>
      <c r="AO3" s="71"/>
      <c r="AP3" s="697"/>
      <c r="AQ3" s="662"/>
      <c r="AR3" s="662"/>
      <c r="AS3" s="662"/>
      <c r="AT3" s="662"/>
      <c r="AU3" s="662"/>
      <c r="AV3" s="662"/>
      <c r="AW3" s="663"/>
      <c r="AX3" s="20"/>
      <c r="AY3" s="662"/>
      <c r="AZ3" s="662"/>
      <c r="BA3" s="662"/>
      <c r="BB3" s="662"/>
      <c r="BC3" s="662"/>
      <c r="BD3" s="662"/>
      <c r="BE3" s="21"/>
      <c r="BF3" s="962"/>
      <c r="BG3" s="824"/>
      <c r="BH3" s="662"/>
      <c r="BI3" s="662"/>
      <c r="BJ3" s="662"/>
      <c r="BK3" s="662"/>
      <c r="BL3" s="662"/>
      <c r="BM3" s="662"/>
      <c r="BN3" s="662"/>
      <c r="BO3" s="662"/>
      <c r="BP3" s="662"/>
      <c r="BQ3" s="662"/>
      <c r="BR3" s="662"/>
      <c r="BS3" s="662"/>
      <c r="BT3" s="662"/>
      <c r="BU3" s="936"/>
      <c r="BV3" s="936"/>
      <c r="BW3" s="946"/>
      <c r="BX3" s="46"/>
      <c r="BY3" s="4"/>
      <c r="BZ3" s="582"/>
      <c r="CA3" s="582"/>
      <c r="CB3" s="582"/>
      <c r="CC3" s="582"/>
      <c r="CD3" s="582"/>
      <c r="CE3" s="582"/>
      <c r="CF3" s="582"/>
      <c r="CG3" s="35"/>
      <c r="CH3" s="35"/>
      <c r="CI3" s="6"/>
      <c r="CJ3" s="6"/>
      <c r="CK3" s="582"/>
      <c r="CL3" s="582"/>
      <c r="CM3" s="582"/>
      <c r="CN3" s="582"/>
      <c r="CO3" s="582"/>
      <c r="CP3" s="582"/>
      <c r="CQ3" s="585"/>
      <c r="CR3" s="619"/>
      <c r="CS3" s="582"/>
      <c r="CT3" s="582"/>
      <c r="CU3" s="582"/>
      <c r="CV3" s="582"/>
      <c r="CW3" s="582"/>
      <c r="CX3" s="582"/>
      <c r="CY3" s="582"/>
      <c r="CZ3" s="582"/>
      <c r="DA3" s="585"/>
      <c r="DB3" s="817"/>
      <c r="DC3" s="941"/>
      <c r="DD3" s="941"/>
      <c r="DE3" s="941"/>
      <c r="DF3" s="941"/>
      <c r="DG3" s="941"/>
      <c r="DH3" s="952"/>
      <c r="DI3" s="4"/>
    </row>
    <row r="4" spans="2:113" ht="13.5" customHeight="1">
      <c r="B4" s="17"/>
      <c r="C4" s="6"/>
      <c r="D4" s="937"/>
      <c r="E4" s="937"/>
      <c r="F4" s="937"/>
      <c r="G4" s="937"/>
      <c r="H4" s="937"/>
      <c r="I4" s="937"/>
      <c r="J4" s="937"/>
      <c r="K4" s="937"/>
      <c r="L4" s="937"/>
      <c r="M4" s="937"/>
      <c r="N4" s="937"/>
      <c r="O4" s="937"/>
      <c r="P4" s="937"/>
      <c r="Q4" s="937"/>
      <c r="R4" s="281"/>
      <c r="S4" s="6"/>
      <c r="T4" s="6"/>
      <c r="U4" s="967"/>
      <c r="V4" s="968"/>
      <c r="W4" s="619" t="s">
        <v>193</v>
      </c>
      <c r="X4" s="582"/>
      <c r="Y4" s="582"/>
      <c r="Z4" s="582"/>
      <c r="AA4" s="582"/>
      <c r="AB4" s="582"/>
      <c r="AC4" s="973" t="s">
        <v>488</v>
      </c>
      <c r="AD4" s="820"/>
      <c r="AE4" s="820"/>
      <c r="AF4" s="820"/>
      <c r="AG4" s="820"/>
      <c r="AH4" s="820"/>
      <c r="AI4" s="941" t="s">
        <v>21</v>
      </c>
      <c r="AJ4" s="941"/>
      <c r="AK4" s="728" t="s">
        <v>777</v>
      </c>
      <c r="AL4" s="632"/>
      <c r="AM4" s="632"/>
      <c r="AN4" s="632"/>
      <c r="AO4" s="633"/>
      <c r="AP4" s="749">
        <v>81788</v>
      </c>
      <c r="AQ4" s="750"/>
      <c r="AR4" s="750"/>
      <c r="AS4" s="750"/>
      <c r="AT4" s="750"/>
      <c r="AU4" s="750"/>
      <c r="AV4" s="805" t="s">
        <v>187</v>
      </c>
      <c r="AW4" s="805"/>
      <c r="AX4" s="750">
        <v>80506</v>
      </c>
      <c r="AY4" s="750"/>
      <c r="AZ4" s="750"/>
      <c r="BA4" s="750"/>
      <c r="BB4" s="750"/>
      <c r="BC4" s="750"/>
      <c r="BD4" s="805" t="s">
        <v>187</v>
      </c>
      <c r="BE4" s="840"/>
      <c r="BF4" s="6"/>
      <c r="BG4" s="632" t="s">
        <v>77</v>
      </c>
      <c r="BH4" s="632"/>
      <c r="BI4" s="24"/>
      <c r="BJ4" s="801"/>
      <c r="BK4" s="632" t="s">
        <v>384</v>
      </c>
      <c r="BL4" s="632"/>
      <c r="BM4" s="632"/>
      <c r="BN4" s="632"/>
      <c r="BO4" s="632"/>
      <c r="BP4" s="840"/>
      <c r="BQ4" s="801"/>
      <c r="BR4" s="632" t="s">
        <v>386</v>
      </c>
      <c r="BS4" s="632"/>
      <c r="BT4" s="632"/>
      <c r="BU4" s="632"/>
      <c r="BV4" s="632"/>
      <c r="BW4" s="840"/>
      <c r="BX4" s="46"/>
      <c r="BY4" s="4"/>
      <c r="BZ4" s="69"/>
      <c r="CA4" s="69"/>
      <c r="CB4" s="69"/>
      <c r="CC4" s="69"/>
      <c r="CD4" s="69"/>
      <c r="CE4" s="69"/>
      <c r="CF4" s="69"/>
      <c r="CG4" s="6"/>
      <c r="CH4" s="6"/>
      <c r="CI4" s="6"/>
      <c r="CJ4" s="35"/>
      <c r="CK4" s="69"/>
      <c r="CL4" s="69"/>
      <c r="CM4" s="69"/>
      <c r="CN4" s="69"/>
      <c r="CO4" s="69"/>
      <c r="CP4" s="69"/>
      <c r="CQ4" s="68"/>
      <c r="CR4" s="619"/>
      <c r="CS4" s="582"/>
      <c r="CT4" s="582"/>
      <c r="CU4" s="582"/>
      <c r="CV4" s="582"/>
      <c r="CW4" s="582"/>
      <c r="CX4" s="582"/>
      <c r="CY4" s="582"/>
      <c r="CZ4" s="582"/>
      <c r="DA4" s="585"/>
      <c r="DB4" s="817"/>
      <c r="DC4" s="941"/>
      <c r="DD4" s="941"/>
      <c r="DE4" s="941"/>
      <c r="DF4" s="941"/>
      <c r="DG4" s="941"/>
      <c r="DH4" s="952"/>
      <c r="DI4" s="4"/>
    </row>
    <row r="5" spans="2:113" ht="13.5" customHeight="1">
      <c r="B5" s="17"/>
      <c r="C5" s="6"/>
      <c r="D5" s="937" t="s">
        <v>192</v>
      </c>
      <c r="E5" s="937"/>
      <c r="F5" s="937"/>
      <c r="G5" s="937"/>
      <c r="H5" s="937"/>
      <c r="I5" s="937"/>
      <c r="J5" s="937"/>
      <c r="K5" s="937"/>
      <c r="L5" s="937"/>
      <c r="M5" s="937"/>
      <c r="N5" s="937"/>
      <c r="O5" s="937"/>
      <c r="P5" s="937"/>
      <c r="Q5" s="937"/>
      <c r="R5" s="281"/>
      <c r="S5" s="6"/>
      <c r="T5" s="6"/>
      <c r="U5" s="728" t="s">
        <v>191</v>
      </c>
      <c r="V5" s="632"/>
      <c r="W5" s="632"/>
      <c r="X5" s="632"/>
      <c r="Y5" s="632"/>
      <c r="Z5" s="632"/>
      <c r="AA5" s="632"/>
      <c r="AB5" s="632"/>
      <c r="AC5" s="939">
        <v>6.39</v>
      </c>
      <c r="AD5" s="940"/>
      <c r="AE5" s="940"/>
      <c r="AF5" s="940"/>
      <c r="AG5" s="940"/>
      <c r="AH5" s="940"/>
      <c r="AI5" s="805" t="s">
        <v>190</v>
      </c>
      <c r="AJ5" s="805"/>
      <c r="AK5" s="619" t="s">
        <v>388</v>
      </c>
      <c r="AL5" s="582"/>
      <c r="AM5" s="582"/>
      <c r="AN5" s="582"/>
      <c r="AO5" s="585"/>
      <c r="AP5" s="583">
        <v>80807</v>
      </c>
      <c r="AQ5" s="584"/>
      <c r="AR5" s="584"/>
      <c r="AS5" s="584"/>
      <c r="AT5" s="584"/>
      <c r="AU5" s="584"/>
      <c r="AV5" s="941" t="s">
        <v>187</v>
      </c>
      <c r="AW5" s="941"/>
      <c r="AX5" s="584">
        <v>79639</v>
      </c>
      <c r="AY5" s="584"/>
      <c r="AZ5" s="584"/>
      <c r="BA5" s="584"/>
      <c r="BB5" s="584"/>
      <c r="BC5" s="584"/>
      <c r="BD5" s="941" t="s">
        <v>187</v>
      </c>
      <c r="BE5" s="818"/>
      <c r="BF5" s="11"/>
      <c r="BG5" s="582"/>
      <c r="BH5" s="582"/>
      <c r="BI5" s="70"/>
      <c r="BJ5" s="823"/>
      <c r="BK5" s="662"/>
      <c r="BL5" s="662"/>
      <c r="BM5" s="662"/>
      <c r="BN5" s="662"/>
      <c r="BO5" s="662"/>
      <c r="BP5" s="816"/>
      <c r="BQ5" s="823"/>
      <c r="BR5" s="662"/>
      <c r="BS5" s="662"/>
      <c r="BT5" s="662"/>
      <c r="BU5" s="662"/>
      <c r="BV5" s="662"/>
      <c r="BW5" s="816"/>
      <c r="BX5" s="46"/>
      <c r="BY5" s="4"/>
      <c r="BZ5" s="959" t="s">
        <v>389</v>
      </c>
      <c r="CA5" s="959"/>
      <c r="CB5" s="959"/>
      <c r="CC5" s="959"/>
      <c r="CD5" s="959"/>
      <c r="CE5" s="959"/>
      <c r="CF5" s="959"/>
      <c r="CG5" s="35"/>
      <c r="CH5" s="35"/>
      <c r="CI5" s="35"/>
      <c r="CJ5" s="35"/>
      <c r="CK5" s="959" t="s">
        <v>543</v>
      </c>
      <c r="CL5" s="959"/>
      <c r="CM5" s="959"/>
      <c r="CN5" s="959"/>
      <c r="CO5" s="959"/>
      <c r="CP5" s="959"/>
      <c r="CQ5" s="960"/>
      <c r="CR5" s="619" t="s">
        <v>189</v>
      </c>
      <c r="CS5" s="582"/>
      <c r="CT5" s="582"/>
      <c r="CU5" s="582"/>
      <c r="CV5" s="582"/>
      <c r="CW5" s="582"/>
      <c r="CX5" s="582"/>
      <c r="CY5" s="582"/>
      <c r="CZ5" s="582"/>
      <c r="DA5" s="585"/>
      <c r="DB5" s="953">
        <v>43505</v>
      </c>
      <c r="DC5" s="954"/>
      <c r="DD5" s="954"/>
      <c r="DE5" s="954"/>
      <c r="DF5" s="954"/>
      <c r="DG5" s="954"/>
      <c r="DH5" s="955"/>
      <c r="DI5" s="4"/>
    </row>
    <row r="6" spans="2:113" ht="13.5" customHeight="1">
      <c r="B6" s="17"/>
      <c r="C6" s="6"/>
      <c r="D6" s="938"/>
      <c r="E6" s="938"/>
      <c r="F6" s="938"/>
      <c r="G6" s="938"/>
      <c r="H6" s="938"/>
      <c r="I6" s="938"/>
      <c r="J6" s="938"/>
      <c r="K6" s="938"/>
      <c r="L6" s="938"/>
      <c r="M6" s="938"/>
      <c r="N6" s="938"/>
      <c r="O6" s="938"/>
      <c r="P6" s="938"/>
      <c r="Q6" s="938"/>
      <c r="R6" s="281"/>
      <c r="S6" s="6"/>
      <c r="T6" s="6"/>
      <c r="U6" s="619" t="s">
        <v>188</v>
      </c>
      <c r="V6" s="582"/>
      <c r="W6" s="582"/>
      <c r="X6" s="582"/>
      <c r="Y6" s="582"/>
      <c r="Z6" s="582"/>
      <c r="AA6" s="582"/>
      <c r="AB6" s="582"/>
      <c r="AC6" s="583">
        <v>12559</v>
      </c>
      <c r="AD6" s="584"/>
      <c r="AE6" s="584"/>
      <c r="AF6" s="584"/>
      <c r="AG6" s="584"/>
      <c r="AH6" s="584"/>
      <c r="AI6" s="941" t="s">
        <v>187</v>
      </c>
      <c r="AJ6" s="941"/>
      <c r="AK6" s="697" t="s">
        <v>186</v>
      </c>
      <c r="AL6" s="662"/>
      <c r="AM6" s="662"/>
      <c r="AN6" s="662"/>
      <c r="AO6" s="663"/>
      <c r="AP6" s="934" t="s">
        <v>477</v>
      </c>
      <c r="AQ6" s="935"/>
      <c r="AR6" s="935"/>
      <c r="AS6" s="935"/>
      <c r="AT6" s="935"/>
      <c r="AU6" s="935"/>
      <c r="AV6" s="936" t="s">
        <v>21</v>
      </c>
      <c r="AW6" s="936"/>
      <c r="AX6" s="935" t="s">
        <v>784</v>
      </c>
      <c r="AY6" s="935"/>
      <c r="AZ6" s="935"/>
      <c r="BA6" s="935"/>
      <c r="BB6" s="935"/>
      <c r="BC6" s="935"/>
      <c r="BD6" s="936" t="s">
        <v>21</v>
      </c>
      <c r="BE6" s="936"/>
      <c r="BF6" s="795" t="s">
        <v>185</v>
      </c>
      <c r="BG6" s="788"/>
      <c r="BH6" s="788"/>
      <c r="BI6" s="796"/>
      <c r="BJ6" s="584">
        <v>327</v>
      </c>
      <c r="BK6" s="584"/>
      <c r="BL6" s="584"/>
      <c r="BM6" s="584"/>
      <c r="BN6" s="584"/>
      <c r="BO6" s="584"/>
      <c r="BP6" s="584"/>
      <c r="BQ6" s="584">
        <v>284</v>
      </c>
      <c r="BR6" s="584"/>
      <c r="BS6" s="584"/>
      <c r="BT6" s="584"/>
      <c r="BU6" s="584"/>
      <c r="BV6" s="584"/>
      <c r="BW6" s="672"/>
      <c r="BX6" s="46"/>
      <c r="BY6" s="4"/>
      <c r="BZ6" s="69"/>
      <c r="CA6" s="69"/>
      <c r="CB6" s="69"/>
      <c r="CC6" s="69"/>
      <c r="CD6" s="69"/>
      <c r="CE6" s="69"/>
      <c r="CF6" s="69"/>
      <c r="CG6" s="6"/>
      <c r="CH6" s="6"/>
      <c r="CI6" s="6"/>
      <c r="CJ6" s="6"/>
      <c r="CK6" s="69"/>
      <c r="CL6" s="69"/>
      <c r="CM6" s="69"/>
      <c r="CN6" s="69"/>
      <c r="CO6" s="69"/>
      <c r="CP6" s="69"/>
      <c r="CQ6" s="68"/>
      <c r="CR6" s="619"/>
      <c r="CS6" s="582"/>
      <c r="CT6" s="582"/>
      <c r="CU6" s="582"/>
      <c r="CV6" s="582"/>
      <c r="CW6" s="582"/>
      <c r="CX6" s="582"/>
      <c r="CY6" s="582"/>
      <c r="CZ6" s="582"/>
      <c r="DA6" s="585"/>
      <c r="DB6" s="953"/>
      <c r="DC6" s="954"/>
      <c r="DD6" s="954"/>
      <c r="DE6" s="954"/>
      <c r="DF6" s="954"/>
      <c r="DG6" s="954"/>
      <c r="DH6" s="955"/>
      <c r="DI6" s="4"/>
    </row>
    <row r="7" spans="2:113" ht="13.5" customHeight="1">
      <c r="B7" s="932"/>
      <c r="C7" s="930"/>
      <c r="D7" s="930"/>
      <c r="E7" s="930"/>
      <c r="F7" s="788" t="s">
        <v>184</v>
      </c>
      <c r="G7" s="788"/>
      <c r="H7" s="788"/>
      <c r="I7" s="788"/>
      <c r="J7" s="788"/>
      <c r="K7" s="788"/>
      <c r="L7" s="788"/>
      <c r="M7" s="788"/>
      <c r="N7" s="788"/>
      <c r="O7" s="788"/>
      <c r="P7" s="788"/>
      <c r="Q7" s="788"/>
      <c r="R7" s="788"/>
      <c r="S7" s="788"/>
      <c r="T7" s="928"/>
      <c r="U7" s="928"/>
      <c r="V7" s="928"/>
      <c r="W7" s="930"/>
      <c r="X7" s="788" t="s">
        <v>393</v>
      </c>
      <c r="Y7" s="788"/>
      <c r="Z7" s="788"/>
      <c r="AA7" s="788"/>
      <c r="AB7" s="788"/>
      <c r="AC7" s="788"/>
      <c r="AD7" s="788"/>
      <c r="AE7" s="788"/>
      <c r="AF7" s="788"/>
      <c r="AG7" s="928"/>
      <c r="AH7" s="928"/>
      <c r="AI7" s="805"/>
      <c r="AJ7" s="942"/>
      <c r="AK7" s="35"/>
      <c r="AL7" s="35"/>
      <c r="AM7" s="35"/>
      <c r="AN7" s="35"/>
      <c r="AO7" s="35"/>
      <c r="AP7" s="35"/>
      <c r="AQ7" s="35"/>
      <c r="AR7" s="35"/>
      <c r="AS7" s="35"/>
      <c r="AT7" s="35"/>
      <c r="AU7" s="35"/>
      <c r="AV7" s="35"/>
      <c r="AW7" s="35"/>
      <c r="AX7" s="35"/>
      <c r="AY7" s="35"/>
      <c r="AZ7" s="35"/>
      <c r="BA7" s="35"/>
      <c r="BB7" s="35"/>
      <c r="BC7" s="35"/>
      <c r="BD7" s="35"/>
      <c r="BE7" s="35"/>
      <c r="BF7" s="660"/>
      <c r="BG7" s="582"/>
      <c r="BH7" s="582"/>
      <c r="BI7" s="626"/>
      <c r="BJ7" s="588">
        <v>1</v>
      </c>
      <c r="BK7" s="588"/>
      <c r="BL7" s="588"/>
      <c r="BM7" s="588"/>
      <c r="BN7" s="588"/>
      <c r="BO7" s="588"/>
      <c r="BP7" s="588"/>
      <c r="BQ7" s="588">
        <v>0.9</v>
      </c>
      <c r="BR7" s="588"/>
      <c r="BS7" s="588"/>
      <c r="BT7" s="588"/>
      <c r="BU7" s="588"/>
      <c r="BV7" s="588"/>
      <c r="BW7" s="647"/>
      <c r="BX7" s="46"/>
      <c r="BY7" s="4"/>
      <c r="BZ7" s="959" t="s">
        <v>394</v>
      </c>
      <c r="CA7" s="959"/>
      <c r="CB7" s="959"/>
      <c r="CC7" s="959"/>
      <c r="CD7" s="959"/>
      <c r="CE7" s="959"/>
      <c r="CF7" s="959"/>
      <c r="CG7" s="35"/>
      <c r="CH7" s="35"/>
      <c r="CI7" s="35"/>
      <c r="CJ7" s="35"/>
      <c r="CK7" s="959" t="s">
        <v>217</v>
      </c>
      <c r="CL7" s="959"/>
      <c r="CM7" s="959"/>
      <c r="CN7" s="959"/>
      <c r="CO7" s="959"/>
      <c r="CP7" s="959"/>
      <c r="CQ7" s="960"/>
      <c r="CR7" s="619"/>
      <c r="CS7" s="582"/>
      <c r="CT7" s="582"/>
      <c r="CU7" s="582"/>
      <c r="CV7" s="582"/>
      <c r="CW7" s="582"/>
      <c r="CX7" s="582"/>
      <c r="CY7" s="582"/>
      <c r="CZ7" s="582"/>
      <c r="DA7" s="585"/>
      <c r="DB7" s="953"/>
      <c r="DC7" s="954"/>
      <c r="DD7" s="954"/>
      <c r="DE7" s="954"/>
      <c r="DF7" s="954"/>
      <c r="DG7" s="954"/>
      <c r="DH7" s="955"/>
      <c r="DI7" s="4"/>
    </row>
    <row r="8" spans="2:113" ht="13.5" customHeight="1">
      <c r="B8" s="933"/>
      <c r="C8" s="931"/>
      <c r="D8" s="931"/>
      <c r="E8" s="931"/>
      <c r="F8" s="806"/>
      <c r="G8" s="806"/>
      <c r="H8" s="806"/>
      <c r="I8" s="806"/>
      <c r="J8" s="806"/>
      <c r="K8" s="806"/>
      <c r="L8" s="806"/>
      <c r="M8" s="806"/>
      <c r="N8" s="806"/>
      <c r="O8" s="806"/>
      <c r="P8" s="806"/>
      <c r="Q8" s="806"/>
      <c r="R8" s="806"/>
      <c r="S8" s="806"/>
      <c r="T8" s="929"/>
      <c r="U8" s="929"/>
      <c r="V8" s="929"/>
      <c r="W8" s="931"/>
      <c r="X8" s="806"/>
      <c r="Y8" s="806"/>
      <c r="Z8" s="806"/>
      <c r="AA8" s="806"/>
      <c r="AB8" s="806"/>
      <c r="AC8" s="806"/>
      <c r="AD8" s="806"/>
      <c r="AE8" s="806"/>
      <c r="AF8" s="806"/>
      <c r="AG8" s="929"/>
      <c r="AH8" s="929"/>
      <c r="AI8" s="929"/>
      <c r="AJ8" s="943"/>
      <c r="AK8" s="35"/>
      <c r="AL8" s="35"/>
      <c r="AM8" s="35"/>
      <c r="AN8" s="35"/>
      <c r="AO8" s="35"/>
      <c r="AP8" s="35"/>
      <c r="AQ8" s="35"/>
      <c r="AR8" s="35"/>
      <c r="AS8" s="35"/>
      <c r="AT8" s="35"/>
      <c r="AU8" s="35"/>
      <c r="AV8" s="35"/>
      <c r="AW8" s="35"/>
      <c r="AX8" s="35"/>
      <c r="AY8" s="35"/>
      <c r="AZ8" s="35"/>
      <c r="BA8" s="35"/>
      <c r="BB8" s="35"/>
      <c r="BC8" s="35"/>
      <c r="BD8" s="35"/>
      <c r="BE8" s="35"/>
      <c r="BF8" s="660" t="s">
        <v>183</v>
      </c>
      <c r="BG8" s="582"/>
      <c r="BH8" s="582"/>
      <c r="BI8" s="626"/>
      <c r="BJ8" s="584">
        <v>5094</v>
      </c>
      <c r="BK8" s="584"/>
      <c r="BL8" s="584"/>
      <c r="BM8" s="584"/>
      <c r="BN8" s="584"/>
      <c r="BO8" s="584"/>
      <c r="BP8" s="584"/>
      <c r="BQ8" s="584">
        <v>4971</v>
      </c>
      <c r="BR8" s="584"/>
      <c r="BS8" s="584"/>
      <c r="BT8" s="584"/>
      <c r="BU8" s="584"/>
      <c r="BV8" s="584"/>
      <c r="BW8" s="672"/>
      <c r="BX8" s="33"/>
      <c r="BY8" s="32"/>
      <c r="BZ8" s="67"/>
      <c r="CA8" s="67"/>
      <c r="CB8" s="67"/>
      <c r="CC8" s="67"/>
      <c r="CD8" s="67"/>
      <c r="CE8" s="67"/>
      <c r="CF8" s="67"/>
      <c r="CG8" s="30"/>
      <c r="CH8" s="30"/>
      <c r="CI8" s="30"/>
      <c r="CJ8" s="30"/>
      <c r="CK8" s="67"/>
      <c r="CL8" s="67"/>
      <c r="CM8" s="67"/>
      <c r="CN8" s="67"/>
      <c r="CO8" s="67"/>
      <c r="CP8" s="67"/>
      <c r="CQ8" s="66"/>
      <c r="CR8" s="697"/>
      <c r="CS8" s="662"/>
      <c r="CT8" s="662"/>
      <c r="CU8" s="662"/>
      <c r="CV8" s="662"/>
      <c r="CW8" s="662"/>
      <c r="CX8" s="662"/>
      <c r="CY8" s="662"/>
      <c r="CZ8" s="662"/>
      <c r="DA8" s="663"/>
      <c r="DB8" s="956"/>
      <c r="DC8" s="957"/>
      <c r="DD8" s="957"/>
      <c r="DE8" s="957"/>
      <c r="DF8" s="957"/>
      <c r="DG8" s="957"/>
      <c r="DH8" s="958"/>
      <c r="DI8" s="4"/>
    </row>
    <row r="9" spans="2:113" ht="13.5" customHeight="1">
      <c r="B9" s="29"/>
      <c r="C9" s="28"/>
      <c r="D9" s="788" t="s">
        <v>77</v>
      </c>
      <c r="E9" s="788"/>
      <c r="F9" s="788"/>
      <c r="G9" s="788"/>
      <c r="H9" s="788"/>
      <c r="I9" s="788"/>
      <c r="J9" s="788"/>
      <c r="K9" s="27"/>
      <c r="L9" s="25"/>
      <c r="M9" s="26"/>
      <c r="N9" s="788" t="s">
        <v>76</v>
      </c>
      <c r="O9" s="788"/>
      <c r="P9" s="788"/>
      <c r="Q9" s="788"/>
      <c r="R9" s="788"/>
      <c r="S9" s="788"/>
      <c r="T9" s="25"/>
      <c r="U9" s="795" t="s">
        <v>73</v>
      </c>
      <c r="V9" s="788"/>
      <c r="W9" s="788"/>
      <c r="X9" s="796"/>
      <c r="Y9" s="795" t="s">
        <v>182</v>
      </c>
      <c r="Z9" s="788"/>
      <c r="AA9" s="788"/>
      <c r="AB9" s="788"/>
      <c r="AC9" s="788"/>
      <c r="AD9" s="788"/>
      <c r="AE9" s="788"/>
      <c r="AF9" s="788"/>
      <c r="AG9" s="795" t="s">
        <v>73</v>
      </c>
      <c r="AH9" s="788"/>
      <c r="AI9" s="788"/>
      <c r="AJ9" s="796"/>
      <c r="AK9" s="46"/>
      <c r="AL9" s="4"/>
      <c r="AM9" s="4"/>
      <c r="AN9" s="4"/>
      <c r="AO9" s="4"/>
      <c r="AP9" s="4"/>
      <c r="AQ9" s="4"/>
      <c r="AR9" s="4"/>
      <c r="AS9" s="4"/>
      <c r="AT9" s="4"/>
      <c r="AU9" s="4"/>
      <c r="AV9" s="4"/>
      <c r="AW9" s="4"/>
      <c r="AX9" s="4"/>
      <c r="AY9" s="4"/>
      <c r="AZ9" s="4"/>
      <c r="BA9" s="4"/>
      <c r="BB9" s="4"/>
      <c r="BC9" s="4"/>
      <c r="BD9" s="4"/>
      <c r="BE9" s="4"/>
      <c r="BF9" s="660"/>
      <c r="BG9" s="582"/>
      <c r="BH9" s="582"/>
      <c r="BI9" s="626"/>
      <c r="BJ9" s="588">
        <v>15.4</v>
      </c>
      <c r="BK9" s="588"/>
      <c r="BL9" s="588"/>
      <c r="BM9" s="588"/>
      <c r="BN9" s="588"/>
      <c r="BO9" s="588"/>
      <c r="BP9" s="588"/>
      <c r="BQ9" s="588">
        <v>15.5</v>
      </c>
      <c r="BR9" s="588"/>
      <c r="BS9" s="588"/>
      <c r="BT9" s="588"/>
      <c r="BU9" s="588"/>
      <c r="BV9" s="588"/>
      <c r="BW9" s="647"/>
      <c r="BX9" s="39"/>
      <c r="BY9" s="43"/>
      <c r="BZ9" s="43"/>
      <c r="CA9" s="632" t="s">
        <v>181</v>
      </c>
      <c r="CB9" s="632"/>
      <c r="CC9" s="632"/>
      <c r="CD9" s="632"/>
      <c r="CE9" s="632"/>
      <c r="CF9" s="632"/>
      <c r="CG9" s="632"/>
      <c r="CH9" s="632"/>
      <c r="CI9" s="632"/>
      <c r="CJ9" s="632"/>
      <c r="CK9" s="632"/>
      <c r="CL9" s="38"/>
      <c r="CM9" s="38"/>
      <c r="CN9" s="24"/>
      <c r="CO9" s="728" t="s">
        <v>778</v>
      </c>
      <c r="CP9" s="632"/>
      <c r="CQ9" s="632"/>
      <c r="CR9" s="632"/>
      <c r="CS9" s="632"/>
      <c r="CT9" s="632"/>
      <c r="CU9" s="632"/>
      <c r="CV9" s="632"/>
      <c r="CW9" s="632"/>
      <c r="CX9" s="632"/>
      <c r="CY9" s="728" t="s">
        <v>395</v>
      </c>
      <c r="CZ9" s="632"/>
      <c r="DA9" s="632"/>
      <c r="DB9" s="632"/>
      <c r="DC9" s="632"/>
      <c r="DD9" s="632"/>
      <c r="DE9" s="632"/>
      <c r="DF9" s="632"/>
      <c r="DG9" s="632"/>
      <c r="DH9" s="809"/>
      <c r="DI9" s="4"/>
    </row>
    <row r="10" spans="2:113" ht="13.5" customHeight="1">
      <c r="B10" s="65"/>
      <c r="C10" s="54"/>
      <c r="D10" s="806"/>
      <c r="E10" s="806"/>
      <c r="F10" s="806"/>
      <c r="G10" s="806"/>
      <c r="H10" s="806"/>
      <c r="I10" s="806"/>
      <c r="J10" s="806"/>
      <c r="K10" s="36"/>
      <c r="L10" s="53"/>
      <c r="M10" s="55"/>
      <c r="N10" s="916"/>
      <c r="O10" s="916"/>
      <c r="P10" s="916"/>
      <c r="Q10" s="916"/>
      <c r="R10" s="916"/>
      <c r="S10" s="916"/>
      <c r="T10" s="53"/>
      <c r="U10" s="917"/>
      <c r="V10" s="916"/>
      <c r="W10" s="916"/>
      <c r="X10" s="918"/>
      <c r="Y10" s="855"/>
      <c r="Z10" s="806"/>
      <c r="AA10" s="806"/>
      <c r="AB10" s="806"/>
      <c r="AC10" s="806"/>
      <c r="AD10" s="806"/>
      <c r="AE10" s="806"/>
      <c r="AF10" s="806"/>
      <c r="AG10" s="917"/>
      <c r="AH10" s="916"/>
      <c r="AI10" s="916"/>
      <c r="AJ10" s="918"/>
      <c r="AK10" s="46"/>
      <c r="AL10" s="4"/>
      <c r="AM10" s="4"/>
      <c r="AN10" s="4"/>
      <c r="AO10" s="4"/>
      <c r="AP10" s="4"/>
      <c r="AQ10" s="6"/>
      <c r="AR10" s="6"/>
      <c r="AS10" s="6"/>
      <c r="AT10" s="6"/>
      <c r="AU10" s="6"/>
      <c r="AV10" s="6"/>
      <c r="AW10" s="6"/>
      <c r="AX10" s="6"/>
      <c r="AY10" s="6"/>
      <c r="AZ10" s="6"/>
      <c r="BA10" s="6"/>
      <c r="BB10" s="6"/>
      <c r="BC10" s="6"/>
      <c r="BD10" s="6"/>
      <c r="BE10" s="6"/>
      <c r="BF10" s="660" t="s">
        <v>180</v>
      </c>
      <c r="BG10" s="582"/>
      <c r="BH10" s="582"/>
      <c r="BI10" s="626"/>
      <c r="BJ10" s="584">
        <v>27591</v>
      </c>
      <c r="BK10" s="584"/>
      <c r="BL10" s="584"/>
      <c r="BM10" s="584"/>
      <c r="BN10" s="584"/>
      <c r="BO10" s="584"/>
      <c r="BP10" s="584"/>
      <c r="BQ10" s="584">
        <v>26818</v>
      </c>
      <c r="BR10" s="584"/>
      <c r="BS10" s="584"/>
      <c r="BT10" s="584"/>
      <c r="BU10" s="584"/>
      <c r="BV10" s="584"/>
      <c r="BW10" s="584"/>
      <c r="BX10" s="22"/>
      <c r="BY10" s="30"/>
      <c r="BZ10" s="30"/>
      <c r="CA10" s="662"/>
      <c r="CB10" s="662"/>
      <c r="CC10" s="662"/>
      <c r="CD10" s="662"/>
      <c r="CE10" s="662"/>
      <c r="CF10" s="662"/>
      <c r="CG10" s="662"/>
      <c r="CH10" s="662"/>
      <c r="CI10" s="662"/>
      <c r="CJ10" s="662"/>
      <c r="CK10" s="662"/>
      <c r="CL10" s="30"/>
      <c r="CM10" s="30"/>
      <c r="CN10" s="21"/>
      <c r="CO10" s="697"/>
      <c r="CP10" s="662"/>
      <c r="CQ10" s="662"/>
      <c r="CR10" s="662"/>
      <c r="CS10" s="662"/>
      <c r="CT10" s="662"/>
      <c r="CU10" s="662"/>
      <c r="CV10" s="662"/>
      <c r="CW10" s="662"/>
      <c r="CX10" s="662"/>
      <c r="CY10" s="697"/>
      <c r="CZ10" s="662"/>
      <c r="DA10" s="662"/>
      <c r="DB10" s="662"/>
      <c r="DC10" s="662"/>
      <c r="DD10" s="662"/>
      <c r="DE10" s="662"/>
      <c r="DF10" s="662"/>
      <c r="DG10" s="662"/>
      <c r="DH10" s="810"/>
      <c r="DI10" s="4"/>
    </row>
    <row r="11" spans="2:113" ht="13.5" customHeight="1">
      <c r="B11" s="849" t="s">
        <v>179</v>
      </c>
      <c r="C11" s="773"/>
      <c r="D11" s="773"/>
      <c r="E11" s="773"/>
      <c r="F11" s="773"/>
      <c r="G11" s="773"/>
      <c r="H11" s="773"/>
      <c r="I11" s="773"/>
      <c r="J11" s="773"/>
      <c r="K11" s="773"/>
      <c r="L11" s="774"/>
      <c r="M11" s="583">
        <v>12076777</v>
      </c>
      <c r="N11" s="584"/>
      <c r="O11" s="584"/>
      <c r="P11" s="584"/>
      <c r="Q11" s="584"/>
      <c r="R11" s="584"/>
      <c r="S11" s="584"/>
      <c r="T11" s="584"/>
      <c r="U11" s="588">
        <v>42.3</v>
      </c>
      <c r="V11" s="588"/>
      <c r="W11" s="588"/>
      <c r="X11" s="588"/>
      <c r="Y11" s="790">
        <v>11219287</v>
      </c>
      <c r="Z11" s="790"/>
      <c r="AA11" s="790"/>
      <c r="AB11" s="790"/>
      <c r="AC11" s="790"/>
      <c r="AD11" s="790"/>
      <c r="AE11" s="790"/>
      <c r="AF11" s="790"/>
      <c r="AG11" s="791">
        <v>76.599999999999994</v>
      </c>
      <c r="AH11" s="791"/>
      <c r="AI11" s="791"/>
      <c r="AJ11" s="792"/>
      <c r="AK11" s="46"/>
      <c r="AL11" s="4"/>
      <c r="AM11" s="4"/>
      <c r="AN11" s="4"/>
      <c r="AO11" s="4"/>
      <c r="AP11" s="4"/>
      <c r="AQ11" s="6"/>
      <c r="AR11" s="6"/>
      <c r="AS11" s="6"/>
      <c r="AT11" s="6"/>
      <c r="AU11" s="6"/>
      <c r="AV11" s="6"/>
      <c r="AW11" s="6"/>
      <c r="AX11" s="6"/>
      <c r="AY11" s="6"/>
      <c r="AZ11" s="6"/>
      <c r="BA11" s="6"/>
      <c r="BB11" s="6"/>
      <c r="BC11" s="6"/>
      <c r="BD11" s="6"/>
      <c r="BE11" s="6"/>
      <c r="BF11" s="855"/>
      <c r="BG11" s="806"/>
      <c r="BH11" s="806"/>
      <c r="BI11" s="856"/>
      <c r="BJ11" s="922">
        <v>83.6</v>
      </c>
      <c r="BK11" s="922"/>
      <c r="BL11" s="922"/>
      <c r="BM11" s="922"/>
      <c r="BN11" s="922"/>
      <c r="BO11" s="922"/>
      <c r="BP11" s="922"/>
      <c r="BQ11" s="922">
        <v>83.6</v>
      </c>
      <c r="BR11" s="922"/>
      <c r="BS11" s="922"/>
      <c r="BT11" s="922"/>
      <c r="BU11" s="922"/>
      <c r="BV11" s="922"/>
      <c r="BW11" s="925"/>
      <c r="BX11" s="719"/>
      <c r="BY11" s="926"/>
      <c r="BZ11" s="728" t="s">
        <v>396</v>
      </c>
      <c r="CA11" s="793"/>
      <c r="CB11" s="793"/>
      <c r="CC11" s="793"/>
      <c r="CD11" s="793"/>
      <c r="CE11" s="793"/>
      <c r="CF11" s="793"/>
      <c r="CG11" s="793"/>
      <c r="CH11" s="793"/>
      <c r="CI11" s="793"/>
      <c r="CJ11" s="793"/>
      <c r="CK11" s="793"/>
      <c r="CL11" s="793"/>
      <c r="CM11" s="793"/>
      <c r="CN11" s="794"/>
      <c r="CO11" s="749">
        <v>28582754</v>
      </c>
      <c r="CP11" s="750"/>
      <c r="CQ11" s="750"/>
      <c r="CR11" s="750"/>
      <c r="CS11" s="750"/>
      <c r="CT11" s="750"/>
      <c r="CU11" s="750"/>
      <c r="CV11" s="750"/>
      <c r="CW11" s="750"/>
      <c r="CX11" s="750"/>
      <c r="CY11" s="750">
        <v>28044199</v>
      </c>
      <c r="CZ11" s="750"/>
      <c r="DA11" s="750"/>
      <c r="DB11" s="750"/>
      <c r="DC11" s="750"/>
      <c r="DD11" s="750"/>
      <c r="DE11" s="750"/>
      <c r="DF11" s="750"/>
      <c r="DG11" s="750"/>
      <c r="DH11" s="927"/>
      <c r="DI11" s="4"/>
    </row>
    <row r="12" spans="2:113" ht="13.5" customHeight="1">
      <c r="B12" s="659" t="s">
        <v>397</v>
      </c>
      <c r="C12" s="582"/>
      <c r="D12" s="582"/>
      <c r="E12" s="582"/>
      <c r="F12" s="582"/>
      <c r="G12" s="582"/>
      <c r="H12" s="582"/>
      <c r="I12" s="582"/>
      <c r="J12" s="582"/>
      <c r="K12" s="582"/>
      <c r="L12" s="585"/>
      <c r="M12" s="583">
        <v>110387</v>
      </c>
      <c r="N12" s="584"/>
      <c r="O12" s="584"/>
      <c r="P12" s="584"/>
      <c r="Q12" s="584"/>
      <c r="R12" s="584"/>
      <c r="S12" s="584"/>
      <c r="T12" s="584"/>
      <c r="U12" s="588">
        <v>0.4</v>
      </c>
      <c r="V12" s="588"/>
      <c r="W12" s="588"/>
      <c r="X12" s="588"/>
      <c r="Y12" s="584">
        <v>110387</v>
      </c>
      <c r="Z12" s="584"/>
      <c r="AA12" s="584"/>
      <c r="AB12" s="584"/>
      <c r="AC12" s="584"/>
      <c r="AD12" s="584"/>
      <c r="AE12" s="584"/>
      <c r="AF12" s="584"/>
      <c r="AG12" s="588">
        <v>0.8</v>
      </c>
      <c r="AH12" s="588"/>
      <c r="AI12" s="588"/>
      <c r="AJ12" s="647"/>
      <c r="AK12" s="39"/>
      <c r="AL12" s="43"/>
      <c r="AM12" s="43"/>
      <c r="AN12" s="632" t="s">
        <v>178</v>
      </c>
      <c r="AO12" s="632"/>
      <c r="AP12" s="632"/>
      <c r="AQ12" s="632"/>
      <c r="AR12" s="632"/>
      <c r="AS12" s="632"/>
      <c r="AT12" s="632"/>
      <c r="AU12" s="632"/>
      <c r="AV12" s="632"/>
      <c r="AW12" s="632"/>
      <c r="AX12" s="632"/>
      <c r="AY12" s="632"/>
      <c r="AZ12" s="632"/>
      <c r="BA12" s="632"/>
      <c r="BB12" s="632"/>
      <c r="BC12" s="38"/>
      <c r="BD12" s="38"/>
      <c r="BE12" s="632" t="s">
        <v>393</v>
      </c>
      <c r="BF12" s="582"/>
      <c r="BG12" s="582"/>
      <c r="BH12" s="582"/>
      <c r="BI12" s="582"/>
      <c r="BJ12" s="632"/>
      <c r="BK12" s="632"/>
      <c r="BL12" s="632"/>
      <c r="BM12" s="632"/>
      <c r="BN12" s="38"/>
      <c r="BO12" s="38"/>
      <c r="BP12" s="38"/>
      <c r="BQ12" s="893" t="s">
        <v>398</v>
      </c>
      <c r="BR12" s="745"/>
      <c r="BS12" s="745"/>
      <c r="BT12" s="745"/>
      <c r="BU12" s="745"/>
      <c r="BV12" s="745"/>
      <c r="BW12" s="746"/>
      <c r="BX12" s="924" t="s">
        <v>399</v>
      </c>
      <c r="BY12" s="896"/>
      <c r="BZ12" s="619" t="s">
        <v>400</v>
      </c>
      <c r="CA12" s="684"/>
      <c r="CB12" s="684"/>
      <c r="CC12" s="684"/>
      <c r="CD12" s="684"/>
      <c r="CE12" s="684"/>
      <c r="CF12" s="684"/>
      <c r="CG12" s="684"/>
      <c r="CH12" s="684"/>
      <c r="CI12" s="684"/>
      <c r="CJ12" s="684"/>
      <c r="CK12" s="684"/>
      <c r="CL12" s="684"/>
      <c r="CM12" s="684"/>
      <c r="CN12" s="685"/>
      <c r="CO12" s="583">
        <v>27506704</v>
      </c>
      <c r="CP12" s="584"/>
      <c r="CQ12" s="584"/>
      <c r="CR12" s="584"/>
      <c r="CS12" s="584"/>
      <c r="CT12" s="584"/>
      <c r="CU12" s="584"/>
      <c r="CV12" s="584"/>
      <c r="CW12" s="584"/>
      <c r="CX12" s="584"/>
      <c r="CY12" s="584">
        <v>26792968</v>
      </c>
      <c r="CZ12" s="584"/>
      <c r="DA12" s="584"/>
      <c r="DB12" s="584"/>
      <c r="DC12" s="584"/>
      <c r="DD12" s="584"/>
      <c r="DE12" s="584"/>
      <c r="DF12" s="584"/>
      <c r="DG12" s="584"/>
      <c r="DH12" s="903"/>
      <c r="DI12" s="4"/>
    </row>
    <row r="13" spans="2:113" ht="13.5" customHeight="1">
      <c r="B13" s="659" t="s">
        <v>401</v>
      </c>
      <c r="C13" s="582"/>
      <c r="D13" s="582"/>
      <c r="E13" s="582"/>
      <c r="F13" s="582"/>
      <c r="G13" s="582"/>
      <c r="H13" s="582"/>
      <c r="I13" s="582"/>
      <c r="J13" s="582"/>
      <c r="K13" s="582"/>
      <c r="L13" s="585"/>
      <c r="M13" s="583">
        <v>27019</v>
      </c>
      <c r="N13" s="584"/>
      <c r="O13" s="584"/>
      <c r="P13" s="584"/>
      <c r="Q13" s="584"/>
      <c r="R13" s="584"/>
      <c r="S13" s="584"/>
      <c r="T13" s="584"/>
      <c r="U13" s="588">
        <v>0.1</v>
      </c>
      <c r="V13" s="588"/>
      <c r="W13" s="588"/>
      <c r="X13" s="588"/>
      <c r="Y13" s="584">
        <v>27019</v>
      </c>
      <c r="Z13" s="584"/>
      <c r="AA13" s="584"/>
      <c r="AB13" s="584"/>
      <c r="AC13" s="584"/>
      <c r="AD13" s="584"/>
      <c r="AE13" s="584"/>
      <c r="AF13" s="584"/>
      <c r="AG13" s="588">
        <v>0.2</v>
      </c>
      <c r="AH13" s="588"/>
      <c r="AI13" s="588"/>
      <c r="AJ13" s="647"/>
      <c r="AK13" s="49"/>
      <c r="AL13" s="6"/>
      <c r="AM13" s="6"/>
      <c r="AN13" s="806"/>
      <c r="AO13" s="806"/>
      <c r="AP13" s="806"/>
      <c r="AQ13" s="806"/>
      <c r="AR13" s="806"/>
      <c r="AS13" s="806"/>
      <c r="AT13" s="806"/>
      <c r="AU13" s="806"/>
      <c r="AV13" s="806"/>
      <c r="AW13" s="806"/>
      <c r="AX13" s="806"/>
      <c r="AY13" s="806"/>
      <c r="AZ13" s="806"/>
      <c r="BA13" s="806"/>
      <c r="BB13" s="806"/>
      <c r="BC13" s="35"/>
      <c r="BD13" s="35"/>
      <c r="BE13" s="582"/>
      <c r="BF13" s="582"/>
      <c r="BG13" s="582"/>
      <c r="BH13" s="582"/>
      <c r="BI13" s="582"/>
      <c r="BJ13" s="582"/>
      <c r="BK13" s="582"/>
      <c r="BL13" s="582"/>
      <c r="BM13" s="582"/>
      <c r="BN13" s="35"/>
      <c r="BO13" s="35"/>
      <c r="BP13" s="35"/>
      <c r="BQ13" s="905"/>
      <c r="BR13" s="906"/>
      <c r="BS13" s="906"/>
      <c r="BT13" s="906"/>
      <c r="BU13" s="906"/>
      <c r="BV13" s="906"/>
      <c r="BW13" s="923"/>
      <c r="BX13" s="924"/>
      <c r="BY13" s="896"/>
      <c r="BZ13" s="619" t="s">
        <v>402</v>
      </c>
      <c r="CA13" s="684"/>
      <c r="CB13" s="684"/>
      <c r="CC13" s="684"/>
      <c r="CD13" s="684"/>
      <c r="CE13" s="684"/>
      <c r="CF13" s="684"/>
      <c r="CG13" s="684"/>
      <c r="CH13" s="684"/>
      <c r="CI13" s="684"/>
      <c r="CJ13" s="684"/>
      <c r="CK13" s="684"/>
      <c r="CL13" s="684"/>
      <c r="CM13" s="684"/>
      <c r="CN13" s="685"/>
      <c r="CO13" s="583">
        <v>1076050</v>
      </c>
      <c r="CP13" s="584"/>
      <c r="CQ13" s="584"/>
      <c r="CR13" s="584"/>
      <c r="CS13" s="584"/>
      <c r="CT13" s="584"/>
      <c r="CU13" s="584"/>
      <c r="CV13" s="584"/>
      <c r="CW13" s="584"/>
      <c r="CX13" s="584"/>
      <c r="CY13" s="584">
        <v>1251231</v>
      </c>
      <c r="CZ13" s="584"/>
      <c r="DA13" s="584"/>
      <c r="DB13" s="584"/>
      <c r="DC13" s="584"/>
      <c r="DD13" s="584"/>
      <c r="DE13" s="584"/>
      <c r="DF13" s="584"/>
      <c r="DG13" s="584"/>
      <c r="DH13" s="903"/>
      <c r="DI13" s="4"/>
    </row>
    <row r="14" spans="2:113" ht="13.5" customHeight="1">
      <c r="B14" s="659" t="s">
        <v>176</v>
      </c>
      <c r="C14" s="582"/>
      <c r="D14" s="582"/>
      <c r="E14" s="582"/>
      <c r="F14" s="582"/>
      <c r="G14" s="582"/>
      <c r="H14" s="582"/>
      <c r="I14" s="582"/>
      <c r="J14" s="582"/>
      <c r="K14" s="582"/>
      <c r="L14" s="585"/>
      <c r="M14" s="583">
        <v>111386</v>
      </c>
      <c r="N14" s="584"/>
      <c r="O14" s="584"/>
      <c r="P14" s="584"/>
      <c r="Q14" s="584"/>
      <c r="R14" s="584"/>
      <c r="S14" s="584"/>
      <c r="T14" s="584"/>
      <c r="U14" s="588">
        <v>0.4</v>
      </c>
      <c r="V14" s="588"/>
      <c r="W14" s="588"/>
      <c r="X14" s="588"/>
      <c r="Y14" s="584">
        <v>111386</v>
      </c>
      <c r="Z14" s="584"/>
      <c r="AA14" s="584"/>
      <c r="AB14" s="584"/>
      <c r="AC14" s="584"/>
      <c r="AD14" s="584"/>
      <c r="AE14" s="584"/>
      <c r="AF14" s="584"/>
      <c r="AG14" s="588">
        <v>0.8</v>
      </c>
      <c r="AH14" s="588"/>
      <c r="AI14" s="588"/>
      <c r="AJ14" s="647"/>
      <c r="AK14" s="26"/>
      <c r="AL14" s="28"/>
      <c r="AM14" s="914" t="s">
        <v>77</v>
      </c>
      <c r="AN14" s="914"/>
      <c r="AO14" s="914"/>
      <c r="AP14" s="914"/>
      <c r="AQ14" s="914"/>
      <c r="AR14" s="914"/>
      <c r="AS14" s="914"/>
      <c r="AT14" s="914"/>
      <c r="AU14" s="64"/>
      <c r="AV14" s="63"/>
      <c r="AW14" s="26"/>
      <c r="AX14" s="788" t="s">
        <v>175</v>
      </c>
      <c r="AY14" s="788"/>
      <c r="AZ14" s="788"/>
      <c r="BA14" s="788"/>
      <c r="BB14" s="788"/>
      <c r="BC14" s="788"/>
      <c r="BD14" s="788"/>
      <c r="BE14" s="25"/>
      <c r="BF14" s="795" t="s">
        <v>73</v>
      </c>
      <c r="BG14" s="788"/>
      <c r="BH14" s="788"/>
      <c r="BI14" s="796"/>
      <c r="BJ14" s="26"/>
      <c r="BK14" s="914" t="s">
        <v>174</v>
      </c>
      <c r="BL14" s="914"/>
      <c r="BM14" s="914"/>
      <c r="BN14" s="914"/>
      <c r="BO14" s="914"/>
      <c r="BP14" s="62"/>
      <c r="BQ14" s="795" t="s">
        <v>173</v>
      </c>
      <c r="BR14" s="788"/>
      <c r="BS14" s="788"/>
      <c r="BT14" s="788"/>
      <c r="BU14" s="789"/>
      <c r="BV14" s="919" t="s">
        <v>403</v>
      </c>
      <c r="BW14" s="920"/>
      <c r="BX14" s="924"/>
      <c r="BY14" s="896"/>
      <c r="BZ14" s="641" t="s">
        <v>404</v>
      </c>
      <c r="CA14" s="694"/>
      <c r="CB14" s="694"/>
      <c r="CC14" s="694"/>
      <c r="CD14" s="694"/>
      <c r="CE14" s="694"/>
      <c r="CF14" s="694"/>
      <c r="CG14" s="694"/>
      <c r="CH14" s="694"/>
      <c r="CI14" s="694"/>
      <c r="CJ14" s="694"/>
      <c r="CK14" s="694"/>
      <c r="CL14" s="694"/>
      <c r="CM14" s="694"/>
      <c r="CN14" s="921"/>
      <c r="CO14" s="583">
        <v>28397</v>
      </c>
      <c r="CP14" s="584"/>
      <c r="CQ14" s="584"/>
      <c r="CR14" s="584"/>
      <c r="CS14" s="584"/>
      <c r="CT14" s="584"/>
      <c r="CU14" s="584"/>
      <c r="CV14" s="584"/>
      <c r="CW14" s="584"/>
      <c r="CX14" s="584"/>
      <c r="CY14" s="584">
        <v>45135</v>
      </c>
      <c r="CZ14" s="584"/>
      <c r="DA14" s="584"/>
      <c r="DB14" s="584"/>
      <c r="DC14" s="584"/>
      <c r="DD14" s="584"/>
      <c r="DE14" s="584"/>
      <c r="DF14" s="584"/>
      <c r="DG14" s="584"/>
      <c r="DH14" s="903"/>
      <c r="DI14" s="4"/>
    </row>
    <row r="15" spans="2:113" ht="13.5" customHeight="1">
      <c r="B15" s="853" t="s">
        <v>172</v>
      </c>
      <c r="C15" s="695"/>
      <c r="D15" s="695"/>
      <c r="E15" s="695"/>
      <c r="F15" s="695"/>
      <c r="G15" s="695"/>
      <c r="H15" s="695"/>
      <c r="I15" s="695"/>
      <c r="J15" s="695"/>
      <c r="K15" s="695"/>
      <c r="L15" s="696"/>
      <c r="M15" s="583">
        <v>111835</v>
      </c>
      <c r="N15" s="584"/>
      <c r="O15" s="584"/>
      <c r="P15" s="584"/>
      <c r="Q15" s="584"/>
      <c r="R15" s="584"/>
      <c r="S15" s="584"/>
      <c r="T15" s="584"/>
      <c r="U15" s="588">
        <v>0.4</v>
      </c>
      <c r="V15" s="588"/>
      <c r="W15" s="588"/>
      <c r="X15" s="588"/>
      <c r="Y15" s="584">
        <v>111835</v>
      </c>
      <c r="Z15" s="584"/>
      <c r="AA15" s="584"/>
      <c r="AB15" s="584"/>
      <c r="AC15" s="584"/>
      <c r="AD15" s="584"/>
      <c r="AE15" s="584"/>
      <c r="AF15" s="584"/>
      <c r="AG15" s="588">
        <v>0.8</v>
      </c>
      <c r="AH15" s="588"/>
      <c r="AI15" s="588"/>
      <c r="AJ15" s="647"/>
      <c r="AK15" s="55"/>
      <c r="AL15" s="54"/>
      <c r="AM15" s="915"/>
      <c r="AN15" s="915"/>
      <c r="AO15" s="915"/>
      <c r="AP15" s="915"/>
      <c r="AQ15" s="915"/>
      <c r="AR15" s="915"/>
      <c r="AS15" s="915"/>
      <c r="AT15" s="915"/>
      <c r="AU15" s="54"/>
      <c r="AV15" s="61"/>
      <c r="AW15" s="55"/>
      <c r="AX15" s="916"/>
      <c r="AY15" s="916"/>
      <c r="AZ15" s="916"/>
      <c r="BA15" s="916"/>
      <c r="BB15" s="916"/>
      <c r="BC15" s="916"/>
      <c r="BD15" s="916"/>
      <c r="BE15" s="61"/>
      <c r="BF15" s="917"/>
      <c r="BG15" s="916"/>
      <c r="BH15" s="916"/>
      <c r="BI15" s="918"/>
      <c r="BJ15" s="55"/>
      <c r="BK15" s="916"/>
      <c r="BL15" s="916"/>
      <c r="BM15" s="916"/>
      <c r="BN15" s="916"/>
      <c r="BO15" s="916"/>
      <c r="BP15" s="61"/>
      <c r="BQ15" s="619" t="s">
        <v>171</v>
      </c>
      <c r="BR15" s="582"/>
      <c r="BS15" s="582"/>
      <c r="BT15" s="582"/>
      <c r="BU15" s="585"/>
      <c r="BV15" s="817" t="s">
        <v>403</v>
      </c>
      <c r="BW15" s="818"/>
      <c r="BX15" s="924"/>
      <c r="BY15" s="896"/>
      <c r="BZ15" s="619" t="s">
        <v>405</v>
      </c>
      <c r="CA15" s="694"/>
      <c r="CB15" s="694"/>
      <c r="CC15" s="694"/>
      <c r="CD15" s="694"/>
      <c r="CE15" s="694"/>
      <c r="CF15" s="694"/>
      <c r="CG15" s="694"/>
      <c r="CH15" s="694"/>
      <c r="CI15" s="694"/>
      <c r="CJ15" s="694"/>
      <c r="CK15" s="694"/>
      <c r="CL15" s="694"/>
      <c r="CM15" s="694"/>
      <c r="CN15" s="921"/>
      <c r="CO15" s="583">
        <v>1047653</v>
      </c>
      <c r="CP15" s="584"/>
      <c r="CQ15" s="584"/>
      <c r="CR15" s="584"/>
      <c r="CS15" s="584"/>
      <c r="CT15" s="584"/>
      <c r="CU15" s="584"/>
      <c r="CV15" s="584"/>
      <c r="CW15" s="584"/>
      <c r="CX15" s="584"/>
      <c r="CY15" s="584">
        <v>1206096</v>
      </c>
      <c r="CZ15" s="584"/>
      <c r="DA15" s="584"/>
      <c r="DB15" s="584"/>
      <c r="DC15" s="584"/>
      <c r="DD15" s="584"/>
      <c r="DE15" s="584"/>
      <c r="DF15" s="584"/>
      <c r="DG15" s="584"/>
      <c r="DH15" s="903"/>
      <c r="DI15" s="4"/>
    </row>
    <row r="16" spans="2:113" ht="13.5" customHeight="1">
      <c r="B16" s="853" t="s">
        <v>779</v>
      </c>
      <c r="C16" s="695"/>
      <c r="D16" s="695"/>
      <c r="E16" s="695"/>
      <c r="F16" s="695"/>
      <c r="G16" s="695"/>
      <c r="H16" s="695"/>
      <c r="I16" s="695"/>
      <c r="J16" s="695"/>
      <c r="K16" s="695"/>
      <c r="L16" s="696"/>
      <c r="M16" s="583" t="s">
        <v>368</v>
      </c>
      <c r="N16" s="584"/>
      <c r="O16" s="584"/>
      <c r="P16" s="584"/>
      <c r="Q16" s="584"/>
      <c r="R16" s="584"/>
      <c r="S16" s="584"/>
      <c r="T16" s="584"/>
      <c r="U16" s="588" t="s">
        <v>368</v>
      </c>
      <c r="V16" s="588"/>
      <c r="W16" s="588"/>
      <c r="X16" s="588"/>
      <c r="Y16" s="584" t="s">
        <v>368</v>
      </c>
      <c r="Z16" s="584"/>
      <c r="AA16" s="584"/>
      <c r="AB16" s="584"/>
      <c r="AC16" s="584"/>
      <c r="AD16" s="584"/>
      <c r="AE16" s="584"/>
      <c r="AF16" s="584"/>
      <c r="AG16" s="588" t="s">
        <v>368</v>
      </c>
      <c r="AH16" s="588"/>
      <c r="AI16" s="588"/>
      <c r="AJ16" s="647"/>
      <c r="AK16" s="619" t="s">
        <v>169</v>
      </c>
      <c r="AL16" s="582"/>
      <c r="AM16" s="582"/>
      <c r="AN16" s="582"/>
      <c r="AO16" s="582"/>
      <c r="AP16" s="582"/>
      <c r="AQ16" s="582"/>
      <c r="AR16" s="582"/>
      <c r="AS16" s="582"/>
      <c r="AT16" s="582"/>
      <c r="AU16" s="582"/>
      <c r="AV16" s="585"/>
      <c r="AW16" s="583">
        <v>11219287</v>
      </c>
      <c r="AX16" s="584"/>
      <c r="AY16" s="584"/>
      <c r="AZ16" s="584"/>
      <c r="BA16" s="584"/>
      <c r="BB16" s="584"/>
      <c r="BC16" s="584"/>
      <c r="BD16" s="584"/>
      <c r="BE16" s="584"/>
      <c r="BF16" s="588">
        <v>92.9</v>
      </c>
      <c r="BG16" s="588"/>
      <c r="BH16" s="588"/>
      <c r="BI16" s="588"/>
      <c r="BJ16" s="584">
        <v>12149</v>
      </c>
      <c r="BK16" s="821"/>
      <c r="BL16" s="821"/>
      <c r="BM16" s="821"/>
      <c r="BN16" s="821"/>
      <c r="BO16" s="821"/>
      <c r="BP16" s="822"/>
      <c r="BQ16" s="619" t="s">
        <v>168</v>
      </c>
      <c r="BR16" s="582"/>
      <c r="BS16" s="582"/>
      <c r="BT16" s="582"/>
      <c r="BU16" s="585"/>
      <c r="BV16" s="817" t="s">
        <v>403</v>
      </c>
      <c r="BW16" s="818"/>
      <c r="BX16" s="924"/>
      <c r="BY16" s="896"/>
      <c r="BZ16" s="619" t="s">
        <v>406</v>
      </c>
      <c r="CA16" s="684"/>
      <c r="CB16" s="684"/>
      <c r="CC16" s="684"/>
      <c r="CD16" s="684"/>
      <c r="CE16" s="684"/>
      <c r="CF16" s="684"/>
      <c r="CG16" s="684"/>
      <c r="CH16" s="684"/>
      <c r="CI16" s="684"/>
      <c r="CJ16" s="684"/>
      <c r="CK16" s="684"/>
      <c r="CL16" s="684"/>
      <c r="CM16" s="684"/>
      <c r="CN16" s="685"/>
      <c r="CO16" s="583">
        <v>-158443</v>
      </c>
      <c r="CP16" s="584"/>
      <c r="CQ16" s="584"/>
      <c r="CR16" s="584"/>
      <c r="CS16" s="584"/>
      <c r="CT16" s="584"/>
      <c r="CU16" s="584"/>
      <c r="CV16" s="584"/>
      <c r="CW16" s="584"/>
      <c r="CX16" s="584"/>
      <c r="CY16" s="584">
        <v>207748</v>
      </c>
      <c r="CZ16" s="584"/>
      <c r="DA16" s="584"/>
      <c r="DB16" s="584"/>
      <c r="DC16" s="584"/>
      <c r="DD16" s="584"/>
      <c r="DE16" s="584"/>
      <c r="DF16" s="584"/>
      <c r="DG16" s="584"/>
      <c r="DH16" s="903"/>
      <c r="DI16" s="4"/>
    </row>
    <row r="17" spans="2:113" ht="13.5" customHeight="1">
      <c r="B17" s="853" t="s">
        <v>780</v>
      </c>
      <c r="C17" s="695"/>
      <c r="D17" s="695"/>
      <c r="E17" s="695"/>
      <c r="F17" s="695"/>
      <c r="G17" s="695"/>
      <c r="H17" s="695"/>
      <c r="I17" s="695"/>
      <c r="J17" s="695"/>
      <c r="K17" s="695"/>
      <c r="L17" s="696"/>
      <c r="M17" s="583" t="s">
        <v>368</v>
      </c>
      <c r="N17" s="584"/>
      <c r="O17" s="584"/>
      <c r="P17" s="584"/>
      <c r="Q17" s="584"/>
      <c r="R17" s="584"/>
      <c r="S17" s="584"/>
      <c r="T17" s="584"/>
      <c r="U17" s="588" t="s">
        <v>368</v>
      </c>
      <c r="V17" s="588"/>
      <c r="W17" s="588"/>
      <c r="X17" s="588"/>
      <c r="Y17" s="584" t="s">
        <v>368</v>
      </c>
      <c r="Z17" s="584"/>
      <c r="AA17" s="584"/>
      <c r="AB17" s="584"/>
      <c r="AC17" s="584"/>
      <c r="AD17" s="584"/>
      <c r="AE17" s="584"/>
      <c r="AF17" s="584"/>
      <c r="AG17" s="588" t="s">
        <v>368</v>
      </c>
      <c r="AH17" s="588"/>
      <c r="AI17" s="588"/>
      <c r="AJ17" s="647"/>
      <c r="AK17" s="49"/>
      <c r="AL17" s="582" t="s">
        <v>166</v>
      </c>
      <c r="AM17" s="582"/>
      <c r="AN17" s="582"/>
      <c r="AO17" s="582"/>
      <c r="AP17" s="582"/>
      <c r="AQ17" s="582"/>
      <c r="AR17" s="582"/>
      <c r="AS17" s="582"/>
      <c r="AT17" s="582"/>
      <c r="AU17" s="582"/>
      <c r="AV17" s="585"/>
      <c r="AW17" s="583">
        <v>11219287</v>
      </c>
      <c r="AX17" s="584"/>
      <c r="AY17" s="584"/>
      <c r="AZ17" s="584"/>
      <c r="BA17" s="584"/>
      <c r="BB17" s="584"/>
      <c r="BC17" s="584"/>
      <c r="BD17" s="584"/>
      <c r="BE17" s="584"/>
      <c r="BF17" s="588">
        <v>92.9</v>
      </c>
      <c r="BG17" s="588"/>
      <c r="BH17" s="588"/>
      <c r="BI17" s="588"/>
      <c r="BJ17" s="584">
        <v>12149</v>
      </c>
      <c r="BK17" s="821"/>
      <c r="BL17" s="821"/>
      <c r="BM17" s="821"/>
      <c r="BN17" s="821"/>
      <c r="BO17" s="821"/>
      <c r="BP17" s="822"/>
      <c r="BQ17" s="619" t="s">
        <v>165</v>
      </c>
      <c r="BR17" s="582"/>
      <c r="BS17" s="582"/>
      <c r="BT17" s="582"/>
      <c r="BU17" s="585"/>
      <c r="BV17" s="817" t="s">
        <v>403</v>
      </c>
      <c r="BW17" s="818"/>
      <c r="BX17" s="924"/>
      <c r="BY17" s="896"/>
      <c r="BZ17" s="619" t="s">
        <v>39</v>
      </c>
      <c r="CA17" s="684"/>
      <c r="CB17" s="684"/>
      <c r="CC17" s="684"/>
      <c r="CD17" s="684"/>
      <c r="CE17" s="684"/>
      <c r="CF17" s="684"/>
      <c r="CG17" s="684"/>
      <c r="CH17" s="684"/>
      <c r="CI17" s="684"/>
      <c r="CJ17" s="684"/>
      <c r="CK17" s="684"/>
      <c r="CL17" s="684"/>
      <c r="CM17" s="684"/>
      <c r="CN17" s="685"/>
      <c r="CO17" s="583">
        <v>470843</v>
      </c>
      <c r="CP17" s="584"/>
      <c r="CQ17" s="584"/>
      <c r="CR17" s="584"/>
      <c r="CS17" s="584"/>
      <c r="CT17" s="584"/>
      <c r="CU17" s="584"/>
      <c r="CV17" s="584"/>
      <c r="CW17" s="584"/>
      <c r="CX17" s="584"/>
      <c r="CY17" s="584">
        <v>182050</v>
      </c>
      <c r="CZ17" s="584"/>
      <c r="DA17" s="584"/>
      <c r="DB17" s="584"/>
      <c r="DC17" s="584"/>
      <c r="DD17" s="584"/>
      <c r="DE17" s="584"/>
      <c r="DF17" s="584"/>
      <c r="DG17" s="584"/>
      <c r="DH17" s="903"/>
      <c r="DI17" s="4"/>
    </row>
    <row r="18" spans="2:113" ht="13.5" customHeight="1">
      <c r="B18" s="853" t="s">
        <v>170</v>
      </c>
      <c r="C18" s="695"/>
      <c r="D18" s="695"/>
      <c r="E18" s="695"/>
      <c r="F18" s="695"/>
      <c r="G18" s="695"/>
      <c r="H18" s="695"/>
      <c r="I18" s="695"/>
      <c r="J18" s="695"/>
      <c r="K18" s="695"/>
      <c r="L18" s="696"/>
      <c r="M18" s="583">
        <v>1523561</v>
      </c>
      <c r="N18" s="584"/>
      <c r="O18" s="584"/>
      <c r="P18" s="584"/>
      <c r="Q18" s="584"/>
      <c r="R18" s="584"/>
      <c r="S18" s="584"/>
      <c r="T18" s="584"/>
      <c r="U18" s="588">
        <v>5.3</v>
      </c>
      <c r="V18" s="588"/>
      <c r="W18" s="588"/>
      <c r="X18" s="588"/>
      <c r="Y18" s="584">
        <v>1523561</v>
      </c>
      <c r="Z18" s="584"/>
      <c r="AA18" s="584"/>
      <c r="AB18" s="584"/>
      <c r="AC18" s="584"/>
      <c r="AD18" s="584"/>
      <c r="AE18" s="584"/>
      <c r="AF18" s="584"/>
      <c r="AG18" s="588">
        <v>10.4</v>
      </c>
      <c r="AH18" s="588"/>
      <c r="AI18" s="588"/>
      <c r="AJ18" s="647"/>
      <c r="AK18" s="49"/>
      <c r="AL18" s="6"/>
      <c r="AM18" s="908" t="s">
        <v>7</v>
      </c>
      <c r="AN18" s="908"/>
      <c r="AO18" s="908"/>
      <c r="AP18" s="908"/>
      <c r="AQ18" s="908"/>
      <c r="AR18" s="908"/>
      <c r="AS18" s="908"/>
      <c r="AT18" s="908"/>
      <c r="AU18" s="908"/>
      <c r="AV18" s="909"/>
      <c r="AW18" s="583">
        <v>6689653</v>
      </c>
      <c r="AX18" s="584"/>
      <c r="AY18" s="584"/>
      <c r="AZ18" s="584"/>
      <c r="BA18" s="584"/>
      <c r="BB18" s="584"/>
      <c r="BC18" s="584"/>
      <c r="BD18" s="584"/>
      <c r="BE18" s="584"/>
      <c r="BF18" s="588">
        <v>55.4</v>
      </c>
      <c r="BG18" s="588"/>
      <c r="BH18" s="588"/>
      <c r="BI18" s="588"/>
      <c r="BJ18" s="584">
        <v>12149</v>
      </c>
      <c r="BK18" s="821"/>
      <c r="BL18" s="821"/>
      <c r="BM18" s="821"/>
      <c r="BN18" s="821"/>
      <c r="BO18" s="821"/>
      <c r="BP18" s="822"/>
      <c r="BQ18" s="619" t="s">
        <v>163</v>
      </c>
      <c r="BR18" s="582"/>
      <c r="BS18" s="582"/>
      <c r="BT18" s="582"/>
      <c r="BU18" s="585"/>
      <c r="BV18" s="817" t="s">
        <v>403</v>
      </c>
      <c r="BW18" s="818"/>
      <c r="BX18" s="924"/>
      <c r="BY18" s="896"/>
      <c r="BZ18" s="619" t="s">
        <v>407</v>
      </c>
      <c r="CA18" s="684"/>
      <c r="CB18" s="684"/>
      <c r="CC18" s="684"/>
      <c r="CD18" s="684"/>
      <c r="CE18" s="684"/>
      <c r="CF18" s="684"/>
      <c r="CG18" s="684"/>
      <c r="CH18" s="684"/>
      <c r="CI18" s="684"/>
      <c r="CJ18" s="684"/>
      <c r="CK18" s="684"/>
      <c r="CL18" s="684"/>
      <c r="CM18" s="684"/>
      <c r="CN18" s="685"/>
      <c r="CO18" s="583" t="s">
        <v>368</v>
      </c>
      <c r="CP18" s="584"/>
      <c r="CQ18" s="584"/>
      <c r="CR18" s="584"/>
      <c r="CS18" s="584"/>
      <c r="CT18" s="584"/>
      <c r="CU18" s="584"/>
      <c r="CV18" s="584"/>
      <c r="CW18" s="584"/>
      <c r="CX18" s="584"/>
      <c r="CY18" s="584" t="s">
        <v>368</v>
      </c>
      <c r="CZ18" s="584"/>
      <c r="DA18" s="584"/>
      <c r="DB18" s="584"/>
      <c r="DC18" s="584"/>
      <c r="DD18" s="584"/>
      <c r="DE18" s="584"/>
      <c r="DF18" s="584"/>
      <c r="DG18" s="584"/>
      <c r="DH18" s="903"/>
      <c r="DI18" s="4"/>
    </row>
    <row r="19" spans="2:113" ht="13.5" customHeight="1">
      <c r="B19" s="853" t="s">
        <v>167</v>
      </c>
      <c r="C19" s="695"/>
      <c r="D19" s="695"/>
      <c r="E19" s="695"/>
      <c r="F19" s="695"/>
      <c r="G19" s="695"/>
      <c r="H19" s="695"/>
      <c r="I19" s="695"/>
      <c r="J19" s="695"/>
      <c r="K19" s="695"/>
      <c r="L19" s="696"/>
      <c r="M19" s="583" t="s">
        <v>368</v>
      </c>
      <c r="N19" s="584"/>
      <c r="O19" s="584"/>
      <c r="P19" s="584"/>
      <c r="Q19" s="584"/>
      <c r="R19" s="584"/>
      <c r="S19" s="584"/>
      <c r="T19" s="584"/>
      <c r="U19" s="588" t="s">
        <v>368</v>
      </c>
      <c r="V19" s="588"/>
      <c r="W19" s="588"/>
      <c r="X19" s="588"/>
      <c r="Y19" s="584" t="s">
        <v>368</v>
      </c>
      <c r="Z19" s="584"/>
      <c r="AA19" s="584"/>
      <c r="AB19" s="584"/>
      <c r="AC19" s="584"/>
      <c r="AD19" s="584"/>
      <c r="AE19" s="584"/>
      <c r="AF19" s="584"/>
      <c r="AG19" s="588" t="s">
        <v>368</v>
      </c>
      <c r="AH19" s="588"/>
      <c r="AI19" s="588"/>
      <c r="AJ19" s="647"/>
      <c r="AK19" s="911" t="s">
        <v>116</v>
      </c>
      <c r="AL19" s="60"/>
      <c r="AM19" s="59"/>
      <c r="AN19" s="894" t="s">
        <v>161</v>
      </c>
      <c r="AO19" s="894"/>
      <c r="AP19" s="894"/>
      <c r="AQ19" s="894"/>
      <c r="AR19" s="894"/>
      <c r="AS19" s="894"/>
      <c r="AT19" s="894"/>
      <c r="AU19" s="894"/>
      <c r="AV19" s="895"/>
      <c r="AW19" s="741">
        <v>150542</v>
      </c>
      <c r="AX19" s="742"/>
      <c r="AY19" s="742"/>
      <c r="AZ19" s="742"/>
      <c r="BA19" s="742"/>
      <c r="BB19" s="742"/>
      <c r="BC19" s="742"/>
      <c r="BD19" s="742"/>
      <c r="BE19" s="742"/>
      <c r="BF19" s="743">
        <v>1.2</v>
      </c>
      <c r="BG19" s="743"/>
      <c r="BH19" s="743"/>
      <c r="BI19" s="743"/>
      <c r="BJ19" s="742" t="s">
        <v>368</v>
      </c>
      <c r="BK19" s="831"/>
      <c r="BL19" s="831"/>
      <c r="BM19" s="831"/>
      <c r="BN19" s="831"/>
      <c r="BO19" s="831"/>
      <c r="BP19" s="832"/>
      <c r="BQ19" s="619" t="s">
        <v>160</v>
      </c>
      <c r="BR19" s="582"/>
      <c r="BS19" s="582"/>
      <c r="BT19" s="582"/>
      <c r="BU19" s="585"/>
      <c r="BV19" s="817" t="s">
        <v>403</v>
      </c>
      <c r="BW19" s="818"/>
      <c r="BX19" s="924"/>
      <c r="BY19" s="896"/>
      <c r="BZ19" s="619" t="s">
        <v>408</v>
      </c>
      <c r="CA19" s="684"/>
      <c r="CB19" s="684"/>
      <c r="CC19" s="684"/>
      <c r="CD19" s="684"/>
      <c r="CE19" s="684"/>
      <c r="CF19" s="684"/>
      <c r="CG19" s="684"/>
      <c r="CH19" s="684"/>
      <c r="CI19" s="684"/>
      <c r="CJ19" s="684"/>
      <c r="CK19" s="684"/>
      <c r="CL19" s="684"/>
      <c r="CM19" s="684"/>
      <c r="CN19" s="685"/>
      <c r="CO19" s="583">
        <v>188000</v>
      </c>
      <c r="CP19" s="584"/>
      <c r="CQ19" s="584"/>
      <c r="CR19" s="584"/>
      <c r="CS19" s="584"/>
      <c r="CT19" s="584"/>
      <c r="CU19" s="584"/>
      <c r="CV19" s="584"/>
      <c r="CW19" s="584"/>
      <c r="CX19" s="584"/>
      <c r="CY19" s="584">
        <v>375000</v>
      </c>
      <c r="CZ19" s="584"/>
      <c r="DA19" s="584"/>
      <c r="DB19" s="584"/>
      <c r="DC19" s="584"/>
      <c r="DD19" s="584"/>
      <c r="DE19" s="584"/>
      <c r="DF19" s="584"/>
      <c r="DG19" s="584"/>
      <c r="DH19" s="903"/>
      <c r="DI19" s="4"/>
    </row>
    <row r="20" spans="2:113" ht="13.5" customHeight="1">
      <c r="B20" s="853" t="s">
        <v>164</v>
      </c>
      <c r="C20" s="695"/>
      <c r="D20" s="695"/>
      <c r="E20" s="695"/>
      <c r="F20" s="695"/>
      <c r="G20" s="695"/>
      <c r="H20" s="695"/>
      <c r="I20" s="695"/>
      <c r="J20" s="695"/>
      <c r="K20" s="695"/>
      <c r="L20" s="696"/>
      <c r="M20" s="583" t="s">
        <v>368</v>
      </c>
      <c r="N20" s="584"/>
      <c r="O20" s="584"/>
      <c r="P20" s="584"/>
      <c r="Q20" s="584"/>
      <c r="R20" s="584"/>
      <c r="S20" s="584"/>
      <c r="T20" s="584"/>
      <c r="U20" s="588" t="s">
        <v>368</v>
      </c>
      <c r="V20" s="588"/>
      <c r="W20" s="588"/>
      <c r="X20" s="588"/>
      <c r="Y20" s="584" t="s">
        <v>368</v>
      </c>
      <c r="Z20" s="584"/>
      <c r="AA20" s="584"/>
      <c r="AB20" s="584"/>
      <c r="AC20" s="584"/>
      <c r="AD20" s="584"/>
      <c r="AE20" s="584"/>
      <c r="AF20" s="584"/>
      <c r="AG20" s="588" t="s">
        <v>368</v>
      </c>
      <c r="AH20" s="588"/>
      <c r="AI20" s="588"/>
      <c r="AJ20" s="647"/>
      <c r="AK20" s="912"/>
      <c r="AL20" s="58"/>
      <c r="AM20" s="6"/>
      <c r="AN20" s="582" t="s">
        <v>158</v>
      </c>
      <c r="AO20" s="582"/>
      <c r="AP20" s="582"/>
      <c r="AQ20" s="582"/>
      <c r="AR20" s="582"/>
      <c r="AS20" s="582"/>
      <c r="AT20" s="582"/>
      <c r="AU20" s="582"/>
      <c r="AV20" s="585"/>
      <c r="AW20" s="583">
        <v>6246787</v>
      </c>
      <c r="AX20" s="584"/>
      <c r="AY20" s="584"/>
      <c r="AZ20" s="584"/>
      <c r="BA20" s="584"/>
      <c r="BB20" s="584"/>
      <c r="BC20" s="584"/>
      <c r="BD20" s="584"/>
      <c r="BE20" s="584"/>
      <c r="BF20" s="588">
        <v>51.7</v>
      </c>
      <c r="BG20" s="588"/>
      <c r="BH20" s="588"/>
      <c r="BI20" s="588"/>
      <c r="BJ20" s="584" t="s">
        <v>368</v>
      </c>
      <c r="BK20" s="821"/>
      <c r="BL20" s="821"/>
      <c r="BM20" s="821"/>
      <c r="BN20" s="821"/>
      <c r="BO20" s="821"/>
      <c r="BP20" s="822"/>
      <c r="BQ20" s="619" t="s">
        <v>157</v>
      </c>
      <c r="BR20" s="582"/>
      <c r="BS20" s="582"/>
      <c r="BT20" s="582"/>
      <c r="BU20" s="585"/>
      <c r="BV20" s="817" t="s">
        <v>403</v>
      </c>
      <c r="BW20" s="818"/>
      <c r="BX20" s="897"/>
      <c r="BY20" s="898"/>
      <c r="BZ20" s="697" t="s">
        <v>410</v>
      </c>
      <c r="CA20" s="901"/>
      <c r="CB20" s="901"/>
      <c r="CC20" s="901"/>
      <c r="CD20" s="901"/>
      <c r="CE20" s="901"/>
      <c r="CF20" s="901"/>
      <c r="CG20" s="901"/>
      <c r="CH20" s="901"/>
      <c r="CI20" s="901"/>
      <c r="CJ20" s="901"/>
      <c r="CK20" s="901"/>
      <c r="CL20" s="901"/>
      <c r="CM20" s="901"/>
      <c r="CN20" s="902"/>
      <c r="CO20" s="583">
        <v>124400</v>
      </c>
      <c r="CP20" s="584"/>
      <c r="CQ20" s="584"/>
      <c r="CR20" s="584"/>
      <c r="CS20" s="584"/>
      <c r="CT20" s="584"/>
      <c r="CU20" s="584"/>
      <c r="CV20" s="584"/>
      <c r="CW20" s="584"/>
      <c r="CX20" s="584"/>
      <c r="CY20" s="584">
        <v>14798</v>
      </c>
      <c r="CZ20" s="584"/>
      <c r="DA20" s="584"/>
      <c r="DB20" s="584"/>
      <c r="DC20" s="584"/>
      <c r="DD20" s="584"/>
      <c r="DE20" s="584"/>
      <c r="DF20" s="584"/>
      <c r="DG20" s="584"/>
      <c r="DH20" s="903"/>
      <c r="DI20" s="4"/>
    </row>
    <row r="21" spans="2:113" ht="13.5" customHeight="1">
      <c r="B21" s="853" t="s">
        <v>162</v>
      </c>
      <c r="C21" s="695"/>
      <c r="D21" s="695"/>
      <c r="E21" s="695"/>
      <c r="F21" s="695"/>
      <c r="G21" s="695"/>
      <c r="H21" s="695"/>
      <c r="I21" s="695"/>
      <c r="J21" s="695"/>
      <c r="K21" s="695"/>
      <c r="L21" s="696"/>
      <c r="M21" s="583">
        <v>63079</v>
      </c>
      <c r="N21" s="584"/>
      <c r="O21" s="584"/>
      <c r="P21" s="584"/>
      <c r="Q21" s="584"/>
      <c r="R21" s="584"/>
      <c r="S21" s="584"/>
      <c r="T21" s="584"/>
      <c r="U21" s="588">
        <v>0.2</v>
      </c>
      <c r="V21" s="588"/>
      <c r="W21" s="588"/>
      <c r="X21" s="588"/>
      <c r="Y21" s="584">
        <v>63079</v>
      </c>
      <c r="Z21" s="584"/>
      <c r="AA21" s="584"/>
      <c r="AB21" s="584"/>
      <c r="AC21" s="584"/>
      <c r="AD21" s="584"/>
      <c r="AE21" s="584"/>
      <c r="AF21" s="584"/>
      <c r="AG21" s="588">
        <v>0.4</v>
      </c>
      <c r="AH21" s="588"/>
      <c r="AI21" s="588"/>
      <c r="AJ21" s="647"/>
      <c r="AK21" s="912"/>
      <c r="AL21" s="58"/>
      <c r="AM21" s="6"/>
      <c r="AN21" s="582" t="s">
        <v>155</v>
      </c>
      <c r="AO21" s="582"/>
      <c r="AP21" s="582"/>
      <c r="AQ21" s="582"/>
      <c r="AR21" s="582"/>
      <c r="AS21" s="582"/>
      <c r="AT21" s="582"/>
      <c r="AU21" s="582"/>
      <c r="AV21" s="585"/>
      <c r="AW21" s="583">
        <v>146346</v>
      </c>
      <c r="AX21" s="584"/>
      <c r="AY21" s="584"/>
      <c r="AZ21" s="584"/>
      <c r="BA21" s="584"/>
      <c r="BB21" s="584"/>
      <c r="BC21" s="584"/>
      <c r="BD21" s="584"/>
      <c r="BE21" s="584"/>
      <c r="BF21" s="588">
        <v>1.2</v>
      </c>
      <c r="BG21" s="588"/>
      <c r="BH21" s="588"/>
      <c r="BI21" s="588"/>
      <c r="BJ21" s="584" t="s">
        <v>368</v>
      </c>
      <c r="BK21" s="821"/>
      <c r="BL21" s="821"/>
      <c r="BM21" s="821"/>
      <c r="BN21" s="821"/>
      <c r="BO21" s="821"/>
      <c r="BP21" s="822"/>
      <c r="BQ21" s="619" t="s">
        <v>154</v>
      </c>
      <c r="BR21" s="582"/>
      <c r="BS21" s="582"/>
      <c r="BT21" s="582"/>
      <c r="BU21" s="585"/>
      <c r="BV21" s="817" t="s">
        <v>403</v>
      </c>
      <c r="BW21" s="818"/>
      <c r="BX21" s="26"/>
      <c r="BY21" s="28"/>
      <c r="BZ21" s="28"/>
      <c r="CA21" s="788" t="s">
        <v>153</v>
      </c>
      <c r="CB21" s="788"/>
      <c r="CC21" s="788"/>
      <c r="CD21" s="788"/>
      <c r="CE21" s="788"/>
      <c r="CF21" s="788"/>
      <c r="CG21" s="788"/>
      <c r="CH21" s="788"/>
      <c r="CI21" s="788"/>
      <c r="CJ21" s="788"/>
      <c r="CK21" s="788"/>
      <c r="CL21" s="27"/>
      <c r="CM21" s="27"/>
      <c r="CN21" s="25"/>
      <c r="CO21" s="910" t="s">
        <v>152</v>
      </c>
      <c r="CP21" s="632"/>
      <c r="CQ21" s="632"/>
      <c r="CR21" s="632"/>
      <c r="CS21" s="632"/>
      <c r="CT21" s="893" t="s">
        <v>411</v>
      </c>
      <c r="CU21" s="788"/>
      <c r="CV21" s="788"/>
      <c r="CW21" s="788"/>
      <c r="CX21" s="788"/>
      <c r="CY21" s="796"/>
      <c r="CZ21" s="893" t="s">
        <v>412</v>
      </c>
      <c r="DA21" s="745"/>
      <c r="DB21" s="745"/>
      <c r="DC21" s="745"/>
      <c r="DD21" s="745"/>
      <c r="DE21" s="745"/>
      <c r="DF21" s="745"/>
      <c r="DG21" s="745"/>
      <c r="DH21" s="904"/>
      <c r="DI21" s="4"/>
    </row>
    <row r="22" spans="2:113" ht="13.5" customHeight="1">
      <c r="B22" s="659" t="s">
        <v>159</v>
      </c>
      <c r="C22" s="582"/>
      <c r="D22" s="582"/>
      <c r="E22" s="582"/>
      <c r="F22" s="582"/>
      <c r="G22" s="582"/>
      <c r="H22" s="582"/>
      <c r="I22" s="582"/>
      <c r="J22" s="582"/>
      <c r="K22" s="582"/>
      <c r="L22" s="585"/>
      <c r="M22" s="583" t="s">
        <v>368</v>
      </c>
      <c r="N22" s="584"/>
      <c r="O22" s="584"/>
      <c r="P22" s="584"/>
      <c r="Q22" s="584"/>
      <c r="R22" s="584"/>
      <c r="S22" s="584"/>
      <c r="T22" s="584"/>
      <c r="U22" s="588" t="s">
        <v>368</v>
      </c>
      <c r="V22" s="588"/>
      <c r="W22" s="588"/>
      <c r="X22" s="588"/>
      <c r="Y22" s="584" t="s">
        <v>368</v>
      </c>
      <c r="Z22" s="584"/>
      <c r="AA22" s="584"/>
      <c r="AB22" s="584"/>
      <c r="AC22" s="584"/>
      <c r="AD22" s="584"/>
      <c r="AE22" s="584"/>
      <c r="AF22" s="584"/>
      <c r="AG22" s="588" t="s">
        <v>368</v>
      </c>
      <c r="AH22" s="588"/>
      <c r="AI22" s="588"/>
      <c r="AJ22" s="647"/>
      <c r="AK22" s="913"/>
      <c r="AL22" s="57"/>
      <c r="AM22" s="56"/>
      <c r="AN22" s="908" t="s">
        <v>150</v>
      </c>
      <c r="AO22" s="908"/>
      <c r="AP22" s="908"/>
      <c r="AQ22" s="908"/>
      <c r="AR22" s="908"/>
      <c r="AS22" s="908"/>
      <c r="AT22" s="908"/>
      <c r="AU22" s="908"/>
      <c r="AV22" s="909"/>
      <c r="AW22" s="733">
        <v>145978</v>
      </c>
      <c r="AX22" s="734"/>
      <c r="AY22" s="734"/>
      <c r="AZ22" s="734"/>
      <c r="BA22" s="734"/>
      <c r="BB22" s="734"/>
      <c r="BC22" s="734"/>
      <c r="BD22" s="734"/>
      <c r="BE22" s="734"/>
      <c r="BF22" s="735">
        <v>1.2</v>
      </c>
      <c r="BG22" s="735"/>
      <c r="BH22" s="735"/>
      <c r="BI22" s="735"/>
      <c r="BJ22" s="734">
        <v>12149</v>
      </c>
      <c r="BK22" s="833"/>
      <c r="BL22" s="833"/>
      <c r="BM22" s="833"/>
      <c r="BN22" s="833"/>
      <c r="BO22" s="833"/>
      <c r="BP22" s="834"/>
      <c r="BQ22" s="619" t="s">
        <v>149</v>
      </c>
      <c r="BR22" s="582"/>
      <c r="BS22" s="582"/>
      <c r="BT22" s="582"/>
      <c r="BU22" s="585"/>
      <c r="BV22" s="817" t="s">
        <v>403</v>
      </c>
      <c r="BW22" s="818"/>
      <c r="BX22" s="55"/>
      <c r="BY22" s="54"/>
      <c r="BZ22" s="36"/>
      <c r="CA22" s="806"/>
      <c r="CB22" s="806"/>
      <c r="CC22" s="806"/>
      <c r="CD22" s="806"/>
      <c r="CE22" s="806"/>
      <c r="CF22" s="806"/>
      <c r="CG22" s="806"/>
      <c r="CH22" s="806"/>
      <c r="CI22" s="806"/>
      <c r="CJ22" s="806"/>
      <c r="CK22" s="806"/>
      <c r="CL22" s="36"/>
      <c r="CM22" s="36"/>
      <c r="CN22" s="53"/>
      <c r="CO22" s="661"/>
      <c r="CP22" s="662"/>
      <c r="CQ22" s="662"/>
      <c r="CR22" s="662"/>
      <c r="CS22" s="662"/>
      <c r="CT22" s="855"/>
      <c r="CU22" s="806"/>
      <c r="CV22" s="806"/>
      <c r="CW22" s="806"/>
      <c r="CX22" s="806"/>
      <c r="CY22" s="856"/>
      <c r="CZ22" s="905"/>
      <c r="DA22" s="906"/>
      <c r="DB22" s="906"/>
      <c r="DC22" s="906"/>
      <c r="DD22" s="906"/>
      <c r="DE22" s="906"/>
      <c r="DF22" s="906"/>
      <c r="DG22" s="906"/>
      <c r="DH22" s="907"/>
      <c r="DI22" s="4"/>
    </row>
    <row r="23" spans="2:113" ht="13.5" customHeight="1">
      <c r="B23" s="659" t="s">
        <v>156</v>
      </c>
      <c r="C23" s="582"/>
      <c r="D23" s="582"/>
      <c r="E23" s="582"/>
      <c r="F23" s="582"/>
      <c r="G23" s="582"/>
      <c r="H23" s="582"/>
      <c r="I23" s="582"/>
      <c r="J23" s="582"/>
      <c r="K23" s="582"/>
      <c r="L23" s="585"/>
      <c r="M23" s="583">
        <v>58083</v>
      </c>
      <c r="N23" s="584"/>
      <c r="O23" s="584"/>
      <c r="P23" s="584"/>
      <c r="Q23" s="584"/>
      <c r="R23" s="584"/>
      <c r="S23" s="584"/>
      <c r="T23" s="584"/>
      <c r="U23" s="588">
        <v>0.2</v>
      </c>
      <c r="V23" s="588"/>
      <c r="W23" s="588"/>
      <c r="X23" s="588"/>
      <c r="Y23" s="584">
        <v>58083</v>
      </c>
      <c r="Z23" s="584"/>
      <c r="AA23" s="584"/>
      <c r="AB23" s="584"/>
      <c r="AC23" s="584"/>
      <c r="AD23" s="584"/>
      <c r="AE23" s="584"/>
      <c r="AF23" s="584"/>
      <c r="AG23" s="588">
        <v>0.4</v>
      </c>
      <c r="AH23" s="588"/>
      <c r="AI23" s="588"/>
      <c r="AJ23" s="647"/>
      <c r="AK23" s="46"/>
      <c r="AL23" s="4"/>
      <c r="AM23" s="894" t="s">
        <v>147</v>
      </c>
      <c r="AN23" s="894"/>
      <c r="AO23" s="894"/>
      <c r="AP23" s="894"/>
      <c r="AQ23" s="894"/>
      <c r="AR23" s="894"/>
      <c r="AS23" s="894"/>
      <c r="AT23" s="894"/>
      <c r="AU23" s="894"/>
      <c r="AV23" s="895"/>
      <c r="AW23" s="741">
        <v>4146762</v>
      </c>
      <c r="AX23" s="742"/>
      <c r="AY23" s="742"/>
      <c r="AZ23" s="742"/>
      <c r="BA23" s="742"/>
      <c r="BB23" s="742"/>
      <c r="BC23" s="742"/>
      <c r="BD23" s="742"/>
      <c r="BE23" s="742"/>
      <c r="BF23" s="743">
        <v>34.299999999999997</v>
      </c>
      <c r="BG23" s="743"/>
      <c r="BH23" s="743"/>
      <c r="BI23" s="743"/>
      <c r="BJ23" s="742" t="s">
        <v>368</v>
      </c>
      <c r="BK23" s="831"/>
      <c r="BL23" s="831"/>
      <c r="BM23" s="831"/>
      <c r="BN23" s="831"/>
      <c r="BO23" s="831"/>
      <c r="BP23" s="832"/>
      <c r="BQ23" s="835" t="s">
        <v>146</v>
      </c>
      <c r="BR23" s="695"/>
      <c r="BS23" s="695"/>
      <c r="BT23" s="695"/>
      <c r="BU23" s="696"/>
      <c r="BV23" s="817" t="s">
        <v>403</v>
      </c>
      <c r="BW23" s="818"/>
      <c r="BX23" s="720" t="s">
        <v>145</v>
      </c>
      <c r="BY23" s="896"/>
      <c r="BZ23" s="641" t="s">
        <v>144</v>
      </c>
      <c r="CA23" s="642"/>
      <c r="CB23" s="642"/>
      <c r="CC23" s="642"/>
      <c r="CD23" s="642"/>
      <c r="CE23" s="642"/>
      <c r="CF23" s="642"/>
      <c r="CG23" s="642"/>
      <c r="CH23" s="642"/>
      <c r="CI23" s="642"/>
      <c r="CJ23" s="642"/>
      <c r="CK23" s="642"/>
      <c r="CL23" s="642"/>
      <c r="CM23" s="642"/>
      <c r="CN23" s="643"/>
      <c r="CO23" s="899">
        <v>403</v>
      </c>
      <c r="CP23" s="900"/>
      <c r="CQ23" s="900"/>
      <c r="CR23" s="900"/>
      <c r="CS23" s="900"/>
      <c r="CT23" s="888">
        <f>CO23*CZ23</f>
        <v>1259375</v>
      </c>
      <c r="CU23" s="888"/>
      <c r="CV23" s="888"/>
      <c r="CW23" s="888"/>
      <c r="CX23" s="888"/>
      <c r="CY23" s="888"/>
      <c r="CZ23" s="888">
        <v>3125</v>
      </c>
      <c r="DA23" s="888"/>
      <c r="DB23" s="888"/>
      <c r="DC23" s="888"/>
      <c r="DD23" s="888"/>
      <c r="DE23" s="888"/>
      <c r="DF23" s="888"/>
      <c r="DG23" s="888"/>
      <c r="DH23" s="889"/>
      <c r="DI23" s="4"/>
    </row>
    <row r="24" spans="2:113" ht="13.5" customHeight="1">
      <c r="B24" s="659" t="s">
        <v>151</v>
      </c>
      <c r="C24" s="582"/>
      <c r="D24" s="582"/>
      <c r="E24" s="582"/>
      <c r="F24" s="582"/>
      <c r="G24" s="582"/>
      <c r="H24" s="582"/>
      <c r="I24" s="582"/>
      <c r="J24" s="582"/>
      <c r="K24" s="582"/>
      <c r="L24" s="585"/>
      <c r="M24" s="583">
        <v>1545618</v>
      </c>
      <c r="N24" s="584"/>
      <c r="O24" s="584"/>
      <c r="P24" s="584"/>
      <c r="Q24" s="584"/>
      <c r="R24" s="584"/>
      <c r="S24" s="584"/>
      <c r="T24" s="584"/>
      <c r="U24" s="588">
        <v>5.4</v>
      </c>
      <c r="V24" s="588"/>
      <c r="W24" s="588"/>
      <c r="X24" s="588"/>
      <c r="Y24" s="584">
        <v>1287973</v>
      </c>
      <c r="Z24" s="584"/>
      <c r="AA24" s="584"/>
      <c r="AB24" s="584"/>
      <c r="AC24" s="584"/>
      <c r="AD24" s="584"/>
      <c r="AE24" s="584"/>
      <c r="AF24" s="584"/>
      <c r="AG24" s="588">
        <v>8.8000000000000007</v>
      </c>
      <c r="AH24" s="588"/>
      <c r="AI24" s="588"/>
      <c r="AJ24" s="647"/>
      <c r="AK24" s="46"/>
      <c r="AL24" s="4"/>
      <c r="AM24" s="4"/>
      <c r="AN24" s="582" t="s">
        <v>142</v>
      </c>
      <c r="AO24" s="582"/>
      <c r="AP24" s="582"/>
      <c r="AQ24" s="582"/>
      <c r="AR24" s="582"/>
      <c r="AS24" s="582"/>
      <c r="AT24" s="582"/>
      <c r="AU24" s="582"/>
      <c r="AV24" s="585"/>
      <c r="AW24" s="583">
        <v>4075174</v>
      </c>
      <c r="AX24" s="584"/>
      <c r="AY24" s="584"/>
      <c r="AZ24" s="584"/>
      <c r="BA24" s="584"/>
      <c r="BB24" s="584"/>
      <c r="BC24" s="584"/>
      <c r="BD24" s="584"/>
      <c r="BE24" s="584"/>
      <c r="BF24" s="588">
        <v>33.700000000000003</v>
      </c>
      <c r="BG24" s="588"/>
      <c r="BH24" s="588"/>
      <c r="BI24" s="588"/>
      <c r="BJ24" s="584" t="s">
        <v>368</v>
      </c>
      <c r="BK24" s="821"/>
      <c r="BL24" s="821"/>
      <c r="BM24" s="821"/>
      <c r="BN24" s="821"/>
      <c r="BO24" s="821"/>
      <c r="BP24" s="822"/>
      <c r="BQ24" s="890" t="s">
        <v>141</v>
      </c>
      <c r="BR24" s="891"/>
      <c r="BS24" s="891"/>
      <c r="BT24" s="891"/>
      <c r="BU24" s="892"/>
      <c r="BV24" s="817" t="s">
        <v>409</v>
      </c>
      <c r="BW24" s="818"/>
      <c r="BX24" s="720"/>
      <c r="BY24" s="896"/>
      <c r="BZ24" s="52"/>
      <c r="CA24" s="582" t="s">
        <v>140</v>
      </c>
      <c r="CB24" s="582"/>
      <c r="CC24" s="582"/>
      <c r="CD24" s="582"/>
      <c r="CE24" s="582"/>
      <c r="CF24" s="582"/>
      <c r="CG24" s="582"/>
      <c r="CH24" s="582"/>
      <c r="CI24" s="582"/>
      <c r="CJ24" s="582"/>
      <c r="CK24" s="582"/>
      <c r="CL24" s="582"/>
      <c r="CM24" s="582"/>
      <c r="CN24" s="585"/>
      <c r="CO24" s="583" t="s">
        <v>368</v>
      </c>
      <c r="CP24" s="584"/>
      <c r="CQ24" s="584"/>
      <c r="CR24" s="584"/>
      <c r="CS24" s="584"/>
      <c r="CT24" s="752" t="s">
        <v>368</v>
      </c>
      <c r="CU24" s="752"/>
      <c r="CV24" s="752"/>
      <c r="CW24" s="752"/>
      <c r="CX24" s="752"/>
      <c r="CY24" s="752"/>
      <c r="CZ24" s="752" t="s">
        <v>368</v>
      </c>
      <c r="DA24" s="752"/>
      <c r="DB24" s="752"/>
      <c r="DC24" s="752"/>
      <c r="DD24" s="752"/>
      <c r="DE24" s="752"/>
      <c r="DF24" s="752"/>
      <c r="DG24" s="752"/>
      <c r="DH24" s="754"/>
      <c r="DI24" s="4"/>
    </row>
    <row r="25" spans="2:113" ht="13.5" customHeight="1">
      <c r="B25" s="878" t="s">
        <v>116</v>
      </c>
      <c r="C25" s="885" t="s">
        <v>148</v>
      </c>
      <c r="D25" s="886"/>
      <c r="E25" s="886"/>
      <c r="F25" s="886"/>
      <c r="G25" s="886"/>
      <c r="H25" s="886"/>
      <c r="I25" s="886"/>
      <c r="J25" s="886"/>
      <c r="K25" s="886"/>
      <c r="L25" s="887"/>
      <c r="M25" s="741">
        <v>1287973</v>
      </c>
      <c r="N25" s="742"/>
      <c r="O25" s="742"/>
      <c r="P25" s="742"/>
      <c r="Q25" s="742"/>
      <c r="R25" s="742"/>
      <c r="S25" s="742"/>
      <c r="T25" s="742"/>
      <c r="U25" s="743">
        <v>4.5</v>
      </c>
      <c r="V25" s="743"/>
      <c r="W25" s="743"/>
      <c r="X25" s="743"/>
      <c r="Y25" s="742">
        <v>1287973</v>
      </c>
      <c r="Z25" s="742"/>
      <c r="AA25" s="742"/>
      <c r="AB25" s="742"/>
      <c r="AC25" s="742"/>
      <c r="AD25" s="742"/>
      <c r="AE25" s="742"/>
      <c r="AF25" s="742"/>
      <c r="AG25" s="743">
        <v>8.8000000000000007</v>
      </c>
      <c r="AH25" s="743"/>
      <c r="AI25" s="743"/>
      <c r="AJ25" s="781"/>
      <c r="AK25" s="46"/>
      <c r="AL25" s="4"/>
      <c r="AM25" s="582" t="s">
        <v>138</v>
      </c>
      <c r="AN25" s="582"/>
      <c r="AO25" s="582"/>
      <c r="AP25" s="582"/>
      <c r="AQ25" s="582"/>
      <c r="AR25" s="582"/>
      <c r="AS25" s="582"/>
      <c r="AT25" s="582"/>
      <c r="AU25" s="582"/>
      <c r="AV25" s="585"/>
      <c r="AW25" s="583">
        <v>43439</v>
      </c>
      <c r="AX25" s="584"/>
      <c r="AY25" s="584"/>
      <c r="AZ25" s="584"/>
      <c r="BA25" s="584"/>
      <c r="BB25" s="584"/>
      <c r="BC25" s="584"/>
      <c r="BD25" s="584"/>
      <c r="BE25" s="584"/>
      <c r="BF25" s="588">
        <v>0.4</v>
      </c>
      <c r="BG25" s="588"/>
      <c r="BH25" s="588"/>
      <c r="BI25" s="588"/>
      <c r="BJ25" s="584" t="s">
        <v>368</v>
      </c>
      <c r="BK25" s="821"/>
      <c r="BL25" s="821"/>
      <c r="BM25" s="821"/>
      <c r="BN25" s="821"/>
      <c r="BO25" s="821"/>
      <c r="BP25" s="822"/>
      <c r="BQ25" s="619" t="s">
        <v>137</v>
      </c>
      <c r="BR25" s="582"/>
      <c r="BS25" s="582"/>
      <c r="BT25" s="582"/>
      <c r="BU25" s="585"/>
      <c r="BV25" s="817" t="s">
        <v>403</v>
      </c>
      <c r="BW25" s="818"/>
      <c r="BX25" s="720"/>
      <c r="BY25" s="896"/>
      <c r="BZ25" s="51"/>
      <c r="CA25" s="582" t="s">
        <v>136</v>
      </c>
      <c r="CB25" s="582"/>
      <c r="CC25" s="582"/>
      <c r="CD25" s="582"/>
      <c r="CE25" s="582"/>
      <c r="CF25" s="582"/>
      <c r="CG25" s="582"/>
      <c r="CH25" s="582"/>
      <c r="CI25" s="582"/>
      <c r="CJ25" s="582"/>
      <c r="CK25" s="582"/>
      <c r="CL25" s="582"/>
      <c r="CM25" s="582"/>
      <c r="CN25" s="585"/>
      <c r="CO25" s="583">
        <v>33</v>
      </c>
      <c r="CP25" s="584"/>
      <c r="CQ25" s="584"/>
      <c r="CR25" s="584"/>
      <c r="CS25" s="584"/>
      <c r="CT25" s="752">
        <v>103158</v>
      </c>
      <c r="CU25" s="752"/>
      <c r="CV25" s="752"/>
      <c r="CW25" s="752"/>
      <c r="CX25" s="752"/>
      <c r="CY25" s="752"/>
      <c r="CZ25" s="752">
        <v>3126</v>
      </c>
      <c r="DA25" s="752"/>
      <c r="DB25" s="752"/>
      <c r="DC25" s="752"/>
      <c r="DD25" s="752"/>
      <c r="DE25" s="752"/>
      <c r="DF25" s="752"/>
      <c r="DG25" s="752"/>
      <c r="DH25" s="754"/>
      <c r="DI25" s="4"/>
    </row>
    <row r="26" spans="2:113" ht="13.5" customHeight="1">
      <c r="B26" s="879"/>
      <c r="C26" s="881" t="s">
        <v>143</v>
      </c>
      <c r="D26" s="695"/>
      <c r="E26" s="695"/>
      <c r="F26" s="695"/>
      <c r="G26" s="695"/>
      <c r="H26" s="695"/>
      <c r="I26" s="695"/>
      <c r="J26" s="695"/>
      <c r="K26" s="695"/>
      <c r="L26" s="696"/>
      <c r="M26" s="583">
        <v>257631</v>
      </c>
      <c r="N26" s="584"/>
      <c r="O26" s="584"/>
      <c r="P26" s="584"/>
      <c r="Q26" s="584"/>
      <c r="R26" s="584"/>
      <c r="S26" s="584"/>
      <c r="T26" s="584"/>
      <c r="U26" s="588">
        <v>0.9</v>
      </c>
      <c r="V26" s="588"/>
      <c r="W26" s="588"/>
      <c r="X26" s="588"/>
      <c r="Y26" s="584" t="s">
        <v>368</v>
      </c>
      <c r="Z26" s="584"/>
      <c r="AA26" s="584"/>
      <c r="AB26" s="584"/>
      <c r="AC26" s="584"/>
      <c r="AD26" s="584"/>
      <c r="AE26" s="584"/>
      <c r="AF26" s="584"/>
      <c r="AG26" s="588" t="s">
        <v>368</v>
      </c>
      <c r="AH26" s="588"/>
      <c r="AI26" s="588"/>
      <c r="AJ26" s="647"/>
      <c r="AK26" s="46"/>
      <c r="AL26" s="4"/>
      <c r="AM26" s="582" t="s">
        <v>134</v>
      </c>
      <c r="AN26" s="582"/>
      <c r="AO26" s="582"/>
      <c r="AP26" s="582"/>
      <c r="AQ26" s="582"/>
      <c r="AR26" s="582"/>
      <c r="AS26" s="582"/>
      <c r="AT26" s="582"/>
      <c r="AU26" s="582"/>
      <c r="AV26" s="585"/>
      <c r="AW26" s="583">
        <v>339433</v>
      </c>
      <c r="AX26" s="584"/>
      <c r="AY26" s="584"/>
      <c r="AZ26" s="584"/>
      <c r="BA26" s="584"/>
      <c r="BB26" s="584"/>
      <c r="BC26" s="584"/>
      <c r="BD26" s="584"/>
      <c r="BE26" s="584"/>
      <c r="BF26" s="588">
        <v>2.8</v>
      </c>
      <c r="BG26" s="588"/>
      <c r="BH26" s="588"/>
      <c r="BI26" s="588"/>
      <c r="BJ26" s="584" t="s">
        <v>368</v>
      </c>
      <c r="BK26" s="821"/>
      <c r="BL26" s="821"/>
      <c r="BM26" s="821"/>
      <c r="BN26" s="821"/>
      <c r="BO26" s="821"/>
      <c r="BP26" s="822"/>
      <c r="BQ26" s="619"/>
      <c r="BR26" s="582"/>
      <c r="BS26" s="582"/>
      <c r="BT26" s="582"/>
      <c r="BU26" s="585"/>
      <c r="BV26" s="817"/>
      <c r="BW26" s="818"/>
      <c r="BX26" s="720"/>
      <c r="BY26" s="896"/>
      <c r="BZ26" s="619" t="s">
        <v>133</v>
      </c>
      <c r="CA26" s="582"/>
      <c r="CB26" s="582"/>
      <c r="CC26" s="582"/>
      <c r="CD26" s="582"/>
      <c r="CE26" s="582"/>
      <c r="CF26" s="582"/>
      <c r="CG26" s="582"/>
      <c r="CH26" s="582"/>
      <c r="CI26" s="582"/>
      <c r="CJ26" s="582"/>
      <c r="CK26" s="582"/>
      <c r="CL26" s="582"/>
      <c r="CM26" s="582"/>
      <c r="CN26" s="585"/>
      <c r="CO26" s="583">
        <v>2</v>
      </c>
      <c r="CP26" s="584"/>
      <c r="CQ26" s="584"/>
      <c r="CR26" s="584"/>
      <c r="CS26" s="584"/>
      <c r="CT26" s="752" t="s">
        <v>484</v>
      </c>
      <c r="CU26" s="752"/>
      <c r="CV26" s="752"/>
      <c r="CW26" s="752"/>
      <c r="CX26" s="752"/>
      <c r="CY26" s="752"/>
      <c r="CZ26" s="752" t="s">
        <v>484</v>
      </c>
      <c r="DA26" s="752"/>
      <c r="DB26" s="752"/>
      <c r="DC26" s="752"/>
      <c r="DD26" s="752"/>
      <c r="DE26" s="752"/>
      <c r="DF26" s="752"/>
      <c r="DG26" s="752"/>
      <c r="DH26" s="754"/>
      <c r="DI26" s="4"/>
    </row>
    <row r="27" spans="2:113" ht="13.5" customHeight="1">
      <c r="B27" s="880"/>
      <c r="C27" s="882" t="s">
        <v>139</v>
      </c>
      <c r="D27" s="883"/>
      <c r="E27" s="883"/>
      <c r="F27" s="883"/>
      <c r="G27" s="883"/>
      <c r="H27" s="883"/>
      <c r="I27" s="883"/>
      <c r="J27" s="883"/>
      <c r="K27" s="883"/>
      <c r="L27" s="884"/>
      <c r="M27" s="874">
        <v>14</v>
      </c>
      <c r="N27" s="875"/>
      <c r="O27" s="875"/>
      <c r="P27" s="875"/>
      <c r="Q27" s="875"/>
      <c r="R27" s="875"/>
      <c r="S27" s="875"/>
      <c r="T27" s="875"/>
      <c r="U27" s="876">
        <v>0</v>
      </c>
      <c r="V27" s="876"/>
      <c r="W27" s="876"/>
      <c r="X27" s="876"/>
      <c r="Y27" s="875" t="s">
        <v>368</v>
      </c>
      <c r="Z27" s="875"/>
      <c r="AA27" s="875"/>
      <c r="AB27" s="875"/>
      <c r="AC27" s="875"/>
      <c r="AD27" s="875"/>
      <c r="AE27" s="875"/>
      <c r="AF27" s="875"/>
      <c r="AG27" s="876" t="s">
        <v>368</v>
      </c>
      <c r="AH27" s="876"/>
      <c r="AI27" s="876"/>
      <c r="AJ27" s="877"/>
      <c r="AK27" s="46"/>
      <c r="AL27" s="4"/>
      <c r="AM27" s="582" t="s">
        <v>131</v>
      </c>
      <c r="AN27" s="582"/>
      <c r="AO27" s="582"/>
      <c r="AP27" s="582"/>
      <c r="AQ27" s="582"/>
      <c r="AR27" s="582"/>
      <c r="AS27" s="582"/>
      <c r="AT27" s="582"/>
      <c r="AU27" s="582"/>
      <c r="AV27" s="585"/>
      <c r="AW27" s="583" t="s">
        <v>368</v>
      </c>
      <c r="AX27" s="584"/>
      <c r="AY27" s="584"/>
      <c r="AZ27" s="584"/>
      <c r="BA27" s="584"/>
      <c r="BB27" s="584"/>
      <c r="BC27" s="584"/>
      <c r="BD27" s="584"/>
      <c r="BE27" s="584"/>
      <c r="BF27" s="588" t="s">
        <v>368</v>
      </c>
      <c r="BG27" s="588"/>
      <c r="BH27" s="588"/>
      <c r="BI27" s="588"/>
      <c r="BJ27" s="584" t="s">
        <v>368</v>
      </c>
      <c r="BK27" s="821"/>
      <c r="BL27" s="821"/>
      <c r="BM27" s="821"/>
      <c r="BN27" s="821"/>
      <c r="BO27" s="821"/>
      <c r="BP27" s="822"/>
      <c r="BQ27" s="619"/>
      <c r="BR27" s="582"/>
      <c r="BS27" s="582"/>
      <c r="BT27" s="582"/>
      <c r="BU27" s="585"/>
      <c r="BV27" s="817"/>
      <c r="BW27" s="818"/>
      <c r="BX27" s="720"/>
      <c r="BY27" s="896"/>
      <c r="BZ27" s="619" t="s">
        <v>130</v>
      </c>
      <c r="CA27" s="582"/>
      <c r="CB27" s="582"/>
      <c r="CC27" s="582"/>
      <c r="CD27" s="582"/>
      <c r="CE27" s="582"/>
      <c r="CF27" s="582"/>
      <c r="CG27" s="582"/>
      <c r="CH27" s="582"/>
      <c r="CI27" s="582"/>
      <c r="CJ27" s="582"/>
      <c r="CK27" s="582"/>
      <c r="CL27" s="582"/>
      <c r="CM27" s="582"/>
      <c r="CN27" s="585"/>
      <c r="CO27" s="583" t="s">
        <v>368</v>
      </c>
      <c r="CP27" s="584"/>
      <c r="CQ27" s="584"/>
      <c r="CR27" s="584"/>
      <c r="CS27" s="584"/>
      <c r="CT27" s="752" t="s">
        <v>368</v>
      </c>
      <c r="CU27" s="752"/>
      <c r="CV27" s="752"/>
      <c r="CW27" s="752"/>
      <c r="CX27" s="752"/>
      <c r="CY27" s="752"/>
      <c r="CZ27" s="752" t="s">
        <v>368</v>
      </c>
      <c r="DA27" s="752"/>
      <c r="DB27" s="752"/>
      <c r="DC27" s="752"/>
      <c r="DD27" s="752"/>
      <c r="DE27" s="752"/>
      <c r="DF27" s="752"/>
      <c r="DG27" s="752"/>
      <c r="DH27" s="754"/>
      <c r="DI27" s="4"/>
    </row>
    <row r="28" spans="2:113" ht="13.5" customHeight="1">
      <c r="B28" s="659" t="s">
        <v>135</v>
      </c>
      <c r="C28" s="582"/>
      <c r="D28" s="582"/>
      <c r="E28" s="582"/>
      <c r="F28" s="582"/>
      <c r="G28" s="582"/>
      <c r="H28" s="582"/>
      <c r="I28" s="582"/>
      <c r="J28" s="582"/>
      <c r="K28" s="582"/>
      <c r="L28" s="585"/>
      <c r="M28" s="870">
        <v>15627745</v>
      </c>
      <c r="N28" s="871"/>
      <c r="O28" s="871"/>
      <c r="P28" s="871"/>
      <c r="Q28" s="871"/>
      <c r="R28" s="871"/>
      <c r="S28" s="871"/>
      <c r="T28" s="871"/>
      <c r="U28" s="872">
        <v>54.7</v>
      </c>
      <c r="V28" s="872"/>
      <c r="W28" s="872"/>
      <c r="X28" s="872"/>
      <c r="Y28" s="871">
        <v>14512610</v>
      </c>
      <c r="Z28" s="871"/>
      <c r="AA28" s="871"/>
      <c r="AB28" s="871"/>
      <c r="AC28" s="871"/>
      <c r="AD28" s="871"/>
      <c r="AE28" s="871"/>
      <c r="AF28" s="871"/>
      <c r="AG28" s="872">
        <v>99.1</v>
      </c>
      <c r="AH28" s="872"/>
      <c r="AI28" s="872"/>
      <c r="AJ28" s="873"/>
      <c r="AK28" s="49"/>
      <c r="AL28" s="6"/>
      <c r="AM28" s="695" t="s">
        <v>128</v>
      </c>
      <c r="AN28" s="695"/>
      <c r="AO28" s="695"/>
      <c r="AP28" s="695"/>
      <c r="AQ28" s="695"/>
      <c r="AR28" s="695"/>
      <c r="AS28" s="695"/>
      <c r="AT28" s="695"/>
      <c r="AU28" s="695"/>
      <c r="AV28" s="696"/>
      <c r="AW28" s="583" t="s">
        <v>368</v>
      </c>
      <c r="AX28" s="584"/>
      <c r="AY28" s="584"/>
      <c r="AZ28" s="584"/>
      <c r="BA28" s="584"/>
      <c r="BB28" s="584"/>
      <c r="BC28" s="584"/>
      <c r="BD28" s="584"/>
      <c r="BE28" s="584"/>
      <c r="BF28" s="588" t="s">
        <v>368</v>
      </c>
      <c r="BG28" s="588"/>
      <c r="BH28" s="588"/>
      <c r="BI28" s="588"/>
      <c r="BJ28" s="584" t="s">
        <v>368</v>
      </c>
      <c r="BK28" s="821"/>
      <c r="BL28" s="821"/>
      <c r="BM28" s="821"/>
      <c r="BN28" s="821"/>
      <c r="BO28" s="821"/>
      <c r="BP28" s="822"/>
      <c r="BQ28" s="619"/>
      <c r="BR28" s="582"/>
      <c r="BS28" s="582"/>
      <c r="BT28" s="582"/>
      <c r="BU28" s="585"/>
      <c r="BV28" s="817"/>
      <c r="BW28" s="818"/>
      <c r="BX28" s="897"/>
      <c r="BY28" s="898"/>
      <c r="BZ28" s="697" t="s">
        <v>30</v>
      </c>
      <c r="CA28" s="662"/>
      <c r="CB28" s="662"/>
      <c r="CC28" s="662"/>
      <c r="CD28" s="662"/>
      <c r="CE28" s="662"/>
      <c r="CF28" s="662"/>
      <c r="CG28" s="662"/>
      <c r="CH28" s="662"/>
      <c r="CI28" s="662"/>
      <c r="CJ28" s="662"/>
      <c r="CK28" s="662"/>
      <c r="CL28" s="662"/>
      <c r="CM28" s="662"/>
      <c r="CN28" s="663"/>
      <c r="CO28" s="583">
        <v>417</v>
      </c>
      <c r="CP28" s="584"/>
      <c r="CQ28" s="584"/>
      <c r="CR28" s="584"/>
      <c r="CS28" s="584"/>
      <c r="CT28" s="752">
        <v>1296144</v>
      </c>
      <c r="CU28" s="752"/>
      <c r="CV28" s="752"/>
      <c r="CW28" s="752"/>
      <c r="CX28" s="752"/>
      <c r="CY28" s="752"/>
      <c r="CZ28" s="752">
        <v>3108</v>
      </c>
      <c r="DA28" s="752"/>
      <c r="DB28" s="752"/>
      <c r="DC28" s="752"/>
      <c r="DD28" s="752"/>
      <c r="DE28" s="752"/>
      <c r="DF28" s="752"/>
      <c r="DG28" s="752"/>
      <c r="DH28" s="754"/>
      <c r="DI28" s="4"/>
    </row>
    <row r="29" spans="2:113" ht="13.5" customHeight="1">
      <c r="B29" s="853" t="s">
        <v>132</v>
      </c>
      <c r="C29" s="695"/>
      <c r="D29" s="695"/>
      <c r="E29" s="695"/>
      <c r="F29" s="695"/>
      <c r="G29" s="695"/>
      <c r="H29" s="695"/>
      <c r="I29" s="695"/>
      <c r="J29" s="695"/>
      <c r="K29" s="695"/>
      <c r="L29" s="696"/>
      <c r="M29" s="583">
        <v>6808</v>
      </c>
      <c r="N29" s="584"/>
      <c r="O29" s="584"/>
      <c r="P29" s="584"/>
      <c r="Q29" s="584"/>
      <c r="R29" s="584"/>
      <c r="S29" s="584"/>
      <c r="T29" s="584"/>
      <c r="U29" s="588">
        <v>0</v>
      </c>
      <c r="V29" s="588"/>
      <c r="W29" s="588"/>
      <c r="X29" s="588"/>
      <c r="Y29" s="584">
        <v>6808</v>
      </c>
      <c r="Z29" s="584"/>
      <c r="AA29" s="584"/>
      <c r="AB29" s="584"/>
      <c r="AC29" s="584"/>
      <c r="AD29" s="584"/>
      <c r="AE29" s="584"/>
      <c r="AF29" s="584"/>
      <c r="AG29" s="588">
        <v>0</v>
      </c>
      <c r="AH29" s="588"/>
      <c r="AI29" s="588"/>
      <c r="AJ29" s="647"/>
      <c r="AK29" s="49"/>
      <c r="AL29" s="582" t="s">
        <v>126</v>
      </c>
      <c r="AM29" s="582"/>
      <c r="AN29" s="582"/>
      <c r="AO29" s="582"/>
      <c r="AP29" s="582"/>
      <c r="AQ29" s="582"/>
      <c r="AR29" s="582"/>
      <c r="AS29" s="582"/>
      <c r="AT29" s="582"/>
      <c r="AU29" s="582"/>
      <c r="AV29" s="585"/>
      <c r="AW29" s="583" t="s">
        <v>368</v>
      </c>
      <c r="AX29" s="584"/>
      <c r="AY29" s="584"/>
      <c r="AZ29" s="584"/>
      <c r="BA29" s="584"/>
      <c r="BB29" s="584"/>
      <c r="BC29" s="584"/>
      <c r="BD29" s="584"/>
      <c r="BE29" s="584"/>
      <c r="BF29" s="588" t="s">
        <v>368</v>
      </c>
      <c r="BG29" s="588"/>
      <c r="BH29" s="588"/>
      <c r="BI29" s="588"/>
      <c r="BJ29" s="584" t="s">
        <v>368</v>
      </c>
      <c r="BK29" s="821"/>
      <c r="BL29" s="821"/>
      <c r="BM29" s="821"/>
      <c r="BN29" s="821"/>
      <c r="BO29" s="821"/>
      <c r="BP29" s="822"/>
      <c r="BQ29" s="861"/>
      <c r="BR29" s="862"/>
      <c r="BS29" s="862"/>
      <c r="BT29" s="862"/>
      <c r="BU29" s="863"/>
      <c r="BV29" s="864"/>
      <c r="BW29" s="816"/>
      <c r="BX29" s="865" t="s">
        <v>413</v>
      </c>
      <c r="BY29" s="866"/>
      <c r="BZ29" s="866"/>
      <c r="CA29" s="866"/>
      <c r="CB29" s="866"/>
      <c r="CC29" s="866"/>
      <c r="CD29" s="866"/>
      <c r="CE29" s="866"/>
      <c r="CF29" s="866"/>
      <c r="CG29" s="866"/>
      <c r="CH29" s="866"/>
      <c r="CI29" s="866"/>
      <c r="CJ29" s="866"/>
      <c r="CK29" s="866"/>
      <c r="CL29" s="866"/>
      <c r="CM29" s="866"/>
      <c r="CN29" s="867"/>
      <c r="CO29" s="868">
        <v>102.4</v>
      </c>
      <c r="CP29" s="784"/>
      <c r="CQ29" s="784"/>
      <c r="CR29" s="784"/>
      <c r="CS29" s="784"/>
      <c r="CT29" s="784"/>
      <c r="CU29" s="784"/>
      <c r="CV29" s="784"/>
      <c r="CW29" s="784"/>
      <c r="CX29" s="784"/>
      <c r="CY29" s="784"/>
      <c r="CZ29" s="784"/>
      <c r="DA29" s="784"/>
      <c r="DB29" s="784"/>
      <c r="DC29" s="784"/>
      <c r="DD29" s="784"/>
      <c r="DE29" s="784"/>
      <c r="DF29" s="784"/>
      <c r="DG29" s="784"/>
      <c r="DH29" s="869"/>
      <c r="DI29" s="4"/>
    </row>
    <row r="30" spans="2:113" ht="13.5" customHeight="1">
      <c r="B30" s="659" t="s">
        <v>129</v>
      </c>
      <c r="C30" s="582"/>
      <c r="D30" s="582"/>
      <c r="E30" s="582"/>
      <c r="F30" s="582"/>
      <c r="G30" s="582"/>
      <c r="H30" s="582"/>
      <c r="I30" s="582"/>
      <c r="J30" s="582"/>
      <c r="K30" s="582"/>
      <c r="L30" s="585"/>
      <c r="M30" s="583">
        <v>295535</v>
      </c>
      <c r="N30" s="584"/>
      <c r="O30" s="584"/>
      <c r="P30" s="584"/>
      <c r="Q30" s="584"/>
      <c r="R30" s="584"/>
      <c r="S30" s="584"/>
      <c r="T30" s="584"/>
      <c r="U30" s="588">
        <v>1</v>
      </c>
      <c r="V30" s="588"/>
      <c r="W30" s="588"/>
      <c r="X30" s="588"/>
      <c r="Y30" s="584" t="s">
        <v>368</v>
      </c>
      <c r="Z30" s="584"/>
      <c r="AA30" s="584"/>
      <c r="AB30" s="584"/>
      <c r="AC30" s="584"/>
      <c r="AD30" s="584"/>
      <c r="AE30" s="584"/>
      <c r="AF30" s="584"/>
      <c r="AG30" s="588" t="s">
        <v>368</v>
      </c>
      <c r="AH30" s="588"/>
      <c r="AI30" s="588"/>
      <c r="AJ30" s="647"/>
      <c r="AK30" s="619" t="s">
        <v>123</v>
      </c>
      <c r="AL30" s="582"/>
      <c r="AM30" s="582"/>
      <c r="AN30" s="582"/>
      <c r="AO30" s="582"/>
      <c r="AP30" s="582"/>
      <c r="AQ30" s="582"/>
      <c r="AR30" s="582"/>
      <c r="AS30" s="582"/>
      <c r="AT30" s="582"/>
      <c r="AU30" s="582"/>
      <c r="AV30" s="585"/>
      <c r="AW30" s="583">
        <v>857490</v>
      </c>
      <c r="AX30" s="584"/>
      <c r="AY30" s="584"/>
      <c r="AZ30" s="584"/>
      <c r="BA30" s="584"/>
      <c r="BB30" s="584"/>
      <c r="BC30" s="584"/>
      <c r="BD30" s="584"/>
      <c r="BE30" s="584"/>
      <c r="BF30" s="588">
        <v>7.1</v>
      </c>
      <c r="BG30" s="588"/>
      <c r="BH30" s="588"/>
      <c r="BI30" s="588"/>
      <c r="BJ30" s="584" t="s">
        <v>368</v>
      </c>
      <c r="BK30" s="821"/>
      <c r="BL30" s="821"/>
      <c r="BM30" s="821"/>
      <c r="BN30" s="821"/>
      <c r="BO30" s="821"/>
      <c r="BP30" s="822"/>
      <c r="BQ30" s="728" t="s">
        <v>122</v>
      </c>
      <c r="BR30" s="632"/>
      <c r="BS30" s="632"/>
      <c r="BT30" s="632"/>
      <c r="BU30" s="632"/>
      <c r="BV30" s="632"/>
      <c r="BW30" s="632"/>
      <c r="BX30" s="632"/>
      <c r="BY30" s="632"/>
      <c r="BZ30" s="632"/>
      <c r="CA30" s="632"/>
      <c r="CB30" s="632"/>
      <c r="CC30" s="632"/>
      <c r="CD30" s="633"/>
      <c r="CE30" s="801"/>
      <c r="CF30" s="632" t="s">
        <v>121</v>
      </c>
      <c r="CG30" s="632"/>
      <c r="CH30" s="632"/>
      <c r="CI30" s="632"/>
      <c r="CJ30" s="632"/>
      <c r="CK30" s="632"/>
      <c r="CL30" s="632"/>
      <c r="CM30" s="632"/>
      <c r="CN30" s="854"/>
      <c r="CO30" s="795" t="s">
        <v>120</v>
      </c>
      <c r="CP30" s="788"/>
      <c r="CQ30" s="788"/>
      <c r="CR30" s="788"/>
      <c r="CS30" s="796"/>
      <c r="CT30" s="857" t="s">
        <v>119</v>
      </c>
      <c r="CU30" s="844"/>
      <c r="CV30" s="844"/>
      <c r="CW30" s="844"/>
      <c r="CX30" s="844"/>
      <c r="CY30" s="845"/>
      <c r="CZ30" s="638" t="s">
        <v>414</v>
      </c>
      <c r="DA30" s="639"/>
      <c r="DB30" s="639"/>
      <c r="DC30" s="639"/>
      <c r="DD30" s="639"/>
      <c r="DE30" s="639"/>
      <c r="DF30" s="639"/>
      <c r="DG30" s="639"/>
      <c r="DH30" s="859"/>
    </row>
    <row r="31" spans="2:113" ht="13.5" customHeight="1">
      <c r="B31" s="659" t="s">
        <v>127</v>
      </c>
      <c r="C31" s="582"/>
      <c r="D31" s="582"/>
      <c r="E31" s="582"/>
      <c r="F31" s="582"/>
      <c r="G31" s="582"/>
      <c r="H31" s="582"/>
      <c r="I31" s="582"/>
      <c r="J31" s="582"/>
      <c r="K31" s="582"/>
      <c r="L31" s="585"/>
      <c r="M31" s="583">
        <v>260212</v>
      </c>
      <c r="N31" s="584"/>
      <c r="O31" s="584"/>
      <c r="P31" s="584"/>
      <c r="Q31" s="584"/>
      <c r="R31" s="584"/>
      <c r="S31" s="584"/>
      <c r="T31" s="584"/>
      <c r="U31" s="588">
        <v>0.9</v>
      </c>
      <c r="V31" s="588"/>
      <c r="W31" s="588"/>
      <c r="X31" s="588"/>
      <c r="Y31" s="584">
        <v>120311</v>
      </c>
      <c r="Z31" s="584"/>
      <c r="AA31" s="584"/>
      <c r="AB31" s="584"/>
      <c r="AC31" s="584"/>
      <c r="AD31" s="584"/>
      <c r="AE31" s="584"/>
      <c r="AF31" s="584"/>
      <c r="AG31" s="588">
        <v>0.8</v>
      </c>
      <c r="AH31" s="588"/>
      <c r="AI31" s="588"/>
      <c r="AJ31" s="647"/>
      <c r="AK31" s="49"/>
      <c r="AL31" s="667" t="s">
        <v>118</v>
      </c>
      <c r="AM31" s="667"/>
      <c r="AN31" s="667"/>
      <c r="AO31" s="667"/>
      <c r="AP31" s="667"/>
      <c r="AQ31" s="667"/>
      <c r="AR31" s="667"/>
      <c r="AS31" s="667"/>
      <c r="AT31" s="667"/>
      <c r="AU31" s="667"/>
      <c r="AV31" s="668"/>
      <c r="AW31" s="733">
        <v>857490</v>
      </c>
      <c r="AX31" s="734"/>
      <c r="AY31" s="734"/>
      <c r="AZ31" s="734"/>
      <c r="BA31" s="734"/>
      <c r="BB31" s="734"/>
      <c r="BC31" s="734"/>
      <c r="BD31" s="734"/>
      <c r="BE31" s="734"/>
      <c r="BF31" s="735">
        <v>7.1</v>
      </c>
      <c r="BG31" s="735"/>
      <c r="BH31" s="735"/>
      <c r="BI31" s="735"/>
      <c r="BJ31" s="734" t="s">
        <v>368</v>
      </c>
      <c r="BK31" s="833"/>
      <c r="BL31" s="833"/>
      <c r="BM31" s="833"/>
      <c r="BN31" s="833"/>
      <c r="BO31" s="833"/>
      <c r="BP31" s="834"/>
      <c r="BQ31" s="697"/>
      <c r="BR31" s="662"/>
      <c r="BS31" s="662"/>
      <c r="BT31" s="662"/>
      <c r="BU31" s="662"/>
      <c r="BV31" s="662"/>
      <c r="BW31" s="662"/>
      <c r="BX31" s="662"/>
      <c r="BY31" s="662"/>
      <c r="BZ31" s="662"/>
      <c r="CA31" s="662"/>
      <c r="CB31" s="662"/>
      <c r="CC31" s="662"/>
      <c r="CD31" s="663"/>
      <c r="CE31" s="823"/>
      <c r="CF31" s="662"/>
      <c r="CG31" s="662"/>
      <c r="CH31" s="662"/>
      <c r="CI31" s="662"/>
      <c r="CJ31" s="662"/>
      <c r="CK31" s="662"/>
      <c r="CL31" s="662"/>
      <c r="CM31" s="662"/>
      <c r="CN31" s="824"/>
      <c r="CO31" s="855"/>
      <c r="CP31" s="806"/>
      <c r="CQ31" s="806"/>
      <c r="CR31" s="806"/>
      <c r="CS31" s="856"/>
      <c r="CT31" s="858"/>
      <c r="CU31" s="674"/>
      <c r="CV31" s="674"/>
      <c r="CW31" s="674"/>
      <c r="CX31" s="674"/>
      <c r="CY31" s="675"/>
      <c r="CZ31" s="644"/>
      <c r="DA31" s="645"/>
      <c r="DB31" s="645"/>
      <c r="DC31" s="645"/>
      <c r="DD31" s="645"/>
      <c r="DE31" s="645"/>
      <c r="DF31" s="645"/>
      <c r="DG31" s="645"/>
      <c r="DH31" s="860"/>
      <c r="DI31" s="4"/>
    </row>
    <row r="32" spans="2:113" ht="13.5" customHeight="1">
      <c r="B32" s="659" t="s">
        <v>124</v>
      </c>
      <c r="C32" s="582"/>
      <c r="D32" s="582"/>
      <c r="E32" s="582"/>
      <c r="F32" s="582"/>
      <c r="G32" s="582"/>
      <c r="H32" s="582"/>
      <c r="I32" s="582"/>
      <c r="J32" s="582"/>
      <c r="K32" s="582"/>
      <c r="L32" s="585"/>
      <c r="M32" s="583">
        <v>331178</v>
      </c>
      <c r="N32" s="584"/>
      <c r="O32" s="584"/>
      <c r="P32" s="584"/>
      <c r="Q32" s="584"/>
      <c r="R32" s="584"/>
      <c r="S32" s="584"/>
      <c r="T32" s="584"/>
      <c r="U32" s="588">
        <v>1.2</v>
      </c>
      <c r="V32" s="588"/>
      <c r="W32" s="588"/>
      <c r="X32" s="588"/>
      <c r="Y32" s="584" t="s">
        <v>368</v>
      </c>
      <c r="Z32" s="584"/>
      <c r="AA32" s="584"/>
      <c r="AB32" s="584"/>
      <c r="AC32" s="584"/>
      <c r="AD32" s="584"/>
      <c r="AE32" s="584"/>
      <c r="AF32" s="584"/>
      <c r="AG32" s="588" t="s">
        <v>368</v>
      </c>
      <c r="AH32" s="588"/>
      <c r="AI32" s="588"/>
      <c r="AJ32" s="647"/>
      <c r="AK32" s="846" t="s">
        <v>116</v>
      </c>
      <c r="AL32" s="50"/>
      <c r="AM32" s="726" t="s">
        <v>115</v>
      </c>
      <c r="AN32" s="726"/>
      <c r="AO32" s="726"/>
      <c r="AP32" s="726"/>
      <c r="AQ32" s="726"/>
      <c r="AR32" s="726"/>
      <c r="AS32" s="726"/>
      <c r="AT32" s="726"/>
      <c r="AU32" s="726"/>
      <c r="AV32" s="727"/>
      <c r="AW32" s="741" t="s">
        <v>368</v>
      </c>
      <c r="AX32" s="742"/>
      <c r="AY32" s="742"/>
      <c r="AZ32" s="742"/>
      <c r="BA32" s="742"/>
      <c r="BB32" s="742"/>
      <c r="BC32" s="742"/>
      <c r="BD32" s="742"/>
      <c r="BE32" s="742"/>
      <c r="BF32" s="743" t="s">
        <v>368</v>
      </c>
      <c r="BG32" s="743"/>
      <c r="BH32" s="743"/>
      <c r="BI32" s="743"/>
      <c r="BJ32" s="742" t="s">
        <v>368</v>
      </c>
      <c r="BK32" s="831"/>
      <c r="BL32" s="831"/>
      <c r="BM32" s="831"/>
      <c r="BN32" s="831"/>
      <c r="BO32" s="831"/>
      <c r="BP32" s="832"/>
      <c r="BQ32" s="843" t="s">
        <v>114</v>
      </c>
      <c r="BR32" s="844"/>
      <c r="BS32" s="844"/>
      <c r="BT32" s="844"/>
      <c r="BU32" s="845"/>
      <c r="BV32" s="839" t="s">
        <v>409</v>
      </c>
      <c r="BW32" s="840"/>
      <c r="BX32" s="728" t="s">
        <v>113</v>
      </c>
      <c r="BY32" s="632"/>
      <c r="BZ32" s="632"/>
      <c r="CA32" s="632"/>
      <c r="CB32" s="633"/>
      <c r="CC32" s="839" t="s">
        <v>409</v>
      </c>
      <c r="CD32" s="840"/>
      <c r="CE32" s="728" t="s">
        <v>112</v>
      </c>
      <c r="CF32" s="632"/>
      <c r="CG32" s="632"/>
      <c r="CH32" s="632"/>
      <c r="CI32" s="632"/>
      <c r="CJ32" s="632"/>
      <c r="CK32" s="632"/>
      <c r="CL32" s="632"/>
      <c r="CM32" s="632"/>
      <c r="CN32" s="633"/>
      <c r="CO32" s="841">
        <v>1</v>
      </c>
      <c r="CP32" s="614"/>
      <c r="CQ32" s="614"/>
      <c r="CR32" s="614"/>
      <c r="CS32" s="614"/>
      <c r="CT32" s="842" t="s">
        <v>472</v>
      </c>
      <c r="CU32" s="842"/>
      <c r="CV32" s="842"/>
      <c r="CW32" s="842"/>
      <c r="CX32" s="842"/>
      <c r="CY32" s="842"/>
      <c r="CZ32" s="750">
        <v>8980</v>
      </c>
      <c r="DA32" s="783"/>
      <c r="DB32" s="783"/>
      <c r="DC32" s="783"/>
      <c r="DD32" s="783"/>
      <c r="DE32" s="783"/>
      <c r="DF32" s="783"/>
      <c r="DG32" s="783"/>
      <c r="DH32" s="786"/>
      <c r="DI32" s="4"/>
    </row>
    <row r="33" spans="2:113" ht="13.5" customHeight="1">
      <c r="B33" s="849" t="s">
        <v>8</v>
      </c>
      <c r="C33" s="773"/>
      <c r="D33" s="773"/>
      <c r="E33" s="773"/>
      <c r="F33" s="773"/>
      <c r="G33" s="773"/>
      <c r="H33" s="773"/>
      <c r="I33" s="773"/>
      <c r="J33" s="773"/>
      <c r="K33" s="773"/>
      <c r="L33" s="774"/>
      <c r="M33" s="583">
        <v>4234206</v>
      </c>
      <c r="N33" s="584"/>
      <c r="O33" s="584"/>
      <c r="P33" s="584"/>
      <c r="Q33" s="584"/>
      <c r="R33" s="584"/>
      <c r="S33" s="584"/>
      <c r="T33" s="584"/>
      <c r="U33" s="588">
        <v>14.8</v>
      </c>
      <c r="V33" s="588"/>
      <c r="W33" s="588"/>
      <c r="X33" s="588"/>
      <c r="Y33" s="584" t="s">
        <v>368</v>
      </c>
      <c r="Z33" s="584"/>
      <c r="AA33" s="584"/>
      <c r="AB33" s="584"/>
      <c r="AC33" s="584"/>
      <c r="AD33" s="584"/>
      <c r="AE33" s="584"/>
      <c r="AF33" s="584"/>
      <c r="AG33" s="588" t="s">
        <v>368</v>
      </c>
      <c r="AH33" s="588"/>
      <c r="AI33" s="588"/>
      <c r="AJ33" s="647"/>
      <c r="AK33" s="847"/>
      <c r="AL33" s="49"/>
      <c r="AM33" s="773" t="s">
        <v>416</v>
      </c>
      <c r="AN33" s="773"/>
      <c r="AO33" s="773"/>
      <c r="AP33" s="773"/>
      <c r="AQ33" s="773"/>
      <c r="AR33" s="773"/>
      <c r="AS33" s="773"/>
      <c r="AT33" s="773"/>
      <c r="AU33" s="773"/>
      <c r="AV33" s="774"/>
      <c r="AW33" s="583" t="s">
        <v>368</v>
      </c>
      <c r="AX33" s="584"/>
      <c r="AY33" s="584"/>
      <c r="AZ33" s="584"/>
      <c r="BA33" s="584"/>
      <c r="BB33" s="584"/>
      <c r="BC33" s="584"/>
      <c r="BD33" s="584"/>
      <c r="BE33" s="584"/>
      <c r="BF33" s="588" t="s">
        <v>368</v>
      </c>
      <c r="BG33" s="588"/>
      <c r="BH33" s="588"/>
      <c r="BI33" s="588"/>
      <c r="BJ33" s="584" t="s">
        <v>368</v>
      </c>
      <c r="BK33" s="821"/>
      <c r="BL33" s="821"/>
      <c r="BM33" s="821"/>
      <c r="BN33" s="821"/>
      <c r="BO33" s="821"/>
      <c r="BP33" s="822"/>
      <c r="BQ33" s="838" t="s">
        <v>110</v>
      </c>
      <c r="BR33" s="708"/>
      <c r="BS33" s="708"/>
      <c r="BT33" s="708"/>
      <c r="BU33" s="709"/>
      <c r="BV33" s="817" t="s">
        <v>403</v>
      </c>
      <c r="BW33" s="818"/>
      <c r="BX33" s="619" t="s">
        <v>109</v>
      </c>
      <c r="BY33" s="582"/>
      <c r="BZ33" s="582"/>
      <c r="CA33" s="582"/>
      <c r="CB33" s="585"/>
      <c r="CC33" s="817" t="s">
        <v>409</v>
      </c>
      <c r="CD33" s="818"/>
      <c r="CE33" s="619" t="s">
        <v>108</v>
      </c>
      <c r="CF33" s="582"/>
      <c r="CG33" s="582"/>
      <c r="CH33" s="582"/>
      <c r="CI33" s="582"/>
      <c r="CJ33" s="582"/>
      <c r="CK33" s="582"/>
      <c r="CL33" s="582"/>
      <c r="CM33" s="582"/>
      <c r="CN33" s="585"/>
      <c r="CO33" s="819">
        <v>1</v>
      </c>
      <c r="CP33" s="752"/>
      <c r="CQ33" s="752"/>
      <c r="CR33" s="752"/>
      <c r="CS33" s="752"/>
      <c r="CT33" s="820" t="s">
        <v>472</v>
      </c>
      <c r="CU33" s="820"/>
      <c r="CV33" s="820"/>
      <c r="CW33" s="820"/>
      <c r="CX33" s="820"/>
      <c r="CY33" s="820"/>
      <c r="CZ33" s="584">
        <v>7740</v>
      </c>
      <c r="DA33" s="752"/>
      <c r="DB33" s="752"/>
      <c r="DC33" s="752"/>
      <c r="DD33" s="752"/>
      <c r="DE33" s="752"/>
      <c r="DF33" s="752"/>
      <c r="DG33" s="752"/>
      <c r="DH33" s="754"/>
      <c r="DI33" s="4"/>
    </row>
    <row r="34" spans="2:113" ht="13.5" customHeight="1">
      <c r="B34" s="850" t="s">
        <v>117</v>
      </c>
      <c r="C34" s="851"/>
      <c r="D34" s="851"/>
      <c r="E34" s="851"/>
      <c r="F34" s="851"/>
      <c r="G34" s="851"/>
      <c r="H34" s="851"/>
      <c r="I34" s="851"/>
      <c r="J34" s="851"/>
      <c r="K34" s="851"/>
      <c r="L34" s="852"/>
      <c r="M34" s="583" t="s">
        <v>368</v>
      </c>
      <c r="N34" s="584"/>
      <c r="O34" s="584"/>
      <c r="P34" s="584"/>
      <c r="Q34" s="584"/>
      <c r="R34" s="584"/>
      <c r="S34" s="584"/>
      <c r="T34" s="584"/>
      <c r="U34" s="588" t="s">
        <v>368</v>
      </c>
      <c r="V34" s="588"/>
      <c r="W34" s="588"/>
      <c r="X34" s="588"/>
      <c r="Y34" s="584" t="s">
        <v>368</v>
      </c>
      <c r="Z34" s="584"/>
      <c r="AA34" s="584"/>
      <c r="AB34" s="584"/>
      <c r="AC34" s="584"/>
      <c r="AD34" s="584"/>
      <c r="AE34" s="584"/>
      <c r="AF34" s="584"/>
      <c r="AG34" s="588" t="s">
        <v>368</v>
      </c>
      <c r="AH34" s="588"/>
      <c r="AI34" s="588"/>
      <c r="AJ34" s="713"/>
      <c r="AK34" s="847"/>
      <c r="AL34" s="49"/>
      <c r="AM34" s="582" t="s">
        <v>106</v>
      </c>
      <c r="AN34" s="582"/>
      <c r="AO34" s="582"/>
      <c r="AP34" s="582"/>
      <c r="AQ34" s="582"/>
      <c r="AR34" s="582"/>
      <c r="AS34" s="582"/>
      <c r="AT34" s="582"/>
      <c r="AU34" s="582"/>
      <c r="AV34" s="585"/>
      <c r="AW34" s="583">
        <v>857490</v>
      </c>
      <c r="AX34" s="584"/>
      <c r="AY34" s="584"/>
      <c r="AZ34" s="584"/>
      <c r="BA34" s="584"/>
      <c r="BB34" s="584"/>
      <c r="BC34" s="584"/>
      <c r="BD34" s="584"/>
      <c r="BE34" s="584"/>
      <c r="BF34" s="588">
        <v>7.1</v>
      </c>
      <c r="BG34" s="588"/>
      <c r="BH34" s="588"/>
      <c r="BI34" s="588"/>
      <c r="BJ34" s="584" t="s">
        <v>368</v>
      </c>
      <c r="BK34" s="821"/>
      <c r="BL34" s="821"/>
      <c r="BM34" s="821"/>
      <c r="BN34" s="821"/>
      <c r="BO34" s="821"/>
      <c r="BP34" s="822"/>
      <c r="BQ34" s="619" t="s">
        <v>105</v>
      </c>
      <c r="BR34" s="582"/>
      <c r="BS34" s="582"/>
      <c r="BT34" s="582"/>
      <c r="BU34" s="585"/>
      <c r="BV34" s="817" t="s">
        <v>409</v>
      </c>
      <c r="BW34" s="818"/>
      <c r="BX34" s="619" t="s">
        <v>104</v>
      </c>
      <c r="BY34" s="582"/>
      <c r="BZ34" s="582"/>
      <c r="CA34" s="582"/>
      <c r="CB34" s="585"/>
      <c r="CC34" s="817" t="s">
        <v>403</v>
      </c>
      <c r="CD34" s="818"/>
      <c r="CE34" s="619" t="s">
        <v>103</v>
      </c>
      <c r="CF34" s="582"/>
      <c r="CG34" s="582"/>
      <c r="CH34" s="582"/>
      <c r="CI34" s="582"/>
      <c r="CJ34" s="582"/>
      <c r="CK34" s="582"/>
      <c r="CL34" s="582"/>
      <c r="CM34" s="582"/>
      <c r="CN34" s="585"/>
      <c r="CO34" s="819">
        <v>1</v>
      </c>
      <c r="CP34" s="752"/>
      <c r="CQ34" s="752"/>
      <c r="CR34" s="752"/>
      <c r="CS34" s="752"/>
      <c r="CT34" s="820" t="s">
        <v>472</v>
      </c>
      <c r="CU34" s="820"/>
      <c r="CV34" s="820"/>
      <c r="CW34" s="820"/>
      <c r="CX34" s="820"/>
      <c r="CY34" s="820"/>
      <c r="CZ34" s="584">
        <v>7210</v>
      </c>
      <c r="DA34" s="752"/>
      <c r="DB34" s="752"/>
      <c r="DC34" s="752"/>
      <c r="DD34" s="752"/>
      <c r="DE34" s="752"/>
      <c r="DF34" s="752"/>
      <c r="DG34" s="752"/>
      <c r="DH34" s="754"/>
      <c r="DI34" s="4"/>
    </row>
    <row r="35" spans="2:113" ht="13.5" customHeight="1">
      <c r="B35" s="853" t="s">
        <v>111</v>
      </c>
      <c r="C35" s="695"/>
      <c r="D35" s="695"/>
      <c r="E35" s="695"/>
      <c r="F35" s="695"/>
      <c r="G35" s="695"/>
      <c r="H35" s="695"/>
      <c r="I35" s="695"/>
      <c r="J35" s="695"/>
      <c r="K35" s="695"/>
      <c r="L35" s="696"/>
      <c r="M35" s="583"/>
      <c r="N35" s="584"/>
      <c r="O35" s="584"/>
      <c r="P35" s="584"/>
      <c r="Q35" s="584"/>
      <c r="R35" s="584"/>
      <c r="S35" s="584"/>
      <c r="T35" s="584"/>
      <c r="U35" s="588"/>
      <c r="V35" s="588"/>
      <c r="W35" s="588"/>
      <c r="X35" s="588"/>
      <c r="Y35" s="584"/>
      <c r="Z35" s="584"/>
      <c r="AA35" s="584"/>
      <c r="AB35" s="584"/>
      <c r="AC35" s="584"/>
      <c r="AD35" s="584"/>
      <c r="AE35" s="584"/>
      <c r="AF35" s="584"/>
      <c r="AG35" s="588"/>
      <c r="AH35" s="588"/>
      <c r="AI35" s="588"/>
      <c r="AJ35" s="713"/>
      <c r="AK35" s="848"/>
      <c r="AL35" s="48"/>
      <c r="AM35" s="836" t="s">
        <v>101</v>
      </c>
      <c r="AN35" s="836"/>
      <c r="AO35" s="836"/>
      <c r="AP35" s="836"/>
      <c r="AQ35" s="836"/>
      <c r="AR35" s="836"/>
      <c r="AS35" s="836"/>
      <c r="AT35" s="836"/>
      <c r="AU35" s="836"/>
      <c r="AV35" s="837"/>
      <c r="AW35" s="733" t="s">
        <v>368</v>
      </c>
      <c r="AX35" s="734"/>
      <c r="AY35" s="734"/>
      <c r="AZ35" s="734"/>
      <c r="BA35" s="734"/>
      <c r="BB35" s="734"/>
      <c r="BC35" s="734"/>
      <c r="BD35" s="734"/>
      <c r="BE35" s="734"/>
      <c r="BF35" s="735" t="s">
        <v>368</v>
      </c>
      <c r="BG35" s="735"/>
      <c r="BH35" s="735"/>
      <c r="BI35" s="735"/>
      <c r="BJ35" s="734" t="s">
        <v>368</v>
      </c>
      <c r="BK35" s="833"/>
      <c r="BL35" s="833"/>
      <c r="BM35" s="833"/>
      <c r="BN35" s="833"/>
      <c r="BO35" s="833"/>
      <c r="BP35" s="834"/>
      <c r="BQ35" s="835" t="s">
        <v>100</v>
      </c>
      <c r="BR35" s="695"/>
      <c r="BS35" s="695"/>
      <c r="BT35" s="695"/>
      <c r="BU35" s="696"/>
      <c r="BV35" s="817" t="s">
        <v>403</v>
      </c>
      <c r="BW35" s="818"/>
      <c r="BX35" s="619" t="s">
        <v>99</v>
      </c>
      <c r="BY35" s="582"/>
      <c r="BZ35" s="582"/>
      <c r="CA35" s="582"/>
      <c r="CB35" s="585"/>
      <c r="CC35" s="817" t="s">
        <v>403</v>
      </c>
      <c r="CD35" s="818"/>
      <c r="CE35" s="619" t="s">
        <v>418</v>
      </c>
      <c r="CF35" s="582"/>
      <c r="CG35" s="582"/>
      <c r="CH35" s="582"/>
      <c r="CI35" s="582"/>
      <c r="CJ35" s="582"/>
      <c r="CK35" s="582"/>
      <c r="CL35" s="582"/>
      <c r="CM35" s="582"/>
      <c r="CN35" s="585"/>
      <c r="CO35" s="819">
        <v>1</v>
      </c>
      <c r="CP35" s="752"/>
      <c r="CQ35" s="752"/>
      <c r="CR35" s="752"/>
      <c r="CS35" s="752"/>
      <c r="CT35" s="820" t="s">
        <v>545</v>
      </c>
      <c r="CU35" s="820"/>
      <c r="CV35" s="820"/>
      <c r="CW35" s="820"/>
      <c r="CX35" s="820"/>
      <c r="CY35" s="820"/>
      <c r="CZ35" s="584">
        <v>5470</v>
      </c>
      <c r="DA35" s="752"/>
      <c r="DB35" s="752"/>
      <c r="DC35" s="752"/>
      <c r="DD35" s="752"/>
      <c r="DE35" s="752"/>
      <c r="DF35" s="752"/>
      <c r="DG35" s="752"/>
      <c r="DH35" s="754"/>
      <c r="DI35" s="4"/>
    </row>
    <row r="36" spans="2:113" ht="13.5" customHeight="1">
      <c r="B36" s="659" t="s">
        <v>107</v>
      </c>
      <c r="C36" s="582"/>
      <c r="D36" s="582"/>
      <c r="E36" s="582"/>
      <c r="F36" s="582"/>
      <c r="G36" s="582"/>
      <c r="H36" s="582"/>
      <c r="I36" s="582"/>
      <c r="J36" s="582"/>
      <c r="K36" s="582"/>
      <c r="L36" s="585"/>
      <c r="M36" s="583">
        <v>4282013</v>
      </c>
      <c r="N36" s="584"/>
      <c r="O36" s="584"/>
      <c r="P36" s="584"/>
      <c r="Q36" s="584"/>
      <c r="R36" s="584"/>
      <c r="S36" s="584"/>
      <c r="T36" s="584"/>
      <c r="U36" s="588">
        <v>15</v>
      </c>
      <c r="V36" s="588"/>
      <c r="W36" s="588"/>
      <c r="X36" s="588"/>
      <c r="Y36" s="584" t="s">
        <v>368</v>
      </c>
      <c r="Z36" s="584"/>
      <c r="AA36" s="584"/>
      <c r="AB36" s="584"/>
      <c r="AC36" s="584"/>
      <c r="AD36" s="584"/>
      <c r="AE36" s="584"/>
      <c r="AF36" s="584"/>
      <c r="AG36" s="588" t="s">
        <v>368</v>
      </c>
      <c r="AH36" s="588"/>
      <c r="AI36" s="588"/>
      <c r="AJ36" s="713"/>
      <c r="AK36" s="47"/>
      <c r="AL36" s="726" t="s">
        <v>97</v>
      </c>
      <c r="AM36" s="726"/>
      <c r="AN36" s="726"/>
      <c r="AO36" s="726"/>
      <c r="AP36" s="726"/>
      <c r="AQ36" s="726"/>
      <c r="AR36" s="726"/>
      <c r="AS36" s="726"/>
      <c r="AT36" s="726"/>
      <c r="AU36" s="726"/>
      <c r="AV36" s="727"/>
      <c r="AW36" s="741" t="s">
        <v>368</v>
      </c>
      <c r="AX36" s="742"/>
      <c r="AY36" s="742"/>
      <c r="AZ36" s="742"/>
      <c r="BA36" s="742"/>
      <c r="BB36" s="742"/>
      <c r="BC36" s="742"/>
      <c r="BD36" s="742"/>
      <c r="BE36" s="742"/>
      <c r="BF36" s="743" t="s">
        <v>368</v>
      </c>
      <c r="BG36" s="743"/>
      <c r="BH36" s="743"/>
      <c r="BI36" s="743"/>
      <c r="BJ36" s="742" t="s">
        <v>368</v>
      </c>
      <c r="BK36" s="831"/>
      <c r="BL36" s="831"/>
      <c r="BM36" s="831"/>
      <c r="BN36" s="831"/>
      <c r="BO36" s="831"/>
      <c r="BP36" s="832"/>
      <c r="BQ36" s="619" t="s">
        <v>96</v>
      </c>
      <c r="BR36" s="582"/>
      <c r="BS36" s="582"/>
      <c r="BT36" s="582"/>
      <c r="BU36" s="585"/>
      <c r="BV36" s="817" t="s">
        <v>403</v>
      </c>
      <c r="BW36" s="818"/>
      <c r="BX36" s="619" t="s">
        <v>95</v>
      </c>
      <c r="BY36" s="582"/>
      <c r="BZ36" s="582"/>
      <c r="CA36" s="582"/>
      <c r="CB36" s="585"/>
      <c r="CC36" s="817" t="s">
        <v>403</v>
      </c>
      <c r="CD36" s="818"/>
      <c r="CE36" s="619" t="s">
        <v>94</v>
      </c>
      <c r="CF36" s="582"/>
      <c r="CG36" s="582"/>
      <c r="CH36" s="582"/>
      <c r="CI36" s="582"/>
      <c r="CJ36" s="582"/>
      <c r="CK36" s="582"/>
      <c r="CL36" s="582"/>
      <c r="CM36" s="582"/>
      <c r="CN36" s="585"/>
      <c r="CO36" s="819">
        <v>1</v>
      </c>
      <c r="CP36" s="752"/>
      <c r="CQ36" s="752"/>
      <c r="CR36" s="752"/>
      <c r="CS36" s="752"/>
      <c r="CT36" s="820" t="s">
        <v>545</v>
      </c>
      <c r="CU36" s="820"/>
      <c r="CV36" s="820"/>
      <c r="CW36" s="820"/>
      <c r="CX36" s="820"/>
      <c r="CY36" s="820"/>
      <c r="CZ36" s="584">
        <v>4890</v>
      </c>
      <c r="DA36" s="752"/>
      <c r="DB36" s="752"/>
      <c r="DC36" s="752"/>
      <c r="DD36" s="752"/>
      <c r="DE36" s="752"/>
      <c r="DF36" s="752"/>
      <c r="DG36" s="752"/>
      <c r="DH36" s="754"/>
      <c r="DI36" s="4"/>
    </row>
    <row r="37" spans="2:113" ht="13.5" customHeight="1">
      <c r="B37" s="659" t="s">
        <v>102</v>
      </c>
      <c r="C37" s="582"/>
      <c r="D37" s="582"/>
      <c r="E37" s="582"/>
      <c r="F37" s="582"/>
      <c r="G37" s="582"/>
      <c r="H37" s="582"/>
      <c r="I37" s="582"/>
      <c r="J37" s="582"/>
      <c r="K37" s="582"/>
      <c r="L37" s="585"/>
      <c r="M37" s="583">
        <v>32473</v>
      </c>
      <c r="N37" s="584"/>
      <c r="O37" s="584"/>
      <c r="P37" s="584"/>
      <c r="Q37" s="584"/>
      <c r="R37" s="584"/>
      <c r="S37" s="584"/>
      <c r="T37" s="584"/>
      <c r="U37" s="588">
        <v>0.1</v>
      </c>
      <c r="V37" s="588"/>
      <c r="W37" s="588"/>
      <c r="X37" s="588"/>
      <c r="Y37" s="584" t="s">
        <v>368</v>
      </c>
      <c r="Z37" s="584"/>
      <c r="AA37" s="584"/>
      <c r="AB37" s="584"/>
      <c r="AC37" s="584"/>
      <c r="AD37" s="584"/>
      <c r="AE37" s="584"/>
      <c r="AF37" s="584"/>
      <c r="AG37" s="588" t="s">
        <v>368</v>
      </c>
      <c r="AH37" s="588"/>
      <c r="AI37" s="588"/>
      <c r="AJ37" s="713"/>
      <c r="AK37" s="619" t="s">
        <v>92</v>
      </c>
      <c r="AL37" s="582"/>
      <c r="AM37" s="582"/>
      <c r="AN37" s="582"/>
      <c r="AO37" s="582"/>
      <c r="AP37" s="582"/>
      <c r="AQ37" s="582"/>
      <c r="AR37" s="582"/>
      <c r="AS37" s="582"/>
      <c r="AT37" s="582"/>
      <c r="AU37" s="582"/>
      <c r="AV37" s="585"/>
      <c r="AW37" s="583" t="s">
        <v>368</v>
      </c>
      <c r="AX37" s="584"/>
      <c r="AY37" s="584"/>
      <c r="AZ37" s="584"/>
      <c r="BA37" s="584"/>
      <c r="BB37" s="584"/>
      <c r="BC37" s="584"/>
      <c r="BD37" s="584"/>
      <c r="BE37" s="584"/>
      <c r="BF37" s="588" t="s">
        <v>368</v>
      </c>
      <c r="BG37" s="588"/>
      <c r="BH37" s="588"/>
      <c r="BI37" s="588"/>
      <c r="BJ37" s="584" t="s">
        <v>368</v>
      </c>
      <c r="BK37" s="821"/>
      <c r="BL37" s="821"/>
      <c r="BM37" s="821"/>
      <c r="BN37" s="821"/>
      <c r="BO37" s="821"/>
      <c r="BP37" s="822"/>
      <c r="BQ37" s="619" t="s">
        <v>91</v>
      </c>
      <c r="BR37" s="582"/>
      <c r="BS37" s="582"/>
      <c r="BT37" s="582"/>
      <c r="BU37" s="585"/>
      <c r="BV37" s="817" t="s">
        <v>403</v>
      </c>
      <c r="BW37" s="818"/>
      <c r="BX37" s="619" t="s">
        <v>90</v>
      </c>
      <c r="BY37" s="582"/>
      <c r="BZ37" s="582"/>
      <c r="CA37" s="582"/>
      <c r="CB37" s="585"/>
      <c r="CC37" s="817" t="s">
        <v>403</v>
      </c>
      <c r="CD37" s="818"/>
      <c r="CE37" s="619" t="s">
        <v>89</v>
      </c>
      <c r="CF37" s="582"/>
      <c r="CG37" s="582"/>
      <c r="CH37" s="582"/>
      <c r="CI37" s="582"/>
      <c r="CJ37" s="582"/>
      <c r="CK37" s="582"/>
      <c r="CL37" s="582"/>
      <c r="CM37" s="582"/>
      <c r="CN37" s="585"/>
      <c r="CO37" s="819">
        <v>20</v>
      </c>
      <c r="CP37" s="752"/>
      <c r="CQ37" s="752"/>
      <c r="CR37" s="752"/>
      <c r="CS37" s="752"/>
      <c r="CT37" s="820" t="s">
        <v>545</v>
      </c>
      <c r="CU37" s="820"/>
      <c r="CV37" s="820"/>
      <c r="CW37" s="820"/>
      <c r="CX37" s="820"/>
      <c r="CY37" s="820"/>
      <c r="CZ37" s="584">
        <v>4650</v>
      </c>
      <c r="DA37" s="752"/>
      <c r="DB37" s="752"/>
      <c r="DC37" s="752"/>
      <c r="DD37" s="752"/>
      <c r="DE37" s="752"/>
      <c r="DF37" s="752"/>
      <c r="DG37" s="752"/>
      <c r="DH37" s="754"/>
      <c r="DI37" s="4"/>
    </row>
    <row r="38" spans="2:113" ht="13.5" customHeight="1">
      <c r="B38" s="659" t="s">
        <v>98</v>
      </c>
      <c r="C38" s="582"/>
      <c r="D38" s="582"/>
      <c r="E38" s="582"/>
      <c r="F38" s="582"/>
      <c r="G38" s="582"/>
      <c r="H38" s="582"/>
      <c r="I38" s="582"/>
      <c r="J38" s="582"/>
      <c r="K38" s="582"/>
      <c r="L38" s="585"/>
      <c r="M38" s="583">
        <v>91416</v>
      </c>
      <c r="N38" s="584"/>
      <c r="O38" s="584"/>
      <c r="P38" s="584"/>
      <c r="Q38" s="584"/>
      <c r="R38" s="584"/>
      <c r="S38" s="584"/>
      <c r="T38" s="584"/>
      <c r="U38" s="588">
        <v>0.3</v>
      </c>
      <c r="V38" s="588"/>
      <c r="W38" s="588"/>
      <c r="X38" s="588"/>
      <c r="Y38" s="584" t="s">
        <v>368</v>
      </c>
      <c r="Z38" s="584"/>
      <c r="AA38" s="584"/>
      <c r="AB38" s="584"/>
      <c r="AC38" s="584"/>
      <c r="AD38" s="584"/>
      <c r="AE38" s="584"/>
      <c r="AF38" s="584"/>
      <c r="AG38" s="588" t="s">
        <v>368</v>
      </c>
      <c r="AH38" s="588"/>
      <c r="AI38" s="588"/>
      <c r="AJ38" s="713"/>
      <c r="AK38" s="697" t="s">
        <v>87</v>
      </c>
      <c r="AL38" s="662"/>
      <c r="AM38" s="662"/>
      <c r="AN38" s="662"/>
      <c r="AO38" s="662"/>
      <c r="AP38" s="662"/>
      <c r="AQ38" s="662"/>
      <c r="AR38" s="662"/>
      <c r="AS38" s="662"/>
      <c r="AT38" s="662"/>
      <c r="AU38" s="662"/>
      <c r="AV38" s="663"/>
      <c r="AW38" s="830">
        <v>12076777</v>
      </c>
      <c r="AX38" s="812"/>
      <c r="AY38" s="812"/>
      <c r="AZ38" s="812"/>
      <c r="BA38" s="812"/>
      <c r="BB38" s="812"/>
      <c r="BC38" s="812"/>
      <c r="BD38" s="812"/>
      <c r="BE38" s="812"/>
      <c r="BF38" s="811">
        <v>100</v>
      </c>
      <c r="BG38" s="811"/>
      <c r="BH38" s="811"/>
      <c r="BI38" s="811"/>
      <c r="BJ38" s="812">
        <v>12149</v>
      </c>
      <c r="BK38" s="813"/>
      <c r="BL38" s="813"/>
      <c r="BM38" s="813"/>
      <c r="BN38" s="813"/>
      <c r="BO38" s="813"/>
      <c r="BP38" s="814"/>
      <c r="BQ38" s="697" t="s">
        <v>86</v>
      </c>
      <c r="BR38" s="662"/>
      <c r="BS38" s="662"/>
      <c r="BT38" s="662"/>
      <c r="BU38" s="663"/>
      <c r="BV38" s="815" t="s">
        <v>403</v>
      </c>
      <c r="BW38" s="816"/>
      <c r="BX38" s="697" t="s">
        <v>85</v>
      </c>
      <c r="BY38" s="662"/>
      <c r="BZ38" s="662"/>
      <c r="CA38" s="662"/>
      <c r="CB38" s="663"/>
      <c r="CC38" s="815" t="s">
        <v>409</v>
      </c>
      <c r="CD38" s="816"/>
      <c r="CE38" s="823"/>
      <c r="CF38" s="824"/>
      <c r="CG38" s="824"/>
      <c r="CH38" s="824"/>
      <c r="CI38" s="824"/>
      <c r="CJ38" s="824"/>
      <c r="CK38" s="824"/>
      <c r="CL38" s="824"/>
      <c r="CM38" s="824"/>
      <c r="CN38" s="825"/>
      <c r="CO38" s="826"/>
      <c r="CP38" s="827"/>
      <c r="CQ38" s="827"/>
      <c r="CR38" s="827"/>
      <c r="CS38" s="827"/>
      <c r="CT38" s="828"/>
      <c r="CU38" s="828"/>
      <c r="CV38" s="828"/>
      <c r="CW38" s="828"/>
      <c r="CX38" s="828"/>
      <c r="CY38" s="828"/>
      <c r="CZ38" s="827"/>
      <c r="DA38" s="827"/>
      <c r="DB38" s="827"/>
      <c r="DC38" s="827"/>
      <c r="DD38" s="827"/>
      <c r="DE38" s="827"/>
      <c r="DF38" s="827"/>
      <c r="DG38" s="827"/>
      <c r="DH38" s="829"/>
      <c r="DI38" s="4"/>
    </row>
    <row r="39" spans="2:113" ht="13.5" customHeight="1">
      <c r="B39" s="659" t="s">
        <v>93</v>
      </c>
      <c r="C39" s="582"/>
      <c r="D39" s="582"/>
      <c r="E39" s="582"/>
      <c r="F39" s="582"/>
      <c r="G39" s="582"/>
      <c r="H39" s="582"/>
      <c r="I39" s="582"/>
      <c r="J39" s="582"/>
      <c r="K39" s="582"/>
      <c r="L39" s="585"/>
      <c r="M39" s="583">
        <v>395387</v>
      </c>
      <c r="N39" s="584"/>
      <c r="O39" s="584"/>
      <c r="P39" s="584"/>
      <c r="Q39" s="584"/>
      <c r="R39" s="584"/>
      <c r="S39" s="584"/>
      <c r="T39" s="584"/>
      <c r="U39" s="588">
        <v>1.4</v>
      </c>
      <c r="V39" s="588"/>
      <c r="W39" s="588"/>
      <c r="X39" s="588"/>
      <c r="Y39" s="584" t="s">
        <v>368</v>
      </c>
      <c r="Z39" s="584"/>
      <c r="AA39" s="584"/>
      <c r="AB39" s="584"/>
      <c r="AC39" s="584"/>
      <c r="AD39" s="584"/>
      <c r="AE39" s="584"/>
      <c r="AF39" s="584"/>
      <c r="AG39" s="588" t="s">
        <v>368</v>
      </c>
      <c r="AH39" s="588"/>
      <c r="AI39" s="588"/>
      <c r="AJ39" s="71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59" t="s">
        <v>88</v>
      </c>
      <c r="C40" s="582"/>
      <c r="D40" s="582"/>
      <c r="E40" s="582"/>
      <c r="F40" s="582"/>
      <c r="G40" s="582"/>
      <c r="H40" s="582"/>
      <c r="I40" s="582"/>
      <c r="J40" s="582"/>
      <c r="K40" s="582"/>
      <c r="L40" s="585"/>
      <c r="M40" s="583">
        <v>1251231</v>
      </c>
      <c r="N40" s="584"/>
      <c r="O40" s="584"/>
      <c r="P40" s="584"/>
      <c r="Q40" s="584"/>
      <c r="R40" s="584"/>
      <c r="S40" s="584"/>
      <c r="T40" s="584"/>
      <c r="U40" s="588">
        <v>4.4000000000000004</v>
      </c>
      <c r="V40" s="588"/>
      <c r="W40" s="588"/>
      <c r="X40" s="588"/>
      <c r="Y40" s="584" t="s">
        <v>368</v>
      </c>
      <c r="Z40" s="584"/>
      <c r="AA40" s="584"/>
      <c r="AB40" s="584"/>
      <c r="AC40" s="584"/>
      <c r="AD40" s="584"/>
      <c r="AE40" s="584"/>
      <c r="AF40" s="584"/>
      <c r="AG40" s="588" t="s">
        <v>368</v>
      </c>
      <c r="AH40" s="588"/>
      <c r="AI40" s="588"/>
      <c r="AJ40" s="71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59" t="s">
        <v>84</v>
      </c>
      <c r="C41" s="582"/>
      <c r="D41" s="582"/>
      <c r="E41" s="582"/>
      <c r="F41" s="582"/>
      <c r="G41" s="582"/>
      <c r="H41" s="582"/>
      <c r="I41" s="582"/>
      <c r="J41" s="582"/>
      <c r="K41" s="582"/>
      <c r="L41" s="585"/>
      <c r="M41" s="583">
        <v>243150</v>
      </c>
      <c r="N41" s="584"/>
      <c r="O41" s="584"/>
      <c r="P41" s="584"/>
      <c r="Q41" s="584"/>
      <c r="R41" s="584"/>
      <c r="S41" s="584"/>
      <c r="T41" s="584"/>
      <c r="U41" s="588">
        <v>0.9</v>
      </c>
      <c r="V41" s="588"/>
      <c r="W41" s="588"/>
      <c r="X41" s="588"/>
      <c r="Y41" s="584">
        <v>19</v>
      </c>
      <c r="Z41" s="584"/>
      <c r="AA41" s="584"/>
      <c r="AB41" s="584"/>
      <c r="AC41" s="584"/>
      <c r="AD41" s="584"/>
      <c r="AE41" s="584"/>
      <c r="AF41" s="584"/>
      <c r="AG41" s="588">
        <v>0</v>
      </c>
      <c r="AH41" s="588"/>
      <c r="AI41" s="588"/>
      <c r="AJ41" s="71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59" t="s">
        <v>83</v>
      </c>
      <c r="C42" s="582"/>
      <c r="D42" s="582"/>
      <c r="E42" s="582"/>
      <c r="F42" s="582"/>
      <c r="G42" s="582"/>
      <c r="H42" s="582"/>
      <c r="I42" s="582"/>
      <c r="J42" s="582"/>
      <c r="K42" s="582"/>
      <c r="L42" s="585"/>
      <c r="M42" s="583">
        <v>1531400</v>
      </c>
      <c r="N42" s="584"/>
      <c r="O42" s="584"/>
      <c r="P42" s="584"/>
      <c r="Q42" s="584"/>
      <c r="R42" s="584"/>
      <c r="S42" s="584"/>
      <c r="T42" s="584"/>
      <c r="U42" s="588">
        <v>5.4</v>
      </c>
      <c r="V42" s="588"/>
      <c r="W42" s="588"/>
      <c r="X42" s="588"/>
      <c r="Y42" s="584" t="s">
        <v>368</v>
      </c>
      <c r="Z42" s="584"/>
      <c r="AA42" s="584"/>
      <c r="AB42" s="584"/>
      <c r="AC42" s="584"/>
      <c r="AD42" s="584"/>
      <c r="AE42" s="584"/>
      <c r="AF42" s="584"/>
      <c r="AG42" s="588" t="s">
        <v>368</v>
      </c>
      <c r="AH42" s="588"/>
      <c r="AI42" s="588"/>
      <c r="AJ42" s="71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695" t="s">
        <v>82</v>
      </c>
      <c r="D43" s="695"/>
      <c r="E43" s="695"/>
      <c r="F43" s="695"/>
      <c r="G43" s="695"/>
      <c r="H43" s="695"/>
      <c r="I43" s="695"/>
      <c r="J43" s="695"/>
      <c r="K43" s="695"/>
      <c r="L43" s="696"/>
      <c r="M43" s="583" t="s">
        <v>368</v>
      </c>
      <c r="N43" s="584"/>
      <c r="O43" s="584"/>
      <c r="P43" s="584"/>
      <c r="Q43" s="584"/>
      <c r="R43" s="584"/>
      <c r="S43" s="584"/>
      <c r="T43" s="584"/>
      <c r="U43" s="588" t="s">
        <v>368</v>
      </c>
      <c r="V43" s="588"/>
      <c r="W43" s="588"/>
      <c r="X43" s="588"/>
      <c r="Y43" s="584" t="s">
        <v>368</v>
      </c>
      <c r="Z43" s="584"/>
      <c r="AA43" s="584"/>
      <c r="AB43" s="584"/>
      <c r="AC43" s="584"/>
      <c r="AD43" s="584"/>
      <c r="AE43" s="584"/>
      <c r="AF43" s="584"/>
      <c r="AG43" s="588" t="s">
        <v>368</v>
      </c>
      <c r="AH43" s="588"/>
      <c r="AI43" s="588"/>
      <c r="AJ43" s="713"/>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695" t="s">
        <v>81</v>
      </c>
      <c r="D44" s="695"/>
      <c r="E44" s="695"/>
      <c r="F44" s="695"/>
      <c r="G44" s="695"/>
      <c r="H44" s="695"/>
      <c r="I44" s="695"/>
      <c r="J44" s="695"/>
      <c r="K44" s="695"/>
      <c r="L44" s="696"/>
      <c r="M44" s="583">
        <v>950000</v>
      </c>
      <c r="N44" s="584"/>
      <c r="O44" s="584"/>
      <c r="P44" s="584"/>
      <c r="Q44" s="584"/>
      <c r="R44" s="584"/>
      <c r="S44" s="584"/>
      <c r="T44" s="584"/>
      <c r="U44" s="588">
        <v>3.3</v>
      </c>
      <c r="V44" s="588"/>
      <c r="W44" s="588"/>
      <c r="X44" s="588"/>
      <c r="Y44" s="584" t="s">
        <v>368</v>
      </c>
      <c r="Z44" s="584"/>
      <c r="AA44" s="584"/>
      <c r="AB44" s="584"/>
      <c r="AC44" s="584"/>
      <c r="AD44" s="584"/>
      <c r="AE44" s="584"/>
      <c r="AF44" s="584"/>
      <c r="AG44" s="588" t="s">
        <v>368</v>
      </c>
      <c r="AH44" s="588"/>
      <c r="AI44" s="588"/>
      <c r="AJ44" s="713"/>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4" t="s">
        <v>80</v>
      </c>
      <c r="C45" s="662"/>
      <c r="D45" s="662"/>
      <c r="E45" s="662"/>
      <c r="F45" s="662"/>
      <c r="G45" s="662"/>
      <c r="H45" s="662"/>
      <c r="I45" s="662"/>
      <c r="J45" s="662"/>
      <c r="K45" s="662"/>
      <c r="L45" s="663"/>
      <c r="M45" s="583">
        <v>28582754</v>
      </c>
      <c r="N45" s="584"/>
      <c r="O45" s="584"/>
      <c r="P45" s="584"/>
      <c r="Q45" s="584"/>
      <c r="R45" s="584"/>
      <c r="S45" s="584"/>
      <c r="T45" s="584"/>
      <c r="U45" s="588">
        <v>100</v>
      </c>
      <c r="V45" s="588"/>
      <c r="W45" s="588"/>
      <c r="X45" s="588"/>
      <c r="Y45" s="584">
        <v>14639748</v>
      </c>
      <c r="Z45" s="584"/>
      <c r="AA45" s="584"/>
      <c r="AB45" s="584"/>
      <c r="AC45" s="584"/>
      <c r="AD45" s="584"/>
      <c r="AE45" s="584"/>
      <c r="AF45" s="584"/>
      <c r="AG45" s="588">
        <v>100</v>
      </c>
      <c r="AH45" s="588"/>
      <c r="AI45" s="588"/>
      <c r="AJ45" s="713"/>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32" t="s">
        <v>79</v>
      </c>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41"/>
      <c r="AD46" s="41"/>
      <c r="AE46" s="41"/>
      <c r="AF46" s="41"/>
      <c r="AG46" s="43"/>
      <c r="AH46" s="632" t="s">
        <v>419</v>
      </c>
      <c r="AI46" s="632"/>
      <c r="AJ46" s="632"/>
      <c r="AK46" s="632"/>
      <c r="AL46" s="632"/>
      <c r="AM46" s="632"/>
      <c r="AN46" s="632"/>
      <c r="AO46" s="632"/>
      <c r="AP46" s="632"/>
      <c r="AQ46" s="38"/>
      <c r="AR46" s="38"/>
      <c r="AS46" s="38"/>
      <c r="AT46" s="41"/>
      <c r="AU46" s="41"/>
      <c r="AV46" s="40"/>
      <c r="AW46" s="42"/>
      <c r="AX46" s="41"/>
      <c r="AY46" s="41"/>
      <c r="AZ46" s="632" t="s">
        <v>78</v>
      </c>
      <c r="BA46" s="632"/>
      <c r="BB46" s="632"/>
      <c r="BC46" s="632"/>
      <c r="BD46" s="632"/>
      <c r="BE46" s="632"/>
      <c r="BF46" s="632"/>
      <c r="BG46" s="632"/>
      <c r="BH46" s="632"/>
      <c r="BI46" s="632"/>
      <c r="BJ46" s="632"/>
      <c r="BK46" s="632"/>
      <c r="BL46" s="632"/>
      <c r="BM46" s="632"/>
      <c r="BN46" s="632"/>
      <c r="BO46" s="632"/>
      <c r="BP46" s="632"/>
      <c r="BQ46" s="632"/>
      <c r="BR46" s="632"/>
      <c r="BS46" s="632"/>
      <c r="BT46" s="41"/>
      <c r="BU46" s="41"/>
      <c r="BV46" s="632" t="s">
        <v>419</v>
      </c>
      <c r="BW46" s="632"/>
      <c r="BX46" s="632"/>
      <c r="BY46" s="632"/>
      <c r="BZ46" s="632"/>
      <c r="CA46" s="632"/>
      <c r="CB46" s="632"/>
      <c r="CC46" s="632"/>
      <c r="CD46" s="41"/>
      <c r="CE46" s="40"/>
      <c r="CF46" s="39"/>
      <c r="CG46" s="283"/>
      <c r="CH46" s="807" t="s">
        <v>77</v>
      </c>
      <c r="CI46" s="807"/>
      <c r="CJ46" s="807"/>
      <c r="CK46" s="807"/>
      <c r="CL46" s="807"/>
      <c r="CM46" s="807"/>
      <c r="CN46" s="807"/>
      <c r="CO46" s="807"/>
      <c r="CP46" s="807"/>
      <c r="CQ46" s="38"/>
      <c r="CR46" s="24"/>
      <c r="CS46" s="728" t="s">
        <v>778</v>
      </c>
      <c r="CT46" s="632"/>
      <c r="CU46" s="632"/>
      <c r="CV46" s="632"/>
      <c r="CW46" s="632"/>
      <c r="CX46" s="632"/>
      <c r="CY46" s="632"/>
      <c r="CZ46" s="633"/>
      <c r="DA46" s="728" t="s">
        <v>395</v>
      </c>
      <c r="DB46" s="632"/>
      <c r="DC46" s="632"/>
      <c r="DD46" s="632"/>
      <c r="DE46" s="632"/>
      <c r="DF46" s="632"/>
      <c r="DG46" s="632"/>
      <c r="DH46" s="809"/>
      <c r="DI46" s="4"/>
    </row>
    <row r="47" spans="2:113" ht="13.5" customHeight="1">
      <c r="B47" s="37"/>
      <c r="C47" s="32"/>
      <c r="D47" s="32"/>
      <c r="E47" s="662"/>
      <c r="F47" s="662"/>
      <c r="G47" s="662"/>
      <c r="H47" s="662"/>
      <c r="I47" s="662"/>
      <c r="J47" s="662"/>
      <c r="K47" s="662"/>
      <c r="L47" s="662"/>
      <c r="M47" s="662"/>
      <c r="N47" s="662"/>
      <c r="O47" s="662"/>
      <c r="P47" s="662"/>
      <c r="Q47" s="662"/>
      <c r="R47" s="662"/>
      <c r="S47" s="662"/>
      <c r="T47" s="662"/>
      <c r="U47" s="662"/>
      <c r="V47" s="662"/>
      <c r="W47" s="662"/>
      <c r="X47" s="662"/>
      <c r="Y47" s="582"/>
      <c r="Z47" s="582"/>
      <c r="AA47" s="582"/>
      <c r="AB47" s="582"/>
      <c r="AC47" s="4"/>
      <c r="AD47" s="4"/>
      <c r="AE47" s="4"/>
      <c r="AF47" s="4"/>
      <c r="AG47" s="6"/>
      <c r="AH47" s="806"/>
      <c r="AI47" s="806"/>
      <c r="AJ47" s="806"/>
      <c r="AK47" s="806"/>
      <c r="AL47" s="806"/>
      <c r="AM47" s="806"/>
      <c r="AN47" s="806"/>
      <c r="AO47" s="806"/>
      <c r="AP47" s="806"/>
      <c r="AQ47" s="35"/>
      <c r="AR47" s="35"/>
      <c r="AS47" s="35"/>
      <c r="AT47" s="4"/>
      <c r="AU47" s="4"/>
      <c r="AV47" s="34"/>
      <c r="AW47" s="33"/>
      <c r="AX47" s="32"/>
      <c r="AY47" s="32"/>
      <c r="AZ47" s="662"/>
      <c r="BA47" s="662"/>
      <c r="BB47" s="662"/>
      <c r="BC47" s="662"/>
      <c r="BD47" s="662"/>
      <c r="BE47" s="662"/>
      <c r="BF47" s="662"/>
      <c r="BG47" s="662"/>
      <c r="BH47" s="662"/>
      <c r="BI47" s="662"/>
      <c r="BJ47" s="662"/>
      <c r="BK47" s="662"/>
      <c r="BL47" s="662"/>
      <c r="BM47" s="662"/>
      <c r="BN47" s="662"/>
      <c r="BO47" s="662"/>
      <c r="BP47" s="662"/>
      <c r="BQ47" s="662"/>
      <c r="BR47" s="662"/>
      <c r="BS47" s="662"/>
      <c r="BT47" s="32"/>
      <c r="BU47" s="32"/>
      <c r="BV47" s="662"/>
      <c r="BW47" s="662"/>
      <c r="BX47" s="662"/>
      <c r="BY47" s="662"/>
      <c r="BZ47" s="662"/>
      <c r="CA47" s="662"/>
      <c r="CB47" s="662"/>
      <c r="CC47" s="662"/>
      <c r="CD47" s="32"/>
      <c r="CE47" s="31"/>
      <c r="CF47" s="20"/>
      <c r="CG47" s="284"/>
      <c r="CH47" s="808"/>
      <c r="CI47" s="808"/>
      <c r="CJ47" s="808"/>
      <c r="CK47" s="808"/>
      <c r="CL47" s="808"/>
      <c r="CM47" s="808"/>
      <c r="CN47" s="808"/>
      <c r="CO47" s="808"/>
      <c r="CP47" s="808"/>
      <c r="CQ47" s="30"/>
      <c r="CR47" s="21"/>
      <c r="CS47" s="697"/>
      <c r="CT47" s="662"/>
      <c r="CU47" s="662"/>
      <c r="CV47" s="662"/>
      <c r="CW47" s="662"/>
      <c r="CX47" s="662"/>
      <c r="CY47" s="662"/>
      <c r="CZ47" s="663"/>
      <c r="DA47" s="697"/>
      <c r="DB47" s="662"/>
      <c r="DC47" s="662"/>
      <c r="DD47" s="662"/>
      <c r="DE47" s="662"/>
      <c r="DF47" s="662"/>
      <c r="DG47" s="662"/>
      <c r="DH47" s="810"/>
      <c r="DI47" s="4"/>
    </row>
    <row r="48" spans="2:113" ht="13.5" customHeight="1">
      <c r="B48" s="29"/>
      <c r="C48" s="28"/>
      <c r="D48" s="788" t="s">
        <v>77</v>
      </c>
      <c r="E48" s="788"/>
      <c r="F48" s="788"/>
      <c r="G48" s="788"/>
      <c r="H48" s="788"/>
      <c r="I48" s="788"/>
      <c r="J48" s="788"/>
      <c r="K48" s="27"/>
      <c r="L48" s="25"/>
      <c r="M48" s="26"/>
      <c r="N48" s="788" t="s">
        <v>76</v>
      </c>
      <c r="O48" s="788"/>
      <c r="P48" s="788"/>
      <c r="Q48" s="788"/>
      <c r="R48" s="788"/>
      <c r="S48" s="788"/>
      <c r="T48" s="25"/>
      <c r="U48" s="795" t="s">
        <v>73</v>
      </c>
      <c r="V48" s="788"/>
      <c r="W48" s="788"/>
      <c r="X48" s="796"/>
      <c r="Y48" s="797" t="s">
        <v>70</v>
      </c>
      <c r="Z48" s="797"/>
      <c r="AA48" s="797"/>
      <c r="AB48" s="797"/>
      <c r="AC48" s="797"/>
      <c r="AD48" s="797"/>
      <c r="AE48" s="797"/>
      <c r="AF48" s="797"/>
      <c r="AG48" s="798" t="s">
        <v>420</v>
      </c>
      <c r="AH48" s="799"/>
      <c r="AI48" s="799"/>
      <c r="AJ48" s="799"/>
      <c r="AK48" s="799"/>
      <c r="AL48" s="799"/>
      <c r="AM48" s="799"/>
      <c r="AN48" s="799"/>
      <c r="AO48" s="799"/>
      <c r="AP48" s="800"/>
      <c r="AQ48" s="797" t="s">
        <v>75</v>
      </c>
      <c r="AR48" s="797"/>
      <c r="AS48" s="797"/>
      <c r="AT48" s="797"/>
      <c r="AU48" s="797"/>
      <c r="AV48" s="797"/>
      <c r="AW48" s="6"/>
      <c r="AX48" s="632" t="s">
        <v>74</v>
      </c>
      <c r="AY48" s="632"/>
      <c r="AZ48" s="632"/>
      <c r="BA48" s="632"/>
      <c r="BB48" s="632"/>
      <c r="BC48" s="632"/>
      <c r="BD48" s="632"/>
      <c r="BE48" s="24"/>
      <c r="BF48" s="6"/>
      <c r="BG48" s="632" t="s">
        <v>421</v>
      </c>
      <c r="BH48" s="632"/>
      <c r="BI48" s="632"/>
      <c r="BJ48" s="632"/>
      <c r="BK48" s="632"/>
      <c r="BL48" s="24"/>
      <c r="BM48" s="632" t="s">
        <v>73</v>
      </c>
      <c r="BN48" s="632"/>
      <c r="BO48" s="632"/>
      <c r="BP48" s="632"/>
      <c r="BQ48" s="801"/>
      <c r="BR48" s="802"/>
      <c r="BS48" s="632" t="s">
        <v>422</v>
      </c>
      <c r="BT48" s="632"/>
      <c r="BU48" s="632"/>
      <c r="BV48" s="632"/>
      <c r="BW48" s="632"/>
      <c r="BX48" s="803"/>
      <c r="BY48" s="804"/>
      <c r="BZ48" s="6"/>
      <c r="CA48" s="805" t="s">
        <v>423</v>
      </c>
      <c r="CB48" s="805"/>
      <c r="CC48" s="805"/>
      <c r="CD48" s="805"/>
      <c r="CE48" s="23"/>
      <c r="CF48" s="728" t="s">
        <v>72</v>
      </c>
      <c r="CG48" s="793"/>
      <c r="CH48" s="793"/>
      <c r="CI48" s="793"/>
      <c r="CJ48" s="793"/>
      <c r="CK48" s="793"/>
      <c r="CL48" s="793"/>
      <c r="CM48" s="793"/>
      <c r="CN48" s="793"/>
      <c r="CO48" s="793"/>
      <c r="CP48" s="793"/>
      <c r="CQ48" s="793"/>
      <c r="CR48" s="794"/>
      <c r="CS48" s="749">
        <v>10261326</v>
      </c>
      <c r="CT48" s="783"/>
      <c r="CU48" s="783"/>
      <c r="CV48" s="783"/>
      <c r="CW48" s="783"/>
      <c r="CX48" s="783"/>
      <c r="CY48" s="783"/>
      <c r="CZ48" s="785"/>
      <c r="DA48" s="749">
        <v>10208022</v>
      </c>
      <c r="DB48" s="783"/>
      <c r="DC48" s="783"/>
      <c r="DD48" s="783"/>
      <c r="DE48" s="783"/>
      <c r="DF48" s="783"/>
      <c r="DG48" s="783"/>
      <c r="DH48" s="786"/>
      <c r="DI48" s="4"/>
    </row>
    <row r="49" spans="2:113" ht="13.5" customHeight="1">
      <c r="B49" s="787" t="s">
        <v>71</v>
      </c>
      <c r="C49" s="788"/>
      <c r="D49" s="788"/>
      <c r="E49" s="788"/>
      <c r="F49" s="788"/>
      <c r="G49" s="788"/>
      <c r="H49" s="788"/>
      <c r="I49" s="788"/>
      <c r="J49" s="788"/>
      <c r="K49" s="788"/>
      <c r="L49" s="789"/>
      <c r="M49" s="613">
        <v>4389362</v>
      </c>
      <c r="N49" s="790"/>
      <c r="O49" s="790"/>
      <c r="P49" s="790"/>
      <c r="Q49" s="790"/>
      <c r="R49" s="790"/>
      <c r="S49" s="790"/>
      <c r="T49" s="790"/>
      <c r="U49" s="791">
        <v>16</v>
      </c>
      <c r="V49" s="791"/>
      <c r="W49" s="791"/>
      <c r="X49" s="791"/>
      <c r="Y49" s="790">
        <v>3911178</v>
      </c>
      <c r="Z49" s="790"/>
      <c r="AA49" s="790"/>
      <c r="AB49" s="790"/>
      <c r="AC49" s="790"/>
      <c r="AD49" s="790"/>
      <c r="AE49" s="790"/>
      <c r="AF49" s="790"/>
      <c r="AG49" s="790">
        <v>3858480</v>
      </c>
      <c r="AH49" s="790"/>
      <c r="AI49" s="790"/>
      <c r="AJ49" s="790"/>
      <c r="AK49" s="790"/>
      <c r="AL49" s="790"/>
      <c r="AM49" s="790"/>
      <c r="AN49" s="790"/>
      <c r="AO49" s="790"/>
      <c r="AP49" s="790"/>
      <c r="AQ49" s="791">
        <v>24.8</v>
      </c>
      <c r="AR49" s="791"/>
      <c r="AS49" s="791"/>
      <c r="AT49" s="791"/>
      <c r="AU49" s="791"/>
      <c r="AV49" s="792"/>
      <c r="AW49" s="22"/>
      <c r="AX49" s="662"/>
      <c r="AY49" s="662"/>
      <c r="AZ49" s="662"/>
      <c r="BA49" s="662"/>
      <c r="BB49" s="662"/>
      <c r="BC49" s="662"/>
      <c r="BD49" s="662"/>
      <c r="BE49" s="21"/>
      <c r="BF49" s="22"/>
      <c r="BG49" s="662"/>
      <c r="BH49" s="662"/>
      <c r="BI49" s="662"/>
      <c r="BJ49" s="662"/>
      <c r="BK49" s="662"/>
      <c r="BL49" s="21"/>
      <c r="BM49" s="662"/>
      <c r="BN49" s="662"/>
      <c r="BO49" s="662"/>
      <c r="BP49" s="662"/>
      <c r="BQ49" s="20"/>
      <c r="BR49" s="662" t="s">
        <v>27</v>
      </c>
      <c r="BS49" s="662"/>
      <c r="BT49" s="662"/>
      <c r="BU49" s="662"/>
      <c r="BV49" s="662"/>
      <c r="BW49" s="662"/>
      <c r="BX49" s="662"/>
      <c r="BY49" s="19"/>
      <c r="BZ49" s="673" t="s">
        <v>70</v>
      </c>
      <c r="CA49" s="674"/>
      <c r="CB49" s="674"/>
      <c r="CC49" s="674"/>
      <c r="CD49" s="674"/>
      <c r="CE49" s="675"/>
      <c r="CF49" s="619" t="s">
        <v>69</v>
      </c>
      <c r="CG49" s="684"/>
      <c r="CH49" s="684"/>
      <c r="CI49" s="684"/>
      <c r="CJ49" s="684"/>
      <c r="CK49" s="684"/>
      <c r="CL49" s="684"/>
      <c r="CM49" s="684"/>
      <c r="CN49" s="684"/>
      <c r="CO49" s="684"/>
      <c r="CP49" s="684"/>
      <c r="CQ49" s="684"/>
      <c r="CR49" s="685"/>
      <c r="CS49" s="583">
        <v>11549890</v>
      </c>
      <c r="CT49" s="752"/>
      <c r="CU49" s="752"/>
      <c r="CV49" s="752"/>
      <c r="CW49" s="752"/>
      <c r="CX49" s="752"/>
      <c r="CY49" s="752"/>
      <c r="CZ49" s="753"/>
      <c r="DA49" s="583">
        <v>11483772</v>
      </c>
      <c r="DB49" s="752"/>
      <c r="DC49" s="752"/>
      <c r="DD49" s="752"/>
      <c r="DE49" s="752"/>
      <c r="DF49" s="752"/>
      <c r="DG49" s="752"/>
      <c r="DH49" s="754"/>
      <c r="DI49" s="4"/>
    </row>
    <row r="50" spans="2:113" ht="13.5" customHeight="1">
      <c r="B50" s="17"/>
      <c r="C50" s="582" t="s">
        <v>68</v>
      </c>
      <c r="D50" s="582"/>
      <c r="E50" s="582"/>
      <c r="F50" s="582"/>
      <c r="G50" s="582"/>
      <c r="H50" s="582"/>
      <c r="I50" s="582"/>
      <c r="J50" s="582"/>
      <c r="K50" s="582"/>
      <c r="L50" s="585"/>
      <c r="M50" s="583">
        <v>2616177</v>
      </c>
      <c r="N50" s="584"/>
      <c r="O50" s="584"/>
      <c r="P50" s="584"/>
      <c r="Q50" s="584"/>
      <c r="R50" s="584"/>
      <c r="S50" s="584"/>
      <c r="T50" s="584"/>
      <c r="U50" s="588">
        <v>9.5</v>
      </c>
      <c r="V50" s="588"/>
      <c r="W50" s="588"/>
      <c r="X50" s="588"/>
      <c r="Y50" s="584">
        <v>2227543</v>
      </c>
      <c r="Z50" s="584"/>
      <c r="AA50" s="584"/>
      <c r="AB50" s="584"/>
      <c r="AC50" s="584"/>
      <c r="AD50" s="584"/>
      <c r="AE50" s="584"/>
      <c r="AF50" s="584"/>
      <c r="AG50" s="584" t="s">
        <v>368</v>
      </c>
      <c r="AH50" s="584"/>
      <c r="AI50" s="584"/>
      <c r="AJ50" s="584"/>
      <c r="AK50" s="584"/>
      <c r="AL50" s="584"/>
      <c r="AM50" s="584"/>
      <c r="AN50" s="584"/>
      <c r="AO50" s="584"/>
      <c r="AP50" s="584"/>
      <c r="AQ50" s="588" t="s">
        <v>368</v>
      </c>
      <c r="AR50" s="588"/>
      <c r="AS50" s="588"/>
      <c r="AT50" s="588"/>
      <c r="AU50" s="588"/>
      <c r="AV50" s="647"/>
      <c r="AW50" s="728" t="s">
        <v>67</v>
      </c>
      <c r="AX50" s="632"/>
      <c r="AY50" s="632"/>
      <c r="AZ50" s="632"/>
      <c r="BA50" s="632"/>
      <c r="BB50" s="632"/>
      <c r="BC50" s="632"/>
      <c r="BD50" s="632"/>
      <c r="BE50" s="633"/>
      <c r="BF50" s="782">
        <v>312095</v>
      </c>
      <c r="BG50" s="783"/>
      <c r="BH50" s="783"/>
      <c r="BI50" s="783"/>
      <c r="BJ50" s="783"/>
      <c r="BK50" s="783"/>
      <c r="BL50" s="783"/>
      <c r="BM50" s="784">
        <v>1.1000000000000001</v>
      </c>
      <c r="BN50" s="784"/>
      <c r="BO50" s="784"/>
      <c r="BP50" s="784"/>
      <c r="BQ50" s="783" t="s">
        <v>368</v>
      </c>
      <c r="BR50" s="783"/>
      <c r="BS50" s="783"/>
      <c r="BT50" s="783"/>
      <c r="BU50" s="783"/>
      <c r="BV50" s="783"/>
      <c r="BW50" s="783"/>
      <c r="BX50" s="783"/>
      <c r="BY50" s="783"/>
      <c r="BZ50" s="783">
        <v>312006</v>
      </c>
      <c r="CA50" s="783"/>
      <c r="CB50" s="783"/>
      <c r="CC50" s="783"/>
      <c r="CD50" s="783"/>
      <c r="CE50" s="785"/>
      <c r="CF50" s="619" t="s">
        <v>66</v>
      </c>
      <c r="CG50" s="684"/>
      <c r="CH50" s="684"/>
      <c r="CI50" s="684"/>
      <c r="CJ50" s="684"/>
      <c r="CK50" s="684"/>
      <c r="CL50" s="684"/>
      <c r="CM50" s="684"/>
      <c r="CN50" s="684"/>
      <c r="CO50" s="684"/>
      <c r="CP50" s="684"/>
      <c r="CQ50" s="684"/>
      <c r="CR50" s="685"/>
      <c r="CS50" s="583">
        <v>13194632</v>
      </c>
      <c r="CT50" s="752"/>
      <c r="CU50" s="752"/>
      <c r="CV50" s="752"/>
      <c r="CW50" s="752"/>
      <c r="CX50" s="752"/>
      <c r="CY50" s="752"/>
      <c r="CZ50" s="753"/>
      <c r="DA50" s="583">
        <v>13127607</v>
      </c>
      <c r="DB50" s="752"/>
      <c r="DC50" s="752"/>
      <c r="DD50" s="752"/>
      <c r="DE50" s="752"/>
      <c r="DF50" s="752"/>
      <c r="DG50" s="752"/>
      <c r="DH50" s="754"/>
      <c r="DI50" s="4"/>
    </row>
    <row r="51" spans="2:113" ht="13.5" customHeight="1">
      <c r="B51" s="659" t="s">
        <v>65</v>
      </c>
      <c r="C51" s="582"/>
      <c r="D51" s="582"/>
      <c r="E51" s="582"/>
      <c r="F51" s="582"/>
      <c r="G51" s="582"/>
      <c r="H51" s="582"/>
      <c r="I51" s="582"/>
      <c r="J51" s="582"/>
      <c r="K51" s="582"/>
      <c r="L51" s="585"/>
      <c r="M51" s="583">
        <v>7763212</v>
      </c>
      <c r="N51" s="584"/>
      <c r="O51" s="584"/>
      <c r="P51" s="584"/>
      <c r="Q51" s="584"/>
      <c r="R51" s="584"/>
      <c r="S51" s="584"/>
      <c r="T51" s="584"/>
      <c r="U51" s="588">
        <v>28.2</v>
      </c>
      <c r="V51" s="588"/>
      <c r="W51" s="588"/>
      <c r="X51" s="588"/>
      <c r="Y51" s="584">
        <v>2282438</v>
      </c>
      <c r="Z51" s="584"/>
      <c r="AA51" s="584"/>
      <c r="AB51" s="584"/>
      <c r="AC51" s="584"/>
      <c r="AD51" s="584"/>
      <c r="AE51" s="584"/>
      <c r="AF51" s="584"/>
      <c r="AG51" s="584">
        <v>2282090</v>
      </c>
      <c r="AH51" s="584"/>
      <c r="AI51" s="584"/>
      <c r="AJ51" s="584"/>
      <c r="AK51" s="584"/>
      <c r="AL51" s="584"/>
      <c r="AM51" s="584"/>
      <c r="AN51" s="584"/>
      <c r="AO51" s="584"/>
      <c r="AP51" s="584"/>
      <c r="AQ51" s="588">
        <v>14.6</v>
      </c>
      <c r="AR51" s="588"/>
      <c r="AS51" s="588"/>
      <c r="AT51" s="588"/>
      <c r="AU51" s="588"/>
      <c r="AV51" s="647"/>
      <c r="AW51" s="619" t="s">
        <v>64</v>
      </c>
      <c r="AX51" s="582"/>
      <c r="AY51" s="582"/>
      <c r="AZ51" s="582"/>
      <c r="BA51" s="582"/>
      <c r="BB51" s="582"/>
      <c r="BC51" s="582"/>
      <c r="BD51" s="582"/>
      <c r="BE51" s="585"/>
      <c r="BF51" s="583">
        <v>3111101</v>
      </c>
      <c r="BG51" s="584"/>
      <c r="BH51" s="584"/>
      <c r="BI51" s="584"/>
      <c r="BJ51" s="584"/>
      <c r="BK51" s="584"/>
      <c r="BL51" s="584"/>
      <c r="BM51" s="588">
        <v>11.3</v>
      </c>
      <c r="BN51" s="588"/>
      <c r="BO51" s="588"/>
      <c r="BP51" s="588"/>
      <c r="BQ51" s="584">
        <v>76582</v>
      </c>
      <c r="BR51" s="584"/>
      <c r="BS51" s="584"/>
      <c r="BT51" s="584"/>
      <c r="BU51" s="584"/>
      <c r="BV51" s="584"/>
      <c r="BW51" s="584"/>
      <c r="BX51" s="584"/>
      <c r="BY51" s="584"/>
      <c r="BZ51" s="584">
        <v>2710332</v>
      </c>
      <c r="CA51" s="584"/>
      <c r="CB51" s="584"/>
      <c r="CC51" s="584"/>
      <c r="CD51" s="584"/>
      <c r="CE51" s="584"/>
      <c r="CF51" s="619" t="s">
        <v>63</v>
      </c>
      <c r="CG51" s="684"/>
      <c r="CH51" s="684"/>
      <c r="CI51" s="684"/>
      <c r="CJ51" s="684"/>
      <c r="CK51" s="684"/>
      <c r="CL51" s="684"/>
      <c r="CM51" s="684"/>
      <c r="CN51" s="684"/>
      <c r="CO51" s="684"/>
      <c r="CP51" s="684"/>
      <c r="CQ51" s="684"/>
      <c r="CR51" s="685"/>
      <c r="CS51" s="583">
        <v>15525298</v>
      </c>
      <c r="CT51" s="752"/>
      <c r="CU51" s="752"/>
      <c r="CV51" s="752"/>
      <c r="CW51" s="752"/>
      <c r="CX51" s="752"/>
      <c r="CY51" s="752"/>
      <c r="CZ51" s="753"/>
      <c r="DA51" s="583">
        <v>15317478</v>
      </c>
      <c r="DB51" s="752"/>
      <c r="DC51" s="752"/>
      <c r="DD51" s="752"/>
      <c r="DE51" s="752"/>
      <c r="DF51" s="752"/>
      <c r="DG51" s="752"/>
      <c r="DH51" s="754"/>
      <c r="DI51" s="4"/>
    </row>
    <row r="52" spans="2:113" ht="13.5" customHeight="1">
      <c r="B52" s="659" t="s">
        <v>40</v>
      </c>
      <c r="C52" s="582"/>
      <c r="D52" s="582"/>
      <c r="E52" s="582"/>
      <c r="F52" s="582"/>
      <c r="G52" s="582"/>
      <c r="H52" s="582"/>
      <c r="I52" s="582"/>
      <c r="J52" s="582"/>
      <c r="K52" s="582"/>
      <c r="L52" s="585"/>
      <c r="M52" s="583">
        <v>1937557</v>
      </c>
      <c r="N52" s="584"/>
      <c r="O52" s="584"/>
      <c r="P52" s="584"/>
      <c r="Q52" s="584"/>
      <c r="R52" s="584"/>
      <c r="S52" s="584"/>
      <c r="T52" s="584"/>
      <c r="U52" s="588">
        <v>7</v>
      </c>
      <c r="V52" s="588"/>
      <c r="W52" s="588"/>
      <c r="X52" s="588"/>
      <c r="Y52" s="584">
        <v>1937557</v>
      </c>
      <c r="Z52" s="584"/>
      <c r="AA52" s="584"/>
      <c r="AB52" s="584"/>
      <c r="AC52" s="584"/>
      <c r="AD52" s="584"/>
      <c r="AE52" s="584"/>
      <c r="AF52" s="584"/>
      <c r="AG52" s="734">
        <v>1937557</v>
      </c>
      <c r="AH52" s="734"/>
      <c r="AI52" s="734"/>
      <c r="AJ52" s="734"/>
      <c r="AK52" s="734"/>
      <c r="AL52" s="734"/>
      <c r="AM52" s="734"/>
      <c r="AN52" s="734"/>
      <c r="AO52" s="734"/>
      <c r="AP52" s="734"/>
      <c r="AQ52" s="588">
        <v>12.4</v>
      </c>
      <c r="AR52" s="588"/>
      <c r="AS52" s="588"/>
      <c r="AT52" s="588"/>
      <c r="AU52" s="588"/>
      <c r="AV52" s="647"/>
      <c r="AW52" s="619" t="s">
        <v>62</v>
      </c>
      <c r="AX52" s="582"/>
      <c r="AY52" s="582"/>
      <c r="AZ52" s="582"/>
      <c r="BA52" s="582"/>
      <c r="BB52" s="582"/>
      <c r="BC52" s="582"/>
      <c r="BD52" s="582"/>
      <c r="BE52" s="585"/>
      <c r="BF52" s="583">
        <v>14286199</v>
      </c>
      <c r="BG52" s="584"/>
      <c r="BH52" s="584"/>
      <c r="BI52" s="584"/>
      <c r="BJ52" s="584"/>
      <c r="BK52" s="584"/>
      <c r="BL52" s="584"/>
      <c r="BM52" s="588">
        <v>51.9</v>
      </c>
      <c r="BN52" s="588"/>
      <c r="BO52" s="588"/>
      <c r="BP52" s="588"/>
      <c r="BQ52" s="584">
        <v>676156</v>
      </c>
      <c r="BR52" s="584"/>
      <c r="BS52" s="584"/>
      <c r="BT52" s="584"/>
      <c r="BU52" s="584"/>
      <c r="BV52" s="584"/>
      <c r="BW52" s="584"/>
      <c r="BX52" s="584"/>
      <c r="BY52" s="584"/>
      <c r="BZ52" s="584">
        <v>6934355</v>
      </c>
      <c r="CA52" s="584"/>
      <c r="CB52" s="584"/>
      <c r="CC52" s="584"/>
      <c r="CD52" s="584"/>
      <c r="CE52" s="584"/>
      <c r="CF52" s="619" t="s">
        <v>61</v>
      </c>
      <c r="CG52" s="684"/>
      <c r="CH52" s="684"/>
      <c r="CI52" s="684"/>
      <c r="CJ52" s="684"/>
      <c r="CK52" s="684"/>
      <c r="CL52" s="684"/>
      <c r="CM52" s="684"/>
      <c r="CN52" s="684"/>
      <c r="CO52" s="684"/>
      <c r="CP52" s="684"/>
      <c r="CQ52" s="684"/>
      <c r="CR52" s="685"/>
      <c r="CS52" s="769">
        <v>0.89</v>
      </c>
      <c r="CT52" s="770"/>
      <c r="CU52" s="770"/>
      <c r="CV52" s="770"/>
      <c r="CW52" s="770"/>
      <c r="CX52" s="770"/>
      <c r="CY52" s="770"/>
      <c r="CZ52" s="771"/>
      <c r="DA52" s="769">
        <v>0.88</v>
      </c>
      <c r="DB52" s="770"/>
      <c r="DC52" s="770"/>
      <c r="DD52" s="770"/>
      <c r="DE52" s="770"/>
      <c r="DF52" s="770"/>
      <c r="DG52" s="770"/>
      <c r="DH52" s="775"/>
      <c r="DI52" s="4"/>
    </row>
    <row r="53" spans="2:113" ht="13.5" customHeight="1">
      <c r="B53" s="686" t="s">
        <v>116</v>
      </c>
      <c r="C53" s="688" t="s">
        <v>424</v>
      </c>
      <c r="D53" s="689"/>
      <c r="E53" s="689"/>
      <c r="F53" s="689"/>
      <c r="G53" s="689"/>
      <c r="H53" s="689"/>
      <c r="I53" s="690" t="s">
        <v>12</v>
      </c>
      <c r="J53" s="692" t="s">
        <v>60</v>
      </c>
      <c r="K53" s="692"/>
      <c r="L53" s="693"/>
      <c r="M53" s="741">
        <v>1768623</v>
      </c>
      <c r="N53" s="742"/>
      <c r="O53" s="742"/>
      <c r="P53" s="742"/>
      <c r="Q53" s="742"/>
      <c r="R53" s="742"/>
      <c r="S53" s="742"/>
      <c r="T53" s="742"/>
      <c r="U53" s="743">
        <v>6.4</v>
      </c>
      <c r="V53" s="743"/>
      <c r="W53" s="743"/>
      <c r="X53" s="743"/>
      <c r="Y53" s="742">
        <v>1768623</v>
      </c>
      <c r="Z53" s="742"/>
      <c r="AA53" s="742"/>
      <c r="AB53" s="742"/>
      <c r="AC53" s="742"/>
      <c r="AD53" s="742"/>
      <c r="AE53" s="742"/>
      <c r="AF53" s="742"/>
      <c r="AG53" s="742">
        <v>1768623</v>
      </c>
      <c r="AH53" s="742"/>
      <c r="AI53" s="742"/>
      <c r="AJ53" s="742"/>
      <c r="AK53" s="742"/>
      <c r="AL53" s="742"/>
      <c r="AM53" s="742"/>
      <c r="AN53" s="742"/>
      <c r="AO53" s="742"/>
      <c r="AP53" s="742"/>
      <c r="AQ53" s="743">
        <v>11.3</v>
      </c>
      <c r="AR53" s="743"/>
      <c r="AS53" s="743"/>
      <c r="AT53" s="743"/>
      <c r="AU53" s="743"/>
      <c r="AV53" s="781"/>
      <c r="AW53" s="619" t="s">
        <v>59</v>
      </c>
      <c r="AX53" s="582"/>
      <c r="AY53" s="582"/>
      <c r="AZ53" s="582"/>
      <c r="BA53" s="582"/>
      <c r="BB53" s="582"/>
      <c r="BC53" s="582"/>
      <c r="BD53" s="582"/>
      <c r="BE53" s="585"/>
      <c r="BF53" s="583">
        <v>2117435</v>
      </c>
      <c r="BG53" s="584"/>
      <c r="BH53" s="584"/>
      <c r="BI53" s="584"/>
      <c r="BJ53" s="584"/>
      <c r="BK53" s="584"/>
      <c r="BL53" s="584"/>
      <c r="BM53" s="588">
        <v>7.7</v>
      </c>
      <c r="BN53" s="588"/>
      <c r="BO53" s="588"/>
      <c r="BP53" s="588"/>
      <c r="BQ53" s="584">
        <v>326915</v>
      </c>
      <c r="BR53" s="584"/>
      <c r="BS53" s="584"/>
      <c r="BT53" s="584"/>
      <c r="BU53" s="584"/>
      <c r="BV53" s="584"/>
      <c r="BW53" s="584"/>
      <c r="BX53" s="584"/>
      <c r="BY53" s="584"/>
      <c r="BZ53" s="584">
        <v>1203328</v>
      </c>
      <c r="CA53" s="584"/>
      <c r="CB53" s="584"/>
      <c r="CC53" s="584"/>
      <c r="CD53" s="584"/>
      <c r="CE53" s="584"/>
      <c r="CF53" s="619" t="s">
        <v>58</v>
      </c>
      <c r="CG53" s="694"/>
      <c r="CH53" s="694"/>
      <c r="CI53" s="694"/>
      <c r="CJ53" s="694"/>
      <c r="CK53" s="694"/>
      <c r="CL53" s="694"/>
      <c r="CM53" s="694"/>
      <c r="CN53" s="694"/>
      <c r="CO53" s="694"/>
      <c r="CP53" s="694"/>
      <c r="CQ53" s="708" t="s">
        <v>3</v>
      </c>
      <c r="CR53" s="709"/>
      <c r="CS53" s="586">
        <v>6.7</v>
      </c>
      <c r="CT53" s="635"/>
      <c r="CU53" s="635"/>
      <c r="CV53" s="635"/>
      <c r="CW53" s="635"/>
      <c r="CX53" s="635"/>
      <c r="CY53" s="635"/>
      <c r="CZ53" s="765"/>
      <c r="DA53" s="586">
        <v>7.9</v>
      </c>
      <c r="DB53" s="635"/>
      <c r="DC53" s="635"/>
      <c r="DD53" s="635"/>
      <c r="DE53" s="635"/>
      <c r="DF53" s="635"/>
      <c r="DG53" s="635"/>
      <c r="DH53" s="760"/>
      <c r="DI53" s="4"/>
    </row>
    <row r="54" spans="2:113" ht="13.5" customHeight="1">
      <c r="B54" s="616"/>
      <c r="C54" s="641"/>
      <c r="D54" s="642"/>
      <c r="E54" s="642"/>
      <c r="F54" s="642"/>
      <c r="G54" s="642"/>
      <c r="H54" s="642"/>
      <c r="I54" s="691"/>
      <c r="J54" s="695" t="s">
        <v>57</v>
      </c>
      <c r="K54" s="695"/>
      <c r="L54" s="696"/>
      <c r="M54" s="583">
        <v>168895</v>
      </c>
      <c r="N54" s="584"/>
      <c r="O54" s="584"/>
      <c r="P54" s="584"/>
      <c r="Q54" s="584"/>
      <c r="R54" s="584"/>
      <c r="S54" s="584"/>
      <c r="T54" s="584"/>
      <c r="U54" s="588">
        <v>0.6</v>
      </c>
      <c r="V54" s="588"/>
      <c r="W54" s="588"/>
      <c r="X54" s="588"/>
      <c r="Y54" s="584">
        <v>168895</v>
      </c>
      <c r="Z54" s="584"/>
      <c r="AA54" s="584"/>
      <c r="AB54" s="584"/>
      <c r="AC54" s="584"/>
      <c r="AD54" s="584"/>
      <c r="AE54" s="584"/>
      <c r="AF54" s="584"/>
      <c r="AG54" s="584">
        <v>168895</v>
      </c>
      <c r="AH54" s="584"/>
      <c r="AI54" s="584"/>
      <c r="AJ54" s="584"/>
      <c r="AK54" s="584"/>
      <c r="AL54" s="584"/>
      <c r="AM54" s="584"/>
      <c r="AN54" s="584"/>
      <c r="AO54" s="584"/>
      <c r="AP54" s="584"/>
      <c r="AQ54" s="588">
        <v>1.1000000000000001</v>
      </c>
      <c r="AR54" s="588"/>
      <c r="AS54" s="588"/>
      <c r="AT54" s="588"/>
      <c r="AU54" s="588"/>
      <c r="AV54" s="647"/>
      <c r="AW54" s="619" t="s">
        <v>56</v>
      </c>
      <c r="AX54" s="582"/>
      <c r="AY54" s="582"/>
      <c r="AZ54" s="582"/>
      <c r="BA54" s="582"/>
      <c r="BB54" s="582"/>
      <c r="BC54" s="582"/>
      <c r="BD54" s="582"/>
      <c r="BE54" s="585"/>
      <c r="BF54" s="583">
        <v>80333</v>
      </c>
      <c r="BG54" s="584"/>
      <c r="BH54" s="584"/>
      <c r="BI54" s="584"/>
      <c r="BJ54" s="584"/>
      <c r="BK54" s="584"/>
      <c r="BL54" s="584"/>
      <c r="BM54" s="588">
        <v>0.3</v>
      </c>
      <c r="BN54" s="588"/>
      <c r="BO54" s="588"/>
      <c r="BP54" s="588"/>
      <c r="BQ54" s="584" t="s">
        <v>368</v>
      </c>
      <c r="BR54" s="584"/>
      <c r="BS54" s="584"/>
      <c r="BT54" s="584"/>
      <c r="BU54" s="584"/>
      <c r="BV54" s="584"/>
      <c r="BW54" s="584"/>
      <c r="BX54" s="584"/>
      <c r="BY54" s="584"/>
      <c r="BZ54" s="584">
        <v>52646</v>
      </c>
      <c r="CA54" s="584"/>
      <c r="CB54" s="584"/>
      <c r="CC54" s="584"/>
      <c r="CD54" s="584"/>
      <c r="CE54" s="584"/>
      <c r="CF54" s="697" t="s">
        <v>55</v>
      </c>
      <c r="CG54" s="698"/>
      <c r="CH54" s="698"/>
      <c r="CI54" s="698"/>
      <c r="CJ54" s="698"/>
      <c r="CK54" s="698"/>
      <c r="CL54" s="698"/>
      <c r="CM54" s="698"/>
      <c r="CN54" s="698"/>
      <c r="CO54" s="698"/>
      <c r="CP54" s="698"/>
      <c r="CQ54" s="710" t="s">
        <v>3</v>
      </c>
      <c r="CR54" s="711"/>
      <c r="CS54" s="586">
        <v>10.6</v>
      </c>
      <c r="CT54" s="635"/>
      <c r="CU54" s="635"/>
      <c r="CV54" s="635"/>
      <c r="CW54" s="635"/>
      <c r="CX54" s="635"/>
      <c r="CY54" s="635"/>
      <c r="CZ54" s="765"/>
      <c r="DA54" s="586">
        <v>10.8</v>
      </c>
      <c r="DB54" s="635"/>
      <c r="DC54" s="635"/>
      <c r="DD54" s="635"/>
      <c r="DE54" s="635"/>
      <c r="DF54" s="635"/>
      <c r="DG54" s="635"/>
      <c r="DH54" s="760"/>
      <c r="DI54" s="4"/>
    </row>
    <row r="55" spans="2:113" ht="13.5" customHeight="1">
      <c r="B55" s="687"/>
      <c r="C55" s="699" t="s">
        <v>425</v>
      </c>
      <c r="D55" s="700"/>
      <c r="E55" s="700"/>
      <c r="F55" s="700"/>
      <c r="G55" s="700"/>
      <c r="H55" s="700"/>
      <c r="I55" s="700"/>
      <c r="J55" s="700"/>
      <c r="K55" s="700"/>
      <c r="L55" s="701"/>
      <c r="M55" s="733">
        <v>39</v>
      </c>
      <c r="N55" s="734"/>
      <c r="O55" s="734"/>
      <c r="P55" s="734"/>
      <c r="Q55" s="734"/>
      <c r="R55" s="734"/>
      <c r="S55" s="734"/>
      <c r="T55" s="734"/>
      <c r="U55" s="735">
        <v>0</v>
      </c>
      <c r="V55" s="735"/>
      <c r="W55" s="735"/>
      <c r="X55" s="735"/>
      <c r="Y55" s="734">
        <v>39</v>
      </c>
      <c r="Z55" s="734"/>
      <c r="AA55" s="734"/>
      <c r="AB55" s="734"/>
      <c r="AC55" s="734"/>
      <c r="AD55" s="734"/>
      <c r="AE55" s="734"/>
      <c r="AF55" s="734"/>
      <c r="AG55" s="734">
        <v>39</v>
      </c>
      <c r="AH55" s="734"/>
      <c r="AI55" s="734"/>
      <c r="AJ55" s="734"/>
      <c r="AK55" s="734"/>
      <c r="AL55" s="734"/>
      <c r="AM55" s="734"/>
      <c r="AN55" s="734"/>
      <c r="AO55" s="734"/>
      <c r="AP55" s="734"/>
      <c r="AQ55" s="735">
        <v>0</v>
      </c>
      <c r="AR55" s="735"/>
      <c r="AS55" s="735"/>
      <c r="AT55" s="735"/>
      <c r="AU55" s="735"/>
      <c r="AV55" s="778"/>
      <c r="AW55" s="619" t="s">
        <v>54</v>
      </c>
      <c r="AX55" s="582"/>
      <c r="AY55" s="582"/>
      <c r="AZ55" s="582"/>
      <c r="BA55" s="582"/>
      <c r="BB55" s="582"/>
      <c r="BC55" s="582"/>
      <c r="BD55" s="582"/>
      <c r="BE55" s="585"/>
      <c r="BF55" s="583">
        <v>44208</v>
      </c>
      <c r="BG55" s="584"/>
      <c r="BH55" s="584"/>
      <c r="BI55" s="584"/>
      <c r="BJ55" s="584"/>
      <c r="BK55" s="584"/>
      <c r="BL55" s="584"/>
      <c r="BM55" s="588">
        <v>0.2</v>
      </c>
      <c r="BN55" s="588"/>
      <c r="BO55" s="588"/>
      <c r="BP55" s="588"/>
      <c r="BQ55" s="584" t="s">
        <v>368</v>
      </c>
      <c r="BR55" s="584"/>
      <c r="BS55" s="584"/>
      <c r="BT55" s="584"/>
      <c r="BU55" s="584"/>
      <c r="BV55" s="584"/>
      <c r="BW55" s="584"/>
      <c r="BX55" s="584"/>
      <c r="BY55" s="584"/>
      <c r="BZ55" s="584">
        <v>41082</v>
      </c>
      <c r="CA55" s="584"/>
      <c r="CB55" s="584"/>
      <c r="CC55" s="584"/>
      <c r="CD55" s="584"/>
      <c r="CE55" s="584"/>
      <c r="CF55" s="702" t="s">
        <v>426</v>
      </c>
      <c r="CG55" s="703"/>
      <c r="CH55" s="728" t="s">
        <v>53</v>
      </c>
      <c r="CI55" s="777"/>
      <c r="CJ55" s="777"/>
      <c r="CK55" s="777"/>
      <c r="CL55" s="777"/>
      <c r="CM55" s="777"/>
      <c r="CN55" s="777"/>
      <c r="CO55" s="777"/>
      <c r="CP55" s="777"/>
      <c r="CQ55" s="779" t="s">
        <v>3</v>
      </c>
      <c r="CR55" s="780"/>
      <c r="CS55" s="766" t="s">
        <v>368</v>
      </c>
      <c r="CT55" s="767"/>
      <c r="CU55" s="767"/>
      <c r="CV55" s="767"/>
      <c r="CW55" s="767"/>
      <c r="CX55" s="767"/>
      <c r="CY55" s="767"/>
      <c r="CZ55" s="768"/>
      <c r="DA55" s="766" t="s">
        <v>368</v>
      </c>
      <c r="DB55" s="767"/>
      <c r="DC55" s="767"/>
      <c r="DD55" s="767"/>
      <c r="DE55" s="767"/>
      <c r="DF55" s="767"/>
      <c r="DG55" s="767"/>
      <c r="DH55" s="776"/>
      <c r="DI55" s="4"/>
    </row>
    <row r="56" spans="2:113" ht="13.5" customHeight="1">
      <c r="B56" s="659" t="s">
        <v>52</v>
      </c>
      <c r="C56" s="582"/>
      <c r="D56" s="582"/>
      <c r="E56" s="582"/>
      <c r="F56" s="582"/>
      <c r="G56" s="582"/>
      <c r="H56" s="582"/>
      <c r="I56" s="582"/>
      <c r="J56" s="582"/>
      <c r="K56" s="582"/>
      <c r="L56" s="585"/>
      <c r="M56" s="583">
        <v>14090131</v>
      </c>
      <c r="N56" s="584"/>
      <c r="O56" s="584"/>
      <c r="P56" s="584"/>
      <c r="Q56" s="584"/>
      <c r="R56" s="584"/>
      <c r="S56" s="584"/>
      <c r="T56" s="584"/>
      <c r="U56" s="588">
        <v>51.2</v>
      </c>
      <c r="V56" s="588"/>
      <c r="W56" s="588"/>
      <c r="X56" s="588"/>
      <c r="Y56" s="584">
        <v>8131173</v>
      </c>
      <c r="Z56" s="584"/>
      <c r="AA56" s="584"/>
      <c r="AB56" s="584"/>
      <c r="AC56" s="584"/>
      <c r="AD56" s="584"/>
      <c r="AE56" s="584"/>
      <c r="AF56" s="584"/>
      <c r="AG56" s="742">
        <v>8078127</v>
      </c>
      <c r="AH56" s="742"/>
      <c r="AI56" s="742"/>
      <c r="AJ56" s="742"/>
      <c r="AK56" s="742"/>
      <c r="AL56" s="742"/>
      <c r="AM56" s="742"/>
      <c r="AN56" s="742"/>
      <c r="AO56" s="742"/>
      <c r="AP56" s="742"/>
      <c r="AQ56" s="588">
        <v>51.8</v>
      </c>
      <c r="AR56" s="588"/>
      <c r="AS56" s="588"/>
      <c r="AT56" s="588"/>
      <c r="AU56" s="588"/>
      <c r="AV56" s="647"/>
      <c r="AW56" s="772" t="s">
        <v>427</v>
      </c>
      <c r="AX56" s="773"/>
      <c r="AY56" s="773"/>
      <c r="AZ56" s="773"/>
      <c r="BA56" s="773"/>
      <c r="BB56" s="773"/>
      <c r="BC56" s="773"/>
      <c r="BD56" s="773"/>
      <c r="BE56" s="774"/>
      <c r="BF56" s="583">
        <v>105510</v>
      </c>
      <c r="BG56" s="584"/>
      <c r="BH56" s="584"/>
      <c r="BI56" s="584"/>
      <c r="BJ56" s="584"/>
      <c r="BK56" s="584"/>
      <c r="BL56" s="584"/>
      <c r="BM56" s="588">
        <v>0.4</v>
      </c>
      <c r="BN56" s="588"/>
      <c r="BO56" s="588"/>
      <c r="BP56" s="588"/>
      <c r="BQ56" s="584" t="s">
        <v>368</v>
      </c>
      <c r="BR56" s="584"/>
      <c r="BS56" s="584"/>
      <c r="BT56" s="584"/>
      <c r="BU56" s="584"/>
      <c r="BV56" s="584"/>
      <c r="BW56" s="584"/>
      <c r="BX56" s="584"/>
      <c r="BY56" s="584"/>
      <c r="BZ56" s="584">
        <v>92488</v>
      </c>
      <c r="CA56" s="584"/>
      <c r="CB56" s="584"/>
      <c r="CC56" s="584"/>
      <c r="CD56" s="584"/>
      <c r="CE56" s="584"/>
      <c r="CF56" s="704"/>
      <c r="CG56" s="705"/>
      <c r="CH56" s="619" t="s">
        <v>51</v>
      </c>
      <c r="CI56" s="694"/>
      <c r="CJ56" s="694"/>
      <c r="CK56" s="694"/>
      <c r="CL56" s="694"/>
      <c r="CM56" s="694"/>
      <c r="CN56" s="694"/>
      <c r="CO56" s="694"/>
      <c r="CP56" s="694"/>
      <c r="CQ56" s="708" t="s">
        <v>3</v>
      </c>
      <c r="CR56" s="709"/>
      <c r="CS56" s="769" t="s">
        <v>368</v>
      </c>
      <c r="CT56" s="770"/>
      <c r="CU56" s="770"/>
      <c r="CV56" s="770"/>
      <c r="CW56" s="770"/>
      <c r="CX56" s="770"/>
      <c r="CY56" s="770"/>
      <c r="CZ56" s="771"/>
      <c r="DA56" s="769" t="s">
        <v>368</v>
      </c>
      <c r="DB56" s="770"/>
      <c r="DC56" s="770"/>
      <c r="DD56" s="770"/>
      <c r="DE56" s="770"/>
      <c r="DF56" s="770"/>
      <c r="DG56" s="770"/>
      <c r="DH56" s="775"/>
      <c r="DI56" s="4"/>
    </row>
    <row r="57" spans="2:113" ht="13.5" customHeight="1">
      <c r="B57" s="659" t="s">
        <v>50</v>
      </c>
      <c r="C57" s="582"/>
      <c r="D57" s="582"/>
      <c r="E57" s="582"/>
      <c r="F57" s="582"/>
      <c r="G57" s="582"/>
      <c r="H57" s="582"/>
      <c r="I57" s="582"/>
      <c r="J57" s="582"/>
      <c r="K57" s="582"/>
      <c r="L57" s="585"/>
      <c r="M57" s="583">
        <v>3915833</v>
      </c>
      <c r="N57" s="584"/>
      <c r="O57" s="584"/>
      <c r="P57" s="584"/>
      <c r="Q57" s="584"/>
      <c r="R57" s="584"/>
      <c r="S57" s="584"/>
      <c r="T57" s="584"/>
      <c r="U57" s="588">
        <v>14.2</v>
      </c>
      <c r="V57" s="588"/>
      <c r="W57" s="588"/>
      <c r="X57" s="588"/>
      <c r="Y57" s="584">
        <v>2686305</v>
      </c>
      <c r="Z57" s="584"/>
      <c r="AA57" s="584"/>
      <c r="AB57" s="584"/>
      <c r="AC57" s="584"/>
      <c r="AD57" s="584"/>
      <c r="AE57" s="584"/>
      <c r="AF57" s="584"/>
      <c r="AG57" s="584">
        <v>2307150</v>
      </c>
      <c r="AH57" s="584"/>
      <c r="AI57" s="584"/>
      <c r="AJ57" s="584"/>
      <c r="AK57" s="584"/>
      <c r="AL57" s="584"/>
      <c r="AM57" s="584"/>
      <c r="AN57" s="584"/>
      <c r="AO57" s="584"/>
      <c r="AP57" s="584"/>
      <c r="AQ57" s="588">
        <v>14.8</v>
      </c>
      <c r="AR57" s="588"/>
      <c r="AS57" s="588"/>
      <c r="AT57" s="588"/>
      <c r="AU57" s="588"/>
      <c r="AV57" s="647"/>
      <c r="AW57" s="619" t="s">
        <v>49</v>
      </c>
      <c r="AX57" s="582"/>
      <c r="AY57" s="582"/>
      <c r="AZ57" s="582"/>
      <c r="BA57" s="582"/>
      <c r="BB57" s="582"/>
      <c r="BC57" s="582"/>
      <c r="BD57" s="582"/>
      <c r="BE57" s="585"/>
      <c r="BF57" s="583">
        <v>1931757</v>
      </c>
      <c r="BG57" s="584"/>
      <c r="BH57" s="584"/>
      <c r="BI57" s="584"/>
      <c r="BJ57" s="584"/>
      <c r="BK57" s="584"/>
      <c r="BL57" s="584"/>
      <c r="BM57" s="588">
        <v>7</v>
      </c>
      <c r="BN57" s="588"/>
      <c r="BO57" s="588"/>
      <c r="BP57" s="588"/>
      <c r="BQ57" s="584">
        <v>622914</v>
      </c>
      <c r="BR57" s="584"/>
      <c r="BS57" s="584"/>
      <c r="BT57" s="584"/>
      <c r="BU57" s="584"/>
      <c r="BV57" s="584"/>
      <c r="BW57" s="584"/>
      <c r="BX57" s="584"/>
      <c r="BY57" s="584"/>
      <c r="BZ57" s="584">
        <v>1288697</v>
      </c>
      <c r="CA57" s="584"/>
      <c r="CB57" s="584"/>
      <c r="CC57" s="584"/>
      <c r="CD57" s="584"/>
      <c r="CE57" s="584"/>
      <c r="CF57" s="704"/>
      <c r="CG57" s="705"/>
      <c r="CH57" s="619" t="s">
        <v>48</v>
      </c>
      <c r="CI57" s="694"/>
      <c r="CJ57" s="694"/>
      <c r="CK57" s="694"/>
      <c r="CL57" s="694"/>
      <c r="CM57" s="694"/>
      <c r="CN57" s="694"/>
      <c r="CO57" s="694"/>
      <c r="CP57" s="694"/>
      <c r="CQ57" s="708" t="s">
        <v>3</v>
      </c>
      <c r="CR57" s="709"/>
      <c r="CS57" s="586">
        <v>2.5</v>
      </c>
      <c r="CT57" s="635"/>
      <c r="CU57" s="635"/>
      <c r="CV57" s="635"/>
      <c r="CW57" s="635"/>
      <c r="CX57" s="635"/>
      <c r="CY57" s="635"/>
      <c r="CZ57" s="765"/>
      <c r="DA57" s="586">
        <v>3</v>
      </c>
      <c r="DB57" s="635"/>
      <c r="DC57" s="635"/>
      <c r="DD57" s="635"/>
      <c r="DE57" s="635"/>
      <c r="DF57" s="635"/>
      <c r="DG57" s="635"/>
      <c r="DH57" s="760"/>
    </row>
    <row r="58" spans="2:113" ht="13.5" customHeight="1">
      <c r="B58" s="659" t="s">
        <v>47</v>
      </c>
      <c r="C58" s="582"/>
      <c r="D58" s="582"/>
      <c r="E58" s="582"/>
      <c r="F58" s="582"/>
      <c r="G58" s="582"/>
      <c r="H58" s="582"/>
      <c r="I58" s="582"/>
      <c r="J58" s="582"/>
      <c r="K58" s="582"/>
      <c r="L58" s="585"/>
      <c r="M58" s="583">
        <v>62670</v>
      </c>
      <c r="N58" s="584"/>
      <c r="O58" s="584"/>
      <c r="P58" s="584"/>
      <c r="Q58" s="584"/>
      <c r="R58" s="584"/>
      <c r="S58" s="584"/>
      <c r="T58" s="584"/>
      <c r="U58" s="588">
        <v>0.2</v>
      </c>
      <c r="V58" s="588"/>
      <c r="W58" s="588"/>
      <c r="X58" s="588"/>
      <c r="Y58" s="584">
        <v>62332</v>
      </c>
      <c r="Z58" s="584"/>
      <c r="AA58" s="584"/>
      <c r="AB58" s="584"/>
      <c r="AC58" s="584"/>
      <c r="AD58" s="584"/>
      <c r="AE58" s="584"/>
      <c r="AF58" s="584"/>
      <c r="AG58" s="584">
        <v>62138</v>
      </c>
      <c r="AH58" s="584"/>
      <c r="AI58" s="584"/>
      <c r="AJ58" s="584"/>
      <c r="AK58" s="584"/>
      <c r="AL58" s="584"/>
      <c r="AM58" s="584"/>
      <c r="AN58" s="584"/>
      <c r="AO58" s="584"/>
      <c r="AP58" s="584"/>
      <c r="AQ58" s="588">
        <v>0.4</v>
      </c>
      <c r="AR58" s="588"/>
      <c r="AS58" s="588"/>
      <c r="AT58" s="588"/>
      <c r="AU58" s="588"/>
      <c r="AV58" s="647"/>
      <c r="AW58" s="619" t="s">
        <v>46</v>
      </c>
      <c r="AX58" s="582"/>
      <c r="AY58" s="582"/>
      <c r="AZ58" s="582"/>
      <c r="BA58" s="582"/>
      <c r="BB58" s="582"/>
      <c r="BC58" s="582"/>
      <c r="BD58" s="582"/>
      <c r="BE58" s="585"/>
      <c r="BF58" s="583">
        <v>1091771</v>
      </c>
      <c r="BG58" s="584"/>
      <c r="BH58" s="584"/>
      <c r="BI58" s="584"/>
      <c r="BJ58" s="584"/>
      <c r="BK58" s="584"/>
      <c r="BL58" s="584"/>
      <c r="BM58" s="588">
        <v>4</v>
      </c>
      <c r="BN58" s="588"/>
      <c r="BO58" s="588"/>
      <c r="BP58" s="588"/>
      <c r="BQ58" s="584">
        <v>4620</v>
      </c>
      <c r="BR58" s="584"/>
      <c r="BS58" s="584"/>
      <c r="BT58" s="584"/>
      <c r="BU58" s="584"/>
      <c r="BV58" s="584"/>
      <c r="BW58" s="584"/>
      <c r="BX58" s="584"/>
      <c r="BY58" s="584"/>
      <c r="BZ58" s="584">
        <v>810427</v>
      </c>
      <c r="CA58" s="584"/>
      <c r="CB58" s="584"/>
      <c r="CC58" s="584"/>
      <c r="CD58" s="584"/>
      <c r="CE58" s="584"/>
      <c r="CF58" s="706"/>
      <c r="CG58" s="707"/>
      <c r="CH58" s="697" t="s">
        <v>45</v>
      </c>
      <c r="CI58" s="698"/>
      <c r="CJ58" s="698"/>
      <c r="CK58" s="698"/>
      <c r="CL58" s="698"/>
      <c r="CM58" s="698"/>
      <c r="CN58" s="698"/>
      <c r="CO58" s="698"/>
      <c r="CP58" s="698"/>
      <c r="CQ58" s="710" t="s">
        <v>3</v>
      </c>
      <c r="CR58" s="711"/>
      <c r="CS58" s="761">
        <v>17.899999999999999</v>
      </c>
      <c r="CT58" s="762"/>
      <c r="CU58" s="762"/>
      <c r="CV58" s="762"/>
      <c r="CW58" s="762"/>
      <c r="CX58" s="762"/>
      <c r="CY58" s="762"/>
      <c r="CZ58" s="763"/>
      <c r="DA58" s="761">
        <v>23.5</v>
      </c>
      <c r="DB58" s="762"/>
      <c r="DC58" s="762"/>
      <c r="DD58" s="762"/>
      <c r="DE58" s="762"/>
      <c r="DF58" s="762"/>
      <c r="DG58" s="762"/>
      <c r="DH58" s="764"/>
      <c r="DI58" s="4"/>
    </row>
    <row r="59" spans="2:113" ht="13.5" customHeight="1">
      <c r="B59" s="659" t="s">
        <v>44</v>
      </c>
      <c r="C59" s="582"/>
      <c r="D59" s="582"/>
      <c r="E59" s="582"/>
      <c r="F59" s="582"/>
      <c r="G59" s="582"/>
      <c r="H59" s="582"/>
      <c r="I59" s="582"/>
      <c r="J59" s="582"/>
      <c r="K59" s="582"/>
      <c r="L59" s="585"/>
      <c r="M59" s="583">
        <v>3072722</v>
      </c>
      <c r="N59" s="584"/>
      <c r="O59" s="584"/>
      <c r="P59" s="584"/>
      <c r="Q59" s="584"/>
      <c r="R59" s="584"/>
      <c r="S59" s="584"/>
      <c r="T59" s="584"/>
      <c r="U59" s="588">
        <v>11.2</v>
      </c>
      <c r="V59" s="588"/>
      <c r="W59" s="588"/>
      <c r="X59" s="588"/>
      <c r="Y59" s="584">
        <v>1916164</v>
      </c>
      <c r="Z59" s="584"/>
      <c r="AA59" s="584"/>
      <c r="AB59" s="584"/>
      <c r="AC59" s="584"/>
      <c r="AD59" s="584"/>
      <c r="AE59" s="584"/>
      <c r="AF59" s="584"/>
      <c r="AG59" s="584">
        <v>1534103</v>
      </c>
      <c r="AH59" s="584"/>
      <c r="AI59" s="584"/>
      <c r="AJ59" s="584"/>
      <c r="AK59" s="584"/>
      <c r="AL59" s="584"/>
      <c r="AM59" s="584"/>
      <c r="AN59" s="584"/>
      <c r="AO59" s="584"/>
      <c r="AP59" s="584"/>
      <c r="AQ59" s="588">
        <v>9.8000000000000007</v>
      </c>
      <c r="AR59" s="588"/>
      <c r="AS59" s="588"/>
      <c r="AT59" s="588"/>
      <c r="AU59" s="588"/>
      <c r="AV59" s="647"/>
      <c r="AW59" s="619" t="s">
        <v>428</v>
      </c>
      <c r="AX59" s="582"/>
      <c r="AY59" s="582"/>
      <c r="AZ59" s="582"/>
      <c r="BA59" s="582"/>
      <c r="BB59" s="582"/>
      <c r="BC59" s="582"/>
      <c r="BD59" s="582"/>
      <c r="BE59" s="585"/>
      <c r="BF59" s="583">
        <v>2488738</v>
      </c>
      <c r="BG59" s="584"/>
      <c r="BH59" s="584"/>
      <c r="BI59" s="584"/>
      <c r="BJ59" s="584"/>
      <c r="BK59" s="584"/>
      <c r="BL59" s="584"/>
      <c r="BM59" s="588">
        <v>9</v>
      </c>
      <c r="BN59" s="588"/>
      <c r="BO59" s="588"/>
      <c r="BP59" s="588"/>
      <c r="BQ59" s="584">
        <v>371975</v>
      </c>
      <c r="BR59" s="584"/>
      <c r="BS59" s="584"/>
      <c r="BT59" s="584"/>
      <c r="BU59" s="584"/>
      <c r="BV59" s="584"/>
      <c r="BW59" s="584"/>
      <c r="BX59" s="584"/>
      <c r="BY59" s="584"/>
      <c r="BZ59" s="584">
        <v>1878076</v>
      </c>
      <c r="CA59" s="584"/>
      <c r="CB59" s="584"/>
      <c r="CC59" s="584"/>
      <c r="CD59" s="584"/>
      <c r="CE59" s="584"/>
      <c r="CF59" s="638" t="s">
        <v>429</v>
      </c>
      <c r="CG59" s="639"/>
      <c r="CH59" s="639"/>
      <c r="CI59" s="639"/>
      <c r="CJ59" s="640"/>
      <c r="CK59" s="632" t="s">
        <v>430</v>
      </c>
      <c r="CL59" s="632"/>
      <c r="CM59" s="632"/>
      <c r="CN59" s="632"/>
      <c r="CO59" s="632"/>
      <c r="CP59" s="632"/>
      <c r="CQ59" s="632"/>
      <c r="CR59" s="633"/>
      <c r="CS59" s="583">
        <v>1783835</v>
      </c>
      <c r="CT59" s="752"/>
      <c r="CU59" s="752"/>
      <c r="CV59" s="752"/>
      <c r="CW59" s="752"/>
      <c r="CX59" s="752"/>
      <c r="CY59" s="752"/>
      <c r="CZ59" s="753"/>
      <c r="DA59" s="583">
        <v>1500992</v>
      </c>
      <c r="DB59" s="752"/>
      <c r="DC59" s="752"/>
      <c r="DD59" s="752"/>
      <c r="DE59" s="752"/>
      <c r="DF59" s="752"/>
      <c r="DG59" s="752"/>
      <c r="DH59" s="754"/>
      <c r="DI59" s="4"/>
    </row>
    <row r="60" spans="2:113" ht="13.5" customHeight="1">
      <c r="B60" s="17"/>
      <c r="C60" s="582" t="s">
        <v>43</v>
      </c>
      <c r="D60" s="582"/>
      <c r="E60" s="582"/>
      <c r="F60" s="582"/>
      <c r="G60" s="582"/>
      <c r="H60" s="582"/>
      <c r="I60" s="582"/>
      <c r="J60" s="582"/>
      <c r="K60" s="582"/>
      <c r="L60" s="585"/>
      <c r="M60" s="583">
        <v>416238</v>
      </c>
      <c r="N60" s="584"/>
      <c r="O60" s="584"/>
      <c r="P60" s="584"/>
      <c r="Q60" s="584"/>
      <c r="R60" s="584"/>
      <c r="S60" s="584"/>
      <c r="T60" s="584"/>
      <c r="U60" s="588">
        <v>1.5</v>
      </c>
      <c r="V60" s="588"/>
      <c r="W60" s="588"/>
      <c r="X60" s="588"/>
      <c r="Y60" s="584">
        <v>168549</v>
      </c>
      <c r="Z60" s="584"/>
      <c r="AA60" s="584"/>
      <c r="AB60" s="584"/>
      <c r="AC60" s="584"/>
      <c r="AD60" s="584"/>
      <c r="AE60" s="584"/>
      <c r="AF60" s="584"/>
      <c r="AG60" s="584">
        <v>97808</v>
      </c>
      <c r="AH60" s="584"/>
      <c r="AI60" s="584"/>
      <c r="AJ60" s="584"/>
      <c r="AK60" s="584"/>
      <c r="AL60" s="584"/>
      <c r="AM60" s="584"/>
      <c r="AN60" s="584"/>
      <c r="AO60" s="584"/>
      <c r="AP60" s="584"/>
      <c r="AQ60" s="588">
        <v>0.6</v>
      </c>
      <c r="AR60" s="588"/>
      <c r="AS60" s="588"/>
      <c r="AT60" s="588"/>
      <c r="AU60" s="588"/>
      <c r="AV60" s="647"/>
      <c r="AW60" s="619" t="s">
        <v>42</v>
      </c>
      <c r="AX60" s="582"/>
      <c r="AY60" s="582"/>
      <c r="AZ60" s="582"/>
      <c r="BA60" s="582"/>
      <c r="BB60" s="582"/>
      <c r="BC60" s="582"/>
      <c r="BD60" s="582"/>
      <c r="BE60" s="585"/>
      <c r="BF60" s="583" t="s">
        <v>368</v>
      </c>
      <c r="BG60" s="584"/>
      <c r="BH60" s="584"/>
      <c r="BI60" s="584"/>
      <c r="BJ60" s="584"/>
      <c r="BK60" s="584"/>
      <c r="BL60" s="584"/>
      <c r="BM60" s="588" t="s">
        <v>368</v>
      </c>
      <c r="BN60" s="588"/>
      <c r="BO60" s="588"/>
      <c r="BP60" s="588"/>
      <c r="BQ60" s="584" t="s">
        <v>368</v>
      </c>
      <c r="BR60" s="584"/>
      <c r="BS60" s="584"/>
      <c r="BT60" s="584"/>
      <c r="BU60" s="584"/>
      <c r="BV60" s="584"/>
      <c r="BW60" s="584"/>
      <c r="BX60" s="584"/>
      <c r="BY60" s="584"/>
      <c r="BZ60" s="584" t="s">
        <v>368</v>
      </c>
      <c r="CA60" s="584"/>
      <c r="CB60" s="584"/>
      <c r="CC60" s="584"/>
      <c r="CD60" s="584"/>
      <c r="CE60" s="584"/>
      <c r="CF60" s="641"/>
      <c r="CG60" s="642"/>
      <c r="CH60" s="642"/>
      <c r="CI60" s="642"/>
      <c r="CJ60" s="643"/>
      <c r="CK60" s="582" t="s">
        <v>431</v>
      </c>
      <c r="CL60" s="582"/>
      <c r="CM60" s="582"/>
      <c r="CN60" s="582"/>
      <c r="CO60" s="582"/>
      <c r="CP60" s="582"/>
      <c r="CQ60" s="582"/>
      <c r="CR60" s="585"/>
      <c r="CS60" s="583">
        <v>472</v>
      </c>
      <c r="CT60" s="752"/>
      <c r="CU60" s="752"/>
      <c r="CV60" s="752"/>
      <c r="CW60" s="752"/>
      <c r="CX60" s="752"/>
      <c r="CY60" s="752"/>
      <c r="CZ60" s="753"/>
      <c r="DA60" s="583">
        <v>471</v>
      </c>
      <c r="DB60" s="752"/>
      <c r="DC60" s="752"/>
      <c r="DD60" s="752"/>
      <c r="DE60" s="752"/>
      <c r="DF60" s="752"/>
      <c r="DG60" s="752"/>
      <c r="DH60" s="754"/>
      <c r="DI60" s="4"/>
    </row>
    <row r="61" spans="2:113" ht="13.5" customHeight="1">
      <c r="B61" s="659" t="s">
        <v>41</v>
      </c>
      <c r="C61" s="582"/>
      <c r="D61" s="582"/>
      <c r="E61" s="582"/>
      <c r="F61" s="582"/>
      <c r="G61" s="582"/>
      <c r="H61" s="582"/>
      <c r="I61" s="582"/>
      <c r="J61" s="582"/>
      <c r="K61" s="582"/>
      <c r="L61" s="585"/>
      <c r="M61" s="583">
        <v>3250658</v>
      </c>
      <c r="N61" s="584"/>
      <c r="O61" s="584"/>
      <c r="P61" s="584"/>
      <c r="Q61" s="584"/>
      <c r="R61" s="584"/>
      <c r="S61" s="584"/>
      <c r="T61" s="584"/>
      <c r="U61" s="588">
        <v>11.8</v>
      </c>
      <c r="V61" s="588"/>
      <c r="W61" s="588"/>
      <c r="X61" s="588"/>
      <c r="Y61" s="584">
        <v>2939361</v>
      </c>
      <c r="Z61" s="584"/>
      <c r="AA61" s="584"/>
      <c r="AB61" s="584"/>
      <c r="AC61" s="584"/>
      <c r="AD61" s="584"/>
      <c r="AE61" s="584"/>
      <c r="AF61" s="584"/>
      <c r="AG61" s="584">
        <v>2239749</v>
      </c>
      <c r="AH61" s="584"/>
      <c r="AI61" s="584"/>
      <c r="AJ61" s="584"/>
      <c r="AK61" s="584"/>
      <c r="AL61" s="584"/>
      <c r="AM61" s="584"/>
      <c r="AN61" s="584"/>
      <c r="AO61" s="584"/>
      <c r="AP61" s="584"/>
      <c r="AQ61" s="588">
        <v>14.4</v>
      </c>
      <c r="AR61" s="588"/>
      <c r="AS61" s="588"/>
      <c r="AT61" s="588"/>
      <c r="AU61" s="588"/>
      <c r="AV61" s="647"/>
      <c r="AW61" s="619" t="s">
        <v>40</v>
      </c>
      <c r="AX61" s="582"/>
      <c r="AY61" s="582"/>
      <c r="AZ61" s="582"/>
      <c r="BA61" s="582"/>
      <c r="BB61" s="582"/>
      <c r="BC61" s="582"/>
      <c r="BD61" s="582"/>
      <c r="BE61" s="585"/>
      <c r="BF61" s="583">
        <v>1937557</v>
      </c>
      <c r="BG61" s="584"/>
      <c r="BH61" s="584"/>
      <c r="BI61" s="584"/>
      <c r="BJ61" s="584"/>
      <c r="BK61" s="584"/>
      <c r="BL61" s="584"/>
      <c r="BM61" s="588">
        <v>7</v>
      </c>
      <c r="BN61" s="588"/>
      <c r="BO61" s="588"/>
      <c r="BP61" s="588"/>
      <c r="BQ61" s="584" t="s">
        <v>368</v>
      </c>
      <c r="BR61" s="584"/>
      <c r="BS61" s="584"/>
      <c r="BT61" s="584"/>
      <c r="BU61" s="584"/>
      <c r="BV61" s="584"/>
      <c r="BW61" s="584"/>
      <c r="BX61" s="584"/>
      <c r="BY61" s="584"/>
      <c r="BZ61" s="584">
        <v>1937557</v>
      </c>
      <c r="CA61" s="584"/>
      <c r="CB61" s="584"/>
      <c r="CC61" s="584"/>
      <c r="CD61" s="584"/>
      <c r="CE61" s="584"/>
      <c r="CF61" s="644"/>
      <c r="CG61" s="645"/>
      <c r="CH61" s="645"/>
      <c r="CI61" s="645"/>
      <c r="CJ61" s="646"/>
      <c r="CK61" s="662" t="s">
        <v>432</v>
      </c>
      <c r="CL61" s="662"/>
      <c r="CM61" s="662"/>
      <c r="CN61" s="662"/>
      <c r="CO61" s="662"/>
      <c r="CP61" s="662"/>
      <c r="CQ61" s="662"/>
      <c r="CR61" s="663"/>
      <c r="CS61" s="583">
        <v>2171829</v>
      </c>
      <c r="CT61" s="752"/>
      <c r="CU61" s="752"/>
      <c r="CV61" s="752"/>
      <c r="CW61" s="752"/>
      <c r="CX61" s="752"/>
      <c r="CY61" s="752"/>
      <c r="CZ61" s="753"/>
      <c r="DA61" s="583">
        <v>1807145</v>
      </c>
      <c r="DB61" s="752"/>
      <c r="DC61" s="752"/>
      <c r="DD61" s="752"/>
      <c r="DE61" s="752"/>
      <c r="DF61" s="752"/>
      <c r="DG61" s="752"/>
      <c r="DH61" s="754"/>
      <c r="DI61" s="4"/>
    </row>
    <row r="62" spans="2:113" ht="13.5" customHeight="1">
      <c r="B62" s="659" t="s">
        <v>39</v>
      </c>
      <c r="C62" s="582"/>
      <c r="D62" s="582"/>
      <c r="E62" s="582"/>
      <c r="F62" s="582"/>
      <c r="G62" s="582"/>
      <c r="H62" s="582"/>
      <c r="I62" s="582"/>
      <c r="J62" s="582"/>
      <c r="K62" s="582"/>
      <c r="L62" s="585"/>
      <c r="M62" s="583">
        <v>1035528</v>
      </c>
      <c r="N62" s="584"/>
      <c r="O62" s="584"/>
      <c r="P62" s="584"/>
      <c r="Q62" s="584"/>
      <c r="R62" s="584"/>
      <c r="S62" s="584"/>
      <c r="T62" s="584"/>
      <c r="U62" s="588">
        <v>3.8</v>
      </c>
      <c r="V62" s="588"/>
      <c r="W62" s="588"/>
      <c r="X62" s="588"/>
      <c r="Y62" s="584">
        <v>945343</v>
      </c>
      <c r="Z62" s="584"/>
      <c r="AA62" s="584"/>
      <c r="AB62" s="584"/>
      <c r="AC62" s="584"/>
      <c r="AD62" s="584"/>
      <c r="AE62" s="584"/>
      <c r="AF62" s="584"/>
      <c r="AG62" s="584" t="s">
        <v>368</v>
      </c>
      <c r="AH62" s="584"/>
      <c r="AI62" s="584"/>
      <c r="AJ62" s="584"/>
      <c r="AK62" s="584"/>
      <c r="AL62" s="584"/>
      <c r="AM62" s="584"/>
      <c r="AN62" s="584"/>
      <c r="AO62" s="584"/>
      <c r="AP62" s="584"/>
      <c r="AQ62" s="588" t="s">
        <v>368</v>
      </c>
      <c r="AR62" s="588"/>
      <c r="AS62" s="588"/>
      <c r="AT62" s="588"/>
      <c r="AU62" s="588"/>
      <c r="AV62" s="647"/>
      <c r="AW62" s="619" t="s">
        <v>433</v>
      </c>
      <c r="AX62" s="582"/>
      <c r="AY62" s="582"/>
      <c r="AZ62" s="582"/>
      <c r="BA62" s="582"/>
      <c r="BB62" s="582"/>
      <c r="BC62" s="582"/>
      <c r="BD62" s="582"/>
      <c r="BE62" s="585"/>
      <c r="BF62" s="583" t="s">
        <v>368</v>
      </c>
      <c r="BG62" s="584"/>
      <c r="BH62" s="584"/>
      <c r="BI62" s="584"/>
      <c r="BJ62" s="584"/>
      <c r="BK62" s="584"/>
      <c r="BL62" s="584"/>
      <c r="BM62" s="588" t="s">
        <v>368</v>
      </c>
      <c r="BN62" s="588"/>
      <c r="BO62" s="588"/>
      <c r="BP62" s="588"/>
      <c r="BQ62" s="584" t="s">
        <v>368</v>
      </c>
      <c r="BR62" s="584"/>
      <c r="BS62" s="584"/>
      <c r="BT62" s="584"/>
      <c r="BU62" s="584"/>
      <c r="BV62" s="584"/>
      <c r="BW62" s="584"/>
      <c r="BX62" s="584"/>
      <c r="BY62" s="584"/>
      <c r="BZ62" s="584" t="s">
        <v>368</v>
      </c>
      <c r="CA62" s="584"/>
      <c r="CB62" s="584"/>
      <c r="CC62" s="584"/>
      <c r="CD62" s="584"/>
      <c r="CE62" s="584"/>
      <c r="CF62" s="648" t="s">
        <v>38</v>
      </c>
      <c r="CG62" s="649"/>
      <c r="CH62" s="649"/>
      <c r="CI62" s="649"/>
      <c r="CJ62" s="649"/>
      <c r="CK62" s="649"/>
      <c r="CL62" s="649"/>
      <c r="CM62" s="649"/>
      <c r="CN62" s="649"/>
      <c r="CO62" s="649"/>
      <c r="CP62" s="649"/>
      <c r="CQ62" s="649"/>
      <c r="CR62" s="649"/>
      <c r="CS62" s="755">
        <v>19679600</v>
      </c>
      <c r="CT62" s="756"/>
      <c r="CU62" s="756"/>
      <c r="CV62" s="756"/>
      <c r="CW62" s="756"/>
      <c r="CX62" s="756"/>
      <c r="CY62" s="756"/>
      <c r="CZ62" s="757"/>
      <c r="DA62" s="758">
        <v>19916823</v>
      </c>
      <c r="DB62" s="756"/>
      <c r="DC62" s="756"/>
      <c r="DD62" s="756"/>
      <c r="DE62" s="756"/>
      <c r="DF62" s="756"/>
      <c r="DG62" s="756"/>
      <c r="DH62" s="759"/>
      <c r="DI62" s="4"/>
    </row>
    <row r="63" spans="2:113" ht="13.5" customHeight="1">
      <c r="B63" s="659" t="s">
        <v>37</v>
      </c>
      <c r="C63" s="582"/>
      <c r="D63" s="582"/>
      <c r="E63" s="582"/>
      <c r="F63" s="582"/>
      <c r="G63" s="582"/>
      <c r="H63" s="582"/>
      <c r="I63" s="582"/>
      <c r="J63" s="582"/>
      <c r="K63" s="582"/>
      <c r="L63" s="585"/>
      <c r="M63" s="583" t="s">
        <v>368</v>
      </c>
      <c r="N63" s="584"/>
      <c r="O63" s="584"/>
      <c r="P63" s="584"/>
      <c r="Q63" s="584"/>
      <c r="R63" s="584"/>
      <c r="S63" s="584"/>
      <c r="T63" s="584"/>
      <c r="U63" s="588" t="s">
        <v>368</v>
      </c>
      <c r="V63" s="588"/>
      <c r="W63" s="588"/>
      <c r="X63" s="588"/>
      <c r="Y63" s="584" t="s">
        <v>368</v>
      </c>
      <c r="Z63" s="584"/>
      <c r="AA63" s="584"/>
      <c r="AB63" s="584"/>
      <c r="AC63" s="584"/>
      <c r="AD63" s="584"/>
      <c r="AE63" s="584"/>
      <c r="AF63" s="584"/>
      <c r="AG63" s="584" t="s">
        <v>368</v>
      </c>
      <c r="AH63" s="584"/>
      <c r="AI63" s="584"/>
      <c r="AJ63" s="584"/>
      <c r="AK63" s="584"/>
      <c r="AL63" s="584"/>
      <c r="AM63" s="584"/>
      <c r="AN63" s="584"/>
      <c r="AO63" s="584"/>
      <c r="AP63" s="584"/>
      <c r="AQ63" s="588" t="s">
        <v>368</v>
      </c>
      <c r="AR63" s="588"/>
      <c r="AS63" s="588"/>
      <c r="AT63" s="588"/>
      <c r="AU63" s="588"/>
      <c r="AV63" s="647"/>
      <c r="AW63" s="619" t="s">
        <v>35</v>
      </c>
      <c r="AX63" s="582"/>
      <c r="AY63" s="582"/>
      <c r="AZ63" s="582"/>
      <c r="BA63" s="582"/>
      <c r="BB63" s="582"/>
      <c r="BC63" s="582"/>
      <c r="BD63" s="582"/>
      <c r="BE63" s="585"/>
      <c r="BF63" s="583" t="s">
        <v>368</v>
      </c>
      <c r="BG63" s="584"/>
      <c r="BH63" s="584"/>
      <c r="BI63" s="584"/>
      <c r="BJ63" s="584"/>
      <c r="BK63" s="584"/>
      <c r="BL63" s="584"/>
      <c r="BM63" s="588" t="s">
        <v>368</v>
      </c>
      <c r="BN63" s="588"/>
      <c r="BO63" s="588"/>
      <c r="BP63" s="588"/>
      <c r="BQ63" s="584" t="s">
        <v>368</v>
      </c>
      <c r="BR63" s="584"/>
      <c r="BS63" s="584"/>
      <c r="BT63" s="584"/>
      <c r="BU63" s="584"/>
      <c r="BV63" s="584"/>
      <c r="BW63" s="584"/>
      <c r="BX63" s="584"/>
      <c r="BY63" s="584"/>
      <c r="BZ63" s="584" t="s">
        <v>368</v>
      </c>
      <c r="CA63" s="584"/>
      <c r="CB63" s="584"/>
      <c r="CC63" s="584"/>
      <c r="CD63" s="584"/>
      <c r="CE63" s="584"/>
      <c r="CF63" s="650" t="s">
        <v>434</v>
      </c>
      <c r="CG63" s="651"/>
      <c r="CH63" s="651"/>
      <c r="CI63" s="651"/>
      <c r="CJ63" s="652"/>
      <c r="CK63" s="619" t="s">
        <v>36</v>
      </c>
      <c r="CL63" s="582"/>
      <c r="CM63" s="582"/>
      <c r="CN63" s="582"/>
      <c r="CO63" s="582"/>
      <c r="CP63" s="582"/>
      <c r="CQ63" s="582"/>
      <c r="CR63" s="585"/>
      <c r="CS63" s="583" t="s">
        <v>368</v>
      </c>
      <c r="CT63" s="752"/>
      <c r="CU63" s="752"/>
      <c r="CV63" s="752"/>
      <c r="CW63" s="752"/>
      <c r="CX63" s="752"/>
      <c r="CY63" s="752"/>
      <c r="CZ63" s="753"/>
      <c r="DA63" s="583" t="s">
        <v>368</v>
      </c>
      <c r="DB63" s="752"/>
      <c r="DC63" s="752"/>
      <c r="DD63" s="752"/>
      <c r="DE63" s="752"/>
      <c r="DF63" s="752"/>
      <c r="DG63" s="752"/>
      <c r="DH63" s="754"/>
      <c r="DI63" s="4"/>
    </row>
    <row r="64" spans="2:113" ht="13.5" customHeight="1">
      <c r="B64" s="659" t="s">
        <v>35</v>
      </c>
      <c r="C64" s="582"/>
      <c r="D64" s="582"/>
      <c r="E64" s="582"/>
      <c r="F64" s="582"/>
      <c r="G64" s="582"/>
      <c r="H64" s="582"/>
      <c r="I64" s="582"/>
      <c r="J64" s="582"/>
      <c r="K64" s="582"/>
      <c r="L64" s="585"/>
      <c r="M64" s="583" t="s">
        <v>368</v>
      </c>
      <c r="N64" s="584"/>
      <c r="O64" s="584"/>
      <c r="P64" s="584"/>
      <c r="Q64" s="584"/>
      <c r="R64" s="584"/>
      <c r="S64" s="584"/>
      <c r="T64" s="584"/>
      <c r="U64" s="588" t="s">
        <v>368</v>
      </c>
      <c r="V64" s="588"/>
      <c r="W64" s="588"/>
      <c r="X64" s="588"/>
      <c r="Y64" s="584" t="s">
        <v>368</v>
      </c>
      <c r="Z64" s="584"/>
      <c r="AA64" s="584"/>
      <c r="AB64" s="584"/>
      <c r="AC64" s="584"/>
      <c r="AD64" s="584"/>
      <c r="AE64" s="584"/>
      <c r="AF64" s="584"/>
      <c r="AW64" s="660" t="s">
        <v>6</v>
      </c>
      <c r="AX64" s="582"/>
      <c r="AY64" s="582"/>
      <c r="AZ64" s="582"/>
      <c r="BA64" s="582"/>
      <c r="BB64" s="582"/>
      <c r="BC64" s="582"/>
      <c r="BD64" s="582"/>
      <c r="BE64" s="585"/>
      <c r="BF64" s="583">
        <v>27506704</v>
      </c>
      <c r="BG64" s="584"/>
      <c r="BH64" s="584"/>
      <c r="BI64" s="584"/>
      <c r="BJ64" s="584"/>
      <c r="BK64" s="584"/>
      <c r="BL64" s="584"/>
      <c r="BM64" s="588">
        <v>100</v>
      </c>
      <c r="BN64" s="588"/>
      <c r="BO64" s="588"/>
      <c r="BP64" s="588"/>
      <c r="BQ64" s="584">
        <v>2079162</v>
      </c>
      <c r="BR64" s="584"/>
      <c r="BS64" s="584"/>
      <c r="BT64" s="584"/>
      <c r="BU64" s="584"/>
      <c r="BV64" s="584"/>
      <c r="BW64" s="584"/>
      <c r="BX64" s="584"/>
      <c r="BY64" s="584"/>
      <c r="BZ64" s="584">
        <v>17260994</v>
      </c>
      <c r="CA64" s="584"/>
      <c r="CB64" s="584"/>
      <c r="CC64" s="584"/>
      <c r="CD64" s="584"/>
      <c r="CE64" s="584"/>
      <c r="CF64" s="653"/>
      <c r="CG64" s="654"/>
      <c r="CH64" s="654"/>
      <c r="CI64" s="654"/>
      <c r="CJ64" s="655"/>
      <c r="CK64" s="619" t="s">
        <v>34</v>
      </c>
      <c r="CL64" s="582"/>
      <c r="CM64" s="582"/>
      <c r="CN64" s="582"/>
      <c r="CO64" s="582"/>
      <c r="CP64" s="582"/>
      <c r="CQ64" s="582"/>
      <c r="CR64" s="585"/>
      <c r="CS64" s="583" t="s">
        <v>368</v>
      </c>
      <c r="CT64" s="752"/>
      <c r="CU64" s="752"/>
      <c r="CV64" s="752"/>
      <c r="CW64" s="752"/>
      <c r="CX64" s="752"/>
      <c r="CY64" s="752"/>
      <c r="CZ64" s="753"/>
      <c r="DA64" s="583" t="s">
        <v>368</v>
      </c>
      <c r="DB64" s="752"/>
      <c r="DC64" s="752"/>
      <c r="DD64" s="752"/>
      <c r="DE64" s="752"/>
      <c r="DF64" s="752"/>
      <c r="DG64" s="752"/>
      <c r="DH64" s="754"/>
      <c r="DI64" s="4"/>
    </row>
    <row r="65" spans="2:113" ht="13.5" customHeight="1">
      <c r="B65" s="659" t="s">
        <v>33</v>
      </c>
      <c r="C65" s="582"/>
      <c r="D65" s="582"/>
      <c r="E65" s="582"/>
      <c r="F65" s="582"/>
      <c r="G65" s="582"/>
      <c r="H65" s="582"/>
      <c r="I65" s="582"/>
      <c r="J65" s="582"/>
      <c r="K65" s="582"/>
      <c r="L65" s="585"/>
      <c r="M65" s="583">
        <v>2079162</v>
      </c>
      <c r="N65" s="584"/>
      <c r="O65" s="584"/>
      <c r="P65" s="584"/>
      <c r="Q65" s="584"/>
      <c r="R65" s="584"/>
      <c r="S65" s="584"/>
      <c r="T65" s="584"/>
      <c r="U65" s="588">
        <v>7.6</v>
      </c>
      <c r="V65" s="588"/>
      <c r="W65" s="588"/>
      <c r="X65" s="588"/>
      <c r="Y65" s="584">
        <v>580316</v>
      </c>
      <c r="Z65" s="584"/>
      <c r="AA65" s="584"/>
      <c r="AB65" s="584"/>
      <c r="AC65" s="584"/>
      <c r="AD65" s="584"/>
      <c r="AE65" s="584"/>
      <c r="AF65" s="584"/>
      <c r="AG65" s="18"/>
      <c r="AH65" s="745" t="s">
        <v>435</v>
      </c>
      <c r="AI65" s="745"/>
      <c r="AJ65" s="745"/>
      <c r="AK65" s="745"/>
      <c r="AL65" s="745"/>
      <c r="AM65" s="745"/>
      <c r="AN65" s="745"/>
      <c r="AO65" s="745"/>
      <c r="AP65" s="745"/>
      <c r="AQ65" s="745"/>
      <c r="AR65" s="745"/>
      <c r="AS65" s="745"/>
      <c r="AT65" s="745"/>
      <c r="AU65" s="745"/>
      <c r="AV65" s="746"/>
      <c r="AW65" s="661"/>
      <c r="AX65" s="662"/>
      <c r="AY65" s="662"/>
      <c r="AZ65" s="662"/>
      <c r="BA65" s="662"/>
      <c r="BB65" s="662"/>
      <c r="BC65" s="662"/>
      <c r="BD65" s="662"/>
      <c r="BE65" s="663"/>
      <c r="BF65" s="664"/>
      <c r="BG65" s="665"/>
      <c r="BH65" s="665"/>
      <c r="BI65" s="665"/>
      <c r="BJ65" s="665"/>
      <c r="BK65" s="665"/>
      <c r="BL65" s="665"/>
      <c r="BM65" s="666"/>
      <c r="BN65" s="666"/>
      <c r="BO65" s="666"/>
      <c r="BP65" s="666"/>
      <c r="BQ65" s="665"/>
      <c r="BR65" s="665"/>
      <c r="BS65" s="665"/>
      <c r="BT65" s="665"/>
      <c r="BU65" s="665"/>
      <c r="BV65" s="665"/>
      <c r="BW65" s="665"/>
      <c r="BX65" s="665"/>
      <c r="BY65" s="665"/>
      <c r="BZ65" s="665"/>
      <c r="CA65" s="665"/>
      <c r="CB65" s="665"/>
      <c r="CC65" s="665"/>
      <c r="CD65" s="665"/>
      <c r="CE65" s="665"/>
      <c r="CF65" s="653"/>
      <c r="CG65" s="654"/>
      <c r="CH65" s="654"/>
      <c r="CI65" s="654"/>
      <c r="CJ65" s="655"/>
      <c r="CK65" s="619" t="s">
        <v>32</v>
      </c>
      <c r="CL65" s="582"/>
      <c r="CM65" s="582"/>
      <c r="CN65" s="582"/>
      <c r="CO65" s="582"/>
      <c r="CP65" s="582"/>
      <c r="CQ65" s="582"/>
      <c r="CR65" s="585"/>
      <c r="CS65" s="583">
        <v>1460982</v>
      </c>
      <c r="CT65" s="752"/>
      <c r="CU65" s="752"/>
      <c r="CV65" s="752"/>
      <c r="CW65" s="752"/>
      <c r="CX65" s="752"/>
      <c r="CY65" s="752"/>
      <c r="CZ65" s="753"/>
      <c r="DA65" s="583">
        <v>1053408</v>
      </c>
      <c r="DB65" s="752"/>
      <c r="DC65" s="752"/>
      <c r="DD65" s="752"/>
      <c r="DE65" s="752"/>
      <c r="DF65" s="752"/>
      <c r="DG65" s="752"/>
      <c r="DH65" s="754"/>
      <c r="DI65" s="4"/>
    </row>
    <row r="66" spans="2:113" ht="13.5" customHeight="1">
      <c r="B66" s="17"/>
      <c r="C66" s="667" t="s">
        <v>31</v>
      </c>
      <c r="D66" s="667"/>
      <c r="E66" s="667"/>
      <c r="F66" s="667"/>
      <c r="G66" s="667"/>
      <c r="H66" s="667"/>
      <c r="I66" s="667"/>
      <c r="J66" s="667"/>
      <c r="K66" s="667"/>
      <c r="L66" s="668"/>
      <c r="M66" s="583">
        <v>88475</v>
      </c>
      <c r="N66" s="584"/>
      <c r="O66" s="584"/>
      <c r="P66" s="584"/>
      <c r="Q66" s="584"/>
      <c r="R66" s="584"/>
      <c r="S66" s="584"/>
      <c r="T66" s="584"/>
      <c r="U66" s="588">
        <v>0.3</v>
      </c>
      <c r="V66" s="588"/>
      <c r="W66" s="588"/>
      <c r="X66" s="588"/>
      <c r="Y66" s="584">
        <v>88475</v>
      </c>
      <c r="Z66" s="584"/>
      <c r="AA66" s="584"/>
      <c r="AB66" s="584"/>
      <c r="AC66" s="584"/>
      <c r="AD66" s="584"/>
      <c r="AE66" s="584"/>
      <c r="AF66" s="584"/>
      <c r="AG66" s="11"/>
      <c r="AH66" s="676">
        <v>14221267</v>
      </c>
      <c r="AI66" s="676"/>
      <c r="AJ66" s="676"/>
      <c r="AK66" s="676"/>
      <c r="AL66" s="676"/>
      <c r="AM66" s="676"/>
      <c r="AN66" s="676"/>
      <c r="AO66" s="676"/>
      <c r="AP66" s="676"/>
      <c r="AQ66" s="676"/>
      <c r="AR66" s="676"/>
      <c r="AS66" s="676"/>
      <c r="AT66" s="677" t="s">
        <v>5</v>
      </c>
      <c r="AU66" s="677"/>
      <c r="AV66" s="14"/>
      <c r="AW66" s="678" t="s">
        <v>436</v>
      </c>
      <c r="AX66" s="679"/>
      <c r="AY66" s="728" t="s">
        <v>30</v>
      </c>
      <c r="AZ66" s="747"/>
      <c r="BA66" s="747"/>
      <c r="BB66" s="747"/>
      <c r="BC66" s="747"/>
      <c r="BD66" s="747"/>
      <c r="BE66" s="748"/>
      <c r="BF66" s="749">
        <v>3250658</v>
      </c>
      <c r="BG66" s="750"/>
      <c r="BH66" s="750"/>
      <c r="BI66" s="750"/>
      <c r="BJ66" s="750"/>
      <c r="BK66" s="751"/>
      <c r="BL66" s="719" t="s">
        <v>437</v>
      </c>
      <c r="BM66" s="722" t="s">
        <v>438</v>
      </c>
      <c r="BN66" s="728" t="s">
        <v>29</v>
      </c>
      <c r="BO66" s="632"/>
      <c r="BP66" s="632"/>
      <c r="BQ66" s="632"/>
      <c r="BR66" s="632"/>
      <c r="BS66" s="632"/>
      <c r="BT66" s="632"/>
      <c r="BU66" s="632"/>
      <c r="BV66" s="632"/>
      <c r="BW66" s="632"/>
      <c r="BX66" s="632"/>
      <c r="BY66" s="633"/>
      <c r="BZ66" s="749">
        <v>217752</v>
      </c>
      <c r="CA66" s="750"/>
      <c r="CB66" s="750"/>
      <c r="CC66" s="750"/>
      <c r="CD66" s="750"/>
      <c r="CE66" s="750"/>
      <c r="CF66" s="656"/>
      <c r="CG66" s="657"/>
      <c r="CH66" s="657"/>
      <c r="CI66" s="657"/>
      <c r="CJ66" s="658"/>
      <c r="CK66" s="697" t="s">
        <v>28</v>
      </c>
      <c r="CL66" s="662"/>
      <c r="CM66" s="662"/>
      <c r="CN66" s="662"/>
      <c r="CO66" s="662"/>
      <c r="CP66" s="662"/>
      <c r="CQ66" s="662"/>
      <c r="CR66" s="663"/>
      <c r="CS66" s="583" t="s">
        <v>368</v>
      </c>
      <c r="CT66" s="752"/>
      <c r="CU66" s="752"/>
      <c r="CV66" s="752"/>
      <c r="CW66" s="752"/>
      <c r="CX66" s="752"/>
      <c r="CY66" s="752"/>
      <c r="CZ66" s="753"/>
      <c r="DA66" s="583" t="s">
        <v>368</v>
      </c>
      <c r="DB66" s="752"/>
      <c r="DC66" s="752"/>
      <c r="DD66" s="752"/>
      <c r="DE66" s="752"/>
      <c r="DF66" s="752"/>
      <c r="DG66" s="752"/>
      <c r="DH66" s="754"/>
      <c r="DI66" s="4"/>
    </row>
    <row r="67" spans="2:113" ht="13.5" customHeight="1">
      <c r="B67" s="187"/>
      <c r="C67" s="725" t="s">
        <v>27</v>
      </c>
      <c r="D67" s="726"/>
      <c r="E67" s="726"/>
      <c r="F67" s="726"/>
      <c r="G67" s="726"/>
      <c r="H67" s="726"/>
      <c r="I67" s="726"/>
      <c r="J67" s="726"/>
      <c r="K67" s="726"/>
      <c r="L67" s="727"/>
      <c r="M67" s="741">
        <v>2079162</v>
      </c>
      <c r="N67" s="742"/>
      <c r="O67" s="742"/>
      <c r="P67" s="742"/>
      <c r="Q67" s="742"/>
      <c r="R67" s="742"/>
      <c r="S67" s="742"/>
      <c r="T67" s="742"/>
      <c r="U67" s="743">
        <v>7.6</v>
      </c>
      <c r="V67" s="743"/>
      <c r="W67" s="743"/>
      <c r="X67" s="743"/>
      <c r="Y67" s="742">
        <v>580316</v>
      </c>
      <c r="Z67" s="742"/>
      <c r="AA67" s="742"/>
      <c r="AB67" s="742"/>
      <c r="AC67" s="742"/>
      <c r="AD67" s="742"/>
      <c r="AE67" s="742"/>
      <c r="AF67" s="744"/>
      <c r="AG67" s="11"/>
      <c r="AH67" s="582" t="s">
        <v>26</v>
      </c>
      <c r="AI67" s="582"/>
      <c r="AJ67" s="582"/>
      <c r="AK67" s="582"/>
      <c r="AL67" s="582"/>
      <c r="AM67" s="582"/>
      <c r="AN67" s="582"/>
      <c r="AO67" s="582"/>
      <c r="AP67" s="582"/>
      <c r="AQ67" s="582"/>
      <c r="AR67" s="582"/>
      <c r="AS67" s="582"/>
      <c r="AT67" s="582"/>
      <c r="AU67" s="582"/>
      <c r="AV67" s="626"/>
      <c r="AW67" s="680"/>
      <c r="AX67" s="681"/>
      <c r="AY67" s="669" t="s">
        <v>439</v>
      </c>
      <c r="AZ67" s="670"/>
      <c r="BA67" s="670"/>
      <c r="BB67" s="670"/>
      <c r="BC67" s="670"/>
      <c r="BD67" s="670"/>
      <c r="BE67" s="671"/>
      <c r="BF67" s="583">
        <v>463364</v>
      </c>
      <c r="BG67" s="584"/>
      <c r="BH67" s="584"/>
      <c r="BI67" s="584"/>
      <c r="BJ67" s="584"/>
      <c r="BK67" s="672"/>
      <c r="BL67" s="720"/>
      <c r="BM67" s="723"/>
      <c r="BN67" s="619" t="s">
        <v>25</v>
      </c>
      <c r="BO67" s="582"/>
      <c r="BP67" s="582"/>
      <c r="BQ67" s="582"/>
      <c r="BR67" s="582"/>
      <c r="BS67" s="582"/>
      <c r="BT67" s="582"/>
      <c r="BU67" s="582"/>
      <c r="BV67" s="582"/>
      <c r="BW67" s="582"/>
      <c r="BX67" s="582"/>
      <c r="BY67" s="585"/>
      <c r="BZ67" s="583">
        <v>-574450</v>
      </c>
      <c r="CA67" s="584"/>
      <c r="CB67" s="584"/>
      <c r="CC67" s="584"/>
      <c r="CD67" s="584"/>
      <c r="CE67" s="584"/>
      <c r="CF67" s="728" t="s">
        <v>24</v>
      </c>
      <c r="CG67" s="729"/>
      <c r="CH67" s="729"/>
      <c r="CI67" s="729"/>
      <c r="CJ67" s="729"/>
      <c r="CK67" s="729"/>
      <c r="CL67" s="729"/>
      <c r="CM67" s="729"/>
      <c r="CN67" s="729"/>
      <c r="CO67" s="729"/>
      <c r="CP67" s="729"/>
      <c r="CQ67" s="729"/>
      <c r="CR67" s="729"/>
      <c r="CS67" s="730" t="s">
        <v>368</v>
      </c>
      <c r="CT67" s="614"/>
      <c r="CU67" s="614"/>
      <c r="CV67" s="614"/>
      <c r="CW67" s="614"/>
      <c r="CX67" s="614"/>
      <c r="CY67" s="614"/>
      <c r="CZ67" s="731"/>
      <c r="DA67" s="613" t="s">
        <v>368</v>
      </c>
      <c r="DB67" s="614"/>
      <c r="DC67" s="614"/>
      <c r="DD67" s="614"/>
      <c r="DE67" s="614"/>
      <c r="DF67" s="614"/>
      <c r="DG67" s="614"/>
      <c r="DH67" s="615"/>
      <c r="DI67" s="4"/>
    </row>
    <row r="68" spans="2:113" ht="13.5" customHeight="1">
      <c r="B68" s="616" t="s">
        <v>23</v>
      </c>
      <c r="C68" s="13"/>
      <c r="D68" s="582" t="s">
        <v>22</v>
      </c>
      <c r="E68" s="582"/>
      <c r="F68" s="582"/>
      <c r="G68" s="582"/>
      <c r="H68" s="582"/>
      <c r="I68" s="582"/>
      <c r="J68" s="582"/>
      <c r="K68" s="582"/>
      <c r="L68" s="585"/>
      <c r="M68" s="583">
        <v>382085</v>
      </c>
      <c r="N68" s="584"/>
      <c r="O68" s="584"/>
      <c r="P68" s="584"/>
      <c r="Q68" s="584"/>
      <c r="R68" s="584"/>
      <c r="S68" s="584"/>
      <c r="T68" s="584"/>
      <c r="U68" s="588">
        <v>1.4</v>
      </c>
      <c r="V68" s="588"/>
      <c r="W68" s="588"/>
      <c r="X68" s="588"/>
      <c r="Y68" s="584">
        <v>31491</v>
      </c>
      <c r="Z68" s="584"/>
      <c r="AA68" s="584"/>
      <c r="AB68" s="584"/>
      <c r="AC68" s="584"/>
      <c r="AD68" s="584"/>
      <c r="AE68" s="584"/>
      <c r="AF68" s="672"/>
      <c r="AG68" s="11"/>
      <c r="AH68" s="4"/>
      <c r="AI68" s="4"/>
      <c r="AJ68" s="4"/>
      <c r="AK68" s="617">
        <v>91.2</v>
      </c>
      <c r="AL68" s="617"/>
      <c r="AM68" s="617"/>
      <c r="AN68" s="282" t="s">
        <v>21</v>
      </c>
      <c r="AO68" s="16"/>
      <c r="AP68" s="16"/>
      <c r="AQ68" s="15" t="s">
        <v>440</v>
      </c>
      <c r="AR68" s="618">
        <v>97.1</v>
      </c>
      <c r="AS68" s="618"/>
      <c r="AT68" s="618"/>
      <c r="AU68" s="282" t="s">
        <v>21</v>
      </c>
      <c r="AV68" s="14" t="s">
        <v>441</v>
      </c>
      <c r="AW68" s="680"/>
      <c r="AX68" s="681"/>
      <c r="AY68" s="669" t="s">
        <v>446</v>
      </c>
      <c r="AZ68" s="670"/>
      <c r="BA68" s="670"/>
      <c r="BB68" s="670"/>
      <c r="BC68" s="670"/>
      <c r="BD68" s="670"/>
      <c r="BE68" s="671"/>
      <c r="BF68" s="583" t="s">
        <v>368</v>
      </c>
      <c r="BG68" s="584"/>
      <c r="BH68" s="584"/>
      <c r="BI68" s="584"/>
      <c r="BJ68" s="584"/>
      <c r="BK68" s="672"/>
      <c r="BL68" s="720"/>
      <c r="BM68" s="723"/>
      <c r="BN68" s="619" t="s">
        <v>20</v>
      </c>
      <c r="BO68" s="582"/>
      <c r="BP68" s="582"/>
      <c r="BQ68" s="582"/>
      <c r="BR68" s="582"/>
      <c r="BS68" s="582"/>
      <c r="BT68" s="582"/>
      <c r="BU68" s="582"/>
      <c r="BV68" s="582"/>
      <c r="BW68" s="582"/>
      <c r="BX68" s="582"/>
      <c r="BY68" s="585"/>
      <c r="BZ68" s="583">
        <v>12528</v>
      </c>
      <c r="CA68" s="584"/>
      <c r="CB68" s="584"/>
      <c r="CC68" s="584"/>
      <c r="CD68" s="584"/>
      <c r="CE68" s="584"/>
      <c r="CF68" s="619" t="s">
        <v>19</v>
      </c>
      <c r="CG68" s="620"/>
      <c r="CH68" s="620"/>
      <c r="CI68" s="620"/>
      <c r="CJ68" s="620"/>
      <c r="CK68" s="620"/>
      <c r="CL68" s="620"/>
      <c r="CM68" s="620"/>
      <c r="CN68" s="620"/>
      <c r="CO68" s="620"/>
      <c r="CP68" s="620"/>
      <c r="CQ68" s="620"/>
      <c r="CR68" s="620"/>
      <c r="CS68" s="621">
        <v>300</v>
      </c>
      <c r="CT68" s="622"/>
      <c r="CU68" s="622"/>
      <c r="CV68" s="622"/>
      <c r="CW68" s="622"/>
      <c r="CX68" s="622"/>
      <c r="CY68" s="622"/>
      <c r="CZ68" s="623"/>
      <c r="DA68" s="624">
        <v>300</v>
      </c>
      <c r="DB68" s="622"/>
      <c r="DC68" s="622"/>
      <c r="DD68" s="622"/>
      <c r="DE68" s="622"/>
      <c r="DF68" s="622"/>
      <c r="DG68" s="622"/>
      <c r="DH68" s="625"/>
      <c r="DI68" s="4"/>
    </row>
    <row r="69" spans="2:113" ht="13.5" customHeight="1">
      <c r="B69" s="616"/>
      <c r="C69" s="13"/>
      <c r="D69" s="582" t="s">
        <v>18</v>
      </c>
      <c r="E69" s="582"/>
      <c r="F69" s="582"/>
      <c r="G69" s="582"/>
      <c r="H69" s="582"/>
      <c r="I69" s="582"/>
      <c r="J69" s="582"/>
      <c r="K69" s="582"/>
      <c r="L69" s="585"/>
      <c r="M69" s="583">
        <v>1697077</v>
      </c>
      <c r="N69" s="584"/>
      <c r="O69" s="584"/>
      <c r="P69" s="584"/>
      <c r="Q69" s="584"/>
      <c r="R69" s="584"/>
      <c r="S69" s="584"/>
      <c r="T69" s="584"/>
      <c r="U69" s="588">
        <v>6.2</v>
      </c>
      <c r="V69" s="588"/>
      <c r="W69" s="588"/>
      <c r="X69" s="588"/>
      <c r="Y69" s="584">
        <v>548825</v>
      </c>
      <c r="Z69" s="584"/>
      <c r="AA69" s="584"/>
      <c r="AB69" s="584"/>
      <c r="AC69" s="584"/>
      <c r="AD69" s="584"/>
      <c r="AE69" s="584"/>
      <c r="AF69" s="672"/>
      <c r="AG69" s="11"/>
      <c r="AH69" s="6"/>
      <c r="AI69" s="12"/>
      <c r="AJ69" s="12"/>
      <c r="AK69" s="12"/>
      <c r="AL69" s="582" t="s">
        <v>443</v>
      </c>
      <c r="AM69" s="582"/>
      <c r="AN69" s="582"/>
      <c r="AO69" s="582"/>
      <c r="AP69" s="582"/>
      <c r="AQ69" s="582"/>
      <c r="AR69" s="582"/>
      <c r="AS69" s="582"/>
      <c r="AT69" s="582"/>
      <c r="AU69" s="582"/>
      <c r="AV69" s="626"/>
      <c r="AW69" s="680"/>
      <c r="AX69" s="681"/>
      <c r="AY69" s="669" t="s">
        <v>463</v>
      </c>
      <c r="AZ69" s="670"/>
      <c r="BA69" s="670"/>
      <c r="BB69" s="670"/>
      <c r="BC69" s="670"/>
      <c r="BD69" s="670"/>
      <c r="BE69" s="671"/>
      <c r="BF69" s="583" t="s">
        <v>368</v>
      </c>
      <c r="BG69" s="584"/>
      <c r="BH69" s="584"/>
      <c r="BI69" s="584"/>
      <c r="BJ69" s="584"/>
      <c r="BK69" s="672"/>
      <c r="BL69" s="720"/>
      <c r="BM69" s="723"/>
      <c r="BN69" s="619" t="s">
        <v>17</v>
      </c>
      <c r="BO69" s="582"/>
      <c r="BP69" s="582"/>
      <c r="BQ69" s="582"/>
      <c r="BR69" s="582"/>
      <c r="BS69" s="582"/>
      <c r="BT69" s="582"/>
      <c r="BU69" s="582"/>
      <c r="BV69" s="582"/>
      <c r="BW69" s="582"/>
      <c r="BX69" s="582"/>
      <c r="BY69" s="585"/>
      <c r="BZ69" s="583">
        <v>18172</v>
      </c>
      <c r="CA69" s="584"/>
      <c r="CB69" s="584"/>
      <c r="CC69" s="584"/>
      <c r="CD69" s="584"/>
      <c r="CE69" s="584"/>
      <c r="CF69" s="627" t="s">
        <v>16</v>
      </c>
      <c r="CG69" s="628"/>
      <c r="CH69" s="628" t="s">
        <v>15</v>
      </c>
      <c r="CI69" s="628"/>
      <c r="CJ69" s="631"/>
      <c r="CK69" s="632" t="s">
        <v>14</v>
      </c>
      <c r="CL69" s="632"/>
      <c r="CM69" s="632"/>
      <c r="CN69" s="632"/>
      <c r="CO69" s="632"/>
      <c r="CP69" s="632"/>
      <c r="CQ69" s="632"/>
      <c r="CR69" s="633"/>
      <c r="CS69" s="634">
        <v>99.8</v>
      </c>
      <c r="CT69" s="635"/>
      <c r="CU69" s="635"/>
      <c r="CV69" s="635"/>
      <c r="CW69" s="635">
        <v>99.6</v>
      </c>
      <c r="CX69" s="587"/>
      <c r="CY69" s="587"/>
      <c r="CZ69" s="589"/>
      <c r="DA69" s="634">
        <v>99.8</v>
      </c>
      <c r="DB69" s="587"/>
      <c r="DC69" s="587"/>
      <c r="DD69" s="587"/>
      <c r="DE69" s="635">
        <v>99.3</v>
      </c>
      <c r="DF69" s="587"/>
      <c r="DG69" s="587"/>
      <c r="DH69" s="590"/>
      <c r="DI69" s="4"/>
    </row>
    <row r="70" spans="2:113" ht="13.5" customHeight="1">
      <c r="B70" s="616"/>
      <c r="C70" s="619" t="s">
        <v>13</v>
      </c>
      <c r="D70" s="582"/>
      <c r="E70" s="582"/>
      <c r="F70" s="582"/>
      <c r="G70" s="582"/>
      <c r="H70" s="582"/>
      <c r="I70" s="582"/>
      <c r="J70" s="582"/>
      <c r="K70" s="582"/>
      <c r="L70" s="585"/>
      <c r="M70" s="583" t="s">
        <v>368</v>
      </c>
      <c r="N70" s="584"/>
      <c r="O70" s="584"/>
      <c r="P70" s="584"/>
      <c r="Q70" s="584"/>
      <c r="R70" s="584"/>
      <c r="S70" s="584"/>
      <c r="T70" s="584"/>
      <c r="U70" s="588" t="s">
        <v>368</v>
      </c>
      <c r="V70" s="588"/>
      <c r="W70" s="588"/>
      <c r="X70" s="588"/>
      <c r="Y70" s="584" t="s">
        <v>368</v>
      </c>
      <c r="Z70" s="584"/>
      <c r="AA70" s="584"/>
      <c r="AB70" s="584"/>
      <c r="AC70" s="584"/>
      <c r="AD70" s="584"/>
      <c r="AE70" s="584"/>
      <c r="AF70" s="672"/>
      <c r="AG70" s="11"/>
      <c r="AH70" s="6"/>
      <c r="AI70" s="12"/>
      <c r="AJ70" s="12"/>
      <c r="AK70" s="12"/>
      <c r="AL70" s="582" t="s">
        <v>445</v>
      </c>
      <c r="AM70" s="582"/>
      <c r="AN70" s="582"/>
      <c r="AO70" s="582"/>
      <c r="AP70" s="582"/>
      <c r="AQ70" s="582"/>
      <c r="AR70" s="582"/>
      <c r="AS70" s="582"/>
      <c r="AT70" s="582"/>
      <c r="AU70" s="582"/>
      <c r="AV70" s="626"/>
      <c r="AW70" s="680"/>
      <c r="AX70" s="681"/>
      <c r="AY70" s="669" t="s">
        <v>464</v>
      </c>
      <c r="AZ70" s="670"/>
      <c r="BA70" s="670"/>
      <c r="BB70" s="670"/>
      <c r="BC70" s="670"/>
      <c r="BD70" s="670"/>
      <c r="BE70" s="671"/>
      <c r="BF70" s="583" t="s">
        <v>368</v>
      </c>
      <c r="BG70" s="584"/>
      <c r="BH70" s="584"/>
      <c r="BI70" s="584"/>
      <c r="BJ70" s="584"/>
      <c r="BK70" s="672"/>
      <c r="BL70" s="720"/>
      <c r="BM70" s="723"/>
      <c r="BN70" s="737" t="s">
        <v>447</v>
      </c>
      <c r="BO70" s="737"/>
      <c r="BP70" s="737"/>
      <c r="BQ70" s="737"/>
      <c r="BR70" s="739" t="s">
        <v>12</v>
      </c>
      <c r="BS70" s="582" t="s">
        <v>11</v>
      </c>
      <c r="BT70" s="582"/>
      <c r="BU70" s="582"/>
      <c r="BV70" s="582"/>
      <c r="BW70" s="582"/>
      <c r="BX70" s="582"/>
      <c r="BY70" s="582"/>
      <c r="BZ70" s="583">
        <v>95</v>
      </c>
      <c r="CA70" s="584"/>
      <c r="CB70" s="584"/>
      <c r="CC70" s="584"/>
      <c r="CD70" s="584"/>
      <c r="CE70" s="584"/>
      <c r="CF70" s="629"/>
      <c r="CG70" s="630"/>
      <c r="CH70" s="637" t="s">
        <v>448</v>
      </c>
      <c r="CI70" s="637" t="s">
        <v>449</v>
      </c>
      <c r="CJ70" s="732" t="s">
        <v>450</v>
      </c>
      <c r="CK70" s="582"/>
      <c r="CL70" s="582"/>
      <c r="CM70" s="582"/>
      <c r="CN70" s="582"/>
      <c r="CO70" s="582"/>
      <c r="CP70" s="582"/>
      <c r="CQ70" s="582"/>
      <c r="CR70" s="585"/>
      <c r="CS70" s="634"/>
      <c r="CT70" s="635"/>
      <c r="CU70" s="635"/>
      <c r="CV70" s="635"/>
      <c r="CW70" s="587"/>
      <c r="CX70" s="587"/>
      <c r="CY70" s="587"/>
      <c r="CZ70" s="589"/>
      <c r="DA70" s="636"/>
      <c r="DB70" s="587"/>
      <c r="DC70" s="587"/>
      <c r="DD70" s="587"/>
      <c r="DE70" s="587"/>
      <c r="DF70" s="587"/>
      <c r="DG70" s="587"/>
      <c r="DH70" s="590"/>
      <c r="DI70" s="4"/>
    </row>
    <row r="71" spans="2:113" ht="13.5" customHeight="1">
      <c r="B71" s="188"/>
      <c r="C71" s="712" t="s">
        <v>10</v>
      </c>
      <c r="D71" s="667"/>
      <c r="E71" s="667"/>
      <c r="F71" s="667"/>
      <c r="G71" s="667"/>
      <c r="H71" s="667"/>
      <c r="I71" s="667"/>
      <c r="J71" s="667"/>
      <c r="K71" s="667"/>
      <c r="L71" s="668"/>
      <c r="M71" s="733" t="s">
        <v>368</v>
      </c>
      <c r="N71" s="734"/>
      <c r="O71" s="734"/>
      <c r="P71" s="734"/>
      <c r="Q71" s="734"/>
      <c r="R71" s="734"/>
      <c r="S71" s="734"/>
      <c r="T71" s="734"/>
      <c r="U71" s="735" t="s">
        <v>368</v>
      </c>
      <c r="V71" s="735"/>
      <c r="W71" s="735"/>
      <c r="X71" s="735"/>
      <c r="Y71" s="734" t="s">
        <v>368</v>
      </c>
      <c r="Z71" s="734"/>
      <c r="AA71" s="734"/>
      <c r="AB71" s="734"/>
      <c r="AC71" s="734"/>
      <c r="AD71" s="734"/>
      <c r="AE71" s="734"/>
      <c r="AF71" s="736"/>
      <c r="AG71" s="11"/>
      <c r="AH71" s="582" t="s">
        <v>9</v>
      </c>
      <c r="AI71" s="582"/>
      <c r="AJ71" s="582"/>
      <c r="AK71" s="582"/>
      <c r="AL71" s="582"/>
      <c r="AM71" s="582"/>
      <c r="AN71" s="582"/>
      <c r="AO71" s="582"/>
      <c r="AP71" s="582"/>
      <c r="AQ71" s="582"/>
      <c r="AR71" s="582"/>
      <c r="AS71" s="582"/>
      <c r="AT71" s="582"/>
      <c r="AU71" s="582"/>
      <c r="AV71" s="626"/>
      <c r="AW71" s="680"/>
      <c r="AX71" s="681"/>
      <c r="AY71" s="669" t="s">
        <v>451</v>
      </c>
      <c r="AZ71" s="670"/>
      <c r="BA71" s="670"/>
      <c r="BB71" s="670"/>
      <c r="BC71" s="670"/>
      <c r="BD71" s="670"/>
      <c r="BE71" s="671"/>
      <c r="BF71" s="583">
        <v>956679</v>
      </c>
      <c r="BG71" s="584"/>
      <c r="BH71" s="584"/>
      <c r="BI71" s="584"/>
      <c r="BJ71" s="584"/>
      <c r="BK71" s="672"/>
      <c r="BL71" s="720"/>
      <c r="BM71" s="723"/>
      <c r="BN71" s="737"/>
      <c r="BO71" s="737"/>
      <c r="BP71" s="737"/>
      <c r="BQ71" s="737"/>
      <c r="BR71" s="739"/>
      <c r="BS71" s="582" t="s">
        <v>8</v>
      </c>
      <c r="BT71" s="582"/>
      <c r="BU71" s="582"/>
      <c r="BV71" s="582"/>
      <c r="BW71" s="582"/>
      <c r="BX71" s="582"/>
      <c r="BY71" s="582"/>
      <c r="BZ71" s="583">
        <v>100</v>
      </c>
      <c r="CA71" s="584"/>
      <c r="CB71" s="584"/>
      <c r="CC71" s="584"/>
      <c r="CD71" s="584"/>
      <c r="CE71" s="584"/>
      <c r="CF71" s="629"/>
      <c r="CG71" s="630"/>
      <c r="CH71" s="637"/>
      <c r="CI71" s="637"/>
      <c r="CJ71" s="732"/>
      <c r="CK71" s="582" t="s">
        <v>7</v>
      </c>
      <c r="CL71" s="582"/>
      <c r="CM71" s="582"/>
      <c r="CN71" s="582"/>
      <c r="CO71" s="582"/>
      <c r="CP71" s="582"/>
      <c r="CQ71" s="582"/>
      <c r="CR71" s="585"/>
      <c r="CS71" s="586">
        <v>99.7</v>
      </c>
      <c r="CT71" s="587"/>
      <c r="CU71" s="587"/>
      <c r="CV71" s="587"/>
      <c r="CW71" s="588">
        <v>99.3</v>
      </c>
      <c r="CX71" s="587"/>
      <c r="CY71" s="587"/>
      <c r="CZ71" s="589"/>
      <c r="DA71" s="586">
        <v>99.7</v>
      </c>
      <c r="DB71" s="587"/>
      <c r="DC71" s="587"/>
      <c r="DD71" s="587"/>
      <c r="DE71" s="588">
        <v>98.9</v>
      </c>
      <c r="DF71" s="587"/>
      <c r="DG71" s="587"/>
      <c r="DH71" s="590"/>
      <c r="DI71" s="4"/>
    </row>
    <row r="72" spans="2:113" ht="13.5" customHeight="1" thickBot="1">
      <c r="B72" s="591" t="s">
        <v>6</v>
      </c>
      <c r="C72" s="592"/>
      <c r="D72" s="592"/>
      <c r="E72" s="592"/>
      <c r="F72" s="592"/>
      <c r="G72" s="592"/>
      <c r="H72" s="592"/>
      <c r="I72" s="592"/>
      <c r="J72" s="592"/>
      <c r="K72" s="592"/>
      <c r="L72" s="593"/>
      <c r="M72" s="594">
        <v>27506704</v>
      </c>
      <c r="N72" s="595"/>
      <c r="O72" s="595"/>
      <c r="P72" s="595"/>
      <c r="Q72" s="595"/>
      <c r="R72" s="595"/>
      <c r="S72" s="595"/>
      <c r="T72" s="595"/>
      <c r="U72" s="596">
        <v>100</v>
      </c>
      <c r="V72" s="596"/>
      <c r="W72" s="596"/>
      <c r="X72" s="596"/>
      <c r="Y72" s="595">
        <v>17260994</v>
      </c>
      <c r="Z72" s="595"/>
      <c r="AA72" s="595"/>
      <c r="AB72" s="595"/>
      <c r="AC72" s="595"/>
      <c r="AD72" s="595"/>
      <c r="AE72" s="595"/>
      <c r="AF72" s="597"/>
      <c r="AG72" s="10"/>
      <c r="AH72" s="598">
        <v>18337044</v>
      </c>
      <c r="AI72" s="598"/>
      <c r="AJ72" s="598"/>
      <c r="AK72" s="598"/>
      <c r="AL72" s="598"/>
      <c r="AM72" s="598"/>
      <c r="AN72" s="598"/>
      <c r="AO72" s="598"/>
      <c r="AP72" s="598"/>
      <c r="AQ72" s="598"/>
      <c r="AR72" s="598"/>
      <c r="AS72" s="598"/>
      <c r="AT72" s="592" t="s">
        <v>5</v>
      </c>
      <c r="AU72" s="592"/>
      <c r="AV72" s="9"/>
      <c r="AW72" s="682"/>
      <c r="AX72" s="683"/>
      <c r="AY72" s="599" t="s">
        <v>85</v>
      </c>
      <c r="AZ72" s="600"/>
      <c r="BA72" s="600"/>
      <c r="BB72" s="600"/>
      <c r="BC72" s="600"/>
      <c r="BD72" s="600"/>
      <c r="BE72" s="601"/>
      <c r="BF72" s="602">
        <v>1830615</v>
      </c>
      <c r="BG72" s="603"/>
      <c r="BH72" s="603"/>
      <c r="BI72" s="603"/>
      <c r="BJ72" s="603"/>
      <c r="BK72" s="604"/>
      <c r="BL72" s="721"/>
      <c r="BM72" s="724"/>
      <c r="BN72" s="738"/>
      <c r="BO72" s="738"/>
      <c r="BP72" s="738"/>
      <c r="BQ72" s="738"/>
      <c r="BR72" s="740"/>
      <c r="BS72" s="592" t="s">
        <v>4</v>
      </c>
      <c r="BT72" s="592"/>
      <c r="BU72" s="592"/>
      <c r="BV72" s="592"/>
      <c r="BW72" s="592"/>
      <c r="BX72" s="592"/>
      <c r="BY72" s="592"/>
      <c r="BZ72" s="602">
        <v>289</v>
      </c>
      <c r="CA72" s="603"/>
      <c r="CB72" s="603"/>
      <c r="CC72" s="603"/>
      <c r="CD72" s="603"/>
      <c r="CE72" s="604"/>
      <c r="CF72" s="605" t="s">
        <v>3</v>
      </c>
      <c r="CG72" s="606"/>
      <c r="CH72" s="607" t="s">
        <v>2</v>
      </c>
      <c r="CI72" s="607"/>
      <c r="CJ72" s="608"/>
      <c r="CK72" s="592" t="s">
        <v>1</v>
      </c>
      <c r="CL72" s="592"/>
      <c r="CM72" s="592"/>
      <c r="CN72" s="592"/>
      <c r="CO72" s="592"/>
      <c r="CP72" s="592"/>
      <c r="CQ72" s="592"/>
      <c r="CR72" s="593"/>
      <c r="CS72" s="609">
        <v>99.9</v>
      </c>
      <c r="CT72" s="610"/>
      <c r="CU72" s="610"/>
      <c r="CV72" s="610"/>
      <c r="CW72" s="611">
        <v>99.9</v>
      </c>
      <c r="CX72" s="610"/>
      <c r="CY72" s="610"/>
      <c r="CZ72" s="612"/>
      <c r="DA72" s="609">
        <v>99.9</v>
      </c>
      <c r="DB72" s="610"/>
      <c r="DC72" s="610"/>
      <c r="DD72" s="610"/>
      <c r="DE72" s="611">
        <v>99.8</v>
      </c>
      <c r="DF72" s="610"/>
      <c r="DG72" s="610"/>
      <c r="DH72" s="718"/>
      <c r="DI72" s="4"/>
    </row>
    <row r="73" spans="2:113" ht="13.5" customHeight="1">
      <c r="B73" s="715" t="s">
        <v>0</v>
      </c>
      <c r="C73" s="715"/>
      <c r="D73" s="715"/>
      <c r="E73" s="715"/>
      <c r="F73" s="715"/>
      <c r="G73" s="715"/>
      <c r="H73" s="715"/>
      <c r="I73" s="715"/>
      <c r="J73" s="715"/>
      <c r="K73" s="715"/>
      <c r="L73" s="715"/>
      <c r="M73" s="715"/>
      <c r="N73" s="715"/>
      <c r="O73" s="715"/>
      <c r="P73" s="715"/>
      <c r="Q73" s="715"/>
      <c r="R73" s="715"/>
      <c r="S73" s="715"/>
      <c r="T73" s="715"/>
      <c r="U73" s="715"/>
      <c r="V73" s="715"/>
      <c r="W73" s="715"/>
      <c r="X73" s="715"/>
      <c r="Y73" s="715"/>
      <c r="Z73" s="715"/>
      <c r="AA73" s="715"/>
      <c r="AB73" s="715"/>
      <c r="AC73" s="715"/>
      <c r="AD73" s="715"/>
      <c r="AE73" s="715"/>
      <c r="AF73" s="715"/>
      <c r="AG73" s="715"/>
      <c r="AH73" s="715"/>
      <c r="AI73" s="715"/>
      <c r="AJ73" s="715"/>
      <c r="AK73" s="715"/>
      <c r="AL73" s="715"/>
      <c r="AM73" s="715"/>
      <c r="AN73" s="715"/>
      <c r="AO73" s="715"/>
      <c r="AP73" s="715"/>
      <c r="AQ73" s="715"/>
      <c r="AR73" s="715"/>
      <c r="AS73" s="715"/>
      <c r="AT73" s="715"/>
      <c r="AU73" s="715"/>
      <c r="AV73" s="715"/>
      <c r="AW73" s="715"/>
      <c r="AX73" s="715"/>
      <c r="AY73" s="715"/>
      <c r="AZ73" s="715"/>
      <c r="BA73" s="715"/>
      <c r="BB73" s="715"/>
      <c r="BC73" s="715"/>
      <c r="BD73" s="715"/>
      <c r="BE73" s="715"/>
      <c r="BF73" s="715"/>
      <c r="BG73" s="715"/>
      <c r="BH73" s="715"/>
      <c r="BI73" s="715"/>
      <c r="BJ73" s="715"/>
      <c r="BK73" s="715"/>
      <c r="BL73" s="715"/>
      <c r="BM73" s="715"/>
      <c r="BN73" s="715"/>
      <c r="BO73" s="715"/>
      <c r="BP73" s="715"/>
      <c r="BQ73" s="715"/>
      <c r="BR73" s="715"/>
      <c r="BS73" s="715"/>
      <c r="BT73" s="715"/>
      <c r="BU73" s="715"/>
      <c r="BV73" s="715"/>
      <c r="BW73" s="715"/>
      <c r="BX73" s="715"/>
      <c r="BY73" s="715"/>
      <c r="BZ73" s="715"/>
      <c r="CA73" s="715"/>
      <c r="CB73" s="715"/>
      <c r="CC73" s="715"/>
      <c r="CD73" s="715"/>
      <c r="CE73" s="715"/>
      <c r="CF73" s="715"/>
      <c r="CG73" s="715"/>
      <c r="CH73" s="715"/>
      <c r="CI73" s="715"/>
      <c r="CJ73" s="715"/>
      <c r="CK73" s="715"/>
      <c r="CL73" s="715"/>
      <c r="CN73" s="8"/>
      <c r="CO73" s="285"/>
      <c r="CP73" s="285"/>
      <c r="CQ73" s="285"/>
      <c r="CR73" s="285"/>
      <c r="CS73" s="285"/>
      <c r="CT73" s="282"/>
      <c r="CU73" s="282"/>
      <c r="CV73" s="282"/>
      <c r="CW73" s="282"/>
      <c r="CX73" s="282"/>
      <c r="CY73" s="282"/>
      <c r="CZ73" s="282"/>
      <c r="DA73" s="282"/>
      <c r="DB73" s="282"/>
      <c r="DC73" s="282"/>
      <c r="DD73" s="282"/>
      <c r="DE73" s="282"/>
      <c r="DF73" s="282"/>
      <c r="DG73" s="282"/>
      <c r="DH73" s="282"/>
    </row>
    <row r="74" spans="2:113" ht="13.5" customHeight="1">
      <c r="B74" s="716" t="s">
        <v>452</v>
      </c>
      <c r="C74" s="716"/>
      <c r="D74" s="716"/>
      <c r="E74" s="716"/>
      <c r="F74" s="716"/>
      <c r="G74" s="716"/>
      <c r="H74" s="716"/>
      <c r="I74" s="716"/>
      <c r="J74" s="716"/>
      <c r="K74" s="716"/>
      <c r="L74" s="716"/>
      <c r="M74" s="716"/>
      <c r="N74" s="716"/>
      <c r="O74" s="716"/>
      <c r="P74" s="716"/>
      <c r="Q74" s="716"/>
      <c r="R74" s="716"/>
      <c r="S74" s="716"/>
      <c r="T74" s="716"/>
      <c r="U74" s="716"/>
      <c r="V74" s="716"/>
      <c r="W74" s="716"/>
      <c r="X74" s="716"/>
      <c r="Y74" s="716"/>
      <c r="Z74" s="716"/>
      <c r="AA74" s="716"/>
      <c r="AB74" s="716"/>
      <c r="AC74" s="716"/>
      <c r="AD74" s="716"/>
      <c r="AE74" s="716"/>
      <c r="AF74" s="716"/>
      <c r="AG74" s="716"/>
      <c r="AH74" s="716"/>
      <c r="AI74" s="716"/>
      <c r="AJ74" s="716"/>
      <c r="AK74" s="716"/>
      <c r="AL74" s="716"/>
      <c r="AM74" s="716"/>
      <c r="AN74" s="716"/>
      <c r="AO74" s="716"/>
      <c r="AP74" s="716"/>
      <c r="AQ74" s="716"/>
      <c r="AR74" s="716"/>
      <c r="AS74" s="716"/>
      <c r="AT74" s="716"/>
      <c r="AU74" s="716"/>
      <c r="AV74" s="716"/>
      <c r="AW74" s="716"/>
      <c r="AX74" s="716"/>
      <c r="AY74" s="716"/>
      <c r="AZ74" s="716"/>
      <c r="BA74" s="716"/>
      <c r="BB74" s="716"/>
      <c r="BC74" s="716"/>
      <c r="BD74" s="716"/>
      <c r="BE74" s="716"/>
      <c r="BF74" s="716"/>
      <c r="BG74" s="716"/>
      <c r="BH74" s="716"/>
      <c r="BI74" s="716"/>
      <c r="BJ74" s="716"/>
      <c r="BK74" s="716"/>
      <c r="BL74" s="716"/>
      <c r="BM74" s="716"/>
      <c r="BN74" s="716"/>
      <c r="BO74" s="716"/>
      <c r="BP74" s="716"/>
      <c r="BQ74" s="716"/>
      <c r="BR74" s="716"/>
      <c r="BS74" s="716"/>
      <c r="BT74" s="716"/>
      <c r="BU74" s="716"/>
      <c r="BV74" s="716"/>
      <c r="BW74" s="716"/>
      <c r="BX74" s="716"/>
      <c r="BY74" s="716"/>
      <c r="BZ74" s="716"/>
      <c r="CA74" s="716"/>
      <c r="CB74" s="716"/>
      <c r="CC74" s="716"/>
      <c r="CD74" s="716"/>
      <c r="CE74" s="716"/>
      <c r="CF74" s="716"/>
      <c r="CG74" s="716"/>
      <c r="CH74" s="716"/>
      <c r="CI74" s="716"/>
      <c r="CJ74" s="716"/>
      <c r="CK74" s="716"/>
      <c r="CL74" s="716"/>
      <c r="CN74" s="7"/>
      <c r="CO74" s="7"/>
      <c r="CP74" s="7"/>
      <c r="CQ74" s="7"/>
      <c r="CR74" s="7"/>
      <c r="CS74" s="7"/>
      <c r="CT74" s="7"/>
      <c r="CU74" s="7"/>
      <c r="CV74" s="7"/>
      <c r="CW74" s="6"/>
      <c r="CZ74" s="6"/>
      <c r="DA74" s="6"/>
      <c r="DB74" s="4"/>
      <c r="DC74" s="4"/>
      <c r="DD74" s="4"/>
      <c r="DE74" s="580" t="s">
        <v>546</v>
      </c>
      <c r="DF74" s="580"/>
      <c r="DG74" s="580"/>
      <c r="DH74" s="580"/>
    </row>
    <row r="75" spans="2:113" ht="13.5" customHeight="1">
      <c r="B75" s="717" t="s">
        <v>454</v>
      </c>
      <c r="C75" s="717"/>
      <c r="D75" s="717"/>
      <c r="E75" s="717"/>
      <c r="F75" s="717"/>
      <c r="G75" s="717"/>
      <c r="H75" s="717"/>
      <c r="I75" s="717"/>
      <c r="J75" s="717"/>
      <c r="K75" s="717"/>
      <c r="L75" s="717"/>
      <c r="M75" s="717"/>
      <c r="N75" s="717"/>
      <c r="O75" s="717"/>
      <c r="P75" s="717"/>
      <c r="Q75" s="717"/>
      <c r="R75" s="717"/>
      <c r="S75" s="717"/>
      <c r="T75" s="717"/>
      <c r="U75" s="717"/>
      <c r="V75" s="717"/>
      <c r="W75" s="717"/>
      <c r="X75" s="717"/>
      <c r="Y75" s="717"/>
      <c r="Z75" s="717"/>
      <c r="AA75" s="717"/>
      <c r="AB75" s="717"/>
      <c r="AC75" s="717"/>
      <c r="AD75" s="717"/>
      <c r="AE75" s="717"/>
      <c r="AF75" s="717"/>
      <c r="AG75" s="717"/>
      <c r="AH75" s="717"/>
      <c r="AI75" s="717"/>
      <c r="AJ75" s="717"/>
      <c r="AK75" s="717"/>
      <c r="AL75" s="717"/>
      <c r="AM75" s="717"/>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7"/>
      <c r="BJ75" s="717"/>
      <c r="BK75" s="717"/>
      <c r="BL75" s="717"/>
      <c r="BM75" s="717"/>
      <c r="BN75" s="717"/>
      <c r="BO75" s="717"/>
      <c r="BP75" s="717"/>
      <c r="BQ75" s="717"/>
      <c r="BR75" s="717"/>
      <c r="BS75" s="717"/>
      <c r="BT75" s="717"/>
      <c r="BU75" s="717"/>
      <c r="BV75" s="717"/>
      <c r="BW75" s="717"/>
      <c r="BX75" s="717"/>
      <c r="BY75" s="717"/>
      <c r="BZ75" s="717"/>
      <c r="CA75" s="717"/>
      <c r="CB75" s="717"/>
      <c r="CC75" s="717"/>
      <c r="CD75" s="717"/>
      <c r="CE75" s="717"/>
      <c r="CF75" s="717"/>
      <c r="CG75" s="717"/>
      <c r="CH75" s="717"/>
      <c r="CI75" s="717"/>
      <c r="CJ75" s="717"/>
      <c r="CK75" s="717"/>
      <c r="CL75" s="717"/>
      <c r="CN75" s="3"/>
      <c r="CO75" s="3"/>
      <c r="CP75" s="3"/>
      <c r="CQ75" s="3"/>
      <c r="CR75" s="3"/>
      <c r="CS75" s="3"/>
      <c r="CT75" s="3"/>
      <c r="CU75" s="3"/>
      <c r="CV75" s="3"/>
      <c r="CW75" s="5"/>
      <c r="CZ75" s="4"/>
      <c r="DA75" s="4"/>
      <c r="DB75" s="4"/>
      <c r="DC75" s="4"/>
      <c r="DD75" s="4"/>
    </row>
    <row r="76" spans="2:113" ht="13.5" customHeight="1">
      <c r="B76" s="716" t="s">
        <v>781</v>
      </c>
      <c r="C76" s="716"/>
      <c r="D76" s="716"/>
      <c r="E76" s="716"/>
      <c r="F76" s="716"/>
      <c r="G76" s="716"/>
      <c r="H76" s="716"/>
      <c r="I76" s="716"/>
      <c r="J76" s="716"/>
      <c r="K76" s="716"/>
      <c r="L76" s="716"/>
      <c r="M76" s="716"/>
      <c r="N76" s="716"/>
      <c r="O76" s="716"/>
      <c r="P76" s="716"/>
      <c r="Q76" s="716"/>
      <c r="R76" s="716"/>
      <c r="S76" s="716"/>
      <c r="T76" s="716"/>
      <c r="U76" s="716"/>
      <c r="V76" s="716"/>
      <c r="W76" s="716"/>
      <c r="X76" s="716"/>
      <c r="Y76" s="716"/>
      <c r="Z76" s="716"/>
      <c r="AA76" s="716"/>
      <c r="AB76" s="716"/>
      <c r="AC76" s="716"/>
      <c r="AD76" s="716"/>
      <c r="AE76" s="716"/>
      <c r="AF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N76" s="3"/>
      <c r="CO76" s="3"/>
      <c r="CP76" s="3"/>
      <c r="CQ76" s="3"/>
      <c r="CR76" s="3"/>
      <c r="CS76" s="3"/>
      <c r="CT76" s="3"/>
      <c r="CU76" s="3"/>
      <c r="CV76" s="3"/>
    </row>
    <row r="77" spans="2:113" ht="13.5" customHeight="1">
      <c r="B77" s="581" t="s">
        <v>455</v>
      </c>
      <c r="C77" s="581"/>
      <c r="D77" s="581"/>
      <c r="E77" s="581"/>
      <c r="F77" s="581"/>
      <c r="G77" s="581"/>
      <c r="H77" s="581"/>
      <c r="I77" s="581"/>
      <c r="J77" s="581"/>
      <c r="K77" s="581"/>
      <c r="L77" s="581"/>
      <c r="M77" s="581"/>
      <c r="N77" s="581"/>
      <c r="O77" s="581"/>
      <c r="P77" s="581"/>
      <c r="Q77" s="581"/>
      <c r="R77" s="581"/>
      <c r="S77" s="581"/>
      <c r="T77" s="581"/>
      <c r="U77" s="581"/>
      <c r="V77" s="581"/>
      <c r="W77" s="581"/>
      <c r="X77" s="581"/>
      <c r="Y77" s="581"/>
      <c r="Z77" s="581"/>
      <c r="AA77" s="581"/>
      <c r="AB77" s="581"/>
      <c r="AC77" s="581"/>
      <c r="AD77" s="581"/>
      <c r="AE77" s="581"/>
      <c r="AF77" s="581"/>
      <c r="AG77" s="581"/>
      <c r="AH77" s="581"/>
      <c r="AI77" s="581"/>
      <c r="AJ77" s="581"/>
      <c r="AK77" s="581"/>
      <c r="AL77" s="581"/>
      <c r="AM77" s="581"/>
      <c r="AN77" s="581"/>
      <c r="AO77" s="581"/>
      <c r="AP77" s="581"/>
      <c r="AQ77" s="581"/>
      <c r="AR77" s="581"/>
      <c r="AS77" s="581"/>
      <c r="AT77" s="581"/>
      <c r="AU77" s="581"/>
      <c r="AV77" s="581"/>
      <c r="AW77" s="581"/>
      <c r="AX77" s="581"/>
      <c r="AY77" s="581"/>
      <c r="AZ77" s="581"/>
      <c r="BA77" s="581"/>
      <c r="BB77" s="581"/>
      <c r="BC77" s="581"/>
      <c r="BD77" s="581"/>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581"/>
      <c r="CG77" s="581"/>
      <c r="CH77" s="581"/>
      <c r="CI77" s="581"/>
      <c r="CJ77" s="581"/>
      <c r="CK77" s="581"/>
      <c r="CL77" s="581"/>
      <c r="CN77" s="3"/>
      <c r="CO77" s="3"/>
      <c r="CP77" s="3"/>
      <c r="CQ77" s="3"/>
      <c r="CR77" s="3"/>
      <c r="CS77" s="3"/>
      <c r="CT77" s="3"/>
      <c r="CU77" s="3"/>
      <c r="CV77" s="3"/>
    </row>
    <row r="78" spans="2:113" ht="13.5" customHeight="1">
      <c r="B78" s="581" t="s">
        <v>456</v>
      </c>
      <c r="C78" s="581"/>
      <c r="D78" s="581"/>
      <c r="E78" s="581"/>
      <c r="F78" s="581"/>
      <c r="G78" s="581"/>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1"/>
      <c r="AY78" s="581"/>
      <c r="AZ78" s="581"/>
      <c r="BA78" s="581"/>
      <c r="BB78" s="581"/>
      <c r="BC78" s="581"/>
      <c r="BD78" s="581"/>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N78" s="2"/>
      <c r="CO78" s="2"/>
      <c r="CP78" s="2"/>
      <c r="CQ78" s="2"/>
      <c r="CR78" s="2"/>
      <c r="CS78" s="2"/>
      <c r="CT78" s="2"/>
      <c r="CU78" s="2"/>
      <c r="CV78" s="2"/>
    </row>
    <row r="79" spans="2:113" ht="13.5" customHeight="1">
      <c r="B79" s="581" t="s">
        <v>782</v>
      </c>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81"/>
      <c r="AL79" s="581"/>
      <c r="AM79" s="581"/>
      <c r="AN79" s="581"/>
      <c r="AO79" s="581"/>
      <c r="AP79" s="581"/>
      <c r="AQ79" s="581"/>
      <c r="AR79" s="581"/>
      <c r="AS79" s="581"/>
      <c r="AT79" s="581"/>
      <c r="AU79" s="581"/>
      <c r="AV79" s="581"/>
      <c r="AW79" s="581"/>
      <c r="AX79" s="581"/>
      <c r="AY79" s="581"/>
      <c r="AZ79" s="581"/>
      <c r="BA79" s="581"/>
      <c r="BB79" s="581"/>
      <c r="BC79" s="581"/>
      <c r="BD79" s="581"/>
      <c r="BE79" s="581"/>
      <c r="BF79" s="581"/>
      <c r="BG79" s="581"/>
      <c r="BH79" s="581"/>
      <c r="BI79" s="581"/>
      <c r="BJ79" s="581"/>
      <c r="BK79" s="581"/>
      <c r="BL79" s="581"/>
      <c r="BM79" s="581"/>
      <c r="BN79" s="581"/>
      <c r="BO79" s="581"/>
      <c r="BP79" s="581"/>
      <c r="BQ79" s="581"/>
      <c r="BR79" s="581"/>
      <c r="BS79" s="581"/>
      <c r="BT79" s="581"/>
      <c r="BU79" s="581"/>
      <c r="BV79" s="581"/>
      <c r="BW79" s="581"/>
      <c r="BX79" s="581"/>
      <c r="BY79" s="581"/>
      <c r="BZ79" s="581"/>
      <c r="CA79" s="581"/>
      <c r="CB79" s="581"/>
      <c r="CC79" s="581"/>
      <c r="CD79" s="581"/>
      <c r="CE79" s="581"/>
      <c r="CF79" s="581"/>
      <c r="CG79" s="581"/>
      <c r="CH79" s="581"/>
      <c r="CI79" s="581"/>
      <c r="CJ79" s="581"/>
      <c r="CK79" s="581"/>
      <c r="CL79" s="581"/>
      <c r="CM79" s="2"/>
      <c r="CN79" s="2"/>
      <c r="CO79" s="2"/>
      <c r="CP79" s="2"/>
      <c r="CQ79" s="2"/>
      <c r="CR79" s="2"/>
      <c r="CS79" s="2"/>
      <c r="CT79" s="2"/>
      <c r="CU79" s="2"/>
      <c r="CV79" s="2"/>
    </row>
  </sheetData>
  <mergeCells count="906">
    <mergeCell ref="B79:CL79"/>
    <mergeCell ref="CF72:CG72"/>
    <mergeCell ref="CH72:CJ72"/>
    <mergeCell ref="CK72:CR72"/>
    <mergeCell ref="CS72:CV72"/>
    <mergeCell ref="CW72:CZ72"/>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L1" zoomScale="80" zoomScaleNormal="80" workbookViewId="0">
      <selection activeCell="CO23" sqref="CO23:DH23"/>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64" t="s">
        <v>776</v>
      </c>
      <c r="E2" s="964"/>
      <c r="F2" s="964"/>
      <c r="G2" s="964"/>
      <c r="H2" s="964"/>
      <c r="I2" s="964"/>
      <c r="J2" s="964"/>
      <c r="K2" s="964"/>
      <c r="L2" s="964"/>
      <c r="M2" s="964"/>
      <c r="N2" s="964"/>
      <c r="O2" s="964"/>
      <c r="P2" s="964"/>
      <c r="Q2" s="964"/>
      <c r="R2" s="280"/>
      <c r="S2" s="74"/>
      <c r="T2" s="74"/>
      <c r="U2" s="965" t="s">
        <v>200</v>
      </c>
      <c r="V2" s="966"/>
      <c r="W2" s="949" t="s">
        <v>384</v>
      </c>
      <c r="X2" s="947"/>
      <c r="Y2" s="947"/>
      <c r="Z2" s="947"/>
      <c r="AA2" s="947"/>
      <c r="AB2" s="947"/>
      <c r="AC2" s="969">
        <v>85157</v>
      </c>
      <c r="AD2" s="970"/>
      <c r="AE2" s="970"/>
      <c r="AF2" s="970"/>
      <c r="AG2" s="970"/>
      <c r="AH2" s="970"/>
      <c r="AI2" s="944" t="s">
        <v>187</v>
      </c>
      <c r="AJ2" s="944"/>
      <c r="AK2" s="79"/>
      <c r="AL2" s="971" t="s">
        <v>77</v>
      </c>
      <c r="AM2" s="971"/>
      <c r="AN2" s="971"/>
      <c r="AO2" s="78"/>
      <c r="AP2" s="949" t="s">
        <v>199</v>
      </c>
      <c r="AQ2" s="947"/>
      <c r="AR2" s="947"/>
      <c r="AS2" s="947"/>
      <c r="AT2" s="947"/>
      <c r="AU2" s="947"/>
      <c r="AV2" s="947"/>
      <c r="AW2" s="948"/>
      <c r="AX2" s="77"/>
      <c r="AY2" s="947" t="s">
        <v>198</v>
      </c>
      <c r="AZ2" s="947"/>
      <c r="BA2" s="947"/>
      <c r="BB2" s="947"/>
      <c r="BC2" s="947"/>
      <c r="BD2" s="947"/>
      <c r="BE2" s="76"/>
      <c r="BF2" s="961"/>
      <c r="BG2" s="963"/>
      <c r="BH2" s="947" t="s">
        <v>197</v>
      </c>
      <c r="BI2" s="947"/>
      <c r="BJ2" s="947"/>
      <c r="BK2" s="947"/>
      <c r="BL2" s="947"/>
      <c r="BM2" s="947"/>
      <c r="BN2" s="947"/>
      <c r="BO2" s="947"/>
      <c r="BP2" s="947"/>
      <c r="BQ2" s="947"/>
      <c r="BR2" s="947"/>
      <c r="BS2" s="947"/>
      <c r="BT2" s="947"/>
      <c r="BU2" s="944"/>
      <c r="BV2" s="944"/>
      <c r="BW2" s="945"/>
      <c r="BX2" s="75"/>
      <c r="BY2" s="74"/>
      <c r="BZ2" s="947" t="s">
        <v>196</v>
      </c>
      <c r="CA2" s="947"/>
      <c r="CB2" s="947"/>
      <c r="CC2" s="947"/>
      <c r="CD2" s="947"/>
      <c r="CE2" s="947"/>
      <c r="CF2" s="947"/>
      <c r="CG2" s="73"/>
      <c r="CH2" s="73"/>
      <c r="CI2" s="73"/>
      <c r="CJ2" s="73"/>
      <c r="CK2" s="947" t="s">
        <v>195</v>
      </c>
      <c r="CL2" s="947"/>
      <c r="CM2" s="947"/>
      <c r="CN2" s="947"/>
      <c r="CO2" s="947"/>
      <c r="CP2" s="947"/>
      <c r="CQ2" s="948"/>
      <c r="CR2" s="949" t="s">
        <v>194</v>
      </c>
      <c r="CS2" s="947"/>
      <c r="CT2" s="947"/>
      <c r="CU2" s="947"/>
      <c r="CV2" s="947"/>
      <c r="CW2" s="947"/>
      <c r="CX2" s="947"/>
      <c r="CY2" s="947"/>
      <c r="CZ2" s="947"/>
      <c r="DA2" s="948"/>
      <c r="DB2" s="950" t="s">
        <v>532</v>
      </c>
      <c r="DC2" s="944"/>
      <c r="DD2" s="944"/>
      <c r="DE2" s="944"/>
      <c r="DF2" s="944"/>
      <c r="DG2" s="944"/>
      <c r="DH2" s="951"/>
      <c r="DI2" s="4"/>
    </row>
    <row r="3" spans="2:113" ht="13.5" customHeight="1">
      <c r="B3" s="17"/>
      <c r="C3" s="6"/>
      <c r="D3" s="937"/>
      <c r="E3" s="937"/>
      <c r="F3" s="937"/>
      <c r="G3" s="937"/>
      <c r="H3" s="937"/>
      <c r="I3" s="937"/>
      <c r="J3" s="937"/>
      <c r="K3" s="937"/>
      <c r="L3" s="937"/>
      <c r="M3" s="937"/>
      <c r="N3" s="937"/>
      <c r="O3" s="937"/>
      <c r="P3" s="937"/>
      <c r="Q3" s="937"/>
      <c r="R3" s="281"/>
      <c r="S3" s="6"/>
      <c r="T3" s="6"/>
      <c r="U3" s="967"/>
      <c r="V3" s="968"/>
      <c r="W3" s="619" t="s">
        <v>386</v>
      </c>
      <c r="X3" s="582"/>
      <c r="Y3" s="582"/>
      <c r="Z3" s="582"/>
      <c r="AA3" s="582"/>
      <c r="AB3" s="582"/>
      <c r="AC3" s="583">
        <v>83068</v>
      </c>
      <c r="AD3" s="584"/>
      <c r="AE3" s="584"/>
      <c r="AF3" s="584"/>
      <c r="AG3" s="584"/>
      <c r="AH3" s="584"/>
      <c r="AI3" s="941" t="s">
        <v>187</v>
      </c>
      <c r="AJ3" s="941"/>
      <c r="AK3" s="72"/>
      <c r="AL3" s="972"/>
      <c r="AM3" s="972"/>
      <c r="AN3" s="972"/>
      <c r="AO3" s="71"/>
      <c r="AP3" s="697"/>
      <c r="AQ3" s="662"/>
      <c r="AR3" s="662"/>
      <c r="AS3" s="662"/>
      <c r="AT3" s="662"/>
      <c r="AU3" s="662"/>
      <c r="AV3" s="662"/>
      <c r="AW3" s="663"/>
      <c r="AX3" s="20"/>
      <c r="AY3" s="662"/>
      <c r="AZ3" s="662"/>
      <c r="BA3" s="662"/>
      <c r="BB3" s="662"/>
      <c r="BC3" s="662"/>
      <c r="BD3" s="662"/>
      <c r="BE3" s="21"/>
      <c r="BF3" s="962"/>
      <c r="BG3" s="824"/>
      <c r="BH3" s="662"/>
      <c r="BI3" s="662"/>
      <c r="BJ3" s="662"/>
      <c r="BK3" s="662"/>
      <c r="BL3" s="662"/>
      <c r="BM3" s="662"/>
      <c r="BN3" s="662"/>
      <c r="BO3" s="662"/>
      <c r="BP3" s="662"/>
      <c r="BQ3" s="662"/>
      <c r="BR3" s="662"/>
      <c r="BS3" s="662"/>
      <c r="BT3" s="662"/>
      <c r="BU3" s="936"/>
      <c r="BV3" s="936"/>
      <c r="BW3" s="946"/>
      <c r="BX3" s="46"/>
      <c r="BY3" s="4"/>
      <c r="BZ3" s="582"/>
      <c r="CA3" s="582"/>
      <c r="CB3" s="582"/>
      <c r="CC3" s="582"/>
      <c r="CD3" s="582"/>
      <c r="CE3" s="582"/>
      <c r="CF3" s="582"/>
      <c r="CG3" s="35"/>
      <c r="CH3" s="35"/>
      <c r="CI3" s="6"/>
      <c r="CJ3" s="6"/>
      <c r="CK3" s="582"/>
      <c r="CL3" s="582"/>
      <c r="CM3" s="582"/>
      <c r="CN3" s="582"/>
      <c r="CO3" s="582"/>
      <c r="CP3" s="582"/>
      <c r="CQ3" s="585"/>
      <c r="CR3" s="619"/>
      <c r="CS3" s="582"/>
      <c r="CT3" s="582"/>
      <c r="CU3" s="582"/>
      <c r="CV3" s="582"/>
      <c r="CW3" s="582"/>
      <c r="CX3" s="582"/>
      <c r="CY3" s="582"/>
      <c r="CZ3" s="582"/>
      <c r="DA3" s="585"/>
      <c r="DB3" s="817"/>
      <c r="DC3" s="941"/>
      <c r="DD3" s="941"/>
      <c r="DE3" s="941"/>
      <c r="DF3" s="941"/>
      <c r="DG3" s="941"/>
      <c r="DH3" s="952"/>
      <c r="DI3" s="4"/>
    </row>
    <row r="4" spans="2:113" ht="13.5" customHeight="1">
      <c r="B4" s="17"/>
      <c r="C4" s="6"/>
      <c r="D4" s="937"/>
      <c r="E4" s="937"/>
      <c r="F4" s="937"/>
      <c r="G4" s="937"/>
      <c r="H4" s="937"/>
      <c r="I4" s="937"/>
      <c r="J4" s="937"/>
      <c r="K4" s="937"/>
      <c r="L4" s="937"/>
      <c r="M4" s="937"/>
      <c r="N4" s="937"/>
      <c r="O4" s="937"/>
      <c r="P4" s="937"/>
      <c r="Q4" s="937"/>
      <c r="R4" s="281"/>
      <c r="S4" s="6"/>
      <c r="T4" s="6"/>
      <c r="U4" s="967"/>
      <c r="V4" s="968"/>
      <c r="W4" s="619" t="s">
        <v>193</v>
      </c>
      <c r="X4" s="582"/>
      <c r="Y4" s="582"/>
      <c r="Z4" s="582"/>
      <c r="AA4" s="582"/>
      <c r="AB4" s="582"/>
      <c r="AC4" s="973" t="s">
        <v>547</v>
      </c>
      <c r="AD4" s="820"/>
      <c r="AE4" s="820"/>
      <c r="AF4" s="820"/>
      <c r="AG4" s="820"/>
      <c r="AH4" s="820"/>
      <c r="AI4" s="941" t="s">
        <v>21</v>
      </c>
      <c r="AJ4" s="941"/>
      <c r="AK4" s="728" t="s">
        <v>777</v>
      </c>
      <c r="AL4" s="632"/>
      <c r="AM4" s="632"/>
      <c r="AN4" s="632"/>
      <c r="AO4" s="633"/>
      <c r="AP4" s="749">
        <v>85718</v>
      </c>
      <c r="AQ4" s="750"/>
      <c r="AR4" s="750"/>
      <c r="AS4" s="750"/>
      <c r="AT4" s="750"/>
      <c r="AU4" s="750"/>
      <c r="AV4" s="805" t="s">
        <v>187</v>
      </c>
      <c r="AW4" s="805"/>
      <c r="AX4" s="750">
        <v>84588</v>
      </c>
      <c r="AY4" s="750"/>
      <c r="AZ4" s="750"/>
      <c r="BA4" s="750"/>
      <c r="BB4" s="750"/>
      <c r="BC4" s="750"/>
      <c r="BD4" s="805" t="s">
        <v>187</v>
      </c>
      <c r="BE4" s="840"/>
      <c r="BF4" s="6"/>
      <c r="BG4" s="632" t="s">
        <v>77</v>
      </c>
      <c r="BH4" s="632"/>
      <c r="BI4" s="24"/>
      <c r="BJ4" s="801"/>
      <c r="BK4" s="632" t="s">
        <v>384</v>
      </c>
      <c r="BL4" s="632"/>
      <c r="BM4" s="632"/>
      <c r="BN4" s="632"/>
      <c r="BO4" s="632"/>
      <c r="BP4" s="840"/>
      <c r="BQ4" s="801"/>
      <c r="BR4" s="632" t="s">
        <v>386</v>
      </c>
      <c r="BS4" s="632"/>
      <c r="BT4" s="632"/>
      <c r="BU4" s="632"/>
      <c r="BV4" s="632"/>
      <c r="BW4" s="840"/>
      <c r="BX4" s="46"/>
      <c r="BY4" s="4"/>
      <c r="BZ4" s="69"/>
      <c r="CA4" s="69"/>
      <c r="CB4" s="69"/>
      <c r="CC4" s="69"/>
      <c r="CD4" s="69"/>
      <c r="CE4" s="69"/>
      <c r="CF4" s="69"/>
      <c r="CG4" s="6"/>
      <c r="CH4" s="6"/>
      <c r="CI4" s="6"/>
      <c r="CJ4" s="35"/>
      <c r="CK4" s="69"/>
      <c r="CL4" s="69"/>
      <c r="CM4" s="69"/>
      <c r="CN4" s="69"/>
      <c r="CO4" s="69"/>
      <c r="CP4" s="69"/>
      <c r="CQ4" s="68"/>
      <c r="CR4" s="619"/>
      <c r="CS4" s="582"/>
      <c r="CT4" s="582"/>
      <c r="CU4" s="582"/>
      <c r="CV4" s="582"/>
      <c r="CW4" s="582"/>
      <c r="CX4" s="582"/>
      <c r="CY4" s="582"/>
      <c r="CZ4" s="582"/>
      <c r="DA4" s="585"/>
      <c r="DB4" s="817"/>
      <c r="DC4" s="941"/>
      <c r="DD4" s="941"/>
      <c r="DE4" s="941"/>
      <c r="DF4" s="941"/>
      <c r="DG4" s="941"/>
      <c r="DH4" s="952"/>
      <c r="DI4" s="4"/>
    </row>
    <row r="5" spans="2:113" ht="13.5" customHeight="1">
      <c r="B5" s="17"/>
      <c r="C5" s="6"/>
      <c r="D5" s="937" t="s">
        <v>192</v>
      </c>
      <c r="E5" s="937"/>
      <c r="F5" s="937"/>
      <c r="G5" s="937"/>
      <c r="H5" s="937"/>
      <c r="I5" s="937"/>
      <c r="J5" s="937"/>
      <c r="K5" s="937"/>
      <c r="L5" s="937"/>
      <c r="M5" s="937"/>
      <c r="N5" s="937"/>
      <c r="O5" s="937"/>
      <c r="P5" s="937"/>
      <c r="Q5" s="937"/>
      <c r="R5" s="281"/>
      <c r="S5" s="6"/>
      <c r="T5" s="6"/>
      <c r="U5" s="728" t="s">
        <v>191</v>
      </c>
      <c r="V5" s="632"/>
      <c r="W5" s="632"/>
      <c r="X5" s="632"/>
      <c r="Y5" s="632"/>
      <c r="Z5" s="632"/>
      <c r="AA5" s="632"/>
      <c r="AB5" s="632"/>
      <c r="AC5" s="939">
        <v>13.42</v>
      </c>
      <c r="AD5" s="940"/>
      <c r="AE5" s="940"/>
      <c r="AF5" s="940"/>
      <c r="AG5" s="940"/>
      <c r="AH5" s="940"/>
      <c r="AI5" s="805" t="s">
        <v>190</v>
      </c>
      <c r="AJ5" s="805"/>
      <c r="AK5" s="619" t="s">
        <v>388</v>
      </c>
      <c r="AL5" s="582"/>
      <c r="AM5" s="582"/>
      <c r="AN5" s="582"/>
      <c r="AO5" s="585"/>
      <c r="AP5" s="583">
        <v>85945</v>
      </c>
      <c r="AQ5" s="584"/>
      <c r="AR5" s="584"/>
      <c r="AS5" s="584"/>
      <c r="AT5" s="584"/>
      <c r="AU5" s="584"/>
      <c r="AV5" s="941" t="s">
        <v>187</v>
      </c>
      <c r="AW5" s="941"/>
      <c r="AX5" s="584">
        <v>84855</v>
      </c>
      <c r="AY5" s="584"/>
      <c r="AZ5" s="584"/>
      <c r="BA5" s="584"/>
      <c r="BB5" s="584"/>
      <c r="BC5" s="584"/>
      <c r="BD5" s="941" t="s">
        <v>187</v>
      </c>
      <c r="BE5" s="818"/>
      <c r="BF5" s="11"/>
      <c r="BG5" s="582"/>
      <c r="BH5" s="582"/>
      <c r="BI5" s="70"/>
      <c r="BJ5" s="823"/>
      <c r="BK5" s="662"/>
      <c r="BL5" s="662"/>
      <c r="BM5" s="662"/>
      <c r="BN5" s="662"/>
      <c r="BO5" s="662"/>
      <c r="BP5" s="816"/>
      <c r="BQ5" s="823"/>
      <c r="BR5" s="662"/>
      <c r="BS5" s="662"/>
      <c r="BT5" s="662"/>
      <c r="BU5" s="662"/>
      <c r="BV5" s="662"/>
      <c r="BW5" s="816"/>
      <c r="BX5" s="46"/>
      <c r="BY5" s="4"/>
      <c r="BZ5" s="959" t="s">
        <v>389</v>
      </c>
      <c r="CA5" s="959"/>
      <c r="CB5" s="959"/>
      <c r="CC5" s="959"/>
      <c r="CD5" s="959"/>
      <c r="CE5" s="959"/>
      <c r="CF5" s="959"/>
      <c r="CG5" s="35"/>
      <c r="CH5" s="35"/>
      <c r="CI5" s="35"/>
      <c r="CJ5" s="35"/>
      <c r="CK5" s="959" t="s">
        <v>548</v>
      </c>
      <c r="CL5" s="959"/>
      <c r="CM5" s="959"/>
      <c r="CN5" s="959"/>
      <c r="CO5" s="959"/>
      <c r="CP5" s="959"/>
      <c r="CQ5" s="960"/>
      <c r="CR5" s="619" t="s">
        <v>189</v>
      </c>
      <c r="CS5" s="582"/>
      <c r="CT5" s="582"/>
      <c r="CU5" s="582"/>
      <c r="CV5" s="582"/>
      <c r="CW5" s="582"/>
      <c r="CX5" s="582"/>
      <c r="CY5" s="582"/>
      <c r="CZ5" s="582"/>
      <c r="DA5" s="585"/>
      <c r="DB5" s="953">
        <v>43504</v>
      </c>
      <c r="DC5" s="954"/>
      <c r="DD5" s="954"/>
      <c r="DE5" s="954"/>
      <c r="DF5" s="954"/>
      <c r="DG5" s="954"/>
      <c r="DH5" s="955"/>
      <c r="DI5" s="4"/>
    </row>
    <row r="6" spans="2:113" ht="13.5" customHeight="1">
      <c r="B6" s="17"/>
      <c r="C6" s="6"/>
      <c r="D6" s="938"/>
      <c r="E6" s="938"/>
      <c r="F6" s="938"/>
      <c r="G6" s="938"/>
      <c r="H6" s="938"/>
      <c r="I6" s="938"/>
      <c r="J6" s="938"/>
      <c r="K6" s="938"/>
      <c r="L6" s="938"/>
      <c r="M6" s="938"/>
      <c r="N6" s="938"/>
      <c r="O6" s="938"/>
      <c r="P6" s="938"/>
      <c r="Q6" s="938"/>
      <c r="R6" s="281"/>
      <c r="S6" s="6"/>
      <c r="T6" s="6"/>
      <c r="U6" s="619" t="s">
        <v>188</v>
      </c>
      <c r="V6" s="582"/>
      <c r="W6" s="582"/>
      <c r="X6" s="582"/>
      <c r="Y6" s="582"/>
      <c r="Z6" s="582"/>
      <c r="AA6" s="582"/>
      <c r="AB6" s="582"/>
      <c r="AC6" s="583">
        <v>6346</v>
      </c>
      <c r="AD6" s="584"/>
      <c r="AE6" s="584"/>
      <c r="AF6" s="584"/>
      <c r="AG6" s="584"/>
      <c r="AH6" s="584"/>
      <c r="AI6" s="941" t="s">
        <v>187</v>
      </c>
      <c r="AJ6" s="941"/>
      <c r="AK6" s="697" t="s">
        <v>186</v>
      </c>
      <c r="AL6" s="662"/>
      <c r="AM6" s="662"/>
      <c r="AN6" s="662"/>
      <c r="AO6" s="663"/>
      <c r="AP6" s="934" t="s">
        <v>786</v>
      </c>
      <c r="AQ6" s="935"/>
      <c r="AR6" s="935"/>
      <c r="AS6" s="935"/>
      <c r="AT6" s="935"/>
      <c r="AU6" s="935"/>
      <c r="AV6" s="936" t="s">
        <v>21</v>
      </c>
      <c r="AW6" s="936"/>
      <c r="AX6" s="935" t="s">
        <v>786</v>
      </c>
      <c r="AY6" s="935"/>
      <c r="AZ6" s="935"/>
      <c r="BA6" s="935"/>
      <c r="BB6" s="935"/>
      <c r="BC6" s="935"/>
      <c r="BD6" s="936" t="s">
        <v>21</v>
      </c>
      <c r="BE6" s="936"/>
      <c r="BF6" s="795" t="s">
        <v>185</v>
      </c>
      <c r="BG6" s="788"/>
      <c r="BH6" s="788"/>
      <c r="BI6" s="796"/>
      <c r="BJ6" s="584">
        <v>292</v>
      </c>
      <c r="BK6" s="584"/>
      <c r="BL6" s="584"/>
      <c r="BM6" s="584"/>
      <c r="BN6" s="584"/>
      <c r="BO6" s="584"/>
      <c r="BP6" s="584"/>
      <c r="BQ6" s="584">
        <v>274</v>
      </c>
      <c r="BR6" s="584"/>
      <c r="BS6" s="584"/>
      <c r="BT6" s="584"/>
      <c r="BU6" s="584"/>
      <c r="BV6" s="584"/>
      <c r="BW6" s="672"/>
      <c r="BX6" s="46"/>
      <c r="BY6" s="4"/>
      <c r="BZ6" s="69"/>
      <c r="CA6" s="69"/>
      <c r="CB6" s="69"/>
      <c r="CC6" s="69"/>
      <c r="CD6" s="69"/>
      <c r="CE6" s="69"/>
      <c r="CF6" s="69"/>
      <c r="CG6" s="6"/>
      <c r="CH6" s="6"/>
      <c r="CI6" s="6"/>
      <c r="CJ6" s="6"/>
      <c r="CK6" s="69"/>
      <c r="CL6" s="69"/>
      <c r="CM6" s="69"/>
      <c r="CN6" s="69"/>
      <c r="CO6" s="69"/>
      <c r="CP6" s="69"/>
      <c r="CQ6" s="68"/>
      <c r="CR6" s="619"/>
      <c r="CS6" s="582"/>
      <c r="CT6" s="582"/>
      <c r="CU6" s="582"/>
      <c r="CV6" s="582"/>
      <c r="CW6" s="582"/>
      <c r="CX6" s="582"/>
      <c r="CY6" s="582"/>
      <c r="CZ6" s="582"/>
      <c r="DA6" s="585"/>
      <c r="DB6" s="953"/>
      <c r="DC6" s="954"/>
      <c r="DD6" s="954"/>
      <c r="DE6" s="954"/>
      <c r="DF6" s="954"/>
      <c r="DG6" s="954"/>
      <c r="DH6" s="955"/>
      <c r="DI6" s="4"/>
    </row>
    <row r="7" spans="2:113" ht="13.5" customHeight="1">
      <c r="B7" s="932"/>
      <c r="C7" s="930"/>
      <c r="D7" s="930"/>
      <c r="E7" s="930"/>
      <c r="F7" s="788" t="s">
        <v>184</v>
      </c>
      <c r="G7" s="788"/>
      <c r="H7" s="788"/>
      <c r="I7" s="788"/>
      <c r="J7" s="788"/>
      <c r="K7" s="788"/>
      <c r="L7" s="788"/>
      <c r="M7" s="788"/>
      <c r="N7" s="788"/>
      <c r="O7" s="788"/>
      <c r="P7" s="788"/>
      <c r="Q7" s="788"/>
      <c r="R7" s="788"/>
      <c r="S7" s="788"/>
      <c r="T7" s="928"/>
      <c r="U7" s="928"/>
      <c r="V7" s="928"/>
      <c r="W7" s="930"/>
      <c r="X7" s="788" t="s">
        <v>393</v>
      </c>
      <c r="Y7" s="788"/>
      <c r="Z7" s="788"/>
      <c r="AA7" s="788"/>
      <c r="AB7" s="788"/>
      <c r="AC7" s="788"/>
      <c r="AD7" s="788"/>
      <c r="AE7" s="788"/>
      <c r="AF7" s="788"/>
      <c r="AG7" s="928"/>
      <c r="AH7" s="928"/>
      <c r="AI7" s="805"/>
      <c r="AJ7" s="942"/>
      <c r="AK7" s="35"/>
      <c r="AL7" s="35"/>
      <c r="AM7" s="35"/>
      <c r="AN7" s="35"/>
      <c r="AO7" s="35"/>
      <c r="AP7" s="35"/>
      <c r="AQ7" s="35"/>
      <c r="AR7" s="35"/>
      <c r="AS7" s="35"/>
      <c r="AT7" s="35"/>
      <c r="AU7" s="35"/>
      <c r="AV7" s="35"/>
      <c r="AW7" s="35"/>
      <c r="AX7" s="35"/>
      <c r="AY7" s="35"/>
      <c r="AZ7" s="35"/>
      <c r="BA7" s="35"/>
      <c r="BB7" s="35"/>
      <c r="BC7" s="35"/>
      <c r="BD7" s="35"/>
      <c r="BE7" s="35"/>
      <c r="BF7" s="660"/>
      <c r="BG7" s="582"/>
      <c r="BH7" s="582"/>
      <c r="BI7" s="626"/>
      <c r="BJ7" s="588">
        <v>0.8</v>
      </c>
      <c r="BK7" s="588"/>
      <c r="BL7" s="588"/>
      <c r="BM7" s="588"/>
      <c r="BN7" s="588"/>
      <c r="BO7" s="588"/>
      <c r="BP7" s="588"/>
      <c r="BQ7" s="588">
        <v>0.8</v>
      </c>
      <c r="BR7" s="588"/>
      <c r="BS7" s="588"/>
      <c r="BT7" s="588"/>
      <c r="BU7" s="588"/>
      <c r="BV7" s="588"/>
      <c r="BW7" s="647"/>
      <c r="BX7" s="46"/>
      <c r="BY7" s="4"/>
      <c r="BZ7" s="959" t="s">
        <v>394</v>
      </c>
      <c r="CA7" s="959"/>
      <c r="CB7" s="959"/>
      <c r="CC7" s="959"/>
      <c r="CD7" s="959"/>
      <c r="CE7" s="959"/>
      <c r="CF7" s="959"/>
      <c r="CG7" s="35"/>
      <c r="CH7" s="35"/>
      <c r="CI7" s="35"/>
      <c r="CJ7" s="35"/>
      <c r="CK7" s="959" t="s">
        <v>218</v>
      </c>
      <c r="CL7" s="959"/>
      <c r="CM7" s="959"/>
      <c r="CN7" s="959"/>
      <c r="CO7" s="959"/>
      <c r="CP7" s="959"/>
      <c r="CQ7" s="960"/>
      <c r="CR7" s="619"/>
      <c r="CS7" s="582"/>
      <c r="CT7" s="582"/>
      <c r="CU7" s="582"/>
      <c r="CV7" s="582"/>
      <c r="CW7" s="582"/>
      <c r="CX7" s="582"/>
      <c r="CY7" s="582"/>
      <c r="CZ7" s="582"/>
      <c r="DA7" s="585"/>
      <c r="DB7" s="953"/>
      <c r="DC7" s="954"/>
      <c r="DD7" s="954"/>
      <c r="DE7" s="954"/>
      <c r="DF7" s="954"/>
      <c r="DG7" s="954"/>
      <c r="DH7" s="955"/>
      <c r="DI7" s="4"/>
    </row>
    <row r="8" spans="2:113" ht="13.5" customHeight="1">
      <c r="B8" s="933"/>
      <c r="C8" s="931"/>
      <c r="D8" s="931"/>
      <c r="E8" s="931"/>
      <c r="F8" s="806"/>
      <c r="G8" s="806"/>
      <c r="H8" s="806"/>
      <c r="I8" s="806"/>
      <c r="J8" s="806"/>
      <c r="K8" s="806"/>
      <c r="L8" s="806"/>
      <c r="M8" s="806"/>
      <c r="N8" s="806"/>
      <c r="O8" s="806"/>
      <c r="P8" s="806"/>
      <c r="Q8" s="806"/>
      <c r="R8" s="806"/>
      <c r="S8" s="806"/>
      <c r="T8" s="929"/>
      <c r="U8" s="929"/>
      <c r="V8" s="929"/>
      <c r="W8" s="931"/>
      <c r="X8" s="806"/>
      <c r="Y8" s="806"/>
      <c r="Z8" s="806"/>
      <c r="AA8" s="806"/>
      <c r="AB8" s="806"/>
      <c r="AC8" s="806"/>
      <c r="AD8" s="806"/>
      <c r="AE8" s="806"/>
      <c r="AF8" s="806"/>
      <c r="AG8" s="929"/>
      <c r="AH8" s="929"/>
      <c r="AI8" s="929"/>
      <c r="AJ8" s="943"/>
      <c r="AK8" s="35"/>
      <c r="AL8" s="35"/>
      <c r="AM8" s="35"/>
      <c r="AN8" s="35"/>
      <c r="AO8" s="35"/>
      <c r="AP8" s="35"/>
      <c r="AQ8" s="35"/>
      <c r="AR8" s="35"/>
      <c r="AS8" s="35"/>
      <c r="AT8" s="35"/>
      <c r="AU8" s="35"/>
      <c r="AV8" s="35"/>
      <c r="AW8" s="35"/>
      <c r="AX8" s="35"/>
      <c r="AY8" s="35"/>
      <c r="AZ8" s="35"/>
      <c r="BA8" s="35"/>
      <c r="BB8" s="35"/>
      <c r="BC8" s="35"/>
      <c r="BD8" s="35"/>
      <c r="BE8" s="35"/>
      <c r="BF8" s="660" t="s">
        <v>183</v>
      </c>
      <c r="BG8" s="582"/>
      <c r="BH8" s="582"/>
      <c r="BI8" s="626"/>
      <c r="BJ8" s="584">
        <v>7439</v>
      </c>
      <c r="BK8" s="584"/>
      <c r="BL8" s="584"/>
      <c r="BM8" s="584"/>
      <c r="BN8" s="584"/>
      <c r="BO8" s="584"/>
      <c r="BP8" s="584"/>
      <c r="BQ8" s="584">
        <v>8231</v>
      </c>
      <c r="BR8" s="584"/>
      <c r="BS8" s="584"/>
      <c r="BT8" s="584"/>
      <c r="BU8" s="584"/>
      <c r="BV8" s="584"/>
      <c r="BW8" s="672"/>
      <c r="BX8" s="33"/>
      <c r="BY8" s="32"/>
      <c r="BZ8" s="67"/>
      <c r="CA8" s="67"/>
      <c r="CB8" s="67"/>
      <c r="CC8" s="67"/>
      <c r="CD8" s="67"/>
      <c r="CE8" s="67"/>
      <c r="CF8" s="67"/>
      <c r="CG8" s="30"/>
      <c r="CH8" s="30"/>
      <c r="CI8" s="30"/>
      <c r="CJ8" s="30"/>
      <c r="CK8" s="67"/>
      <c r="CL8" s="67"/>
      <c r="CM8" s="67"/>
      <c r="CN8" s="67"/>
      <c r="CO8" s="67"/>
      <c r="CP8" s="67"/>
      <c r="CQ8" s="66"/>
      <c r="CR8" s="697"/>
      <c r="CS8" s="662"/>
      <c r="CT8" s="662"/>
      <c r="CU8" s="662"/>
      <c r="CV8" s="662"/>
      <c r="CW8" s="662"/>
      <c r="CX8" s="662"/>
      <c r="CY8" s="662"/>
      <c r="CZ8" s="662"/>
      <c r="DA8" s="663"/>
      <c r="DB8" s="956"/>
      <c r="DC8" s="957"/>
      <c r="DD8" s="957"/>
      <c r="DE8" s="957"/>
      <c r="DF8" s="957"/>
      <c r="DG8" s="957"/>
      <c r="DH8" s="958"/>
      <c r="DI8" s="4"/>
    </row>
    <row r="9" spans="2:113" ht="13.5" customHeight="1">
      <c r="B9" s="29"/>
      <c r="C9" s="28"/>
      <c r="D9" s="788" t="s">
        <v>77</v>
      </c>
      <c r="E9" s="788"/>
      <c r="F9" s="788"/>
      <c r="G9" s="788"/>
      <c r="H9" s="788"/>
      <c r="I9" s="788"/>
      <c r="J9" s="788"/>
      <c r="K9" s="27"/>
      <c r="L9" s="25"/>
      <c r="M9" s="26"/>
      <c r="N9" s="788" t="s">
        <v>76</v>
      </c>
      <c r="O9" s="788"/>
      <c r="P9" s="788"/>
      <c r="Q9" s="788"/>
      <c r="R9" s="788"/>
      <c r="S9" s="788"/>
      <c r="T9" s="25"/>
      <c r="U9" s="795" t="s">
        <v>73</v>
      </c>
      <c r="V9" s="788"/>
      <c r="W9" s="788"/>
      <c r="X9" s="796"/>
      <c r="Y9" s="795" t="s">
        <v>182</v>
      </c>
      <c r="Z9" s="788"/>
      <c r="AA9" s="788"/>
      <c r="AB9" s="788"/>
      <c r="AC9" s="788"/>
      <c r="AD9" s="788"/>
      <c r="AE9" s="788"/>
      <c r="AF9" s="788"/>
      <c r="AG9" s="795" t="s">
        <v>73</v>
      </c>
      <c r="AH9" s="788"/>
      <c r="AI9" s="788"/>
      <c r="AJ9" s="796"/>
      <c r="AK9" s="46"/>
      <c r="AL9" s="4"/>
      <c r="AM9" s="4"/>
      <c r="AN9" s="4"/>
      <c r="AO9" s="4"/>
      <c r="AP9" s="4"/>
      <c r="AQ9" s="4"/>
      <c r="AR9" s="4"/>
      <c r="AS9" s="4"/>
      <c r="AT9" s="4"/>
      <c r="AU9" s="4"/>
      <c r="AV9" s="4"/>
      <c r="AW9" s="4"/>
      <c r="AX9" s="4"/>
      <c r="AY9" s="4"/>
      <c r="AZ9" s="4"/>
      <c r="BA9" s="4"/>
      <c r="BB9" s="4"/>
      <c r="BC9" s="4"/>
      <c r="BD9" s="4"/>
      <c r="BE9" s="4"/>
      <c r="BF9" s="660"/>
      <c r="BG9" s="582"/>
      <c r="BH9" s="582"/>
      <c r="BI9" s="626"/>
      <c r="BJ9" s="588">
        <v>21.5</v>
      </c>
      <c r="BK9" s="588"/>
      <c r="BL9" s="588"/>
      <c r="BM9" s="588"/>
      <c r="BN9" s="588"/>
      <c r="BO9" s="588"/>
      <c r="BP9" s="588"/>
      <c r="BQ9" s="588">
        <v>22.9</v>
      </c>
      <c r="BR9" s="588"/>
      <c r="BS9" s="588"/>
      <c r="BT9" s="588"/>
      <c r="BU9" s="588"/>
      <c r="BV9" s="588"/>
      <c r="BW9" s="647"/>
      <c r="BX9" s="39"/>
      <c r="BY9" s="43"/>
      <c r="BZ9" s="43"/>
      <c r="CA9" s="632" t="s">
        <v>181</v>
      </c>
      <c r="CB9" s="632"/>
      <c r="CC9" s="632"/>
      <c r="CD9" s="632"/>
      <c r="CE9" s="632"/>
      <c r="CF9" s="632"/>
      <c r="CG9" s="632"/>
      <c r="CH9" s="632"/>
      <c r="CI9" s="632"/>
      <c r="CJ9" s="632"/>
      <c r="CK9" s="632"/>
      <c r="CL9" s="38"/>
      <c r="CM9" s="38"/>
      <c r="CN9" s="24"/>
      <c r="CO9" s="728" t="s">
        <v>778</v>
      </c>
      <c r="CP9" s="632"/>
      <c r="CQ9" s="632"/>
      <c r="CR9" s="632"/>
      <c r="CS9" s="632"/>
      <c r="CT9" s="632"/>
      <c r="CU9" s="632"/>
      <c r="CV9" s="632"/>
      <c r="CW9" s="632"/>
      <c r="CX9" s="632"/>
      <c r="CY9" s="728" t="s">
        <v>395</v>
      </c>
      <c r="CZ9" s="632"/>
      <c r="DA9" s="632"/>
      <c r="DB9" s="632"/>
      <c r="DC9" s="632"/>
      <c r="DD9" s="632"/>
      <c r="DE9" s="632"/>
      <c r="DF9" s="632"/>
      <c r="DG9" s="632"/>
      <c r="DH9" s="809"/>
      <c r="DI9" s="4"/>
    </row>
    <row r="10" spans="2:113" ht="13.5" customHeight="1">
      <c r="B10" s="65"/>
      <c r="C10" s="54"/>
      <c r="D10" s="806"/>
      <c r="E10" s="806"/>
      <c r="F10" s="806"/>
      <c r="G10" s="806"/>
      <c r="H10" s="806"/>
      <c r="I10" s="806"/>
      <c r="J10" s="806"/>
      <c r="K10" s="36"/>
      <c r="L10" s="53"/>
      <c r="M10" s="55"/>
      <c r="N10" s="916"/>
      <c r="O10" s="916"/>
      <c r="P10" s="916"/>
      <c r="Q10" s="916"/>
      <c r="R10" s="916"/>
      <c r="S10" s="916"/>
      <c r="T10" s="53"/>
      <c r="U10" s="917"/>
      <c r="V10" s="916"/>
      <c r="W10" s="916"/>
      <c r="X10" s="918"/>
      <c r="Y10" s="855"/>
      <c r="Z10" s="806"/>
      <c r="AA10" s="806"/>
      <c r="AB10" s="806"/>
      <c r="AC10" s="806"/>
      <c r="AD10" s="806"/>
      <c r="AE10" s="806"/>
      <c r="AF10" s="806"/>
      <c r="AG10" s="917"/>
      <c r="AH10" s="916"/>
      <c r="AI10" s="916"/>
      <c r="AJ10" s="918"/>
      <c r="AK10" s="46"/>
      <c r="AL10" s="4"/>
      <c r="AM10" s="4"/>
      <c r="AN10" s="4"/>
      <c r="AO10" s="4"/>
      <c r="AP10" s="4"/>
      <c r="AQ10" s="6"/>
      <c r="AR10" s="6"/>
      <c r="AS10" s="6"/>
      <c r="AT10" s="6"/>
      <c r="AU10" s="6"/>
      <c r="AV10" s="6"/>
      <c r="AW10" s="6"/>
      <c r="AX10" s="6"/>
      <c r="AY10" s="6"/>
      <c r="AZ10" s="6"/>
      <c r="BA10" s="6"/>
      <c r="BB10" s="6"/>
      <c r="BC10" s="6"/>
      <c r="BD10" s="6"/>
      <c r="BE10" s="6"/>
      <c r="BF10" s="660" t="s">
        <v>180</v>
      </c>
      <c r="BG10" s="582"/>
      <c r="BH10" s="582"/>
      <c r="BI10" s="626"/>
      <c r="BJ10" s="584">
        <v>26949</v>
      </c>
      <c r="BK10" s="584"/>
      <c r="BL10" s="584"/>
      <c r="BM10" s="584"/>
      <c r="BN10" s="584"/>
      <c r="BO10" s="584"/>
      <c r="BP10" s="584"/>
      <c r="BQ10" s="584">
        <v>27480</v>
      </c>
      <c r="BR10" s="584"/>
      <c r="BS10" s="584"/>
      <c r="BT10" s="584"/>
      <c r="BU10" s="584"/>
      <c r="BV10" s="584"/>
      <c r="BW10" s="584"/>
      <c r="BX10" s="22"/>
      <c r="BY10" s="30"/>
      <c r="BZ10" s="30"/>
      <c r="CA10" s="662"/>
      <c r="CB10" s="662"/>
      <c r="CC10" s="662"/>
      <c r="CD10" s="662"/>
      <c r="CE10" s="662"/>
      <c r="CF10" s="662"/>
      <c r="CG10" s="662"/>
      <c r="CH10" s="662"/>
      <c r="CI10" s="662"/>
      <c r="CJ10" s="662"/>
      <c r="CK10" s="662"/>
      <c r="CL10" s="30"/>
      <c r="CM10" s="30"/>
      <c r="CN10" s="21"/>
      <c r="CO10" s="697"/>
      <c r="CP10" s="662"/>
      <c r="CQ10" s="662"/>
      <c r="CR10" s="662"/>
      <c r="CS10" s="662"/>
      <c r="CT10" s="662"/>
      <c r="CU10" s="662"/>
      <c r="CV10" s="662"/>
      <c r="CW10" s="662"/>
      <c r="CX10" s="662"/>
      <c r="CY10" s="697"/>
      <c r="CZ10" s="662"/>
      <c r="DA10" s="662"/>
      <c r="DB10" s="662"/>
      <c r="DC10" s="662"/>
      <c r="DD10" s="662"/>
      <c r="DE10" s="662"/>
      <c r="DF10" s="662"/>
      <c r="DG10" s="662"/>
      <c r="DH10" s="810"/>
      <c r="DI10" s="4"/>
    </row>
    <row r="11" spans="2:113" ht="13.5" customHeight="1">
      <c r="B11" s="849" t="s">
        <v>179</v>
      </c>
      <c r="C11" s="773"/>
      <c r="D11" s="773"/>
      <c r="E11" s="773"/>
      <c r="F11" s="773"/>
      <c r="G11" s="773"/>
      <c r="H11" s="773"/>
      <c r="I11" s="773"/>
      <c r="J11" s="773"/>
      <c r="K11" s="773"/>
      <c r="L11" s="774"/>
      <c r="M11" s="583">
        <v>12671570</v>
      </c>
      <c r="N11" s="584"/>
      <c r="O11" s="584"/>
      <c r="P11" s="584"/>
      <c r="Q11" s="584"/>
      <c r="R11" s="584"/>
      <c r="S11" s="584"/>
      <c r="T11" s="584"/>
      <c r="U11" s="588">
        <v>38.4</v>
      </c>
      <c r="V11" s="588"/>
      <c r="W11" s="588"/>
      <c r="X11" s="588"/>
      <c r="Y11" s="790">
        <v>11694971</v>
      </c>
      <c r="Z11" s="790"/>
      <c r="AA11" s="790"/>
      <c r="AB11" s="790"/>
      <c r="AC11" s="790"/>
      <c r="AD11" s="790"/>
      <c r="AE11" s="790"/>
      <c r="AF11" s="790"/>
      <c r="AG11" s="791">
        <v>74.400000000000006</v>
      </c>
      <c r="AH11" s="791"/>
      <c r="AI11" s="791"/>
      <c r="AJ11" s="792"/>
      <c r="AK11" s="46"/>
      <c r="AL11" s="4"/>
      <c r="AM11" s="4"/>
      <c r="AN11" s="4"/>
      <c r="AO11" s="4"/>
      <c r="AP11" s="4"/>
      <c r="AQ11" s="6"/>
      <c r="AR11" s="6"/>
      <c r="AS11" s="6"/>
      <c r="AT11" s="6"/>
      <c r="AU11" s="6"/>
      <c r="AV11" s="6"/>
      <c r="AW11" s="6"/>
      <c r="AX11" s="6"/>
      <c r="AY11" s="6"/>
      <c r="AZ11" s="6"/>
      <c r="BA11" s="6"/>
      <c r="BB11" s="6"/>
      <c r="BC11" s="6"/>
      <c r="BD11" s="6"/>
      <c r="BE11" s="6"/>
      <c r="BF11" s="855"/>
      <c r="BG11" s="806"/>
      <c r="BH11" s="806"/>
      <c r="BI11" s="856"/>
      <c r="BJ11" s="922">
        <v>77.7</v>
      </c>
      <c r="BK11" s="922"/>
      <c r="BL11" s="922"/>
      <c r="BM11" s="922"/>
      <c r="BN11" s="922"/>
      <c r="BO11" s="922"/>
      <c r="BP11" s="922"/>
      <c r="BQ11" s="922">
        <v>76.400000000000006</v>
      </c>
      <c r="BR11" s="922"/>
      <c r="BS11" s="922"/>
      <c r="BT11" s="922"/>
      <c r="BU11" s="922"/>
      <c r="BV11" s="922"/>
      <c r="BW11" s="925"/>
      <c r="BX11" s="719"/>
      <c r="BY11" s="926"/>
      <c r="BZ11" s="728" t="s">
        <v>396</v>
      </c>
      <c r="CA11" s="793"/>
      <c r="CB11" s="793"/>
      <c r="CC11" s="793"/>
      <c r="CD11" s="793"/>
      <c r="CE11" s="793"/>
      <c r="CF11" s="793"/>
      <c r="CG11" s="793"/>
      <c r="CH11" s="793"/>
      <c r="CI11" s="793"/>
      <c r="CJ11" s="793"/>
      <c r="CK11" s="793"/>
      <c r="CL11" s="793"/>
      <c r="CM11" s="793"/>
      <c r="CN11" s="794"/>
      <c r="CO11" s="749">
        <v>33029067</v>
      </c>
      <c r="CP11" s="750"/>
      <c r="CQ11" s="750"/>
      <c r="CR11" s="750"/>
      <c r="CS11" s="750"/>
      <c r="CT11" s="750"/>
      <c r="CU11" s="750"/>
      <c r="CV11" s="750"/>
      <c r="CW11" s="750"/>
      <c r="CX11" s="750"/>
      <c r="CY11" s="750">
        <v>34697816</v>
      </c>
      <c r="CZ11" s="750"/>
      <c r="DA11" s="750"/>
      <c r="DB11" s="750"/>
      <c r="DC11" s="750"/>
      <c r="DD11" s="750"/>
      <c r="DE11" s="750"/>
      <c r="DF11" s="750"/>
      <c r="DG11" s="750"/>
      <c r="DH11" s="927"/>
      <c r="DI11" s="4"/>
    </row>
    <row r="12" spans="2:113" ht="13.5" customHeight="1">
      <c r="B12" s="659" t="s">
        <v>397</v>
      </c>
      <c r="C12" s="582"/>
      <c r="D12" s="582"/>
      <c r="E12" s="582"/>
      <c r="F12" s="582"/>
      <c r="G12" s="582"/>
      <c r="H12" s="582"/>
      <c r="I12" s="582"/>
      <c r="J12" s="582"/>
      <c r="K12" s="582"/>
      <c r="L12" s="585"/>
      <c r="M12" s="583">
        <v>144959</v>
      </c>
      <c r="N12" s="584"/>
      <c r="O12" s="584"/>
      <c r="P12" s="584"/>
      <c r="Q12" s="584"/>
      <c r="R12" s="584"/>
      <c r="S12" s="584"/>
      <c r="T12" s="584"/>
      <c r="U12" s="588">
        <v>0.4</v>
      </c>
      <c r="V12" s="588"/>
      <c r="W12" s="588"/>
      <c r="X12" s="588"/>
      <c r="Y12" s="584">
        <v>144959</v>
      </c>
      <c r="Z12" s="584"/>
      <c r="AA12" s="584"/>
      <c r="AB12" s="584"/>
      <c r="AC12" s="584"/>
      <c r="AD12" s="584"/>
      <c r="AE12" s="584"/>
      <c r="AF12" s="584"/>
      <c r="AG12" s="588">
        <v>0.9</v>
      </c>
      <c r="AH12" s="588"/>
      <c r="AI12" s="588"/>
      <c r="AJ12" s="647"/>
      <c r="AK12" s="39"/>
      <c r="AL12" s="43"/>
      <c r="AM12" s="43"/>
      <c r="AN12" s="632" t="s">
        <v>178</v>
      </c>
      <c r="AO12" s="632"/>
      <c r="AP12" s="632"/>
      <c r="AQ12" s="632"/>
      <c r="AR12" s="632"/>
      <c r="AS12" s="632"/>
      <c r="AT12" s="632"/>
      <c r="AU12" s="632"/>
      <c r="AV12" s="632"/>
      <c r="AW12" s="632"/>
      <c r="AX12" s="632"/>
      <c r="AY12" s="632"/>
      <c r="AZ12" s="632"/>
      <c r="BA12" s="632"/>
      <c r="BB12" s="632"/>
      <c r="BC12" s="38"/>
      <c r="BD12" s="38"/>
      <c r="BE12" s="632" t="s">
        <v>393</v>
      </c>
      <c r="BF12" s="582"/>
      <c r="BG12" s="582"/>
      <c r="BH12" s="582"/>
      <c r="BI12" s="582"/>
      <c r="BJ12" s="632"/>
      <c r="BK12" s="632"/>
      <c r="BL12" s="632"/>
      <c r="BM12" s="632"/>
      <c r="BN12" s="38"/>
      <c r="BO12" s="38"/>
      <c r="BP12" s="38"/>
      <c r="BQ12" s="893" t="s">
        <v>398</v>
      </c>
      <c r="BR12" s="745"/>
      <c r="BS12" s="745"/>
      <c r="BT12" s="745"/>
      <c r="BU12" s="745"/>
      <c r="BV12" s="745"/>
      <c r="BW12" s="746"/>
      <c r="BX12" s="924" t="s">
        <v>399</v>
      </c>
      <c r="BY12" s="896"/>
      <c r="BZ12" s="619" t="s">
        <v>400</v>
      </c>
      <c r="CA12" s="684"/>
      <c r="CB12" s="684"/>
      <c r="CC12" s="684"/>
      <c r="CD12" s="684"/>
      <c r="CE12" s="684"/>
      <c r="CF12" s="684"/>
      <c r="CG12" s="684"/>
      <c r="CH12" s="684"/>
      <c r="CI12" s="684"/>
      <c r="CJ12" s="684"/>
      <c r="CK12" s="684"/>
      <c r="CL12" s="684"/>
      <c r="CM12" s="684"/>
      <c r="CN12" s="685"/>
      <c r="CO12" s="583">
        <v>31608236</v>
      </c>
      <c r="CP12" s="584"/>
      <c r="CQ12" s="584"/>
      <c r="CR12" s="584"/>
      <c r="CS12" s="584"/>
      <c r="CT12" s="584"/>
      <c r="CU12" s="584"/>
      <c r="CV12" s="584"/>
      <c r="CW12" s="584"/>
      <c r="CX12" s="584"/>
      <c r="CY12" s="584">
        <v>33100214</v>
      </c>
      <c r="CZ12" s="584"/>
      <c r="DA12" s="584"/>
      <c r="DB12" s="584"/>
      <c r="DC12" s="584"/>
      <c r="DD12" s="584"/>
      <c r="DE12" s="584"/>
      <c r="DF12" s="584"/>
      <c r="DG12" s="584"/>
      <c r="DH12" s="903"/>
      <c r="DI12" s="4"/>
    </row>
    <row r="13" spans="2:113" ht="13.5" customHeight="1">
      <c r="B13" s="659" t="s">
        <v>401</v>
      </c>
      <c r="C13" s="582"/>
      <c r="D13" s="582"/>
      <c r="E13" s="582"/>
      <c r="F13" s="582"/>
      <c r="G13" s="582"/>
      <c r="H13" s="582"/>
      <c r="I13" s="582"/>
      <c r="J13" s="582"/>
      <c r="K13" s="582"/>
      <c r="L13" s="585"/>
      <c r="M13" s="583">
        <v>22715</v>
      </c>
      <c r="N13" s="584"/>
      <c r="O13" s="584"/>
      <c r="P13" s="584"/>
      <c r="Q13" s="584"/>
      <c r="R13" s="584"/>
      <c r="S13" s="584"/>
      <c r="T13" s="584"/>
      <c r="U13" s="588">
        <v>0.1</v>
      </c>
      <c r="V13" s="588"/>
      <c r="W13" s="588"/>
      <c r="X13" s="588"/>
      <c r="Y13" s="584">
        <v>22715</v>
      </c>
      <c r="Z13" s="584"/>
      <c r="AA13" s="584"/>
      <c r="AB13" s="584"/>
      <c r="AC13" s="584"/>
      <c r="AD13" s="584"/>
      <c r="AE13" s="584"/>
      <c r="AF13" s="584"/>
      <c r="AG13" s="588">
        <v>0.1</v>
      </c>
      <c r="AH13" s="588"/>
      <c r="AI13" s="588"/>
      <c r="AJ13" s="647"/>
      <c r="AK13" s="49"/>
      <c r="AL13" s="6"/>
      <c r="AM13" s="6"/>
      <c r="AN13" s="806"/>
      <c r="AO13" s="806"/>
      <c r="AP13" s="806"/>
      <c r="AQ13" s="806"/>
      <c r="AR13" s="806"/>
      <c r="AS13" s="806"/>
      <c r="AT13" s="806"/>
      <c r="AU13" s="806"/>
      <c r="AV13" s="806"/>
      <c r="AW13" s="806"/>
      <c r="AX13" s="806"/>
      <c r="AY13" s="806"/>
      <c r="AZ13" s="806"/>
      <c r="BA13" s="806"/>
      <c r="BB13" s="806"/>
      <c r="BC13" s="35"/>
      <c r="BD13" s="35"/>
      <c r="BE13" s="582"/>
      <c r="BF13" s="582"/>
      <c r="BG13" s="582"/>
      <c r="BH13" s="582"/>
      <c r="BI13" s="582"/>
      <c r="BJ13" s="582"/>
      <c r="BK13" s="582"/>
      <c r="BL13" s="582"/>
      <c r="BM13" s="582"/>
      <c r="BN13" s="35"/>
      <c r="BO13" s="35"/>
      <c r="BP13" s="35"/>
      <c r="BQ13" s="905"/>
      <c r="BR13" s="906"/>
      <c r="BS13" s="906"/>
      <c r="BT13" s="906"/>
      <c r="BU13" s="906"/>
      <c r="BV13" s="906"/>
      <c r="BW13" s="923"/>
      <c r="BX13" s="924"/>
      <c r="BY13" s="896"/>
      <c r="BZ13" s="619" t="s">
        <v>402</v>
      </c>
      <c r="CA13" s="684"/>
      <c r="CB13" s="684"/>
      <c r="CC13" s="684"/>
      <c r="CD13" s="684"/>
      <c r="CE13" s="684"/>
      <c r="CF13" s="684"/>
      <c r="CG13" s="684"/>
      <c r="CH13" s="684"/>
      <c r="CI13" s="684"/>
      <c r="CJ13" s="684"/>
      <c r="CK13" s="684"/>
      <c r="CL13" s="684"/>
      <c r="CM13" s="684"/>
      <c r="CN13" s="685"/>
      <c r="CO13" s="583">
        <v>1420831</v>
      </c>
      <c r="CP13" s="584"/>
      <c r="CQ13" s="584"/>
      <c r="CR13" s="584"/>
      <c r="CS13" s="584"/>
      <c r="CT13" s="584"/>
      <c r="CU13" s="584"/>
      <c r="CV13" s="584"/>
      <c r="CW13" s="584"/>
      <c r="CX13" s="584"/>
      <c r="CY13" s="584">
        <v>1597602</v>
      </c>
      <c r="CZ13" s="584"/>
      <c r="DA13" s="584"/>
      <c r="DB13" s="584"/>
      <c r="DC13" s="584"/>
      <c r="DD13" s="584"/>
      <c r="DE13" s="584"/>
      <c r="DF13" s="584"/>
      <c r="DG13" s="584"/>
      <c r="DH13" s="903"/>
      <c r="DI13" s="4"/>
    </row>
    <row r="14" spans="2:113" ht="13.5" customHeight="1">
      <c r="B14" s="659" t="s">
        <v>176</v>
      </c>
      <c r="C14" s="582"/>
      <c r="D14" s="582"/>
      <c r="E14" s="582"/>
      <c r="F14" s="582"/>
      <c r="G14" s="582"/>
      <c r="H14" s="582"/>
      <c r="I14" s="582"/>
      <c r="J14" s="582"/>
      <c r="K14" s="582"/>
      <c r="L14" s="585"/>
      <c r="M14" s="583">
        <v>93666</v>
      </c>
      <c r="N14" s="584"/>
      <c r="O14" s="584"/>
      <c r="P14" s="584"/>
      <c r="Q14" s="584"/>
      <c r="R14" s="584"/>
      <c r="S14" s="584"/>
      <c r="T14" s="584"/>
      <c r="U14" s="588">
        <v>0.3</v>
      </c>
      <c r="V14" s="588"/>
      <c r="W14" s="588"/>
      <c r="X14" s="588"/>
      <c r="Y14" s="584">
        <v>93666</v>
      </c>
      <c r="Z14" s="584"/>
      <c r="AA14" s="584"/>
      <c r="AB14" s="584"/>
      <c r="AC14" s="584"/>
      <c r="AD14" s="584"/>
      <c r="AE14" s="584"/>
      <c r="AF14" s="584"/>
      <c r="AG14" s="588">
        <v>0.6</v>
      </c>
      <c r="AH14" s="588"/>
      <c r="AI14" s="588"/>
      <c r="AJ14" s="647"/>
      <c r="AK14" s="26"/>
      <c r="AL14" s="28"/>
      <c r="AM14" s="914" t="s">
        <v>77</v>
      </c>
      <c r="AN14" s="914"/>
      <c r="AO14" s="914"/>
      <c r="AP14" s="914"/>
      <c r="AQ14" s="914"/>
      <c r="AR14" s="914"/>
      <c r="AS14" s="914"/>
      <c r="AT14" s="914"/>
      <c r="AU14" s="64"/>
      <c r="AV14" s="63"/>
      <c r="AW14" s="26"/>
      <c r="AX14" s="788" t="s">
        <v>175</v>
      </c>
      <c r="AY14" s="788"/>
      <c r="AZ14" s="788"/>
      <c r="BA14" s="788"/>
      <c r="BB14" s="788"/>
      <c r="BC14" s="788"/>
      <c r="BD14" s="788"/>
      <c r="BE14" s="25"/>
      <c r="BF14" s="795" t="s">
        <v>73</v>
      </c>
      <c r="BG14" s="788"/>
      <c r="BH14" s="788"/>
      <c r="BI14" s="796"/>
      <c r="BJ14" s="26"/>
      <c r="BK14" s="914" t="s">
        <v>174</v>
      </c>
      <c r="BL14" s="914"/>
      <c r="BM14" s="914"/>
      <c r="BN14" s="914"/>
      <c r="BO14" s="914"/>
      <c r="BP14" s="62"/>
      <c r="BQ14" s="795" t="s">
        <v>173</v>
      </c>
      <c r="BR14" s="788"/>
      <c r="BS14" s="788"/>
      <c r="BT14" s="788"/>
      <c r="BU14" s="789"/>
      <c r="BV14" s="919" t="s">
        <v>403</v>
      </c>
      <c r="BW14" s="920"/>
      <c r="BX14" s="924"/>
      <c r="BY14" s="896"/>
      <c r="BZ14" s="641" t="s">
        <v>404</v>
      </c>
      <c r="CA14" s="694"/>
      <c r="CB14" s="694"/>
      <c r="CC14" s="694"/>
      <c r="CD14" s="694"/>
      <c r="CE14" s="694"/>
      <c r="CF14" s="694"/>
      <c r="CG14" s="694"/>
      <c r="CH14" s="694"/>
      <c r="CI14" s="694"/>
      <c r="CJ14" s="694"/>
      <c r="CK14" s="694"/>
      <c r="CL14" s="694"/>
      <c r="CM14" s="694"/>
      <c r="CN14" s="921"/>
      <c r="CO14" s="583" t="s">
        <v>368</v>
      </c>
      <c r="CP14" s="584"/>
      <c r="CQ14" s="584"/>
      <c r="CR14" s="584"/>
      <c r="CS14" s="584"/>
      <c r="CT14" s="584"/>
      <c r="CU14" s="584"/>
      <c r="CV14" s="584"/>
      <c r="CW14" s="584"/>
      <c r="CX14" s="584"/>
      <c r="CY14" s="584">
        <v>103069</v>
      </c>
      <c r="CZ14" s="584"/>
      <c r="DA14" s="584"/>
      <c r="DB14" s="584"/>
      <c r="DC14" s="584"/>
      <c r="DD14" s="584"/>
      <c r="DE14" s="584"/>
      <c r="DF14" s="584"/>
      <c r="DG14" s="584"/>
      <c r="DH14" s="903"/>
      <c r="DI14" s="4"/>
    </row>
    <row r="15" spans="2:113" ht="13.5" customHeight="1">
      <c r="B15" s="853" t="s">
        <v>172</v>
      </c>
      <c r="C15" s="695"/>
      <c r="D15" s="695"/>
      <c r="E15" s="695"/>
      <c r="F15" s="695"/>
      <c r="G15" s="695"/>
      <c r="H15" s="695"/>
      <c r="I15" s="695"/>
      <c r="J15" s="695"/>
      <c r="K15" s="695"/>
      <c r="L15" s="696"/>
      <c r="M15" s="583">
        <v>94091</v>
      </c>
      <c r="N15" s="584"/>
      <c r="O15" s="584"/>
      <c r="P15" s="584"/>
      <c r="Q15" s="584"/>
      <c r="R15" s="584"/>
      <c r="S15" s="584"/>
      <c r="T15" s="584"/>
      <c r="U15" s="588">
        <v>0.3</v>
      </c>
      <c r="V15" s="588"/>
      <c r="W15" s="588"/>
      <c r="X15" s="588"/>
      <c r="Y15" s="584">
        <v>94091</v>
      </c>
      <c r="Z15" s="584"/>
      <c r="AA15" s="584"/>
      <c r="AB15" s="584"/>
      <c r="AC15" s="584"/>
      <c r="AD15" s="584"/>
      <c r="AE15" s="584"/>
      <c r="AF15" s="584"/>
      <c r="AG15" s="588">
        <v>0.6</v>
      </c>
      <c r="AH15" s="588"/>
      <c r="AI15" s="588"/>
      <c r="AJ15" s="647"/>
      <c r="AK15" s="55"/>
      <c r="AL15" s="54"/>
      <c r="AM15" s="915"/>
      <c r="AN15" s="915"/>
      <c r="AO15" s="915"/>
      <c r="AP15" s="915"/>
      <c r="AQ15" s="915"/>
      <c r="AR15" s="915"/>
      <c r="AS15" s="915"/>
      <c r="AT15" s="915"/>
      <c r="AU15" s="54"/>
      <c r="AV15" s="61"/>
      <c r="AW15" s="55"/>
      <c r="AX15" s="916"/>
      <c r="AY15" s="916"/>
      <c r="AZ15" s="916"/>
      <c r="BA15" s="916"/>
      <c r="BB15" s="916"/>
      <c r="BC15" s="916"/>
      <c r="BD15" s="916"/>
      <c r="BE15" s="61"/>
      <c r="BF15" s="917"/>
      <c r="BG15" s="916"/>
      <c r="BH15" s="916"/>
      <c r="BI15" s="918"/>
      <c r="BJ15" s="55"/>
      <c r="BK15" s="916"/>
      <c r="BL15" s="916"/>
      <c r="BM15" s="916"/>
      <c r="BN15" s="916"/>
      <c r="BO15" s="916"/>
      <c r="BP15" s="61"/>
      <c r="BQ15" s="619" t="s">
        <v>171</v>
      </c>
      <c r="BR15" s="582"/>
      <c r="BS15" s="582"/>
      <c r="BT15" s="582"/>
      <c r="BU15" s="585"/>
      <c r="BV15" s="817" t="s">
        <v>403</v>
      </c>
      <c r="BW15" s="818"/>
      <c r="BX15" s="924"/>
      <c r="BY15" s="896"/>
      <c r="BZ15" s="619" t="s">
        <v>405</v>
      </c>
      <c r="CA15" s="694"/>
      <c r="CB15" s="694"/>
      <c r="CC15" s="694"/>
      <c r="CD15" s="694"/>
      <c r="CE15" s="694"/>
      <c r="CF15" s="694"/>
      <c r="CG15" s="694"/>
      <c r="CH15" s="694"/>
      <c r="CI15" s="694"/>
      <c r="CJ15" s="694"/>
      <c r="CK15" s="694"/>
      <c r="CL15" s="694"/>
      <c r="CM15" s="694"/>
      <c r="CN15" s="921"/>
      <c r="CO15" s="583">
        <v>1420831</v>
      </c>
      <c r="CP15" s="584"/>
      <c r="CQ15" s="584"/>
      <c r="CR15" s="584"/>
      <c r="CS15" s="584"/>
      <c r="CT15" s="584"/>
      <c r="CU15" s="584"/>
      <c r="CV15" s="584"/>
      <c r="CW15" s="584"/>
      <c r="CX15" s="584"/>
      <c r="CY15" s="584">
        <v>1494533</v>
      </c>
      <c r="CZ15" s="584"/>
      <c r="DA15" s="584"/>
      <c r="DB15" s="584"/>
      <c r="DC15" s="584"/>
      <c r="DD15" s="584"/>
      <c r="DE15" s="584"/>
      <c r="DF15" s="584"/>
      <c r="DG15" s="584"/>
      <c r="DH15" s="903"/>
      <c r="DI15" s="4"/>
    </row>
    <row r="16" spans="2:113" ht="13.5" customHeight="1">
      <c r="B16" s="853" t="s">
        <v>779</v>
      </c>
      <c r="C16" s="695"/>
      <c r="D16" s="695"/>
      <c r="E16" s="695"/>
      <c r="F16" s="695"/>
      <c r="G16" s="695"/>
      <c r="H16" s="695"/>
      <c r="I16" s="695"/>
      <c r="J16" s="695"/>
      <c r="K16" s="695"/>
      <c r="L16" s="696"/>
      <c r="M16" s="583" t="s">
        <v>368</v>
      </c>
      <c r="N16" s="584"/>
      <c r="O16" s="584"/>
      <c r="P16" s="584"/>
      <c r="Q16" s="584"/>
      <c r="R16" s="584"/>
      <c r="S16" s="584"/>
      <c r="T16" s="584"/>
      <c r="U16" s="588" t="s">
        <v>368</v>
      </c>
      <c r="V16" s="588"/>
      <c r="W16" s="588"/>
      <c r="X16" s="588"/>
      <c r="Y16" s="584" t="s">
        <v>368</v>
      </c>
      <c r="Z16" s="584"/>
      <c r="AA16" s="584"/>
      <c r="AB16" s="584"/>
      <c r="AC16" s="584"/>
      <c r="AD16" s="584"/>
      <c r="AE16" s="584"/>
      <c r="AF16" s="584"/>
      <c r="AG16" s="588" t="s">
        <v>368</v>
      </c>
      <c r="AH16" s="588"/>
      <c r="AI16" s="588"/>
      <c r="AJ16" s="647"/>
      <c r="AK16" s="619" t="s">
        <v>169</v>
      </c>
      <c r="AL16" s="582"/>
      <c r="AM16" s="582"/>
      <c r="AN16" s="582"/>
      <c r="AO16" s="582"/>
      <c r="AP16" s="582"/>
      <c r="AQ16" s="582"/>
      <c r="AR16" s="582"/>
      <c r="AS16" s="582"/>
      <c r="AT16" s="582"/>
      <c r="AU16" s="582"/>
      <c r="AV16" s="585"/>
      <c r="AW16" s="583">
        <v>11694971</v>
      </c>
      <c r="AX16" s="584"/>
      <c r="AY16" s="584"/>
      <c r="AZ16" s="584"/>
      <c r="BA16" s="584"/>
      <c r="BB16" s="584"/>
      <c r="BC16" s="584"/>
      <c r="BD16" s="584"/>
      <c r="BE16" s="584"/>
      <c r="BF16" s="588">
        <v>92.3</v>
      </c>
      <c r="BG16" s="588"/>
      <c r="BH16" s="588"/>
      <c r="BI16" s="588"/>
      <c r="BJ16" s="584">
        <v>42444</v>
      </c>
      <c r="BK16" s="821"/>
      <c r="BL16" s="821"/>
      <c r="BM16" s="821"/>
      <c r="BN16" s="821"/>
      <c r="BO16" s="821"/>
      <c r="BP16" s="822"/>
      <c r="BQ16" s="619" t="s">
        <v>168</v>
      </c>
      <c r="BR16" s="582"/>
      <c r="BS16" s="582"/>
      <c r="BT16" s="582"/>
      <c r="BU16" s="585"/>
      <c r="BV16" s="817" t="s">
        <v>403</v>
      </c>
      <c r="BW16" s="818"/>
      <c r="BX16" s="924"/>
      <c r="BY16" s="896"/>
      <c r="BZ16" s="619" t="s">
        <v>406</v>
      </c>
      <c r="CA16" s="684"/>
      <c r="CB16" s="684"/>
      <c r="CC16" s="684"/>
      <c r="CD16" s="684"/>
      <c r="CE16" s="684"/>
      <c r="CF16" s="684"/>
      <c r="CG16" s="684"/>
      <c r="CH16" s="684"/>
      <c r="CI16" s="684"/>
      <c r="CJ16" s="684"/>
      <c r="CK16" s="684"/>
      <c r="CL16" s="684"/>
      <c r="CM16" s="684"/>
      <c r="CN16" s="685"/>
      <c r="CO16" s="583">
        <v>-73702</v>
      </c>
      <c r="CP16" s="584"/>
      <c r="CQ16" s="584"/>
      <c r="CR16" s="584"/>
      <c r="CS16" s="584"/>
      <c r="CT16" s="584"/>
      <c r="CU16" s="584"/>
      <c r="CV16" s="584"/>
      <c r="CW16" s="584"/>
      <c r="CX16" s="584"/>
      <c r="CY16" s="584">
        <v>221271</v>
      </c>
      <c r="CZ16" s="584"/>
      <c r="DA16" s="584"/>
      <c r="DB16" s="584"/>
      <c r="DC16" s="584"/>
      <c r="DD16" s="584"/>
      <c r="DE16" s="584"/>
      <c r="DF16" s="584"/>
      <c r="DG16" s="584"/>
      <c r="DH16" s="903"/>
      <c r="DI16" s="4"/>
    </row>
    <row r="17" spans="2:113" ht="13.5" customHeight="1">
      <c r="B17" s="853" t="s">
        <v>780</v>
      </c>
      <c r="C17" s="695"/>
      <c r="D17" s="695"/>
      <c r="E17" s="695"/>
      <c r="F17" s="695"/>
      <c r="G17" s="695"/>
      <c r="H17" s="695"/>
      <c r="I17" s="695"/>
      <c r="J17" s="695"/>
      <c r="K17" s="695"/>
      <c r="L17" s="696"/>
      <c r="M17" s="583" t="s">
        <v>368</v>
      </c>
      <c r="N17" s="584"/>
      <c r="O17" s="584"/>
      <c r="P17" s="584"/>
      <c r="Q17" s="584"/>
      <c r="R17" s="584"/>
      <c r="S17" s="584"/>
      <c r="T17" s="584"/>
      <c r="U17" s="588" t="s">
        <v>368</v>
      </c>
      <c r="V17" s="588"/>
      <c r="W17" s="588"/>
      <c r="X17" s="588"/>
      <c r="Y17" s="584" t="s">
        <v>368</v>
      </c>
      <c r="Z17" s="584"/>
      <c r="AA17" s="584"/>
      <c r="AB17" s="584"/>
      <c r="AC17" s="584"/>
      <c r="AD17" s="584"/>
      <c r="AE17" s="584"/>
      <c r="AF17" s="584"/>
      <c r="AG17" s="588" t="s">
        <v>368</v>
      </c>
      <c r="AH17" s="588"/>
      <c r="AI17" s="588"/>
      <c r="AJ17" s="647"/>
      <c r="AK17" s="49"/>
      <c r="AL17" s="582" t="s">
        <v>166</v>
      </c>
      <c r="AM17" s="582"/>
      <c r="AN17" s="582"/>
      <c r="AO17" s="582"/>
      <c r="AP17" s="582"/>
      <c r="AQ17" s="582"/>
      <c r="AR17" s="582"/>
      <c r="AS17" s="582"/>
      <c r="AT17" s="582"/>
      <c r="AU17" s="582"/>
      <c r="AV17" s="585"/>
      <c r="AW17" s="583">
        <v>11694971</v>
      </c>
      <c r="AX17" s="584"/>
      <c r="AY17" s="584"/>
      <c r="AZ17" s="584"/>
      <c r="BA17" s="584"/>
      <c r="BB17" s="584"/>
      <c r="BC17" s="584"/>
      <c r="BD17" s="584"/>
      <c r="BE17" s="584"/>
      <c r="BF17" s="588">
        <v>92.3</v>
      </c>
      <c r="BG17" s="588"/>
      <c r="BH17" s="588"/>
      <c r="BI17" s="588"/>
      <c r="BJ17" s="584">
        <v>42444</v>
      </c>
      <c r="BK17" s="821"/>
      <c r="BL17" s="821"/>
      <c r="BM17" s="821"/>
      <c r="BN17" s="821"/>
      <c r="BO17" s="821"/>
      <c r="BP17" s="822"/>
      <c r="BQ17" s="619" t="s">
        <v>165</v>
      </c>
      <c r="BR17" s="582"/>
      <c r="BS17" s="582"/>
      <c r="BT17" s="582"/>
      <c r="BU17" s="585"/>
      <c r="BV17" s="817" t="s">
        <v>403</v>
      </c>
      <c r="BW17" s="818"/>
      <c r="BX17" s="924"/>
      <c r="BY17" s="896"/>
      <c r="BZ17" s="619" t="s">
        <v>39</v>
      </c>
      <c r="CA17" s="684"/>
      <c r="CB17" s="684"/>
      <c r="CC17" s="684"/>
      <c r="CD17" s="684"/>
      <c r="CE17" s="684"/>
      <c r="CF17" s="684"/>
      <c r="CG17" s="684"/>
      <c r="CH17" s="684"/>
      <c r="CI17" s="684"/>
      <c r="CJ17" s="684"/>
      <c r="CK17" s="684"/>
      <c r="CL17" s="684"/>
      <c r="CM17" s="684"/>
      <c r="CN17" s="685"/>
      <c r="CO17" s="583">
        <v>747338</v>
      </c>
      <c r="CP17" s="584"/>
      <c r="CQ17" s="584"/>
      <c r="CR17" s="584"/>
      <c r="CS17" s="584"/>
      <c r="CT17" s="584"/>
      <c r="CU17" s="584"/>
      <c r="CV17" s="584"/>
      <c r="CW17" s="584"/>
      <c r="CX17" s="584"/>
      <c r="CY17" s="584">
        <v>636647</v>
      </c>
      <c r="CZ17" s="584"/>
      <c r="DA17" s="584"/>
      <c r="DB17" s="584"/>
      <c r="DC17" s="584"/>
      <c r="DD17" s="584"/>
      <c r="DE17" s="584"/>
      <c r="DF17" s="584"/>
      <c r="DG17" s="584"/>
      <c r="DH17" s="903"/>
      <c r="DI17" s="4"/>
    </row>
    <row r="18" spans="2:113" ht="13.5" customHeight="1">
      <c r="B18" s="853" t="s">
        <v>170</v>
      </c>
      <c r="C18" s="695"/>
      <c r="D18" s="695"/>
      <c r="E18" s="695"/>
      <c r="F18" s="695"/>
      <c r="G18" s="695"/>
      <c r="H18" s="695"/>
      <c r="I18" s="695"/>
      <c r="J18" s="695"/>
      <c r="K18" s="695"/>
      <c r="L18" s="696"/>
      <c r="M18" s="583">
        <v>1686621</v>
      </c>
      <c r="N18" s="584"/>
      <c r="O18" s="584"/>
      <c r="P18" s="584"/>
      <c r="Q18" s="584"/>
      <c r="R18" s="584"/>
      <c r="S18" s="584"/>
      <c r="T18" s="584"/>
      <c r="U18" s="588">
        <v>5.0999999999999996</v>
      </c>
      <c r="V18" s="588"/>
      <c r="W18" s="588"/>
      <c r="X18" s="588"/>
      <c r="Y18" s="584">
        <v>1686621</v>
      </c>
      <c r="Z18" s="584"/>
      <c r="AA18" s="584"/>
      <c r="AB18" s="584"/>
      <c r="AC18" s="584"/>
      <c r="AD18" s="584"/>
      <c r="AE18" s="584"/>
      <c r="AF18" s="584"/>
      <c r="AG18" s="588">
        <v>10.7</v>
      </c>
      <c r="AH18" s="588"/>
      <c r="AI18" s="588"/>
      <c r="AJ18" s="647"/>
      <c r="AK18" s="49"/>
      <c r="AL18" s="6"/>
      <c r="AM18" s="908" t="s">
        <v>7</v>
      </c>
      <c r="AN18" s="908"/>
      <c r="AO18" s="908"/>
      <c r="AP18" s="908"/>
      <c r="AQ18" s="908"/>
      <c r="AR18" s="908"/>
      <c r="AS18" s="908"/>
      <c r="AT18" s="908"/>
      <c r="AU18" s="908"/>
      <c r="AV18" s="909"/>
      <c r="AW18" s="583">
        <v>5878951</v>
      </c>
      <c r="AX18" s="584"/>
      <c r="AY18" s="584"/>
      <c r="AZ18" s="584"/>
      <c r="BA18" s="584"/>
      <c r="BB18" s="584"/>
      <c r="BC18" s="584"/>
      <c r="BD18" s="584"/>
      <c r="BE18" s="584"/>
      <c r="BF18" s="588">
        <v>46.4</v>
      </c>
      <c r="BG18" s="588"/>
      <c r="BH18" s="588"/>
      <c r="BI18" s="588"/>
      <c r="BJ18" s="584">
        <v>42444</v>
      </c>
      <c r="BK18" s="821"/>
      <c r="BL18" s="821"/>
      <c r="BM18" s="821"/>
      <c r="BN18" s="821"/>
      <c r="BO18" s="821"/>
      <c r="BP18" s="822"/>
      <c r="BQ18" s="619" t="s">
        <v>163</v>
      </c>
      <c r="BR18" s="582"/>
      <c r="BS18" s="582"/>
      <c r="BT18" s="582"/>
      <c r="BU18" s="585"/>
      <c r="BV18" s="817" t="s">
        <v>403</v>
      </c>
      <c r="BW18" s="818"/>
      <c r="BX18" s="924"/>
      <c r="BY18" s="896"/>
      <c r="BZ18" s="619" t="s">
        <v>407</v>
      </c>
      <c r="CA18" s="684"/>
      <c r="CB18" s="684"/>
      <c r="CC18" s="684"/>
      <c r="CD18" s="684"/>
      <c r="CE18" s="684"/>
      <c r="CF18" s="684"/>
      <c r="CG18" s="684"/>
      <c r="CH18" s="684"/>
      <c r="CI18" s="684"/>
      <c r="CJ18" s="684"/>
      <c r="CK18" s="684"/>
      <c r="CL18" s="684"/>
      <c r="CM18" s="684"/>
      <c r="CN18" s="685"/>
      <c r="CO18" s="583" t="s">
        <v>368</v>
      </c>
      <c r="CP18" s="584"/>
      <c r="CQ18" s="584"/>
      <c r="CR18" s="584"/>
      <c r="CS18" s="584"/>
      <c r="CT18" s="584"/>
      <c r="CU18" s="584"/>
      <c r="CV18" s="584"/>
      <c r="CW18" s="584"/>
      <c r="CX18" s="584"/>
      <c r="CY18" s="584" t="s">
        <v>368</v>
      </c>
      <c r="CZ18" s="584"/>
      <c r="DA18" s="584"/>
      <c r="DB18" s="584"/>
      <c r="DC18" s="584"/>
      <c r="DD18" s="584"/>
      <c r="DE18" s="584"/>
      <c r="DF18" s="584"/>
      <c r="DG18" s="584"/>
      <c r="DH18" s="903"/>
      <c r="DI18" s="4"/>
    </row>
    <row r="19" spans="2:113" ht="13.5" customHeight="1">
      <c r="B19" s="853" t="s">
        <v>167</v>
      </c>
      <c r="C19" s="695"/>
      <c r="D19" s="695"/>
      <c r="E19" s="695"/>
      <c r="F19" s="695"/>
      <c r="G19" s="695"/>
      <c r="H19" s="695"/>
      <c r="I19" s="695"/>
      <c r="J19" s="695"/>
      <c r="K19" s="695"/>
      <c r="L19" s="696"/>
      <c r="M19" s="583" t="s">
        <v>368</v>
      </c>
      <c r="N19" s="584"/>
      <c r="O19" s="584"/>
      <c r="P19" s="584"/>
      <c r="Q19" s="584"/>
      <c r="R19" s="584"/>
      <c r="S19" s="584"/>
      <c r="T19" s="584"/>
      <c r="U19" s="588" t="s">
        <v>368</v>
      </c>
      <c r="V19" s="588"/>
      <c r="W19" s="588"/>
      <c r="X19" s="588"/>
      <c r="Y19" s="584" t="s">
        <v>368</v>
      </c>
      <c r="Z19" s="584"/>
      <c r="AA19" s="584"/>
      <c r="AB19" s="584"/>
      <c r="AC19" s="584"/>
      <c r="AD19" s="584"/>
      <c r="AE19" s="584"/>
      <c r="AF19" s="584"/>
      <c r="AG19" s="588" t="s">
        <v>368</v>
      </c>
      <c r="AH19" s="588"/>
      <c r="AI19" s="588"/>
      <c r="AJ19" s="647"/>
      <c r="AK19" s="911" t="s">
        <v>116</v>
      </c>
      <c r="AL19" s="60"/>
      <c r="AM19" s="59"/>
      <c r="AN19" s="894" t="s">
        <v>161</v>
      </c>
      <c r="AO19" s="894"/>
      <c r="AP19" s="894"/>
      <c r="AQ19" s="894"/>
      <c r="AR19" s="894"/>
      <c r="AS19" s="894"/>
      <c r="AT19" s="894"/>
      <c r="AU19" s="894"/>
      <c r="AV19" s="895"/>
      <c r="AW19" s="741">
        <v>144450</v>
      </c>
      <c r="AX19" s="742"/>
      <c r="AY19" s="742"/>
      <c r="AZ19" s="742"/>
      <c r="BA19" s="742"/>
      <c r="BB19" s="742"/>
      <c r="BC19" s="742"/>
      <c r="BD19" s="742"/>
      <c r="BE19" s="742"/>
      <c r="BF19" s="743">
        <v>1.1000000000000001</v>
      </c>
      <c r="BG19" s="743"/>
      <c r="BH19" s="743"/>
      <c r="BI19" s="743"/>
      <c r="BJ19" s="742" t="s">
        <v>368</v>
      </c>
      <c r="BK19" s="831"/>
      <c r="BL19" s="831"/>
      <c r="BM19" s="831"/>
      <c r="BN19" s="831"/>
      <c r="BO19" s="831"/>
      <c r="BP19" s="832"/>
      <c r="BQ19" s="619" t="s">
        <v>160</v>
      </c>
      <c r="BR19" s="582"/>
      <c r="BS19" s="582"/>
      <c r="BT19" s="582"/>
      <c r="BU19" s="585"/>
      <c r="BV19" s="817" t="s">
        <v>403</v>
      </c>
      <c r="BW19" s="818"/>
      <c r="BX19" s="924"/>
      <c r="BY19" s="896"/>
      <c r="BZ19" s="619" t="s">
        <v>408</v>
      </c>
      <c r="CA19" s="684"/>
      <c r="CB19" s="684"/>
      <c r="CC19" s="684"/>
      <c r="CD19" s="684"/>
      <c r="CE19" s="684"/>
      <c r="CF19" s="684"/>
      <c r="CG19" s="684"/>
      <c r="CH19" s="684"/>
      <c r="CI19" s="684"/>
      <c r="CJ19" s="684"/>
      <c r="CK19" s="684"/>
      <c r="CL19" s="684"/>
      <c r="CM19" s="684"/>
      <c r="CN19" s="685"/>
      <c r="CO19" s="583">
        <v>558086</v>
      </c>
      <c r="CP19" s="584"/>
      <c r="CQ19" s="584"/>
      <c r="CR19" s="584"/>
      <c r="CS19" s="584"/>
      <c r="CT19" s="584"/>
      <c r="CU19" s="584"/>
      <c r="CV19" s="584"/>
      <c r="CW19" s="584"/>
      <c r="CX19" s="584"/>
      <c r="CY19" s="584">
        <v>783117</v>
      </c>
      <c r="CZ19" s="584"/>
      <c r="DA19" s="584"/>
      <c r="DB19" s="584"/>
      <c r="DC19" s="584"/>
      <c r="DD19" s="584"/>
      <c r="DE19" s="584"/>
      <c r="DF19" s="584"/>
      <c r="DG19" s="584"/>
      <c r="DH19" s="903"/>
      <c r="DI19" s="4"/>
    </row>
    <row r="20" spans="2:113" ht="13.5" customHeight="1">
      <c r="B20" s="853" t="s">
        <v>164</v>
      </c>
      <c r="C20" s="695"/>
      <c r="D20" s="695"/>
      <c r="E20" s="695"/>
      <c r="F20" s="695"/>
      <c r="G20" s="695"/>
      <c r="H20" s="695"/>
      <c r="I20" s="695"/>
      <c r="J20" s="695"/>
      <c r="K20" s="695"/>
      <c r="L20" s="696"/>
      <c r="M20" s="583" t="s">
        <v>368</v>
      </c>
      <c r="N20" s="584"/>
      <c r="O20" s="584"/>
      <c r="P20" s="584"/>
      <c r="Q20" s="584"/>
      <c r="R20" s="584"/>
      <c r="S20" s="584"/>
      <c r="T20" s="584"/>
      <c r="U20" s="588" t="s">
        <v>368</v>
      </c>
      <c r="V20" s="588"/>
      <c r="W20" s="588"/>
      <c r="X20" s="588"/>
      <c r="Y20" s="584" t="s">
        <v>368</v>
      </c>
      <c r="Z20" s="584"/>
      <c r="AA20" s="584"/>
      <c r="AB20" s="584"/>
      <c r="AC20" s="584"/>
      <c r="AD20" s="584"/>
      <c r="AE20" s="584"/>
      <c r="AF20" s="584"/>
      <c r="AG20" s="588" t="s">
        <v>368</v>
      </c>
      <c r="AH20" s="588"/>
      <c r="AI20" s="588"/>
      <c r="AJ20" s="647"/>
      <c r="AK20" s="912"/>
      <c r="AL20" s="58"/>
      <c r="AM20" s="6"/>
      <c r="AN20" s="582" t="s">
        <v>158</v>
      </c>
      <c r="AO20" s="582"/>
      <c r="AP20" s="582"/>
      <c r="AQ20" s="582"/>
      <c r="AR20" s="582"/>
      <c r="AS20" s="582"/>
      <c r="AT20" s="582"/>
      <c r="AU20" s="582"/>
      <c r="AV20" s="585"/>
      <c r="AW20" s="583">
        <v>5193506</v>
      </c>
      <c r="AX20" s="584"/>
      <c r="AY20" s="584"/>
      <c r="AZ20" s="584"/>
      <c r="BA20" s="584"/>
      <c r="BB20" s="584"/>
      <c r="BC20" s="584"/>
      <c r="BD20" s="584"/>
      <c r="BE20" s="584"/>
      <c r="BF20" s="588">
        <v>41</v>
      </c>
      <c r="BG20" s="588"/>
      <c r="BH20" s="588"/>
      <c r="BI20" s="588"/>
      <c r="BJ20" s="584" t="s">
        <v>368</v>
      </c>
      <c r="BK20" s="821"/>
      <c r="BL20" s="821"/>
      <c r="BM20" s="821"/>
      <c r="BN20" s="821"/>
      <c r="BO20" s="821"/>
      <c r="BP20" s="822"/>
      <c r="BQ20" s="619" t="s">
        <v>157</v>
      </c>
      <c r="BR20" s="582"/>
      <c r="BS20" s="582"/>
      <c r="BT20" s="582"/>
      <c r="BU20" s="585"/>
      <c r="BV20" s="817" t="s">
        <v>403</v>
      </c>
      <c r="BW20" s="818"/>
      <c r="BX20" s="897"/>
      <c r="BY20" s="898"/>
      <c r="BZ20" s="697" t="s">
        <v>410</v>
      </c>
      <c r="CA20" s="901"/>
      <c r="CB20" s="901"/>
      <c r="CC20" s="901"/>
      <c r="CD20" s="901"/>
      <c r="CE20" s="901"/>
      <c r="CF20" s="901"/>
      <c r="CG20" s="901"/>
      <c r="CH20" s="901"/>
      <c r="CI20" s="901"/>
      <c r="CJ20" s="901"/>
      <c r="CK20" s="901"/>
      <c r="CL20" s="901"/>
      <c r="CM20" s="901"/>
      <c r="CN20" s="902"/>
      <c r="CO20" s="583">
        <v>115550</v>
      </c>
      <c r="CP20" s="584"/>
      <c r="CQ20" s="584"/>
      <c r="CR20" s="584"/>
      <c r="CS20" s="584"/>
      <c r="CT20" s="584"/>
      <c r="CU20" s="584"/>
      <c r="CV20" s="584"/>
      <c r="CW20" s="584"/>
      <c r="CX20" s="584"/>
      <c r="CY20" s="584">
        <v>74801</v>
      </c>
      <c r="CZ20" s="584"/>
      <c r="DA20" s="584"/>
      <c r="DB20" s="584"/>
      <c r="DC20" s="584"/>
      <c r="DD20" s="584"/>
      <c r="DE20" s="584"/>
      <c r="DF20" s="584"/>
      <c r="DG20" s="584"/>
      <c r="DH20" s="903"/>
      <c r="DI20" s="4"/>
    </row>
    <row r="21" spans="2:113" ht="13.5" customHeight="1">
      <c r="B21" s="853" t="s">
        <v>162</v>
      </c>
      <c r="C21" s="695"/>
      <c r="D21" s="695"/>
      <c r="E21" s="695"/>
      <c r="F21" s="695"/>
      <c r="G21" s="695"/>
      <c r="H21" s="695"/>
      <c r="I21" s="695"/>
      <c r="J21" s="695"/>
      <c r="K21" s="695"/>
      <c r="L21" s="696"/>
      <c r="M21" s="583">
        <v>83221</v>
      </c>
      <c r="N21" s="584"/>
      <c r="O21" s="584"/>
      <c r="P21" s="584"/>
      <c r="Q21" s="584"/>
      <c r="R21" s="584"/>
      <c r="S21" s="584"/>
      <c r="T21" s="584"/>
      <c r="U21" s="588">
        <v>0.3</v>
      </c>
      <c r="V21" s="588"/>
      <c r="W21" s="588"/>
      <c r="X21" s="588"/>
      <c r="Y21" s="584">
        <v>83221</v>
      </c>
      <c r="Z21" s="584"/>
      <c r="AA21" s="584"/>
      <c r="AB21" s="584"/>
      <c r="AC21" s="584"/>
      <c r="AD21" s="584"/>
      <c r="AE21" s="584"/>
      <c r="AF21" s="584"/>
      <c r="AG21" s="588">
        <v>0.5</v>
      </c>
      <c r="AH21" s="588"/>
      <c r="AI21" s="588"/>
      <c r="AJ21" s="647"/>
      <c r="AK21" s="912"/>
      <c r="AL21" s="58"/>
      <c r="AM21" s="6"/>
      <c r="AN21" s="582" t="s">
        <v>155</v>
      </c>
      <c r="AO21" s="582"/>
      <c r="AP21" s="582"/>
      <c r="AQ21" s="582"/>
      <c r="AR21" s="582"/>
      <c r="AS21" s="582"/>
      <c r="AT21" s="582"/>
      <c r="AU21" s="582"/>
      <c r="AV21" s="585"/>
      <c r="AW21" s="583">
        <v>200066</v>
      </c>
      <c r="AX21" s="584"/>
      <c r="AY21" s="584"/>
      <c r="AZ21" s="584"/>
      <c r="BA21" s="584"/>
      <c r="BB21" s="584"/>
      <c r="BC21" s="584"/>
      <c r="BD21" s="584"/>
      <c r="BE21" s="584"/>
      <c r="BF21" s="588">
        <v>1.6</v>
      </c>
      <c r="BG21" s="588"/>
      <c r="BH21" s="588"/>
      <c r="BI21" s="588"/>
      <c r="BJ21" s="584" t="s">
        <v>368</v>
      </c>
      <c r="BK21" s="821"/>
      <c r="BL21" s="821"/>
      <c r="BM21" s="821"/>
      <c r="BN21" s="821"/>
      <c r="BO21" s="821"/>
      <c r="BP21" s="822"/>
      <c r="BQ21" s="619" t="s">
        <v>154</v>
      </c>
      <c r="BR21" s="582"/>
      <c r="BS21" s="582"/>
      <c r="BT21" s="582"/>
      <c r="BU21" s="585"/>
      <c r="BV21" s="817" t="s">
        <v>403</v>
      </c>
      <c r="BW21" s="818"/>
      <c r="BX21" s="26"/>
      <c r="BY21" s="28"/>
      <c r="BZ21" s="28"/>
      <c r="CA21" s="788" t="s">
        <v>153</v>
      </c>
      <c r="CB21" s="788"/>
      <c r="CC21" s="788"/>
      <c r="CD21" s="788"/>
      <c r="CE21" s="788"/>
      <c r="CF21" s="788"/>
      <c r="CG21" s="788"/>
      <c r="CH21" s="788"/>
      <c r="CI21" s="788"/>
      <c r="CJ21" s="788"/>
      <c r="CK21" s="788"/>
      <c r="CL21" s="27"/>
      <c r="CM21" s="27"/>
      <c r="CN21" s="25"/>
      <c r="CO21" s="910" t="s">
        <v>152</v>
      </c>
      <c r="CP21" s="632"/>
      <c r="CQ21" s="632"/>
      <c r="CR21" s="632"/>
      <c r="CS21" s="632"/>
      <c r="CT21" s="893" t="s">
        <v>411</v>
      </c>
      <c r="CU21" s="788"/>
      <c r="CV21" s="788"/>
      <c r="CW21" s="788"/>
      <c r="CX21" s="788"/>
      <c r="CY21" s="796"/>
      <c r="CZ21" s="893" t="s">
        <v>412</v>
      </c>
      <c r="DA21" s="745"/>
      <c r="DB21" s="745"/>
      <c r="DC21" s="745"/>
      <c r="DD21" s="745"/>
      <c r="DE21" s="745"/>
      <c r="DF21" s="745"/>
      <c r="DG21" s="745"/>
      <c r="DH21" s="904"/>
      <c r="DI21" s="4"/>
    </row>
    <row r="22" spans="2:113" ht="13.5" customHeight="1">
      <c r="B22" s="659" t="s">
        <v>159</v>
      </c>
      <c r="C22" s="582"/>
      <c r="D22" s="582"/>
      <c r="E22" s="582"/>
      <c r="F22" s="582"/>
      <c r="G22" s="582"/>
      <c r="H22" s="582"/>
      <c r="I22" s="582"/>
      <c r="J22" s="582"/>
      <c r="K22" s="582"/>
      <c r="L22" s="585"/>
      <c r="M22" s="583" t="s">
        <v>368</v>
      </c>
      <c r="N22" s="584"/>
      <c r="O22" s="584"/>
      <c r="P22" s="584"/>
      <c r="Q22" s="584"/>
      <c r="R22" s="584"/>
      <c r="S22" s="584"/>
      <c r="T22" s="584"/>
      <c r="U22" s="588" t="s">
        <v>368</v>
      </c>
      <c r="V22" s="588"/>
      <c r="W22" s="588"/>
      <c r="X22" s="588"/>
      <c r="Y22" s="584" t="s">
        <v>368</v>
      </c>
      <c r="Z22" s="584"/>
      <c r="AA22" s="584"/>
      <c r="AB22" s="584"/>
      <c r="AC22" s="584"/>
      <c r="AD22" s="584"/>
      <c r="AE22" s="584"/>
      <c r="AF22" s="584"/>
      <c r="AG22" s="588" t="s">
        <v>368</v>
      </c>
      <c r="AH22" s="588"/>
      <c r="AI22" s="588"/>
      <c r="AJ22" s="647"/>
      <c r="AK22" s="913"/>
      <c r="AL22" s="57"/>
      <c r="AM22" s="56"/>
      <c r="AN22" s="908" t="s">
        <v>150</v>
      </c>
      <c r="AO22" s="908"/>
      <c r="AP22" s="908"/>
      <c r="AQ22" s="908"/>
      <c r="AR22" s="908"/>
      <c r="AS22" s="908"/>
      <c r="AT22" s="908"/>
      <c r="AU22" s="908"/>
      <c r="AV22" s="909"/>
      <c r="AW22" s="733">
        <v>340929</v>
      </c>
      <c r="AX22" s="734"/>
      <c r="AY22" s="734"/>
      <c r="AZ22" s="734"/>
      <c r="BA22" s="734"/>
      <c r="BB22" s="734"/>
      <c r="BC22" s="734"/>
      <c r="BD22" s="734"/>
      <c r="BE22" s="734"/>
      <c r="BF22" s="735">
        <v>2.7</v>
      </c>
      <c r="BG22" s="735"/>
      <c r="BH22" s="735"/>
      <c r="BI22" s="735"/>
      <c r="BJ22" s="734">
        <v>42444</v>
      </c>
      <c r="BK22" s="833"/>
      <c r="BL22" s="833"/>
      <c r="BM22" s="833"/>
      <c r="BN22" s="833"/>
      <c r="BO22" s="833"/>
      <c r="BP22" s="834"/>
      <c r="BQ22" s="619" t="s">
        <v>149</v>
      </c>
      <c r="BR22" s="582"/>
      <c r="BS22" s="582"/>
      <c r="BT22" s="582"/>
      <c r="BU22" s="585"/>
      <c r="BV22" s="817" t="s">
        <v>403</v>
      </c>
      <c r="BW22" s="818"/>
      <c r="BX22" s="55"/>
      <c r="BY22" s="54"/>
      <c r="BZ22" s="36"/>
      <c r="CA22" s="806"/>
      <c r="CB22" s="806"/>
      <c r="CC22" s="806"/>
      <c r="CD22" s="806"/>
      <c r="CE22" s="806"/>
      <c r="CF22" s="806"/>
      <c r="CG22" s="806"/>
      <c r="CH22" s="806"/>
      <c r="CI22" s="806"/>
      <c r="CJ22" s="806"/>
      <c r="CK22" s="806"/>
      <c r="CL22" s="36"/>
      <c r="CM22" s="36"/>
      <c r="CN22" s="53"/>
      <c r="CO22" s="661"/>
      <c r="CP22" s="662"/>
      <c r="CQ22" s="662"/>
      <c r="CR22" s="662"/>
      <c r="CS22" s="662"/>
      <c r="CT22" s="855"/>
      <c r="CU22" s="806"/>
      <c r="CV22" s="806"/>
      <c r="CW22" s="806"/>
      <c r="CX22" s="806"/>
      <c r="CY22" s="856"/>
      <c r="CZ22" s="905"/>
      <c r="DA22" s="906"/>
      <c r="DB22" s="906"/>
      <c r="DC22" s="906"/>
      <c r="DD22" s="906"/>
      <c r="DE22" s="906"/>
      <c r="DF22" s="906"/>
      <c r="DG22" s="906"/>
      <c r="DH22" s="907"/>
      <c r="DI22" s="4"/>
    </row>
    <row r="23" spans="2:113" ht="13.5" customHeight="1">
      <c r="B23" s="659" t="s">
        <v>156</v>
      </c>
      <c r="C23" s="582"/>
      <c r="D23" s="582"/>
      <c r="E23" s="582"/>
      <c r="F23" s="582"/>
      <c r="G23" s="582"/>
      <c r="H23" s="582"/>
      <c r="I23" s="582"/>
      <c r="J23" s="582"/>
      <c r="K23" s="582"/>
      <c r="L23" s="585"/>
      <c r="M23" s="583">
        <v>75081</v>
      </c>
      <c r="N23" s="584"/>
      <c r="O23" s="584"/>
      <c r="P23" s="584"/>
      <c r="Q23" s="584"/>
      <c r="R23" s="584"/>
      <c r="S23" s="584"/>
      <c r="T23" s="584"/>
      <c r="U23" s="588">
        <v>0.2</v>
      </c>
      <c r="V23" s="588"/>
      <c r="W23" s="588"/>
      <c r="X23" s="588"/>
      <c r="Y23" s="584">
        <v>75081</v>
      </c>
      <c r="Z23" s="584"/>
      <c r="AA23" s="584"/>
      <c r="AB23" s="584"/>
      <c r="AC23" s="584"/>
      <c r="AD23" s="584"/>
      <c r="AE23" s="584"/>
      <c r="AF23" s="584"/>
      <c r="AG23" s="588">
        <v>0.5</v>
      </c>
      <c r="AH23" s="588"/>
      <c r="AI23" s="588"/>
      <c r="AJ23" s="647"/>
      <c r="AK23" s="46"/>
      <c r="AL23" s="4"/>
      <c r="AM23" s="894" t="s">
        <v>147</v>
      </c>
      <c r="AN23" s="894"/>
      <c r="AO23" s="894"/>
      <c r="AP23" s="894"/>
      <c r="AQ23" s="894"/>
      <c r="AR23" s="894"/>
      <c r="AS23" s="894"/>
      <c r="AT23" s="894"/>
      <c r="AU23" s="894"/>
      <c r="AV23" s="895"/>
      <c r="AW23" s="741">
        <v>5192428</v>
      </c>
      <c r="AX23" s="742"/>
      <c r="AY23" s="742"/>
      <c r="AZ23" s="742"/>
      <c r="BA23" s="742"/>
      <c r="BB23" s="742"/>
      <c r="BC23" s="742"/>
      <c r="BD23" s="742"/>
      <c r="BE23" s="742"/>
      <c r="BF23" s="743">
        <v>41</v>
      </c>
      <c r="BG23" s="743"/>
      <c r="BH23" s="743"/>
      <c r="BI23" s="743"/>
      <c r="BJ23" s="742" t="s">
        <v>368</v>
      </c>
      <c r="BK23" s="831"/>
      <c r="BL23" s="831"/>
      <c r="BM23" s="831"/>
      <c r="BN23" s="831"/>
      <c r="BO23" s="831"/>
      <c r="BP23" s="832"/>
      <c r="BQ23" s="835" t="s">
        <v>146</v>
      </c>
      <c r="BR23" s="695"/>
      <c r="BS23" s="695"/>
      <c r="BT23" s="695"/>
      <c r="BU23" s="696"/>
      <c r="BV23" s="817" t="s">
        <v>403</v>
      </c>
      <c r="BW23" s="818"/>
      <c r="BX23" s="720" t="s">
        <v>145</v>
      </c>
      <c r="BY23" s="896"/>
      <c r="BZ23" s="641" t="s">
        <v>144</v>
      </c>
      <c r="CA23" s="642"/>
      <c r="CB23" s="642"/>
      <c r="CC23" s="642"/>
      <c r="CD23" s="642"/>
      <c r="CE23" s="642"/>
      <c r="CF23" s="642"/>
      <c r="CG23" s="642"/>
      <c r="CH23" s="642"/>
      <c r="CI23" s="642"/>
      <c r="CJ23" s="642"/>
      <c r="CK23" s="642"/>
      <c r="CL23" s="642"/>
      <c r="CM23" s="642"/>
      <c r="CN23" s="643"/>
      <c r="CO23" s="899">
        <v>430</v>
      </c>
      <c r="CP23" s="900"/>
      <c r="CQ23" s="900"/>
      <c r="CR23" s="900"/>
      <c r="CS23" s="900"/>
      <c r="CT23" s="888">
        <f>CO23*CZ23</f>
        <v>1323970</v>
      </c>
      <c r="CU23" s="888"/>
      <c r="CV23" s="888"/>
      <c r="CW23" s="888"/>
      <c r="CX23" s="888"/>
      <c r="CY23" s="888"/>
      <c r="CZ23" s="888">
        <v>3079</v>
      </c>
      <c r="DA23" s="888"/>
      <c r="DB23" s="888"/>
      <c r="DC23" s="888"/>
      <c r="DD23" s="888"/>
      <c r="DE23" s="888"/>
      <c r="DF23" s="888"/>
      <c r="DG23" s="888"/>
      <c r="DH23" s="889"/>
      <c r="DI23" s="4"/>
    </row>
    <row r="24" spans="2:113" ht="13.5" customHeight="1">
      <c r="B24" s="659" t="s">
        <v>151</v>
      </c>
      <c r="C24" s="582"/>
      <c r="D24" s="582"/>
      <c r="E24" s="582"/>
      <c r="F24" s="582"/>
      <c r="G24" s="582"/>
      <c r="H24" s="582"/>
      <c r="I24" s="582"/>
      <c r="J24" s="582"/>
      <c r="K24" s="582"/>
      <c r="L24" s="585"/>
      <c r="M24" s="583">
        <v>1873286</v>
      </c>
      <c r="N24" s="584"/>
      <c r="O24" s="584"/>
      <c r="P24" s="584"/>
      <c r="Q24" s="584"/>
      <c r="R24" s="584"/>
      <c r="S24" s="584"/>
      <c r="T24" s="584"/>
      <c r="U24" s="588">
        <v>5.7</v>
      </c>
      <c r="V24" s="588"/>
      <c r="W24" s="588"/>
      <c r="X24" s="588"/>
      <c r="Y24" s="584">
        <v>1738215</v>
      </c>
      <c r="Z24" s="584"/>
      <c r="AA24" s="584"/>
      <c r="AB24" s="584"/>
      <c r="AC24" s="584"/>
      <c r="AD24" s="584"/>
      <c r="AE24" s="584"/>
      <c r="AF24" s="584"/>
      <c r="AG24" s="588">
        <v>11.1</v>
      </c>
      <c r="AH24" s="588"/>
      <c r="AI24" s="588"/>
      <c r="AJ24" s="647"/>
      <c r="AK24" s="46"/>
      <c r="AL24" s="4"/>
      <c r="AM24" s="4"/>
      <c r="AN24" s="582" t="s">
        <v>142</v>
      </c>
      <c r="AO24" s="582"/>
      <c r="AP24" s="582"/>
      <c r="AQ24" s="582"/>
      <c r="AR24" s="582"/>
      <c r="AS24" s="582"/>
      <c r="AT24" s="582"/>
      <c r="AU24" s="582"/>
      <c r="AV24" s="585"/>
      <c r="AW24" s="583">
        <v>4626384</v>
      </c>
      <c r="AX24" s="584"/>
      <c r="AY24" s="584"/>
      <c r="AZ24" s="584"/>
      <c r="BA24" s="584"/>
      <c r="BB24" s="584"/>
      <c r="BC24" s="584"/>
      <c r="BD24" s="584"/>
      <c r="BE24" s="584"/>
      <c r="BF24" s="588">
        <v>36.5</v>
      </c>
      <c r="BG24" s="588"/>
      <c r="BH24" s="588"/>
      <c r="BI24" s="588"/>
      <c r="BJ24" s="584" t="s">
        <v>368</v>
      </c>
      <c r="BK24" s="821"/>
      <c r="BL24" s="821"/>
      <c r="BM24" s="821"/>
      <c r="BN24" s="821"/>
      <c r="BO24" s="821"/>
      <c r="BP24" s="822"/>
      <c r="BQ24" s="890" t="s">
        <v>141</v>
      </c>
      <c r="BR24" s="891"/>
      <c r="BS24" s="891"/>
      <c r="BT24" s="891"/>
      <c r="BU24" s="892"/>
      <c r="BV24" s="817" t="s">
        <v>409</v>
      </c>
      <c r="BW24" s="818"/>
      <c r="BX24" s="720"/>
      <c r="BY24" s="896"/>
      <c r="BZ24" s="52"/>
      <c r="CA24" s="582" t="s">
        <v>140</v>
      </c>
      <c r="CB24" s="582"/>
      <c r="CC24" s="582"/>
      <c r="CD24" s="582"/>
      <c r="CE24" s="582"/>
      <c r="CF24" s="582"/>
      <c r="CG24" s="582"/>
      <c r="CH24" s="582"/>
      <c r="CI24" s="582"/>
      <c r="CJ24" s="582"/>
      <c r="CK24" s="582"/>
      <c r="CL24" s="582"/>
      <c r="CM24" s="582"/>
      <c r="CN24" s="585"/>
      <c r="CO24" s="583" t="s">
        <v>368</v>
      </c>
      <c r="CP24" s="584"/>
      <c r="CQ24" s="584"/>
      <c r="CR24" s="584"/>
      <c r="CS24" s="584"/>
      <c r="CT24" s="752" t="s">
        <v>368</v>
      </c>
      <c r="CU24" s="752"/>
      <c r="CV24" s="752"/>
      <c r="CW24" s="752"/>
      <c r="CX24" s="752"/>
      <c r="CY24" s="752"/>
      <c r="CZ24" s="752" t="s">
        <v>368</v>
      </c>
      <c r="DA24" s="752"/>
      <c r="DB24" s="752"/>
      <c r="DC24" s="752"/>
      <c r="DD24" s="752"/>
      <c r="DE24" s="752"/>
      <c r="DF24" s="752"/>
      <c r="DG24" s="752"/>
      <c r="DH24" s="754"/>
      <c r="DI24" s="4"/>
    </row>
    <row r="25" spans="2:113" ht="13.5" customHeight="1">
      <c r="B25" s="878" t="s">
        <v>116</v>
      </c>
      <c r="C25" s="885" t="s">
        <v>148</v>
      </c>
      <c r="D25" s="886"/>
      <c r="E25" s="886"/>
      <c r="F25" s="886"/>
      <c r="G25" s="886"/>
      <c r="H25" s="886"/>
      <c r="I25" s="886"/>
      <c r="J25" s="886"/>
      <c r="K25" s="886"/>
      <c r="L25" s="887"/>
      <c r="M25" s="741">
        <v>1738215</v>
      </c>
      <c r="N25" s="742"/>
      <c r="O25" s="742"/>
      <c r="P25" s="742"/>
      <c r="Q25" s="742"/>
      <c r="R25" s="742"/>
      <c r="S25" s="742"/>
      <c r="T25" s="742"/>
      <c r="U25" s="743">
        <v>5.3</v>
      </c>
      <c r="V25" s="743"/>
      <c r="W25" s="743"/>
      <c r="X25" s="743"/>
      <c r="Y25" s="742">
        <v>1738215</v>
      </c>
      <c r="Z25" s="742"/>
      <c r="AA25" s="742"/>
      <c r="AB25" s="742"/>
      <c r="AC25" s="742"/>
      <c r="AD25" s="742"/>
      <c r="AE25" s="742"/>
      <c r="AF25" s="742"/>
      <c r="AG25" s="743">
        <v>11.1</v>
      </c>
      <c r="AH25" s="743"/>
      <c r="AI25" s="743"/>
      <c r="AJ25" s="781"/>
      <c r="AK25" s="46"/>
      <c r="AL25" s="4"/>
      <c r="AM25" s="582" t="s">
        <v>138</v>
      </c>
      <c r="AN25" s="582"/>
      <c r="AO25" s="582"/>
      <c r="AP25" s="582"/>
      <c r="AQ25" s="582"/>
      <c r="AR25" s="582"/>
      <c r="AS25" s="582"/>
      <c r="AT25" s="582"/>
      <c r="AU25" s="582"/>
      <c r="AV25" s="585"/>
      <c r="AW25" s="583">
        <v>101720</v>
      </c>
      <c r="AX25" s="584"/>
      <c r="AY25" s="584"/>
      <c r="AZ25" s="584"/>
      <c r="BA25" s="584"/>
      <c r="BB25" s="584"/>
      <c r="BC25" s="584"/>
      <c r="BD25" s="584"/>
      <c r="BE25" s="584"/>
      <c r="BF25" s="588">
        <v>0.8</v>
      </c>
      <c r="BG25" s="588"/>
      <c r="BH25" s="588"/>
      <c r="BI25" s="588"/>
      <c r="BJ25" s="584" t="s">
        <v>368</v>
      </c>
      <c r="BK25" s="821"/>
      <c r="BL25" s="821"/>
      <c r="BM25" s="821"/>
      <c r="BN25" s="821"/>
      <c r="BO25" s="821"/>
      <c r="BP25" s="822"/>
      <c r="BQ25" s="619" t="s">
        <v>137</v>
      </c>
      <c r="BR25" s="582"/>
      <c r="BS25" s="582"/>
      <c r="BT25" s="582"/>
      <c r="BU25" s="585"/>
      <c r="BV25" s="817" t="s">
        <v>403</v>
      </c>
      <c r="BW25" s="818"/>
      <c r="BX25" s="720"/>
      <c r="BY25" s="896"/>
      <c r="BZ25" s="51"/>
      <c r="CA25" s="582" t="s">
        <v>136</v>
      </c>
      <c r="CB25" s="582"/>
      <c r="CC25" s="582"/>
      <c r="CD25" s="582"/>
      <c r="CE25" s="582"/>
      <c r="CF25" s="582"/>
      <c r="CG25" s="582"/>
      <c r="CH25" s="582"/>
      <c r="CI25" s="582"/>
      <c r="CJ25" s="582"/>
      <c r="CK25" s="582"/>
      <c r="CL25" s="582"/>
      <c r="CM25" s="582"/>
      <c r="CN25" s="585"/>
      <c r="CO25" s="583">
        <v>19</v>
      </c>
      <c r="CP25" s="584"/>
      <c r="CQ25" s="584"/>
      <c r="CR25" s="584"/>
      <c r="CS25" s="584"/>
      <c r="CT25" s="752">
        <v>66500</v>
      </c>
      <c r="CU25" s="752"/>
      <c r="CV25" s="752"/>
      <c r="CW25" s="752"/>
      <c r="CX25" s="752"/>
      <c r="CY25" s="752"/>
      <c r="CZ25" s="752">
        <v>3500</v>
      </c>
      <c r="DA25" s="752"/>
      <c r="DB25" s="752"/>
      <c r="DC25" s="752"/>
      <c r="DD25" s="752"/>
      <c r="DE25" s="752"/>
      <c r="DF25" s="752"/>
      <c r="DG25" s="752"/>
      <c r="DH25" s="754"/>
      <c r="DI25" s="4"/>
    </row>
    <row r="26" spans="2:113" ht="13.5" customHeight="1">
      <c r="B26" s="879"/>
      <c r="C26" s="881" t="s">
        <v>143</v>
      </c>
      <c r="D26" s="695"/>
      <c r="E26" s="695"/>
      <c r="F26" s="695"/>
      <c r="G26" s="695"/>
      <c r="H26" s="695"/>
      <c r="I26" s="695"/>
      <c r="J26" s="695"/>
      <c r="K26" s="695"/>
      <c r="L26" s="696"/>
      <c r="M26" s="583">
        <v>134959</v>
      </c>
      <c r="N26" s="584"/>
      <c r="O26" s="584"/>
      <c r="P26" s="584"/>
      <c r="Q26" s="584"/>
      <c r="R26" s="584"/>
      <c r="S26" s="584"/>
      <c r="T26" s="584"/>
      <c r="U26" s="588">
        <v>0.4</v>
      </c>
      <c r="V26" s="588"/>
      <c r="W26" s="588"/>
      <c r="X26" s="588"/>
      <c r="Y26" s="584" t="s">
        <v>368</v>
      </c>
      <c r="Z26" s="584"/>
      <c r="AA26" s="584"/>
      <c r="AB26" s="584"/>
      <c r="AC26" s="584"/>
      <c r="AD26" s="584"/>
      <c r="AE26" s="584"/>
      <c r="AF26" s="584"/>
      <c r="AG26" s="588" t="s">
        <v>368</v>
      </c>
      <c r="AH26" s="588"/>
      <c r="AI26" s="588"/>
      <c r="AJ26" s="647"/>
      <c r="AK26" s="46"/>
      <c r="AL26" s="4"/>
      <c r="AM26" s="582" t="s">
        <v>134</v>
      </c>
      <c r="AN26" s="582"/>
      <c r="AO26" s="582"/>
      <c r="AP26" s="582"/>
      <c r="AQ26" s="582"/>
      <c r="AR26" s="582"/>
      <c r="AS26" s="582"/>
      <c r="AT26" s="582"/>
      <c r="AU26" s="582"/>
      <c r="AV26" s="585"/>
      <c r="AW26" s="583">
        <v>521872</v>
      </c>
      <c r="AX26" s="584"/>
      <c r="AY26" s="584"/>
      <c r="AZ26" s="584"/>
      <c r="BA26" s="584"/>
      <c r="BB26" s="584"/>
      <c r="BC26" s="584"/>
      <c r="BD26" s="584"/>
      <c r="BE26" s="584"/>
      <c r="BF26" s="588">
        <v>4.0999999999999996</v>
      </c>
      <c r="BG26" s="588"/>
      <c r="BH26" s="588"/>
      <c r="BI26" s="588"/>
      <c r="BJ26" s="584" t="s">
        <v>368</v>
      </c>
      <c r="BK26" s="821"/>
      <c r="BL26" s="821"/>
      <c r="BM26" s="821"/>
      <c r="BN26" s="821"/>
      <c r="BO26" s="821"/>
      <c r="BP26" s="822"/>
      <c r="BQ26" s="619"/>
      <c r="BR26" s="582"/>
      <c r="BS26" s="582"/>
      <c r="BT26" s="582"/>
      <c r="BU26" s="585"/>
      <c r="BV26" s="817"/>
      <c r="BW26" s="818"/>
      <c r="BX26" s="720"/>
      <c r="BY26" s="896"/>
      <c r="BZ26" s="619" t="s">
        <v>133</v>
      </c>
      <c r="CA26" s="582"/>
      <c r="CB26" s="582"/>
      <c r="CC26" s="582"/>
      <c r="CD26" s="582"/>
      <c r="CE26" s="582"/>
      <c r="CF26" s="582"/>
      <c r="CG26" s="582"/>
      <c r="CH26" s="582"/>
      <c r="CI26" s="582"/>
      <c r="CJ26" s="582"/>
      <c r="CK26" s="582"/>
      <c r="CL26" s="582"/>
      <c r="CM26" s="582"/>
      <c r="CN26" s="585"/>
      <c r="CO26" s="583">
        <v>2</v>
      </c>
      <c r="CP26" s="584"/>
      <c r="CQ26" s="584"/>
      <c r="CR26" s="584"/>
      <c r="CS26" s="584"/>
      <c r="CT26" s="752" t="s">
        <v>484</v>
      </c>
      <c r="CU26" s="752"/>
      <c r="CV26" s="752"/>
      <c r="CW26" s="752"/>
      <c r="CX26" s="752"/>
      <c r="CY26" s="752"/>
      <c r="CZ26" s="752" t="s">
        <v>484</v>
      </c>
      <c r="DA26" s="752"/>
      <c r="DB26" s="752"/>
      <c r="DC26" s="752"/>
      <c r="DD26" s="752"/>
      <c r="DE26" s="752"/>
      <c r="DF26" s="752"/>
      <c r="DG26" s="752"/>
      <c r="DH26" s="754"/>
      <c r="DI26" s="4"/>
    </row>
    <row r="27" spans="2:113" ht="13.5" customHeight="1">
      <c r="B27" s="880"/>
      <c r="C27" s="882" t="s">
        <v>139</v>
      </c>
      <c r="D27" s="883"/>
      <c r="E27" s="883"/>
      <c r="F27" s="883"/>
      <c r="G27" s="883"/>
      <c r="H27" s="883"/>
      <c r="I27" s="883"/>
      <c r="J27" s="883"/>
      <c r="K27" s="883"/>
      <c r="L27" s="884"/>
      <c r="M27" s="874">
        <v>112</v>
      </c>
      <c r="N27" s="875"/>
      <c r="O27" s="875"/>
      <c r="P27" s="875"/>
      <c r="Q27" s="875"/>
      <c r="R27" s="875"/>
      <c r="S27" s="875"/>
      <c r="T27" s="875"/>
      <c r="U27" s="876">
        <v>0</v>
      </c>
      <c r="V27" s="876"/>
      <c r="W27" s="876"/>
      <c r="X27" s="876"/>
      <c r="Y27" s="875" t="s">
        <v>368</v>
      </c>
      <c r="Z27" s="875"/>
      <c r="AA27" s="875"/>
      <c r="AB27" s="875"/>
      <c r="AC27" s="875"/>
      <c r="AD27" s="875"/>
      <c r="AE27" s="875"/>
      <c r="AF27" s="875"/>
      <c r="AG27" s="876" t="s">
        <v>368</v>
      </c>
      <c r="AH27" s="876"/>
      <c r="AI27" s="876"/>
      <c r="AJ27" s="877"/>
      <c r="AK27" s="46"/>
      <c r="AL27" s="4"/>
      <c r="AM27" s="582" t="s">
        <v>131</v>
      </c>
      <c r="AN27" s="582"/>
      <c r="AO27" s="582"/>
      <c r="AP27" s="582"/>
      <c r="AQ27" s="582"/>
      <c r="AR27" s="582"/>
      <c r="AS27" s="582"/>
      <c r="AT27" s="582"/>
      <c r="AU27" s="582"/>
      <c r="AV27" s="585"/>
      <c r="AW27" s="583" t="s">
        <v>368</v>
      </c>
      <c r="AX27" s="584"/>
      <c r="AY27" s="584"/>
      <c r="AZ27" s="584"/>
      <c r="BA27" s="584"/>
      <c r="BB27" s="584"/>
      <c r="BC27" s="584"/>
      <c r="BD27" s="584"/>
      <c r="BE27" s="584"/>
      <c r="BF27" s="588" t="s">
        <v>368</v>
      </c>
      <c r="BG27" s="588"/>
      <c r="BH27" s="588"/>
      <c r="BI27" s="588"/>
      <c r="BJ27" s="584" t="s">
        <v>368</v>
      </c>
      <c r="BK27" s="821"/>
      <c r="BL27" s="821"/>
      <c r="BM27" s="821"/>
      <c r="BN27" s="821"/>
      <c r="BO27" s="821"/>
      <c r="BP27" s="822"/>
      <c r="BQ27" s="619"/>
      <c r="BR27" s="582"/>
      <c r="BS27" s="582"/>
      <c r="BT27" s="582"/>
      <c r="BU27" s="585"/>
      <c r="BV27" s="817"/>
      <c r="BW27" s="818"/>
      <c r="BX27" s="720"/>
      <c r="BY27" s="896"/>
      <c r="BZ27" s="619" t="s">
        <v>130</v>
      </c>
      <c r="CA27" s="582"/>
      <c r="CB27" s="582"/>
      <c r="CC27" s="582"/>
      <c r="CD27" s="582"/>
      <c r="CE27" s="582"/>
      <c r="CF27" s="582"/>
      <c r="CG27" s="582"/>
      <c r="CH27" s="582"/>
      <c r="CI27" s="582"/>
      <c r="CJ27" s="582"/>
      <c r="CK27" s="582"/>
      <c r="CL27" s="582"/>
      <c r="CM27" s="582"/>
      <c r="CN27" s="585"/>
      <c r="CO27" s="583" t="s">
        <v>368</v>
      </c>
      <c r="CP27" s="584"/>
      <c r="CQ27" s="584"/>
      <c r="CR27" s="584"/>
      <c r="CS27" s="584"/>
      <c r="CT27" s="752" t="s">
        <v>368</v>
      </c>
      <c r="CU27" s="752"/>
      <c r="CV27" s="752"/>
      <c r="CW27" s="752"/>
      <c r="CX27" s="752"/>
      <c r="CY27" s="752"/>
      <c r="CZ27" s="752" t="s">
        <v>368</v>
      </c>
      <c r="DA27" s="752"/>
      <c r="DB27" s="752"/>
      <c r="DC27" s="752"/>
      <c r="DD27" s="752"/>
      <c r="DE27" s="752"/>
      <c r="DF27" s="752"/>
      <c r="DG27" s="752"/>
      <c r="DH27" s="754"/>
      <c r="DI27" s="4"/>
    </row>
    <row r="28" spans="2:113" ht="13.5" customHeight="1">
      <c r="B28" s="659" t="s">
        <v>135</v>
      </c>
      <c r="C28" s="582"/>
      <c r="D28" s="582"/>
      <c r="E28" s="582"/>
      <c r="F28" s="582"/>
      <c r="G28" s="582"/>
      <c r="H28" s="582"/>
      <c r="I28" s="582"/>
      <c r="J28" s="582"/>
      <c r="K28" s="582"/>
      <c r="L28" s="585"/>
      <c r="M28" s="870">
        <v>16745210</v>
      </c>
      <c r="N28" s="871"/>
      <c r="O28" s="871"/>
      <c r="P28" s="871"/>
      <c r="Q28" s="871"/>
      <c r="R28" s="871"/>
      <c r="S28" s="871"/>
      <c r="T28" s="871"/>
      <c r="U28" s="872">
        <v>50.7</v>
      </c>
      <c r="V28" s="872"/>
      <c r="W28" s="872"/>
      <c r="X28" s="872"/>
      <c r="Y28" s="871">
        <v>15633540</v>
      </c>
      <c r="Z28" s="871"/>
      <c r="AA28" s="871"/>
      <c r="AB28" s="871"/>
      <c r="AC28" s="871"/>
      <c r="AD28" s="871"/>
      <c r="AE28" s="871"/>
      <c r="AF28" s="871"/>
      <c r="AG28" s="872">
        <v>99.5</v>
      </c>
      <c r="AH28" s="872"/>
      <c r="AI28" s="872"/>
      <c r="AJ28" s="873"/>
      <c r="AK28" s="49"/>
      <c r="AL28" s="6"/>
      <c r="AM28" s="695" t="s">
        <v>128</v>
      </c>
      <c r="AN28" s="695"/>
      <c r="AO28" s="695"/>
      <c r="AP28" s="695"/>
      <c r="AQ28" s="695"/>
      <c r="AR28" s="695"/>
      <c r="AS28" s="695"/>
      <c r="AT28" s="695"/>
      <c r="AU28" s="695"/>
      <c r="AV28" s="696"/>
      <c r="AW28" s="583" t="s">
        <v>368</v>
      </c>
      <c r="AX28" s="584"/>
      <c r="AY28" s="584"/>
      <c r="AZ28" s="584"/>
      <c r="BA28" s="584"/>
      <c r="BB28" s="584"/>
      <c r="BC28" s="584"/>
      <c r="BD28" s="584"/>
      <c r="BE28" s="584"/>
      <c r="BF28" s="588" t="s">
        <v>368</v>
      </c>
      <c r="BG28" s="588"/>
      <c r="BH28" s="588"/>
      <c r="BI28" s="588"/>
      <c r="BJ28" s="584" t="s">
        <v>368</v>
      </c>
      <c r="BK28" s="821"/>
      <c r="BL28" s="821"/>
      <c r="BM28" s="821"/>
      <c r="BN28" s="821"/>
      <c r="BO28" s="821"/>
      <c r="BP28" s="822"/>
      <c r="BQ28" s="619"/>
      <c r="BR28" s="582"/>
      <c r="BS28" s="582"/>
      <c r="BT28" s="582"/>
      <c r="BU28" s="585"/>
      <c r="BV28" s="817"/>
      <c r="BW28" s="818"/>
      <c r="BX28" s="897"/>
      <c r="BY28" s="898"/>
      <c r="BZ28" s="697" t="s">
        <v>30</v>
      </c>
      <c r="CA28" s="662"/>
      <c r="CB28" s="662"/>
      <c r="CC28" s="662"/>
      <c r="CD28" s="662"/>
      <c r="CE28" s="662"/>
      <c r="CF28" s="662"/>
      <c r="CG28" s="662"/>
      <c r="CH28" s="662"/>
      <c r="CI28" s="662"/>
      <c r="CJ28" s="662"/>
      <c r="CK28" s="662"/>
      <c r="CL28" s="662"/>
      <c r="CM28" s="662"/>
      <c r="CN28" s="663"/>
      <c r="CO28" s="583">
        <v>432</v>
      </c>
      <c r="CP28" s="584"/>
      <c r="CQ28" s="584"/>
      <c r="CR28" s="584"/>
      <c r="CS28" s="584"/>
      <c r="CT28" s="752">
        <v>1331982</v>
      </c>
      <c r="CU28" s="752"/>
      <c r="CV28" s="752"/>
      <c r="CW28" s="752"/>
      <c r="CX28" s="752"/>
      <c r="CY28" s="752"/>
      <c r="CZ28" s="752">
        <v>3083</v>
      </c>
      <c r="DA28" s="752"/>
      <c r="DB28" s="752"/>
      <c r="DC28" s="752"/>
      <c r="DD28" s="752"/>
      <c r="DE28" s="752"/>
      <c r="DF28" s="752"/>
      <c r="DG28" s="752"/>
      <c r="DH28" s="754"/>
      <c r="DI28" s="4"/>
    </row>
    <row r="29" spans="2:113" ht="13.5" customHeight="1">
      <c r="B29" s="853" t="s">
        <v>132</v>
      </c>
      <c r="C29" s="695"/>
      <c r="D29" s="695"/>
      <c r="E29" s="695"/>
      <c r="F29" s="695"/>
      <c r="G29" s="695"/>
      <c r="H29" s="695"/>
      <c r="I29" s="695"/>
      <c r="J29" s="695"/>
      <c r="K29" s="695"/>
      <c r="L29" s="696"/>
      <c r="M29" s="583">
        <v>11239</v>
      </c>
      <c r="N29" s="584"/>
      <c r="O29" s="584"/>
      <c r="P29" s="584"/>
      <c r="Q29" s="584"/>
      <c r="R29" s="584"/>
      <c r="S29" s="584"/>
      <c r="T29" s="584"/>
      <c r="U29" s="588">
        <v>0</v>
      </c>
      <c r="V29" s="588"/>
      <c r="W29" s="588"/>
      <c r="X29" s="588"/>
      <c r="Y29" s="584">
        <v>11239</v>
      </c>
      <c r="Z29" s="584"/>
      <c r="AA29" s="584"/>
      <c r="AB29" s="584"/>
      <c r="AC29" s="584"/>
      <c r="AD29" s="584"/>
      <c r="AE29" s="584"/>
      <c r="AF29" s="584"/>
      <c r="AG29" s="588">
        <v>0.1</v>
      </c>
      <c r="AH29" s="588"/>
      <c r="AI29" s="588"/>
      <c r="AJ29" s="647"/>
      <c r="AK29" s="49"/>
      <c r="AL29" s="582" t="s">
        <v>126</v>
      </c>
      <c r="AM29" s="582"/>
      <c r="AN29" s="582"/>
      <c r="AO29" s="582"/>
      <c r="AP29" s="582"/>
      <c r="AQ29" s="582"/>
      <c r="AR29" s="582"/>
      <c r="AS29" s="582"/>
      <c r="AT29" s="582"/>
      <c r="AU29" s="582"/>
      <c r="AV29" s="585"/>
      <c r="AW29" s="583" t="s">
        <v>368</v>
      </c>
      <c r="AX29" s="584"/>
      <c r="AY29" s="584"/>
      <c r="AZ29" s="584"/>
      <c r="BA29" s="584"/>
      <c r="BB29" s="584"/>
      <c r="BC29" s="584"/>
      <c r="BD29" s="584"/>
      <c r="BE29" s="584"/>
      <c r="BF29" s="588" t="s">
        <v>368</v>
      </c>
      <c r="BG29" s="588"/>
      <c r="BH29" s="588"/>
      <c r="BI29" s="588"/>
      <c r="BJ29" s="584" t="s">
        <v>368</v>
      </c>
      <c r="BK29" s="821"/>
      <c r="BL29" s="821"/>
      <c r="BM29" s="821"/>
      <c r="BN29" s="821"/>
      <c r="BO29" s="821"/>
      <c r="BP29" s="822"/>
      <c r="BQ29" s="861"/>
      <c r="BR29" s="862"/>
      <c r="BS29" s="862"/>
      <c r="BT29" s="862"/>
      <c r="BU29" s="863"/>
      <c r="BV29" s="864"/>
      <c r="BW29" s="816"/>
      <c r="BX29" s="865" t="s">
        <v>413</v>
      </c>
      <c r="BY29" s="866"/>
      <c r="BZ29" s="866"/>
      <c r="CA29" s="866"/>
      <c r="CB29" s="866"/>
      <c r="CC29" s="866"/>
      <c r="CD29" s="866"/>
      <c r="CE29" s="866"/>
      <c r="CF29" s="866"/>
      <c r="CG29" s="866"/>
      <c r="CH29" s="866"/>
      <c r="CI29" s="866"/>
      <c r="CJ29" s="866"/>
      <c r="CK29" s="866"/>
      <c r="CL29" s="866"/>
      <c r="CM29" s="866"/>
      <c r="CN29" s="867"/>
      <c r="CO29" s="868">
        <v>100.4</v>
      </c>
      <c r="CP29" s="784"/>
      <c r="CQ29" s="784"/>
      <c r="CR29" s="784"/>
      <c r="CS29" s="784"/>
      <c r="CT29" s="784"/>
      <c r="CU29" s="784"/>
      <c r="CV29" s="784"/>
      <c r="CW29" s="784"/>
      <c r="CX29" s="784"/>
      <c r="CY29" s="784"/>
      <c r="CZ29" s="784"/>
      <c r="DA29" s="784"/>
      <c r="DB29" s="784"/>
      <c r="DC29" s="784"/>
      <c r="DD29" s="784"/>
      <c r="DE29" s="784"/>
      <c r="DF29" s="784"/>
      <c r="DG29" s="784"/>
      <c r="DH29" s="869"/>
      <c r="DI29" s="4"/>
    </row>
    <row r="30" spans="2:113" ht="13.5" customHeight="1">
      <c r="B30" s="659" t="s">
        <v>129</v>
      </c>
      <c r="C30" s="582"/>
      <c r="D30" s="582"/>
      <c r="E30" s="582"/>
      <c r="F30" s="582"/>
      <c r="G30" s="582"/>
      <c r="H30" s="582"/>
      <c r="I30" s="582"/>
      <c r="J30" s="582"/>
      <c r="K30" s="582"/>
      <c r="L30" s="585"/>
      <c r="M30" s="583">
        <v>389513</v>
      </c>
      <c r="N30" s="584"/>
      <c r="O30" s="584"/>
      <c r="P30" s="584"/>
      <c r="Q30" s="584"/>
      <c r="R30" s="584"/>
      <c r="S30" s="584"/>
      <c r="T30" s="584"/>
      <c r="U30" s="588">
        <v>1.2</v>
      </c>
      <c r="V30" s="588"/>
      <c r="W30" s="588"/>
      <c r="X30" s="588"/>
      <c r="Y30" s="584" t="s">
        <v>368</v>
      </c>
      <c r="Z30" s="584"/>
      <c r="AA30" s="584"/>
      <c r="AB30" s="584"/>
      <c r="AC30" s="584"/>
      <c r="AD30" s="584"/>
      <c r="AE30" s="584"/>
      <c r="AF30" s="584"/>
      <c r="AG30" s="588" t="s">
        <v>368</v>
      </c>
      <c r="AH30" s="588"/>
      <c r="AI30" s="588"/>
      <c r="AJ30" s="647"/>
      <c r="AK30" s="619" t="s">
        <v>123</v>
      </c>
      <c r="AL30" s="582"/>
      <c r="AM30" s="582"/>
      <c r="AN30" s="582"/>
      <c r="AO30" s="582"/>
      <c r="AP30" s="582"/>
      <c r="AQ30" s="582"/>
      <c r="AR30" s="582"/>
      <c r="AS30" s="582"/>
      <c r="AT30" s="582"/>
      <c r="AU30" s="582"/>
      <c r="AV30" s="585"/>
      <c r="AW30" s="583">
        <v>976599</v>
      </c>
      <c r="AX30" s="584"/>
      <c r="AY30" s="584"/>
      <c r="AZ30" s="584"/>
      <c r="BA30" s="584"/>
      <c r="BB30" s="584"/>
      <c r="BC30" s="584"/>
      <c r="BD30" s="584"/>
      <c r="BE30" s="584"/>
      <c r="BF30" s="588">
        <v>7.7</v>
      </c>
      <c r="BG30" s="588"/>
      <c r="BH30" s="588"/>
      <c r="BI30" s="588"/>
      <c r="BJ30" s="584" t="s">
        <v>368</v>
      </c>
      <c r="BK30" s="821"/>
      <c r="BL30" s="821"/>
      <c r="BM30" s="821"/>
      <c r="BN30" s="821"/>
      <c r="BO30" s="821"/>
      <c r="BP30" s="822"/>
      <c r="BQ30" s="728" t="s">
        <v>122</v>
      </c>
      <c r="BR30" s="632"/>
      <c r="BS30" s="632"/>
      <c r="BT30" s="632"/>
      <c r="BU30" s="632"/>
      <c r="BV30" s="632"/>
      <c r="BW30" s="632"/>
      <c r="BX30" s="632"/>
      <c r="BY30" s="632"/>
      <c r="BZ30" s="632"/>
      <c r="CA30" s="632"/>
      <c r="CB30" s="632"/>
      <c r="CC30" s="632"/>
      <c r="CD30" s="633"/>
      <c r="CE30" s="801"/>
      <c r="CF30" s="632" t="s">
        <v>121</v>
      </c>
      <c r="CG30" s="632"/>
      <c r="CH30" s="632"/>
      <c r="CI30" s="632"/>
      <c r="CJ30" s="632"/>
      <c r="CK30" s="632"/>
      <c r="CL30" s="632"/>
      <c r="CM30" s="632"/>
      <c r="CN30" s="854"/>
      <c r="CO30" s="795" t="s">
        <v>120</v>
      </c>
      <c r="CP30" s="788"/>
      <c r="CQ30" s="788"/>
      <c r="CR30" s="788"/>
      <c r="CS30" s="796"/>
      <c r="CT30" s="857" t="s">
        <v>119</v>
      </c>
      <c r="CU30" s="844"/>
      <c r="CV30" s="844"/>
      <c r="CW30" s="844"/>
      <c r="CX30" s="844"/>
      <c r="CY30" s="845"/>
      <c r="CZ30" s="638" t="s">
        <v>414</v>
      </c>
      <c r="DA30" s="639"/>
      <c r="DB30" s="639"/>
      <c r="DC30" s="639"/>
      <c r="DD30" s="639"/>
      <c r="DE30" s="639"/>
      <c r="DF30" s="639"/>
      <c r="DG30" s="639"/>
      <c r="DH30" s="859"/>
    </row>
    <row r="31" spans="2:113" ht="13.5" customHeight="1">
      <c r="B31" s="659" t="s">
        <v>127</v>
      </c>
      <c r="C31" s="582"/>
      <c r="D31" s="582"/>
      <c r="E31" s="582"/>
      <c r="F31" s="582"/>
      <c r="G31" s="582"/>
      <c r="H31" s="582"/>
      <c r="I31" s="582"/>
      <c r="J31" s="582"/>
      <c r="K31" s="582"/>
      <c r="L31" s="585"/>
      <c r="M31" s="583">
        <v>139729</v>
      </c>
      <c r="N31" s="584"/>
      <c r="O31" s="584"/>
      <c r="P31" s="584"/>
      <c r="Q31" s="584"/>
      <c r="R31" s="584"/>
      <c r="S31" s="584"/>
      <c r="T31" s="584"/>
      <c r="U31" s="588">
        <v>0.4</v>
      </c>
      <c r="V31" s="588"/>
      <c r="W31" s="588"/>
      <c r="X31" s="588"/>
      <c r="Y31" s="584">
        <v>61596</v>
      </c>
      <c r="Z31" s="584"/>
      <c r="AA31" s="584"/>
      <c r="AB31" s="584"/>
      <c r="AC31" s="584"/>
      <c r="AD31" s="584"/>
      <c r="AE31" s="584"/>
      <c r="AF31" s="584"/>
      <c r="AG31" s="588">
        <v>0.4</v>
      </c>
      <c r="AH31" s="588"/>
      <c r="AI31" s="588"/>
      <c r="AJ31" s="647"/>
      <c r="AK31" s="49"/>
      <c r="AL31" s="667" t="s">
        <v>118</v>
      </c>
      <c r="AM31" s="667"/>
      <c r="AN31" s="667"/>
      <c r="AO31" s="667"/>
      <c r="AP31" s="667"/>
      <c r="AQ31" s="667"/>
      <c r="AR31" s="667"/>
      <c r="AS31" s="667"/>
      <c r="AT31" s="667"/>
      <c r="AU31" s="667"/>
      <c r="AV31" s="668"/>
      <c r="AW31" s="733">
        <v>976599</v>
      </c>
      <c r="AX31" s="734"/>
      <c r="AY31" s="734"/>
      <c r="AZ31" s="734"/>
      <c r="BA31" s="734"/>
      <c r="BB31" s="734"/>
      <c r="BC31" s="734"/>
      <c r="BD31" s="734"/>
      <c r="BE31" s="734"/>
      <c r="BF31" s="735">
        <v>7.7</v>
      </c>
      <c r="BG31" s="735"/>
      <c r="BH31" s="735"/>
      <c r="BI31" s="735"/>
      <c r="BJ31" s="734" t="s">
        <v>368</v>
      </c>
      <c r="BK31" s="833"/>
      <c r="BL31" s="833"/>
      <c r="BM31" s="833"/>
      <c r="BN31" s="833"/>
      <c r="BO31" s="833"/>
      <c r="BP31" s="834"/>
      <c r="BQ31" s="697"/>
      <c r="BR31" s="662"/>
      <c r="BS31" s="662"/>
      <c r="BT31" s="662"/>
      <c r="BU31" s="662"/>
      <c r="BV31" s="662"/>
      <c r="BW31" s="662"/>
      <c r="BX31" s="662"/>
      <c r="BY31" s="662"/>
      <c r="BZ31" s="662"/>
      <c r="CA31" s="662"/>
      <c r="CB31" s="662"/>
      <c r="CC31" s="662"/>
      <c r="CD31" s="663"/>
      <c r="CE31" s="823"/>
      <c r="CF31" s="662"/>
      <c r="CG31" s="662"/>
      <c r="CH31" s="662"/>
      <c r="CI31" s="662"/>
      <c r="CJ31" s="662"/>
      <c r="CK31" s="662"/>
      <c r="CL31" s="662"/>
      <c r="CM31" s="662"/>
      <c r="CN31" s="824"/>
      <c r="CO31" s="855"/>
      <c r="CP31" s="806"/>
      <c r="CQ31" s="806"/>
      <c r="CR31" s="806"/>
      <c r="CS31" s="856"/>
      <c r="CT31" s="858"/>
      <c r="CU31" s="674"/>
      <c r="CV31" s="674"/>
      <c r="CW31" s="674"/>
      <c r="CX31" s="674"/>
      <c r="CY31" s="675"/>
      <c r="CZ31" s="644"/>
      <c r="DA31" s="645"/>
      <c r="DB31" s="645"/>
      <c r="DC31" s="645"/>
      <c r="DD31" s="645"/>
      <c r="DE31" s="645"/>
      <c r="DF31" s="645"/>
      <c r="DG31" s="645"/>
      <c r="DH31" s="860"/>
      <c r="DI31" s="4"/>
    </row>
    <row r="32" spans="2:113" ht="13.5" customHeight="1">
      <c r="B32" s="659" t="s">
        <v>124</v>
      </c>
      <c r="C32" s="582"/>
      <c r="D32" s="582"/>
      <c r="E32" s="582"/>
      <c r="F32" s="582"/>
      <c r="G32" s="582"/>
      <c r="H32" s="582"/>
      <c r="I32" s="582"/>
      <c r="J32" s="582"/>
      <c r="K32" s="582"/>
      <c r="L32" s="585"/>
      <c r="M32" s="583">
        <v>334509</v>
      </c>
      <c r="N32" s="584"/>
      <c r="O32" s="584"/>
      <c r="P32" s="584"/>
      <c r="Q32" s="584"/>
      <c r="R32" s="584"/>
      <c r="S32" s="584"/>
      <c r="T32" s="584"/>
      <c r="U32" s="588">
        <v>1</v>
      </c>
      <c r="V32" s="588"/>
      <c r="W32" s="588"/>
      <c r="X32" s="588"/>
      <c r="Y32" s="584" t="s">
        <v>368</v>
      </c>
      <c r="Z32" s="584"/>
      <c r="AA32" s="584"/>
      <c r="AB32" s="584"/>
      <c r="AC32" s="584"/>
      <c r="AD32" s="584"/>
      <c r="AE32" s="584"/>
      <c r="AF32" s="584"/>
      <c r="AG32" s="588" t="s">
        <v>368</v>
      </c>
      <c r="AH32" s="588"/>
      <c r="AI32" s="588"/>
      <c r="AJ32" s="647"/>
      <c r="AK32" s="846" t="s">
        <v>116</v>
      </c>
      <c r="AL32" s="50"/>
      <c r="AM32" s="726" t="s">
        <v>115</v>
      </c>
      <c r="AN32" s="726"/>
      <c r="AO32" s="726"/>
      <c r="AP32" s="726"/>
      <c r="AQ32" s="726"/>
      <c r="AR32" s="726"/>
      <c r="AS32" s="726"/>
      <c r="AT32" s="726"/>
      <c r="AU32" s="726"/>
      <c r="AV32" s="727"/>
      <c r="AW32" s="741" t="s">
        <v>368</v>
      </c>
      <c r="AX32" s="742"/>
      <c r="AY32" s="742"/>
      <c r="AZ32" s="742"/>
      <c r="BA32" s="742"/>
      <c r="BB32" s="742"/>
      <c r="BC32" s="742"/>
      <c r="BD32" s="742"/>
      <c r="BE32" s="742"/>
      <c r="BF32" s="743" t="s">
        <v>368</v>
      </c>
      <c r="BG32" s="743"/>
      <c r="BH32" s="743"/>
      <c r="BI32" s="743"/>
      <c r="BJ32" s="742" t="s">
        <v>368</v>
      </c>
      <c r="BK32" s="831"/>
      <c r="BL32" s="831"/>
      <c r="BM32" s="831"/>
      <c r="BN32" s="831"/>
      <c r="BO32" s="831"/>
      <c r="BP32" s="832"/>
      <c r="BQ32" s="843" t="s">
        <v>114</v>
      </c>
      <c r="BR32" s="844"/>
      <c r="BS32" s="844"/>
      <c r="BT32" s="844"/>
      <c r="BU32" s="845"/>
      <c r="BV32" s="839" t="s">
        <v>409</v>
      </c>
      <c r="BW32" s="840"/>
      <c r="BX32" s="728" t="s">
        <v>113</v>
      </c>
      <c r="BY32" s="632"/>
      <c r="BZ32" s="632"/>
      <c r="CA32" s="632"/>
      <c r="CB32" s="633"/>
      <c r="CC32" s="839" t="s">
        <v>409</v>
      </c>
      <c r="CD32" s="840"/>
      <c r="CE32" s="728" t="s">
        <v>112</v>
      </c>
      <c r="CF32" s="632"/>
      <c r="CG32" s="632"/>
      <c r="CH32" s="632"/>
      <c r="CI32" s="632"/>
      <c r="CJ32" s="632"/>
      <c r="CK32" s="632"/>
      <c r="CL32" s="632"/>
      <c r="CM32" s="632"/>
      <c r="CN32" s="633"/>
      <c r="CO32" s="841">
        <v>1</v>
      </c>
      <c r="CP32" s="614"/>
      <c r="CQ32" s="614"/>
      <c r="CR32" s="614"/>
      <c r="CS32" s="614"/>
      <c r="CT32" s="842" t="s">
        <v>549</v>
      </c>
      <c r="CU32" s="842"/>
      <c r="CV32" s="842"/>
      <c r="CW32" s="842"/>
      <c r="CX32" s="842"/>
      <c r="CY32" s="842"/>
      <c r="CZ32" s="750">
        <v>8950</v>
      </c>
      <c r="DA32" s="783"/>
      <c r="DB32" s="783"/>
      <c r="DC32" s="783"/>
      <c r="DD32" s="783"/>
      <c r="DE32" s="783"/>
      <c r="DF32" s="783"/>
      <c r="DG32" s="783"/>
      <c r="DH32" s="786"/>
      <c r="DI32" s="4"/>
    </row>
    <row r="33" spans="2:113" ht="13.5" customHeight="1">
      <c r="B33" s="849" t="s">
        <v>8</v>
      </c>
      <c r="C33" s="773"/>
      <c r="D33" s="773"/>
      <c r="E33" s="773"/>
      <c r="F33" s="773"/>
      <c r="G33" s="773"/>
      <c r="H33" s="773"/>
      <c r="I33" s="773"/>
      <c r="J33" s="773"/>
      <c r="K33" s="773"/>
      <c r="L33" s="774"/>
      <c r="M33" s="583">
        <v>6411437</v>
      </c>
      <c r="N33" s="584"/>
      <c r="O33" s="584"/>
      <c r="P33" s="584"/>
      <c r="Q33" s="584"/>
      <c r="R33" s="584"/>
      <c r="S33" s="584"/>
      <c r="T33" s="584"/>
      <c r="U33" s="588">
        <v>19.399999999999999</v>
      </c>
      <c r="V33" s="588"/>
      <c r="W33" s="588"/>
      <c r="X33" s="588"/>
      <c r="Y33" s="584" t="s">
        <v>368</v>
      </c>
      <c r="Z33" s="584"/>
      <c r="AA33" s="584"/>
      <c r="AB33" s="584"/>
      <c r="AC33" s="584"/>
      <c r="AD33" s="584"/>
      <c r="AE33" s="584"/>
      <c r="AF33" s="584"/>
      <c r="AG33" s="588" t="s">
        <v>368</v>
      </c>
      <c r="AH33" s="588"/>
      <c r="AI33" s="588"/>
      <c r="AJ33" s="647"/>
      <c r="AK33" s="847"/>
      <c r="AL33" s="49"/>
      <c r="AM33" s="773" t="s">
        <v>416</v>
      </c>
      <c r="AN33" s="773"/>
      <c r="AO33" s="773"/>
      <c r="AP33" s="773"/>
      <c r="AQ33" s="773"/>
      <c r="AR33" s="773"/>
      <c r="AS33" s="773"/>
      <c r="AT33" s="773"/>
      <c r="AU33" s="773"/>
      <c r="AV33" s="774"/>
      <c r="AW33" s="583" t="s">
        <v>368</v>
      </c>
      <c r="AX33" s="584"/>
      <c r="AY33" s="584"/>
      <c r="AZ33" s="584"/>
      <c r="BA33" s="584"/>
      <c r="BB33" s="584"/>
      <c r="BC33" s="584"/>
      <c r="BD33" s="584"/>
      <c r="BE33" s="584"/>
      <c r="BF33" s="588" t="s">
        <v>368</v>
      </c>
      <c r="BG33" s="588"/>
      <c r="BH33" s="588"/>
      <c r="BI33" s="588"/>
      <c r="BJ33" s="584" t="s">
        <v>368</v>
      </c>
      <c r="BK33" s="821"/>
      <c r="BL33" s="821"/>
      <c r="BM33" s="821"/>
      <c r="BN33" s="821"/>
      <c r="BO33" s="821"/>
      <c r="BP33" s="822"/>
      <c r="BQ33" s="838" t="s">
        <v>110</v>
      </c>
      <c r="BR33" s="708"/>
      <c r="BS33" s="708"/>
      <c r="BT33" s="708"/>
      <c r="BU33" s="709"/>
      <c r="BV33" s="817" t="s">
        <v>403</v>
      </c>
      <c r="BW33" s="818"/>
      <c r="BX33" s="619" t="s">
        <v>109</v>
      </c>
      <c r="BY33" s="582"/>
      <c r="BZ33" s="582"/>
      <c r="CA33" s="582"/>
      <c r="CB33" s="585"/>
      <c r="CC33" s="817" t="s">
        <v>409</v>
      </c>
      <c r="CD33" s="818"/>
      <c r="CE33" s="619" t="s">
        <v>108</v>
      </c>
      <c r="CF33" s="582"/>
      <c r="CG33" s="582"/>
      <c r="CH33" s="582"/>
      <c r="CI33" s="582"/>
      <c r="CJ33" s="582"/>
      <c r="CK33" s="582"/>
      <c r="CL33" s="582"/>
      <c r="CM33" s="582"/>
      <c r="CN33" s="585"/>
      <c r="CO33" s="819">
        <v>1</v>
      </c>
      <c r="CP33" s="752"/>
      <c r="CQ33" s="752"/>
      <c r="CR33" s="752"/>
      <c r="CS33" s="752"/>
      <c r="CT33" s="820" t="s">
        <v>549</v>
      </c>
      <c r="CU33" s="820"/>
      <c r="CV33" s="820"/>
      <c r="CW33" s="820"/>
      <c r="CX33" s="820"/>
      <c r="CY33" s="820"/>
      <c r="CZ33" s="584">
        <v>7660</v>
      </c>
      <c r="DA33" s="752"/>
      <c r="DB33" s="752"/>
      <c r="DC33" s="752"/>
      <c r="DD33" s="752"/>
      <c r="DE33" s="752"/>
      <c r="DF33" s="752"/>
      <c r="DG33" s="752"/>
      <c r="DH33" s="754"/>
      <c r="DI33" s="4"/>
    </row>
    <row r="34" spans="2:113" ht="13.5" customHeight="1">
      <c r="B34" s="850" t="s">
        <v>117</v>
      </c>
      <c r="C34" s="851"/>
      <c r="D34" s="851"/>
      <c r="E34" s="851"/>
      <c r="F34" s="851"/>
      <c r="G34" s="851"/>
      <c r="H34" s="851"/>
      <c r="I34" s="851"/>
      <c r="J34" s="851"/>
      <c r="K34" s="851"/>
      <c r="L34" s="852"/>
      <c r="M34" s="583" t="s">
        <v>368</v>
      </c>
      <c r="N34" s="584"/>
      <c r="O34" s="584"/>
      <c r="P34" s="584"/>
      <c r="Q34" s="584"/>
      <c r="R34" s="584"/>
      <c r="S34" s="584"/>
      <c r="T34" s="584"/>
      <c r="U34" s="588" t="s">
        <v>368</v>
      </c>
      <c r="V34" s="588"/>
      <c r="W34" s="588"/>
      <c r="X34" s="588"/>
      <c r="Y34" s="584" t="s">
        <v>368</v>
      </c>
      <c r="Z34" s="584"/>
      <c r="AA34" s="584"/>
      <c r="AB34" s="584"/>
      <c r="AC34" s="584"/>
      <c r="AD34" s="584"/>
      <c r="AE34" s="584"/>
      <c r="AF34" s="584"/>
      <c r="AG34" s="588" t="s">
        <v>368</v>
      </c>
      <c r="AH34" s="588"/>
      <c r="AI34" s="588"/>
      <c r="AJ34" s="713"/>
      <c r="AK34" s="847"/>
      <c r="AL34" s="49"/>
      <c r="AM34" s="582" t="s">
        <v>106</v>
      </c>
      <c r="AN34" s="582"/>
      <c r="AO34" s="582"/>
      <c r="AP34" s="582"/>
      <c r="AQ34" s="582"/>
      <c r="AR34" s="582"/>
      <c r="AS34" s="582"/>
      <c r="AT34" s="582"/>
      <c r="AU34" s="582"/>
      <c r="AV34" s="585"/>
      <c r="AW34" s="583">
        <v>976599</v>
      </c>
      <c r="AX34" s="584"/>
      <c r="AY34" s="584"/>
      <c r="AZ34" s="584"/>
      <c r="BA34" s="584"/>
      <c r="BB34" s="584"/>
      <c r="BC34" s="584"/>
      <c r="BD34" s="584"/>
      <c r="BE34" s="584"/>
      <c r="BF34" s="588">
        <v>7.7</v>
      </c>
      <c r="BG34" s="588"/>
      <c r="BH34" s="588"/>
      <c r="BI34" s="588"/>
      <c r="BJ34" s="584" t="s">
        <v>368</v>
      </c>
      <c r="BK34" s="821"/>
      <c r="BL34" s="821"/>
      <c r="BM34" s="821"/>
      <c r="BN34" s="821"/>
      <c r="BO34" s="821"/>
      <c r="BP34" s="822"/>
      <c r="BQ34" s="619" t="s">
        <v>105</v>
      </c>
      <c r="BR34" s="582"/>
      <c r="BS34" s="582"/>
      <c r="BT34" s="582"/>
      <c r="BU34" s="585"/>
      <c r="BV34" s="817" t="s">
        <v>409</v>
      </c>
      <c r="BW34" s="818"/>
      <c r="BX34" s="619" t="s">
        <v>104</v>
      </c>
      <c r="BY34" s="582"/>
      <c r="BZ34" s="582"/>
      <c r="CA34" s="582"/>
      <c r="CB34" s="585"/>
      <c r="CC34" s="817" t="s">
        <v>403</v>
      </c>
      <c r="CD34" s="818"/>
      <c r="CE34" s="619" t="s">
        <v>103</v>
      </c>
      <c r="CF34" s="582"/>
      <c r="CG34" s="582"/>
      <c r="CH34" s="582"/>
      <c r="CI34" s="582"/>
      <c r="CJ34" s="582"/>
      <c r="CK34" s="582"/>
      <c r="CL34" s="582"/>
      <c r="CM34" s="582"/>
      <c r="CN34" s="585"/>
      <c r="CO34" s="819">
        <v>1</v>
      </c>
      <c r="CP34" s="752"/>
      <c r="CQ34" s="752"/>
      <c r="CR34" s="752"/>
      <c r="CS34" s="752"/>
      <c r="CT34" s="820" t="s">
        <v>549</v>
      </c>
      <c r="CU34" s="820"/>
      <c r="CV34" s="820"/>
      <c r="CW34" s="820"/>
      <c r="CX34" s="820"/>
      <c r="CY34" s="820"/>
      <c r="CZ34" s="584">
        <v>7100</v>
      </c>
      <c r="DA34" s="752"/>
      <c r="DB34" s="752"/>
      <c r="DC34" s="752"/>
      <c r="DD34" s="752"/>
      <c r="DE34" s="752"/>
      <c r="DF34" s="752"/>
      <c r="DG34" s="752"/>
      <c r="DH34" s="754"/>
      <c r="DI34" s="4"/>
    </row>
    <row r="35" spans="2:113" ht="13.5" customHeight="1">
      <c r="B35" s="853" t="s">
        <v>111</v>
      </c>
      <c r="C35" s="695"/>
      <c r="D35" s="695"/>
      <c r="E35" s="695"/>
      <c r="F35" s="695"/>
      <c r="G35" s="695"/>
      <c r="H35" s="695"/>
      <c r="I35" s="695"/>
      <c r="J35" s="695"/>
      <c r="K35" s="695"/>
      <c r="L35" s="696"/>
      <c r="M35" s="583"/>
      <c r="N35" s="584"/>
      <c r="O35" s="584"/>
      <c r="P35" s="584"/>
      <c r="Q35" s="584"/>
      <c r="R35" s="584"/>
      <c r="S35" s="584"/>
      <c r="T35" s="584"/>
      <c r="U35" s="588"/>
      <c r="V35" s="588"/>
      <c r="W35" s="588"/>
      <c r="X35" s="588"/>
      <c r="Y35" s="584"/>
      <c r="Z35" s="584"/>
      <c r="AA35" s="584"/>
      <c r="AB35" s="584"/>
      <c r="AC35" s="584"/>
      <c r="AD35" s="584"/>
      <c r="AE35" s="584"/>
      <c r="AF35" s="584"/>
      <c r="AG35" s="588"/>
      <c r="AH35" s="588"/>
      <c r="AI35" s="588"/>
      <c r="AJ35" s="713"/>
      <c r="AK35" s="848"/>
      <c r="AL35" s="48"/>
      <c r="AM35" s="836" t="s">
        <v>101</v>
      </c>
      <c r="AN35" s="836"/>
      <c r="AO35" s="836"/>
      <c r="AP35" s="836"/>
      <c r="AQ35" s="836"/>
      <c r="AR35" s="836"/>
      <c r="AS35" s="836"/>
      <c r="AT35" s="836"/>
      <c r="AU35" s="836"/>
      <c r="AV35" s="837"/>
      <c r="AW35" s="733" t="s">
        <v>368</v>
      </c>
      <c r="AX35" s="734"/>
      <c r="AY35" s="734"/>
      <c r="AZ35" s="734"/>
      <c r="BA35" s="734"/>
      <c r="BB35" s="734"/>
      <c r="BC35" s="734"/>
      <c r="BD35" s="734"/>
      <c r="BE35" s="734"/>
      <c r="BF35" s="735" t="s">
        <v>368</v>
      </c>
      <c r="BG35" s="735"/>
      <c r="BH35" s="735"/>
      <c r="BI35" s="735"/>
      <c r="BJ35" s="734" t="s">
        <v>368</v>
      </c>
      <c r="BK35" s="833"/>
      <c r="BL35" s="833"/>
      <c r="BM35" s="833"/>
      <c r="BN35" s="833"/>
      <c r="BO35" s="833"/>
      <c r="BP35" s="834"/>
      <c r="BQ35" s="835" t="s">
        <v>100</v>
      </c>
      <c r="BR35" s="695"/>
      <c r="BS35" s="695"/>
      <c r="BT35" s="695"/>
      <c r="BU35" s="696"/>
      <c r="BV35" s="817" t="s">
        <v>403</v>
      </c>
      <c r="BW35" s="818"/>
      <c r="BX35" s="619" t="s">
        <v>99</v>
      </c>
      <c r="BY35" s="582"/>
      <c r="BZ35" s="582"/>
      <c r="CA35" s="582"/>
      <c r="CB35" s="585"/>
      <c r="CC35" s="817" t="s">
        <v>403</v>
      </c>
      <c r="CD35" s="818"/>
      <c r="CE35" s="619" t="s">
        <v>418</v>
      </c>
      <c r="CF35" s="582"/>
      <c r="CG35" s="582"/>
      <c r="CH35" s="582"/>
      <c r="CI35" s="582"/>
      <c r="CJ35" s="582"/>
      <c r="CK35" s="582"/>
      <c r="CL35" s="582"/>
      <c r="CM35" s="582"/>
      <c r="CN35" s="585"/>
      <c r="CO35" s="819">
        <v>1</v>
      </c>
      <c r="CP35" s="752"/>
      <c r="CQ35" s="752"/>
      <c r="CR35" s="752"/>
      <c r="CS35" s="752"/>
      <c r="CT35" s="820" t="s">
        <v>550</v>
      </c>
      <c r="CU35" s="820"/>
      <c r="CV35" s="820"/>
      <c r="CW35" s="820"/>
      <c r="CX35" s="820"/>
      <c r="CY35" s="820"/>
      <c r="CZ35" s="584">
        <v>5290</v>
      </c>
      <c r="DA35" s="752"/>
      <c r="DB35" s="752"/>
      <c r="DC35" s="752"/>
      <c r="DD35" s="752"/>
      <c r="DE35" s="752"/>
      <c r="DF35" s="752"/>
      <c r="DG35" s="752"/>
      <c r="DH35" s="754"/>
      <c r="DI35" s="4"/>
    </row>
    <row r="36" spans="2:113" ht="13.5" customHeight="1">
      <c r="B36" s="659" t="s">
        <v>107</v>
      </c>
      <c r="C36" s="582"/>
      <c r="D36" s="582"/>
      <c r="E36" s="582"/>
      <c r="F36" s="582"/>
      <c r="G36" s="582"/>
      <c r="H36" s="582"/>
      <c r="I36" s="582"/>
      <c r="J36" s="582"/>
      <c r="K36" s="582"/>
      <c r="L36" s="585"/>
      <c r="M36" s="583">
        <v>4871078</v>
      </c>
      <c r="N36" s="584"/>
      <c r="O36" s="584"/>
      <c r="P36" s="584"/>
      <c r="Q36" s="584"/>
      <c r="R36" s="584"/>
      <c r="S36" s="584"/>
      <c r="T36" s="584"/>
      <c r="U36" s="588">
        <v>14.7</v>
      </c>
      <c r="V36" s="588"/>
      <c r="W36" s="588"/>
      <c r="X36" s="588"/>
      <c r="Y36" s="584" t="s">
        <v>368</v>
      </c>
      <c r="Z36" s="584"/>
      <c r="AA36" s="584"/>
      <c r="AB36" s="584"/>
      <c r="AC36" s="584"/>
      <c r="AD36" s="584"/>
      <c r="AE36" s="584"/>
      <c r="AF36" s="584"/>
      <c r="AG36" s="588" t="s">
        <v>368</v>
      </c>
      <c r="AH36" s="588"/>
      <c r="AI36" s="588"/>
      <c r="AJ36" s="713"/>
      <c r="AK36" s="47"/>
      <c r="AL36" s="726" t="s">
        <v>97</v>
      </c>
      <c r="AM36" s="726"/>
      <c r="AN36" s="726"/>
      <c r="AO36" s="726"/>
      <c r="AP36" s="726"/>
      <c r="AQ36" s="726"/>
      <c r="AR36" s="726"/>
      <c r="AS36" s="726"/>
      <c r="AT36" s="726"/>
      <c r="AU36" s="726"/>
      <c r="AV36" s="727"/>
      <c r="AW36" s="741" t="s">
        <v>368</v>
      </c>
      <c r="AX36" s="742"/>
      <c r="AY36" s="742"/>
      <c r="AZ36" s="742"/>
      <c r="BA36" s="742"/>
      <c r="BB36" s="742"/>
      <c r="BC36" s="742"/>
      <c r="BD36" s="742"/>
      <c r="BE36" s="742"/>
      <c r="BF36" s="743" t="s">
        <v>368</v>
      </c>
      <c r="BG36" s="743"/>
      <c r="BH36" s="743"/>
      <c r="BI36" s="743"/>
      <c r="BJ36" s="742" t="s">
        <v>368</v>
      </c>
      <c r="BK36" s="831"/>
      <c r="BL36" s="831"/>
      <c r="BM36" s="831"/>
      <c r="BN36" s="831"/>
      <c r="BO36" s="831"/>
      <c r="BP36" s="832"/>
      <c r="BQ36" s="619" t="s">
        <v>96</v>
      </c>
      <c r="BR36" s="582"/>
      <c r="BS36" s="582"/>
      <c r="BT36" s="582"/>
      <c r="BU36" s="585"/>
      <c r="BV36" s="817" t="s">
        <v>403</v>
      </c>
      <c r="BW36" s="818"/>
      <c r="BX36" s="619" t="s">
        <v>95</v>
      </c>
      <c r="BY36" s="582"/>
      <c r="BZ36" s="582"/>
      <c r="CA36" s="582"/>
      <c r="CB36" s="585"/>
      <c r="CC36" s="817" t="s">
        <v>403</v>
      </c>
      <c r="CD36" s="818"/>
      <c r="CE36" s="619" t="s">
        <v>94</v>
      </c>
      <c r="CF36" s="582"/>
      <c r="CG36" s="582"/>
      <c r="CH36" s="582"/>
      <c r="CI36" s="582"/>
      <c r="CJ36" s="582"/>
      <c r="CK36" s="582"/>
      <c r="CL36" s="582"/>
      <c r="CM36" s="582"/>
      <c r="CN36" s="585"/>
      <c r="CO36" s="819">
        <v>1</v>
      </c>
      <c r="CP36" s="752"/>
      <c r="CQ36" s="752"/>
      <c r="CR36" s="752"/>
      <c r="CS36" s="752"/>
      <c r="CT36" s="820" t="s">
        <v>550</v>
      </c>
      <c r="CU36" s="820"/>
      <c r="CV36" s="820"/>
      <c r="CW36" s="820"/>
      <c r="CX36" s="820"/>
      <c r="CY36" s="820"/>
      <c r="CZ36" s="584">
        <v>4840</v>
      </c>
      <c r="DA36" s="752"/>
      <c r="DB36" s="752"/>
      <c r="DC36" s="752"/>
      <c r="DD36" s="752"/>
      <c r="DE36" s="752"/>
      <c r="DF36" s="752"/>
      <c r="DG36" s="752"/>
      <c r="DH36" s="754"/>
      <c r="DI36" s="4"/>
    </row>
    <row r="37" spans="2:113" ht="13.5" customHeight="1">
      <c r="B37" s="659" t="s">
        <v>102</v>
      </c>
      <c r="C37" s="582"/>
      <c r="D37" s="582"/>
      <c r="E37" s="582"/>
      <c r="F37" s="582"/>
      <c r="G37" s="582"/>
      <c r="H37" s="582"/>
      <c r="I37" s="582"/>
      <c r="J37" s="582"/>
      <c r="K37" s="582"/>
      <c r="L37" s="585"/>
      <c r="M37" s="583">
        <v>5325</v>
      </c>
      <c r="N37" s="584"/>
      <c r="O37" s="584"/>
      <c r="P37" s="584"/>
      <c r="Q37" s="584"/>
      <c r="R37" s="584"/>
      <c r="S37" s="584"/>
      <c r="T37" s="584"/>
      <c r="U37" s="588">
        <v>0</v>
      </c>
      <c r="V37" s="588"/>
      <c r="W37" s="588"/>
      <c r="X37" s="588"/>
      <c r="Y37" s="584">
        <v>3927</v>
      </c>
      <c r="Z37" s="584"/>
      <c r="AA37" s="584"/>
      <c r="AB37" s="584"/>
      <c r="AC37" s="584"/>
      <c r="AD37" s="584"/>
      <c r="AE37" s="584"/>
      <c r="AF37" s="584"/>
      <c r="AG37" s="588">
        <v>0</v>
      </c>
      <c r="AH37" s="588"/>
      <c r="AI37" s="588"/>
      <c r="AJ37" s="713"/>
      <c r="AK37" s="619" t="s">
        <v>92</v>
      </c>
      <c r="AL37" s="582"/>
      <c r="AM37" s="582"/>
      <c r="AN37" s="582"/>
      <c r="AO37" s="582"/>
      <c r="AP37" s="582"/>
      <c r="AQ37" s="582"/>
      <c r="AR37" s="582"/>
      <c r="AS37" s="582"/>
      <c r="AT37" s="582"/>
      <c r="AU37" s="582"/>
      <c r="AV37" s="585"/>
      <c r="AW37" s="583" t="s">
        <v>368</v>
      </c>
      <c r="AX37" s="584"/>
      <c r="AY37" s="584"/>
      <c r="AZ37" s="584"/>
      <c r="BA37" s="584"/>
      <c r="BB37" s="584"/>
      <c r="BC37" s="584"/>
      <c r="BD37" s="584"/>
      <c r="BE37" s="584"/>
      <c r="BF37" s="588" t="s">
        <v>368</v>
      </c>
      <c r="BG37" s="588"/>
      <c r="BH37" s="588"/>
      <c r="BI37" s="588"/>
      <c r="BJ37" s="584" t="s">
        <v>368</v>
      </c>
      <c r="BK37" s="821"/>
      <c r="BL37" s="821"/>
      <c r="BM37" s="821"/>
      <c r="BN37" s="821"/>
      <c r="BO37" s="821"/>
      <c r="BP37" s="822"/>
      <c r="BQ37" s="619" t="s">
        <v>91</v>
      </c>
      <c r="BR37" s="582"/>
      <c r="BS37" s="582"/>
      <c r="BT37" s="582"/>
      <c r="BU37" s="585"/>
      <c r="BV37" s="817" t="s">
        <v>403</v>
      </c>
      <c r="BW37" s="818"/>
      <c r="BX37" s="619" t="s">
        <v>90</v>
      </c>
      <c r="BY37" s="582"/>
      <c r="BZ37" s="582"/>
      <c r="CA37" s="582"/>
      <c r="CB37" s="585"/>
      <c r="CC37" s="817" t="s">
        <v>403</v>
      </c>
      <c r="CD37" s="818"/>
      <c r="CE37" s="619" t="s">
        <v>89</v>
      </c>
      <c r="CF37" s="582"/>
      <c r="CG37" s="582"/>
      <c r="CH37" s="582"/>
      <c r="CI37" s="582"/>
      <c r="CJ37" s="582"/>
      <c r="CK37" s="582"/>
      <c r="CL37" s="582"/>
      <c r="CM37" s="582"/>
      <c r="CN37" s="585"/>
      <c r="CO37" s="819">
        <v>20</v>
      </c>
      <c r="CP37" s="752"/>
      <c r="CQ37" s="752"/>
      <c r="CR37" s="752"/>
      <c r="CS37" s="752"/>
      <c r="CT37" s="820" t="s">
        <v>550</v>
      </c>
      <c r="CU37" s="820"/>
      <c r="CV37" s="820"/>
      <c r="CW37" s="820"/>
      <c r="CX37" s="820"/>
      <c r="CY37" s="820"/>
      <c r="CZ37" s="584">
        <v>4580</v>
      </c>
      <c r="DA37" s="752"/>
      <c r="DB37" s="752"/>
      <c r="DC37" s="752"/>
      <c r="DD37" s="752"/>
      <c r="DE37" s="752"/>
      <c r="DF37" s="752"/>
      <c r="DG37" s="752"/>
      <c r="DH37" s="754"/>
      <c r="DI37" s="4"/>
    </row>
    <row r="38" spans="2:113" ht="13.5" customHeight="1">
      <c r="B38" s="659" t="s">
        <v>98</v>
      </c>
      <c r="C38" s="582"/>
      <c r="D38" s="582"/>
      <c r="E38" s="582"/>
      <c r="F38" s="582"/>
      <c r="G38" s="582"/>
      <c r="H38" s="582"/>
      <c r="I38" s="582"/>
      <c r="J38" s="582"/>
      <c r="K38" s="582"/>
      <c r="L38" s="585"/>
      <c r="M38" s="583">
        <v>5535</v>
      </c>
      <c r="N38" s="584"/>
      <c r="O38" s="584"/>
      <c r="P38" s="584"/>
      <c r="Q38" s="584"/>
      <c r="R38" s="584"/>
      <c r="S38" s="584"/>
      <c r="T38" s="584"/>
      <c r="U38" s="588">
        <v>0</v>
      </c>
      <c r="V38" s="588"/>
      <c r="W38" s="588"/>
      <c r="X38" s="588"/>
      <c r="Y38" s="584" t="s">
        <v>368</v>
      </c>
      <c r="Z38" s="584"/>
      <c r="AA38" s="584"/>
      <c r="AB38" s="584"/>
      <c r="AC38" s="584"/>
      <c r="AD38" s="584"/>
      <c r="AE38" s="584"/>
      <c r="AF38" s="584"/>
      <c r="AG38" s="588" t="s">
        <v>368</v>
      </c>
      <c r="AH38" s="588"/>
      <c r="AI38" s="588"/>
      <c r="AJ38" s="713"/>
      <c r="AK38" s="697" t="s">
        <v>87</v>
      </c>
      <c r="AL38" s="662"/>
      <c r="AM38" s="662"/>
      <c r="AN38" s="662"/>
      <c r="AO38" s="662"/>
      <c r="AP38" s="662"/>
      <c r="AQ38" s="662"/>
      <c r="AR38" s="662"/>
      <c r="AS38" s="662"/>
      <c r="AT38" s="662"/>
      <c r="AU38" s="662"/>
      <c r="AV38" s="663"/>
      <c r="AW38" s="830">
        <v>12671570</v>
      </c>
      <c r="AX38" s="812"/>
      <c r="AY38" s="812"/>
      <c r="AZ38" s="812"/>
      <c r="BA38" s="812"/>
      <c r="BB38" s="812"/>
      <c r="BC38" s="812"/>
      <c r="BD38" s="812"/>
      <c r="BE38" s="812"/>
      <c r="BF38" s="811">
        <v>100</v>
      </c>
      <c r="BG38" s="811"/>
      <c r="BH38" s="811"/>
      <c r="BI38" s="811"/>
      <c r="BJ38" s="812">
        <v>42444</v>
      </c>
      <c r="BK38" s="813"/>
      <c r="BL38" s="813"/>
      <c r="BM38" s="813"/>
      <c r="BN38" s="813"/>
      <c r="BO38" s="813"/>
      <c r="BP38" s="814"/>
      <c r="BQ38" s="697" t="s">
        <v>86</v>
      </c>
      <c r="BR38" s="662"/>
      <c r="BS38" s="662"/>
      <c r="BT38" s="662"/>
      <c r="BU38" s="663"/>
      <c r="BV38" s="815" t="s">
        <v>403</v>
      </c>
      <c r="BW38" s="816"/>
      <c r="BX38" s="697" t="s">
        <v>85</v>
      </c>
      <c r="BY38" s="662"/>
      <c r="BZ38" s="662"/>
      <c r="CA38" s="662"/>
      <c r="CB38" s="663"/>
      <c r="CC38" s="815" t="s">
        <v>409</v>
      </c>
      <c r="CD38" s="816"/>
      <c r="CE38" s="823"/>
      <c r="CF38" s="824"/>
      <c r="CG38" s="824"/>
      <c r="CH38" s="824"/>
      <c r="CI38" s="824"/>
      <c r="CJ38" s="824"/>
      <c r="CK38" s="824"/>
      <c r="CL38" s="824"/>
      <c r="CM38" s="824"/>
      <c r="CN38" s="825"/>
      <c r="CO38" s="826"/>
      <c r="CP38" s="827"/>
      <c r="CQ38" s="827"/>
      <c r="CR38" s="827"/>
      <c r="CS38" s="827"/>
      <c r="CT38" s="828"/>
      <c r="CU38" s="828"/>
      <c r="CV38" s="828"/>
      <c r="CW38" s="828"/>
      <c r="CX38" s="828"/>
      <c r="CY38" s="828"/>
      <c r="CZ38" s="827"/>
      <c r="DA38" s="827"/>
      <c r="DB38" s="827"/>
      <c r="DC38" s="827"/>
      <c r="DD38" s="827"/>
      <c r="DE38" s="827"/>
      <c r="DF38" s="827"/>
      <c r="DG38" s="827"/>
      <c r="DH38" s="829"/>
      <c r="DI38" s="4"/>
    </row>
    <row r="39" spans="2:113" ht="13.5" customHeight="1">
      <c r="B39" s="659" t="s">
        <v>93</v>
      </c>
      <c r="C39" s="582"/>
      <c r="D39" s="582"/>
      <c r="E39" s="582"/>
      <c r="F39" s="582"/>
      <c r="G39" s="582"/>
      <c r="H39" s="582"/>
      <c r="I39" s="582"/>
      <c r="J39" s="582"/>
      <c r="K39" s="582"/>
      <c r="L39" s="585"/>
      <c r="M39" s="583">
        <v>769739</v>
      </c>
      <c r="N39" s="584"/>
      <c r="O39" s="584"/>
      <c r="P39" s="584"/>
      <c r="Q39" s="584"/>
      <c r="R39" s="584"/>
      <c r="S39" s="584"/>
      <c r="T39" s="584"/>
      <c r="U39" s="588">
        <v>2.2999999999999998</v>
      </c>
      <c r="V39" s="588"/>
      <c r="W39" s="588"/>
      <c r="X39" s="588"/>
      <c r="Y39" s="584" t="s">
        <v>368</v>
      </c>
      <c r="Z39" s="584"/>
      <c r="AA39" s="584"/>
      <c r="AB39" s="584"/>
      <c r="AC39" s="584"/>
      <c r="AD39" s="584"/>
      <c r="AE39" s="584"/>
      <c r="AF39" s="584"/>
      <c r="AG39" s="588" t="s">
        <v>368</v>
      </c>
      <c r="AH39" s="588"/>
      <c r="AI39" s="588"/>
      <c r="AJ39" s="71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59" t="s">
        <v>88</v>
      </c>
      <c r="C40" s="582"/>
      <c r="D40" s="582"/>
      <c r="E40" s="582"/>
      <c r="F40" s="582"/>
      <c r="G40" s="582"/>
      <c r="H40" s="582"/>
      <c r="I40" s="582"/>
      <c r="J40" s="582"/>
      <c r="K40" s="582"/>
      <c r="L40" s="585"/>
      <c r="M40" s="583">
        <v>1597602</v>
      </c>
      <c r="N40" s="584"/>
      <c r="O40" s="584"/>
      <c r="P40" s="584"/>
      <c r="Q40" s="584"/>
      <c r="R40" s="584"/>
      <c r="S40" s="584"/>
      <c r="T40" s="584"/>
      <c r="U40" s="588">
        <v>4.8</v>
      </c>
      <c r="V40" s="588"/>
      <c r="W40" s="588"/>
      <c r="X40" s="588"/>
      <c r="Y40" s="584" t="s">
        <v>368</v>
      </c>
      <c r="Z40" s="584"/>
      <c r="AA40" s="584"/>
      <c r="AB40" s="584"/>
      <c r="AC40" s="584"/>
      <c r="AD40" s="584"/>
      <c r="AE40" s="584"/>
      <c r="AF40" s="584"/>
      <c r="AG40" s="588" t="s">
        <v>368</v>
      </c>
      <c r="AH40" s="588"/>
      <c r="AI40" s="588"/>
      <c r="AJ40" s="71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59" t="s">
        <v>84</v>
      </c>
      <c r="C41" s="582"/>
      <c r="D41" s="582"/>
      <c r="E41" s="582"/>
      <c r="F41" s="582"/>
      <c r="G41" s="582"/>
      <c r="H41" s="582"/>
      <c r="I41" s="582"/>
      <c r="J41" s="582"/>
      <c r="K41" s="582"/>
      <c r="L41" s="585"/>
      <c r="M41" s="583">
        <v>285654</v>
      </c>
      <c r="N41" s="584"/>
      <c r="O41" s="584"/>
      <c r="P41" s="584"/>
      <c r="Q41" s="584"/>
      <c r="R41" s="584"/>
      <c r="S41" s="584"/>
      <c r="T41" s="584"/>
      <c r="U41" s="588">
        <v>0.9</v>
      </c>
      <c r="V41" s="588"/>
      <c r="W41" s="588"/>
      <c r="X41" s="588"/>
      <c r="Y41" s="584">
        <v>2821</v>
      </c>
      <c r="Z41" s="584"/>
      <c r="AA41" s="584"/>
      <c r="AB41" s="584"/>
      <c r="AC41" s="584"/>
      <c r="AD41" s="584"/>
      <c r="AE41" s="584"/>
      <c r="AF41" s="584"/>
      <c r="AG41" s="588">
        <v>0</v>
      </c>
      <c r="AH41" s="588"/>
      <c r="AI41" s="588"/>
      <c r="AJ41" s="71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59" t="s">
        <v>83</v>
      </c>
      <c r="C42" s="582"/>
      <c r="D42" s="582"/>
      <c r="E42" s="582"/>
      <c r="F42" s="582"/>
      <c r="G42" s="582"/>
      <c r="H42" s="582"/>
      <c r="I42" s="582"/>
      <c r="J42" s="582"/>
      <c r="K42" s="582"/>
      <c r="L42" s="585"/>
      <c r="M42" s="583">
        <v>1462497</v>
      </c>
      <c r="N42" s="584"/>
      <c r="O42" s="584"/>
      <c r="P42" s="584"/>
      <c r="Q42" s="584"/>
      <c r="R42" s="584"/>
      <c r="S42" s="584"/>
      <c r="T42" s="584"/>
      <c r="U42" s="588">
        <v>4.4000000000000004</v>
      </c>
      <c r="V42" s="588"/>
      <c r="W42" s="588"/>
      <c r="X42" s="588"/>
      <c r="Y42" s="584" t="s">
        <v>368</v>
      </c>
      <c r="Z42" s="584"/>
      <c r="AA42" s="584"/>
      <c r="AB42" s="584"/>
      <c r="AC42" s="584"/>
      <c r="AD42" s="584"/>
      <c r="AE42" s="584"/>
      <c r="AF42" s="584"/>
      <c r="AG42" s="588" t="s">
        <v>368</v>
      </c>
      <c r="AH42" s="588"/>
      <c r="AI42" s="588"/>
      <c r="AJ42" s="71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695" t="s">
        <v>82</v>
      </c>
      <c r="D43" s="695"/>
      <c r="E43" s="695"/>
      <c r="F43" s="695"/>
      <c r="G43" s="695"/>
      <c r="H43" s="695"/>
      <c r="I43" s="695"/>
      <c r="J43" s="695"/>
      <c r="K43" s="695"/>
      <c r="L43" s="696"/>
      <c r="M43" s="583" t="s">
        <v>368</v>
      </c>
      <c r="N43" s="584"/>
      <c r="O43" s="584"/>
      <c r="P43" s="584"/>
      <c r="Q43" s="584"/>
      <c r="R43" s="584"/>
      <c r="S43" s="584"/>
      <c r="T43" s="584"/>
      <c r="U43" s="588" t="s">
        <v>368</v>
      </c>
      <c r="V43" s="588"/>
      <c r="W43" s="588"/>
      <c r="X43" s="588"/>
      <c r="Y43" s="584" t="s">
        <v>368</v>
      </c>
      <c r="Z43" s="584"/>
      <c r="AA43" s="584"/>
      <c r="AB43" s="584"/>
      <c r="AC43" s="584"/>
      <c r="AD43" s="584"/>
      <c r="AE43" s="584"/>
      <c r="AF43" s="584"/>
      <c r="AG43" s="588" t="s">
        <v>368</v>
      </c>
      <c r="AH43" s="588"/>
      <c r="AI43" s="588"/>
      <c r="AJ43" s="713"/>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695" t="s">
        <v>81</v>
      </c>
      <c r="D44" s="695"/>
      <c r="E44" s="695"/>
      <c r="F44" s="695"/>
      <c r="G44" s="695"/>
      <c r="H44" s="695"/>
      <c r="I44" s="695"/>
      <c r="J44" s="695"/>
      <c r="K44" s="695"/>
      <c r="L44" s="696"/>
      <c r="M44" s="583">
        <v>1219597</v>
      </c>
      <c r="N44" s="584"/>
      <c r="O44" s="584"/>
      <c r="P44" s="584"/>
      <c r="Q44" s="584"/>
      <c r="R44" s="584"/>
      <c r="S44" s="584"/>
      <c r="T44" s="584"/>
      <c r="U44" s="588">
        <v>3.7</v>
      </c>
      <c r="V44" s="588"/>
      <c r="W44" s="588"/>
      <c r="X44" s="588"/>
      <c r="Y44" s="584" t="s">
        <v>368</v>
      </c>
      <c r="Z44" s="584"/>
      <c r="AA44" s="584"/>
      <c r="AB44" s="584"/>
      <c r="AC44" s="584"/>
      <c r="AD44" s="584"/>
      <c r="AE44" s="584"/>
      <c r="AF44" s="584"/>
      <c r="AG44" s="588" t="s">
        <v>368</v>
      </c>
      <c r="AH44" s="588"/>
      <c r="AI44" s="588"/>
      <c r="AJ44" s="713"/>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4" t="s">
        <v>80</v>
      </c>
      <c r="C45" s="662"/>
      <c r="D45" s="662"/>
      <c r="E45" s="662"/>
      <c r="F45" s="662"/>
      <c r="G45" s="662"/>
      <c r="H45" s="662"/>
      <c r="I45" s="662"/>
      <c r="J45" s="662"/>
      <c r="K45" s="662"/>
      <c r="L45" s="663"/>
      <c r="M45" s="583">
        <v>33029067</v>
      </c>
      <c r="N45" s="584"/>
      <c r="O45" s="584"/>
      <c r="P45" s="584"/>
      <c r="Q45" s="584"/>
      <c r="R45" s="584"/>
      <c r="S45" s="584"/>
      <c r="T45" s="584"/>
      <c r="U45" s="588">
        <v>100</v>
      </c>
      <c r="V45" s="588"/>
      <c r="W45" s="588"/>
      <c r="X45" s="588"/>
      <c r="Y45" s="584">
        <v>15713123</v>
      </c>
      <c r="Z45" s="584"/>
      <c r="AA45" s="584"/>
      <c r="AB45" s="584"/>
      <c r="AC45" s="584"/>
      <c r="AD45" s="584"/>
      <c r="AE45" s="584"/>
      <c r="AF45" s="584"/>
      <c r="AG45" s="588">
        <v>100</v>
      </c>
      <c r="AH45" s="588"/>
      <c r="AI45" s="588"/>
      <c r="AJ45" s="713"/>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32" t="s">
        <v>79</v>
      </c>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41"/>
      <c r="AD46" s="41"/>
      <c r="AE46" s="41"/>
      <c r="AF46" s="41"/>
      <c r="AG46" s="43"/>
      <c r="AH46" s="632" t="s">
        <v>419</v>
      </c>
      <c r="AI46" s="632"/>
      <c r="AJ46" s="632"/>
      <c r="AK46" s="632"/>
      <c r="AL46" s="632"/>
      <c r="AM46" s="632"/>
      <c r="AN46" s="632"/>
      <c r="AO46" s="632"/>
      <c r="AP46" s="632"/>
      <c r="AQ46" s="38"/>
      <c r="AR46" s="38"/>
      <c r="AS46" s="38"/>
      <c r="AT46" s="41"/>
      <c r="AU46" s="41"/>
      <c r="AV46" s="40"/>
      <c r="AW46" s="42"/>
      <c r="AX46" s="41"/>
      <c r="AY46" s="41"/>
      <c r="AZ46" s="632" t="s">
        <v>78</v>
      </c>
      <c r="BA46" s="632"/>
      <c r="BB46" s="632"/>
      <c r="BC46" s="632"/>
      <c r="BD46" s="632"/>
      <c r="BE46" s="632"/>
      <c r="BF46" s="632"/>
      <c r="BG46" s="632"/>
      <c r="BH46" s="632"/>
      <c r="BI46" s="632"/>
      <c r="BJ46" s="632"/>
      <c r="BK46" s="632"/>
      <c r="BL46" s="632"/>
      <c r="BM46" s="632"/>
      <c r="BN46" s="632"/>
      <c r="BO46" s="632"/>
      <c r="BP46" s="632"/>
      <c r="BQ46" s="632"/>
      <c r="BR46" s="632"/>
      <c r="BS46" s="632"/>
      <c r="BT46" s="41"/>
      <c r="BU46" s="41"/>
      <c r="BV46" s="632" t="s">
        <v>419</v>
      </c>
      <c r="BW46" s="632"/>
      <c r="BX46" s="632"/>
      <c r="BY46" s="632"/>
      <c r="BZ46" s="632"/>
      <c r="CA46" s="632"/>
      <c r="CB46" s="632"/>
      <c r="CC46" s="632"/>
      <c r="CD46" s="41"/>
      <c r="CE46" s="40"/>
      <c r="CF46" s="39"/>
      <c r="CG46" s="283"/>
      <c r="CH46" s="807" t="s">
        <v>77</v>
      </c>
      <c r="CI46" s="807"/>
      <c r="CJ46" s="807"/>
      <c r="CK46" s="807"/>
      <c r="CL46" s="807"/>
      <c r="CM46" s="807"/>
      <c r="CN46" s="807"/>
      <c r="CO46" s="807"/>
      <c r="CP46" s="807"/>
      <c r="CQ46" s="38"/>
      <c r="CR46" s="24"/>
      <c r="CS46" s="728" t="s">
        <v>778</v>
      </c>
      <c r="CT46" s="632"/>
      <c r="CU46" s="632"/>
      <c r="CV46" s="632"/>
      <c r="CW46" s="632"/>
      <c r="CX46" s="632"/>
      <c r="CY46" s="632"/>
      <c r="CZ46" s="633"/>
      <c r="DA46" s="728" t="s">
        <v>395</v>
      </c>
      <c r="DB46" s="632"/>
      <c r="DC46" s="632"/>
      <c r="DD46" s="632"/>
      <c r="DE46" s="632"/>
      <c r="DF46" s="632"/>
      <c r="DG46" s="632"/>
      <c r="DH46" s="809"/>
      <c r="DI46" s="4"/>
    </row>
    <row r="47" spans="2:113" ht="13.5" customHeight="1">
      <c r="B47" s="37"/>
      <c r="C47" s="32"/>
      <c r="D47" s="32"/>
      <c r="E47" s="662"/>
      <c r="F47" s="662"/>
      <c r="G47" s="662"/>
      <c r="H47" s="662"/>
      <c r="I47" s="662"/>
      <c r="J47" s="662"/>
      <c r="K47" s="662"/>
      <c r="L47" s="662"/>
      <c r="M47" s="662"/>
      <c r="N47" s="662"/>
      <c r="O47" s="662"/>
      <c r="P47" s="662"/>
      <c r="Q47" s="662"/>
      <c r="R47" s="662"/>
      <c r="S47" s="662"/>
      <c r="T47" s="662"/>
      <c r="U47" s="662"/>
      <c r="V47" s="662"/>
      <c r="W47" s="662"/>
      <c r="X47" s="662"/>
      <c r="Y47" s="582"/>
      <c r="Z47" s="582"/>
      <c r="AA47" s="582"/>
      <c r="AB47" s="582"/>
      <c r="AC47" s="4"/>
      <c r="AD47" s="4"/>
      <c r="AE47" s="4"/>
      <c r="AF47" s="4"/>
      <c r="AG47" s="6"/>
      <c r="AH47" s="806"/>
      <c r="AI47" s="806"/>
      <c r="AJ47" s="806"/>
      <c r="AK47" s="806"/>
      <c r="AL47" s="806"/>
      <c r="AM47" s="806"/>
      <c r="AN47" s="806"/>
      <c r="AO47" s="806"/>
      <c r="AP47" s="806"/>
      <c r="AQ47" s="35"/>
      <c r="AR47" s="35"/>
      <c r="AS47" s="35"/>
      <c r="AT47" s="4"/>
      <c r="AU47" s="4"/>
      <c r="AV47" s="34"/>
      <c r="AW47" s="33"/>
      <c r="AX47" s="32"/>
      <c r="AY47" s="32"/>
      <c r="AZ47" s="662"/>
      <c r="BA47" s="662"/>
      <c r="BB47" s="662"/>
      <c r="BC47" s="662"/>
      <c r="BD47" s="662"/>
      <c r="BE47" s="662"/>
      <c r="BF47" s="662"/>
      <c r="BG47" s="662"/>
      <c r="BH47" s="662"/>
      <c r="BI47" s="662"/>
      <c r="BJ47" s="662"/>
      <c r="BK47" s="662"/>
      <c r="BL47" s="662"/>
      <c r="BM47" s="662"/>
      <c r="BN47" s="662"/>
      <c r="BO47" s="662"/>
      <c r="BP47" s="662"/>
      <c r="BQ47" s="662"/>
      <c r="BR47" s="662"/>
      <c r="BS47" s="662"/>
      <c r="BT47" s="32"/>
      <c r="BU47" s="32"/>
      <c r="BV47" s="662"/>
      <c r="BW47" s="662"/>
      <c r="BX47" s="662"/>
      <c r="BY47" s="662"/>
      <c r="BZ47" s="662"/>
      <c r="CA47" s="662"/>
      <c r="CB47" s="662"/>
      <c r="CC47" s="662"/>
      <c r="CD47" s="32"/>
      <c r="CE47" s="31"/>
      <c r="CF47" s="20"/>
      <c r="CG47" s="284"/>
      <c r="CH47" s="808"/>
      <c r="CI47" s="808"/>
      <c r="CJ47" s="808"/>
      <c r="CK47" s="808"/>
      <c r="CL47" s="808"/>
      <c r="CM47" s="808"/>
      <c r="CN47" s="808"/>
      <c r="CO47" s="808"/>
      <c r="CP47" s="808"/>
      <c r="CQ47" s="30"/>
      <c r="CR47" s="21"/>
      <c r="CS47" s="697"/>
      <c r="CT47" s="662"/>
      <c r="CU47" s="662"/>
      <c r="CV47" s="662"/>
      <c r="CW47" s="662"/>
      <c r="CX47" s="662"/>
      <c r="CY47" s="662"/>
      <c r="CZ47" s="663"/>
      <c r="DA47" s="697"/>
      <c r="DB47" s="662"/>
      <c r="DC47" s="662"/>
      <c r="DD47" s="662"/>
      <c r="DE47" s="662"/>
      <c r="DF47" s="662"/>
      <c r="DG47" s="662"/>
      <c r="DH47" s="810"/>
      <c r="DI47" s="4"/>
    </row>
    <row r="48" spans="2:113" ht="13.5" customHeight="1">
      <c r="B48" s="29"/>
      <c r="C48" s="28"/>
      <c r="D48" s="788" t="s">
        <v>77</v>
      </c>
      <c r="E48" s="788"/>
      <c r="F48" s="788"/>
      <c r="G48" s="788"/>
      <c r="H48" s="788"/>
      <c r="I48" s="788"/>
      <c r="J48" s="788"/>
      <c r="K48" s="27"/>
      <c r="L48" s="25"/>
      <c r="M48" s="26"/>
      <c r="N48" s="788" t="s">
        <v>76</v>
      </c>
      <c r="O48" s="788"/>
      <c r="P48" s="788"/>
      <c r="Q48" s="788"/>
      <c r="R48" s="788"/>
      <c r="S48" s="788"/>
      <c r="T48" s="25"/>
      <c r="U48" s="795" t="s">
        <v>73</v>
      </c>
      <c r="V48" s="788"/>
      <c r="W48" s="788"/>
      <c r="X48" s="796"/>
      <c r="Y48" s="797" t="s">
        <v>70</v>
      </c>
      <c r="Z48" s="797"/>
      <c r="AA48" s="797"/>
      <c r="AB48" s="797"/>
      <c r="AC48" s="797"/>
      <c r="AD48" s="797"/>
      <c r="AE48" s="797"/>
      <c r="AF48" s="797"/>
      <c r="AG48" s="798" t="s">
        <v>420</v>
      </c>
      <c r="AH48" s="799"/>
      <c r="AI48" s="799"/>
      <c r="AJ48" s="799"/>
      <c r="AK48" s="799"/>
      <c r="AL48" s="799"/>
      <c r="AM48" s="799"/>
      <c r="AN48" s="799"/>
      <c r="AO48" s="799"/>
      <c r="AP48" s="800"/>
      <c r="AQ48" s="797" t="s">
        <v>75</v>
      </c>
      <c r="AR48" s="797"/>
      <c r="AS48" s="797"/>
      <c r="AT48" s="797"/>
      <c r="AU48" s="797"/>
      <c r="AV48" s="797"/>
      <c r="AW48" s="6"/>
      <c r="AX48" s="632" t="s">
        <v>74</v>
      </c>
      <c r="AY48" s="632"/>
      <c r="AZ48" s="632"/>
      <c r="BA48" s="632"/>
      <c r="BB48" s="632"/>
      <c r="BC48" s="632"/>
      <c r="BD48" s="632"/>
      <c r="BE48" s="24"/>
      <c r="BF48" s="6"/>
      <c r="BG48" s="632" t="s">
        <v>421</v>
      </c>
      <c r="BH48" s="632"/>
      <c r="BI48" s="632"/>
      <c r="BJ48" s="632"/>
      <c r="BK48" s="632"/>
      <c r="BL48" s="24"/>
      <c r="BM48" s="632" t="s">
        <v>73</v>
      </c>
      <c r="BN48" s="632"/>
      <c r="BO48" s="632"/>
      <c r="BP48" s="632"/>
      <c r="BQ48" s="801"/>
      <c r="BR48" s="802"/>
      <c r="BS48" s="632" t="s">
        <v>422</v>
      </c>
      <c r="BT48" s="632"/>
      <c r="BU48" s="632"/>
      <c r="BV48" s="632"/>
      <c r="BW48" s="632"/>
      <c r="BX48" s="803"/>
      <c r="BY48" s="804"/>
      <c r="BZ48" s="6"/>
      <c r="CA48" s="805" t="s">
        <v>423</v>
      </c>
      <c r="CB48" s="805"/>
      <c r="CC48" s="805"/>
      <c r="CD48" s="805"/>
      <c r="CE48" s="23"/>
      <c r="CF48" s="728" t="s">
        <v>72</v>
      </c>
      <c r="CG48" s="793"/>
      <c r="CH48" s="793"/>
      <c r="CI48" s="793"/>
      <c r="CJ48" s="793"/>
      <c r="CK48" s="793"/>
      <c r="CL48" s="793"/>
      <c r="CM48" s="793"/>
      <c r="CN48" s="793"/>
      <c r="CO48" s="793"/>
      <c r="CP48" s="793"/>
      <c r="CQ48" s="793"/>
      <c r="CR48" s="794"/>
      <c r="CS48" s="749">
        <v>10757333</v>
      </c>
      <c r="CT48" s="783"/>
      <c r="CU48" s="783"/>
      <c r="CV48" s="783"/>
      <c r="CW48" s="783"/>
      <c r="CX48" s="783"/>
      <c r="CY48" s="783"/>
      <c r="CZ48" s="785"/>
      <c r="DA48" s="749">
        <v>10862423</v>
      </c>
      <c r="DB48" s="783"/>
      <c r="DC48" s="783"/>
      <c r="DD48" s="783"/>
      <c r="DE48" s="783"/>
      <c r="DF48" s="783"/>
      <c r="DG48" s="783"/>
      <c r="DH48" s="786"/>
      <c r="DI48" s="4"/>
    </row>
    <row r="49" spans="2:113" ht="13.5" customHeight="1">
      <c r="B49" s="787" t="s">
        <v>71</v>
      </c>
      <c r="C49" s="788"/>
      <c r="D49" s="788"/>
      <c r="E49" s="788"/>
      <c r="F49" s="788"/>
      <c r="G49" s="788"/>
      <c r="H49" s="788"/>
      <c r="I49" s="788"/>
      <c r="J49" s="788"/>
      <c r="K49" s="788"/>
      <c r="L49" s="789"/>
      <c r="M49" s="613">
        <v>4289929</v>
      </c>
      <c r="N49" s="790"/>
      <c r="O49" s="790"/>
      <c r="P49" s="790"/>
      <c r="Q49" s="790"/>
      <c r="R49" s="790"/>
      <c r="S49" s="790"/>
      <c r="T49" s="790"/>
      <c r="U49" s="791">
        <v>13.6</v>
      </c>
      <c r="V49" s="791"/>
      <c r="W49" s="791"/>
      <c r="X49" s="791"/>
      <c r="Y49" s="790">
        <v>3924514</v>
      </c>
      <c r="Z49" s="790"/>
      <c r="AA49" s="790"/>
      <c r="AB49" s="790"/>
      <c r="AC49" s="790"/>
      <c r="AD49" s="790"/>
      <c r="AE49" s="790"/>
      <c r="AF49" s="790"/>
      <c r="AG49" s="790">
        <v>3915065</v>
      </c>
      <c r="AH49" s="790"/>
      <c r="AI49" s="790"/>
      <c r="AJ49" s="790"/>
      <c r="AK49" s="790"/>
      <c r="AL49" s="790"/>
      <c r="AM49" s="790"/>
      <c r="AN49" s="790"/>
      <c r="AO49" s="790"/>
      <c r="AP49" s="790"/>
      <c r="AQ49" s="791">
        <v>23.1</v>
      </c>
      <c r="AR49" s="791"/>
      <c r="AS49" s="791"/>
      <c r="AT49" s="791"/>
      <c r="AU49" s="791"/>
      <c r="AV49" s="792"/>
      <c r="AW49" s="22"/>
      <c r="AX49" s="662"/>
      <c r="AY49" s="662"/>
      <c r="AZ49" s="662"/>
      <c r="BA49" s="662"/>
      <c r="BB49" s="662"/>
      <c r="BC49" s="662"/>
      <c r="BD49" s="662"/>
      <c r="BE49" s="21"/>
      <c r="BF49" s="22"/>
      <c r="BG49" s="662"/>
      <c r="BH49" s="662"/>
      <c r="BI49" s="662"/>
      <c r="BJ49" s="662"/>
      <c r="BK49" s="662"/>
      <c r="BL49" s="21"/>
      <c r="BM49" s="662"/>
      <c r="BN49" s="662"/>
      <c r="BO49" s="662"/>
      <c r="BP49" s="662"/>
      <c r="BQ49" s="20"/>
      <c r="BR49" s="662" t="s">
        <v>27</v>
      </c>
      <c r="BS49" s="662"/>
      <c r="BT49" s="662"/>
      <c r="BU49" s="662"/>
      <c r="BV49" s="662"/>
      <c r="BW49" s="662"/>
      <c r="BX49" s="662"/>
      <c r="BY49" s="19"/>
      <c r="BZ49" s="673" t="s">
        <v>70</v>
      </c>
      <c r="CA49" s="674"/>
      <c r="CB49" s="674"/>
      <c r="CC49" s="674"/>
      <c r="CD49" s="674"/>
      <c r="CE49" s="675"/>
      <c r="CF49" s="619" t="s">
        <v>69</v>
      </c>
      <c r="CG49" s="684"/>
      <c r="CH49" s="684"/>
      <c r="CI49" s="684"/>
      <c r="CJ49" s="684"/>
      <c r="CK49" s="684"/>
      <c r="CL49" s="684"/>
      <c r="CM49" s="684"/>
      <c r="CN49" s="684"/>
      <c r="CO49" s="684"/>
      <c r="CP49" s="684"/>
      <c r="CQ49" s="684"/>
      <c r="CR49" s="685"/>
      <c r="CS49" s="583">
        <v>12474421</v>
      </c>
      <c r="CT49" s="752"/>
      <c r="CU49" s="752"/>
      <c r="CV49" s="752"/>
      <c r="CW49" s="752"/>
      <c r="CX49" s="752"/>
      <c r="CY49" s="752"/>
      <c r="CZ49" s="753"/>
      <c r="DA49" s="583">
        <v>12462837</v>
      </c>
      <c r="DB49" s="752"/>
      <c r="DC49" s="752"/>
      <c r="DD49" s="752"/>
      <c r="DE49" s="752"/>
      <c r="DF49" s="752"/>
      <c r="DG49" s="752"/>
      <c r="DH49" s="754"/>
      <c r="DI49" s="4"/>
    </row>
    <row r="50" spans="2:113" ht="13.5" customHeight="1">
      <c r="B50" s="17"/>
      <c r="C50" s="582" t="s">
        <v>68</v>
      </c>
      <c r="D50" s="582"/>
      <c r="E50" s="582"/>
      <c r="F50" s="582"/>
      <c r="G50" s="582"/>
      <c r="H50" s="582"/>
      <c r="I50" s="582"/>
      <c r="J50" s="582"/>
      <c r="K50" s="582"/>
      <c r="L50" s="585"/>
      <c r="M50" s="583">
        <v>2801255</v>
      </c>
      <c r="N50" s="584"/>
      <c r="O50" s="584"/>
      <c r="P50" s="584"/>
      <c r="Q50" s="584"/>
      <c r="R50" s="584"/>
      <c r="S50" s="584"/>
      <c r="T50" s="584"/>
      <c r="U50" s="588">
        <v>8.9</v>
      </c>
      <c r="V50" s="588"/>
      <c r="W50" s="588"/>
      <c r="X50" s="588"/>
      <c r="Y50" s="584">
        <v>2550585</v>
      </c>
      <c r="Z50" s="584"/>
      <c r="AA50" s="584"/>
      <c r="AB50" s="584"/>
      <c r="AC50" s="584"/>
      <c r="AD50" s="584"/>
      <c r="AE50" s="584"/>
      <c r="AF50" s="584"/>
      <c r="AG50" s="584" t="s">
        <v>368</v>
      </c>
      <c r="AH50" s="584"/>
      <c r="AI50" s="584"/>
      <c r="AJ50" s="584"/>
      <c r="AK50" s="584"/>
      <c r="AL50" s="584"/>
      <c r="AM50" s="584"/>
      <c r="AN50" s="584"/>
      <c r="AO50" s="584"/>
      <c r="AP50" s="584"/>
      <c r="AQ50" s="588" t="s">
        <v>368</v>
      </c>
      <c r="AR50" s="588"/>
      <c r="AS50" s="588"/>
      <c r="AT50" s="588"/>
      <c r="AU50" s="588"/>
      <c r="AV50" s="647"/>
      <c r="AW50" s="728" t="s">
        <v>67</v>
      </c>
      <c r="AX50" s="632"/>
      <c r="AY50" s="632"/>
      <c r="AZ50" s="632"/>
      <c r="BA50" s="632"/>
      <c r="BB50" s="632"/>
      <c r="BC50" s="632"/>
      <c r="BD50" s="632"/>
      <c r="BE50" s="633"/>
      <c r="BF50" s="782">
        <v>283520</v>
      </c>
      <c r="BG50" s="783"/>
      <c r="BH50" s="783"/>
      <c r="BI50" s="783"/>
      <c r="BJ50" s="783"/>
      <c r="BK50" s="783"/>
      <c r="BL50" s="783"/>
      <c r="BM50" s="784">
        <v>0.9</v>
      </c>
      <c r="BN50" s="784"/>
      <c r="BO50" s="784"/>
      <c r="BP50" s="784"/>
      <c r="BQ50" s="783" t="s">
        <v>368</v>
      </c>
      <c r="BR50" s="783"/>
      <c r="BS50" s="783"/>
      <c r="BT50" s="783"/>
      <c r="BU50" s="783"/>
      <c r="BV50" s="783"/>
      <c r="BW50" s="783"/>
      <c r="BX50" s="783"/>
      <c r="BY50" s="783"/>
      <c r="BZ50" s="783">
        <v>283520</v>
      </c>
      <c r="CA50" s="783"/>
      <c r="CB50" s="783"/>
      <c r="CC50" s="783"/>
      <c r="CD50" s="783"/>
      <c r="CE50" s="785"/>
      <c r="CF50" s="619" t="s">
        <v>66</v>
      </c>
      <c r="CG50" s="684"/>
      <c r="CH50" s="684"/>
      <c r="CI50" s="684"/>
      <c r="CJ50" s="684"/>
      <c r="CK50" s="684"/>
      <c r="CL50" s="684"/>
      <c r="CM50" s="684"/>
      <c r="CN50" s="684"/>
      <c r="CO50" s="684"/>
      <c r="CP50" s="684"/>
      <c r="CQ50" s="684"/>
      <c r="CR50" s="685"/>
      <c r="CS50" s="583">
        <v>13759301</v>
      </c>
      <c r="CT50" s="752"/>
      <c r="CU50" s="752"/>
      <c r="CV50" s="752"/>
      <c r="CW50" s="752"/>
      <c r="CX50" s="752"/>
      <c r="CY50" s="752"/>
      <c r="CZ50" s="753"/>
      <c r="DA50" s="583">
        <v>13912912</v>
      </c>
      <c r="DB50" s="752"/>
      <c r="DC50" s="752"/>
      <c r="DD50" s="752"/>
      <c r="DE50" s="752"/>
      <c r="DF50" s="752"/>
      <c r="DG50" s="752"/>
      <c r="DH50" s="754"/>
      <c r="DI50" s="4"/>
    </row>
    <row r="51" spans="2:113" ht="13.5" customHeight="1">
      <c r="B51" s="659" t="s">
        <v>65</v>
      </c>
      <c r="C51" s="582"/>
      <c r="D51" s="582"/>
      <c r="E51" s="582"/>
      <c r="F51" s="582"/>
      <c r="G51" s="582"/>
      <c r="H51" s="582"/>
      <c r="I51" s="582"/>
      <c r="J51" s="582"/>
      <c r="K51" s="582"/>
      <c r="L51" s="585"/>
      <c r="M51" s="583">
        <v>11224299</v>
      </c>
      <c r="N51" s="584"/>
      <c r="O51" s="584"/>
      <c r="P51" s="584"/>
      <c r="Q51" s="584"/>
      <c r="R51" s="584"/>
      <c r="S51" s="584"/>
      <c r="T51" s="584"/>
      <c r="U51" s="588">
        <v>35.5</v>
      </c>
      <c r="V51" s="588"/>
      <c r="W51" s="588"/>
      <c r="X51" s="588"/>
      <c r="Y51" s="584">
        <v>3339935</v>
      </c>
      <c r="Z51" s="584"/>
      <c r="AA51" s="584"/>
      <c r="AB51" s="584"/>
      <c r="AC51" s="584"/>
      <c r="AD51" s="584"/>
      <c r="AE51" s="584"/>
      <c r="AF51" s="584"/>
      <c r="AG51" s="584">
        <v>3339825</v>
      </c>
      <c r="AH51" s="584"/>
      <c r="AI51" s="584"/>
      <c r="AJ51" s="584"/>
      <c r="AK51" s="584"/>
      <c r="AL51" s="584"/>
      <c r="AM51" s="584"/>
      <c r="AN51" s="584"/>
      <c r="AO51" s="584"/>
      <c r="AP51" s="584"/>
      <c r="AQ51" s="588">
        <v>19.7</v>
      </c>
      <c r="AR51" s="588"/>
      <c r="AS51" s="588"/>
      <c r="AT51" s="588"/>
      <c r="AU51" s="588"/>
      <c r="AV51" s="647"/>
      <c r="AW51" s="619" t="s">
        <v>64</v>
      </c>
      <c r="AX51" s="582"/>
      <c r="AY51" s="582"/>
      <c r="AZ51" s="582"/>
      <c r="BA51" s="582"/>
      <c r="BB51" s="582"/>
      <c r="BC51" s="582"/>
      <c r="BD51" s="582"/>
      <c r="BE51" s="585"/>
      <c r="BF51" s="583">
        <v>3770490</v>
      </c>
      <c r="BG51" s="584"/>
      <c r="BH51" s="584"/>
      <c r="BI51" s="584"/>
      <c r="BJ51" s="584"/>
      <c r="BK51" s="584"/>
      <c r="BL51" s="584"/>
      <c r="BM51" s="588">
        <v>11.9</v>
      </c>
      <c r="BN51" s="588"/>
      <c r="BO51" s="588"/>
      <c r="BP51" s="588"/>
      <c r="BQ51" s="584">
        <v>39269</v>
      </c>
      <c r="BR51" s="584"/>
      <c r="BS51" s="584"/>
      <c r="BT51" s="584"/>
      <c r="BU51" s="584"/>
      <c r="BV51" s="584"/>
      <c r="BW51" s="584"/>
      <c r="BX51" s="584"/>
      <c r="BY51" s="584"/>
      <c r="BZ51" s="584">
        <v>3438854</v>
      </c>
      <c r="CA51" s="584"/>
      <c r="CB51" s="584"/>
      <c r="CC51" s="584"/>
      <c r="CD51" s="584"/>
      <c r="CE51" s="584"/>
      <c r="CF51" s="619" t="s">
        <v>63</v>
      </c>
      <c r="CG51" s="684"/>
      <c r="CH51" s="684"/>
      <c r="CI51" s="684"/>
      <c r="CJ51" s="684"/>
      <c r="CK51" s="684"/>
      <c r="CL51" s="684"/>
      <c r="CM51" s="684"/>
      <c r="CN51" s="684"/>
      <c r="CO51" s="684"/>
      <c r="CP51" s="684"/>
      <c r="CQ51" s="684"/>
      <c r="CR51" s="685"/>
      <c r="CS51" s="583">
        <v>16717113</v>
      </c>
      <c r="CT51" s="752"/>
      <c r="CU51" s="752"/>
      <c r="CV51" s="752"/>
      <c r="CW51" s="752"/>
      <c r="CX51" s="752"/>
      <c r="CY51" s="752"/>
      <c r="CZ51" s="753"/>
      <c r="DA51" s="583">
        <v>16521125</v>
      </c>
      <c r="DB51" s="752"/>
      <c r="DC51" s="752"/>
      <c r="DD51" s="752"/>
      <c r="DE51" s="752"/>
      <c r="DF51" s="752"/>
      <c r="DG51" s="752"/>
      <c r="DH51" s="754"/>
      <c r="DI51" s="4"/>
    </row>
    <row r="52" spans="2:113" ht="13.5" customHeight="1">
      <c r="B52" s="659" t="s">
        <v>40</v>
      </c>
      <c r="C52" s="582"/>
      <c r="D52" s="582"/>
      <c r="E52" s="582"/>
      <c r="F52" s="582"/>
      <c r="G52" s="582"/>
      <c r="H52" s="582"/>
      <c r="I52" s="582"/>
      <c r="J52" s="582"/>
      <c r="K52" s="582"/>
      <c r="L52" s="585"/>
      <c r="M52" s="583">
        <v>1606546</v>
      </c>
      <c r="N52" s="584"/>
      <c r="O52" s="584"/>
      <c r="P52" s="584"/>
      <c r="Q52" s="584"/>
      <c r="R52" s="584"/>
      <c r="S52" s="584"/>
      <c r="T52" s="584"/>
      <c r="U52" s="588">
        <v>5.0999999999999996</v>
      </c>
      <c r="V52" s="588"/>
      <c r="W52" s="588"/>
      <c r="X52" s="588"/>
      <c r="Y52" s="584">
        <v>1606546</v>
      </c>
      <c r="Z52" s="584"/>
      <c r="AA52" s="584"/>
      <c r="AB52" s="584"/>
      <c r="AC52" s="584"/>
      <c r="AD52" s="584"/>
      <c r="AE52" s="584"/>
      <c r="AF52" s="584"/>
      <c r="AG52" s="734">
        <v>1606546</v>
      </c>
      <c r="AH52" s="734"/>
      <c r="AI52" s="734"/>
      <c r="AJ52" s="734"/>
      <c r="AK52" s="734"/>
      <c r="AL52" s="734"/>
      <c r="AM52" s="734"/>
      <c r="AN52" s="734"/>
      <c r="AO52" s="734"/>
      <c r="AP52" s="734"/>
      <c r="AQ52" s="588">
        <v>9.5</v>
      </c>
      <c r="AR52" s="588"/>
      <c r="AS52" s="588"/>
      <c r="AT52" s="588"/>
      <c r="AU52" s="588"/>
      <c r="AV52" s="647"/>
      <c r="AW52" s="619" t="s">
        <v>62</v>
      </c>
      <c r="AX52" s="582"/>
      <c r="AY52" s="582"/>
      <c r="AZ52" s="582"/>
      <c r="BA52" s="582"/>
      <c r="BB52" s="582"/>
      <c r="BC52" s="582"/>
      <c r="BD52" s="582"/>
      <c r="BE52" s="585"/>
      <c r="BF52" s="583">
        <v>17656231</v>
      </c>
      <c r="BG52" s="584"/>
      <c r="BH52" s="584"/>
      <c r="BI52" s="584"/>
      <c r="BJ52" s="584"/>
      <c r="BK52" s="584"/>
      <c r="BL52" s="584"/>
      <c r="BM52" s="588">
        <v>55.9</v>
      </c>
      <c r="BN52" s="588"/>
      <c r="BO52" s="588"/>
      <c r="BP52" s="588"/>
      <c r="BQ52" s="584">
        <v>801658</v>
      </c>
      <c r="BR52" s="584"/>
      <c r="BS52" s="584"/>
      <c r="BT52" s="584"/>
      <c r="BU52" s="584"/>
      <c r="BV52" s="584"/>
      <c r="BW52" s="584"/>
      <c r="BX52" s="584"/>
      <c r="BY52" s="584"/>
      <c r="BZ52" s="584">
        <v>8068361</v>
      </c>
      <c r="CA52" s="584"/>
      <c r="CB52" s="584"/>
      <c r="CC52" s="584"/>
      <c r="CD52" s="584"/>
      <c r="CE52" s="584"/>
      <c r="CF52" s="619" t="s">
        <v>61</v>
      </c>
      <c r="CG52" s="684"/>
      <c r="CH52" s="684"/>
      <c r="CI52" s="684"/>
      <c r="CJ52" s="684"/>
      <c r="CK52" s="684"/>
      <c r="CL52" s="684"/>
      <c r="CM52" s="684"/>
      <c r="CN52" s="684"/>
      <c r="CO52" s="684"/>
      <c r="CP52" s="684"/>
      <c r="CQ52" s="684"/>
      <c r="CR52" s="685"/>
      <c r="CS52" s="769">
        <v>0.86</v>
      </c>
      <c r="CT52" s="770"/>
      <c r="CU52" s="770"/>
      <c r="CV52" s="770"/>
      <c r="CW52" s="770"/>
      <c r="CX52" s="770"/>
      <c r="CY52" s="770"/>
      <c r="CZ52" s="771"/>
      <c r="DA52" s="769">
        <v>0.86</v>
      </c>
      <c r="DB52" s="770"/>
      <c r="DC52" s="770"/>
      <c r="DD52" s="770"/>
      <c r="DE52" s="770"/>
      <c r="DF52" s="770"/>
      <c r="DG52" s="770"/>
      <c r="DH52" s="775"/>
      <c r="DI52" s="4"/>
    </row>
    <row r="53" spans="2:113" ht="13.5" customHeight="1">
      <c r="B53" s="686" t="s">
        <v>116</v>
      </c>
      <c r="C53" s="688" t="s">
        <v>424</v>
      </c>
      <c r="D53" s="689"/>
      <c r="E53" s="689"/>
      <c r="F53" s="689"/>
      <c r="G53" s="689"/>
      <c r="H53" s="689"/>
      <c r="I53" s="690" t="s">
        <v>12</v>
      </c>
      <c r="J53" s="692" t="s">
        <v>60</v>
      </c>
      <c r="K53" s="692"/>
      <c r="L53" s="693"/>
      <c r="M53" s="741">
        <v>1452122</v>
      </c>
      <c r="N53" s="742"/>
      <c r="O53" s="742"/>
      <c r="P53" s="742"/>
      <c r="Q53" s="742"/>
      <c r="R53" s="742"/>
      <c r="S53" s="742"/>
      <c r="T53" s="742"/>
      <c r="U53" s="743">
        <v>4.5999999999999996</v>
      </c>
      <c r="V53" s="743"/>
      <c r="W53" s="743"/>
      <c r="X53" s="743"/>
      <c r="Y53" s="742">
        <v>1452122</v>
      </c>
      <c r="Z53" s="742"/>
      <c r="AA53" s="742"/>
      <c r="AB53" s="742"/>
      <c r="AC53" s="742"/>
      <c r="AD53" s="742"/>
      <c r="AE53" s="742"/>
      <c r="AF53" s="742"/>
      <c r="AG53" s="742">
        <v>1452122</v>
      </c>
      <c r="AH53" s="742"/>
      <c r="AI53" s="742"/>
      <c r="AJ53" s="742"/>
      <c r="AK53" s="742"/>
      <c r="AL53" s="742"/>
      <c r="AM53" s="742"/>
      <c r="AN53" s="742"/>
      <c r="AO53" s="742"/>
      <c r="AP53" s="742"/>
      <c r="AQ53" s="743">
        <v>8.6</v>
      </c>
      <c r="AR53" s="743"/>
      <c r="AS53" s="743"/>
      <c r="AT53" s="743"/>
      <c r="AU53" s="743"/>
      <c r="AV53" s="781"/>
      <c r="AW53" s="619" t="s">
        <v>59</v>
      </c>
      <c r="AX53" s="582"/>
      <c r="AY53" s="582"/>
      <c r="AZ53" s="582"/>
      <c r="BA53" s="582"/>
      <c r="BB53" s="582"/>
      <c r="BC53" s="582"/>
      <c r="BD53" s="582"/>
      <c r="BE53" s="585"/>
      <c r="BF53" s="583">
        <v>2245392</v>
      </c>
      <c r="BG53" s="584"/>
      <c r="BH53" s="584"/>
      <c r="BI53" s="584"/>
      <c r="BJ53" s="584"/>
      <c r="BK53" s="584"/>
      <c r="BL53" s="584"/>
      <c r="BM53" s="588">
        <v>7.1</v>
      </c>
      <c r="BN53" s="588"/>
      <c r="BO53" s="588"/>
      <c r="BP53" s="588"/>
      <c r="BQ53" s="584">
        <v>9580</v>
      </c>
      <c r="BR53" s="584"/>
      <c r="BS53" s="584"/>
      <c r="BT53" s="584"/>
      <c r="BU53" s="584"/>
      <c r="BV53" s="584"/>
      <c r="BW53" s="584"/>
      <c r="BX53" s="584"/>
      <c r="BY53" s="584"/>
      <c r="BZ53" s="584">
        <v>1441696</v>
      </c>
      <c r="CA53" s="584"/>
      <c r="CB53" s="584"/>
      <c r="CC53" s="584"/>
      <c r="CD53" s="584"/>
      <c r="CE53" s="584"/>
      <c r="CF53" s="619" t="s">
        <v>58</v>
      </c>
      <c r="CG53" s="694"/>
      <c r="CH53" s="694"/>
      <c r="CI53" s="694"/>
      <c r="CJ53" s="694"/>
      <c r="CK53" s="694"/>
      <c r="CL53" s="694"/>
      <c r="CM53" s="694"/>
      <c r="CN53" s="694"/>
      <c r="CO53" s="694"/>
      <c r="CP53" s="694"/>
      <c r="CQ53" s="708" t="s">
        <v>3</v>
      </c>
      <c r="CR53" s="709"/>
      <c r="CS53" s="586">
        <v>8.5</v>
      </c>
      <c r="CT53" s="635"/>
      <c r="CU53" s="635"/>
      <c r="CV53" s="635"/>
      <c r="CW53" s="635"/>
      <c r="CX53" s="635"/>
      <c r="CY53" s="635"/>
      <c r="CZ53" s="765"/>
      <c r="DA53" s="586">
        <v>9</v>
      </c>
      <c r="DB53" s="635"/>
      <c r="DC53" s="635"/>
      <c r="DD53" s="635"/>
      <c r="DE53" s="635"/>
      <c r="DF53" s="635"/>
      <c r="DG53" s="635"/>
      <c r="DH53" s="760"/>
      <c r="DI53" s="4"/>
    </row>
    <row r="54" spans="2:113" ht="13.5" customHeight="1">
      <c r="B54" s="616"/>
      <c r="C54" s="641"/>
      <c r="D54" s="642"/>
      <c r="E54" s="642"/>
      <c r="F54" s="642"/>
      <c r="G54" s="642"/>
      <c r="H54" s="642"/>
      <c r="I54" s="691"/>
      <c r="J54" s="695" t="s">
        <v>57</v>
      </c>
      <c r="K54" s="695"/>
      <c r="L54" s="696"/>
      <c r="M54" s="583">
        <v>154241</v>
      </c>
      <c r="N54" s="584"/>
      <c r="O54" s="584"/>
      <c r="P54" s="584"/>
      <c r="Q54" s="584"/>
      <c r="R54" s="584"/>
      <c r="S54" s="584"/>
      <c r="T54" s="584"/>
      <c r="U54" s="588">
        <v>0.5</v>
      </c>
      <c r="V54" s="588"/>
      <c r="W54" s="588"/>
      <c r="X54" s="588"/>
      <c r="Y54" s="584">
        <v>154241</v>
      </c>
      <c r="Z54" s="584"/>
      <c r="AA54" s="584"/>
      <c r="AB54" s="584"/>
      <c r="AC54" s="584"/>
      <c r="AD54" s="584"/>
      <c r="AE54" s="584"/>
      <c r="AF54" s="584"/>
      <c r="AG54" s="584">
        <v>154241</v>
      </c>
      <c r="AH54" s="584"/>
      <c r="AI54" s="584"/>
      <c r="AJ54" s="584"/>
      <c r="AK54" s="584"/>
      <c r="AL54" s="584"/>
      <c r="AM54" s="584"/>
      <c r="AN54" s="584"/>
      <c r="AO54" s="584"/>
      <c r="AP54" s="584"/>
      <c r="AQ54" s="588">
        <v>0.9</v>
      </c>
      <c r="AR54" s="588"/>
      <c r="AS54" s="588"/>
      <c r="AT54" s="588"/>
      <c r="AU54" s="588"/>
      <c r="AV54" s="647"/>
      <c r="AW54" s="619" t="s">
        <v>56</v>
      </c>
      <c r="AX54" s="582"/>
      <c r="AY54" s="582"/>
      <c r="AZ54" s="582"/>
      <c r="BA54" s="582"/>
      <c r="BB54" s="582"/>
      <c r="BC54" s="582"/>
      <c r="BD54" s="582"/>
      <c r="BE54" s="585"/>
      <c r="BF54" s="583">
        <v>40515</v>
      </c>
      <c r="BG54" s="584"/>
      <c r="BH54" s="584"/>
      <c r="BI54" s="584"/>
      <c r="BJ54" s="584"/>
      <c r="BK54" s="584"/>
      <c r="BL54" s="584"/>
      <c r="BM54" s="588">
        <v>0.1</v>
      </c>
      <c r="BN54" s="588"/>
      <c r="BO54" s="588"/>
      <c r="BP54" s="588"/>
      <c r="BQ54" s="584" t="s">
        <v>368</v>
      </c>
      <c r="BR54" s="584"/>
      <c r="BS54" s="584"/>
      <c r="BT54" s="584"/>
      <c r="BU54" s="584"/>
      <c r="BV54" s="584"/>
      <c r="BW54" s="584"/>
      <c r="BX54" s="584"/>
      <c r="BY54" s="584"/>
      <c r="BZ54" s="584">
        <v>26088</v>
      </c>
      <c r="CA54" s="584"/>
      <c r="CB54" s="584"/>
      <c r="CC54" s="584"/>
      <c r="CD54" s="584"/>
      <c r="CE54" s="584"/>
      <c r="CF54" s="697" t="s">
        <v>55</v>
      </c>
      <c r="CG54" s="698"/>
      <c r="CH54" s="698"/>
      <c r="CI54" s="698"/>
      <c r="CJ54" s="698"/>
      <c r="CK54" s="698"/>
      <c r="CL54" s="698"/>
      <c r="CM54" s="698"/>
      <c r="CN54" s="698"/>
      <c r="CO54" s="698"/>
      <c r="CP54" s="698"/>
      <c r="CQ54" s="710" t="s">
        <v>3</v>
      </c>
      <c r="CR54" s="711"/>
      <c r="CS54" s="586">
        <v>7.8</v>
      </c>
      <c r="CT54" s="635"/>
      <c r="CU54" s="635"/>
      <c r="CV54" s="635"/>
      <c r="CW54" s="635"/>
      <c r="CX54" s="635"/>
      <c r="CY54" s="635"/>
      <c r="CZ54" s="765"/>
      <c r="DA54" s="586">
        <v>7.7</v>
      </c>
      <c r="DB54" s="635"/>
      <c r="DC54" s="635"/>
      <c r="DD54" s="635"/>
      <c r="DE54" s="635"/>
      <c r="DF54" s="635"/>
      <c r="DG54" s="635"/>
      <c r="DH54" s="760"/>
      <c r="DI54" s="4"/>
    </row>
    <row r="55" spans="2:113" ht="13.5" customHeight="1">
      <c r="B55" s="687"/>
      <c r="C55" s="699" t="s">
        <v>425</v>
      </c>
      <c r="D55" s="700"/>
      <c r="E55" s="700"/>
      <c r="F55" s="700"/>
      <c r="G55" s="700"/>
      <c r="H55" s="700"/>
      <c r="I55" s="700"/>
      <c r="J55" s="700"/>
      <c r="K55" s="700"/>
      <c r="L55" s="701"/>
      <c r="M55" s="733">
        <v>183</v>
      </c>
      <c r="N55" s="734"/>
      <c r="O55" s="734"/>
      <c r="P55" s="734"/>
      <c r="Q55" s="734"/>
      <c r="R55" s="734"/>
      <c r="S55" s="734"/>
      <c r="T55" s="734"/>
      <c r="U55" s="735">
        <v>0</v>
      </c>
      <c r="V55" s="735"/>
      <c r="W55" s="735"/>
      <c r="X55" s="735"/>
      <c r="Y55" s="734">
        <v>183</v>
      </c>
      <c r="Z55" s="734"/>
      <c r="AA55" s="734"/>
      <c r="AB55" s="734"/>
      <c r="AC55" s="734"/>
      <c r="AD55" s="734"/>
      <c r="AE55" s="734"/>
      <c r="AF55" s="734"/>
      <c r="AG55" s="734">
        <v>183</v>
      </c>
      <c r="AH55" s="734"/>
      <c r="AI55" s="734"/>
      <c r="AJ55" s="734"/>
      <c r="AK55" s="734"/>
      <c r="AL55" s="734"/>
      <c r="AM55" s="734"/>
      <c r="AN55" s="734"/>
      <c r="AO55" s="734"/>
      <c r="AP55" s="734"/>
      <c r="AQ55" s="735">
        <v>0</v>
      </c>
      <c r="AR55" s="735"/>
      <c r="AS55" s="735"/>
      <c r="AT55" s="735"/>
      <c r="AU55" s="735"/>
      <c r="AV55" s="778"/>
      <c r="AW55" s="619" t="s">
        <v>54</v>
      </c>
      <c r="AX55" s="582"/>
      <c r="AY55" s="582"/>
      <c r="AZ55" s="582"/>
      <c r="BA55" s="582"/>
      <c r="BB55" s="582"/>
      <c r="BC55" s="582"/>
      <c r="BD55" s="582"/>
      <c r="BE55" s="585"/>
      <c r="BF55" s="583">
        <v>53914</v>
      </c>
      <c r="BG55" s="584"/>
      <c r="BH55" s="584"/>
      <c r="BI55" s="584"/>
      <c r="BJ55" s="584"/>
      <c r="BK55" s="584"/>
      <c r="BL55" s="584"/>
      <c r="BM55" s="588">
        <v>0.2</v>
      </c>
      <c r="BN55" s="588"/>
      <c r="BO55" s="588"/>
      <c r="BP55" s="588"/>
      <c r="BQ55" s="584" t="s">
        <v>368</v>
      </c>
      <c r="BR55" s="584"/>
      <c r="BS55" s="584"/>
      <c r="BT55" s="584"/>
      <c r="BU55" s="584"/>
      <c r="BV55" s="584"/>
      <c r="BW55" s="584"/>
      <c r="BX55" s="584"/>
      <c r="BY55" s="584"/>
      <c r="BZ55" s="584">
        <v>46901</v>
      </c>
      <c r="CA55" s="584"/>
      <c r="CB55" s="584"/>
      <c r="CC55" s="584"/>
      <c r="CD55" s="584"/>
      <c r="CE55" s="584"/>
      <c r="CF55" s="702" t="s">
        <v>426</v>
      </c>
      <c r="CG55" s="703"/>
      <c r="CH55" s="728" t="s">
        <v>53</v>
      </c>
      <c r="CI55" s="777"/>
      <c r="CJ55" s="777"/>
      <c r="CK55" s="777"/>
      <c r="CL55" s="777"/>
      <c r="CM55" s="777"/>
      <c r="CN55" s="777"/>
      <c r="CO55" s="777"/>
      <c r="CP55" s="777"/>
      <c r="CQ55" s="779" t="s">
        <v>3</v>
      </c>
      <c r="CR55" s="780"/>
      <c r="CS55" s="766" t="s">
        <v>368</v>
      </c>
      <c r="CT55" s="767"/>
      <c r="CU55" s="767"/>
      <c r="CV55" s="767"/>
      <c r="CW55" s="767"/>
      <c r="CX55" s="767"/>
      <c r="CY55" s="767"/>
      <c r="CZ55" s="768"/>
      <c r="DA55" s="766" t="s">
        <v>368</v>
      </c>
      <c r="DB55" s="767"/>
      <c r="DC55" s="767"/>
      <c r="DD55" s="767"/>
      <c r="DE55" s="767"/>
      <c r="DF55" s="767"/>
      <c r="DG55" s="767"/>
      <c r="DH55" s="776"/>
      <c r="DI55" s="4"/>
    </row>
    <row r="56" spans="2:113" ht="13.5" customHeight="1">
      <c r="B56" s="659" t="s">
        <v>52</v>
      </c>
      <c r="C56" s="582"/>
      <c r="D56" s="582"/>
      <c r="E56" s="582"/>
      <c r="F56" s="582"/>
      <c r="G56" s="582"/>
      <c r="H56" s="582"/>
      <c r="I56" s="582"/>
      <c r="J56" s="582"/>
      <c r="K56" s="582"/>
      <c r="L56" s="585"/>
      <c r="M56" s="583">
        <v>17120774</v>
      </c>
      <c r="N56" s="584"/>
      <c r="O56" s="584"/>
      <c r="P56" s="584"/>
      <c r="Q56" s="584"/>
      <c r="R56" s="584"/>
      <c r="S56" s="584"/>
      <c r="T56" s="584"/>
      <c r="U56" s="588">
        <v>54.2</v>
      </c>
      <c r="V56" s="588"/>
      <c r="W56" s="588"/>
      <c r="X56" s="588"/>
      <c r="Y56" s="584">
        <v>8870995</v>
      </c>
      <c r="Z56" s="584"/>
      <c r="AA56" s="584"/>
      <c r="AB56" s="584"/>
      <c r="AC56" s="584"/>
      <c r="AD56" s="584"/>
      <c r="AE56" s="584"/>
      <c r="AF56" s="584"/>
      <c r="AG56" s="742">
        <v>8861436</v>
      </c>
      <c r="AH56" s="742"/>
      <c r="AI56" s="742"/>
      <c r="AJ56" s="742"/>
      <c r="AK56" s="742"/>
      <c r="AL56" s="742"/>
      <c r="AM56" s="742"/>
      <c r="AN56" s="742"/>
      <c r="AO56" s="742"/>
      <c r="AP56" s="742"/>
      <c r="AQ56" s="588">
        <v>52.3</v>
      </c>
      <c r="AR56" s="588"/>
      <c r="AS56" s="588"/>
      <c r="AT56" s="588"/>
      <c r="AU56" s="588"/>
      <c r="AV56" s="647"/>
      <c r="AW56" s="772" t="s">
        <v>427</v>
      </c>
      <c r="AX56" s="773"/>
      <c r="AY56" s="773"/>
      <c r="AZ56" s="773"/>
      <c r="BA56" s="773"/>
      <c r="BB56" s="773"/>
      <c r="BC56" s="773"/>
      <c r="BD56" s="773"/>
      <c r="BE56" s="774"/>
      <c r="BF56" s="583">
        <v>108283</v>
      </c>
      <c r="BG56" s="584"/>
      <c r="BH56" s="584"/>
      <c r="BI56" s="584"/>
      <c r="BJ56" s="584"/>
      <c r="BK56" s="584"/>
      <c r="BL56" s="584"/>
      <c r="BM56" s="588">
        <v>0.3</v>
      </c>
      <c r="BN56" s="588"/>
      <c r="BO56" s="588"/>
      <c r="BP56" s="588"/>
      <c r="BQ56" s="584">
        <v>7496</v>
      </c>
      <c r="BR56" s="584"/>
      <c r="BS56" s="584"/>
      <c r="BT56" s="584"/>
      <c r="BU56" s="584"/>
      <c r="BV56" s="584"/>
      <c r="BW56" s="584"/>
      <c r="BX56" s="584"/>
      <c r="BY56" s="584"/>
      <c r="BZ56" s="584">
        <v>79054</v>
      </c>
      <c r="CA56" s="584"/>
      <c r="CB56" s="584"/>
      <c r="CC56" s="584"/>
      <c r="CD56" s="584"/>
      <c r="CE56" s="584"/>
      <c r="CF56" s="704"/>
      <c r="CG56" s="705"/>
      <c r="CH56" s="619" t="s">
        <v>51</v>
      </c>
      <c r="CI56" s="694"/>
      <c r="CJ56" s="694"/>
      <c r="CK56" s="694"/>
      <c r="CL56" s="694"/>
      <c r="CM56" s="694"/>
      <c r="CN56" s="694"/>
      <c r="CO56" s="694"/>
      <c r="CP56" s="694"/>
      <c r="CQ56" s="708" t="s">
        <v>3</v>
      </c>
      <c r="CR56" s="709"/>
      <c r="CS56" s="769" t="s">
        <v>368</v>
      </c>
      <c r="CT56" s="770"/>
      <c r="CU56" s="770"/>
      <c r="CV56" s="770"/>
      <c r="CW56" s="770"/>
      <c r="CX56" s="770"/>
      <c r="CY56" s="770"/>
      <c r="CZ56" s="771"/>
      <c r="DA56" s="769" t="s">
        <v>368</v>
      </c>
      <c r="DB56" s="770"/>
      <c r="DC56" s="770"/>
      <c r="DD56" s="770"/>
      <c r="DE56" s="770"/>
      <c r="DF56" s="770"/>
      <c r="DG56" s="770"/>
      <c r="DH56" s="775"/>
      <c r="DI56" s="4"/>
    </row>
    <row r="57" spans="2:113" ht="13.5" customHeight="1">
      <c r="B57" s="659" t="s">
        <v>50</v>
      </c>
      <c r="C57" s="582"/>
      <c r="D57" s="582"/>
      <c r="E57" s="582"/>
      <c r="F57" s="582"/>
      <c r="G57" s="582"/>
      <c r="H57" s="582"/>
      <c r="I57" s="582"/>
      <c r="J57" s="582"/>
      <c r="K57" s="582"/>
      <c r="L57" s="585"/>
      <c r="M57" s="583">
        <v>4412556</v>
      </c>
      <c r="N57" s="584"/>
      <c r="O57" s="584"/>
      <c r="P57" s="584"/>
      <c r="Q57" s="584"/>
      <c r="R57" s="584"/>
      <c r="S57" s="584"/>
      <c r="T57" s="584"/>
      <c r="U57" s="588">
        <v>14</v>
      </c>
      <c r="V57" s="588"/>
      <c r="W57" s="588"/>
      <c r="X57" s="588"/>
      <c r="Y57" s="584">
        <v>3159590</v>
      </c>
      <c r="Z57" s="584"/>
      <c r="AA57" s="584"/>
      <c r="AB57" s="584"/>
      <c r="AC57" s="584"/>
      <c r="AD57" s="584"/>
      <c r="AE57" s="584"/>
      <c r="AF57" s="584"/>
      <c r="AG57" s="584">
        <v>2775756</v>
      </c>
      <c r="AH57" s="584"/>
      <c r="AI57" s="584"/>
      <c r="AJ57" s="584"/>
      <c r="AK57" s="584"/>
      <c r="AL57" s="584"/>
      <c r="AM57" s="584"/>
      <c r="AN57" s="584"/>
      <c r="AO57" s="584"/>
      <c r="AP57" s="584"/>
      <c r="AQ57" s="588">
        <v>16.399999999999999</v>
      </c>
      <c r="AR57" s="588"/>
      <c r="AS57" s="588"/>
      <c r="AT57" s="588"/>
      <c r="AU57" s="588"/>
      <c r="AV57" s="647"/>
      <c r="AW57" s="619" t="s">
        <v>49</v>
      </c>
      <c r="AX57" s="582"/>
      <c r="AY57" s="582"/>
      <c r="AZ57" s="582"/>
      <c r="BA57" s="582"/>
      <c r="BB57" s="582"/>
      <c r="BC57" s="582"/>
      <c r="BD57" s="582"/>
      <c r="BE57" s="585"/>
      <c r="BF57" s="583">
        <v>1455280</v>
      </c>
      <c r="BG57" s="584"/>
      <c r="BH57" s="584"/>
      <c r="BI57" s="584"/>
      <c r="BJ57" s="584"/>
      <c r="BK57" s="584"/>
      <c r="BL57" s="584"/>
      <c r="BM57" s="588">
        <v>4.5999999999999996</v>
      </c>
      <c r="BN57" s="588"/>
      <c r="BO57" s="588"/>
      <c r="BP57" s="588"/>
      <c r="BQ57" s="584">
        <v>306679</v>
      </c>
      <c r="BR57" s="584"/>
      <c r="BS57" s="584"/>
      <c r="BT57" s="584"/>
      <c r="BU57" s="584"/>
      <c r="BV57" s="584"/>
      <c r="BW57" s="584"/>
      <c r="BX57" s="584"/>
      <c r="BY57" s="584"/>
      <c r="BZ57" s="584">
        <v>1232085</v>
      </c>
      <c r="CA57" s="584"/>
      <c r="CB57" s="584"/>
      <c r="CC57" s="584"/>
      <c r="CD57" s="584"/>
      <c r="CE57" s="584"/>
      <c r="CF57" s="704"/>
      <c r="CG57" s="705"/>
      <c r="CH57" s="619" t="s">
        <v>48</v>
      </c>
      <c r="CI57" s="694"/>
      <c r="CJ57" s="694"/>
      <c r="CK57" s="694"/>
      <c r="CL57" s="694"/>
      <c r="CM57" s="694"/>
      <c r="CN57" s="694"/>
      <c r="CO57" s="694"/>
      <c r="CP57" s="694"/>
      <c r="CQ57" s="708" t="s">
        <v>3</v>
      </c>
      <c r="CR57" s="709"/>
      <c r="CS57" s="586">
        <v>-2.6</v>
      </c>
      <c r="CT57" s="635"/>
      <c r="CU57" s="635"/>
      <c r="CV57" s="635"/>
      <c r="CW57" s="635"/>
      <c r="CX57" s="635"/>
      <c r="CY57" s="635"/>
      <c r="CZ57" s="765"/>
      <c r="DA57" s="586">
        <v>-2.6</v>
      </c>
      <c r="DB57" s="635"/>
      <c r="DC57" s="635"/>
      <c r="DD57" s="635"/>
      <c r="DE57" s="635"/>
      <c r="DF57" s="635"/>
      <c r="DG57" s="635"/>
      <c r="DH57" s="760"/>
    </row>
    <row r="58" spans="2:113" ht="13.5" customHeight="1">
      <c r="B58" s="659" t="s">
        <v>47</v>
      </c>
      <c r="C58" s="582"/>
      <c r="D58" s="582"/>
      <c r="E58" s="582"/>
      <c r="F58" s="582"/>
      <c r="G58" s="582"/>
      <c r="H58" s="582"/>
      <c r="I58" s="582"/>
      <c r="J58" s="582"/>
      <c r="K58" s="582"/>
      <c r="L58" s="585"/>
      <c r="M58" s="583">
        <v>123032</v>
      </c>
      <c r="N58" s="584"/>
      <c r="O58" s="584"/>
      <c r="P58" s="584"/>
      <c r="Q58" s="584"/>
      <c r="R58" s="584"/>
      <c r="S58" s="584"/>
      <c r="T58" s="584"/>
      <c r="U58" s="588">
        <v>0.4</v>
      </c>
      <c r="V58" s="588"/>
      <c r="W58" s="588"/>
      <c r="X58" s="588"/>
      <c r="Y58" s="584">
        <v>122733</v>
      </c>
      <c r="Z58" s="584"/>
      <c r="AA58" s="584"/>
      <c r="AB58" s="584"/>
      <c r="AC58" s="584"/>
      <c r="AD58" s="584"/>
      <c r="AE58" s="584"/>
      <c r="AF58" s="584"/>
      <c r="AG58" s="584">
        <v>122733</v>
      </c>
      <c r="AH58" s="584"/>
      <c r="AI58" s="584"/>
      <c r="AJ58" s="584"/>
      <c r="AK58" s="584"/>
      <c r="AL58" s="584"/>
      <c r="AM58" s="584"/>
      <c r="AN58" s="584"/>
      <c r="AO58" s="584"/>
      <c r="AP58" s="584"/>
      <c r="AQ58" s="588">
        <v>0.7</v>
      </c>
      <c r="AR58" s="588"/>
      <c r="AS58" s="588"/>
      <c r="AT58" s="588"/>
      <c r="AU58" s="588"/>
      <c r="AV58" s="647"/>
      <c r="AW58" s="619" t="s">
        <v>46</v>
      </c>
      <c r="AX58" s="582"/>
      <c r="AY58" s="582"/>
      <c r="AZ58" s="582"/>
      <c r="BA58" s="582"/>
      <c r="BB58" s="582"/>
      <c r="BC58" s="582"/>
      <c r="BD58" s="582"/>
      <c r="BE58" s="585"/>
      <c r="BF58" s="583">
        <v>1149313</v>
      </c>
      <c r="BG58" s="584"/>
      <c r="BH58" s="584"/>
      <c r="BI58" s="584"/>
      <c r="BJ58" s="584"/>
      <c r="BK58" s="584"/>
      <c r="BL58" s="584"/>
      <c r="BM58" s="588">
        <v>3.6</v>
      </c>
      <c r="BN58" s="588"/>
      <c r="BO58" s="588"/>
      <c r="BP58" s="588"/>
      <c r="BQ58" s="584">
        <v>24255</v>
      </c>
      <c r="BR58" s="584"/>
      <c r="BS58" s="584"/>
      <c r="BT58" s="584"/>
      <c r="BU58" s="584"/>
      <c r="BV58" s="584"/>
      <c r="BW58" s="584"/>
      <c r="BX58" s="584"/>
      <c r="BY58" s="584"/>
      <c r="BZ58" s="584">
        <v>726070</v>
      </c>
      <c r="CA58" s="584"/>
      <c r="CB58" s="584"/>
      <c r="CC58" s="584"/>
      <c r="CD58" s="584"/>
      <c r="CE58" s="584"/>
      <c r="CF58" s="706"/>
      <c r="CG58" s="707"/>
      <c r="CH58" s="697" t="s">
        <v>45</v>
      </c>
      <c r="CI58" s="698"/>
      <c r="CJ58" s="698"/>
      <c r="CK58" s="698"/>
      <c r="CL58" s="698"/>
      <c r="CM58" s="698"/>
      <c r="CN58" s="698"/>
      <c r="CO58" s="698"/>
      <c r="CP58" s="698"/>
      <c r="CQ58" s="710" t="s">
        <v>3</v>
      </c>
      <c r="CR58" s="711"/>
      <c r="CS58" s="761" t="s">
        <v>368</v>
      </c>
      <c r="CT58" s="762"/>
      <c r="CU58" s="762"/>
      <c r="CV58" s="762"/>
      <c r="CW58" s="762"/>
      <c r="CX58" s="762"/>
      <c r="CY58" s="762"/>
      <c r="CZ58" s="763"/>
      <c r="DA58" s="761" t="s">
        <v>368</v>
      </c>
      <c r="DB58" s="762"/>
      <c r="DC58" s="762"/>
      <c r="DD58" s="762"/>
      <c r="DE58" s="762"/>
      <c r="DF58" s="762"/>
      <c r="DG58" s="762"/>
      <c r="DH58" s="764"/>
      <c r="DI58" s="4"/>
    </row>
    <row r="59" spans="2:113" ht="13.5" customHeight="1">
      <c r="B59" s="659" t="s">
        <v>44</v>
      </c>
      <c r="C59" s="582"/>
      <c r="D59" s="582"/>
      <c r="E59" s="582"/>
      <c r="F59" s="582"/>
      <c r="G59" s="582"/>
      <c r="H59" s="582"/>
      <c r="I59" s="582"/>
      <c r="J59" s="582"/>
      <c r="K59" s="582"/>
      <c r="L59" s="585"/>
      <c r="M59" s="583">
        <v>3109601</v>
      </c>
      <c r="N59" s="584"/>
      <c r="O59" s="584"/>
      <c r="P59" s="584"/>
      <c r="Q59" s="584"/>
      <c r="R59" s="584"/>
      <c r="S59" s="584"/>
      <c r="T59" s="584"/>
      <c r="U59" s="588">
        <v>9.8000000000000007</v>
      </c>
      <c r="V59" s="588"/>
      <c r="W59" s="588"/>
      <c r="X59" s="588"/>
      <c r="Y59" s="584">
        <v>2259162</v>
      </c>
      <c r="Z59" s="584"/>
      <c r="AA59" s="584"/>
      <c r="AB59" s="584"/>
      <c r="AC59" s="584"/>
      <c r="AD59" s="584"/>
      <c r="AE59" s="584"/>
      <c r="AF59" s="584"/>
      <c r="AG59" s="584">
        <v>1887466</v>
      </c>
      <c r="AH59" s="584"/>
      <c r="AI59" s="584"/>
      <c r="AJ59" s="584"/>
      <c r="AK59" s="584"/>
      <c r="AL59" s="584"/>
      <c r="AM59" s="584"/>
      <c r="AN59" s="584"/>
      <c r="AO59" s="584"/>
      <c r="AP59" s="584"/>
      <c r="AQ59" s="588">
        <v>11.1</v>
      </c>
      <c r="AR59" s="588"/>
      <c r="AS59" s="588"/>
      <c r="AT59" s="588"/>
      <c r="AU59" s="588"/>
      <c r="AV59" s="647"/>
      <c r="AW59" s="619" t="s">
        <v>428</v>
      </c>
      <c r="AX59" s="582"/>
      <c r="AY59" s="582"/>
      <c r="AZ59" s="582"/>
      <c r="BA59" s="582"/>
      <c r="BB59" s="582"/>
      <c r="BC59" s="582"/>
      <c r="BD59" s="582"/>
      <c r="BE59" s="585"/>
      <c r="BF59" s="583">
        <v>3238752</v>
      </c>
      <c r="BG59" s="584"/>
      <c r="BH59" s="584"/>
      <c r="BI59" s="584"/>
      <c r="BJ59" s="584"/>
      <c r="BK59" s="584"/>
      <c r="BL59" s="584"/>
      <c r="BM59" s="588">
        <v>10.199999999999999</v>
      </c>
      <c r="BN59" s="588"/>
      <c r="BO59" s="588"/>
      <c r="BP59" s="588"/>
      <c r="BQ59" s="584">
        <v>644871</v>
      </c>
      <c r="BR59" s="584"/>
      <c r="BS59" s="584"/>
      <c r="BT59" s="584"/>
      <c r="BU59" s="584"/>
      <c r="BV59" s="584"/>
      <c r="BW59" s="584"/>
      <c r="BX59" s="584"/>
      <c r="BY59" s="584"/>
      <c r="BZ59" s="584">
        <v>2301323</v>
      </c>
      <c r="CA59" s="584"/>
      <c r="CB59" s="584"/>
      <c r="CC59" s="584"/>
      <c r="CD59" s="584"/>
      <c r="CE59" s="584"/>
      <c r="CF59" s="638" t="s">
        <v>429</v>
      </c>
      <c r="CG59" s="639"/>
      <c r="CH59" s="639"/>
      <c r="CI59" s="639"/>
      <c r="CJ59" s="640"/>
      <c r="CK59" s="632" t="s">
        <v>430</v>
      </c>
      <c r="CL59" s="632"/>
      <c r="CM59" s="632"/>
      <c r="CN59" s="632"/>
      <c r="CO59" s="632"/>
      <c r="CP59" s="632"/>
      <c r="CQ59" s="632"/>
      <c r="CR59" s="633"/>
      <c r="CS59" s="583">
        <v>2270233</v>
      </c>
      <c r="CT59" s="752"/>
      <c r="CU59" s="752"/>
      <c r="CV59" s="752"/>
      <c r="CW59" s="752"/>
      <c r="CX59" s="752"/>
      <c r="CY59" s="752"/>
      <c r="CZ59" s="753"/>
      <c r="DA59" s="583">
        <v>2080981</v>
      </c>
      <c r="DB59" s="752"/>
      <c r="DC59" s="752"/>
      <c r="DD59" s="752"/>
      <c r="DE59" s="752"/>
      <c r="DF59" s="752"/>
      <c r="DG59" s="752"/>
      <c r="DH59" s="754"/>
      <c r="DI59" s="4"/>
    </row>
    <row r="60" spans="2:113" ht="13.5" customHeight="1">
      <c r="B60" s="17"/>
      <c r="C60" s="582" t="s">
        <v>43</v>
      </c>
      <c r="D60" s="582"/>
      <c r="E60" s="582"/>
      <c r="F60" s="582"/>
      <c r="G60" s="582"/>
      <c r="H60" s="582"/>
      <c r="I60" s="582"/>
      <c r="J60" s="582"/>
      <c r="K60" s="582"/>
      <c r="L60" s="585"/>
      <c r="M60" s="583">
        <v>637864</v>
      </c>
      <c r="N60" s="584"/>
      <c r="O60" s="584"/>
      <c r="P60" s="584"/>
      <c r="Q60" s="584"/>
      <c r="R60" s="584"/>
      <c r="S60" s="584"/>
      <c r="T60" s="584"/>
      <c r="U60" s="588">
        <v>2</v>
      </c>
      <c r="V60" s="588"/>
      <c r="W60" s="588"/>
      <c r="X60" s="588"/>
      <c r="Y60" s="584">
        <v>578264</v>
      </c>
      <c r="Z60" s="584"/>
      <c r="AA60" s="584"/>
      <c r="AB60" s="584"/>
      <c r="AC60" s="584"/>
      <c r="AD60" s="584"/>
      <c r="AE60" s="584"/>
      <c r="AF60" s="584"/>
      <c r="AG60" s="584">
        <v>461736</v>
      </c>
      <c r="AH60" s="584"/>
      <c r="AI60" s="584"/>
      <c r="AJ60" s="584"/>
      <c r="AK60" s="584"/>
      <c r="AL60" s="584"/>
      <c r="AM60" s="584"/>
      <c r="AN60" s="584"/>
      <c r="AO60" s="584"/>
      <c r="AP60" s="584"/>
      <c r="AQ60" s="588">
        <v>2.7</v>
      </c>
      <c r="AR60" s="588"/>
      <c r="AS60" s="588"/>
      <c r="AT60" s="588"/>
      <c r="AU60" s="588"/>
      <c r="AV60" s="647"/>
      <c r="AW60" s="619" t="s">
        <v>42</v>
      </c>
      <c r="AX60" s="582"/>
      <c r="AY60" s="582"/>
      <c r="AZ60" s="582"/>
      <c r="BA60" s="582"/>
      <c r="BB60" s="582"/>
      <c r="BC60" s="582"/>
      <c r="BD60" s="582"/>
      <c r="BE60" s="585"/>
      <c r="BF60" s="583" t="s">
        <v>368</v>
      </c>
      <c r="BG60" s="584"/>
      <c r="BH60" s="584"/>
      <c r="BI60" s="584"/>
      <c r="BJ60" s="584"/>
      <c r="BK60" s="584"/>
      <c r="BL60" s="584"/>
      <c r="BM60" s="588" t="s">
        <v>368</v>
      </c>
      <c r="BN60" s="588"/>
      <c r="BO60" s="588"/>
      <c r="BP60" s="588"/>
      <c r="BQ60" s="584" t="s">
        <v>368</v>
      </c>
      <c r="BR60" s="584"/>
      <c r="BS60" s="584"/>
      <c r="BT60" s="584"/>
      <c r="BU60" s="584"/>
      <c r="BV60" s="584"/>
      <c r="BW60" s="584"/>
      <c r="BX60" s="584"/>
      <c r="BY60" s="584"/>
      <c r="BZ60" s="584" t="s">
        <v>368</v>
      </c>
      <c r="CA60" s="584"/>
      <c r="CB60" s="584"/>
      <c r="CC60" s="584"/>
      <c r="CD60" s="584"/>
      <c r="CE60" s="584"/>
      <c r="CF60" s="641"/>
      <c r="CG60" s="642"/>
      <c r="CH60" s="642"/>
      <c r="CI60" s="642"/>
      <c r="CJ60" s="643"/>
      <c r="CK60" s="582" t="s">
        <v>431</v>
      </c>
      <c r="CL60" s="582"/>
      <c r="CM60" s="582"/>
      <c r="CN60" s="582"/>
      <c r="CO60" s="582"/>
      <c r="CP60" s="582"/>
      <c r="CQ60" s="582"/>
      <c r="CR60" s="585"/>
      <c r="CS60" s="583">
        <v>756040</v>
      </c>
      <c r="CT60" s="752"/>
      <c r="CU60" s="752"/>
      <c r="CV60" s="752"/>
      <c r="CW60" s="752"/>
      <c r="CX60" s="752"/>
      <c r="CY60" s="752"/>
      <c r="CZ60" s="753"/>
      <c r="DA60" s="583">
        <v>656017</v>
      </c>
      <c r="DB60" s="752"/>
      <c r="DC60" s="752"/>
      <c r="DD60" s="752"/>
      <c r="DE60" s="752"/>
      <c r="DF60" s="752"/>
      <c r="DG60" s="752"/>
      <c r="DH60" s="754"/>
      <c r="DI60" s="4"/>
    </row>
    <row r="61" spans="2:113" ht="13.5" customHeight="1">
      <c r="B61" s="659" t="s">
        <v>41</v>
      </c>
      <c r="C61" s="582"/>
      <c r="D61" s="582"/>
      <c r="E61" s="582"/>
      <c r="F61" s="582"/>
      <c r="G61" s="582"/>
      <c r="H61" s="582"/>
      <c r="I61" s="582"/>
      <c r="J61" s="582"/>
      <c r="K61" s="582"/>
      <c r="L61" s="585"/>
      <c r="M61" s="583">
        <v>3775460</v>
      </c>
      <c r="N61" s="584"/>
      <c r="O61" s="584"/>
      <c r="P61" s="584"/>
      <c r="Q61" s="584"/>
      <c r="R61" s="584"/>
      <c r="S61" s="584"/>
      <c r="T61" s="584"/>
      <c r="U61" s="588">
        <v>11.9</v>
      </c>
      <c r="V61" s="588"/>
      <c r="W61" s="588"/>
      <c r="X61" s="588"/>
      <c r="Y61" s="584">
        <v>3442132</v>
      </c>
      <c r="Z61" s="584"/>
      <c r="AA61" s="584"/>
      <c r="AB61" s="584"/>
      <c r="AC61" s="584"/>
      <c r="AD61" s="584"/>
      <c r="AE61" s="584"/>
      <c r="AF61" s="584"/>
      <c r="AG61" s="584">
        <v>2252809</v>
      </c>
      <c r="AH61" s="584"/>
      <c r="AI61" s="584"/>
      <c r="AJ61" s="584"/>
      <c r="AK61" s="584"/>
      <c r="AL61" s="584"/>
      <c r="AM61" s="584"/>
      <c r="AN61" s="584"/>
      <c r="AO61" s="584"/>
      <c r="AP61" s="584"/>
      <c r="AQ61" s="588">
        <v>13.3</v>
      </c>
      <c r="AR61" s="588"/>
      <c r="AS61" s="588"/>
      <c r="AT61" s="588"/>
      <c r="AU61" s="588"/>
      <c r="AV61" s="647"/>
      <c r="AW61" s="619" t="s">
        <v>40</v>
      </c>
      <c r="AX61" s="582"/>
      <c r="AY61" s="582"/>
      <c r="AZ61" s="582"/>
      <c r="BA61" s="582"/>
      <c r="BB61" s="582"/>
      <c r="BC61" s="582"/>
      <c r="BD61" s="582"/>
      <c r="BE61" s="585"/>
      <c r="BF61" s="583">
        <v>1606546</v>
      </c>
      <c r="BG61" s="584"/>
      <c r="BH61" s="584"/>
      <c r="BI61" s="584"/>
      <c r="BJ61" s="584"/>
      <c r="BK61" s="584"/>
      <c r="BL61" s="584"/>
      <c r="BM61" s="588">
        <v>5.0999999999999996</v>
      </c>
      <c r="BN61" s="588"/>
      <c r="BO61" s="588"/>
      <c r="BP61" s="588"/>
      <c r="BQ61" s="584" t="s">
        <v>368</v>
      </c>
      <c r="BR61" s="584"/>
      <c r="BS61" s="584"/>
      <c r="BT61" s="584"/>
      <c r="BU61" s="584"/>
      <c r="BV61" s="584"/>
      <c r="BW61" s="584"/>
      <c r="BX61" s="584"/>
      <c r="BY61" s="584"/>
      <c r="BZ61" s="584">
        <v>1606546</v>
      </c>
      <c r="CA61" s="584"/>
      <c r="CB61" s="584"/>
      <c r="CC61" s="584"/>
      <c r="CD61" s="584"/>
      <c r="CE61" s="584"/>
      <c r="CF61" s="644"/>
      <c r="CG61" s="645"/>
      <c r="CH61" s="645"/>
      <c r="CI61" s="645"/>
      <c r="CJ61" s="646"/>
      <c r="CK61" s="662" t="s">
        <v>432</v>
      </c>
      <c r="CL61" s="662"/>
      <c r="CM61" s="662"/>
      <c r="CN61" s="662"/>
      <c r="CO61" s="662"/>
      <c r="CP61" s="662"/>
      <c r="CQ61" s="662"/>
      <c r="CR61" s="663"/>
      <c r="CS61" s="583">
        <v>1240161</v>
      </c>
      <c r="CT61" s="752"/>
      <c r="CU61" s="752"/>
      <c r="CV61" s="752"/>
      <c r="CW61" s="752"/>
      <c r="CX61" s="752"/>
      <c r="CY61" s="752"/>
      <c r="CZ61" s="753"/>
      <c r="DA61" s="583">
        <v>881517</v>
      </c>
      <c r="DB61" s="752"/>
      <c r="DC61" s="752"/>
      <c r="DD61" s="752"/>
      <c r="DE61" s="752"/>
      <c r="DF61" s="752"/>
      <c r="DG61" s="752"/>
      <c r="DH61" s="754"/>
      <c r="DI61" s="4"/>
    </row>
    <row r="62" spans="2:113" ht="13.5" customHeight="1">
      <c r="B62" s="659" t="s">
        <v>39</v>
      </c>
      <c r="C62" s="582"/>
      <c r="D62" s="582"/>
      <c r="E62" s="582"/>
      <c r="F62" s="582"/>
      <c r="G62" s="582"/>
      <c r="H62" s="582"/>
      <c r="I62" s="582"/>
      <c r="J62" s="582"/>
      <c r="K62" s="582"/>
      <c r="L62" s="585"/>
      <c r="M62" s="583">
        <v>1206005</v>
      </c>
      <c r="N62" s="584"/>
      <c r="O62" s="584"/>
      <c r="P62" s="584"/>
      <c r="Q62" s="584"/>
      <c r="R62" s="584"/>
      <c r="S62" s="584"/>
      <c r="T62" s="584"/>
      <c r="U62" s="588">
        <v>3.8</v>
      </c>
      <c r="V62" s="588"/>
      <c r="W62" s="588"/>
      <c r="X62" s="588"/>
      <c r="Y62" s="584">
        <v>1147271</v>
      </c>
      <c r="Z62" s="584"/>
      <c r="AA62" s="584"/>
      <c r="AB62" s="584"/>
      <c r="AC62" s="584"/>
      <c r="AD62" s="584"/>
      <c r="AE62" s="584"/>
      <c r="AF62" s="584"/>
      <c r="AG62" s="584" t="s">
        <v>368</v>
      </c>
      <c r="AH62" s="584"/>
      <c r="AI62" s="584"/>
      <c r="AJ62" s="584"/>
      <c r="AK62" s="584"/>
      <c r="AL62" s="584"/>
      <c r="AM62" s="584"/>
      <c r="AN62" s="584"/>
      <c r="AO62" s="584"/>
      <c r="AP62" s="584"/>
      <c r="AQ62" s="588" t="s">
        <v>368</v>
      </c>
      <c r="AR62" s="588"/>
      <c r="AS62" s="588"/>
      <c r="AT62" s="588"/>
      <c r="AU62" s="588"/>
      <c r="AV62" s="647"/>
      <c r="AW62" s="619" t="s">
        <v>433</v>
      </c>
      <c r="AX62" s="582"/>
      <c r="AY62" s="582"/>
      <c r="AZ62" s="582"/>
      <c r="BA62" s="582"/>
      <c r="BB62" s="582"/>
      <c r="BC62" s="582"/>
      <c r="BD62" s="582"/>
      <c r="BE62" s="585"/>
      <c r="BF62" s="583" t="s">
        <v>368</v>
      </c>
      <c r="BG62" s="584"/>
      <c r="BH62" s="584"/>
      <c r="BI62" s="584"/>
      <c r="BJ62" s="584"/>
      <c r="BK62" s="584"/>
      <c r="BL62" s="584"/>
      <c r="BM62" s="588" t="s">
        <v>368</v>
      </c>
      <c r="BN62" s="588"/>
      <c r="BO62" s="588"/>
      <c r="BP62" s="588"/>
      <c r="BQ62" s="584" t="s">
        <v>368</v>
      </c>
      <c r="BR62" s="584"/>
      <c r="BS62" s="584"/>
      <c r="BT62" s="584"/>
      <c r="BU62" s="584"/>
      <c r="BV62" s="584"/>
      <c r="BW62" s="584"/>
      <c r="BX62" s="584"/>
      <c r="BY62" s="584"/>
      <c r="BZ62" s="584" t="s">
        <v>368</v>
      </c>
      <c r="CA62" s="584"/>
      <c r="CB62" s="584"/>
      <c r="CC62" s="584"/>
      <c r="CD62" s="584"/>
      <c r="CE62" s="584"/>
      <c r="CF62" s="648" t="s">
        <v>38</v>
      </c>
      <c r="CG62" s="649"/>
      <c r="CH62" s="649"/>
      <c r="CI62" s="649"/>
      <c r="CJ62" s="649"/>
      <c r="CK62" s="649"/>
      <c r="CL62" s="649"/>
      <c r="CM62" s="649"/>
      <c r="CN62" s="649"/>
      <c r="CO62" s="649"/>
      <c r="CP62" s="649"/>
      <c r="CQ62" s="649"/>
      <c r="CR62" s="649"/>
      <c r="CS62" s="755">
        <v>20491270</v>
      </c>
      <c r="CT62" s="756"/>
      <c r="CU62" s="756"/>
      <c r="CV62" s="756"/>
      <c r="CW62" s="756"/>
      <c r="CX62" s="756"/>
      <c r="CY62" s="756"/>
      <c r="CZ62" s="757"/>
      <c r="DA62" s="758">
        <v>20480895</v>
      </c>
      <c r="DB62" s="756"/>
      <c r="DC62" s="756"/>
      <c r="DD62" s="756"/>
      <c r="DE62" s="756"/>
      <c r="DF62" s="756"/>
      <c r="DG62" s="756"/>
      <c r="DH62" s="759"/>
      <c r="DI62" s="4"/>
    </row>
    <row r="63" spans="2:113" ht="13.5" customHeight="1">
      <c r="B63" s="659" t="s">
        <v>37</v>
      </c>
      <c r="C63" s="582"/>
      <c r="D63" s="582"/>
      <c r="E63" s="582"/>
      <c r="F63" s="582"/>
      <c r="G63" s="582"/>
      <c r="H63" s="582"/>
      <c r="I63" s="582"/>
      <c r="J63" s="582"/>
      <c r="K63" s="582"/>
      <c r="L63" s="585"/>
      <c r="M63" s="583">
        <v>27000</v>
      </c>
      <c r="N63" s="584"/>
      <c r="O63" s="584"/>
      <c r="P63" s="584"/>
      <c r="Q63" s="584"/>
      <c r="R63" s="584"/>
      <c r="S63" s="584"/>
      <c r="T63" s="584"/>
      <c r="U63" s="588">
        <v>0.1</v>
      </c>
      <c r="V63" s="588"/>
      <c r="W63" s="588"/>
      <c r="X63" s="588"/>
      <c r="Y63" s="584" t="s">
        <v>368</v>
      </c>
      <c r="Z63" s="584"/>
      <c r="AA63" s="584"/>
      <c r="AB63" s="584"/>
      <c r="AC63" s="584"/>
      <c r="AD63" s="584"/>
      <c r="AE63" s="584"/>
      <c r="AF63" s="584"/>
      <c r="AG63" s="584" t="s">
        <v>368</v>
      </c>
      <c r="AH63" s="584"/>
      <c r="AI63" s="584"/>
      <c r="AJ63" s="584"/>
      <c r="AK63" s="584"/>
      <c r="AL63" s="584"/>
      <c r="AM63" s="584"/>
      <c r="AN63" s="584"/>
      <c r="AO63" s="584"/>
      <c r="AP63" s="584"/>
      <c r="AQ63" s="588" t="s">
        <v>368</v>
      </c>
      <c r="AR63" s="588"/>
      <c r="AS63" s="588"/>
      <c r="AT63" s="588"/>
      <c r="AU63" s="588"/>
      <c r="AV63" s="647"/>
      <c r="AW63" s="619" t="s">
        <v>35</v>
      </c>
      <c r="AX63" s="582"/>
      <c r="AY63" s="582"/>
      <c r="AZ63" s="582"/>
      <c r="BA63" s="582"/>
      <c r="BB63" s="582"/>
      <c r="BC63" s="582"/>
      <c r="BD63" s="582"/>
      <c r="BE63" s="585"/>
      <c r="BF63" s="583" t="s">
        <v>368</v>
      </c>
      <c r="BG63" s="584"/>
      <c r="BH63" s="584"/>
      <c r="BI63" s="584"/>
      <c r="BJ63" s="584"/>
      <c r="BK63" s="584"/>
      <c r="BL63" s="584"/>
      <c r="BM63" s="588" t="s">
        <v>368</v>
      </c>
      <c r="BN63" s="588"/>
      <c r="BO63" s="588"/>
      <c r="BP63" s="588"/>
      <c r="BQ63" s="584" t="s">
        <v>368</v>
      </c>
      <c r="BR63" s="584"/>
      <c r="BS63" s="584"/>
      <c r="BT63" s="584"/>
      <c r="BU63" s="584"/>
      <c r="BV63" s="584"/>
      <c r="BW63" s="584"/>
      <c r="BX63" s="584"/>
      <c r="BY63" s="584"/>
      <c r="BZ63" s="584" t="s">
        <v>368</v>
      </c>
      <c r="CA63" s="584"/>
      <c r="CB63" s="584"/>
      <c r="CC63" s="584"/>
      <c r="CD63" s="584"/>
      <c r="CE63" s="584"/>
      <c r="CF63" s="650" t="s">
        <v>434</v>
      </c>
      <c r="CG63" s="651"/>
      <c r="CH63" s="651"/>
      <c r="CI63" s="651"/>
      <c r="CJ63" s="652"/>
      <c r="CK63" s="619" t="s">
        <v>36</v>
      </c>
      <c r="CL63" s="582"/>
      <c r="CM63" s="582"/>
      <c r="CN63" s="582"/>
      <c r="CO63" s="582"/>
      <c r="CP63" s="582"/>
      <c r="CQ63" s="582"/>
      <c r="CR63" s="585"/>
      <c r="CS63" s="583" t="s">
        <v>368</v>
      </c>
      <c r="CT63" s="752"/>
      <c r="CU63" s="752"/>
      <c r="CV63" s="752"/>
      <c r="CW63" s="752"/>
      <c r="CX63" s="752"/>
      <c r="CY63" s="752"/>
      <c r="CZ63" s="753"/>
      <c r="DA63" s="583">
        <v>90678</v>
      </c>
      <c r="DB63" s="752"/>
      <c r="DC63" s="752"/>
      <c r="DD63" s="752"/>
      <c r="DE63" s="752"/>
      <c r="DF63" s="752"/>
      <c r="DG63" s="752"/>
      <c r="DH63" s="754"/>
      <c r="DI63" s="4"/>
    </row>
    <row r="64" spans="2:113" ht="13.5" customHeight="1">
      <c r="B64" s="659" t="s">
        <v>35</v>
      </c>
      <c r="C64" s="582"/>
      <c r="D64" s="582"/>
      <c r="E64" s="582"/>
      <c r="F64" s="582"/>
      <c r="G64" s="582"/>
      <c r="H64" s="582"/>
      <c r="I64" s="582"/>
      <c r="J64" s="582"/>
      <c r="K64" s="582"/>
      <c r="L64" s="585"/>
      <c r="M64" s="583" t="s">
        <v>368</v>
      </c>
      <c r="N64" s="584"/>
      <c r="O64" s="584"/>
      <c r="P64" s="584"/>
      <c r="Q64" s="584"/>
      <c r="R64" s="584"/>
      <c r="S64" s="584"/>
      <c r="T64" s="584"/>
      <c r="U64" s="588" t="s">
        <v>368</v>
      </c>
      <c r="V64" s="588"/>
      <c r="W64" s="588"/>
      <c r="X64" s="588"/>
      <c r="Y64" s="584" t="s">
        <v>368</v>
      </c>
      <c r="Z64" s="584"/>
      <c r="AA64" s="584"/>
      <c r="AB64" s="584"/>
      <c r="AC64" s="584"/>
      <c r="AD64" s="584"/>
      <c r="AE64" s="584"/>
      <c r="AF64" s="584"/>
      <c r="AW64" s="660" t="s">
        <v>6</v>
      </c>
      <c r="AX64" s="582"/>
      <c r="AY64" s="582"/>
      <c r="AZ64" s="582"/>
      <c r="BA64" s="582"/>
      <c r="BB64" s="582"/>
      <c r="BC64" s="582"/>
      <c r="BD64" s="582"/>
      <c r="BE64" s="585"/>
      <c r="BF64" s="583">
        <v>31608236</v>
      </c>
      <c r="BG64" s="584"/>
      <c r="BH64" s="584"/>
      <c r="BI64" s="584"/>
      <c r="BJ64" s="584"/>
      <c r="BK64" s="584"/>
      <c r="BL64" s="584"/>
      <c r="BM64" s="588">
        <v>100</v>
      </c>
      <c r="BN64" s="588"/>
      <c r="BO64" s="588"/>
      <c r="BP64" s="588"/>
      <c r="BQ64" s="584">
        <v>1833808</v>
      </c>
      <c r="BR64" s="584"/>
      <c r="BS64" s="584"/>
      <c r="BT64" s="584"/>
      <c r="BU64" s="584"/>
      <c r="BV64" s="584"/>
      <c r="BW64" s="584"/>
      <c r="BX64" s="584"/>
      <c r="BY64" s="584"/>
      <c r="BZ64" s="584">
        <v>19250498</v>
      </c>
      <c r="CA64" s="584"/>
      <c r="CB64" s="584"/>
      <c r="CC64" s="584"/>
      <c r="CD64" s="584"/>
      <c r="CE64" s="584"/>
      <c r="CF64" s="653"/>
      <c r="CG64" s="654"/>
      <c r="CH64" s="654"/>
      <c r="CI64" s="654"/>
      <c r="CJ64" s="655"/>
      <c r="CK64" s="619" t="s">
        <v>34</v>
      </c>
      <c r="CL64" s="582"/>
      <c r="CM64" s="582"/>
      <c r="CN64" s="582"/>
      <c r="CO64" s="582"/>
      <c r="CP64" s="582"/>
      <c r="CQ64" s="582"/>
      <c r="CR64" s="585"/>
      <c r="CS64" s="583" t="s">
        <v>368</v>
      </c>
      <c r="CT64" s="752"/>
      <c r="CU64" s="752"/>
      <c r="CV64" s="752"/>
      <c r="CW64" s="752"/>
      <c r="CX64" s="752"/>
      <c r="CY64" s="752"/>
      <c r="CZ64" s="753"/>
      <c r="DA64" s="583" t="s">
        <v>368</v>
      </c>
      <c r="DB64" s="752"/>
      <c r="DC64" s="752"/>
      <c r="DD64" s="752"/>
      <c r="DE64" s="752"/>
      <c r="DF64" s="752"/>
      <c r="DG64" s="752"/>
      <c r="DH64" s="754"/>
      <c r="DI64" s="4"/>
    </row>
    <row r="65" spans="2:113" ht="13.5" customHeight="1">
      <c r="B65" s="659" t="s">
        <v>33</v>
      </c>
      <c r="C65" s="582"/>
      <c r="D65" s="582"/>
      <c r="E65" s="582"/>
      <c r="F65" s="582"/>
      <c r="G65" s="582"/>
      <c r="H65" s="582"/>
      <c r="I65" s="582"/>
      <c r="J65" s="582"/>
      <c r="K65" s="582"/>
      <c r="L65" s="585"/>
      <c r="M65" s="583">
        <v>1833808</v>
      </c>
      <c r="N65" s="584"/>
      <c r="O65" s="584"/>
      <c r="P65" s="584"/>
      <c r="Q65" s="584"/>
      <c r="R65" s="584"/>
      <c r="S65" s="584"/>
      <c r="T65" s="584"/>
      <c r="U65" s="588">
        <v>5.8</v>
      </c>
      <c r="V65" s="588"/>
      <c r="W65" s="588"/>
      <c r="X65" s="588"/>
      <c r="Y65" s="584">
        <v>248615</v>
      </c>
      <c r="Z65" s="584"/>
      <c r="AA65" s="584"/>
      <c r="AB65" s="584"/>
      <c r="AC65" s="584"/>
      <c r="AD65" s="584"/>
      <c r="AE65" s="584"/>
      <c r="AF65" s="584"/>
      <c r="AG65" s="18"/>
      <c r="AH65" s="745" t="s">
        <v>435</v>
      </c>
      <c r="AI65" s="745"/>
      <c r="AJ65" s="745"/>
      <c r="AK65" s="745"/>
      <c r="AL65" s="745"/>
      <c r="AM65" s="745"/>
      <c r="AN65" s="745"/>
      <c r="AO65" s="745"/>
      <c r="AP65" s="745"/>
      <c r="AQ65" s="745"/>
      <c r="AR65" s="745"/>
      <c r="AS65" s="745"/>
      <c r="AT65" s="745"/>
      <c r="AU65" s="745"/>
      <c r="AV65" s="746"/>
      <c r="AW65" s="661"/>
      <c r="AX65" s="662"/>
      <c r="AY65" s="662"/>
      <c r="AZ65" s="662"/>
      <c r="BA65" s="662"/>
      <c r="BB65" s="662"/>
      <c r="BC65" s="662"/>
      <c r="BD65" s="662"/>
      <c r="BE65" s="663"/>
      <c r="BF65" s="664"/>
      <c r="BG65" s="665"/>
      <c r="BH65" s="665"/>
      <c r="BI65" s="665"/>
      <c r="BJ65" s="665"/>
      <c r="BK65" s="665"/>
      <c r="BL65" s="665"/>
      <c r="BM65" s="666"/>
      <c r="BN65" s="666"/>
      <c r="BO65" s="666"/>
      <c r="BP65" s="666"/>
      <c r="BQ65" s="665"/>
      <c r="BR65" s="665"/>
      <c r="BS65" s="665"/>
      <c r="BT65" s="665"/>
      <c r="BU65" s="665"/>
      <c r="BV65" s="665"/>
      <c r="BW65" s="665"/>
      <c r="BX65" s="665"/>
      <c r="BY65" s="665"/>
      <c r="BZ65" s="665"/>
      <c r="CA65" s="665"/>
      <c r="CB65" s="665"/>
      <c r="CC65" s="665"/>
      <c r="CD65" s="665"/>
      <c r="CE65" s="665"/>
      <c r="CF65" s="653"/>
      <c r="CG65" s="654"/>
      <c r="CH65" s="654"/>
      <c r="CI65" s="654"/>
      <c r="CJ65" s="655"/>
      <c r="CK65" s="619" t="s">
        <v>32</v>
      </c>
      <c r="CL65" s="582"/>
      <c r="CM65" s="582"/>
      <c r="CN65" s="582"/>
      <c r="CO65" s="582"/>
      <c r="CP65" s="582"/>
      <c r="CQ65" s="582"/>
      <c r="CR65" s="585"/>
      <c r="CS65" s="583">
        <v>3255314</v>
      </c>
      <c r="CT65" s="752"/>
      <c r="CU65" s="752"/>
      <c r="CV65" s="752"/>
      <c r="CW65" s="752"/>
      <c r="CX65" s="752"/>
      <c r="CY65" s="752"/>
      <c r="CZ65" s="753"/>
      <c r="DA65" s="583">
        <v>3907438</v>
      </c>
      <c r="DB65" s="752"/>
      <c r="DC65" s="752"/>
      <c r="DD65" s="752"/>
      <c r="DE65" s="752"/>
      <c r="DF65" s="752"/>
      <c r="DG65" s="752"/>
      <c r="DH65" s="754"/>
      <c r="DI65" s="4"/>
    </row>
    <row r="66" spans="2:113" ht="13.5" customHeight="1">
      <c r="B66" s="17"/>
      <c r="C66" s="667" t="s">
        <v>31</v>
      </c>
      <c r="D66" s="667"/>
      <c r="E66" s="667"/>
      <c r="F66" s="667"/>
      <c r="G66" s="667"/>
      <c r="H66" s="667"/>
      <c r="I66" s="667"/>
      <c r="J66" s="667"/>
      <c r="K66" s="667"/>
      <c r="L66" s="668"/>
      <c r="M66" s="583">
        <v>37559</v>
      </c>
      <c r="N66" s="584"/>
      <c r="O66" s="584"/>
      <c r="P66" s="584"/>
      <c r="Q66" s="584"/>
      <c r="R66" s="584"/>
      <c r="S66" s="584"/>
      <c r="T66" s="584"/>
      <c r="U66" s="588">
        <v>0.1</v>
      </c>
      <c r="V66" s="588"/>
      <c r="W66" s="588"/>
      <c r="X66" s="588"/>
      <c r="Y66" s="584">
        <v>37559</v>
      </c>
      <c r="Z66" s="584"/>
      <c r="AA66" s="584"/>
      <c r="AB66" s="584"/>
      <c r="AC66" s="584"/>
      <c r="AD66" s="584"/>
      <c r="AE66" s="584"/>
      <c r="AF66" s="584"/>
      <c r="AG66" s="11"/>
      <c r="AH66" s="676">
        <v>15900200</v>
      </c>
      <c r="AI66" s="676"/>
      <c r="AJ66" s="676"/>
      <c r="AK66" s="676"/>
      <c r="AL66" s="676"/>
      <c r="AM66" s="676"/>
      <c r="AN66" s="676"/>
      <c r="AO66" s="676"/>
      <c r="AP66" s="676"/>
      <c r="AQ66" s="676"/>
      <c r="AR66" s="676"/>
      <c r="AS66" s="676"/>
      <c r="AT66" s="677" t="s">
        <v>5</v>
      </c>
      <c r="AU66" s="677"/>
      <c r="AV66" s="14"/>
      <c r="AW66" s="678" t="s">
        <v>436</v>
      </c>
      <c r="AX66" s="679"/>
      <c r="AY66" s="728" t="s">
        <v>30</v>
      </c>
      <c r="AZ66" s="747"/>
      <c r="BA66" s="747"/>
      <c r="BB66" s="747"/>
      <c r="BC66" s="747"/>
      <c r="BD66" s="747"/>
      <c r="BE66" s="748"/>
      <c r="BF66" s="749">
        <v>3862435</v>
      </c>
      <c r="BG66" s="750"/>
      <c r="BH66" s="750"/>
      <c r="BI66" s="750"/>
      <c r="BJ66" s="750"/>
      <c r="BK66" s="751"/>
      <c r="BL66" s="719" t="s">
        <v>437</v>
      </c>
      <c r="BM66" s="722" t="s">
        <v>438</v>
      </c>
      <c r="BN66" s="728" t="s">
        <v>29</v>
      </c>
      <c r="BO66" s="632"/>
      <c r="BP66" s="632"/>
      <c r="BQ66" s="632"/>
      <c r="BR66" s="632"/>
      <c r="BS66" s="632"/>
      <c r="BT66" s="632"/>
      <c r="BU66" s="632"/>
      <c r="BV66" s="632"/>
      <c r="BW66" s="632"/>
      <c r="BX66" s="632"/>
      <c r="BY66" s="633"/>
      <c r="BZ66" s="749">
        <v>393916</v>
      </c>
      <c r="CA66" s="750"/>
      <c r="CB66" s="750"/>
      <c r="CC66" s="750"/>
      <c r="CD66" s="750"/>
      <c r="CE66" s="750"/>
      <c r="CF66" s="656"/>
      <c r="CG66" s="657"/>
      <c r="CH66" s="657"/>
      <c r="CI66" s="657"/>
      <c r="CJ66" s="658"/>
      <c r="CK66" s="697" t="s">
        <v>28</v>
      </c>
      <c r="CL66" s="662"/>
      <c r="CM66" s="662"/>
      <c r="CN66" s="662"/>
      <c r="CO66" s="662"/>
      <c r="CP66" s="662"/>
      <c r="CQ66" s="662"/>
      <c r="CR66" s="663"/>
      <c r="CS66" s="583" t="s">
        <v>368</v>
      </c>
      <c r="CT66" s="752"/>
      <c r="CU66" s="752"/>
      <c r="CV66" s="752"/>
      <c r="CW66" s="752"/>
      <c r="CX66" s="752"/>
      <c r="CY66" s="752"/>
      <c r="CZ66" s="753"/>
      <c r="DA66" s="583" t="s">
        <v>368</v>
      </c>
      <c r="DB66" s="752"/>
      <c r="DC66" s="752"/>
      <c r="DD66" s="752"/>
      <c r="DE66" s="752"/>
      <c r="DF66" s="752"/>
      <c r="DG66" s="752"/>
      <c r="DH66" s="754"/>
      <c r="DI66" s="4"/>
    </row>
    <row r="67" spans="2:113" ht="13.5" customHeight="1">
      <c r="B67" s="187"/>
      <c r="C67" s="725" t="s">
        <v>27</v>
      </c>
      <c r="D67" s="726"/>
      <c r="E67" s="726"/>
      <c r="F67" s="726"/>
      <c r="G67" s="726"/>
      <c r="H67" s="726"/>
      <c r="I67" s="726"/>
      <c r="J67" s="726"/>
      <c r="K67" s="726"/>
      <c r="L67" s="727"/>
      <c r="M67" s="741">
        <v>1833808</v>
      </c>
      <c r="N67" s="742"/>
      <c r="O67" s="742"/>
      <c r="P67" s="742"/>
      <c r="Q67" s="742"/>
      <c r="R67" s="742"/>
      <c r="S67" s="742"/>
      <c r="T67" s="742"/>
      <c r="U67" s="743">
        <v>5.8</v>
      </c>
      <c r="V67" s="743"/>
      <c r="W67" s="743"/>
      <c r="X67" s="743"/>
      <c r="Y67" s="742">
        <v>248615</v>
      </c>
      <c r="Z67" s="742"/>
      <c r="AA67" s="742"/>
      <c r="AB67" s="742"/>
      <c r="AC67" s="742"/>
      <c r="AD67" s="742"/>
      <c r="AE67" s="742"/>
      <c r="AF67" s="744"/>
      <c r="AG67" s="11"/>
      <c r="AH67" s="582" t="s">
        <v>26</v>
      </c>
      <c r="AI67" s="582"/>
      <c r="AJ67" s="582"/>
      <c r="AK67" s="582"/>
      <c r="AL67" s="582"/>
      <c r="AM67" s="582"/>
      <c r="AN67" s="582"/>
      <c r="AO67" s="582"/>
      <c r="AP67" s="582"/>
      <c r="AQ67" s="582"/>
      <c r="AR67" s="582"/>
      <c r="AS67" s="582"/>
      <c r="AT67" s="582"/>
      <c r="AU67" s="582"/>
      <c r="AV67" s="626"/>
      <c r="AW67" s="680"/>
      <c r="AX67" s="681"/>
      <c r="AY67" s="669" t="s">
        <v>439</v>
      </c>
      <c r="AZ67" s="670"/>
      <c r="BA67" s="670"/>
      <c r="BB67" s="670"/>
      <c r="BC67" s="670"/>
      <c r="BD67" s="670"/>
      <c r="BE67" s="671"/>
      <c r="BF67" s="583">
        <v>371498</v>
      </c>
      <c r="BG67" s="584"/>
      <c r="BH67" s="584"/>
      <c r="BI67" s="584"/>
      <c r="BJ67" s="584"/>
      <c r="BK67" s="672"/>
      <c r="BL67" s="720"/>
      <c r="BM67" s="723"/>
      <c r="BN67" s="619" t="s">
        <v>25</v>
      </c>
      <c r="BO67" s="582"/>
      <c r="BP67" s="582"/>
      <c r="BQ67" s="582"/>
      <c r="BR67" s="582"/>
      <c r="BS67" s="582"/>
      <c r="BT67" s="582"/>
      <c r="BU67" s="582"/>
      <c r="BV67" s="582"/>
      <c r="BW67" s="582"/>
      <c r="BX67" s="582"/>
      <c r="BY67" s="585"/>
      <c r="BZ67" s="583">
        <v>-489426</v>
      </c>
      <c r="CA67" s="584"/>
      <c r="CB67" s="584"/>
      <c r="CC67" s="584"/>
      <c r="CD67" s="584"/>
      <c r="CE67" s="584"/>
      <c r="CF67" s="728" t="s">
        <v>24</v>
      </c>
      <c r="CG67" s="729"/>
      <c r="CH67" s="729"/>
      <c r="CI67" s="729"/>
      <c r="CJ67" s="729"/>
      <c r="CK67" s="729"/>
      <c r="CL67" s="729"/>
      <c r="CM67" s="729"/>
      <c r="CN67" s="729"/>
      <c r="CO67" s="729"/>
      <c r="CP67" s="729"/>
      <c r="CQ67" s="729"/>
      <c r="CR67" s="729"/>
      <c r="CS67" s="730" t="s">
        <v>368</v>
      </c>
      <c r="CT67" s="614"/>
      <c r="CU67" s="614"/>
      <c r="CV67" s="614"/>
      <c r="CW67" s="614"/>
      <c r="CX67" s="614"/>
      <c r="CY67" s="614"/>
      <c r="CZ67" s="731"/>
      <c r="DA67" s="613" t="s">
        <v>368</v>
      </c>
      <c r="DB67" s="614"/>
      <c r="DC67" s="614"/>
      <c r="DD67" s="614"/>
      <c r="DE67" s="614"/>
      <c r="DF67" s="614"/>
      <c r="DG67" s="614"/>
      <c r="DH67" s="615"/>
      <c r="DI67" s="4"/>
    </row>
    <row r="68" spans="2:113" ht="13.5" customHeight="1">
      <c r="B68" s="616" t="s">
        <v>23</v>
      </c>
      <c r="C68" s="13"/>
      <c r="D68" s="582" t="s">
        <v>22</v>
      </c>
      <c r="E68" s="582"/>
      <c r="F68" s="582"/>
      <c r="G68" s="582"/>
      <c r="H68" s="582"/>
      <c r="I68" s="582"/>
      <c r="J68" s="582"/>
      <c r="K68" s="582"/>
      <c r="L68" s="585"/>
      <c r="M68" s="583">
        <v>1310510</v>
      </c>
      <c r="N68" s="584"/>
      <c r="O68" s="584"/>
      <c r="P68" s="584"/>
      <c r="Q68" s="584"/>
      <c r="R68" s="584"/>
      <c r="S68" s="584"/>
      <c r="T68" s="584"/>
      <c r="U68" s="588">
        <v>4.0999999999999996</v>
      </c>
      <c r="V68" s="588"/>
      <c r="W68" s="588"/>
      <c r="X68" s="588"/>
      <c r="Y68" s="584">
        <v>52878</v>
      </c>
      <c r="Z68" s="584"/>
      <c r="AA68" s="584"/>
      <c r="AB68" s="584"/>
      <c r="AC68" s="584"/>
      <c r="AD68" s="584"/>
      <c r="AE68" s="584"/>
      <c r="AF68" s="672"/>
      <c r="AG68" s="11"/>
      <c r="AH68" s="4"/>
      <c r="AI68" s="4"/>
      <c r="AJ68" s="4"/>
      <c r="AK68" s="617">
        <v>93.9</v>
      </c>
      <c r="AL68" s="617"/>
      <c r="AM68" s="617"/>
      <c r="AN68" s="282" t="s">
        <v>21</v>
      </c>
      <c r="AO68" s="16"/>
      <c r="AP68" s="16"/>
      <c r="AQ68" s="15" t="s">
        <v>440</v>
      </c>
      <c r="AR68" s="618">
        <v>101.2</v>
      </c>
      <c r="AS68" s="618"/>
      <c r="AT68" s="618"/>
      <c r="AU68" s="282" t="s">
        <v>21</v>
      </c>
      <c r="AV68" s="14" t="s">
        <v>441</v>
      </c>
      <c r="AW68" s="680"/>
      <c r="AX68" s="681"/>
      <c r="AY68" s="669" t="s">
        <v>486</v>
      </c>
      <c r="AZ68" s="670"/>
      <c r="BA68" s="670"/>
      <c r="BB68" s="670"/>
      <c r="BC68" s="670"/>
      <c r="BD68" s="670"/>
      <c r="BE68" s="671"/>
      <c r="BF68" s="583">
        <v>86975</v>
      </c>
      <c r="BG68" s="584"/>
      <c r="BH68" s="584"/>
      <c r="BI68" s="584"/>
      <c r="BJ68" s="584"/>
      <c r="BK68" s="672"/>
      <c r="BL68" s="720"/>
      <c r="BM68" s="723"/>
      <c r="BN68" s="619" t="s">
        <v>20</v>
      </c>
      <c r="BO68" s="582"/>
      <c r="BP68" s="582"/>
      <c r="BQ68" s="582"/>
      <c r="BR68" s="582"/>
      <c r="BS68" s="582"/>
      <c r="BT68" s="582"/>
      <c r="BU68" s="582"/>
      <c r="BV68" s="582"/>
      <c r="BW68" s="582"/>
      <c r="BX68" s="582"/>
      <c r="BY68" s="585"/>
      <c r="BZ68" s="583">
        <v>12538</v>
      </c>
      <c r="CA68" s="584"/>
      <c r="CB68" s="584"/>
      <c r="CC68" s="584"/>
      <c r="CD68" s="584"/>
      <c r="CE68" s="584"/>
      <c r="CF68" s="619" t="s">
        <v>19</v>
      </c>
      <c r="CG68" s="620"/>
      <c r="CH68" s="620"/>
      <c r="CI68" s="620"/>
      <c r="CJ68" s="620"/>
      <c r="CK68" s="620"/>
      <c r="CL68" s="620"/>
      <c r="CM68" s="620"/>
      <c r="CN68" s="620"/>
      <c r="CO68" s="620"/>
      <c r="CP68" s="620"/>
      <c r="CQ68" s="620"/>
      <c r="CR68" s="620"/>
      <c r="CS68" s="621">
        <v>100000</v>
      </c>
      <c r="CT68" s="622"/>
      <c r="CU68" s="622"/>
      <c r="CV68" s="622"/>
      <c r="CW68" s="622"/>
      <c r="CX68" s="622"/>
      <c r="CY68" s="622"/>
      <c r="CZ68" s="623"/>
      <c r="DA68" s="624">
        <v>100000</v>
      </c>
      <c r="DB68" s="622"/>
      <c r="DC68" s="622"/>
      <c r="DD68" s="622"/>
      <c r="DE68" s="622"/>
      <c r="DF68" s="622"/>
      <c r="DG68" s="622"/>
      <c r="DH68" s="625"/>
      <c r="DI68" s="4"/>
    </row>
    <row r="69" spans="2:113" ht="13.5" customHeight="1">
      <c r="B69" s="616"/>
      <c r="C69" s="13"/>
      <c r="D69" s="582" t="s">
        <v>18</v>
      </c>
      <c r="E69" s="582"/>
      <c r="F69" s="582"/>
      <c r="G69" s="582"/>
      <c r="H69" s="582"/>
      <c r="I69" s="582"/>
      <c r="J69" s="582"/>
      <c r="K69" s="582"/>
      <c r="L69" s="585"/>
      <c r="M69" s="583">
        <v>523298</v>
      </c>
      <c r="N69" s="584"/>
      <c r="O69" s="584"/>
      <c r="P69" s="584"/>
      <c r="Q69" s="584"/>
      <c r="R69" s="584"/>
      <c r="S69" s="584"/>
      <c r="T69" s="584"/>
      <c r="U69" s="588">
        <v>1.7</v>
      </c>
      <c r="V69" s="588"/>
      <c r="W69" s="588"/>
      <c r="X69" s="588"/>
      <c r="Y69" s="584">
        <v>195737</v>
      </c>
      <c r="Z69" s="584"/>
      <c r="AA69" s="584"/>
      <c r="AB69" s="584"/>
      <c r="AC69" s="584"/>
      <c r="AD69" s="584"/>
      <c r="AE69" s="584"/>
      <c r="AF69" s="672"/>
      <c r="AG69" s="11"/>
      <c r="AH69" s="6"/>
      <c r="AI69" s="12"/>
      <c r="AJ69" s="12"/>
      <c r="AK69" s="12"/>
      <c r="AL69" s="582" t="s">
        <v>443</v>
      </c>
      <c r="AM69" s="582"/>
      <c r="AN69" s="582"/>
      <c r="AO69" s="582"/>
      <c r="AP69" s="582"/>
      <c r="AQ69" s="582"/>
      <c r="AR69" s="582"/>
      <c r="AS69" s="582"/>
      <c r="AT69" s="582"/>
      <c r="AU69" s="582"/>
      <c r="AV69" s="626"/>
      <c r="AW69" s="680"/>
      <c r="AX69" s="681"/>
      <c r="AY69" s="669" t="s">
        <v>444</v>
      </c>
      <c r="AZ69" s="670"/>
      <c r="BA69" s="670"/>
      <c r="BB69" s="670"/>
      <c r="BC69" s="670"/>
      <c r="BD69" s="670"/>
      <c r="BE69" s="671"/>
      <c r="BF69" s="583">
        <v>40796</v>
      </c>
      <c r="BG69" s="584"/>
      <c r="BH69" s="584"/>
      <c r="BI69" s="584"/>
      <c r="BJ69" s="584"/>
      <c r="BK69" s="672"/>
      <c r="BL69" s="720"/>
      <c r="BM69" s="723"/>
      <c r="BN69" s="619" t="s">
        <v>17</v>
      </c>
      <c r="BO69" s="582"/>
      <c r="BP69" s="582"/>
      <c r="BQ69" s="582"/>
      <c r="BR69" s="582"/>
      <c r="BS69" s="582"/>
      <c r="BT69" s="582"/>
      <c r="BU69" s="582"/>
      <c r="BV69" s="582"/>
      <c r="BW69" s="582"/>
      <c r="BX69" s="582"/>
      <c r="BY69" s="585"/>
      <c r="BZ69" s="583">
        <v>19932</v>
      </c>
      <c r="CA69" s="584"/>
      <c r="CB69" s="584"/>
      <c r="CC69" s="584"/>
      <c r="CD69" s="584"/>
      <c r="CE69" s="584"/>
      <c r="CF69" s="627" t="s">
        <v>16</v>
      </c>
      <c r="CG69" s="628"/>
      <c r="CH69" s="628" t="s">
        <v>15</v>
      </c>
      <c r="CI69" s="628"/>
      <c r="CJ69" s="631"/>
      <c r="CK69" s="632" t="s">
        <v>14</v>
      </c>
      <c r="CL69" s="632"/>
      <c r="CM69" s="632"/>
      <c r="CN69" s="632"/>
      <c r="CO69" s="632"/>
      <c r="CP69" s="632"/>
      <c r="CQ69" s="632"/>
      <c r="CR69" s="633"/>
      <c r="CS69" s="634">
        <v>99.1</v>
      </c>
      <c r="CT69" s="635"/>
      <c r="CU69" s="635"/>
      <c r="CV69" s="635"/>
      <c r="CW69" s="635">
        <v>97.2</v>
      </c>
      <c r="CX69" s="587"/>
      <c r="CY69" s="587"/>
      <c r="CZ69" s="589"/>
      <c r="DA69" s="634">
        <v>99.1</v>
      </c>
      <c r="DB69" s="587"/>
      <c r="DC69" s="587"/>
      <c r="DD69" s="587"/>
      <c r="DE69" s="635">
        <v>97</v>
      </c>
      <c r="DF69" s="587"/>
      <c r="DG69" s="587"/>
      <c r="DH69" s="590"/>
      <c r="DI69" s="4"/>
    </row>
    <row r="70" spans="2:113" ht="13.5" customHeight="1">
      <c r="B70" s="616"/>
      <c r="C70" s="619" t="s">
        <v>13</v>
      </c>
      <c r="D70" s="582"/>
      <c r="E70" s="582"/>
      <c r="F70" s="582"/>
      <c r="G70" s="582"/>
      <c r="H70" s="582"/>
      <c r="I70" s="582"/>
      <c r="J70" s="582"/>
      <c r="K70" s="582"/>
      <c r="L70" s="585"/>
      <c r="M70" s="583" t="s">
        <v>368</v>
      </c>
      <c r="N70" s="584"/>
      <c r="O70" s="584"/>
      <c r="P70" s="584"/>
      <c r="Q70" s="584"/>
      <c r="R70" s="584"/>
      <c r="S70" s="584"/>
      <c r="T70" s="584"/>
      <c r="U70" s="588" t="s">
        <v>368</v>
      </c>
      <c r="V70" s="588"/>
      <c r="W70" s="588"/>
      <c r="X70" s="588"/>
      <c r="Y70" s="584" t="s">
        <v>368</v>
      </c>
      <c r="Z70" s="584"/>
      <c r="AA70" s="584"/>
      <c r="AB70" s="584"/>
      <c r="AC70" s="584"/>
      <c r="AD70" s="584"/>
      <c r="AE70" s="584"/>
      <c r="AF70" s="672"/>
      <c r="AG70" s="11"/>
      <c r="AH70" s="6"/>
      <c r="AI70" s="12"/>
      <c r="AJ70" s="12"/>
      <c r="AK70" s="12"/>
      <c r="AL70" s="582" t="s">
        <v>445</v>
      </c>
      <c r="AM70" s="582"/>
      <c r="AN70" s="582"/>
      <c r="AO70" s="582"/>
      <c r="AP70" s="582"/>
      <c r="AQ70" s="582"/>
      <c r="AR70" s="582"/>
      <c r="AS70" s="582"/>
      <c r="AT70" s="582"/>
      <c r="AU70" s="582"/>
      <c r="AV70" s="626"/>
      <c r="AW70" s="680"/>
      <c r="AX70" s="681"/>
      <c r="AY70" s="669" t="s">
        <v>498</v>
      </c>
      <c r="AZ70" s="670"/>
      <c r="BA70" s="670"/>
      <c r="BB70" s="670"/>
      <c r="BC70" s="670"/>
      <c r="BD70" s="670"/>
      <c r="BE70" s="671"/>
      <c r="BF70" s="583">
        <v>29928</v>
      </c>
      <c r="BG70" s="584"/>
      <c r="BH70" s="584"/>
      <c r="BI70" s="584"/>
      <c r="BJ70" s="584"/>
      <c r="BK70" s="672"/>
      <c r="BL70" s="720"/>
      <c r="BM70" s="723"/>
      <c r="BN70" s="737" t="s">
        <v>447</v>
      </c>
      <c r="BO70" s="737"/>
      <c r="BP70" s="737"/>
      <c r="BQ70" s="737"/>
      <c r="BR70" s="739" t="s">
        <v>12</v>
      </c>
      <c r="BS70" s="582" t="s">
        <v>11</v>
      </c>
      <c r="BT70" s="582"/>
      <c r="BU70" s="582"/>
      <c r="BV70" s="582"/>
      <c r="BW70" s="582"/>
      <c r="BX70" s="582"/>
      <c r="BY70" s="582"/>
      <c r="BZ70" s="583">
        <v>86</v>
      </c>
      <c r="CA70" s="584"/>
      <c r="CB70" s="584"/>
      <c r="CC70" s="584"/>
      <c r="CD70" s="584"/>
      <c r="CE70" s="584"/>
      <c r="CF70" s="629"/>
      <c r="CG70" s="630"/>
      <c r="CH70" s="637" t="s">
        <v>448</v>
      </c>
      <c r="CI70" s="637" t="s">
        <v>449</v>
      </c>
      <c r="CJ70" s="732" t="s">
        <v>450</v>
      </c>
      <c r="CK70" s="582"/>
      <c r="CL70" s="582"/>
      <c r="CM70" s="582"/>
      <c r="CN70" s="582"/>
      <c r="CO70" s="582"/>
      <c r="CP70" s="582"/>
      <c r="CQ70" s="582"/>
      <c r="CR70" s="585"/>
      <c r="CS70" s="634"/>
      <c r="CT70" s="635"/>
      <c r="CU70" s="635"/>
      <c r="CV70" s="635"/>
      <c r="CW70" s="587"/>
      <c r="CX70" s="587"/>
      <c r="CY70" s="587"/>
      <c r="CZ70" s="589"/>
      <c r="DA70" s="636"/>
      <c r="DB70" s="587"/>
      <c r="DC70" s="587"/>
      <c r="DD70" s="587"/>
      <c r="DE70" s="587"/>
      <c r="DF70" s="587"/>
      <c r="DG70" s="587"/>
      <c r="DH70" s="590"/>
      <c r="DI70" s="4"/>
    </row>
    <row r="71" spans="2:113" ht="13.5" customHeight="1">
      <c r="B71" s="188"/>
      <c r="C71" s="712" t="s">
        <v>10</v>
      </c>
      <c r="D71" s="667"/>
      <c r="E71" s="667"/>
      <c r="F71" s="667"/>
      <c r="G71" s="667"/>
      <c r="H71" s="667"/>
      <c r="I71" s="667"/>
      <c r="J71" s="667"/>
      <c r="K71" s="667"/>
      <c r="L71" s="668"/>
      <c r="M71" s="733" t="s">
        <v>368</v>
      </c>
      <c r="N71" s="734"/>
      <c r="O71" s="734"/>
      <c r="P71" s="734"/>
      <c r="Q71" s="734"/>
      <c r="R71" s="734"/>
      <c r="S71" s="734"/>
      <c r="T71" s="734"/>
      <c r="U71" s="735" t="s">
        <v>368</v>
      </c>
      <c r="V71" s="735"/>
      <c r="W71" s="735"/>
      <c r="X71" s="735"/>
      <c r="Y71" s="734" t="s">
        <v>368</v>
      </c>
      <c r="Z71" s="734"/>
      <c r="AA71" s="734"/>
      <c r="AB71" s="734"/>
      <c r="AC71" s="734"/>
      <c r="AD71" s="734"/>
      <c r="AE71" s="734"/>
      <c r="AF71" s="736"/>
      <c r="AG71" s="11"/>
      <c r="AH71" s="582" t="s">
        <v>9</v>
      </c>
      <c r="AI71" s="582"/>
      <c r="AJ71" s="582"/>
      <c r="AK71" s="582"/>
      <c r="AL71" s="582"/>
      <c r="AM71" s="582"/>
      <c r="AN71" s="582"/>
      <c r="AO71" s="582"/>
      <c r="AP71" s="582"/>
      <c r="AQ71" s="582"/>
      <c r="AR71" s="582"/>
      <c r="AS71" s="582"/>
      <c r="AT71" s="582"/>
      <c r="AU71" s="582"/>
      <c r="AV71" s="626"/>
      <c r="AW71" s="680"/>
      <c r="AX71" s="681"/>
      <c r="AY71" s="669" t="s">
        <v>451</v>
      </c>
      <c r="AZ71" s="670"/>
      <c r="BA71" s="670"/>
      <c r="BB71" s="670"/>
      <c r="BC71" s="670"/>
      <c r="BD71" s="670"/>
      <c r="BE71" s="671"/>
      <c r="BF71" s="583">
        <v>1298994</v>
      </c>
      <c r="BG71" s="584"/>
      <c r="BH71" s="584"/>
      <c r="BI71" s="584"/>
      <c r="BJ71" s="584"/>
      <c r="BK71" s="672"/>
      <c r="BL71" s="720"/>
      <c r="BM71" s="723"/>
      <c r="BN71" s="737"/>
      <c r="BO71" s="737"/>
      <c r="BP71" s="737"/>
      <c r="BQ71" s="737"/>
      <c r="BR71" s="739"/>
      <c r="BS71" s="582" t="s">
        <v>8</v>
      </c>
      <c r="BT71" s="582"/>
      <c r="BU71" s="582"/>
      <c r="BV71" s="582"/>
      <c r="BW71" s="582"/>
      <c r="BX71" s="582"/>
      <c r="BY71" s="582"/>
      <c r="BZ71" s="583">
        <v>107</v>
      </c>
      <c r="CA71" s="584"/>
      <c r="CB71" s="584"/>
      <c r="CC71" s="584"/>
      <c r="CD71" s="584"/>
      <c r="CE71" s="584"/>
      <c r="CF71" s="629"/>
      <c r="CG71" s="630"/>
      <c r="CH71" s="637"/>
      <c r="CI71" s="637"/>
      <c r="CJ71" s="732"/>
      <c r="CK71" s="582" t="s">
        <v>7</v>
      </c>
      <c r="CL71" s="582"/>
      <c r="CM71" s="582"/>
      <c r="CN71" s="582"/>
      <c r="CO71" s="582"/>
      <c r="CP71" s="582"/>
      <c r="CQ71" s="582"/>
      <c r="CR71" s="585"/>
      <c r="CS71" s="586">
        <v>98.9</v>
      </c>
      <c r="CT71" s="587"/>
      <c r="CU71" s="587"/>
      <c r="CV71" s="587"/>
      <c r="CW71" s="588">
        <v>96.9</v>
      </c>
      <c r="CX71" s="587"/>
      <c r="CY71" s="587"/>
      <c r="CZ71" s="589"/>
      <c r="DA71" s="586">
        <v>98.9</v>
      </c>
      <c r="DB71" s="587"/>
      <c r="DC71" s="587"/>
      <c r="DD71" s="587"/>
      <c r="DE71" s="588">
        <v>96.5</v>
      </c>
      <c r="DF71" s="587"/>
      <c r="DG71" s="587"/>
      <c r="DH71" s="590"/>
      <c r="DI71" s="4"/>
    </row>
    <row r="72" spans="2:113" ht="13.5" customHeight="1" thickBot="1">
      <c r="B72" s="591" t="s">
        <v>6</v>
      </c>
      <c r="C72" s="592"/>
      <c r="D72" s="592"/>
      <c r="E72" s="592"/>
      <c r="F72" s="592"/>
      <c r="G72" s="592"/>
      <c r="H72" s="592"/>
      <c r="I72" s="592"/>
      <c r="J72" s="592"/>
      <c r="K72" s="592"/>
      <c r="L72" s="593"/>
      <c r="M72" s="594">
        <v>31608236</v>
      </c>
      <c r="N72" s="595"/>
      <c r="O72" s="595"/>
      <c r="P72" s="595"/>
      <c r="Q72" s="595"/>
      <c r="R72" s="595"/>
      <c r="S72" s="595"/>
      <c r="T72" s="595"/>
      <c r="U72" s="596">
        <v>100</v>
      </c>
      <c r="V72" s="596"/>
      <c r="W72" s="596"/>
      <c r="X72" s="596"/>
      <c r="Y72" s="595">
        <v>19250498</v>
      </c>
      <c r="Z72" s="595"/>
      <c r="AA72" s="595"/>
      <c r="AB72" s="595"/>
      <c r="AC72" s="595"/>
      <c r="AD72" s="595"/>
      <c r="AE72" s="595"/>
      <c r="AF72" s="597"/>
      <c r="AG72" s="10"/>
      <c r="AH72" s="598">
        <v>20671329</v>
      </c>
      <c r="AI72" s="598"/>
      <c r="AJ72" s="598"/>
      <c r="AK72" s="598"/>
      <c r="AL72" s="598"/>
      <c r="AM72" s="598"/>
      <c r="AN72" s="598"/>
      <c r="AO72" s="598"/>
      <c r="AP72" s="598"/>
      <c r="AQ72" s="598"/>
      <c r="AR72" s="598"/>
      <c r="AS72" s="598"/>
      <c r="AT72" s="592" t="s">
        <v>5</v>
      </c>
      <c r="AU72" s="592"/>
      <c r="AV72" s="9"/>
      <c r="AW72" s="682"/>
      <c r="AX72" s="683"/>
      <c r="AY72" s="599" t="s">
        <v>85</v>
      </c>
      <c r="AZ72" s="600"/>
      <c r="BA72" s="600"/>
      <c r="BB72" s="600"/>
      <c r="BC72" s="600"/>
      <c r="BD72" s="600"/>
      <c r="BE72" s="601"/>
      <c r="BF72" s="602">
        <v>2034244</v>
      </c>
      <c r="BG72" s="603"/>
      <c r="BH72" s="603"/>
      <c r="BI72" s="603"/>
      <c r="BJ72" s="603"/>
      <c r="BK72" s="604"/>
      <c r="BL72" s="721"/>
      <c r="BM72" s="724"/>
      <c r="BN72" s="738"/>
      <c r="BO72" s="738"/>
      <c r="BP72" s="738"/>
      <c r="BQ72" s="738"/>
      <c r="BR72" s="740"/>
      <c r="BS72" s="592" t="s">
        <v>4</v>
      </c>
      <c r="BT72" s="592"/>
      <c r="BU72" s="592"/>
      <c r="BV72" s="592"/>
      <c r="BW72" s="592"/>
      <c r="BX72" s="592"/>
      <c r="BY72" s="592"/>
      <c r="BZ72" s="602">
        <v>308</v>
      </c>
      <c r="CA72" s="603"/>
      <c r="CB72" s="603"/>
      <c r="CC72" s="603"/>
      <c r="CD72" s="603"/>
      <c r="CE72" s="604"/>
      <c r="CF72" s="605" t="s">
        <v>3</v>
      </c>
      <c r="CG72" s="606"/>
      <c r="CH72" s="607" t="s">
        <v>2</v>
      </c>
      <c r="CI72" s="607"/>
      <c r="CJ72" s="608"/>
      <c r="CK72" s="592" t="s">
        <v>1</v>
      </c>
      <c r="CL72" s="592"/>
      <c r="CM72" s="592"/>
      <c r="CN72" s="592"/>
      <c r="CO72" s="592"/>
      <c r="CP72" s="592"/>
      <c r="CQ72" s="592"/>
      <c r="CR72" s="593"/>
      <c r="CS72" s="609">
        <v>99.2</v>
      </c>
      <c r="CT72" s="610"/>
      <c r="CU72" s="610"/>
      <c r="CV72" s="610"/>
      <c r="CW72" s="611">
        <v>97.2</v>
      </c>
      <c r="CX72" s="610"/>
      <c r="CY72" s="610"/>
      <c r="CZ72" s="612"/>
      <c r="DA72" s="609">
        <v>99.1</v>
      </c>
      <c r="DB72" s="610"/>
      <c r="DC72" s="610"/>
      <c r="DD72" s="610"/>
      <c r="DE72" s="611">
        <v>97</v>
      </c>
      <c r="DF72" s="610"/>
      <c r="DG72" s="610"/>
      <c r="DH72" s="718"/>
      <c r="DI72" s="4"/>
    </row>
    <row r="73" spans="2:113" ht="13.5" customHeight="1">
      <c r="B73" s="715" t="s">
        <v>0</v>
      </c>
      <c r="C73" s="715"/>
      <c r="D73" s="715"/>
      <c r="E73" s="715"/>
      <c r="F73" s="715"/>
      <c r="G73" s="715"/>
      <c r="H73" s="715"/>
      <c r="I73" s="715"/>
      <c r="J73" s="715"/>
      <c r="K73" s="715"/>
      <c r="L73" s="715"/>
      <c r="M73" s="715"/>
      <c r="N73" s="715"/>
      <c r="O73" s="715"/>
      <c r="P73" s="715"/>
      <c r="Q73" s="715"/>
      <c r="R73" s="715"/>
      <c r="S73" s="715"/>
      <c r="T73" s="715"/>
      <c r="U73" s="715"/>
      <c r="V73" s="715"/>
      <c r="W73" s="715"/>
      <c r="X73" s="715"/>
      <c r="Y73" s="715"/>
      <c r="Z73" s="715"/>
      <c r="AA73" s="715"/>
      <c r="AB73" s="715"/>
      <c r="AC73" s="715"/>
      <c r="AD73" s="715"/>
      <c r="AE73" s="715"/>
      <c r="AF73" s="715"/>
      <c r="AG73" s="715"/>
      <c r="AH73" s="715"/>
      <c r="AI73" s="715"/>
      <c r="AJ73" s="715"/>
      <c r="AK73" s="715"/>
      <c r="AL73" s="715"/>
      <c r="AM73" s="715"/>
      <c r="AN73" s="715"/>
      <c r="AO73" s="715"/>
      <c r="AP73" s="715"/>
      <c r="AQ73" s="715"/>
      <c r="AR73" s="715"/>
      <c r="AS73" s="715"/>
      <c r="AT73" s="715"/>
      <c r="AU73" s="715"/>
      <c r="AV73" s="715"/>
      <c r="AW73" s="715"/>
      <c r="AX73" s="715"/>
      <c r="AY73" s="715"/>
      <c r="AZ73" s="715"/>
      <c r="BA73" s="715"/>
      <c r="BB73" s="715"/>
      <c r="BC73" s="715"/>
      <c r="BD73" s="715"/>
      <c r="BE73" s="715"/>
      <c r="BF73" s="715"/>
      <c r="BG73" s="715"/>
      <c r="BH73" s="715"/>
      <c r="BI73" s="715"/>
      <c r="BJ73" s="715"/>
      <c r="BK73" s="715"/>
      <c r="BL73" s="715"/>
      <c r="BM73" s="715"/>
      <c r="BN73" s="715"/>
      <c r="BO73" s="715"/>
      <c r="BP73" s="715"/>
      <c r="BQ73" s="715"/>
      <c r="BR73" s="715"/>
      <c r="BS73" s="715"/>
      <c r="BT73" s="715"/>
      <c r="BU73" s="715"/>
      <c r="BV73" s="715"/>
      <c r="BW73" s="715"/>
      <c r="BX73" s="715"/>
      <c r="BY73" s="715"/>
      <c r="BZ73" s="715"/>
      <c r="CA73" s="715"/>
      <c r="CB73" s="715"/>
      <c r="CC73" s="715"/>
      <c r="CD73" s="715"/>
      <c r="CE73" s="715"/>
      <c r="CF73" s="715"/>
      <c r="CG73" s="715"/>
      <c r="CH73" s="715"/>
      <c r="CI73" s="715"/>
      <c r="CJ73" s="715"/>
      <c r="CK73" s="715"/>
      <c r="CL73" s="715"/>
      <c r="CN73" s="8"/>
      <c r="CO73" s="285"/>
      <c r="CP73" s="285"/>
      <c r="CQ73" s="285"/>
      <c r="CR73" s="285"/>
      <c r="CS73" s="285"/>
      <c r="CT73" s="282"/>
      <c r="CU73" s="282"/>
      <c r="CV73" s="282"/>
      <c r="CW73" s="282"/>
      <c r="CX73" s="282"/>
      <c r="CY73" s="282"/>
      <c r="CZ73" s="282"/>
      <c r="DA73" s="282"/>
      <c r="DB73" s="282"/>
      <c r="DC73" s="282"/>
      <c r="DD73" s="282"/>
      <c r="DE73" s="282"/>
      <c r="DF73" s="282"/>
      <c r="DG73" s="282"/>
      <c r="DH73" s="282"/>
    </row>
    <row r="74" spans="2:113" ht="13.5" customHeight="1">
      <c r="B74" s="716" t="s">
        <v>452</v>
      </c>
      <c r="C74" s="716"/>
      <c r="D74" s="716"/>
      <c r="E74" s="716"/>
      <c r="F74" s="716"/>
      <c r="G74" s="716"/>
      <c r="H74" s="716"/>
      <c r="I74" s="716"/>
      <c r="J74" s="716"/>
      <c r="K74" s="716"/>
      <c r="L74" s="716"/>
      <c r="M74" s="716"/>
      <c r="N74" s="716"/>
      <c r="O74" s="716"/>
      <c r="P74" s="716"/>
      <c r="Q74" s="716"/>
      <c r="R74" s="716"/>
      <c r="S74" s="716"/>
      <c r="T74" s="716"/>
      <c r="U74" s="716"/>
      <c r="V74" s="716"/>
      <c r="W74" s="716"/>
      <c r="X74" s="716"/>
      <c r="Y74" s="716"/>
      <c r="Z74" s="716"/>
      <c r="AA74" s="716"/>
      <c r="AB74" s="716"/>
      <c r="AC74" s="716"/>
      <c r="AD74" s="716"/>
      <c r="AE74" s="716"/>
      <c r="AF74" s="716"/>
      <c r="AG74" s="716"/>
      <c r="AH74" s="716"/>
      <c r="AI74" s="716"/>
      <c r="AJ74" s="716"/>
      <c r="AK74" s="716"/>
      <c r="AL74" s="716"/>
      <c r="AM74" s="716"/>
      <c r="AN74" s="716"/>
      <c r="AO74" s="716"/>
      <c r="AP74" s="716"/>
      <c r="AQ74" s="716"/>
      <c r="AR74" s="716"/>
      <c r="AS74" s="716"/>
      <c r="AT74" s="716"/>
      <c r="AU74" s="716"/>
      <c r="AV74" s="716"/>
      <c r="AW74" s="716"/>
      <c r="AX74" s="716"/>
      <c r="AY74" s="716"/>
      <c r="AZ74" s="716"/>
      <c r="BA74" s="716"/>
      <c r="BB74" s="716"/>
      <c r="BC74" s="716"/>
      <c r="BD74" s="716"/>
      <c r="BE74" s="716"/>
      <c r="BF74" s="716"/>
      <c r="BG74" s="716"/>
      <c r="BH74" s="716"/>
      <c r="BI74" s="716"/>
      <c r="BJ74" s="716"/>
      <c r="BK74" s="716"/>
      <c r="BL74" s="716"/>
      <c r="BM74" s="716"/>
      <c r="BN74" s="716"/>
      <c r="BO74" s="716"/>
      <c r="BP74" s="716"/>
      <c r="BQ74" s="716"/>
      <c r="BR74" s="716"/>
      <c r="BS74" s="716"/>
      <c r="BT74" s="716"/>
      <c r="BU74" s="716"/>
      <c r="BV74" s="716"/>
      <c r="BW74" s="716"/>
      <c r="BX74" s="716"/>
      <c r="BY74" s="716"/>
      <c r="BZ74" s="716"/>
      <c r="CA74" s="716"/>
      <c r="CB74" s="716"/>
      <c r="CC74" s="716"/>
      <c r="CD74" s="716"/>
      <c r="CE74" s="716"/>
      <c r="CF74" s="716"/>
      <c r="CG74" s="716"/>
      <c r="CH74" s="716"/>
      <c r="CI74" s="716"/>
      <c r="CJ74" s="716"/>
      <c r="CK74" s="716"/>
      <c r="CL74" s="716"/>
      <c r="CN74" s="7"/>
      <c r="CO74" s="7"/>
      <c r="CP74" s="7"/>
      <c r="CQ74" s="7"/>
      <c r="CR74" s="7"/>
      <c r="CS74" s="7"/>
      <c r="CT74" s="7"/>
      <c r="CU74" s="7"/>
      <c r="CV74" s="7"/>
      <c r="CW74" s="6"/>
      <c r="CZ74" s="6"/>
      <c r="DA74" s="6"/>
      <c r="DB74" s="4"/>
      <c r="DC74" s="4"/>
      <c r="DD74" s="4"/>
      <c r="DE74" s="580" t="s">
        <v>551</v>
      </c>
      <c r="DF74" s="580"/>
      <c r="DG74" s="580"/>
      <c r="DH74" s="580"/>
    </row>
    <row r="75" spans="2:113" ht="13.5" customHeight="1">
      <c r="B75" s="717" t="s">
        <v>454</v>
      </c>
      <c r="C75" s="717"/>
      <c r="D75" s="717"/>
      <c r="E75" s="717"/>
      <c r="F75" s="717"/>
      <c r="G75" s="717"/>
      <c r="H75" s="717"/>
      <c r="I75" s="717"/>
      <c r="J75" s="717"/>
      <c r="K75" s="717"/>
      <c r="L75" s="717"/>
      <c r="M75" s="717"/>
      <c r="N75" s="717"/>
      <c r="O75" s="717"/>
      <c r="P75" s="717"/>
      <c r="Q75" s="717"/>
      <c r="R75" s="717"/>
      <c r="S75" s="717"/>
      <c r="T75" s="717"/>
      <c r="U75" s="717"/>
      <c r="V75" s="717"/>
      <c r="W75" s="717"/>
      <c r="X75" s="717"/>
      <c r="Y75" s="717"/>
      <c r="Z75" s="717"/>
      <c r="AA75" s="717"/>
      <c r="AB75" s="717"/>
      <c r="AC75" s="717"/>
      <c r="AD75" s="717"/>
      <c r="AE75" s="717"/>
      <c r="AF75" s="717"/>
      <c r="AG75" s="717"/>
      <c r="AH75" s="717"/>
      <c r="AI75" s="717"/>
      <c r="AJ75" s="717"/>
      <c r="AK75" s="717"/>
      <c r="AL75" s="717"/>
      <c r="AM75" s="717"/>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7"/>
      <c r="BJ75" s="717"/>
      <c r="BK75" s="717"/>
      <c r="BL75" s="717"/>
      <c r="BM75" s="717"/>
      <c r="BN75" s="717"/>
      <c r="BO75" s="717"/>
      <c r="BP75" s="717"/>
      <c r="BQ75" s="717"/>
      <c r="BR75" s="717"/>
      <c r="BS75" s="717"/>
      <c r="BT75" s="717"/>
      <c r="BU75" s="717"/>
      <c r="BV75" s="717"/>
      <c r="BW75" s="717"/>
      <c r="BX75" s="717"/>
      <c r="BY75" s="717"/>
      <c r="BZ75" s="717"/>
      <c r="CA75" s="717"/>
      <c r="CB75" s="717"/>
      <c r="CC75" s="717"/>
      <c r="CD75" s="717"/>
      <c r="CE75" s="717"/>
      <c r="CF75" s="717"/>
      <c r="CG75" s="717"/>
      <c r="CH75" s="717"/>
      <c r="CI75" s="717"/>
      <c r="CJ75" s="717"/>
      <c r="CK75" s="717"/>
      <c r="CL75" s="717"/>
      <c r="CN75" s="3"/>
      <c r="CO75" s="3"/>
      <c r="CP75" s="3"/>
      <c r="CQ75" s="3"/>
      <c r="CR75" s="3"/>
      <c r="CS75" s="3"/>
      <c r="CT75" s="3"/>
      <c r="CU75" s="3"/>
      <c r="CV75" s="3"/>
      <c r="CW75" s="5"/>
      <c r="CZ75" s="4"/>
      <c r="DA75" s="4"/>
      <c r="DB75" s="4"/>
      <c r="DC75" s="4"/>
      <c r="DD75" s="4"/>
    </row>
    <row r="76" spans="2:113" ht="13.5" customHeight="1">
      <c r="B76" s="716" t="s">
        <v>781</v>
      </c>
      <c r="C76" s="716"/>
      <c r="D76" s="716"/>
      <c r="E76" s="716"/>
      <c r="F76" s="716"/>
      <c r="G76" s="716"/>
      <c r="H76" s="716"/>
      <c r="I76" s="716"/>
      <c r="J76" s="716"/>
      <c r="K76" s="716"/>
      <c r="L76" s="716"/>
      <c r="M76" s="716"/>
      <c r="N76" s="716"/>
      <c r="O76" s="716"/>
      <c r="P76" s="716"/>
      <c r="Q76" s="716"/>
      <c r="R76" s="716"/>
      <c r="S76" s="716"/>
      <c r="T76" s="716"/>
      <c r="U76" s="716"/>
      <c r="V76" s="716"/>
      <c r="W76" s="716"/>
      <c r="X76" s="716"/>
      <c r="Y76" s="716"/>
      <c r="Z76" s="716"/>
      <c r="AA76" s="716"/>
      <c r="AB76" s="716"/>
      <c r="AC76" s="716"/>
      <c r="AD76" s="716"/>
      <c r="AE76" s="716"/>
      <c r="AF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N76" s="3"/>
      <c r="CO76" s="3"/>
      <c r="CP76" s="3"/>
      <c r="CQ76" s="3"/>
      <c r="CR76" s="3"/>
      <c r="CS76" s="3"/>
      <c r="CT76" s="3"/>
      <c r="CU76" s="3"/>
      <c r="CV76" s="3"/>
    </row>
    <row r="77" spans="2:113" ht="13.5" customHeight="1">
      <c r="B77" s="581" t="s">
        <v>455</v>
      </c>
      <c r="C77" s="581"/>
      <c r="D77" s="581"/>
      <c r="E77" s="581"/>
      <c r="F77" s="581"/>
      <c r="G77" s="581"/>
      <c r="H77" s="581"/>
      <c r="I77" s="581"/>
      <c r="J77" s="581"/>
      <c r="K77" s="581"/>
      <c r="L77" s="581"/>
      <c r="M77" s="581"/>
      <c r="N77" s="581"/>
      <c r="O77" s="581"/>
      <c r="P77" s="581"/>
      <c r="Q77" s="581"/>
      <c r="R77" s="581"/>
      <c r="S77" s="581"/>
      <c r="T77" s="581"/>
      <c r="U77" s="581"/>
      <c r="V77" s="581"/>
      <c r="W77" s="581"/>
      <c r="X77" s="581"/>
      <c r="Y77" s="581"/>
      <c r="Z77" s="581"/>
      <c r="AA77" s="581"/>
      <c r="AB77" s="581"/>
      <c r="AC77" s="581"/>
      <c r="AD77" s="581"/>
      <c r="AE77" s="581"/>
      <c r="AF77" s="581"/>
      <c r="AG77" s="581"/>
      <c r="AH77" s="581"/>
      <c r="AI77" s="581"/>
      <c r="AJ77" s="581"/>
      <c r="AK77" s="581"/>
      <c r="AL77" s="581"/>
      <c r="AM77" s="581"/>
      <c r="AN77" s="581"/>
      <c r="AO77" s="581"/>
      <c r="AP77" s="581"/>
      <c r="AQ77" s="581"/>
      <c r="AR77" s="581"/>
      <c r="AS77" s="581"/>
      <c r="AT77" s="581"/>
      <c r="AU77" s="581"/>
      <c r="AV77" s="581"/>
      <c r="AW77" s="581"/>
      <c r="AX77" s="581"/>
      <c r="AY77" s="581"/>
      <c r="AZ77" s="581"/>
      <c r="BA77" s="581"/>
      <c r="BB77" s="581"/>
      <c r="BC77" s="581"/>
      <c r="BD77" s="581"/>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581"/>
      <c r="CG77" s="581"/>
      <c r="CH77" s="581"/>
      <c r="CI77" s="581"/>
      <c r="CJ77" s="581"/>
      <c r="CK77" s="581"/>
      <c r="CL77" s="581"/>
      <c r="CN77" s="3"/>
      <c r="CO77" s="3"/>
      <c r="CP77" s="3"/>
      <c r="CQ77" s="3"/>
      <c r="CR77" s="3"/>
      <c r="CS77" s="3"/>
      <c r="CT77" s="3"/>
      <c r="CU77" s="3"/>
      <c r="CV77" s="3"/>
    </row>
    <row r="78" spans="2:113" ht="13.5" customHeight="1">
      <c r="B78" s="581" t="s">
        <v>456</v>
      </c>
      <c r="C78" s="581"/>
      <c r="D78" s="581"/>
      <c r="E78" s="581"/>
      <c r="F78" s="581"/>
      <c r="G78" s="581"/>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1"/>
      <c r="AY78" s="581"/>
      <c r="AZ78" s="581"/>
      <c r="BA78" s="581"/>
      <c r="BB78" s="581"/>
      <c r="BC78" s="581"/>
      <c r="BD78" s="581"/>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N78" s="2"/>
      <c r="CO78" s="2"/>
      <c r="CP78" s="2"/>
      <c r="CQ78" s="2"/>
      <c r="CR78" s="2"/>
      <c r="CS78" s="2"/>
      <c r="CT78" s="2"/>
      <c r="CU78" s="2"/>
      <c r="CV78" s="2"/>
    </row>
    <row r="79" spans="2:113" ht="13.5" customHeight="1">
      <c r="B79" s="581" t="s">
        <v>782</v>
      </c>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81"/>
      <c r="AL79" s="581"/>
      <c r="AM79" s="581"/>
      <c r="AN79" s="581"/>
      <c r="AO79" s="581"/>
      <c r="AP79" s="581"/>
      <c r="AQ79" s="581"/>
      <c r="AR79" s="581"/>
      <c r="AS79" s="581"/>
      <c r="AT79" s="581"/>
      <c r="AU79" s="581"/>
      <c r="AV79" s="581"/>
      <c r="AW79" s="581"/>
      <c r="AX79" s="581"/>
      <c r="AY79" s="581"/>
      <c r="AZ79" s="581"/>
      <c r="BA79" s="581"/>
      <c r="BB79" s="581"/>
      <c r="BC79" s="581"/>
      <c r="BD79" s="581"/>
      <c r="BE79" s="581"/>
      <c r="BF79" s="581"/>
      <c r="BG79" s="581"/>
      <c r="BH79" s="581"/>
      <c r="BI79" s="581"/>
      <c r="BJ79" s="581"/>
      <c r="BK79" s="581"/>
      <c r="BL79" s="581"/>
      <c r="BM79" s="581"/>
      <c r="BN79" s="581"/>
      <c r="BO79" s="581"/>
      <c r="BP79" s="581"/>
      <c r="BQ79" s="581"/>
      <c r="BR79" s="581"/>
      <c r="BS79" s="581"/>
      <c r="BT79" s="581"/>
      <c r="BU79" s="581"/>
      <c r="BV79" s="581"/>
      <c r="BW79" s="581"/>
      <c r="BX79" s="581"/>
      <c r="BY79" s="581"/>
      <c r="BZ79" s="581"/>
      <c r="CA79" s="581"/>
      <c r="CB79" s="581"/>
      <c r="CC79" s="581"/>
      <c r="CD79" s="581"/>
      <c r="CE79" s="581"/>
      <c r="CF79" s="581"/>
      <c r="CG79" s="581"/>
      <c r="CH79" s="581"/>
      <c r="CI79" s="581"/>
      <c r="CJ79" s="581"/>
      <c r="CK79" s="581"/>
      <c r="CL79" s="581"/>
      <c r="CM79" s="2"/>
      <c r="CN79" s="2"/>
      <c r="CO79" s="2"/>
      <c r="CP79" s="2"/>
      <c r="CQ79" s="2"/>
      <c r="CR79" s="2"/>
      <c r="CS79" s="2"/>
      <c r="CT79" s="2"/>
      <c r="CU79" s="2"/>
      <c r="CV79" s="2"/>
    </row>
  </sheetData>
  <mergeCells count="906">
    <mergeCell ref="B79:CL79"/>
    <mergeCell ref="CF72:CG72"/>
    <mergeCell ref="CH72:CJ72"/>
    <mergeCell ref="CK72:CR72"/>
    <mergeCell ref="CS72:CV72"/>
    <mergeCell ref="CW72:CZ72"/>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L1" zoomScale="80" zoomScaleNormal="80" workbookViewId="0">
      <selection activeCell="CZ23" sqref="CO23:DH23"/>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64" t="s">
        <v>776</v>
      </c>
      <c r="E2" s="964"/>
      <c r="F2" s="964"/>
      <c r="G2" s="964"/>
      <c r="H2" s="964"/>
      <c r="I2" s="964"/>
      <c r="J2" s="964"/>
      <c r="K2" s="964"/>
      <c r="L2" s="964"/>
      <c r="M2" s="964"/>
      <c r="N2" s="964"/>
      <c r="O2" s="964"/>
      <c r="P2" s="964"/>
      <c r="Q2" s="964"/>
      <c r="R2" s="280"/>
      <c r="S2" s="74"/>
      <c r="T2" s="74"/>
      <c r="U2" s="965" t="s">
        <v>200</v>
      </c>
      <c r="V2" s="966"/>
      <c r="W2" s="949" t="s">
        <v>384</v>
      </c>
      <c r="X2" s="947"/>
      <c r="Y2" s="947"/>
      <c r="Z2" s="947"/>
      <c r="AA2" s="947"/>
      <c r="AB2" s="947"/>
      <c r="AC2" s="969">
        <v>74864</v>
      </c>
      <c r="AD2" s="970"/>
      <c r="AE2" s="970"/>
      <c r="AF2" s="970"/>
      <c r="AG2" s="970"/>
      <c r="AH2" s="970"/>
      <c r="AI2" s="944" t="s">
        <v>187</v>
      </c>
      <c r="AJ2" s="944"/>
      <c r="AK2" s="79"/>
      <c r="AL2" s="971" t="s">
        <v>77</v>
      </c>
      <c r="AM2" s="971"/>
      <c r="AN2" s="971"/>
      <c r="AO2" s="78"/>
      <c r="AP2" s="949" t="s">
        <v>199</v>
      </c>
      <c r="AQ2" s="947"/>
      <c r="AR2" s="947"/>
      <c r="AS2" s="947"/>
      <c r="AT2" s="947"/>
      <c r="AU2" s="947"/>
      <c r="AV2" s="947"/>
      <c r="AW2" s="948"/>
      <c r="AX2" s="77"/>
      <c r="AY2" s="947" t="s">
        <v>198</v>
      </c>
      <c r="AZ2" s="947"/>
      <c r="BA2" s="947"/>
      <c r="BB2" s="947"/>
      <c r="BC2" s="947"/>
      <c r="BD2" s="947"/>
      <c r="BE2" s="76"/>
      <c r="BF2" s="961"/>
      <c r="BG2" s="963"/>
      <c r="BH2" s="947" t="s">
        <v>197</v>
      </c>
      <c r="BI2" s="947"/>
      <c r="BJ2" s="947"/>
      <c r="BK2" s="947"/>
      <c r="BL2" s="947"/>
      <c r="BM2" s="947"/>
      <c r="BN2" s="947"/>
      <c r="BO2" s="947"/>
      <c r="BP2" s="947"/>
      <c r="BQ2" s="947"/>
      <c r="BR2" s="947"/>
      <c r="BS2" s="947"/>
      <c r="BT2" s="947"/>
      <c r="BU2" s="944"/>
      <c r="BV2" s="944"/>
      <c r="BW2" s="945"/>
      <c r="BX2" s="75"/>
      <c r="BY2" s="74"/>
      <c r="BZ2" s="947" t="s">
        <v>196</v>
      </c>
      <c r="CA2" s="947"/>
      <c r="CB2" s="947"/>
      <c r="CC2" s="947"/>
      <c r="CD2" s="947"/>
      <c r="CE2" s="947"/>
      <c r="CF2" s="947"/>
      <c r="CG2" s="73"/>
      <c r="CH2" s="73"/>
      <c r="CI2" s="73"/>
      <c r="CJ2" s="73"/>
      <c r="CK2" s="947" t="s">
        <v>195</v>
      </c>
      <c r="CL2" s="947"/>
      <c r="CM2" s="947"/>
      <c r="CN2" s="947"/>
      <c r="CO2" s="947"/>
      <c r="CP2" s="947"/>
      <c r="CQ2" s="948"/>
      <c r="CR2" s="949" t="s">
        <v>194</v>
      </c>
      <c r="CS2" s="947"/>
      <c r="CT2" s="947"/>
      <c r="CU2" s="947"/>
      <c r="CV2" s="947"/>
      <c r="CW2" s="947"/>
      <c r="CX2" s="947"/>
      <c r="CY2" s="947"/>
      <c r="CZ2" s="947"/>
      <c r="DA2" s="948"/>
      <c r="DB2" s="950" t="s">
        <v>532</v>
      </c>
      <c r="DC2" s="944"/>
      <c r="DD2" s="944"/>
      <c r="DE2" s="944"/>
      <c r="DF2" s="944"/>
      <c r="DG2" s="944"/>
      <c r="DH2" s="951"/>
      <c r="DI2" s="4"/>
    </row>
    <row r="3" spans="2:113" ht="13.5" customHeight="1">
      <c r="B3" s="17"/>
      <c r="C3" s="6"/>
      <c r="D3" s="937"/>
      <c r="E3" s="937"/>
      <c r="F3" s="937"/>
      <c r="G3" s="937"/>
      <c r="H3" s="937"/>
      <c r="I3" s="937"/>
      <c r="J3" s="937"/>
      <c r="K3" s="937"/>
      <c r="L3" s="937"/>
      <c r="M3" s="937"/>
      <c r="N3" s="937"/>
      <c r="O3" s="937"/>
      <c r="P3" s="937"/>
      <c r="Q3" s="937"/>
      <c r="R3" s="281"/>
      <c r="S3" s="6"/>
      <c r="T3" s="6"/>
      <c r="U3" s="967"/>
      <c r="V3" s="968"/>
      <c r="W3" s="619" t="s">
        <v>386</v>
      </c>
      <c r="X3" s="582"/>
      <c r="Y3" s="582"/>
      <c r="Z3" s="582"/>
      <c r="AA3" s="582"/>
      <c r="AB3" s="582"/>
      <c r="AC3" s="583">
        <v>74104</v>
      </c>
      <c r="AD3" s="584"/>
      <c r="AE3" s="584"/>
      <c r="AF3" s="584"/>
      <c r="AG3" s="584"/>
      <c r="AH3" s="584"/>
      <c r="AI3" s="941" t="s">
        <v>187</v>
      </c>
      <c r="AJ3" s="941"/>
      <c r="AK3" s="72"/>
      <c r="AL3" s="972"/>
      <c r="AM3" s="972"/>
      <c r="AN3" s="972"/>
      <c r="AO3" s="71"/>
      <c r="AP3" s="697"/>
      <c r="AQ3" s="662"/>
      <c r="AR3" s="662"/>
      <c r="AS3" s="662"/>
      <c r="AT3" s="662"/>
      <c r="AU3" s="662"/>
      <c r="AV3" s="662"/>
      <c r="AW3" s="663"/>
      <c r="AX3" s="20"/>
      <c r="AY3" s="662"/>
      <c r="AZ3" s="662"/>
      <c r="BA3" s="662"/>
      <c r="BB3" s="662"/>
      <c r="BC3" s="662"/>
      <c r="BD3" s="662"/>
      <c r="BE3" s="21"/>
      <c r="BF3" s="962"/>
      <c r="BG3" s="824"/>
      <c r="BH3" s="662"/>
      <c r="BI3" s="662"/>
      <c r="BJ3" s="662"/>
      <c r="BK3" s="662"/>
      <c r="BL3" s="662"/>
      <c r="BM3" s="662"/>
      <c r="BN3" s="662"/>
      <c r="BO3" s="662"/>
      <c r="BP3" s="662"/>
      <c r="BQ3" s="662"/>
      <c r="BR3" s="662"/>
      <c r="BS3" s="662"/>
      <c r="BT3" s="662"/>
      <c r="BU3" s="936"/>
      <c r="BV3" s="936"/>
      <c r="BW3" s="946"/>
      <c r="BX3" s="46"/>
      <c r="BY3" s="4"/>
      <c r="BZ3" s="582"/>
      <c r="CA3" s="582"/>
      <c r="CB3" s="582"/>
      <c r="CC3" s="582"/>
      <c r="CD3" s="582"/>
      <c r="CE3" s="582"/>
      <c r="CF3" s="582"/>
      <c r="CG3" s="35"/>
      <c r="CH3" s="35"/>
      <c r="CI3" s="6"/>
      <c r="CJ3" s="6"/>
      <c r="CK3" s="582"/>
      <c r="CL3" s="582"/>
      <c r="CM3" s="582"/>
      <c r="CN3" s="582"/>
      <c r="CO3" s="582"/>
      <c r="CP3" s="582"/>
      <c r="CQ3" s="585"/>
      <c r="CR3" s="619"/>
      <c r="CS3" s="582"/>
      <c r="CT3" s="582"/>
      <c r="CU3" s="582"/>
      <c r="CV3" s="582"/>
      <c r="CW3" s="582"/>
      <c r="CX3" s="582"/>
      <c r="CY3" s="582"/>
      <c r="CZ3" s="582"/>
      <c r="DA3" s="585"/>
      <c r="DB3" s="817"/>
      <c r="DC3" s="941"/>
      <c r="DD3" s="941"/>
      <c r="DE3" s="941"/>
      <c r="DF3" s="941"/>
      <c r="DG3" s="941"/>
      <c r="DH3" s="952"/>
      <c r="DI3" s="4"/>
    </row>
    <row r="4" spans="2:113" ht="13.5" customHeight="1">
      <c r="B4" s="17"/>
      <c r="C4" s="6"/>
      <c r="D4" s="937"/>
      <c r="E4" s="937"/>
      <c r="F4" s="937"/>
      <c r="G4" s="937"/>
      <c r="H4" s="937"/>
      <c r="I4" s="937"/>
      <c r="J4" s="937"/>
      <c r="K4" s="937"/>
      <c r="L4" s="937"/>
      <c r="M4" s="937"/>
      <c r="N4" s="937"/>
      <c r="O4" s="937"/>
      <c r="P4" s="937"/>
      <c r="Q4" s="937"/>
      <c r="R4" s="281"/>
      <c r="S4" s="6"/>
      <c r="T4" s="6"/>
      <c r="U4" s="967"/>
      <c r="V4" s="968"/>
      <c r="W4" s="619" t="s">
        <v>193</v>
      </c>
      <c r="X4" s="582"/>
      <c r="Y4" s="582"/>
      <c r="Z4" s="582"/>
      <c r="AA4" s="582"/>
      <c r="AB4" s="582"/>
      <c r="AC4" s="973" t="s">
        <v>460</v>
      </c>
      <c r="AD4" s="820"/>
      <c r="AE4" s="820"/>
      <c r="AF4" s="820"/>
      <c r="AG4" s="820"/>
      <c r="AH4" s="820"/>
      <c r="AI4" s="941" t="s">
        <v>21</v>
      </c>
      <c r="AJ4" s="941"/>
      <c r="AK4" s="728" t="s">
        <v>777</v>
      </c>
      <c r="AL4" s="632"/>
      <c r="AM4" s="632"/>
      <c r="AN4" s="632"/>
      <c r="AO4" s="633"/>
      <c r="AP4" s="749">
        <v>74845</v>
      </c>
      <c r="AQ4" s="750"/>
      <c r="AR4" s="750"/>
      <c r="AS4" s="750"/>
      <c r="AT4" s="750"/>
      <c r="AU4" s="750"/>
      <c r="AV4" s="805" t="s">
        <v>187</v>
      </c>
      <c r="AW4" s="805"/>
      <c r="AX4" s="750">
        <v>73629</v>
      </c>
      <c r="AY4" s="750"/>
      <c r="AZ4" s="750"/>
      <c r="BA4" s="750"/>
      <c r="BB4" s="750"/>
      <c r="BC4" s="750"/>
      <c r="BD4" s="805" t="s">
        <v>187</v>
      </c>
      <c r="BE4" s="840"/>
      <c r="BF4" s="6"/>
      <c r="BG4" s="632" t="s">
        <v>77</v>
      </c>
      <c r="BH4" s="632"/>
      <c r="BI4" s="24"/>
      <c r="BJ4" s="801"/>
      <c r="BK4" s="632" t="s">
        <v>384</v>
      </c>
      <c r="BL4" s="632"/>
      <c r="BM4" s="632"/>
      <c r="BN4" s="632"/>
      <c r="BO4" s="632"/>
      <c r="BP4" s="840"/>
      <c r="BQ4" s="801"/>
      <c r="BR4" s="632" t="s">
        <v>386</v>
      </c>
      <c r="BS4" s="632"/>
      <c r="BT4" s="632"/>
      <c r="BU4" s="632"/>
      <c r="BV4" s="632"/>
      <c r="BW4" s="840"/>
      <c r="BX4" s="46"/>
      <c r="BY4" s="4"/>
      <c r="BZ4" s="69"/>
      <c r="CA4" s="69"/>
      <c r="CB4" s="69"/>
      <c r="CC4" s="69"/>
      <c r="CD4" s="69"/>
      <c r="CE4" s="69"/>
      <c r="CF4" s="69"/>
      <c r="CG4" s="6"/>
      <c r="CH4" s="6"/>
      <c r="CI4" s="6"/>
      <c r="CJ4" s="35"/>
      <c r="CK4" s="69"/>
      <c r="CL4" s="69"/>
      <c r="CM4" s="69"/>
      <c r="CN4" s="69"/>
      <c r="CO4" s="69"/>
      <c r="CP4" s="69"/>
      <c r="CQ4" s="68"/>
      <c r="CR4" s="619"/>
      <c r="CS4" s="582"/>
      <c r="CT4" s="582"/>
      <c r="CU4" s="582"/>
      <c r="CV4" s="582"/>
      <c r="CW4" s="582"/>
      <c r="CX4" s="582"/>
      <c r="CY4" s="582"/>
      <c r="CZ4" s="582"/>
      <c r="DA4" s="585"/>
      <c r="DB4" s="817"/>
      <c r="DC4" s="941"/>
      <c r="DD4" s="941"/>
      <c r="DE4" s="941"/>
      <c r="DF4" s="941"/>
      <c r="DG4" s="941"/>
      <c r="DH4" s="952"/>
      <c r="DI4" s="4"/>
    </row>
    <row r="5" spans="2:113" ht="13.5" customHeight="1">
      <c r="B5" s="17"/>
      <c r="C5" s="6"/>
      <c r="D5" s="937" t="s">
        <v>192</v>
      </c>
      <c r="E5" s="937"/>
      <c r="F5" s="937"/>
      <c r="G5" s="937"/>
      <c r="H5" s="937"/>
      <c r="I5" s="937"/>
      <c r="J5" s="937"/>
      <c r="K5" s="937"/>
      <c r="L5" s="937"/>
      <c r="M5" s="937"/>
      <c r="N5" s="937"/>
      <c r="O5" s="937"/>
      <c r="P5" s="937"/>
      <c r="Q5" s="937"/>
      <c r="R5" s="281"/>
      <c r="S5" s="6"/>
      <c r="T5" s="6"/>
      <c r="U5" s="728" t="s">
        <v>191</v>
      </c>
      <c r="V5" s="632"/>
      <c r="W5" s="632"/>
      <c r="X5" s="632"/>
      <c r="Y5" s="632"/>
      <c r="Z5" s="632"/>
      <c r="AA5" s="632"/>
      <c r="AB5" s="632"/>
      <c r="AC5" s="939">
        <v>10.23</v>
      </c>
      <c r="AD5" s="940"/>
      <c r="AE5" s="940"/>
      <c r="AF5" s="940"/>
      <c r="AG5" s="940"/>
      <c r="AH5" s="940"/>
      <c r="AI5" s="805" t="s">
        <v>190</v>
      </c>
      <c r="AJ5" s="805"/>
      <c r="AK5" s="619" t="s">
        <v>388</v>
      </c>
      <c r="AL5" s="582"/>
      <c r="AM5" s="582"/>
      <c r="AN5" s="582"/>
      <c r="AO5" s="585"/>
      <c r="AP5" s="583">
        <v>74510</v>
      </c>
      <c r="AQ5" s="584"/>
      <c r="AR5" s="584"/>
      <c r="AS5" s="584"/>
      <c r="AT5" s="584"/>
      <c r="AU5" s="584"/>
      <c r="AV5" s="941" t="s">
        <v>187</v>
      </c>
      <c r="AW5" s="941"/>
      <c r="AX5" s="584">
        <v>73374</v>
      </c>
      <c r="AY5" s="584"/>
      <c r="AZ5" s="584"/>
      <c r="BA5" s="584"/>
      <c r="BB5" s="584"/>
      <c r="BC5" s="584"/>
      <c r="BD5" s="941" t="s">
        <v>187</v>
      </c>
      <c r="BE5" s="818"/>
      <c r="BF5" s="11"/>
      <c r="BG5" s="582"/>
      <c r="BH5" s="582"/>
      <c r="BI5" s="70"/>
      <c r="BJ5" s="823"/>
      <c r="BK5" s="662"/>
      <c r="BL5" s="662"/>
      <c r="BM5" s="662"/>
      <c r="BN5" s="662"/>
      <c r="BO5" s="662"/>
      <c r="BP5" s="816"/>
      <c r="BQ5" s="823"/>
      <c r="BR5" s="662"/>
      <c r="BS5" s="662"/>
      <c r="BT5" s="662"/>
      <c r="BU5" s="662"/>
      <c r="BV5" s="662"/>
      <c r="BW5" s="816"/>
      <c r="BX5" s="46"/>
      <c r="BY5" s="4"/>
      <c r="BZ5" s="959" t="s">
        <v>389</v>
      </c>
      <c r="CA5" s="959"/>
      <c r="CB5" s="959"/>
      <c r="CC5" s="959"/>
      <c r="CD5" s="959"/>
      <c r="CE5" s="959"/>
      <c r="CF5" s="959"/>
      <c r="CG5" s="35"/>
      <c r="CH5" s="35"/>
      <c r="CI5" s="35"/>
      <c r="CJ5" s="35"/>
      <c r="CK5" s="959" t="s">
        <v>552</v>
      </c>
      <c r="CL5" s="959"/>
      <c r="CM5" s="959"/>
      <c r="CN5" s="959"/>
      <c r="CO5" s="959"/>
      <c r="CP5" s="959"/>
      <c r="CQ5" s="960"/>
      <c r="CR5" s="619" t="s">
        <v>189</v>
      </c>
      <c r="CS5" s="582"/>
      <c r="CT5" s="582"/>
      <c r="CU5" s="582"/>
      <c r="CV5" s="582"/>
      <c r="CW5" s="582"/>
      <c r="CX5" s="582"/>
      <c r="CY5" s="582"/>
      <c r="CZ5" s="582"/>
      <c r="DA5" s="585"/>
      <c r="DB5" s="953">
        <v>43504</v>
      </c>
      <c r="DC5" s="954"/>
      <c r="DD5" s="954"/>
      <c r="DE5" s="954"/>
      <c r="DF5" s="954"/>
      <c r="DG5" s="954"/>
      <c r="DH5" s="955"/>
      <c r="DI5" s="4"/>
    </row>
    <row r="6" spans="2:113" ht="13.5" customHeight="1">
      <c r="B6" s="17"/>
      <c r="C6" s="6"/>
      <c r="D6" s="938"/>
      <c r="E6" s="938"/>
      <c r="F6" s="938"/>
      <c r="G6" s="938"/>
      <c r="H6" s="938"/>
      <c r="I6" s="938"/>
      <c r="J6" s="938"/>
      <c r="K6" s="938"/>
      <c r="L6" s="938"/>
      <c r="M6" s="938"/>
      <c r="N6" s="938"/>
      <c r="O6" s="938"/>
      <c r="P6" s="938"/>
      <c r="Q6" s="938"/>
      <c r="R6" s="281"/>
      <c r="S6" s="6"/>
      <c r="T6" s="6"/>
      <c r="U6" s="619" t="s">
        <v>188</v>
      </c>
      <c r="V6" s="582"/>
      <c r="W6" s="582"/>
      <c r="X6" s="582"/>
      <c r="Y6" s="582"/>
      <c r="Z6" s="582"/>
      <c r="AA6" s="582"/>
      <c r="AB6" s="582"/>
      <c r="AC6" s="583">
        <v>7318</v>
      </c>
      <c r="AD6" s="584"/>
      <c r="AE6" s="584"/>
      <c r="AF6" s="584"/>
      <c r="AG6" s="584"/>
      <c r="AH6" s="584"/>
      <c r="AI6" s="941" t="s">
        <v>187</v>
      </c>
      <c r="AJ6" s="941"/>
      <c r="AK6" s="697" t="s">
        <v>186</v>
      </c>
      <c r="AL6" s="662"/>
      <c r="AM6" s="662"/>
      <c r="AN6" s="662"/>
      <c r="AO6" s="663"/>
      <c r="AP6" s="934" t="s">
        <v>490</v>
      </c>
      <c r="AQ6" s="935"/>
      <c r="AR6" s="935"/>
      <c r="AS6" s="935"/>
      <c r="AT6" s="935"/>
      <c r="AU6" s="935"/>
      <c r="AV6" s="936" t="s">
        <v>21</v>
      </c>
      <c r="AW6" s="936"/>
      <c r="AX6" s="935" t="s">
        <v>470</v>
      </c>
      <c r="AY6" s="935"/>
      <c r="AZ6" s="935"/>
      <c r="BA6" s="935"/>
      <c r="BB6" s="935"/>
      <c r="BC6" s="935"/>
      <c r="BD6" s="936" t="s">
        <v>21</v>
      </c>
      <c r="BE6" s="936"/>
      <c r="BF6" s="795" t="s">
        <v>185</v>
      </c>
      <c r="BG6" s="788"/>
      <c r="BH6" s="788"/>
      <c r="BI6" s="796"/>
      <c r="BJ6" s="584">
        <v>471</v>
      </c>
      <c r="BK6" s="584"/>
      <c r="BL6" s="584"/>
      <c r="BM6" s="584"/>
      <c r="BN6" s="584"/>
      <c r="BO6" s="584"/>
      <c r="BP6" s="584"/>
      <c r="BQ6" s="584">
        <v>538</v>
      </c>
      <c r="BR6" s="584"/>
      <c r="BS6" s="584"/>
      <c r="BT6" s="584"/>
      <c r="BU6" s="584"/>
      <c r="BV6" s="584"/>
      <c r="BW6" s="672"/>
      <c r="BX6" s="46"/>
      <c r="BY6" s="4"/>
      <c r="BZ6" s="69"/>
      <c r="CA6" s="69"/>
      <c r="CB6" s="69"/>
      <c r="CC6" s="69"/>
      <c r="CD6" s="69"/>
      <c r="CE6" s="69"/>
      <c r="CF6" s="69"/>
      <c r="CG6" s="6"/>
      <c r="CH6" s="6"/>
      <c r="CI6" s="6"/>
      <c r="CJ6" s="6"/>
      <c r="CK6" s="69"/>
      <c r="CL6" s="69"/>
      <c r="CM6" s="69"/>
      <c r="CN6" s="69"/>
      <c r="CO6" s="69"/>
      <c r="CP6" s="69"/>
      <c r="CQ6" s="68"/>
      <c r="CR6" s="619"/>
      <c r="CS6" s="582"/>
      <c r="CT6" s="582"/>
      <c r="CU6" s="582"/>
      <c r="CV6" s="582"/>
      <c r="CW6" s="582"/>
      <c r="CX6" s="582"/>
      <c r="CY6" s="582"/>
      <c r="CZ6" s="582"/>
      <c r="DA6" s="585"/>
      <c r="DB6" s="953"/>
      <c r="DC6" s="954"/>
      <c r="DD6" s="954"/>
      <c r="DE6" s="954"/>
      <c r="DF6" s="954"/>
      <c r="DG6" s="954"/>
      <c r="DH6" s="955"/>
      <c r="DI6" s="4"/>
    </row>
    <row r="7" spans="2:113" ht="13.5" customHeight="1">
      <c r="B7" s="932"/>
      <c r="C7" s="930"/>
      <c r="D7" s="930"/>
      <c r="E7" s="930"/>
      <c r="F7" s="788" t="s">
        <v>184</v>
      </c>
      <c r="G7" s="788"/>
      <c r="H7" s="788"/>
      <c r="I7" s="788"/>
      <c r="J7" s="788"/>
      <c r="K7" s="788"/>
      <c r="L7" s="788"/>
      <c r="M7" s="788"/>
      <c r="N7" s="788"/>
      <c r="O7" s="788"/>
      <c r="P7" s="788"/>
      <c r="Q7" s="788"/>
      <c r="R7" s="788"/>
      <c r="S7" s="788"/>
      <c r="T7" s="928"/>
      <c r="U7" s="928"/>
      <c r="V7" s="928"/>
      <c r="W7" s="930"/>
      <c r="X7" s="788" t="s">
        <v>393</v>
      </c>
      <c r="Y7" s="788"/>
      <c r="Z7" s="788"/>
      <c r="AA7" s="788"/>
      <c r="AB7" s="788"/>
      <c r="AC7" s="788"/>
      <c r="AD7" s="788"/>
      <c r="AE7" s="788"/>
      <c r="AF7" s="788"/>
      <c r="AG7" s="928"/>
      <c r="AH7" s="928"/>
      <c r="AI7" s="805"/>
      <c r="AJ7" s="942"/>
      <c r="AK7" s="35"/>
      <c r="AL7" s="35"/>
      <c r="AM7" s="35"/>
      <c r="AN7" s="35"/>
      <c r="AO7" s="35"/>
      <c r="AP7" s="35"/>
      <c r="AQ7" s="35"/>
      <c r="AR7" s="35"/>
      <c r="AS7" s="35"/>
      <c r="AT7" s="35"/>
      <c r="AU7" s="35"/>
      <c r="AV7" s="35"/>
      <c r="AW7" s="35"/>
      <c r="AX7" s="35"/>
      <c r="AY7" s="35"/>
      <c r="AZ7" s="35"/>
      <c r="BA7" s="35"/>
      <c r="BB7" s="35"/>
      <c r="BC7" s="35"/>
      <c r="BD7" s="35"/>
      <c r="BE7" s="35"/>
      <c r="BF7" s="660"/>
      <c r="BG7" s="582"/>
      <c r="BH7" s="582"/>
      <c r="BI7" s="626"/>
      <c r="BJ7" s="588">
        <v>1.6</v>
      </c>
      <c r="BK7" s="588"/>
      <c r="BL7" s="588"/>
      <c r="BM7" s="588"/>
      <c r="BN7" s="588"/>
      <c r="BO7" s="588"/>
      <c r="BP7" s="588"/>
      <c r="BQ7" s="588">
        <v>1.8</v>
      </c>
      <c r="BR7" s="588"/>
      <c r="BS7" s="588"/>
      <c r="BT7" s="588"/>
      <c r="BU7" s="588"/>
      <c r="BV7" s="588"/>
      <c r="BW7" s="647"/>
      <c r="BX7" s="46"/>
      <c r="BY7" s="4"/>
      <c r="BZ7" s="959" t="s">
        <v>394</v>
      </c>
      <c r="CA7" s="959"/>
      <c r="CB7" s="959"/>
      <c r="CC7" s="959"/>
      <c r="CD7" s="959"/>
      <c r="CE7" s="959"/>
      <c r="CF7" s="959"/>
      <c r="CG7" s="35"/>
      <c r="CH7" s="35"/>
      <c r="CI7" s="35"/>
      <c r="CJ7" s="35"/>
      <c r="CK7" s="959" t="s">
        <v>219</v>
      </c>
      <c r="CL7" s="959"/>
      <c r="CM7" s="959"/>
      <c r="CN7" s="959"/>
      <c r="CO7" s="959"/>
      <c r="CP7" s="959"/>
      <c r="CQ7" s="960"/>
      <c r="CR7" s="619"/>
      <c r="CS7" s="582"/>
      <c r="CT7" s="582"/>
      <c r="CU7" s="582"/>
      <c r="CV7" s="582"/>
      <c r="CW7" s="582"/>
      <c r="CX7" s="582"/>
      <c r="CY7" s="582"/>
      <c r="CZ7" s="582"/>
      <c r="DA7" s="585"/>
      <c r="DB7" s="953"/>
      <c r="DC7" s="954"/>
      <c r="DD7" s="954"/>
      <c r="DE7" s="954"/>
      <c r="DF7" s="954"/>
      <c r="DG7" s="954"/>
      <c r="DH7" s="955"/>
      <c r="DI7" s="4"/>
    </row>
    <row r="8" spans="2:113" ht="13.5" customHeight="1">
      <c r="B8" s="933"/>
      <c r="C8" s="931"/>
      <c r="D8" s="931"/>
      <c r="E8" s="931"/>
      <c r="F8" s="806"/>
      <c r="G8" s="806"/>
      <c r="H8" s="806"/>
      <c r="I8" s="806"/>
      <c r="J8" s="806"/>
      <c r="K8" s="806"/>
      <c r="L8" s="806"/>
      <c r="M8" s="806"/>
      <c r="N8" s="806"/>
      <c r="O8" s="806"/>
      <c r="P8" s="806"/>
      <c r="Q8" s="806"/>
      <c r="R8" s="806"/>
      <c r="S8" s="806"/>
      <c r="T8" s="929"/>
      <c r="U8" s="929"/>
      <c r="V8" s="929"/>
      <c r="W8" s="931"/>
      <c r="X8" s="806"/>
      <c r="Y8" s="806"/>
      <c r="Z8" s="806"/>
      <c r="AA8" s="806"/>
      <c r="AB8" s="806"/>
      <c r="AC8" s="806"/>
      <c r="AD8" s="806"/>
      <c r="AE8" s="806"/>
      <c r="AF8" s="806"/>
      <c r="AG8" s="929"/>
      <c r="AH8" s="929"/>
      <c r="AI8" s="929"/>
      <c r="AJ8" s="943"/>
      <c r="AK8" s="35"/>
      <c r="AL8" s="35"/>
      <c r="AM8" s="35"/>
      <c r="AN8" s="35"/>
      <c r="AO8" s="35"/>
      <c r="AP8" s="35"/>
      <c r="AQ8" s="35"/>
      <c r="AR8" s="35"/>
      <c r="AS8" s="35"/>
      <c r="AT8" s="35"/>
      <c r="AU8" s="35"/>
      <c r="AV8" s="35"/>
      <c r="AW8" s="35"/>
      <c r="AX8" s="35"/>
      <c r="AY8" s="35"/>
      <c r="AZ8" s="35"/>
      <c r="BA8" s="35"/>
      <c r="BB8" s="35"/>
      <c r="BC8" s="35"/>
      <c r="BD8" s="35"/>
      <c r="BE8" s="35"/>
      <c r="BF8" s="660" t="s">
        <v>183</v>
      </c>
      <c r="BG8" s="582"/>
      <c r="BH8" s="582"/>
      <c r="BI8" s="626"/>
      <c r="BJ8" s="584">
        <v>5184</v>
      </c>
      <c r="BK8" s="584"/>
      <c r="BL8" s="584"/>
      <c r="BM8" s="584"/>
      <c r="BN8" s="584"/>
      <c r="BO8" s="584"/>
      <c r="BP8" s="584"/>
      <c r="BQ8" s="584">
        <v>5451</v>
      </c>
      <c r="BR8" s="584"/>
      <c r="BS8" s="584"/>
      <c r="BT8" s="584"/>
      <c r="BU8" s="584"/>
      <c r="BV8" s="584"/>
      <c r="BW8" s="672"/>
      <c r="BX8" s="33"/>
      <c r="BY8" s="32"/>
      <c r="BZ8" s="67"/>
      <c r="CA8" s="67"/>
      <c r="CB8" s="67"/>
      <c r="CC8" s="67"/>
      <c r="CD8" s="67"/>
      <c r="CE8" s="67"/>
      <c r="CF8" s="67"/>
      <c r="CG8" s="30"/>
      <c r="CH8" s="30"/>
      <c r="CI8" s="30"/>
      <c r="CJ8" s="30"/>
      <c r="CK8" s="67"/>
      <c r="CL8" s="67"/>
      <c r="CM8" s="67"/>
      <c r="CN8" s="67"/>
      <c r="CO8" s="67"/>
      <c r="CP8" s="67"/>
      <c r="CQ8" s="66"/>
      <c r="CR8" s="697"/>
      <c r="CS8" s="662"/>
      <c r="CT8" s="662"/>
      <c r="CU8" s="662"/>
      <c r="CV8" s="662"/>
      <c r="CW8" s="662"/>
      <c r="CX8" s="662"/>
      <c r="CY8" s="662"/>
      <c r="CZ8" s="662"/>
      <c r="DA8" s="663"/>
      <c r="DB8" s="956"/>
      <c r="DC8" s="957"/>
      <c r="DD8" s="957"/>
      <c r="DE8" s="957"/>
      <c r="DF8" s="957"/>
      <c r="DG8" s="957"/>
      <c r="DH8" s="958"/>
      <c r="DI8" s="4"/>
    </row>
    <row r="9" spans="2:113" ht="13.5" customHeight="1">
      <c r="B9" s="29"/>
      <c r="C9" s="28"/>
      <c r="D9" s="788" t="s">
        <v>77</v>
      </c>
      <c r="E9" s="788"/>
      <c r="F9" s="788"/>
      <c r="G9" s="788"/>
      <c r="H9" s="788"/>
      <c r="I9" s="788"/>
      <c r="J9" s="788"/>
      <c r="K9" s="27"/>
      <c r="L9" s="25"/>
      <c r="M9" s="26"/>
      <c r="N9" s="788" t="s">
        <v>76</v>
      </c>
      <c r="O9" s="788"/>
      <c r="P9" s="788"/>
      <c r="Q9" s="788"/>
      <c r="R9" s="788"/>
      <c r="S9" s="788"/>
      <c r="T9" s="25"/>
      <c r="U9" s="795" t="s">
        <v>73</v>
      </c>
      <c r="V9" s="788"/>
      <c r="W9" s="788"/>
      <c r="X9" s="796"/>
      <c r="Y9" s="795" t="s">
        <v>182</v>
      </c>
      <c r="Z9" s="788"/>
      <c r="AA9" s="788"/>
      <c r="AB9" s="788"/>
      <c r="AC9" s="788"/>
      <c r="AD9" s="788"/>
      <c r="AE9" s="788"/>
      <c r="AF9" s="788"/>
      <c r="AG9" s="795" t="s">
        <v>73</v>
      </c>
      <c r="AH9" s="788"/>
      <c r="AI9" s="788"/>
      <c r="AJ9" s="796"/>
      <c r="AK9" s="46"/>
      <c r="AL9" s="4"/>
      <c r="AM9" s="4"/>
      <c r="AN9" s="4"/>
      <c r="AO9" s="4"/>
      <c r="AP9" s="4"/>
      <c r="AQ9" s="4"/>
      <c r="AR9" s="4"/>
      <c r="AS9" s="4"/>
      <c r="AT9" s="4"/>
      <c r="AU9" s="4"/>
      <c r="AV9" s="4"/>
      <c r="AW9" s="4"/>
      <c r="AX9" s="4"/>
      <c r="AY9" s="4"/>
      <c r="AZ9" s="4"/>
      <c r="BA9" s="4"/>
      <c r="BB9" s="4"/>
      <c r="BC9" s="4"/>
      <c r="BD9" s="4"/>
      <c r="BE9" s="4"/>
      <c r="BF9" s="660"/>
      <c r="BG9" s="582"/>
      <c r="BH9" s="582"/>
      <c r="BI9" s="626"/>
      <c r="BJ9" s="588">
        <v>18.2</v>
      </c>
      <c r="BK9" s="588"/>
      <c r="BL9" s="588"/>
      <c r="BM9" s="588"/>
      <c r="BN9" s="588"/>
      <c r="BO9" s="588"/>
      <c r="BP9" s="588"/>
      <c r="BQ9" s="588">
        <v>18</v>
      </c>
      <c r="BR9" s="588"/>
      <c r="BS9" s="588"/>
      <c r="BT9" s="588"/>
      <c r="BU9" s="588"/>
      <c r="BV9" s="588"/>
      <c r="BW9" s="647"/>
      <c r="BX9" s="39"/>
      <c r="BY9" s="43"/>
      <c r="BZ9" s="43"/>
      <c r="CA9" s="632" t="s">
        <v>181</v>
      </c>
      <c r="CB9" s="632"/>
      <c r="CC9" s="632"/>
      <c r="CD9" s="632"/>
      <c r="CE9" s="632"/>
      <c r="CF9" s="632"/>
      <c r="CG9" s="632"/>
      <c r="CH9" s="632"/>
      <c r="CI9" s="632"/>
      <c r="CJ9" s="632"/>
      <c r="CK9" s="632"/>
      <c r="CL9" s="38"/>
      <c r="CM9" s="38"/>
      <c r="CN9" s="24"/>
      <c r="CO9" s="728" t="s">
        <v>778</v>
      </c>
      <c r="CP9" s="632"/>
      <c r="CQ9" s="632"/>
      <c r="CR9" s="632"/>
      <c r="CS9" s="632"/>
      <c r="CT9" s="632"/>
      <c r="CU9" s="632"/>
      <c r="CV9" s="632"/>
      <c r="CW9" s="632"/>
      <c r="CX9" s="632"/>
      <c r="CY9" s="728" t="s">
        <v>395</v>
      </c>
      <c r="CZ9" s="632"/>
      <c r="DA9" s="632"/>
      <c r="DB9" s="632"/>
      <c r="DC9" s="632"/>
      <c r="DD9" s="632"/>
      <c r="DE9" s="632"/>
      <c r="DF9" s="632"/>
      <c r="DG9" s="632"/>
      <c r="DH9" s="809"/>
      <c r="DI9" s="4"/>
    </row>
    <row r="10" spans="2:113" ht="13.5" customHeight="1">
      <c r="B10" s="65"/>
      <c r="C10" s="54"/>
      <c r="D10" s="806"/>
      <c r="E10" s="806"/>
      <c r="F10" s="806"/>
      <c r="G10" s="806"/>
      <c r="H10" s="806"/>
      <c r="I10" s="806"/>
      <c r="J10" s="806"/>
      <c r="K10" s="36"/>
      <c r="L10" s="53"/>
      <c r="M10" s="55"/>
      <c r="N10" s="916"/>
      <c r="O10" s="916"/>
      <c r="P10" s="916"/>
      <c r="Q10" s="916"/>
      <c r="R10" s="916"/>
      <c r="S10" s="916"/>
      <c r="T10" s="53"/>
      <c r="U10" s="917"/>
      <c r="V10" s="916"/>
      <c r="W10" s="916"/>
      <c r="X10" s="918"/>
      <c r="Y10" s="855"/>
      <c r="Z10" s="806"/>
      <c r="AA10" s="806"/>
      <c r="AB10" s="806"/>
      <c r="AC10" s="806"/>
      <c r="AD10" s="806"/>
      <c r="AE10" s="806"/>
      <c r="AF10" s="806"/>
      <c r="AG10" s="917"/>
      <c r="AH10" s="916"/>
      <c r="AI10" s="916"/>
      <c r="AJ10" s="918"/>
      <c r="AK10" s="46"/>
      <c r="AL10" s="4"/>
      <c r="AM10" s="4"/>
      <c r="AN10" s="4"/>
      <c r="AO10" s="4"/>
      <c r="AP10" s="4"/>
      <c r="AQ10" s="6"/>
      <c r="AR10" s="6"/>
      <c r="AS10" s="6"/>
      <c r="AT10" s="6"/>
      <c r="AU10" s="6"/>
      <c r="AV10" s="6"/>
      <c r="AW10" s="6"/>
      <c r="AX10" s="6"/>
      <c r="AY10" s="6"/>
      <c r="AZ10" s="6"/>
      <c r="BA10" s="6"/>
      <c r="BB10" s="6"/>
      <c r="BC10" s="6"/>
      <c r="BD10" s="6"/>
      <c r="BE10" s="6"/>
      <c r="BF10" s="660" t="s">
        <v>180</v>
      </c>
      <c r="BG10" s="582"/>
      <c r="BH10" s="582"/>
      <c r="BI10" s="626"/>
      <c r="BJ10" s="584">
        <v>22898</v>
      </c>
      <c r="BK10" s="584"/>
      <c r="BL10" s="584"/>
      <c r="BM10" s="584"/>
      <c r="BN10" s="584"/>
      <c r="BO10" s="584"/>
      <c r="BP10" s="584"/>
      <c r="BQ10" s="584">
        <v>24295</v>
      </c>
      <c r="BR10" s="584"/>
      <c r="BS10" s="584"/>
      <c r="BT10" s="584"/>
      <c r="BU10" s="584"/>
      <c r="BV10" s="584"/>
      <c r="BW10" s="584"/>
      <c r="BX10" s="22"/>
      <c r="BY10" s="30"/>
      <c r="BZ10" s="30"/>
      <c r="CA10" s="662"/>
      <c r="CB10" s="662"/>
      <c r="CC10" s="662"/>
      <c r="CD10" s="662"/>
      <c r="CE10" s="662"/>
      <c r="CF10" s="662"/>
      <c r="CG10" s="662"/>
      <c r="CH10" s="662"/>
      <c r="CI10" s="662"/>
      <c r="CJ10" s="662"/>
      <c r="CK10" s="662"/>
      <c r="CL10" s="30"/>
      <c r="CM10" s="30"/>
      <c r="CN10" s="21"/>
      <c r="CO10" s="697"/>
      <c r="CP10" s="662"/>
      <c r="CQ10" s="662"/>
      <c r="CR10" s="662"/>
      <c r="CS10" s="662"/>
      <c r="CT10" s="662"/>
      <c r="CU10" s="662"/>
      <c r="CV10" s="662"/>
      <c r="CW10" s="662"/>
      <c r="CX10" s="662"/>
      <c r="CY10" s="697"/>
      <c r="CZ10" s="662"/>
      <c r="DA10" s="662"/>
      <c r="DB10" s="662"/>
      <c r="DC10" s="662"/>
      <c r="DD10" s="662"/>
      <c r="DE10" s="662"/>
      <c r="DF10" s="662"/>
      <c r="DG10" s="662"/>
      <c r="DH10" s="810"/>
      <c r="DI10" s="4"/>
    </row>
    <row r="11" spans="2:113" ht="13.5" customHeight="1">
      <c r="B11" s="849" t="s">
        <v>179</v>
      </c>
      <c r="C11" s="773"/>
      <c r="D11" s="773"/>
      <c r="E11" s="773"/>
      <c r="F11" s="773"/>
      <c r="G11" s="773"/>
      <c r="H11" s="773"/>
      <c r="I11" s="773"/>
      <c r="J11" s="773"/>
      <c r="K11" s="773"/>
      <c r="L11" s="774"/>
      <c r="M11" s="583">
        <v>9506832</v>
      </c>
      <c r="N11" s="584"/>
      <c r="O11" s="584"/>
      <c r="P11" s="584"/>
      <c r="Q11" s="584"/>
      <c r="R11" s="584"/>
      <c r="S11" s="584"/>
      <c r="T11" s="584"/>
      <c r="U11" s="588">
        <v>30.7</v>
      </c>
      <c r="V11" s="588"/>
      <c r="W11" s="588"/>
      <c r="X11" s="588"/>
      <c r="Y11" s="790">
        <v>8792686</v>
      </c>
      <c r="Z11" s="790"/>
      <c r="AA11" s="790"/>
      <c r="AB11" s="790"/>
      <c r="AC11" s="790"/>
      <c r="AD11" s="790"/>
      <c r="AE11" s="790"/>
      <c r="AF11" s="790"/>
      <c r="AG11" s="791">
        <v>60.6</v>
      </c>
      <c r="AH11" s="791"/>
      <c r="AI11" s="791"/>
      <c r="AJ11" s="792"/>
      <c r="AK11" s="46"/>
      <c r="AL11" s="4"/>
      <c r="AM11" s="4"/>
      <c r="AN11" s="4"/>
      <c r="AO11" s="4"/>
      <c r="AP11" s="4"/>
      <c r="AQ11" s="6"/>
      <c r="AR11" s="6"/>
      <c r="AS11" s="6"/>
      <c r="AT11" s="6"/>
      <c r="AU11" s="6"/>
      <c r="AV11" s="6"/>
      <c r="AW11" s="6"/>
      <c r="AX11" s="6"/>
      <c r="AY11" s="6"/>
      <c r="AZ11" s="6"/>
      <c r="BA11" s="6"/>
      <c r="BB11" s="6"/>
      <c r="BC11" s="6"/>
      <c r="BD11" s="6"/>
      <c r="BE11" s="6"/>
      <c r="BF11" s="855"/>
      <c r="BG11" s="806"/>
      <c r="BH11" s="806"/>
      <c r="BI11" s="856"/>
      <c r="BJ11" s="922">
        <v>80.2</v>
      </c>
      <c r="BK11" s="922"/>
      <c r="BL11" s="922"/>
      <c r="BM11" s="922"/>
      <c r="BN11" s="922"/>
      <c r="BO11" s="922"/>
      <c r="BP11" s="922"/>
      <c r="BQ11" s="922">
        <v>80.2</v>
      </c>
      <c r="BR11" s="922"/>
      <c r="BS11" s="922"/>
      <c r="BT11" s="922"/>
      <c r="BU11" s="922"/>
      <c r="BV11" s="922"/>
      <c r="BW11" s="925"/>
      <c r="BX11" s="719"/>
      <c r="BY11" s="926"/>
      <c r="BZ11" s="728" t="s">
        <v>396</v>
      </c>
      <c r="CA11" s="793"/>
      <c r="CB11" s="793"/>
      <c r="CC11" s="793"/>
      <c r="CD11" s="793"/>
      <c r="CE11" s="793"/>
      <c r="CF11" s="793"/>
      <c r="CG11" s="793"/>
      <c r="CH11" s="793"/>
      <c r="CI11" s="793"/>
      <c r="CJ11" s="793"/>
      <c r="CK11" s="793"/>
      <c r="CL11" s="793"/>
      <c r="CM11" s="793"/>
      <c r="CN11" s="794"/>
      <c r="CO11" s="749">
        <v>30939066</v>
      </c>
      <c r="CP11" s="750"/>
      <c r="CQ11" s="750"/>
      <c r="CR11" s="750"/>
      <c r="CS11" s="750"/>
      <c r="CT11" s="750"/>
      <c r="CU11" s="750"/>
      <c r="CV11" s="750"/>
      <c r="CW11" s="750"/>
      <c r="CX11" s="750"/>
      <c r="CY11" s="750">
        <v>29883228</v>
      </c>
      <c r="CZ11" s="750"/>
      <c r="DA11" s="750"/>
      <c r="DB11" s="750"/>
      <c r="DC11" s="750"/>
      <c r="DD11" s="750"/>
      <c r="DE11" s="750"/>
      <c r="DF11" s="750"/>
      <c r="DG11" s="750"/>
      <c r="DH11" s="927"/>
      <c r="DI11" s="4"/>
    </row>
    <row r="12" spans="2:113" ht="13.5" customHeight="1">
      <c r="B12" s="659" t="s">
        <v>397</v>
      </c>
      <c r="C12" s="582"/>
      <c r="D12" s="582"/>
      <c r="E12" s="582"/>
      <c r="F12" s="582"/>
      <c r="G12" s="582"/>
      <c r="H12" s="582"/>
      <c r="I12" s="582"/>
      <c r="J12" s="582"/>
      <c r="K12" s="582"/>
      <c r="L12" s="585"/>
      <c r="M12" s="583">
        <v>115126</v>
      </c>
      <c r="N12" s="584"/>
      <c r="O12" s="584"/>
      <c r="P12" s="584"/>
      <c r="Q12" s="584"/>
      <c r="R12" s="584"/>
      <c r="S12" s="584"/>
      <c r="T12" s="584"/>
      <c r="U12" s="588">
        <v>0.4</v>
      </c>
      <c r="V12" s="588"/>
      <c r="W12" s="588"/>
      <c r="X12" s="588"/>
      <c r="Y12" s="584">
        <v>115126</v>
      </c>
      <c r="Z12" s="584"/>
      <c r="AA12" s="584"/>
      <c r="AB12" s="584"/>
      <c r="AC12" s="584"/>
      <c r="AD12" s="584"/>
      <c r="AE12" s="584"/>
      <c r="AF12" s="584"/>
      <c r="AG12" s="588">
        <v>0.8</v>
      </c>
      <c r="AH12" s="588"/>
      <c r="AI12" s="588"/>
      <c r="AJ12" s="647"/>
      <c r="AK12" s="39"/>
      <c r="AL12" s="43"/>
      <c r="AM12" s="43"/>
      <c r="AN12" s="632" t="s">
        <v>178</v>
      </c>
      <c r="AO12" s="632"/>
      <c r="AP12" s="632"/>
      <c r="AQ12" s="632"/>
      <c r="AR12" s="632"/>
      <c r="AS12" s="632"/>
      <c r="AT12" s="632"/>
      <c r="AU12" s="632"/>
      <c r="AV12" s="632"/>
      <c r="AW12" s="632"/>
      <c r="AX12" s="632"/>
      <c r="AY12" s="632"/>
      <c r="AZ12" s="632"/>
      <c r="BA12" s="632"/>
      <c r="BB12" s="632"/>
      <c r="BC12" s="38"/>
      <c r="BD12" s="38"/>
      <c r="BE12" s="632" t="s">
        <v>393</v>
      </c>
      <c r="BF12" s="582"/>
      <c r="BG12" s="582"/>
      <c r="BH12" s="582"/>
      <c r="BI12" s="582"/>
      <c r="BJ12" s="632"/>
      <c r="BK12" s="632"/>
      <c r="BL12" s="632"/>
      <c r="BM12" s="632"/>
      <c r="BN12" s="38"/>
      <c r="BO12" s="38"/>
      <c r="BP12" s="38"/>
      <c r="BQ12" s="893" t="s">
        <v>398</v>
      </c>
      <c r="BR12" s="745"/>
      <c r="BS12" s="745"/>
      <c r="BT12" s="745"/>
      <c r="BU12" s="745"/>
      <c r="BV12" s="745"/>
      <c r="BW12" s="746"/>
      <c r="BX12" s="924" t="s">
        <v>399</v>
      </c>
      <c r="BY12" s="896"/>
      <c r="BZ12" s="619" t="s">
        <v>400</v>
      </c>
      <c r="CA12" s="684"/>
      <c r="CB12" s="684"/>
      <c r="CC12" s="684"/>
      <c r="CD12" s="684"/>
      <c r="CE12" s="684"/>
      <c r="CF12" s="684"/>
      <c r="CG12" s="684"/>
      <c r="CH12" s="684"/>
      <c r="CI12" s="684"/>
      <c r="CJ12" s="684"/>
      <c r="CK12" s="684"/>
      <c r="CL12" s="684"/>
      <c r="CM12" s="684"/>
      <c r="CN12" s="685"/>
      <c r="CO12" s="583">
        <v>29791445</v>
      </c>
      <c r="CP12" s="584"/>
      <c r="CQ12" s="584"/>
      <c r="CR12" s="584"/>
      <c r="CS12" s="584"/>
      <c r="CT12" s="584"/>
      <c r="CU12" s="584"/>
      <c r="CV12" s="584"/>
      <c r="CW12" s="584"/>
      <c r="CX12" s="584"/>
      <c r="CY12" s="584">
        <v>28838518</v>
      </c>
      <c r="CZ12" s="584"/>
      <c r="DA12" s="584"/>
      <c r="DB12" s="584"/>
      <c r="DC12" s="584"/>
      <c r="DD12" s="584"/>
      <c r="DE12" s="584"/>
      <c r="DF12" s="584"/>
      <c r="DG12" s="584"/>
      <c r="DH12" s="903"/>
      <c r="DI12" s="4"/>
    </row>
    <row r="13" spans="2:113" ht="13.5" customHeight="1">
      <c r="B13" s="659" t="s">
        <v>401</v>
      </c>
      <c r="C13" s="582"/>
      <c r="D13" s="582"/>
      <c r="E13" s="582"/>
      <c r="F13" s="582"/>
      <c r="G13" s="582"/>
      <c r="H13" s="582"/>
      <c r="I13" s="582"/>
      <c r="J13" s="582"/>
      <c r="K13" s="582"/>
      <c r="L13" s="585"/>
      <c r="M13" s="583">
        <v>18593</v>
      </c>
      <c r="N13" s="584"/>
      <c r="O13" s="584"/>
      <c r="P13" s="584"/>
      <c r="Q13" s="584"/>
      <c r="R13" s="584"/>
      <c r="S13" s="584"/>
      <c r="T13" s="584"/>
      <c r="U13" s="588">
        <v>0.1</v>
      </c>
      <c r="V13" s="588"/>
      <c r="W13" s="588"/>
      <c r="X13" s="588"/>
      <c r="Y13" s="584">
        <v>18593</v>
      </c>
      <c r="Z13" s="584"/>
      <c r="AA13" s="584"/>
      <c r="AB13" s="584"/>
      <c r="AC13" s="584"/>
      <c r="AD13" s="584"/>
      <c r="AE13" s="584"/>
      <c r="AF13" s="584"/>
      <c r="AG13" s="588">
        <v>0.1</v>
      </c>
      <c r="AH13" s="588"/>
      <c r="AI13" s="588"/>
      <c r="AJ13" s="647"/>
      <c r="AK13" s="49"/>
      <c r="AL13" s="6"/>
      <c r="AM13" s="6"/>
      <c r="AN13" s="806"/>
      <c r="AO13" s="806"/>
      <c r="AP13" s="806"/>
      <c r="AQ13" s="806"/>
      <c r="AR13" s="806"/>
      <c r="AS13" s="806"/>
      <c r="AT13" s="806"/>
      <c r="AU13" s="806"/>
      <c r="AV13" s="806"/>
      <c r="AW13" s="806"/>
      <c r="AX13" s="806"/>
      <c r="AY13" s="806"/>
      <c r="AZ13" s="806"/>
      <c r="BA13" s="806"/>
      <c r="BB13" s="806"/>
      <c r="BC13" s="35"/>
      <c r="BD13" s="35"/>
      <c r="BE13" s="582"/>
      <c r="BF13" s="582"/>
      <c r="BG13" s="582"/>
      <c r="BH13" s="582"/>
      <c r="BI13" s="582"/>
      <c r="BJ13" s="582"/>
      <c r="BK13" s="582"/>
      <c r="BL13" s="582"/>
      <c r="BM13" s="582"/>
      <c r="BN13" s="35"/>
      <c r="BO13" s="35"/>
      <c r="BP13" s="35"/>
      <c r="BQ13" s="905"/>
      <c r="BR13" s="906"/>
      <c r="BS13" s="906"/>
      <c r="BT13" s="906"/>
      <c r="BU13" s="906"/>
      <c r="BV13" s="906"/>
      <c r="BW13" s="923"/>
      <c r="BX13" s="924"/>
      <c r="BY13" s="896"/>
      <c r="BZ13" s="619" t="s">
        <v>402</v>
      </c>
      <c r="CA13" s="684"/>
      <c r="CB13" s="684"/>
      <c r="CC13" s="684"/>
      <c r="CD13" s="684"/>
      <c r="CE13" s="684"/>
      <c r="CF13" s="684"/>
      <c r="CG13" s="684"/>
      <c r="CH13" s="684"/>
      <c r="CI13" s="684"/>
      <c r="CJ13" s="684"/>
      <c r="CK13" s="684"/>
      <c r="CL13" s="684"/>
      <c r="CM13" s="684"/>
      <c r="CN13" s="685"/>
      <c r="CO13" s="583">
        <v>1147621</v>
      </c>
      <c r="CP13" s="584"/>
      <c r="CQ13" s="584"/>
      <c r="CR13" s="584"/>
      <c r="CS13" s="584"/>
      <c r="CT13" s="584"/>
      <c r="CU13" s="584"/>
      <c r="CV13" s="584"/>
      <c r="CW13" s="584"/>
      <c r="CX13" s="584"/>
      <c r="CY13" s="584">
        <v>1044710</v>
      </c>
      <c r="CZ13" s="584"/>
      <c r="DA13" s="584"/>
      <c r="DB13" s="584"/>
      <c r="DC13" s="584"/>
      <c r="DD13" s="584"/>
      <c r="DE13" s="584"/>
      <c r="DF13" s="584"/>
      <c r="DG13" s="584"/>
      <c r="DH13" s="903"/>
      <c r="DI13" s="4"/>
    </row>
    <row r="14" spans="2:113" ht="13.5" customHeight="1">
      <c r="B14" s="659" t="s">
        <v>176</v>
      </c>
      <c r="C14" s="582"/>
      <c r="D14" s="582"/>
      <c r="E14" s="582"/>
      <c r="F14" s="582"/>
      <c r="G14" s="582"/>
      <c r="H14" s="582"/>
      <c r="I14" s="582"/>
      <c r="J14" s="582"/>
      <c r="K14" s="582"/>
      <c r="L14" s="585"/>
      <c r="M14" s="583">
        <v>76477</v>
      </c>
      <c r="N14" s="584"/>
      <c r="O14" s="584"/>
      <c r="P14" s="584"/>
      <c r="Q14" s="584"/>
      <c r="R14" s="584"/>
      <c r="S14" s="584"/>
      <c r="T14" s="584"/>
      <c r="U14" s="588">
        <v>0.2</v>
      </c>
      <c r="V14" s="588"/>
      <c r="W14" s="588"/>
      <c r="X14" s="588"/>
      <c r="Y14" s="584">
        <v>76477</v>
      </c>
      <c r="Z14" s="584"/>
      <c r="AA14" s="584"/>
      <c r="AB14" s="584"/>
      <c r="AC14" s="584"/>
      <c r="AD14" s="584"/>
      <c r="AE14" s="584"/>
      <c r="AF14" s="584"/>
      <c r="AG14" s="588">
        <v>0.5</v>
      </c>
      <c r="AH14" s="588"/>
      <c r="AI14" s="588"/>
      <c r="AJ14" s="647"/>
      <c r="AK14" s="26"/>
      <c r="AL14" s="28"/>
      <c r="AM14" s="914" t="s">
        <v>77</v>
      </c>
      <c r="AN14" s="914"/>
      <c r="AO14" s="914"/>
      <c r="AP14" s="914"/>
      <c r="AQ14" s="914"/>
      <c r="AR14" s="914"/>
      <c r="AS14" s="914"/>
      <c r="AT14" s="914"/>
      <c r="AU14" s="64"/>
      <c r="AV14" s="63"/>
      <c r="AW14" s="26"/>
      <c r="AX14" s="788" t="s">
        <v>175</v>
      </c>
      <c r="AY14" s="788"/>
      <c r="AZ14" s="788"/>
      <c r="BA14" s="788"/>
      <c r="BB14" s="788"/>
      <c r="BC14" s="788"/>
      <c r="BD14" s="788"/>
      <c r="BE14" s="25"/>
      <c r="BF14" s="795" t="s">
        <v>73</v>
      </c>
      <c r="BG14" s="788"/>
      <c r="BH14" s="788"/>
      <c r="BI14" s="796"/>
      <c r="BJ14" s="26"/>
      <c r="BK14" s="914" t="s">
        <v>174</v>
      </c>
      <c r="BL14" s="914"/>
      <c r="BM14" s="914"/>
      <c r="BN14" s="914"/>
      <c r="BO14" s="914"/>
      <c r="BP14" s="62"/>
      <c r="BQ14" s="795" t="s">
        <v>173</v>
      </c>
      <c r="BR14" s="788"/>
      <c r="BS14" s="788"/>
      <c r="BT14" s="788"/>
      <c r="BU14" s="789"/>
      <c r="BV14" s="919" t="s">
        <v>403</v>
      </c>
      <c r="BW14" s="920"/>
      <c r="BX14" s="924"/>
      <c r="BY14" s="896"/>
      <c r="BZ14" s="641" t="s">
        <v>404</v>
      </c>
      <c r="CA14" s="694"/>
      <c r="CB14" s="694"/>
      <c r="CC14" s="694"/>
      <c r="CD14" s="694"/>
      <c r="CE14" s="694"/>
      <c r="CF14" s="694"/>
      <c r="CG14" s="694"/>
      <c r="CH14" s="694"/>
      <c r="CI14" s="694"/>
      <c r="CJ14" s="694"/>
      <c r="CK14" s="694"/>
      <c r="CL14" s="694"/>
      <c r="CM14" s="694"/>
      <c r="CN14" s="921"/>
      <c r="CO14" s="583">
        <v>38088</v>
      </c>
      <c r="CP14" s="584"/>
      <c r="CQ14" s="584"/>
      <c r="CR14" s="584"/>
      <c r="CS14" s="584"/>
      <c r="CT14" s="584"/>
      <c r="CU14" s="584"/>
      <c r="CV14" s="584"/>
      <c r="CW14" s="584"/>
      <c r="CX14" s="584"/>
      <c r="CY14" s="584">
        <v>68456</v>
      </c>
      <c r="CZ14" s="584"/>
      <c r="DA14" s="584"/>
      <c r="DB14" s="584"/>
      <c r="DC14" s="584"/>
      <c r="DD14" s="584"/>
      <c r="DE14" s="584"/>
      <c r="DF14" s="584"/>
      <c r="DG14" s="584"/>
      <c r="DH14" s="903"/>
      <c r="DI14" s="4"/>
    </row>
    <row r="15" spans="2:113" ht="13.5" customHeight="1">
      <c r="B15" s="853" t="s">
        <v>172</v>
      </c>
      <c r="C15" s="695"/>
      <c r="D15" s="695"/>
      <c r="E15" s="695"/>
      <c r="F15" s="695"/>
      <c r="G15" s="695"/>
      <c r="H15" s="695"/>
      <c r="I15" s="695"/>
      <c r="J15" s="695"/>
      <c r="K15" s="695"/>
      <c r="L15" s="696"/>
      <c r="M15" s="583">
        <v>76434</v>
      </c>
      <c r="N15" s="584"/>
      <c r="O15" s="584"/>
      <c r="P15" s="584"/>
      <c r="Q15" s="584"/>
      <c r="R15" s="584"/>
      <c r="S15" s="584"/>
      <c r="T15" s="584"/>
      <c r="U15" s="588">
        <v>0.2</v>
      </c>
      <c r="V15" s="588"/>
      <c r="W15" s="588"/>
      <c r="X15" s="588"/>
      <c r="Y15" s="584">
        <v>76434</v>
      </c>
      <c r="Z15" s="584"/>
      <c r="AA15" s="584"/>
      <c r="AB15" s="584"/>
      <c r="AC15" s="584"/>
      <c r="AD15" s="584"/>
      <c r="AE15" s="584"/>
      <c r="AF15" s="584"/>
      <c r="AG15" s="588">
        <v>0.5</v>
      </c>
      <c r="AH15" s="588"/>
      <c r="AI15" s="588"/>
      <c r="AJ15" s="647"/>
      <c r="AK15" s="55"/>
      <c r="AL15" s="54"/>
      <c r="AM15" s="915"/>
      <c r="AN15" s="915"/>
      <c r="AO15" s="915"/>
      <c r="AP15" s="915"/>
      <c r="AQ15" s="915"/>
      <c r="AR15" s="915"/>
      <c r="AS15" s="915"/>
      <c r="AT15" s="915"/>
      <c r="AU15" s="54"/>
      <c r="AV15" s="61"/>
      <c r="AW15" s="55"/>
      <c r="AX15" s="916"/>
      <c r="AY15" s="916"/>
      <c r="AZ15" s="916"/>
      <c r="BA15" s="916"/>
      <c r="BB15" s="916"/>
      <c r="BC15" s="916"/>
      <c r="BD15" s="916"/>
      <c r="BE15" s="61"/>
      <c r="BF15" s="917"/>
      <c r="BG15" s="916"/>
      <c r="BH15" s="916"/>
      <c r="BI15" s="918"/>
      <c r="BJ15" s="55"/>
      <c r="BK15" s="916"/>
      <c r="BL15" s="916"/>
      <c r="BM15" s="916"/>
      <c r="BN15" s="916"/>
      <c r="BO15" s="916"/>
      <c r="BP15" s="61"/>
      <c r="BQ15" s="619" t="s">
        <v>171</v>
      </c>
      <c r="BR15" s="582"/>
      <c r="BS15" s="582"/>
      <c r="BT15" s="582"/>
      <c r="BU15" s="585"/>
      <c r="BV15" s="817" t="s">
        <v>403</v>
      </c>
      <c r="BW15" s="818"/>
      <c r="BX15" s="924"/>
      <c r="BY15" s="896"/>
      <c r="BZ15" s="619" t="s">
        <v>405</v>
      </c>
      <c r="CA15" s="694"/>
      <c r="CB15" s="694"/>
      <c r="CC15" s="694"/>
      <c r="CD15" s="694"/>
      <c r="CE15" s="694"/>
      <c r="CF15" s="694"/>
      <c r="CG15" s="694"/>
      <c r="CH15" s="694"/>
      <c r="CI15" s="694"/>
      <c r="CJ15" s="694"/>
      <c r="CK15" s="694"/>
      <c r="CL15" s="694"/>
      <c r="CM15" s="694"/>
      <c r="CN15" s="921"/>
      <c r="CO15" s="583">
        <v>1109533</v>
      </c>
      <c r="CP15" s="584"/>
      <c r="CQ15" s="584"/>
      <c r="CR15" s="584"/>
      <c r="CS15" s="584"/>
      <c r="CT15" s="584"/>
      <c r="CU15" s="584"/>
      <c r="CV15" s="584"/>
      <c r="CW15" s="584"/>
      <c r="CX15" s="584"/>
      <c r="CY15" s="584">
        <v>976254</v>
      </c>
      <c r="CZ15" s="584"/>
      <c r="DA15" s="584"/>
      <c r="DB15" s="584"/>
      <c r="DC15" s="584"/>
      <c r="DD15" s="584"/>
      <c r="DE15" s="584"/>
      <c r="DF15" s="584"/>
      <c r="DG15" s="584"/>
      <c r="DH15" s="903"/>
      <c r="DI15" s="4"/>
    </row>
    <row r="16" spans="2:113" ht="13.5" customHeight="1">
      <c r="B16" s="853" t="s">
        <v>779</v>
      </c>
      <c r="C16" s="695"/>
      <c r="D16" s="695"/>
      <c r="E16" s="695"/>
      <c r="F16" s="695"/>
      <c r="G16" s="695"/>
      <c r="H16" s="695"/>
      <c r="I16" s="695"/>
      <c r="J16" s="695"/>
      <c r="K16" s="695"/>
      <c r="L16" s="696"/>
      <c r="M16" s="583" t="s">
        <v>368</v>
      </c>
      <c r="N16" s="584"/>
      <c r="O16" s="584"/>
      <c r="P16" s="584"/>
      <c r="Q16" s="584"/>
      <c r="R16" s="584"/>
      <c r="S16" s="584"/>
      <c r="T16" s="584"/>
      <c r="U16" s="588" t="s">
        <v>368</v>
      </c>
      <c r="V16" s="588"/>
      <c r="W16" s="588"/>
      <c r="X16" s="588"/>
      <c r="Y16" s="584" t="s">
        <v>368</v>
      </c>
      <c r="Z16" s="584"/>
      <c r="AA16" s="584"/>
      <c r="AB16" s="584"/>
      <c r="AC16" s="584"/>
      <c r="AD16" s="584"/>
      <c r="AE16" s="584"/>
      <c r="AF16" s="584"/>
      <c r="AG16" s="588" t="s">
        <v>368</v>
      </c>
      <c r="AH16" s="588"/>
      <c r="AI16" s="588"/>
      <c r="AJ16" s="647"/>
      <c r="AK16" s="619" t="s">
        <v>169</v>
      </c>
      <c r="AL16" s="582"/>
      <c r="AM16" s="582"/>
      <c r="AN16" s="582"/>
      <c r="AO16" s="582"/>
      <c r="AP16" s="582"/>
      <c r="AQ16" s="582"/>
      <c r="AR16" s="582"/>
      <c r="AS16" s="582"/>
      <c r="AT16" s="582"/>
      <c r="AU16" s="582"/>
      <c r="AV16" s="585"/>
      <c r="AW16" s="583">
        <v>8792686</v>
      </c>
      <c r="AX16" s="584"/>
      <c r="AY16" s="584"/>
      <c r="AZ16" s="584"/>
      <c r="BA16" s="584"/>
      <c r="BB16" s="584"/>
      <c r="BC16" s="584"/>
      <c r="BD16" s="584"/>
      <c r="BE16" s="584"/>
      <c r="BF16" s="588">
        <v>92.5</v>
      </c>
      <c r="BG16" s="588"/>
      <c r="BH16" s="588"/>
      <c r="BI16" s="588"/>
      <c r="BJ16" s="584">
        <v>35750</v>
      </c>
      <c r="BK16" s="821"/>
      <c r="BL16" s="821"/>
      <c r="BM16" s="821"/>
      <c r="BN16" s="821"/>
      <c r="BO16" s="821"/>
      <c r="BP16" s="822"/>
      <c r="BQ16" s="619" t="s">
        <v>168</v>
      </c>
      <c r="BR16" s="582"/>
      <c r="BS16" s="582"/>
      <c r="BT16" s="582"/>
      <c r="BU16" s="585"/>
      <c r="BV16" s="817" t="s">
        <v>403</v>
      </c>
      <c r="BW16" s="818"/>
      <c r="BX16" s="924"/>
      <c r="BY16" s="896"/>
      <c r="BZ16" s="619" t="s">
        <v>406</v>
      </c>
      <c r="CA16" s="684"/>
      <c r="CB16" s="684"/>
      <c r="CC16" s="684"/>
      <c r="CD16" s="684"/>
      <c r="CE16" s="684"/>
      <c r="CF16" s="684"/>
      <c r="CG16" s="684"/>
      <c r="CH16" s="684"/>
      <c r="CI16" s="684"/>
      <c r="CJ16" s="684"/>
      <c r="CK16" s="684"/>
      <c r="CL16" s="684"/>
      <c r="CM16" s="684"/>
      <c r="CN16" s="685"/>
      <c r="CO16" s="583">
        <v>133279</v>
      </c>
      <c r="CP16" s="584"/>
      <c r="CQ16" s="584"/>
      <c r="CR16" s="584"/>
      <c r="CS16" s="584"/>
      <c r="CT16" s="584"/>
      <c r="CU16" s="584"/>
      <c r="CV16" s="584"/>
      <c r="CW16" s="584"/>
      <c r="CX16" s="584"/>
      <c r="CY16" s="584">
        <v>-116047</v>
      </c>
      <c r="CZ16" s="584"/>
      <c r="DA16" s="584"/>
      <c r="DB16" s="584"/>
      <c r="DC16" s="584"/>
      <c r="DD16" s="584"/>
      <c r="DE16" s="584"/>
      <c r="DF16" s="584"/>
      <c r="DG16" s="584"/>
      <c r="DH16" s="903"/>
      <c r="DI16" s="4"/>
    </row>
    <row r="17" spans="2:113" ht="13.5" customHeight="1">
      <c r="B17" s="853" t="s">
        <v>780</v>
      </c>
      <c r="C17" s="695"/>
      <c r="D17" s="695"/>
      <c r="E17" s="695"/>
      <c r="F17" s="695"/>
      <c r="G17" s="695"/>
      <c r="H17" s="695"/>
      <c r="I17" s="695"/>
      <c r="J17" s="695"/>
      <c r="K17" s="695"/>
      <c r="L17" s="696"/>
      <c r="M17" s="583" t="s">
        <v>368</v>
      </c>
      <c r="N17" s="584"/>
      <c r="O17" s="584"/>
      <c r="P17" s="584"/>
      <c r="Q17" s="584"/>
      <c r="R17" s="584"/>
      <c r="S17" s="584"/>
      <c r="T17" s="584"/>
      <c r="U17" s="588" t="s">
        <v>368</v>
      </c>
      <c r="V17" s="588"/>
      <c r="W17" s="588"/>
      <c r="X17" s="588"/>
      <c r="Y17" s="584" t="s">
        <v>368</v>
      </c>
      <c r="Z17" s="584"/>
      <c r="AA17" s="584"/>
      <c r="AB17" s="584"/>
      <c r="AC17" s="584"/>
      <c r="AD17" s="584"/>
      <c r="AE17" s="584"/>
      <c r="AF17" s="584"/>
      <c r="AG17" s="588" t="s">
        <v>368</v>
      </c>
      <c r="AH17" s="588"/>
      <c r="AI17" s="588"/>
      <c r="AJ17" s="647"/>
      <c r="AK17" s="49"/>
      <c r="AL17" s="582" t="s">
        <v>166</v>
      </c>
      <c r="AM17" s="582"/>
      <c r="AN17" s="582"/>
      <c r="AO17" s="582"/>
      <c r="AP17" s="582"/>
      <c r="AQ17" s="582"/>
      <c r="AR17" s="582"/>
      <c r="AS17" s="582"/>
      <c r="AT17" s="582"/>
      <c r="AU17" s="582"/>
      <c r="AV17" s="585"/>
      <c r="AW17" s="583">
        <v>8792686</v>
      </c>
      <c r="AX17" s="584"/>
      <c r="AY17" s="584"/>
      <c r="AZ17" s="584"/>
      <c r="BA17" s="584"/>
      <c r="BB17" s="584"/>
      <c r="BC17" s="584"/>
      <c r="BD17" s="584"/>
      <c r="BE17" s="584"/>
      <c r="BF17" s="588">
        <v>92.5</v>
      </c>
      <c r="BG17" s="588"/>
      <c r="BH17" s="588"/>
      <c r="BI17" s="588"/>
      <c r="BJ17" s="584">
        <v>35750</v>
      </c>
      <c r="BK17" s="821"/>
      <c r="BL17" s="821"/>
      <c r="BM17" s="821"/>
      <c r="BN17" s="821"/>
      <c r="BO17" s="821"/>
      <c r="BP17" s="822"/>
      <c r="BQ17" s="619" t="s">
        <v>165</v>
      </c>
      <c r="BR17" s="582"/>
      <c r="BS17" s="582"/>
      <c r="BT17" s="582"/>
      <c r="BU17" s="585"/>
      <c r="BV17" s="817" t="s">
        <v>403</v>
      </c>
      <c r="BW17" s="818"/>
      <c r="BX17" s="924"/>
      <c r="BY17" s="896"/>
      <c r="BZ17" s="619" t="s">
        <v>39</v>
      </c>
      <c r="CA17" s="684"/>
      <c r="CB17" s="684"/>
      <c r="CC17" s="684"/>
      <c r="CD17" s="684"/>
      <c r="CE17" s="684"/>
      <c r="CF17" s="684"/>
      <c r="CG17" s="684"/>
      <c r="CH17" s="684"/>
      <c r="CI17" s="684"/>
      <c r="CJ17" s="684"/>
      <c r="CK17" s="684"/>
      <c r="CL17" s="684"/>
      <c r="CM17" s="684"/>
      <c r="CN17" s="685"/>
      <c r="CO17" s="583">
        <v>488128</v>
      </c>
      <c r="CP17" s="584"/>
      <c r="CQ17" s="584"/>
      <c r="CR17" s="584"/>
      <c r="CS17" s="584"/>
      <c r="CT17" s="584"/>
      <c r="CU17" s="584"/>
      <c r="CV17" s="584"/>
      <c r="CW17" s="584"/>
      <c r="CX17" s="584"/>
      <c r="CY17" s="584">
        <v>546151</v>
      </c>
      <c r="CZ17" s="584"/>
      <c r="DA17" s="584"/>
      <c r="DB17" s="584"/>
      <c r="DC17" s="584"/>
      <c r="DD17" s="584"/>
      <c r="DE17" s="584"/>
      <c r="DF17" s="584"/>
      <c r="DG17" s="584"/>
      <c r="DH17" s="903"/>
      <c r="DI17" s="4"/>
    </row>
    <row r="18" spans="2:113" ht="13.5" customHeight="1">
      <c r="B18" s="853" t="s">
        <v>170</v>
      </c>
      <c r="C18" s="695"/>
      <c r="D18" s="695"/>
      <c r="E18" s="695"/>
      <c r="F18" s="695"/>
      <c r="G18" s="695"/>
      <c r="H18" s="695"/>
      <c r="I18" s="695"/>
      <c r="J18" s="695"/>
      <c r="K18" s="695"/>
      <c r="L18" s="696"/>
      <c r="M18" s="583">
        <v>1464282</v>
      </c>
      <c r="N18" s="584"/>
      <c r="O18" s="584"/>
      <c r="P18" s="584"/>
      <c r="Q18" s="584"/>
      <c r="R18" s="584"/>
      <c r="S18" s="584"/>
      <c r="T18" s="584"/>
      <c r="U18" s="588">
        <v>4.7</v>
      </c>
      <c r="V18" s="588"/>
      <c r="W18" s="588"/>
      <c r="X18" s="588"/>
      <c r="Y18" s="584">
        <v>1464282</v>
      </c>
      <c r="Z18" s="584"/>
      <c r="AA18" s="584"/>
      <c r="AB18" s="584"/>
      <c r="AC18" s="584"/>
      <c r="AD18" s="584"/>
      <c r="AE18" s="584"/>
      <c r="AF18" s="584"/>
      <c r="AG18" s="588">
        <v>10.1</v>
      </c>
      <c r="AH18" s="588"/>
      <c r="AI18" s="588"/>
      <c r="AJ18" s="647"/>
      <c r="AK18" s="49"/>
      <c r="AL18" s="6"/>
      <c r="AM18" s="908" t="s">
        <v>7</v>
      </c>
      <c r="AN18" s="908"/>
      <c r="AO18" s="908"/>
      <c r="AP18" s="908"/>
      <c r="AQ18" s="908"/>
      <c r="AR18" s="908"/>
      <c r="AS18" s="908"/>
      <c r="AT18" s="908"/>
      <c r="AU18" s="908"/>
      <c r="AV18" s="909"/>
      <c r="AW18" s="583">
        <v>4747227</v>
      </c>
      <c r="AX18" s="584"/>
      <c r="AY18" s="584"/>
      <c r="AZ18" s="584"/>
      <c r="BA18" s="584"/>
      <c r="BB18" s="584"/>
      <c r="BC18" s="584"/>
      <c r="BD18" s="584"/>
      <c r="BE18" s="584"/>
      <c r="BF18" s="588">
        <v>49.9</v>
      </c>
      <c r="BG18" s="588"/>
      <c r="BH18" s="588"/>
      <c r="BI18" s="588"/>
      <c r="BJ18" s="584">
        <v>35750</v>
      </c>
      <c r="BK18" s="821"/>
      <c r="BL18" s="821"/>
      <c r="BM18" s="821"/>
      <c r="BN18" s="821"/>
      <c r="BO18" s="821"/>
      <c r="BP18" s="822"/>
      <c r="BQ18" s="619" t="s">
        <v>163</v>
      </c>
      <c r="BR18" s="582"/>
      <c r="BS18" s="582"/>
      <c r="BT18" s="582"/>
      <c r="BU18" s="585"/>
      <c r="BV18" s="817" t="s">
        <v>403</v>
      </c>
      <c r="BW18" s="818"/>
      <c r="BX18" s="924"/>
      <c r="BY18" s="896"/>
      <c r="BZ18" s="619" t="s">
        <v>407</v>
      </c>
      <c r="CA18" s="684"/>
      <c r="CB18" s="684"/>
      <c r="CC18" s="684"/>
      <c r="CD18" s="684"/>
      <c r="CE18" s="684"/>
      <c r="CF18" s="684"/>
      <c r="CG18" s="684"/>
      <c r="CH18" s="684"/>
      <c r="CI18" s="684"/>
      <c r="CJ18" s="684"/>
      <c r="CK18" s="684"/>
      <c r="CL18" s="684"/>
      <c r="CM18" s="684"/>
      <c r="CN18" s="685"/>
      <c r="CO18" s="583" t="s">
        <v>368</v>
      </c>
      <c r="CP18" s="584"/>
      <c r="CQ18" s="584"/>
      <c r="CR18" s="584"/>
      <c r="CS18" s="584"/>
      <c r="CT18" s="584"/>
      <c r="CU18" s="584"/>
      <c r="CV18" s="584"/>
      <c r="CW18" s="584"/>
      <c r="CX18" s="584"/>
      <c r="CY18" s="584" t="s">
        <v>368</v>
      </c>
      <c r="CZ18" s="584"/>
      <c r="DA18" s="584"/>
      <c r="DB18" s="584"/>
      <c r="DC18" s="584"/>
      <c r="DD18" s="584"/>
      <c r="DE18" s="584"/>
      <c r="DF18" s="584"/>
      <c r="DG18" s="584"/>
      <c r="DH18" s="903"/>
      <c r="DI18" s="4"/>
    </row>
    <row r="19" spans="2:113" ht="13.5" customHeight="1">
      <c r="B19" s="853" t="s">
        <v>167</v>
      </c>
      <c r="C19" s="695"/>
      <c r="D19" s="695"/>
      <c r="E19" s="695"/>
      <c r="F19" s="695"/>
      <c r="G19" s="695"/>
      <c r="H19" s="695"/>
      <c r="I19" s="695"/>
      <c r="J19" s="695"/>
      <c r="K19" s="695"/>
      <c r="L19" s="696"/>
      <c r="M19" s="583" t="s">
        <v>368</v>
      </c>
      <c r="N19" s="584"/>
      <c r="O19" s="584"/>
      <c r="P19" s="584"/>
      <c r="Q19" s="584"/>
      <c r="R19" s="584"/>
      <c r="S19" s="584"/>
      <c r="T19" s="584"/>
      <c r="U19" s="588" t="s">
        <v>368</v>
      </c>
      <c r="V19" s="588"/>
      <c r="W19" s="588"/>
      <c r="X19" s="588"/>
      <c r="Y19" s="584" t="s">
        <v>368</v>
      </c>
      <c r="Z19" s="584"/>
      <c r="AA19" s="584"/>
      <c r="AB19" s="584"/>
      <c r="AC19" s="584"/>
      <c r="AD19" s="584"/>
      <c r="AE19" s="584"/>
      <c r="AF19" s="584"/>
      <c r="AG19" s="588" t="s">
        <v>368</v>
      </c>
      <c r="AH19" s="588"/>
      <c r="AI19" s="588"/>
      <c r="AJ19" s="647"/>
      <c r="AK19" s="911" t="s">
        <v>116</v>
      </c>
      <c r="AL19" s="60"/>
      <c r="AM19" s="59"/>
      <c r="AN19" s="894" t="s">
        <v>161</v>
      </c>
      <c r="AO19" s="894"/>
      <c r="AP19" s="894"/>
      <c r="AQ19" s="894"/>
      <c r="AR19" s="894"/>
      <c r="AS19" s="894"/>
      <c r="AT19" s="894"/>
      <c r="AU19" s="894"/>
      <c r="AV19" s="895"/>
      <c r="AW19" s="741">
        <v>123005</v>
      </c>
      <c r="AX19" s="742"/>
      <c r="AY19" s="742"/>
      <c r="AZ19" s="742"/>
      <c r="BA19" s="742"/>
      <c r="BB19" s="742"/>
      <c r="BC19" s="742"/>
      <c r="BD19" s="742"/>
      <c r="BE19" s="742"/>
      <c r="BF19" s="743">
        <v>1.3</v>
      </c>
      <c r="BG19" s="743"/>
      <c r="BH19" s="743"/>
      <c r="BI19" s="743"/>
      <c r="BJ19" s="742" t="s">
        <v>368</v>
      </c>
      <c r="BK19" s="831"/>
      <c r="BL19" s="831"/>
      <c r="BM19" s="831"/>
      <c r="BN19" s="831"/>
      <c r="BO19" s="831"/>
      <c r="BP19" s="832"/>
      <c r="BQ19" s="619" t="s">
        <v>160</v>
      </c>
      <c r="BR19" s="582"/>
      <c r="BS19" s="582"/>
      <c r="BT19" s="582"/>
      <c r="BU19" s="585"/>
      <c r="BV19" s="817" t="s">
        <v>403</v>
      </c>
      <c r="BW19" s="818"/>
      <c r="BX19" s="924"/>
      <c r="BY19" s="896"/>
      <c r="BZ19" s="619" t="s">
        <v>408</v>
      </c>
      <c r="CA19" s="684"/>
      <c r="CB19" s="684"/>
      <c r="CC19" s="684"/>
      <c r="CD19" s="684"/>
      <c r="CE19" s="684"/>
      <c r="CF19" s="684"/>
      <c r="CG19" s="684"/>
      <c r="CH19" s="684"/>
      <c r="CI19" s="684"/>
      <c r="CJ19" s="684"/>
      <c r="CK19" s="684"/>
      <c r="CL19" s="684"/>
      <c r="CM19" s="684"/>
      <c r="CN19" s="685"/>
      <c r="CO19" s="583">
        <v>510689</v>
      </c>
      <c r="CP19" s="584"/>
      <c r="CQ19" s="584"/>
      <c r="CR19" s="584"/>
      <c r="CS19" s="584"/>
      <c r="CT19" s="584"/>
      <c r="CU19" s="584"/>
      <c r="CV19" s="584"/>
      <c r="CW19" s="584"/>
      <c r="CX19" s="584"/>
      <c r="CY19" s="584">
        <v>523698</v>
      </c>
      <c r="CZ19" s="584"/>
      <c r="DA19" s="584"/>
      <c r="DB19" s="584"/>
      <c r="DC19" s="584"/>
      <c r="DD19" s="584"/>
      <c r="DE19" s="584"/>
      <c r="DF19" s="584"/>
      <c r="DG19" s="584"/>
      <c r="DH19" s="903"/>
      <c r="DI19" s="4"/>
    </row>
    <row r="20" spans="2:113" ht="13.5" customHeight="1">
      <c r="B20" s="853" t="s">
        <v>164</v>
      </c>
      <c r="C20" s="695"/>
      <c r="D20" s="695"/>
      <c r="E20" s="695"/>
      <c r="F20" s="695"/>
      <c r="G20" s="695"/>
      <c r="H20" s="695"/>
      <c r="I20" s="695"/>
      <c r="J20" s="695"/>
      <c r="K20" s="695"/>
      <c r="L20" s="696"/>
      <c r="M20" s="583" t="s">
        <v>368</v>
      </c>
      <c r="N20" s="584"/>
      <c r="O20" s="584"/>
      <c r="P20" s="584"/>
      <c r="Q20" s="584"/>
      <c r="R20" s="584"/>
      <c r="S20" s="584"/>
      <c r="T20" s="584"/>
      <c r="U20" s="588" t="s">
        <v>368</v>
      </c>
      <c r="V20" s="588"/>
      <c r="W20" s="588"/>
      <c r="X20" s="588"/>
      <c r="Y20" s="584" t="s">
        <v>368</v>
      </c>
      <c r="Z20" s="584"/>
      <c r="AA20" s="584"/>
      <c r="AB20" s="584"/>
      <c r="AC20" s="584"/>
      <c r="AD20" s="584"/>
      <c r="AE20" s="584"/>
      <c r="AF20" s="584"/>
      <c r="AG20" s="588" t="s">
        <v>368</v>
      </c>
      <c r="AH20" s="588"/>
      <c r="AI20" s="588"/>
      <c r="AJ20" s="647"/>
      <c r="AK20" s="912"/>
      <c r="AL20" s="58"/>
      <c r="AM20" s="6"/>
      <c r="AN20" s="582" t="s">
        <v>158</v>
      </c>
      <c r="AO20" s="582"/>
      <c r="AP20" s="582"/>
      <c r="AQ20" s="582"/>
      <c r="AR20" s="582"/>
      <c r="AS20" s="582"/>
      <c r="AT20" s="582"/>
      <c r="AU20" s="582"/>
      <c r="AV20" s="585"/>
      <c r="AW20" s="583">
        <v>4277577</v>
      </c>
      <c r="AX20" s="584"/>
      <c r="AY20" s="584"/>
      <c r="AZ20" s="584"/>
      <c r="BA20" s="584"/>
      <c r="BB20" s="584"/>
      <c r="BC20" s="584"/>
      <c r="BD20" s="584"/>
      <c r="BE20" s="584"/>
      <c r="BF20" s="588">
        <v>45</v>
      </c>
      <c r="BG20" s="588"/>
      <c r="BH20" s="588"/>
      <c r="BI20" s="588"/>
      <c r="BJ20" s="584" t="s">
        <v>368</v>
      </c>
      <c r="BK20" s="821"/>
      <c r="BL20" s="821"/>
      <c r="BM20" s="821"/>
      <c r="BN20" s="821"/>
      <c r="BO20" s="821"/>
      <c r="BP20" s="822"/>
      <c r="BQ20" s="619" t="s">
        <v>157</v>
      </c>
      <c r="BR20" s="582"/>
      <c r="BS20" s="582"/>
      <c r="BT20" s="582"/>
      <c r="BU20" s="585"/>
      <c r="BV20" s="817" t="s">
        <v>403</v>
      </c>
      <c r="BW20" s="818"/>
      <c r="BX20" s="897"/>
      <c r="BY20" s="898"/>
      <c r="BZ20" s="697" t="s">
        <v>410</v>
      </c>
      <c r="CA20" s="901"/>
      <c r="CB20" s="901"/>
      <c r="CC20" s="901"/>
      <c r="CD20" s="901"/>
      <c r="CE20" s="901"/>
      <c r="CF20" s="901"/>
      <c r="CG20" s="901"/>
      <c r="CH20" s="901"/>
      <c r="CI20" s="901"/>
      <c r="CJ20" s="901"/>
      <c r="CK20" s="901"/>
      <c r="CL20" s="901"/>
      <c r="CM20" s="901"/>
      <c r="CN20" s="902"/>
      <c r="CO20" s="583">
        <v>110718</v>
      </c>
      <c r="CP20" s="584"/>
      <c r="CQ20" s="584"/>
      <c r="CR20" s="584"/>
      <c r="CS20" s="584"/>
      <c r="CT20" s="584"/>
      <c r="CU20" s="584"/>
      <c r="CV20" s="584"/>
      <c r="CW20" s="584"/>
      <c r="CX20" s="584"/>
      <c r="CY20" s="584">
        <v>-93594</v>
      </c>
      <c r="CZ20" s="584"/>
      <c r="DA20" s="584"/>
      <c r="DB20" s="584"/>
      <c r="DC20" s="584"/>
      <c r="DD20" s="584"/>
      <c r="DE20" s="584"/>
      <c r="DF20" s="584"/>
      <c r="DG20" s="584"/>
      <c r="DH20" s="903"/>
      <c r="DI20" s="4"/>
    </row>
    <row r="21" spans="2:113" ht="13.5" customHeight="1">
      <c r="B21" s="853" t="s">
        <v>162</v>
      </c>
      <c r="C21" s="695"/>
      <c r="D21" s="695"/>
      <c r="E21" s="695"/>
      <c r="F21" s="695"/>
      <c r="G21" s="695"/>
      <c r="H21" s="695"/>
      <c r="I21" s="695"/>
      <c r="J21" s="695"/>
      <c r="K21" s="695"/>
      <c r="L21" s="696"/>
      <c r="M21" s="583">
        <v>66021</v>
      </c>
      <c r="N21" s="584"/>
      <c r="O21" s="584"/>
      <c r="P21" s="584"/>
      <c r="Q21" s="584"/>
      <c r="R21" s="584"/>
      <c r="S21" s="584"/>
      <c r="T21" s="584"/>
      <c r="U21" s="588">
        <v>0.2</v>
      </c>
      <c r="V21" s="588"/>
      <c r="W21" s="588"/>
      <c r="X21" s="588"/>
      <c r="Y21" s="584">
        <v>66021</v>
      </c>
      <c r="Z21" s="584"/>
      <c r="AA21" s="584"/>
      <c r="AB21" s="584"/>
      <c r="AC21" s="584"/>
      <c r="AD21" s="584"/>
      <c r="AE21" s="584"/>
      <c r="AF21" s="584"/>
      <c r="AG21" s="588">
        <v>0.5</v>
      </c>
      <c r="AH21" s="588"/>
      <c r="AI21" s="588"/>
      <c r="AJ21" s="647"/>
      <c r="AK21" s="912"/>
      <c r="AL21" s="58"/>
      <c r="AM21" s="6"/>
      <c r="AN21" s="582" t="s">
        <v>155</v>
      </c>
      <c r="AO21" s="582"/>
      <c r="AP21" s="582"/>
      <c r="AQ21" s="582"/>
      <c r="AR21" s="582"/>
      <c r="AS21" s="582"/>
      <c r="AT21" s="582"/>
      <c r="AU21" s="582"/>
      <c r="AV21" s="585"/>
      <c r="AW21" s="583">
        <v>119886</v>
      </c>
      <c r="AX21" s="584"/>
      <c r="AY21" s="584"/>
      <c r="AZ21" s="584"/>
      <c r="BA21" s="584"/>
      <c r="BB21" s="584"/>
      <c r="BC21" s="584"/>
      <c r="BD21" s="584"/>
      <c r="BE21" s="584"/>
      <c r="BF21" s="588">
        <v>1.3</v>
      </c>
      <c r="BG21" s="588"/>
      <c r="BH21" s="588"/>
      <c r="BI21" s="588"/>
      <c r="BJ21" s="584" t="s">
        <v>368</v>
      </c>
      <c r="BK21" s="821"/>
      <c r="BL21" s="821"/>
      <c r="BM21" s="821"/>
      <c r="BN21" s="821"/>
      <c r="BO21" s="821"/>
      <c r="BP21" s="822"/>
      <c r="BQ21" s="619" t="s">
        <v>154</v>
      </c>
      <c r="BR21" s="582"/>
      <c r="BS21" s="582"/>
      <c r="BT21" s="582"/>
      <c r="BU21" s="585"/>
      <c r="BV21" s="817" t="s">
        <v>403</v>
      </c>
      <c r="BW21" s="818"/>
      <c r="BX21" s="26"/>
      <c r="BY21" s="28"/>
      <c r="BZ21" s="28"/>
      <c r="CA21" s="788" t="s">
        <v>153</v>
      </c>
      <c r="CB21" s="788"/>
      <c r="CC21" s="788"/>
      <c r="CD21" s="788"/>
      <c r="CE21" s="788"/>
      <c r="CF21" s="788"/>
      <c r="CG21" s="788"/>
      <c r="CH21" s="788"/>
      <c r="CI21" s="788"/>
      <c r="CJ21" s="788"/>
      <c r="CK21" s="788"/>
      <c r="CL21" s="27"/>
      <c r="CM21" s="27"/>
      <c r="CN21" s="25"/>
      <c r="CO21" s="910" t="s">
        <v>152</v>
      </c>
      <c r="CP21" s="632"/>
      <c r="CQ21" s="632"/>
      <c r="CR21" s="632"/>
      <c r="CS21" s="632"/>
      <c r="CT21" s="893" t="s">
        <v>411</v>
      </c>
      <c r="CU21" s="788"/>
      <c r="CV21" s="788"/>
      <c r="CW21" s="788"/>
      <c r="CX21" s="788"/>
      <c r="CY21" s="796"/>
      <c r="CZ21" s="893" t="s">
        <v>412</v>
      </c>
      <c r="DA21" s="745"/>
      <c r="DB21" s="745"/>
      <c r="DC21" s="745"/>
      <c r="DD21" s="745"/>
      <c r="DE21" s="745"/>
      <c r="DF21" s="745"/>
      <c r="DG21" s="745"/>
      <c r="DH21" s="904"/>
      <c r="DI21" s="4"/>
    </row>
    <row r="22" spans="2:113" ht="13.5" customHeight="1">
      <c r="B22" s="659" t="s">
        <v>159</v>
      </c>
      <c r="C22" s="582"/>
      <c r="D22" s="582"/>
      <c r="E22" s="582"/>
      <c r="F22" s="582"/>
      <c r="G22" s="582"/>
      <c r="H22" s="582"/>
      <c r="I22" s="582"/>
      <c r="J22" s="582"/>
      <c r="K22" s="582"/>
      <c r="L22" s="585"/>
      <c r="M22" s="583" t="s">
        <v>368</v>
      </c>
      <c r="N22" s="584"/>
      <c r="O22" s="584"/>
      <c r="P22" s="584"/>
      <c r="Q22" s="584"/>
      <c r="R22" s="584"/>
      <c r="S22" s="584"/>
      <c r="T22" s="584"/>
      <c r="U22" s="588" t="s">
        <v>368</v>
      </c>
      <c r="V22" s="588"/>
      <c r="W22" s="588"/>
      <c r="X22" s="588"/>
      <c r="Y22" s="584" t="s">
        <v>368</v>
      </c>
      <c r="Z22" s="584"/>
      <c r="AA22" s="584"/>
      <c r="AB22" s="584"/>
      <c r="AC22" s="584"/>
      <c r="AD22" s="584"/>
      <c r="AE22" s="584"/>
      <c r="AF22" s="584"/>
      <c r="AG22" s="588" t="s">
        <v>368</v>
      </c>
      <c r="AH22" s="588"/>
      <c r="AI22" s="588"/>
      <c r="AJ22" s="647"/>
      <c r="AK22" s="913"/>
      <c r="AL22" s="57"/>
      <c r="AM22" s="56"/>
      <c r="AN22" s="908" t="s">
        <v>150</v>
      </c>
      <c r="AO22" s="908"/>
      <c r="AP22" s="908"/>
      <c r="AQ22" s="908"/>
      <c r="AR22" s="908"/>
      <c r="AS22" s="908"/>
      <c r="AT22" s="908"/>
      <c r="AU22" s="908"/>
      <c r="AV22" s="909"/>
      <c r="AW22" s="733">
        <v>226759</v>
      </c>
      <c r="AX22" s="734"/>
      <c r="AY22" s="734"/>
      <c r="AZ22" s="734"/>
      <c r="BA22" s="734"/>
      <c r="BB22" s="734"/>
      <c r="BC22" s="734"/>
      <c r="BD22" s="734"/>
      <c r="BE22" s="734"/>
      <c r="BF22" s="735">
        <v>2.4</v>
      </c>
      <c r="BG22" s="735"/>
      <c r="BH22" s="735"/>
      <c r="BI22" s="735"/>
      <c r="BJ22" s="734">
        <v>35750</v>
      </c>
      <c r="BK22" s="833"/>
      <c r="BL22" s="833"/>
      <c r="BM22" s="833"/>
      <c r="BN22" s="833"/>
      <c r="BO22" s="833"/>
      <c r="BP22" s="834"/>
      <c r="BQ22" s="619" t="s">
        <v>149</v>
      </c>
      <c r="BR22" s="582"/>
      <c r="BS22" s="582"/>
      <c r="BT22" s="582"/>
      <c r="BU22" s="585"/>
      <c r="BV22" s="817" t="s">
        <v>403</v>
      </c>
      <c r="BW22" s="818"/>
      <c r="BX22" s="55"/>
      <c r="BY22" s="54"/>
      <c r="BZ22" s="36"/>
      <c r="CA22" s="806"/>
      <c r="CB22" s="806"/>
      <c r="CC22" s="806"/>
      <c r="CD22" s="806"/>
      <c r="CE22" s="806"/>
      <c r="CF22" s="806"/>
      <c r="CG22" s="806"/>
      <c r="CH22" s="806"/>
      <c r="CI22" s="806"/>
      <c r="CJ22" s="806"/>
      <c r="CK22" s="806"/>
      <c r="CL22" s="36"/>
      <c r="CM22" s="36"/>
      <c r="CN22" s="53"/>
      <c r="CO22" s="661"/>
      <c r="CP22" s="662"/>
      <c r="CQ22" s="662"/>
      <c r="CR22" s="662"/>
      <c r="CS22" s="662"/>
      <c r="CT22" s="855"/>
      <c r="CU22" s="806"/>
      <c r="CV22" s="806"/>
      <c r="CW22" s="806"/>
      <c r="CX22" s="806"/>
      <c r="CY22" s="856"/>
      <c r="CZ22" s="905"/>
      <c r="DA22" s="906"/>
      <c r="DB22" s="906"/>
      <c r="DC22" s="906"/>
      <c r="DD22" s="906"/>
      <c r="DE22" s="906"/>
      <c r="DF22" s="906"/>
      <c r="DG22" s="906"/>
      <c r="DH22" s="907"/>
      <c r="DI22" s="4"/>
    </row>
    <row r="23" spans="2:113" ht="13.5" customHeight="1">
      <c r="B23" s="659" t="s">
        <v>156</v>
      </c>
      <c r="C23" s="582"/>
      <c r="D23" s="582"/>
      <c r="E23" s="582"/>
      <c r="F23" s="582"/>
      <c r="G23" s="582"/>
      <c r="H23" s="582"/>
      <c r="I23" s="582"/>
      <c r="J23" s="582"/>
      <c r="K23" s="582"/>
      <c r="L23" s="585"/>
      <c r="M23" s="583">
        <v>61199</v>
      </c>
      <c r="N23" s="584"/>
      <c r="O23" s="584"/>
      <c r="P23" s="584"/>
      <c r="Q23" s="584"/>
      <c r="R23" s="584"/>
      <c r="S23" s="584"/>
      <c r="T23" s="584"/>
      <c r="U23" s="588">
        <v>0.2</v>
      </c>
      <c r="V23" s="588"/>
      <c r="W23" s="588"/>
      <c r="X23" s="588"/>
      <c r="Y23" s="584">
        <v>61199</v>
      </c>
      <c r="Z23" s="584"/>
      <c r="AA23" s="584"/>
      <c r="AB23" s="584"/>
      <c r="AC23" s="584"/>
      <c r="AD23" s="584"/>
      <c r="AE23" s="584"/>
      <c r="AF23" s="584"/>
      <c r="AG23" s="588">
        <v>0.4</v>
      </c>
      <c r="AH23" s="588"/>
      <c r="AI23" s="588"/>
      <c r="AJ23" s="647"/>
      <c r="AK23" s="46"/>
      <c r="AL23" s="4"/>
      <c r="AM23" s="894" t="s">
        <v>147</v>
      </c>
      <c r="AN23" s="894"/>
      <c r="AO23" s="894"/>
      <c r="AP23" s="894"/>
      <c r="AQ23" s="894"/>
      <c r="AR23" s="894"/>
      <c r="AS23" s="894"/>
      <c r="AT23" s="894"/>
      <c r="AU23" s="894"/>
      <c r="AV23" s="895"/>
      <c r="AW23" s="741">
        <v>3611807</v>
      </c>
      <c r="AX23" s="742"/>
      <c r="AY23" s="742"/>
      <c r="AZ23" s="742"/>
      <c r="BA23" s="742"/>
      <c r="BB23" s="742"/>
      <c r="BC23" s="742"/>
      <c r="BD23" s="742"/>
      <c r="BE23" s="742"/>
      <c r="BF23" s="743">
        <v>38</v>
      </c>
      <c r="BG23" s="743"/>
      <c r="BH23" s="743"/>
      <c r="BI23" s="743"/>
      <c r="BJ23" s="742" t="s">
        <v>368</v>
      </c>
      <c r="BK23" s="831"/>
      <c r="BL23" s="831"/>
      <c r="BM23" s="831"/>
      <c r="BN23" s="831"/>
      <c r="BO23" s="831"/>
      <c r="BP23" s="832"/>
      <c r="BQ23" s="835" t="s">
        <v>146</v>
      </c>
      <c r="BR23" s="695"/>
      <c r="BS23" s="695"/>
      <c r="BT23" s="695"/>
      <c r="BU23" s="696"/>
      <c r="BV23" s="817" t="s">
        <v>403</v>
      </c>
      <c r="BW23" s="818"/>
      <c r="BX23" s="720" t="s">
        <v>145</v>
      </c>
      <c r="BY23" s="896"/>
      <c r="BZ23" s="641" t="s">
        <v>144</v>
      </c>
      <c r="CA23" s="642"/>
      <c r="CB23" s="642"/>
      <c r="CC23" s="642"/>
      <c r="CD23" s="642"/>
      <c r="CE23" s="642"/>
      <c r="CF23" s="642"/>
      <c r="CG23" s="642"/>
      <c r="CH23" s="642"/>
      <c r="CI23" s="642"/>
      <c r="CJ23" s="642"/>
      <c r="CK23" s="642"/>
      <c r="CL23" s="642"/>
      <c r="CM23" s="642"/>
      <c r="CN23" s="643"/>
      <c r="CO23" s="899">
        <v>399</v>
      </c>
      <c r="CP23" s="900"/>
      <c r="CQ23" s="900"/>
      <c r="CR23" s="900"/>
      <c r="CS23" s="900"/>
      <c r="CT23" s="888">
        <f>CO23*CZ23</f>
        <v>1246875</v>
      </c>
      <c r="CU23" s="888"/>
      <c r="CV23" s="888"/>
      <c r="CW23" s="888"/>
      <c r="CX23" s="888"/>
      <c r="CY23" s="888"/>
      <c r="CZ23" s="888">
        <v>3125</v>
      </c>
      <c r="DA23" s="888"/>
      <c r="DB23" s="888"/>
      <c r="DC23" s="888"/>
      <c r="DD23" s="888"/>
      <c r="DE23" s="888"/>
      <c r="DF23" s="888"/>
      <c r="DG23" s="888"/>
      <c r="DH23" s="889"/>
      <c r="DI23" s="4"/>
    </row>
    <row r="24" spans="2:113" ht="13.5" customHeight="1">
      <c r="B24" s="659" t="s">
        <v>151</v>
      </c>
      <c r="C24" s="582"/>
      <c r="D24" s="582"/>
      <c r="E24" s="582"/>
      <c r="F24" s="582"/>
      <c r="G24" s="582"/>
      <c r="H24" s="582"/>
      <c r="I24" s="582"/>
      <c r="J24" s="582"/>
      <c r="K24" s="582"/>
      <c r="L24" s="585"/>
      <c r="M24" s="583">
        <v>3880614</v>
      </c>
      <c r="N24" s="584"/>
      <c r="O24" s="584"/>
      <c r="P24" s="584"/>
      <c r="Q24" s="584"/>
      <c r="R24" s="584"/>
      <c r="S24" s="584"/>
      <c r="T24" s="584"/>
      <c r="U24" s="588">
        <v>12.5</v>
      </c>
      <c r="V24" s="588"/>
      <c r="W24" s="588"/>
      <c r="X24" s="588"/>
      <c r="Y24" s="584">
        <v>3744394</v>
      </c>
      <c r="Z24" s="584"/>
      <c r="AA24" s="584"/>
      <c r="AB24" s="584"/>
      <c r="AC24" s="584"/>
      <c r="AD24" s="584"/>
      <c r="AE24" s="584"/>
      <c r="AF24" s="584"/>
      <c r="AG24" s="588">
        <v>25.8</v>
      </c>
      <c r="AH24" s="588"/>
      <c r="AI24" s="588"/>
      <c r="AJ24" s="647"/>
      <c r="AK24" s="46"/>
      <c r="AL24" s="4"/>
      <c r="AM24" s="4"/>
      <c r="AN24" s="582" t="s">
        <v>142</v>
      </c>
      <c r="AO24" s="582"/>
      <c r="AP24" s="582"/>
      <c r="AQ24" s="582"/>
      <c r="AR24" s="582"/>
      <c r="AS24" s="582"/>
      <c r="AT24" s="582"/>
      <c r="AU24" s="582"/>
      <c r="AV24" s="585"/>
      <c r="AW24" s="583">
        <v>3347977</v>
      </c>
      <c r="AX24" s="584"/>
      <c r="AY24" s="584"/>
      <c r="AZ24" s="584"/>
      <c r="BA24" s="584"/>
      <c r="BB24" s="584"/>
      <c r="BC24" s="584"/>
      <c r="BD24" s="584"/>
      <c r="BE24" s="584"/>
      <c r="BF24" s="588">
        <v>35.200000000000003</v>
      </c>
      <c r="BG24" s="588"/>
      <c r="BH24" s="588"/>
      <c r="BI24" s="588"/>
      <c r="BJ24" s="584" t="s">
        <v>368</v>
      </c>
      <c r="BK24" s="821"/>
      <c r="BL24" s="821"/>
      <c r="BM24" s="821"/>
      <c r="BN24" s="821"/>
      <c r="BO24" s="821"/>
      <c r="BP24" s="822"/>
      <c r="BQ24" s="890" t="s">
        <v>141</v>
      </c>
      <c r="BR24" s="891"/>
      <c r="BS24" s="891"/>
      <c r="BT24" s="891"/>
      <c r="BU24" s="892"/>
      <c r="BV24" s="817" t="s">
        <v>409</v>
      </c>
      <c r="BW24" s="818"/>
      <c r="BX24" s="720"/>
      <c r="BY24" s="896"/>
      <c r="BZ24" s="52"/>
      <c r="CA24" s="582" t="s">
        <v>140</v>
      </c>
      <c r="CB24" s="582"/>
      <c r="CC24" s="582"/>
      <c r="CD24" s="582"/>
      <c r="CE24" s="582"/>
      <c r="CF24" s="582"/>
      <c r="CG24" s="582"/>
      <c r="CH24" s="582"/>
      <c r="CI24" s="582"/>
      <c r="CJ24" s="582"/>
      <c r="CK24" s="582"/>
      <c r="CL24" s="582"/>
      <c r="CM24" s="582"/>
      <c r="CN24" s="585"/>
      <c r="CO24" s="583" t="s">
        <v>368</v>
      </c>
      <c r="CP24" s="584"/>
      <c r="CQ24" s="584"/>
      <c r="CR24" s="584"/>
      <c r="CS24" s="584"/>
      <c r="CT24" s="752" t="s">
        <v>368</v>
      </c>
      <c r="CU24" s="752"/>
      <c r="CV24" s="752"/>
      <c r="CW24" s="752"/>
      <c r="CX24" s="752"/>
      <c r="CY24" s="752"/>
      <c r="CZ24" s="752" t="s">
        <v>368</v>
      </c>
      <c r="DA24" s="752"/>
      <c r="DB24" s="752"/>
      <c r="DC24" s="752"/>
      <c r="DD24" s="752"/>
      <c r="DE24" s="752"/>
      <c r="DF24" s="752"/>
      <c r="DG24" s="752"/>
      <c r="DH24" s="754"/>
      <c r="DI24" s="4"/>
    </row>
    <row r="25" spans="2:113" ht="13.5" customHeight="1">
      <c r="B25" s="878" t="s">
        <v>116</v>
      </c>
      <c r="C25" s="885" t="s">
        <v>148</v>
      </c>
      <c r="D25" s="886"/>
      <c r="E25" s="886"/>
      <c r="F25" s="886"/>
      <c r="G25" s="886"/>
      <c r="H25" s="886"/>
      <c r="I25" s="886"/>
      <c r="J25" s="886"/>
      <c r="K25" s="886"/>
      <c r="L25" s="887"/>
      <c r="M25" s="741">
        <v>3744394</v>
      </c>
      <c r="N25" s="742"/>
      <c r="O25" s="742"/>
      <c r="P25" s="742"/>
      <c r="Q25" s="742"/>
      <c r="R25" s="742"/>
      <c r="S25" s="742"/>
      <c r="T25" s="742"/>
      <c r="U25" s="743">
        <v>12.1</v>
      </c>
      <c r="V25" s="743"/>
      <c r="W25" s="743"/>
      <c r="X25" s="743"/>
      <c r="Y25" s="742">
        <v>3744394</v>
      </c>
      <c r="Z25" s="742"/>
      <c r="AA25" s="742"/>
      <c r="AB25" s="742"/>
      <c r="AC25" s="742"/>
      <c r="AD25" s="742"/>
      <c r="AE25" s="742"/>
      <c r="AF25" s="742"/>
      <c r="AG25" s="743">
        <v>25.8</v>
      </c>
      <c r="AH25" s="743"/>
      <c r="AI25" s="743"/>
      <c r="AJ25" s="781"/>
      <c r="AK25" s="46"/>
      <c r="AL25" s="4"/>
      <c r="AM25" s="582" t="s">
        <v>138</v>
      </c>
      <c r="AN25" s="582"/>
      <c r="AO25" s="582"/>
      <c r="AP25" s="582"/>
      <c r="AQ25" s="582"/>
      <c r="AR25" s="582"/>
      <c r="AS25" s="582"/>
      <c r="AT25" s="582"/>
      <c r="AU25" s="582"/>
      <c r="AV25" s="585"/>
      <c r="AW25" s="583">
        <v>67377</v>
      </c>
      <c r="AX25" s="584"/>
      <c r="AY25" s="584"/>
      <c r="AZ25" s="584"/>
      <c r="BA25" s="584"/>
      <c r="BB25" s="584"/>
      <c r="BC25" s="584"/>
      <c r="BD25" s="584"/>
      <c r="BE25" s="584"/>
      <c r="BF25" s="588">
        <v>0.7</v>
      </c>
      <c r="BG25" s="588"/>
      <c r="BH25" s="588"/>
      <c r="BI25" s="588"/>
      <c r="BJ25" s="584" t="s">
        <v>368</v>
      </c>
      <c r="BK25" s="821"/>
      <c r="BL25" s="821"/>
      <c r="BM25" s="821"/>
      <c r="BN25" s="821"/>
      <c r="BO25" s="821"/>
      <c r="BP25" s="822"/>
      <c r="BQ25" s="619" t="s">
        <v>137</v>
      </c>
      <c r="BR25" s="582"/>
      <c r="BS25" s="582"/>
      <c r="BT25" s="582"/>
      <c r="BU25" s="585"/>
      <c r="BV25" s="817" t="s">
        <v>403</v>
      </c>
      <c r="BW25" s="818"/>
      <c r="BX25" s="720"/>
      <c r="BY25" s="896"/>
      <c r="BZ25" s="51"/>
      <c r="CA25" s="582" t="s">
        <v>136</v>
      </c>
      <c r="CB25" s="582"/>
      <c r="CC25" s="582"/>
      <c r="CD25" s="582"/>
      <c r="CE25" s="582"/>
      <c r="CF25" s="582"/>
      <c r="CG25" s="582"/>
      <c r="CH25" s="582"/>
      <c r="CI25" s="582"/>
      <c r="CJ25" s="582"/>
      <c r="CK25" s="582"/>
      <c r="CL25" s="582"/>
      <c r="CM25" s="582"/>
      <c r="CN25" s="585"/>
      <c r="CO25" s="583">
        <v>40</v>
      </c>
      <c r="CP25" s="584"/>
      <c r="CQ25" s="584"/>
      <c r="CR25" s="584"/>
      <c r="CS25" s="584"/>
      <c r="CT25" s="752">
        <v>136040</v>
      </c>
      <c r="CU25" s="752"/>
      <c r="CV25" s="752"/>
      <c r="CW25" s="752"/>
      <c r="CX25" s="752"/>
      <c r="CY25" s="752"/>
      <c r="CZ25" s="752">
        <v>3401</v>
      </c>
      <c r="DA25" s="752"/>
      <c r="DB25" s="752"/>
      <c r="DC25" s="752"/>
      <c r="DD25" s="752"/>
      <c r="DE25" s="752"/>
      <c r="DF25" s="752"/>
      <c r="DG25" s="752"/>
      <c r="DH25" s="754"/>
      <c r="DI25" s="4"/>
    </row>
    <row r="26" spans="2:113" ht="13.5" customHeight="1">
      <c r="B26" s="879"/>
      <c r="C26" s="881" t="s">
        <v>143</v>
      </c>
      <c r="D26" s="695"/>
      <c r="E26" s="695"/>
      <c r="F26" s="695"/>
      <c r="G26" s="695"/>
      <c r="H26" s="695"/>
      <c r="I26" s="695"/>
      <c r="J26" s="695"/>
      <c r="K26" s="695"/>
      <c r="L26" s="696"/>
      <c r="M26" s="583">
        <v>136220</v>
      </c>
      <c r="N26" s="584"/>
      <c r="O26" s="584"/>
      <c r="P26" s="584"/>
      <c r="Q26" s="584"/>
      <c r="R26" s="584"/>
      <c r="S26" s="584"/>
      <c r="T26" s="584"/>
      <c r="U26" s="588">
        <v>0.4</v>
      </c>
      <c r="V26" s="588"/>
      <c r="W26" s="588"/>
      <c r="X26" s="588"/>
      <c r="Y26" s="584" t="s">
        <v>368</v>
      </c>
      <c r="Z26" s="584"/>
      <c r="AA26" s="584"/>
      <c r="AB26" s="584"/>
      <c r="AC26" s="584"/>
      <c r="AD26" s="584"/>
      <c r="AE26" s="584"/>
      <c r="AF26" s="584"/>
      <c r="AG26" s="588" t="s">
        <v>368</v>
      </c>
      <c r="AH26" s="588"/>
      <c r="AI26" s="588"/>
      <c r="AJ26" s="647"/>
      <c r="AK26" s="46"/>
      <c r="AL26" s="4"/>
      <c r="AM26" s="582" t="s">
        <v>134</v>
      </c>
      <c r="AN26" s="582"/>
      <c r="AO26" s="582"/>
      <c r="AP26" s="582"/>
      <c r="AQ26" s="582"/>
      <c r="AR26" s="582"/>
      <c r="AS26" s="582"/>
      <c r="AT26" s="582"/>
      <c r="AU26" s="582"/>
      <c r="AV26" s="585"/>
      <c r="AW26" s="583">
        <v>366275</v>
      </c>
      <c r="AX26" s="584"/>
      <c r="AY26" s="584"/>
      <c r="AZ26" s="584"/>
      <c r="BA26" s="584"/>
      <c r="BB26" s="584"/>
      <c r="BC26" s="584"/>
      <c r="BD26" s="584"/>
      <c r="BE26" s="584"/>
      <c r="BF26" s="588">
        <v>3.9</v>
      </c>
      <c r="BG26" s="588"/>
      <c r="BH26" s="588"/>
      <c r="BI26" s="588"/>
      <c r="BJ26" s="584" t="s">
        <v>368</v>
      </c>
      <c r="BK26" s="821"/>
      <c r="BL26" s="821"/>
      <c r="BM26" s="821"/>
      <c r="BN26" s="821"/>
      <c r="BO26" s="821"/>
      <c r="BP26" s="822"/>
      <c r="BQ26" s="619"/>
      <c r="BR26" s="582"/>
      <c r="BS26" s="582"/>
      <c r="BT26" s="582"/>
      <c r="BU26" s="585"/>
      <c r="BV26" s="817"/>
      <c r="BW26" s="818"/>
      <c r="BX26" s="720"/>
      <c r="BY26" s="896"/>
      <c r="BZ26" s="619" t="s">
        <v>133</v>
      </c>
      <c r="CA26" s="582"/>
      <c r="CB26" s="582"/>
      <c r="CC26" s="582"/>
      <c r="CD26" s="582"/>
      <c r="CE26" s="582"/>
      <c r="CF26" s="582"/>
      <c r="CG26" s="582"/>
      <c r="CH26" s="582"/>
      <c r="CI26" s="582"/>
      <c r="CJ26" s="582"/>
      <c r="CK26" s="582"/>
      <c r="CL26" s="582"/>
      <c r="CM26" s="582"/>
      <c r="CN26" s="585"/>
      <c r="CO26" s="583">
        <v>3</v>
      </c>
      <c r="CP26" s="584"/>
      <c r="CQ26" s="584"/>
      <c r="CR26" s="584"/>
      <c r="CS26" s="584"/>
      <c r="CT26" s="752">
        <v>13167</v>
      </c>
      <c r="CU26" s="752"/>
      <c r="CV26" s="752"/>
      <c r="CW26" s="752"/>
      <c r="CX26" s="752"/>
      <c r="CY26" s="752"/>
      <c r="CZ26" s="752">
        <v>4389</v>
      </c>
      <c r="DA26" s="752"/>
      <c r="DB26" s="752"/>
      <c r="DC26" s="752"/>
      <c r="DD26" s="752"/>
      <c r="DE26" s="752"/>
      <c r="DF26" s="752"/>
      <c r="DG26" s="752"/>
      <c r="DH26" s="754"/>
      <c r="DI26" s="4"/>
    </row>
    <row r="27" spans="2:113" ht="13.5" customHeight="1">
      <c r="B27" s="880"/>
      <c r="C27" s="882" t="s">
        <v>139</v>
      </c>
      <c r="D27" s="883"/>
      <c r="E27" s="883"/>
      <c r="F27" s="883"/>
      <c r="G27" s="883"/>
      <c r="H27" s="883"/>
      <c r="I27" s="883"/>
      <c r="J27" s="883"/>
      <c r="K27" s="883"/>
      <c r="L27" s="884"/>
      <c r="M27" s="874" t="s">
        <v>368</v>
      </c>
      <c r="N27" s="875"/>
      <c r="O27" s="875"/>
      <c r="P27" s="875"/>
      <c r="Q27" s="875"/>
      <c r="R27" s="875"/>
      <c r="S27" s="875"/>
      <c r="T27" s="875"/>
      <c r="U27" s="876" t="s">
        <v>368</v>
      </c>
      <c r="V27" s="876"/>
      <c r="W27" s="876"/>
      <c r="X27" s="876"/>
      <c r="Y27" s="875" t="s">
        <v>368</v>
      </c>
      <c r="Z27" s="875"/>
      <c r="AA27" s="875"/>
      <c r="AB27" s="875"/>
      <c r="AC27" s="875"/>
      <c r="AD27" s="875"/>
      <c r="AE27" s="875"/>
      <c r="AF27" s="875"/>
      <c r="AG27" s="876" t="s">
        <v>368</v>
      </c>
      <c r="AH27" s="876"/>
      <c r="AI27" s="876"/>
      <c r="AJ27" s="877"/>
      <c r="AK27" s="46"/>
      <c r="AL27" s="4"/>
      <c r="AM27" s="582" t="s">
        <v>131</v>
      </c>
      <c r="AN27" s="582"/>
      <c r="AO27" s="582"/>
      <c r="AP27" s="582"/>
      <c r="AQ27" s="582"/>
      <c r="AR27" s="582"/>
      <c r="AS27" s="582"/>
      <c r="AT27" s="582"/>
      <c r="AU27" s="582"/>
      <c r="AV27" s="585"/>
      <c r="AW27" s="583" t="s">
        <v>368</v>
      </c>
      <c r="AX27" s="584"/>
      <c r="AY27" s="584"/>
      <c r="AZ27" s="584"/>
      <c r="BA27" s="584"/>
      <c r="BB27" s="584"/>
      <c r="BC27" s="584"/>
      <c r="BD27" s="584"/>
      <c r="BE27" s="584"/>
      <c r="BF27" s="588" t="s">
        <v>368</v>
      </c>
      <c r="BG27" s="588"/>
      <c r="BH27" s="588"/>
      <c r="BI27" s="588"/>
      <c r="BJ27" s="584" t="s">
        <v>368</v>
      </c>
      <c r="BK27" s="821"/>
      <c r="BL27" s="821"/>
      <c r="BM27" s="821"/>
      <c r="BN27" s="821"/>
      <c r="BO27" s="821"/>
      <c r="BP27" s="822"/>
      <c r="BQ27" s="619"/>
      <c r="BR27" s="582"/>
      <c r="BS27" s="582"/>
      <c r="BT27" s="582"/>
      <c r="BU27" s="585"/>
      <c r="BV27" s="817"/>
      <c r="BW27" s="818"/>
      <c r="BX27" s="720"/>
      <c r="BY27" s="896"/>
      <c r="BZ27" s="619" t="s">
        <v>130</v>
      </c>
      <c r="CA27" s="582"/>
      <c r="CB27" s="582"/>
      <c r="CC27" s="582"/>
      <c r="CD27" s="582"/>
      <c r="CE27" s="582"/>
      <c r="CF27" s="582"/>
      <c r="CG27" s="582"/>
      <c r="CH27" s="582"/>
      <c r="CI27" s="582"/>
      <c r="CJ27" s="582"/>
      <c r="CK27" s="582"/>
      <c r="CL27" s="582"/>
      <c r="CM27" s="582"/>
      <c r="CN27" s="585"/>
      <c r="CO27" s="583" t="s">
        <v>368</v>
      </c>
      <c r="CP27" s="584"/>
      <c r="CQ27" s="584"/>
      <c r="CR27" s="584"/>
      <c r="CS27" s="584"/>
      <c r="CT27" s="752" t="s">
        <v>368</v>
      </c>
      <c r="CU27" s="752"/>
      <c r="CV27" s="752"/>
      <c r="CW27" s="752"/>
      <c r="CX27" s="752"/>
      <c r="CY27" s="752"/>
      <c r="CZ27" s="752" t="s">
        <v>368</v>
      </c>
      <c r="DA27" s="752"/>
      <c r="DB27" s="752"/>
      <c r="DC27" s="752"/>
      <c r="DD27" s="752"/>
      <c r="DE27" s="752"/>
      <c r="DF27" s="752"/>
      <c r="DG27" s="752"/>
      <c r="DH27" s="754"/>
      <c r="DI27" s="4"/>
    </row>
    <row r="28" spans="2:113" ht="13.5" customHeight="1">
      <c r="B28" s="659" t="s">
        <v>135</v>
      </c>
      <c r="C28" s="582"/>
      <c r="D28" s="582"/>
      <c r="E28" s="582"/>
      <c r="F28" s="582"/>
      <c r="G28" s="582"/>
      <c r="H28" s="582"/>
      <c r="I28" s="582"/>
      <c r="J28" s="582"/>
      <c r="K28" s="582"/>
      <c r="L28" s="585"/>
      <c r="M28" s="870">
        <v>15265578</v>
      </c>
      <c r="N28" s="871"/>
      <c r="O28" s="871"/>
      <c r="P28" s="871"/>
      <c r="Q28" s="871"/>
      <c r="R28" s="871"/>
      <c r="S28" s="871"/>
      <c r="T28" s="871"/>
      <c r="U28" s="872">
        <v>49.3</v>
      </c>
      <c r="V28" s="872"/>
      <c r="W28" s="872"/>
      <c r="X28" s="872"/>
      <c r="Y28" s="871">
        <v>14415212</v>
      </c>
      <c r="Z28" s="871"/>
      <c r="AA28" s="871"/>
      <c r="AB28" s="871"/>
      <c r="AC28" s="871"/>
      <c r="AD28" s="871"/>
      <c r="AE28" s="871"/>
      <c r="AF28" s="871"/>
      <c r="AG28" s="872">
        <v>99.4</v>
      </c>
      <c r="AH28" s="872"/>
      <c r="AI28" s="872"/>
      <c r="AJ28" s="873"/>
      <c r="AK28" s="49"/>
      <c r="AL28" s="6"/>
      <c r="AM28" s="695" t="s">
        <v>128</v>
      </c>
      <c r="AN28" s="695"/>
      <c r="AO28" s="695"/>
      <c r="AP28" s="695"/>
      <c r="AQ28" s="695"/>
      <c r="AR28" s="695"/>
      <c r="AS28" s="695"/>
      <c r="AT28" s="695"/>
      <c r="AU28" s="695"/>
      <c r="AV28" s="696"/>
      <c r="AW28" s="583" t="s">
        <v>368</v>
      </c>
      <c r="AX28" s="584"/>
      <c r="AY28" s="584"/>
      <c r="AZ28" s="584"/>
      <c r="BA28" s="584"/>
      <c r="BB28" s="584"/>
      <c r="BC28" s="584"/>
      <c r="BD28" s="584"/>
      <c r="BE28" s="584"/>
      <c r="BF28" s="588" t="s">
        <v>368</v>
      </c>
      <c r="BG28" s="588"/>
      <c r="BH28" s="588"/>
      <c r="BI28" s="588"/>
      <c r="BJ28" s="584" t="s">
        <v>368</v>
      </c>
      <c r="BK28" s="821"/>
      <c r="BL28" s="821"/>
      <c r="BM28" s="821"/>
      <c r="BN28" s="821"/>
      <c r="BO28" s="821"/>
      <c r="BP28" s="822"/>
      <c r="BQ28" s="619"/>
      <c r="BR28" s="582"/>
      <c r="BS28" s="582"/>
      <c r="BT28" s="582"/>
      <c r="BU28" s="585"/>
      <c r="BV28" s="817"/>
      <c r="BW28" s="818"/>
      <c r="BX28" s="897"/>
      <c r="BY28" s="898"/>
      <c r="BZ28" s="697" t="s">
        <v>30</v>
      </c>
      <c r="CA28" s="662"/>
      <c r="CB28" s="662"/>
      <c r="CC28" s="662"/>
      <c r="CD28" s="662"/>
      <c r="CE28" s="662"/>
      <c r="CF28" s="662"/>
      <c r="CG28" s="662"/>
      <c r="CH28" s="662"/>
      <c r="CI28" s="662"/>
      <c r="CJ28" s="662"/>
      <c r="CK28" s="662"/>
      <c r="CL28" s="662"/>
      <c r="CM28" s="662"/>
      <c r="CN28" s="663"/>
      <c r="CO28" s="583">
        <v>405</v>
      </c>
      <c r="CP28" s="584"/>
      <c r="CQ28" s="584"/>
      <c r="CR28" s="584"/>
      <c r="CS28" s="584"/>
      <c r="CT28" s="752">
        <v>1263387</v>
      </c>
      <c r="CU28" s="752"/>
      <c r="CV28" s="752"/>
      <c r="CW28" s="752"/>
      <c r="CX28" s="752"/>
      <c r="CY28" s="752"/>
      <c r="CZ28" s="752">
        <v>3119</v>
      </c>
      <c r="DA28" s="752"/>
      <c r="DB28" s="752"/>
      <c r="DC28" s="752"/>
      <c r="DD28" s="752"/>
      <c r="DE28" s="752"/>
      <c r="DF28" s="752"/>
      <c r="DG28" s="752"/>
      <c r="DH28" s="754"/>
      <c r="DI28" s="4"/>
    </row>
    <row r="29" spans="2:113" ht="13.5" customHeight="1">
      <c r="B29" s="853" t="s">
        <v>132</v>
      </c>
      <c r="C29" s="695"/>
      <c r="D29" s="695"/>
      <c r="E29" s="695"/>
      <c r="F29" s="695"/>
      <c r="G29" s="695"/>
      <c r="H29" s="695"/>
      <c r="I29" s="695"/>
      <c r="J29" s="695"/>
      <c r="K29" s="695"/>
      <c r="L29" s="696"/>
      <c r="M29" s="583">
        <v>6647</v>
      </c>
      <c r="N29" s="584"/>
      <c r="O29" s="584"/>
      <c r="P29" s="584"/>
      <c r="Q29" s="584"/>
      <c r="R29" s="584"/>
      <c r="S29" s="584"/>
      <c r="T29" s="584"/>
      <c r="U29" s="588">
        <v>0</v>
      </c>
      <c r="V29" s="588"/>
      <c r="W29" s="588"/>
      <c r="X29" s="588"/>
      <c r="Y29" s="584">
        <v>6647</v>
      </c>
      <c r="Z29" s="584"/>
      <c r="AA29" s="584"/>
      <c r="AB29" s="584"/>
      <c r="AC29" s="584"/>
      <c r="AD29" s="584"/>
      <c r="AE29" s="584"/>
      <c r="AF29" s="584"/>
      <c r="AG29" s="588">
        <v>0</v>
      </c>
      <c r="AH29" s="588"/>
      <c r="AI29" s="588"/>
      <c r="AJ29" s="647"/>
      <c r="AK29" s="49"/>
      <c r="AL29" s="582" t="s">
        <v>126</v>
      </c>
      <c r="AM29" s="582"/>
      <c r="AN29" s="582"/>
      <c r="AO29" s="582"/>
      <c r="AP29" s="582"/>
      <c r="AQ29" s="582"/>
      <c r="AR29" s="582"/>
      <c r="AS29" s="582"/>
      <c r="AT29" s="582"/>
      <c r="AU29" s="582"/>
      <c r="AV29" s="585"/>
      <c r="AW29" s="583" t="s">
        <v>368</v>
      </c>
      <c r="AX29" s="584"/>
      <c r="AY29" s="584"/>
      <c r="AZ29" s="584"/>
      <c r="BA29" s="584"/>
      <c r="BB29" s="584"/>
      <c r="BC29" s="584"/>
      <c r="BD29" s="584"/>
      <c r="BE29" s="584"/>
      <c r="BF29" s="588" t="s">
        <v>368</v>
      </c>
      <c r="BG29" s="588"/>
      <c r="BH29" s="588"/>
      <c r="BI29" s="588"/>
      <c r="BJ29" s="584" t="s">
        <v>368</v>
      </c>
      <c r="BK29" s="821"/>
      <c r="BL29" s="821"/>
      <c r="BM29" s="821"/>
      <c r="BN29" s="821"/>
      <c r="BO29" s="821"/>
      <c r="BP29" s="822"/>
      <c r="BQ29" s="861"/>
      <c r="BR29" s="862"/>
      <c r="BS29" s="862"/>
      <c r="BT29" s="862"/>
      <c r="BU29" s="863"/>
      <c r="BV29" s="864"/>
      <c r="BW29" s="816"/>
      <c r="BX29" s="865" t="s">
        <v>413</v>
      </c>
      <c r="BY29" s="866"/>
      <c r="BZ29" s="866"/>
      <c r="CA29" s="866"/>
      <c r="CB29" s="866"/>
      <c r="CC29" s="866"/>
      <c r="CD29" s="866"/>
      <c r="CE29" s="866"/>
      <c r="CF29" s="866"/>
      <c r="CG29" s="866"/>
      <c r="CH29" s="866"/>
      <c r="CI29" s="866"/>
      <c r="CJ29" s="866"/>
      <c r="CK29" s="866"/>
      <c r="CL29" s="866"/>
      <c r="CM29" s="866"/>
      <c r="CN29" s="867"/>
      <c r="CO29" s="868">
        <v>100.7</v>
      </c>
      <c r="CP29" s="784"/>
      <c r="CQ29" s="784"/>
      <c r="CR29" s="784"/>
      <c r="CS29" s="784"/>
      <c r="CT29" s="784"/>
      <c r="CU29" s="784"/>
      <c r="CV29" s="784"/>
      <c r="CW29" s="784"/>
      <c r="CX29" s="784"/>
      <c r="CY29" s="784"/>
      <c r="CZ29" s="784"/>
      <c r="DA29" s="784"/>
      <c r="DB29" s="784"/>
      <c r="DC29" s="784"/>
      <c r="DD29" s="784"/>
      <c r="DE29" s="784"/>
      <c r="DF29" s="784"/>
      <c r="DG29" s="784"/>
      <c r="DH29" s="869"/>
      <c r="DI29" s="4"/>
    </row>
    <row r="30" spans="2:113" ht="13.5" customHeight="1">
      <c r="B30" s="659" t="s">
        <v>129</v>
      </c>
      <c r="C30" s="582"/>
      <c r="D30" s="582"/>
      <c r="E30" s="582"/>
      <c r="F30" s="582"/>
      <c r="G30" s="582"/>
      <c r="H30" s="582"/>
      <c r="I30" s="582"/>
      <c r="J30" s="582"/>
      <c r="K30" s="582"/>
      <c r="L30" s="585"/>
      <c r="M30" s="583">
        <v>211111</v>
      </c>
      <c r="N30" s="584"/>
      <c r="O30" s="584"/>
      <c r="P30" s="584"/>
      <c r="Q30" s="584"/>
      <c r="R30" s="584"/>
      <c r="S30" s="584"/>
      <c r="T30" s="584"/>
      <c r="U30" s="588">
        <v>0.7</v>
      </c>
      <c r="V30" s="588"/>
      <c r="W30" s="588"/>
      <c r="X30" s="588"/>
      <c r="Y30" s="584" t="s">
        <v>368</v>
      </c>
      <c r="Z30" s="584"/>
      <c r="AA30" s="584"/>
      <c r="AB30" s="584"/>
      <c r="AC30" s="584"/>
      <c r="AD30" s="584"/>
      <c r="AE30" s="584"/>
      <c r="AF30" s="584"/>
      <c r="AG30" s="588" t="s">
        <v>368</v>
      </c>
      <c r="AH30" s="588"/>
      <c r="AI30" s="588"/>
      <c r="AJ30" s="647"/>
      <c r="AK30" s="619" t="s">
        <v>123</v>
      </c>
      <c r="AL30" s="582"/>
      <c r="AM30" s="582"/>
      <c r="AN30" s="582"/>
      <c r="AO30" s="582"/>
      <c r="AP30" s="582"/>
      <c r="AQ30" s="582"/>
      <c r="AR30" s="582"/>
      <c r="AS30" s="582"/>
      <c r="AT30" s="582"/>
      <c r="AU30" s="582"/>
      <c r="AV30" s="585"/>
      <c r="AW30" s="583">
        <v>714146</v>
      </c>
      <c r="AX30" s="584"/>
      <c r="AY30" s="584"/>
      <c r="AZ30" s="584"/>
      <c r="BA30" s="584"/>
      <c r="BB30" s="584"/>
      <c r="BC30" s="584"/>
      <c r="BD30" s="584"/>
      <c r="BE30" s="584"/>
      <c r="BF30" s="588">
        <v>7.5</v>
      </c>
      <c r="BG30" s="588"/>
      <c r="BH30" s="588"/>
      <c r="BI30" s="588"/>
      <c r="BJ30" s="584" t="s">
        <v>368</v>
      </c>
      <c r="BK30" s="821"/>
      <c r="BL30" s="821"/>
      <c r="BM30" s="821"/>
      <c r="BN30" s="821"/>
      <c r="BO30" s="821"/>
      <c r="BP30" s="822"/>
      <c r="BQ30" s="728" t="s">
        <v>122</v>
      </c>
      <c r="BR30" s="632"/>
      <c r="BS30" s="632"/>
      <c r="BT30" s="632"/>
      <c r="BU30" s="632"/>
      <c r="BV30" s="632"/>
      <c r="BW30" s="632"/>
      <c r="BX30" s="632"/>
      <c r="BY30" s="632"/>
      <c r="BZ30" s="632"/>
      <c r="CA30" s="632"/>
      <c r="CB30" s="632"/>
      <c r="CC30" s="632"/>
      <c r="CD30" s="633"/>
      <c r="CE30" s="801"/>
      <c r="CF30" s="632" t="s">
        <v>121</v>
      </c>
      <c r="CG30" s="632"/>
      <c r="CH30" s="632"/>
      <c r="CI30" s="632"/>
      <c r="CJ30" s="632"/>
      <c r="CK30" s="632"/>
      <c r="CL30" s="632"/>
      <c r="CM30" s="632"/>
      <c r="CN30" s="854"/>
      <c r="CO30" s="795" t="s">
        <v>120</v>
      </c>
      <c r="CP30" s="788"/>
      <c r="CQ30" s="788"/>
      <c r="CR30" s="788"/>
      <c r="CS30" s="796"/>
      <c r="CT30" s="857" t="s">
        <v>119</v>
      </c>
      <c r="CU30" s="844"/>
      <c r="CV30" s="844"/>
      <c r="CW30" s="844"/>
      <c r="CX30" s="844"/>
      <c r="CY30" s="845"/>
      <c r="CZ30" s="638" t="s">
        <v>414</v>
      </c>
      <c r="DA30" s="639"/>
      <c r="DB30" s="639"/>
      <c r="DC30" s="639"/>
      <c r="DD30" s="639"/>
      <c r="DE30" s="639"/>
      <c r="DF30" s="639"/>
      <c r="DG30" s="639"/>
      <c r="DH30" s="859"/>
    </row>
    <row r="31" spans="2:113" ht="13.5" customHeight="1">
      <c r="B31" s="659" t="s">
        <v>127</v>
      </c>
      <c r="C31" s="582"/>
      <c r="D31" s="582"/>
      <c r="E31" s="582"/>
      <c r="F31" s="582"/>
      <c r="G31" s="582"/>
      <c r="H31" s="582"/>
      <c r="I31" s="582"/>
      <c r="J31" s="582"/>
      <c r="K31" s="582"/>
      <c r="L31" s="585"/>
      <c r="M31" s="583">
        <v>217340</v>
      </c>
      <c r="N31" s="584"/>
      <c r="O31" s="584"/>
      <c r="P31" s="584"/>
      <c r="Q31" s="584"/>
      <c r="R31" s="584"/>
      <c r="S31" s="584"/>
      <c r="T31" s="584"/>
      <c r="U31" s="588">
        <v>0.7</v>
      </c>
      <c r="V31" s="588"/>
      <c r="W31" s="588"/>
      <c r="X31" s="588"/>
      <c r="Y31" s="584">
        <v>53551</v>
      </c>
      <c r="Z31" s="584"/>
      <c r="AA31" s="584"/>
      <c r="AB31" s="584"/>
      <c r="AC31" s="584"/>
      <c r="AD31" s="584"/>
      <c r="AE31" s="584"/>
      <c r="AF31" s="584"/>
      <c r="AG31" s="588">
        <v>0.4</v>
      </c>
      <c r="AH31" s="588"/>
      <c r="AI31" s="588"/>
      <c r="AJ31" s="647"/>
      <c r="AK31" s="49"/>
      <c r="AL31" s="667" t="s">
        <v>118</v>
      </c>
      <c r="AM31" s="667"/>
      <c r="AN31" s="667"/>
      <c r="AO31" s="667"/>
      <c r="AP31" s="667"/>
      <c r="AQ31" s="667"/>
      <c r="AR31" s="667"/>
      <c r="AS31" s="667"/>
      <c r="AT31" s="667"/>
      <c r="AU31" s="667"/>
      <c r="AV31" s="668"/>
      <c r="AW31" s="733">
        <v>714146</v>
      </c>
      <c r="AX31" s="734"/>
      <c r="AY31" s="734"/>
      <c r="AZ31" s="734"/>
      <c r="BA31" s="734"/>
      <c r="BB31" s="734"/>
      <c r="BC31" s="734"/>
      <c r="BD31" s="734"/>
      <c r="BE31" s="734"/>
      <c r="BF31" s="735">
        <v>7.5</v>
      </c>
      <c r="BG31" s="735"/>
      <c r="BH31" s="735"/>
      <c r="BI31" s="735"/>
      <c r="BJ31" s="734" t="s">
        <v>368</v>
      </c>
      <c r="BK31" s="833"/>
      <c r="BL31" s="833"/>
      <c r="BM31" s="833"/>
      <c r="BN31" s="833"/>
      <c r="BO31" s="833"/>
      <c r="BP31" s="834"/>
      <c r="BQ31" s="697"/>
      <c r="BR31" s="662"/>
      <c r="BS31" s="662"/>
      <c r="BT31" s="662"/>
      <c r="BU31" s="662"/>
      <c r="BV31" s="662"/>
      <c r="BW31" s="662"/>
      <c r="BX31" s="662"/>
      <c r="BY31" s="662"/>
      <c r="BZ31" s="662"/>
      <c r="CA31" s="662"/>
      <c r="CB31" s="662"/>
      <c r="CC31" s="662"/>
      <c r="CD31" s="663"/>
      <c r="CE31" s="823"/>
      <c r="CF31" s="662"/>
      <c r="CG31" s="662"/>
      <c r="CH31" s="662"/>
      <c r="CI31" s="662"/>
      <c r="CJ31" s="662"/>
      <c r="CK31" s="662"/>
      <c r="CL31" s="662"/>
      <c r="CM31" s="662"/>
      <c r="CN31" s="824"/>
      <c r="CO31" s="855"/>
      <c r="CP31" s="806"/>
      <c r="CQ31" s="806"/>
      <c r="CR31" s="806"/>
      <c r="CS31" s="856"/>
      <c r="CT31" s="858"/>
      <c r="CU31" s="674"/>
      <c r="CV31" s="674"/>
      <c r="CW31" s="674"/>
      <c r="CX31" s="674"/>
      <c r="CY31" s="675"/>
      <c r="CZ31" s="644"/>
      <c r="DA31" s="645"/>
      <c r="DB31" s="645"/>
      <c r="DC31" s="645"/>
      <c r="DD31" s="645"/>
      <c r="DE31" s="645"/>
      <c r="DF31" s="645"/>
      <c r="DG31" s="645"/>
      <c r="DH31" s="860"/>
      <c r="DI31" s="4"/>
    </row>
    <row r="32" spans="2:113" ht="13.5" customHeight="1">
      <c r="B32" s="659" t="s">
        <v>124</v>
      </c>
      <c r="C32" s="582"/>
      <c r="D32" s="582"/>
      <c r="E32" s="582"/>
      <c r="F32" s="582"/>
      <c r="G32" s="582"/>
      <c r="H32" s="582"/>
      <c r="I32" s="582"/>
      <c r="J32" s="582"/>
      <c r="K32" s="582"/>
      <c r="L32" s="585"/>
      <c r="M32" s="583">
        <v>172749</v>
      </c>
      <c r="N32" s="584"/>
      <c r="O32" s="584"/>
      <c r="P32" s="584"/>
      <c r="Q32" s="584"/>
      <c r="R32" s="584"/>
      <c r="S32" s="584"/>
      <c r="T32" s="584"/>
      <c r="U32" s="588">
        <v>0.6</v>
      </c>
      <c r="V32" s="588"/>
      <c r="W32" s="588"/>
      <c r="X32" s="588"/>
      <c r="Y32" s="584" t="s">
        <v>368</v>
      </c>
      <c r="Z32" s="584"/>
      <c r="AA32" s="584"/>
      <c r="AB32" s="584"/>
      <c r="AC32" s="584"/>
      <c r="AD32" s="584"/>
      <c r="AE32" s="584"/>
      <c r="AF32" s="584"/>
      <c r="AG32" s="588" t="s">
        <v>368</v>
      </c>
      <c r="AH32" s="588"/>
      <c r="AI32" s="588"/>
      <c r="AJ32" s="647"/>
      <c r="AK32" s="846" t="s">
        <v>116</v>
      </c>
      <c r="AL32" s="50"/>
      <c r="AM32" s="726" t="s">
        <v>115</v>
      </c>
      <c r="AN32" s="726"/>
      <c r="AO32" s="726"/>
      <c r="AP32" s="726"/>
      <c r="AQ32" s="726"/>
      <c r="AR32" s="726"/>
      <c r="AS32" s="726"/>
      <c r="AT32" s="726"/>
      <c r="AU32" s="726"/>
      <c r="AV32" s="727"/>
      <c r="AW32" s="741" t="s">
        <v>368</v>
      </c>
      <c r="AX32" s="742"/>
      <c r="AY32" s="742"/>
      <c r="AZ32" s="742"/>
      <c r="BA32" s="742"/>
      <c r="BB32" s="742"/>
      <c r="BC32" s="742"/>
      <c r="BD32" s="742"/>
      <c r="BE32" s="742"/>
      <c r="BF32" s="743" t="s">
        <v>368</v>
      </c>
      <c r="BG32" s="743"/>
      <c r="BH32" s="743"/>
      <c r="BI32" s="743"/>
      <c r="BJ32" s="742" t="s">
        <v>368</v>
      </c>
      <c r="BK32" s="831"/>
      <c r="BL32" s="831"/>
      <c r="BM32" s="831"/>
      <c r="BN32" s="831"/>
      <c r="BO32" s="831"/>
      <c r="BP32" s="832"/>
      <c r="BQ32" s="843" t="s">
        <v>114</v>
      </c>
      <c r="BR32" s="844"/>
      <c r="BS32" s="844"/>
      <c r="BT32" s="844"/>
      <c r="BU32" s="845"/>
      <c r="BV32" s="839" t="s">
        <v>409</v>
      </c>
      <c r="BW32" s="840"/>
      <c r="BX32" s="728" t="s">
        <v>113</v>
      </c>
      <c r="BY32" s="632"/>
      <c r="BZ32" s="632"/>
      <c r="CA32" s="632"/>
      <c r="CB32" s="633"/>
      <c r="CC32" s="839" t="s">
        <v>409</v>
      </c>
      <c r="CD32" s="840"/>
      <c r="CE32" s="728" t="s">
        <v>112</v>
      </c>
      <c r="CF32" s="632"/>
      <c r="CG32" s="632"/>
      <c r="CH32" s="632"/>
      <c r="CI32" s="632"/>
      <c r="CJ32" s="632"/>
      <c r="CK32" s="632"/>
      <c r="CL32" s="632"/>
      <c r="CM32" s="632"/>
      <c r="CN32" s="633"/>
      <c r="CO32" s="841">
        <v>1</v>
      </c>
      <c r="CP32" s="614"/>
      <c r="CQ32" s="614"/>
      <c r="CR32" s="614"/>
      <c r="CS32" s="614"/>
      <c r="CT32" s="842" t="s">
        <v>415</v>
      </c>
      <c r="CU32" s="842"/>
      <c r="CV32" s="842"/>
      <c r="CW32" s="842"/>
      <c r="CX32" s="842"/>
      <c r="CY32" s="842"/>
      <c r="CZ32" s="750">
        <v>9630</v>
      </c>
      <c r="DA32" s="783"/>
      <c r="DB32" s="783"/>
      <c r="DC32" s="783"/>
      <c r="DD32" s="783"/>
      <c r="DE32" s="783"/>
      <c r="DF32" s="783"/>
      <c r="DG32" s="783"/>
      <c r="DH32" s="786"/>
      <c r="DI32" s="4"/>
    </row>
    <row r="33" spans="2:113" ht="13.5" customHeight="1">
      <c r="B33" s="849" t="s">
        <v>8</v>
      </c>
      <c r="C33" s="773"/>
      <c r="D33" s="773"/>
      <c r="E33" s="773"/>
      <c r="F33" s="773"/>
      <c r="G33" s="773"/>
      <c r="H33" s="773"/>
      <c r="I33" s="773"/>
      <c r="J33" s="773"/>
      <c r="K33" s="773"/>
      <c r="L33" s="774"/>
      <c r="M33" s="583">
        <v>6165641</v>
      </c>
      <c r="N33" s="584"/>
      <c r="O33" s="584"/>
      <c r="P33" s="584"/>
      <c r="Q33" s="584"/>
      <c r="R33" s="584"/>
      <c r="S33" s="584"/>
      <c r="T33" s="584"/>
      <c r="U33" s="588">
        <v>19.899999999999999</v>
      </c>
      <c r="V33" s="588"/>
      <c r="W33" s="588"/>
      <c r="X33" s="588"/>
      <c r="Y33" s="584" t="s">
        <v>368</v>
      </c>
      <c r="Z33" s="584"/>
      <c r="AA33" s="584"/>
      <c r="AB33" s="584"/>
      <c r="AC33" s="584"/>
      <c r="AD33" s="584"/>
      <c r="AE33" s="584"/>
      <c r="AF33" s="584"/>
      <c r="AG33" s="588" t="s">
        <v>368</v>
      </c>
      <c r="AH33" s="588"/>
      <c r="AI33" s="588"/>
      <c r="AJ33" s="647"/>
      <c r="AK33" s="847"/>
      <c r="AL33" s="49"/>
      <c r="AM33" s="773" t="s">
        <v>416</v>
      </c>
      <c r="AN33" s="773"/>
      <c r="AO33" s="773"/>
      <c r="AP33" s="773"/>
      <c r="AQ33" s="773"/>
      <c r="AR33" s="773"/>
      <c r="AS33" s="773"/>
      <c r="AT33" s="773"/>
      <c r="AU33" s="773"/>
      <c r="AV33" s="774"/>
      <c r="AW33" s="583" t="s">
        <v>368</v>
      </c>
      <c r="AX33" s="584"/>
      <c r="AY33" s="584"/>
      <c r="AZ33" s="584"/>
      <c r="BA33" s="584"/>
      <c r="BB33" s="584"/>
      <c r="BC33" s="584"/>
      <c r="BD33" s="584"/>
      <c r="BE33" s="584"/>
      <c r="BF33" s="588" t="s">
        <v>368</v>
      </c>
      <c r="BG33" s="588"/>
      <c r="BH33" s="588"/>
      <c r="BI33" s="588"/>
      <c r="BJ33" s="584" t="s">
        <v>368</v>
      </c>
      <c r="BK33" s="821"/>
      <c r="BL33" s="821"/>
      <c r="BM33" s="821"/>
      <c r="BN33" s="821"/>
      <c r="BO33" s="821"/>
      <c r="BP33" s="822"/>
      <c r="BQ33" s="838" t="s">
        <v>110</v>
      </c>
      <c r="BR33" s="708"/>
      <c r="BS33" s="708"/>
      <c r="BT33" s="708"/>
      <c r="BU33" s="709"/>
      <c r="BV33" s="817" t="s">
        <v>403</v>
      </c>
      <c r="BW33" s="818"/>
      <c r="BX33" s="619" t="s">
        <v>109</v>
      </c>
      <c r="BY33" s="582"/>
      <c r="BZ33" s="582"/>
      <c r="CA33" s="582"/>
      <c r="CB33" s="585"/>
      <c r="CC33" s="817" t="s">
        <v>409</v>
      </c>
      <c r="CD33" s="818"/>
      <c r="CE33" s="619" t="s">
        <v>108</v>
      </c>
      <c r="CF33" s="582"/>
      <c r="CG33" s="582"/>
      <c r="CH33" s="582"/>
      <c r="CI33" s="582"/>
      <c r="CJ33" s="582"/>
      <c r="CK33" s="582"/>
      <c r="CL33" s="582"/>
      <c r="CM33" s="582"/>
      <c r="CN33" s="585"/>
      <c r="CO33" s="819">
        <v>1</v>
      </c>
      <c r="CP33" s="752"/>
      <c r="CQ33" s="752"/>
      <c r="CR33" s="752"/>
      <c r="CS33" s="752"/>
      <c r="CT33" s="820" t="s">
        <v>415</v>
      </c>
      <c r="CU33" s="820"/>
      <c r="CV33" s="820"/>
      <c r="CW33" s="820"/>
      <c r="CX33" s="820"/>
      <c r="CY33" s="820"/>
      <c r="CZ33" s="584">
        <v>8290</v>
      </c>
      <c r="DA33" s="752"/>
      <c r="DB33" s="752"/>
      <c r="DC33" s="752"/>
      <c r="DD33" s="752"/>
      <c r="DE33" s="752"/>
      <c r="DF33" s="752"/>
      <c r="DG33" s="752"/>
      <c r="DH33" s="754"/>
      <c r="DI33" s="4"/>
    </row>
    <row r="34" spans="2:113" ht="13.5" customHeight="1">
      <c r="B34" s="850" t="s">
        <v>117</v>
      </c>
      <c r="C34" s="851"/>
      <c r="D34" s="851"/>
      <c r="E34" s="851"/>
      <c r="F34" s="851"/>
      <c r="G34" s="851"/>
      <c r="H34" s="851"/>
      <c r="I34" s="851"/>
      <c r="J34" s="851"/>
      <c r="K34" s="851"/>
      <c r="L34" s="852"/>
      <c r="M34" s="583">
        <v>33693</v>
      </c>
      <c r="N34" s="584"/>
      <c r="O34" s="584"/>
      <c r="P34" s="584"/>
      <c r="Q34" s="584"/>
      <c r="R34" s="584"/>
      <c r="S34" s="584"/>
      <c r="T34" s="584"/>
      <c r="U34" s="588">
        <v>0.1</v>
      </c>
      <c r="V34" s="588"/>
      <c r="W34" s="588"/>
      <c r="X34" s="588"/>
      <c r="Y34" s="584">
        <v>33693</v>
      </c>
      <c r="Z34" s="584"/>
      <c r="AA34" s="584"/>
      <c r="AB34" s="584"/>
      <c r="AC34" s="584"/>
      <c r="AD34" s="584"/>
      <c r="AE34" s="584"/>
      <c r="AF34" s="584"/>
      <c r="AG34" s="588">
        <v>0.2</v>
      </c>
      <c r="AH34" s="588"/>
      <c r="AI34" s="588"/>
      <c r="AJ34" s="713"/>
      <c r="AK34" s="847"/>
      <c r="AL34" s="49"/>
      <c r="AM34" s="582" t="s">
        <v>106</v>
      </c>
      <c r="AN34" s="582"/>
      <c r="AO34" s="582"/>
      <c r="AP34" s="582"/>
      <c r="AQ34" s="582"/>
      <c r="AR34" s="582"/>
      <c r="AS34" s="582"/>
      <c r="AT34" s="582"/>
      <c r="AU34" s="582"/>
      <c r="AV34" s="585"/>
      <c r="AW34" s="583">
        <v>714146</v>
      </c>
      <c r="AX34" s="584"/>
      <c r="AY34" s="584"/>
      <c r="AZ34" s="584"/>
      <c r="BA34" s="584"/>
      <c r="BB34" s="584"/>
      <c r="BC34" s="584"/>
      <c r="BD34" s="584"/>
      <c r="BE34" s="584"/>
      <c r="BF34" s="588">
        <v>7.5</v>
      </c>
      <c r="BG34" s="588"/>
      <c r="BH34" s="588"/>
      <c r="BI34" s="588"/>
      <c r="BJ34" s="584" t="s">
        <v>368</v>
      </c>
      <c r="BK34" s="821"/>
      <c r="BL34" s="821"/>
      <c r="BM34" s="821"/>
      <c r="BN34" s="821"/>
      <c r="BO34" s="821"/>
      <c r="BP34" s="822"/>
      <c r="BQ34" s="619" t="s">
        <v>105</v>
      </c>
      <c r="BR34" s="582"/>
      <c r="BS34" s="582"/>
      <c r="BT34" s="582"/>
      <c r="BU34" s="585"/>
      <c r="BV34" s="817" t="s">
        <v>409</v>
      </c>
      <c r="BW34" s="818"/>
      <c r="BX34" s="619" t="s">
        <v>104</v>
      </c>
      <c r="BY34" s="582"/>
      <c r="BZ34" s="582"/>
      <c r="CA34" s="582"/>
      <c r="CB34" s="585"/>
      <c r="CC34" s="817" t="s">
        <v>403</v>
      </c>
      <c r="CD34" s="818"/>
      <c r="CE34" s="619" t="s">
        <v>103</v>
      </c>
      <c r="CF34" s="582"/>
      <c r="CG34" s="582"/>
      <c r="CH34" s="582"/>
      <c r="CI34" s="582"/>
      <c r="CJ34" s="582"/>
      <c r="CK34" s="582"/>
      <c r="CL34" s="582"/>
      <c r="CM34" s="582"/>
      <c r="CN34" s="585"/>
      <c r="CO34" s="819">
        <v>1</v>
      </c>
      <c r="CP34" s="752"/>
      <c r="CQ34" s="752"/>
      <c r="CR34" s="752"/>
      <c r="CS34" s="752"/>
      <c r="CT34" s="820" t="s">
        <v>415</v>
      </c>
      <c r="CU34" s="820"/>
      <c r="CV34" s="820"/>
      <c r="CW34" s="820"/>
      <c r="CX34" s="820"/>
      <c r="CY34" s="820"/>
      <c r="CZ34" s="584">
        <v>7610</v>
      </c>
      <c r="DA34" s="752"/>
      <c r="DB34" s="752"/>
      <c r="DC34" s="752"/>
      <c r="DD34" s="752"/>
      <c r="DE34" s="752"/>
      <c r="DF34" s="752"/>
      <c r="DG34" s="752"/>
      <c r="DH34" s="754"/>
      <c r="DI34" s="4"/>
    </row>
    <row r="35" spans="2:113" ht="13.5" customHeight="1">
      <c r="B35" s="853" t="s">
        <v>111</v>
      </c>
      <c r="C35" s="695"/>
      <c r="D35" s="695"/>
      <c r="E35" s="695"/>
      <c r="F35" s="695"/>
      <c r="G35" s="695"/>
      <c r="H35" s="695"/>
      <c r="I35" s="695"/>
      <c r="J35" s="695"/>
      <c r="K35" s="695"/>
      <c r="L35" s="696"/>
      <c r="M35" s="583"/>
      <c r="N35" s="584"/>
      <c r="O35" s="584"/>
      <c r="P35" s="584"/>
      <c r="Q35" s="584"/>
      <c r="R35" s="584"/>
      <c r="S35" s="584"/>
      <c r="T35" s="584"/>
      <c r="U35" s="588"/>
      <c r="V35" s="588"/>
      <c r="W35" s="588"/>
      <c r="X35" s="588"/>
      <c r="Y35" s="584"/>
      <c r="Z35" s="584"/>
      <c r="AA35" s="584"/>
      <c r="AB35" s="584"/>
      <c r="AC35" s="584"/>
      <c r="AD35" s="584"/>
      <c r="AE35" s="584"/>
      <c r="AF35" s="584"/>
      <c r="AG35" s="588"/>
      <c r="AH35" s="588"/>
      <c r="AI35" s="588"/>
      <c r="AJ35" s="713"/>
      <c r="AK35" s="848"/>
      <c r="AL35" s="48"/>
      <c r="AM35" s="836" t="s">
        <v>101</v>
      </c>
      <c r="AN35" s="836"/>
      <c r="AO35" s="836"/>
      <c r="AP35" s="836"/>
      <c r="AQ35" s="836"/>
      <c r="AR35" s="836"/>
      <c r="AS35" s="836"/>
      <c r="AT35" s="836"/>
      <c r="AU35" s="836"/>
      <c r="AV35" s="837"/>
      <c r="AW35" s="733" t="s">
        <v>368</v>
      </c>
      <c r="AX35" s="734"/>
      <c r="AY35" s="734"/>
      <c r="AZ35" s="734"/>
      <c r="BA35" s="734"/>
      <c r="BB35" s="734"/>
      <c r="BC35" s="734"/>
      <c r="BD35" s="734"/>
      <c r="BE35" s="734"/>
      <c r="BF35" s="735" t="s">
        <v>368</v>
      </c>
      <c r="BG35" s="735"/>
      <c r="BH35" s="735"/>
      <c r="BI35" s="735"/>
      <c r="BJ35" s="734" t="s">
        <v>368</v>
      </c>
      <c r="BK35" s="833"/>
      <c r="BL35" s="833"/>
      <c r="BM35" s="833"/>
      <c r="BN35" s="833"/>
      <c r="BO35" s="833"/>
      <c r="BP35" s="834"/>
      <c r="BQ35" s="835" t="s">
        <v>100</v>
      </c>
      <c r="BR35" s="695"/>
      <c r="BS35" s="695"/>
      <c r="BT35" s="695"/>
      <c r="BU35" s="696"/>
      <c r="BV35" s="817" t="s">
        <v>403</v>
      </c>
      <c r="BW35" s="818"/>
      <c r="BX35" s="619" t="s">
        <v>99</v>
      </c>
      <c r="BY35" s="582"/>
      <c r="BZ35" s="582"/>
      <c r="CA35" s="582"/>
      <c r="CB35" s="585"/>
      <c r="CC35" s="817" t="s">
        <v>403</v>
      </c>
      <c r="CD35" s="818"/>
      <c r="CE35" s="619" t="s">
        <v>418</v>
      </c>
      <c r="CF35" s="582"/>
      <c r="CG35" s="582"/>
      <c r="CH35" s="582"/>
      <c r="CI35" s="582"/>
      <c r="CJ35" s="582"/>
      <c r="CK35" s="582"/>
      <c r="CL35" s="582"/>
      <c r="CM35" s="582"/>
      <c r="CN35" s="585"/>
      <c r="CO35" s="819">
        <v>1</v>
      </c>
      <c r="CP35" s="752"/>
      <c r="CQ35" s="752"/>
      <c r="CR35" s="752"/>
      <c r="CS35" s="752"/>
      <c r="CT35" s="820" t="s">
        <v>415</v>
      </c>
      <c r="CU35" s="820"/>
      <c r="CV35" s="820"/>
      <c r="CW35" s="820"/>
      <c r="CX35" s="820"/>
      <c r="CY35" s="820"/>
      <c r="CZ35" s="584">
        <v>5700</v>
      </c>
      <c r="DA35" s="752"/>
      <c r="DB35" s="752"/>
      <c r="DC35" s="752"/>
      <c r="DD35" s="752"/>
      <c r="DE35" s="752"/>
      <c r="DF35" s="752"/>
      <c r="DG35" s="752"/>
      <c r="DH35" s="754"/>
      <c r="DI35" s="4"/>
    </row>
    <row r="36" spans="2:113" ht="13.5" customHeight="1">
      <c r="B36" s="659" t="s">
        <v>107</v>
      </c>
      <c r="C36" s="582"/>
      <c r="D36" s="582"/>
      <c r="E36" s="582"/>
      <c r="F36" s="582"/>
      <c r="G36" s="582"/>
      <c r="H36" s="582"/>
      <c r="I36" s="582"/>
      <c r="J36" s="582"/>
      <c r="K36" s="582"/>
      <c r="L36" s="585"/>
      <c r="M36" s="583">
        <v>4632024</v>
      </c>
      <c r="N36" s="584"/>
      <c r="O36" s="584"/>
      <c r="P36" s="584"/>
      <c r="Q36" s="584"/>
      <c r="R36" s="584"/>
      <c r="S36" s="584"/>
      <c r="T36" s="584"/>
      <c r="U36" s="588">
        <v>15</v>
      </c>
      <c r="V36" s="588"/>
      <c r="W36" s="588"/>
      <c r="X36" s="588"/>
      <c r="Y36" s="584" t="s">
        <v>368</v>
      </c>
      <c r="Z36" s="584"/>
      <c r="AA36" s="584"/>
      <c r="AB36" s="584"/>
      <c r="AC36" s="584"/>
      <c r="AD36" s="584"/>
      <c r="AE36" s="584"/>
      <c r="AF36" s="584"/>
      <c r="AG36" s="588" t="s">
        <v>368</v>
      </c>
      <c r="AH36" s="588"/>
      <c r="AI36" s="588"/>
      <c r="AJ36" s="713"/>
      <c r="AK36" s="47"/>
      <c r="AL36" s="726" t="s">
        <v>97</v>
      </c>
      <c r="AM36" s="726"/>
      <c r="AN36" s="726"/>
      <c r="AO36" s="726"/>
      <c r="AP36" s="726"/>
      <c r="AQ36" s="726"/>
      <c r="AR36" s="726"/>
      <c r="AS36" s="726"/>
      <c r="AT36" s="726"/>
      <c r="AU36" s="726"/>
      <c r="AV36" s="727"/>
      <c r="AW36" s="741" t="s">
        <v>368</v>
      </c>
      <c r="AX36" s="742"/>
      <c r="AY36" s="742"/>
      <c r="AZ36" s="742"/>
      <c r="BA36" s="742"/>
      <c r="BB36" s="742"/>
      <c r="BC36" s="742"/>
      <c r="BD36" s="742"/>
      <c r="BE36" s="742"/>
      <c r="BF36" s="743" t="s">
        <v>368</v>
      </c>
      <c r="BG36" s="743"/>
      <c r="BH36" s="743"/>
      <c r="BI36" s="743"/>
      <c r="BJ36" s="742" t="s">
        <v>368</v>
      </c>
      <c r="BK36" s="831"/>
      <c r="BL36" s="831"/>
      <c r="BM36" s="831"/>
      <c r="BN36" s="831"/>
      <c r="BO36" s="831"/>
      <c r="BP36" s="832"/>
      <c r="BQ36" s="619" t="s">
        <v>96</v>
      </c>
      <c r="BR36" s="582"/>
      <c r="BS36" s="582"/>
      <c r="BT36" s="582"/>
      <c r="BU36" s="585"/>
      <c r="BV36" s="817" t="s">
        <v>403</v>
      </c>
      <c r="BW36" s="818"/>
      <c r="BX36" s="619" t="s">
        <v>95</v>
      </c>
      <c r="BY36" s="582"/>
      <c r="BZ36" s="582"/>
      <c r="CA36" s="582"/>
      <c r="CB36" s="585"/>
      <c r="CC36" s="817" t="s">
        <v>403</v>
      </c>
      <c r="CD36" s="818"/>
      <c r="CE36" s="619" t="s">
        <v>94</v>
      </c>
      <c r="CF36" s="582"/>
      <c r="CG36" s="582"/>
      <c r="CH36" s="582"/>
      <c r="CI36" s="582"/>
      <c r="CJ36" s="582"/>
      <c r="CK36" s="582"/>
      <c r="CL36" s="582"/>
      <c r="CM36" s="582"/>
      <c r="CN36" s="585"/>
      <c r="CO36" s="819">
        <v>1</v>
      </c>
      <c r="CP36" s="752"/>
      <c r="CQ36" s="752"/>
      <c r="CR36" s="752"/>
      <c r="CS36" s="752"/>
      <c r="CT36" s="820" t="s">
        <v>415</v>
      </c>
      <c r="CU36" s="820"/>
      <c r="CV36" s="820"/>
      <c r="CW36" s="820"/>
      <c r="CX36" s="820"/>
      <c r="CY36" s="820"/>
      <c r="CZ36" s="584">
        <v>5250</v>
      </c>
      <c r="DA36" s="752"/>
      <c r="DB36" s="752"/>
      <c r="DC36" s="752"/>
      <c r="DD36" s="752"/>
      <c r="DE36" s="752"/>
      <c r="DF36" s="752"/>
      <c r="DG36" s="752"/>
      <c r="DH36" s="754"/>
      <c r="DI36" s="4"/>
    </row>
    <row r="37" spans="2:113" ht="13.5" customHeight="1">
      <c r="B37" s="659" t="s">
        <v>102</v>
      </c>
      <c r="C37" s="582"/>
      <c r="D37" s="582"/>
      <c r="E37" s="582"/>
      <c r="F37" s="582"/>
      <c r="G37" s="582"/>
      <c r="H37" s="582"/>
      <c r="I37" s="582"/>
      <c r="J37" s="582"/>
      <c r="K37" s="582"/>
      <c r="L37" s="585"/>
      <c r="M37" s="583">
        <v>13049</v>
      </c>
      <c r="N37" s="584"/>
      <c r="O37" s="584"/>
      <c r="P37" s="584"/>
      <c r="Q37" s="584"/>
      <c r="R37" s="584"/>
      <c r="S37" s="584"/>
      <c r="T37" s="584"/>
      <c r="U37" s="588">
        <v>0</v>
      </c>
      <c r="V37" s="588"/>
      <c r="W37" s="588"/>
      <c r="X37" s="588"/>
      <c r="Y37" s="584" t="s">
        <v>368</v>
      </c>
      <c r="Z37" s="584"/>
      <c r="AA37" s="584"/>
      <c r="AB37" s="584"/>
      <c r="AC37" s="584"/>
      <c r="AD37" s="584"/>
      <c r="AE37" s="584"/>
      <c r="AF37" s="584"/>
      <c r="AG37" s="588" t="s">
        <v>368</v>
      </c>
      <c r="AH37" s="588"/>
      <c r="AI37" s="588"/>
      <c r="AJ37" s="713"/>
      <c r="AK37" s="619" t="s">
        <v>92</v>
      </c>
      <c r="AL37" s="582"/>
      <c r="AM37" s="582"/>
      <c r="AN37" s="582"/>
      <c r="AO37" s="582"/>
      <c r="AP37" s="582"/>
      <c r="AQ37" s="582"/>
      <c r="AR37" s="582"/>
      <c r="AS37" s="582"/>
      <c r="AT37" s="582"/>
      <c r="AU37" s="582"/>
      <c r="AV37" s="585"/>
      <c r="AW37" s="583" t="s">
        <v>368</v>
      </c>
      <c r="AX37" s="584"/>
      <c r="AY37" s="584"/>
      <c r="AZ37" s="584"/>
      <c r="BA37" s="584"/>
      <c r="BB37" s="584"/>
      <c r="BC37" s="584"/>
      <c r="BD37" s="584"/>
      <c r="BE37" s="584"/>
      <c r="BF37" s="588" t="s">
        <v>368</v>
      </c>
      <c r="BG37" s="588"/>
      <c r="BH37" s="588"/>
      <c r="BI37" s="588"/>
      <c r="BJ37" s="584" t="s">
        <v>368</v>
      </c>
      <c r="BK37" s="821"/>
      <c r="BL37" s="821"/>
      <c r="BM37" s="821"/>
      <c r="BN37" s="821"/>
      <c r="BO37" s="821"/>
      <c r="BP37" s="822"/>
      <c r="BQ37" s="619" t="s">
        <v>91</v>
      </c>
      <c r="BR37" s="582"/>
      <c r="BS37" s="582"/>
      <c r="BT37" s="582"/>
      <c r="BU37" s="585"/>
      <c r="BV37" s="817" t="s">
        <v>403</v>
      </c>
      <c r="BW37" s="818"/>
      <c r="BX37" s="619" t="s">
        <v>90</v>
      </c>
      <c r="BY37" s="582"/>
      <c r="BZ37" s="582"/>
      <c r="CA37" s="582"/>
      <c r="CB37" s="585"/>
      <c r="CC37" s="817" t="s">
        <v>403</v>
      </c>
      <c r="CD37" s="818"/>
      <c r="CE37" s="619" t="s">
        <v>89</v>
      </c>
      <c r="CF37" s="582"/>
      <c r="CG37" s="582"/>
      <c r="CH37" s="582"/>
      <c r="CI37" s="582"/>
      <c r="CJ37" s="582"/>
      <c r="CK37" s="582"/>
      <c r="CL37" s="582"/>
      <c r="CM37" s="582"/>
      <c r="CN37" s="585"/>
      <c r="CO37" s="819">
        <v>18</v>
      </c>
      <c r="CP37" s="752"/>
      <c r="CQ37" s="752"/>
      <c r="CR37" s="752"/>
      <c r="CS37" s="752"/>
      <c r="CT37" s="820" t="s">
        <v>415</v>
      </c>
      <c r="CU37" s="820"/>
      <c r="CV37" s="820"/>
      <c r="CW37" s="820"/>
      <c r="CX37" s="820"/>
      <c r="CY37" s="820"/>
      <c r="CZ37" s="584">
        <v>5000</v>
      </c>
      <c r="DA37" s="752"/>
      <c r="DB37" s="752"/>
      <c r="DC37" s="752"/>
      <c r="DD37" s="752"/>
      <c r="DE37" s="752"/>
      <c r="DF37" s="752"/>
      <c r="DG37" s="752"/>
      <c r="DH37" s="754"/>
      <c r="DI37" s="4"/>
    </row>
    <row r="38" spans="2:113" ht="13.5" customHeight="1">
      <c r="B38" s="659" t="s">
        <v>98</v>
      </c>
      <c r="C38" s="582"/>
      <c r="D38" s="582"/>
      <c r="E38" s="582"/>
      <c r="F38" s="582"/>
      <c r="G38" s="582"/>
      <c r="H38" s="582"/>
      <c r="I38" s="582"/>
      <c r="J38" s="582"/>
      <c r="K38" s="582"/>
      <c r="L38" s="585"/>
      <c r="M38" s="583">
        <v>29186</v>
      </c>
      <c r="N38" s="584"/>
      <c r="O38" s="584"/>
      <c r="P38" s="584"/>
      <c r="Q38" s="584"/>
      <c r="R38" s="584"/>
      <c r="S38" s="584"/>
      <c r="T38" s="584"/>
      <c r="U38" s="588">
        <v>0.1</v>
      </c>
      <c r="V38" s="588"/>
      <c r="W38" s="588"/>
      <c r="X38" s="588"/>
      <c r="Y38" s="584" t="s">
        <v>368</v>
      </c>
      <c r="Z38" s="584"/>
      <c r="AA38" s="584"/>
      <c r="AB38" s="584"/>
      <c r="AC38" s="584"/>
      <c r="AD38" s="584"/>
      <c r="AE38" s="584"/>
      <c r="AF38" s="584"/>
      <c r="AG38" s="588" t="s">
        <v>368</v>
      </c>
      <c r="AH38" s="588"/>
      <c r="AI38" s="588"/>
      <c r="AJ38" s="713"/>
      <c r="AK38" s="697" t="s">
        <v>87</v>
      </c>
      <c r="AL38" s="662"/>
      <c r="AM38" s="662"/>
      <c r="AN38" s="662"/>
      <c r="AO38" s="662"/>
      <c r="AP38" s="662"/>
      <c r="AQ38" s="662"/>
      <c r="AR38" s="662"/>
      <c r="AS38" s="662"/>
      <c r="AT38" s="662"/>
      <c r="AU38" s="662"/>
      <c r="AV38" s="663"/>
      <c r="AW38" s="830">
        <v>9506832</v>
      </c>
      <c r="AX38" s="812"/>
      <c r="AY38" s="812"/>
      <c r="AZ38" s="812"/>
      <c r="BA38" s="812"/>
      <c r="BB38" s="812"/>
      <c r="BC38" s="812"/>
      <c r="BD38" s="812"/>
      <c r="BE38" s="812"/>
      <c r="BF38" s="811">
        <v>100</v>
      </c>
      <c r="BG38" s="811"/>
      <c r="BH38" s="811"/>
      <c r="BI38" s="811"/>
      <c r="BJ38" s="812">
        <v>35750</v>
      </c>
      <c r="BK38" s="813"/>
      <c r="BL38" s="813"/>
      <c r="BM38" s="813"/>
      <c r="BN38" s="813"/>
      <c r="BO38" s="813"/>
      <c r="BP38" s="814"/>
      <c r="BQ38" s="697" t="s">
        <v>86</v>
      </c>
      <c r="BR38" s="662"/>
      <c r="BS38" s="662"/>
      <c r="BT38" s="662"/>
      <c r="BU38" s="663"/>
      <c r="BV38" s="815" t="s">
        <v>403</v>
      </c>
      <c r="BW38" s="816"/>
      <c r="BX38" s="697" t="s">
        <v>85</v>
      </c>
      <c r="BY38" s="662"/>
      <c r="BZ38" s="662"/>
      <c r="CA38" s="662"/>
      <c r="CB38" s="663"/>
      <c r="CC38" s="815" t="s">
        <v>409</v>
      </c>
      <c r="CD38" s="816"/>
      <c r="CE38" s="823"/>
      <c r="CF38" s="824"/>
      <c r="CG38" s="824"/>
      <c r="CH38" s="824"/>
      <c r="CI38" s="824"/>
      <c r="CJ38" s="824"/>
      <c r="CK38" s="824"/>
      <c r="CL38" s="824"/>
      <c r="CM38" s="824"/>
      <c r="CN38" s="825"/>
      <c r="CO38" s="826"/>
      <c r="CP38" s="827"/>
      <c r="CQ38" s="827"/>
      <c r="CR38" s="827"/>
      <c r="CS38" s="827"/>
      <c r="CT38" s="828"/>
      <c r="CU38" s="828"/>
      <c r="CV38" s="828"/>
      <c r="CW38" s="828"/>
      <c r="CX38" s="828"/>
      <c r="CY38" s="828"/>
      <c r="CZ38" s="827"/>
      <c r="DA38" s="827"/>
      <c r="DB38" s="827"/>
      <c r="DC38" s="827"/>
      <c r="DD38" s="827"/>
      <c r="DE38" s="827"/>
      <c r="DF38" s="827"/>
      <c r="DG38" s="827"/>
      <c r="DH38" s="829"/>
      <c r="DI38" s="4"/>
    </row>
    <row r="39" spans="2:113" ht="13.5" customHeight="1">
      <c r="B39" s="659" t="s">
        <v>93</v>
      </c>
      <c r="C39" s="582"/>
      <c r="D39" s="582"/>
      <c r="E39" s="582"/>
      <c r="F39" s="582"/>
      <c r="G39" s="582"/>
      <c r="H39" s="582"/>
      <c r="I39" s="582"/>
      <c r="J39" s="582"/>
      <c r="K39" s="582"/>
      <c r="L39" s="585"/>
      <c r="M39" s="583">
        <v>889864</v>
      </c>
      <c r="N39" s="584"/>
      <c r="O39" s="584"/>
      <c r="P39" s="584"/>
      <c r="Q39" s="584"/>
      <c r="R39" s="584"/>
      <c r="S39" s="584"/>
      <c r="T39" s="584"/>
      <c r="U39" s="588">
        <v>2.9</v>
      </c>
      <c r="V39" s="588"/>
      <c r="W39" s="588"/>
      <c r="X39" s="588"/>
      <c r="Y39" s="584" t="s">
        <v>368</v>
      </c>
      <c r="Z39" s="584"/>
      <c r="AA39" s="584"/>
      <c r="AB39" s="584"/>
      <c r="AC39" s="584"/>
      <c r="AD39" s="584"/>
      <c r="AE39" s="584"/>
      <c r="AF39" s="584"/>
      <c r="AG39" s="588" t="s">
        <v>368</v>
      </c>
      <c r="AH39" s="588"/>
      <c r="AI39" s="588"/>
      <c r="AJ39" s="71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59" t="s">
        <v>88</v>
      </c>
      <c r="C40" s="582"/>
      <c r="D40" s="582"/>
      <c r="E40" s="582"/>
      <c r="F40" s="582"/>
      <c r="G40" s="582"/>
      <c r="H40" s="582"/>
      <c r="I40" s="582"/>
      <c r="J40" s="582"/>
      <c r="K40" s="582"/>
      <c r="L40" s="585"/>
      <c r="M40" s="583">
        <v>1044710</v>
      </c>
      <c r="N40" s="584"/>
      <c r="O40" s="584"/>
      <c r="P40" s="584"/>
      <c r="Q40" s="584"/>
      <c r="R40" s="584"/>
      <c r="S40" s="584"/>
      <c r="T40" s="584"/>
      <c r="U40" s="588">
        <v>3.4</v>
      </c>
      <c r="V40" s="588"/>
      <c r="W40" s="588"/>
      <c r="X40" s="588"/>
      <c r="Y40" s="584" t="s">
        <v>368</v>
      </c>
      <c r="Z40" s="584"/>
      <c r="AA40" s="584"/>
      <c r="AB40" s="584"/>
      <c r="AC40" s="584"/>
      <c r="AD40" s="584"/>
      <c r="AE40" s="584"/>
      <c r="AF40" s="584"/>
      <c r="AG40" s="588" t="s">
        <v>368</v>
      </c>
      <c r="AH40" s="588"/>
      <c r="AI40" s="588"/>
      <c r="AJ40" s="71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59" t="s">
        <v>84</v>
      </c>
      <c r="C41" s="582"/>
      <c r="D41" s="582"/>
      <c r="E41" s="582"/>
      <c r="F41" s="582"/>
      <c r="G41" s="582"/>
      <c r="H41" s="582"/>
      <c r="I41" s="582"/>
      <c r="J41" s="582"/>
      <c r="K41" s="582"/>
      <c r="L41" s="585"/>
      <c r="M41" s="583">
        <v>157474</v>
      </c>
      <c r="N41" s="584"/>
      <c r="O41" s="584"/>
      <c r="P41" s="584"/>
      <c r="Q41" s="584"/>
      <c r="R41" s="584"/>
      <c r="S41" s="584"/>
      <c r="T41" s="584"/>
      <c r="U41" s="588">
        <v>0.5</v>
      </c>
      <c r="V41" s="588"/>
      <c r="W41" s="588"/>
      <c r="X41" s="588"/>
      <c r="Y41" s="584">
        <v>5</v>
      </c>
      <c r="Z41" s="584"/>
      <c r="AA41" s="584"/>
      <c r="AB41" s="584"/>
      <c r="AC41" s="584"/>
      <c r="AD41" s="584"/>
      <c r="AE41" s="584"/>
      <c r="AF41" s="584"/>
      <c r="AG41" s="588">
        <v>0</v>
      </c>
      <c r="AH41" s="588"/>
      <c r="AI41" s="588"/>
      <c r="AJ41" s="71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59" t="s">
        <v>83</v>
      </c>
      <c r="C42" s="582"/>
      <c r="D42" s="582"/>
      <c r="E42" s="582"/>
      <c r="F42" s="582"/>
      <c r="G42" s="582"/>
      <c r="H42" s="582"/>
      <c r="I42" s="582"/>
      <c r="J42" s="582"/>
      <c r="K42" s="582"/>
      <c r="L42" s="585"/>
      <c r="M42" s="583">
        <v>2100000</v>
      </c>
      <c r="N42" s="584"/>
      <c r="O42" s="584"/>
      <c r="P42" s="584"/>
      <c r="Q42" s="584"/>
      <c r="R42" s="584"/>
      <c r="S42" s="584"/>
      <c r="T42" s="584"/>
      <c r="U42" s="588">
        <v>6.8</v>
      </c>
      <c r="V42" s="588"/>
      <c r="W42" s="588"/>
      <c r="X42" s="588"/>
      <c r="Y42" s="584" t="s">
        <v>368</v>
      </c>
      <c r="Z42" s="584"/>
      <c r="AA42" s="584"/>
      <c r="AB42" s="584"/>
      <c r="AC42" s="584"/>
      <c r="AD42" s="584"/>
      <c r="AE42" s="584"/>
      <c r="AF42" s="584"/>
      <c r="AG42" s="588" t="s">
        <v>368</v>
      </c>
      <c r="AH42" s="588"/>
      <c r="AI42" s="588"/>
      <c r="AJ42" s="71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695" t="s">
        <v>82</v>
      </c>
      <c r="D43" s="695"/>
      <c r="E43" s="695"/>
      <c r="F43" s="695"/>
      <c r="G43" s="695"/>
      <c r="H43" s="695"/>
      <c r="I43" s="695"/>
      <c r="J43" s="695"/>
      <c r="K43" s="695"/>
      <c r="L43" s="696"/>
      <c r="M43" s="583" t="s">
        <v>368</v>
      </c>
      <c r="N43" s="584"/>
      <c r="O43" s="584"/>
      <c r="P43" s="584"/>
      <c r="Q43" s="584"/>
      <c r="R43" s="584"/>
      <c r="S43" s="584"/>
      <c r="T43" s="584"/>
      <c r="U43" s="588" t="s">
        <v>368</v>
      </c>
      <c r="V43" s="588"/>
      <c r="W43" s="588"/>
      <c r="X43" s="588"/>
      <c r="Y43" s="584" t="s">
        <v>368</v>
      </c>
      <c r="Z43" s="584"/>
      <c r="AA43" s="584"/>
      <c r="AB43" s="584"/>
      <c r="AC43" s="584"/>
      <c r="AD43" s="584"/>
      <c r="AE43" s="584"/>
      <c r="AF43" s="584"/>
      <c r="AG43" s="588" t="s">
        <v>368</v>
      </c>
      <c r="AH43" s="588"/>
      <c r="AI43" s="588"/>
      <c r="AJ43" s="713"/>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695" t="s">
        <v>81</v>
      </c>
      <c r="D44" s="695"/>
      <c r="E44" s="695"/>
      <c r="F44" s="695"/>
      <c r="G44" s="695"/>
      <c r="H44" s="695"/>
      <c r="I44" s="695"/>
      <c r="J44" s="695"/>
      <c r="K44" s="695"/>
      <c r="L44" s="696"/>
      <c r="M44" s="583">
        <v>1035000</v>
      </c>
      <c r="N44" s="584"/>
      <c r="O44" s="584"/>
      <c r="P44" s="584"/>
      <c r="Q44" s="584"/>
      <c r="R44" s="584"/>
      <c r="S44" s="584"/>
      <c r="T44" s="584"/>
      <c r="U44" s="588">
        <v>3.3</v>
      </c>
      <c r="V44" s="588"/>
      <c r="W44" s="588"/>
      <c r="X44" s="588"/>
      <c r="Y44" s="584" t="s">
        <v>368</v>
      </c>
      <c r="Z44" s="584"/>
      <c r="AA44" s="584"/>
      <c r="AB44" s="584"/>
      <c r="AC44" s="584"/>
      <c r="AD44" s="584"/>
      <c r="AE44" s="584"/>
      <c r="AF44" s="584"/>
      <c r="AG44" s="588" t="s">
        <v>368</v>
      </c>
      <c r="AH44" s="588"/>
      <c r="AI44" s="588"/>
      <c r="AJ44" s="713"/>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4" t="s">
        <v>80</v>
      </c>
      <c r="C45" s="662"/>
      <c r="D45" s="662"/>
      <c r="E45" s="662"/>
      <c r="F45" s="662"/>
      <c r="G45" s="662"/>
      <c r="H45" s="662"/>
      <c r="I45" s="662"/>
      <c r="J45" s="662"/>
      <c r="K45" s="662"/>
      <c r="L45" s="663"/>
      <c r="M45" s="583">
        <v>30939066</v>
      </c>
      <c r="N45" s="584"/>
      <c r="O45" s="584"/>
      <c r="P45" s="584"/>
      <c r="Q45" s="584"/>
      <c r="R45" s="584"/>
      <c r="S45" s="584"/>
      <c r="T45" s="584"/>
      <c r="U45" s="588">
        <v>100</v>
      </c>
      <c r="V45" s="588"/>
      <c r="W45" s="588"/>
      <c r="X45" s="588"/>
      <c r="Y45" s="584">
        <v>14509108</v>
      </c>
      <c r="Z45" s="584"/>
      <c r="AA45" s="584"/>
      <c r="AB45" s="584"/>
      <c r="AC45" s="584"/>
      <c r="AD45" s="584"/>
      <c r="AE45" s="584"/>
      <c r="AF45" s="584"/>
      <c r="AG45" s="588">
        <v>100</v>
      </c>
      <c r="AH45" s="588"/>
      <c r="AI45" s="588"/>
      <c r="AJ45" s="713"/>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32" t="s">
        <v>79</v>
      </c>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41"/>
      <c r="AD46" s="41"/>
      <c r="AE46" s="41"/>
      <c r="AF46" s="41"/>
      <c r="AG46" s="43"/>
      <c r="AH46" s="632" t="s">
        <v>419</v>
      </c>
      <c r="AI46" s="632"/>
      <c r="AJ46" s="632"/>
      <c r="AK46" s="632"/>
      <c r="AL46" s="632"/>
      <c r="AM46" s="632"/>
      <c r="AN46" s="632"/>
      <c r="AO46" s="632"/>
      <c r="AP46" s="632"/>
      <c r="AQ46" s="38"/>
      <c r="AR46" s="38"/>
      <c r="AS46" s="38"/>
      <c r="AT46" s="41"/>
      <c r="AU46" s="41"/>
      <c r="AV46" s="40"/>
      <c r="AW46" s="42"/>
      <c r="AX46" s="41"/>
      <c r="AY46" s="41"/>
      <c r="AZ46" s="632" t="s">
        <v>78</v>
      </c>
      <c r="BA46" s="632"/>
      <c r="BB46" s="632"/>
      <c r="BC46" s="632"/>
      <c r="BD46" s="632"/>
      <c r="BE46" s="632"/>
      <c r="BF46" s="632"/>
      <c r="BG46" s="632"/>
      <c r="BH46" s="632"/>
      <c r="BI46" s="632"/>
      <c r="BJ46" s="632"/>
      <c r="BK46" s="632"/>
      <c r="BL46" s="632"/>
      <c r="BM46" s="632"/>
      <c r="BN46" s="632"/>
      <c r="BO46" s="632"/>
      <c r="BP46" s="632"/>
      <c r="BQ46" s="632"/>
      <c r="BR46" s="632"/>
      <c r="BS46" s="632"/>
      <c r="BT46" s="41"/>
      <c r="BU46" s="41"/>
      <c r="BV46" s="632" t="s">
        <v>419</v>
      </c>
      <c r="BW46" s="632"/>
      <c r="BX46" s="632"/>
      <c r="BY46" s="632"/>
      <c r="BZ46" s="632"/>
      <c r="CA46" s="632"/>
      <c r="CB46" s="632"/>
      <c r="CC46" s="632"/>
      <c r="CD46" s="41"/>
      <c r="CE46" s="40"/>
      <c r="CF46" s="39"/>
      <c r="CG46" s="283"/>
      <c r="CH46" s="807" t="s">
        <v>77</v>
      </c>
      <c r="CI46" s="807"/>
      <c r="CJ46" s="807"/>
      <c r="CK46" s="807"/>
      <c r="CL46" s="807"/>
      <c r="CM46" s="807"/>
      <c r="CN46" s="807"/>
      <c r="CO46" s="807"/>
      <c r="CP46" s="807"/>
      <c r="CQ46" s="38"/>
      <c r="CR46" s="24"/>
      <c r="CS46" s="728" t="s">
        <v>778</v>
      </c>
      <c r="CT46" s="632"/>
      <c r="CU46" s="632"/>
      <c r="CV46" s="632"/>
      <c r="CW46" s="632"/>
      <c r="CX46" s="632"/>
      <c r="CY46" s="632"/>
      <c r="CZ46" s="633"/>
      <c r="DA46" s="728" t="s">
        <v>395</v>
      </c>
      <c r="DB46" s="632"/>
      <c r="DC46" s="632"/>
      <c r="DD46" s="632"/>
      <c r="DE46" s="632"/>
      <c r="DF46" s="632"/>
      <c r="DG46" s="632"/>
      <c r="DH46" s="809"/>
      <c r="DI46" s="4"/>
    </row>
    <row r="47" spans="2:113" ht="13.5" customHeight="1">
      <c r="B47" s="37"/>
      <c r="C47" s="32"/>
      <c r="D47" s="32"/>
      <c r="E47" s="662"/>
      <c r="F47" s="662"/>
      <c r="G47" s="662"/>
      <c r="H47" s="662"/>
      <c r="I47" s="662"/>
      <c r="J47" s="662"/>
      <c r="K47" s="662"/>
      <c r="L47" s="662"/>
      <c r="M47" s="662"/>
      <c r="N47" s="662"/>
      <c r="O47" s="662"/>
      <c r="P47" s="662"/>
      <c r="Q47" s="662"/>
      <c r="R47" s="662"/>
      <c r="S47" s="662"/>
      <c r="T47" s="662"/>
      <c r="U47" s="662"/>
      <c r="V47" s="662"/>
      <c r="W47" s="662"/>
      <c r="X47" s="662"/>
      <c r="Y47" s="582"/>
      <c r="Z47" s="582"/>
      <c r="AA47" s="582"/>
      <c r="AB47" s="582"/>
      <c r="AC47" s="4"/>
      <c r="AD47" s="4"/>
      <c r="AE47" s="4"/>
      <c r="AF47" s="4"/>
      <c r="AG47" s="6"/>
      <c r="AH47" s="806"/>
      <c r="AI47" s="806"/>
      <c r="AJ47" s="806"/>
      <c r="AK47" s="806"/>
      <c r="AL47" s="806"/>
      <c r="AM47" s="806"/>
      <c r="AN47" s="806"/>
      <c r="AO47" s="806"/>
      <c r="AP47" s="806"/>
      <c r="AQ47" s="35"/>
      <c r="AR47" s="35"/>
      <c r="AS47" s="35"/>
      <c r="AT47" s="4"/>
      <c r="AU47" s="4"/>
      <c r="AV47" s="34"/>
      <c r="AW47" s="33"/>
      <c r="AX47" s="32"/>
      <c r="AY47" s="32"/>
      <c r="AZ47" s="662"/>
      <c r="BA47" s="662"/>
      <c r="BB47" s="662"/>
      <c r="BC47" s="662"/>
      <c r="BD47" s="662"/>
      <c r="BE47" s="662"/>
      <c r="BF47" s="662"/>
      <c r="BG47" s="662"/>
      <c r="BH47" s="662"/>
      <c r="BI47" s="662"/>
      <c r="BJ47" s="662"/>
      <c r="BK47" s="662"/>
      <c r="BL47" s="662"/>
      <c r="BM47" s="662"/>
      <c r="BN47" s="662"/>
      <c r="BO47" s="662"/>
      <c r="BP47" s="662"/>
      <c r="BQ47" s="662"/>
      <c r="BR47" s="662"/>
      <c r="BS47" s="662"/>
      <c r="BT47" s="32"/>
      <c r="BU47" s="32"/>
      <c r="BV47" s="662"/>
      <c r="BW47" s="662"/>
      <c r="BX47" s="662"/>
      <c r="BY47" s="662"/>
      <c r="BZ47" s="662"/>
      <c r="CA47" s="662"/>
      <c r="CB47" s="662"/>
      <c r="CC47" s="662"/>
      <c r="CD47" s="32"/>
      <c r="CE47" s="31"/>
      <c r="CF47" s="20"/>
      <c r="CG47" s="284"/>
      <c r="CH47" s="808"/>
      <c r="CI47" s="808"/>
      <c r="CJ47" s="808"/>
      <c r="CK47" s="808"/>
      <c r="CL47" s="808"/>
      <c r="CM47" s="808"/>
      <c r="CN47" s="808"/>
      <c r="CO47" s="808"/>
      <c r="CP47" s="808"/>
      <c r="CQ47" s="30"/>
      <c r="CR47" s="21"/>
      <c r="CS47" s="697"/>
      <c r="CT47" s="662"/>
      <c r="CU47" s="662"/>
      <c r="CV47" s="662"/>
      <c r="CW47" s="662"/>
      <c r="CX47" s="662"/>
      <c r="CY47" s="662"/>
      <c r="CZ47" s="663"/>
      <c r="DA47" s="697"/>
      <c r="DB47" s="662"/>
      <c r="DC47" s="662"/>
      <c r="DD47" s="662"/>
      <c r="DE47" s="662"/>
      <c r="DF47" s="662"/>
      <c r="DG47" s="662"/>
      <c r="DH47" s="810"/>
      <c r="DI47" s="4"/>
    </row>
    <row r="48" spans="2:113" ht="13.5" customHeight="1">
      <c r="B48" s="29"/>
      <c r="C48" s="28"/>
      <c r="D48" s="788" t="s">
        <v>77</v>
      </c>
      <c r="E48" s="788"/>
      <c r="F48" s="788"/>
      <c r="G48" s="788"/>
      <c r="H48" s="788"/>
      <c r="I48" s="788"/>
      <c r="J48" s="788"/>
      <c r="K48" s="27"/>
      <c r="L48" s="25"/>
      <c r="M48" s="26"/>
      <c r="N48" s="788" t="s">
        <v>76</v>
      </c>
      <c r="O48" s="788"/>
      <c r="P48" s="788"/>
      <c r="Q48" s="788"/>
      <c r="R48" s="788"/>
      <c r="S48" s="788"/>
      <c r="T48" s="25"/>
      <c r="U48" s="795" t="s">
        <v>73</v>
      </c>
      <c r="V48" s="788"/>
      <c r="W48" s="788"/>
      <c r="X48" s="796"/>
      <c r="Y48" s="797" t="s">
        <v>70</v>
      </c>
      <c r="Z48" s="797"/>
      <c r="AA48" s="797"/>
      <c r="AB48" s="797"/>
      <c r="AC48" s="797"/>
      <c r="AD48" s="797"/>
      <c r="AE48" s="797"/>
      <c r="AF48" s="797"/>
      <c r="AG48" s="798" t="s">
        <v>420</v>
      </c>
      <c r="AH48" s="799"/>
      <c r="AI48" s="799"/>
      <c r="AJ48" s="799"/>
      <c r="AK48" s="799"/>
      <c r="AL48" s="799"/>
      <c r="AM48" s="799"/>
      <c r="AN48" s="799"/>
      <c r="AO48" s="799"/>
      <c r="AP48" s="800"/>
      <c r="AQ48" s="797" t="s">
        <v>75</v>
      </c>
      <c r="AR48" s="797"/>
      <c r="AS48" s="797"/>
      <c r="AT48" s="797"/>
      <c r="AU48" s="797"/>
      <c r="AV48" s="797"/>
      <c r="AW48" s="6"/>
      <c r="AX48" s="632" t="s">
        <v>74</v>
      </c>
      <c r="AY48" s="632"/>
      <c r="AZ48" s="632"/>
      <c r="BA48" s="632"/>
      <c r="BB48" s="632"/>
      <c r="BC48" s="632"/>
      <c r="BD48" s="632"/>
      <c r="BE48" s="24"/>
      <c r="BF48" s="6"/>
      <c r="BG48" s="632" t="s">
        <v>421</v>
      </c>
      <c r="BH48" s="632"/>
      <c r="BI48" s="632"/>
      <c r="BJ48" s="632"/>
      <c r="BK48" s="632"/>
      <c r="BL48" s="24"/>
      <c r="BM48" s="632" t="s">
        <v>73</v>
      </c>
      <c r="BN48" s="632"/>
      <c r="BO48" s="632"/>
      <c r="BP48" s="632"/>
      <c r="BQ48" s="801"/>
      <c r="BR48" s="802"/>
      <c r="BS48" s="632" t="s">
        <v>422</v>
      </c>
      <c r="BT48" s="632"/>
      <c r="BU48" s="632"/>
      <c r="BV48" s="632"/>
      <c r="BW48" s="632"/>
      <c r="BX48" s="803"/>
      <c r="BY48" s="804"/>
      <c r="BZ48" s="6"/>
      <c r="CA48" s="805" t="s">
        <v>423</v>
      </c>
      <c r="CB48" s="805"/>
      <c r="CC48" s="805"/>
      <c r="CD48" s="805"/>
      <c r="CE48" s="23"/>
      <c r="CF48" s="728" t="s">
        <v>72</v>
      </c>
      <c r="CG48" s="793"/>
      <c r="CH48" s="793"/>
      <c r="CI48" s="793"/>
      <c r="CJ48" s="793"/>
      <c r="CK48" s="793"/>
      <c r="CL48" s="793"/>
      <c r="CM48" s="793"/>
      <c r="CN48" s="793"/>
      <c r="CO48" s="793"/>
      <c r="CP48" s="793"/>
      <c r="CQ48" s="793"/>
      <c r="CR48" s="794"/>
      <c r="CS48" s="749">
        <v>8216568</v>
      </c>
      <c r="CT48" s="783"/>
      <c r="CU48" s="783"/>
      <c r="CV48" s="783"/>
      <c r="CW48" s="783"/>
      <c r="CX48" s="783"/>
      <c r="CY48" s="783"/>
      <c r="CZ48" s="785"/>
      <c r="DA48" s="749">
        <v>8303794</v>
      </c>
      <c r="DB48" s="783"/>
      <c r="DC48" s="783"/>
      <c r="DD48" s="783"/>
      <c r="DE48" s="783"/>
      <c r="DF48" s="783"/>
      <c r="DG48" s="783"/>
      <c r="DH48" s="786"/>
      <c r="DI48" s="4"/>
    </row>
    <row r="49" spans="2:113" ht="13.5" customHeight="1">
      <c r="B49" s="787" t="s">
        <v>71</v>
      </c>
      <c r="C49" s="788"/>
      <c r="D49" s="788"/>
      <c r="E49" s="788"/>
      <c r="F49" s="788"/>
      <c r="G49" s="788"/>
      <c r="H49" s="788"/>
      <c r="I49" s="788"/>
      <c r="J49" s="788"/>
      <c r="K49" s="788"/>
      <c r="L49" s="789"/>
      <c r="M49" s="613">
        <v>4567659</v>
      </c>
      <c r="N49" s="790"/>
      <c r="O49" s="790"/>
      <c r="P49" s="790"/>
      <c r="Q49" s="790"/>
      <c r="R49" s="790"/>
      <c r="S49" s="790"/>
      <c r="T49" s="790"/>
      <c r="U49" s="791">
        <v>15.3</v>
      </c>
      <c r="V49" s="791"/>
      <c r="W49" s="791"/>
      <c r="X49" s="791"/>
      <c r="Y49" s="790">
        <v>4113212</v>
      </c>
      <c r="Z49" s="790"/>
      <c r="AA49" s="790"/>
      <c r="AB49" s="790"/>
      <c r="AC49" s="790"/>
      <c r="AD49" s="790"/>
      <c r="AE49" s="790"/>
      <c r="AF49" s="790"/>
      <c r="AG49" s="790">
        <v>4088524</v>
      </c>
      <c r="AH49" s="790"/>
      <c r="AI49" s="790"/>
      <c r="AJ49" s="790"/>
      <c r="AK49" s="790"/>
      <c r="AL49" s="790"/>
      <c r="AM49" s="790"/>
      <c r="AN49" s="790"/>
      <c r="AO49" s="790"/>
      <c r="AP49" s="790"/>
      <c r="AQ49" s="791">
        <v>26.3</v>
      </c>
      <c r="AR49" s="791"/>
      <c r="AS49" s="791"/>
      <c r="AT49" s="791"/>
      <c r="AU49" s="791"/>
      <c r="AV49" s="792"/>
      <c r="AW49" s="22"/>
      <c r="AX49" s="662"/>
      <c r="AY49" s="662"/>
      <c r="AZ49" s="662"/>
      <c r="BA49" s="662"/>
      <c r="BB49" s="662"/>
      <c r="BC49" s="662"/>
      <c r="BD49" s="662"/>
      <c r="BE49" s="21"/>
      <c r="BF49" s="22"/>
      <c r="BG49" s="662"/>
      <c r="BH49" s="662"/>
      <c r="BI49" s="662"/>
      <c r="BJ49" s="662"/>
      <c r="BK49" s="662"/>
      <c r="BL49" s="21"/>
      <c r="BM49" s="662"/>
      <c r="BN49" s="662"/>
      <c r="BO49" s="662"/>
      <c r="BP49" s="662"/>
      <c r="BQ49" s="20"/>
      <c r="BR49" s="662" t="s">
        <v>27</v>
      </c>
      <c r="BS49" s="662"/>
      <c r="BT49" s="662"/>
      <c r="BU49" s="662"/>
      <c r="BV49" s="662"/>
      <c r="BW49" s="662"/>
      <c r="BX49" s="662"/>
      <c r="BY49" s="19"/>
      <c r="BZ49" s="673" t="s">
        <v>70</v>
      </c>
      <c r="CA49" s="674"/>
      <c r="CB49" s="674"/>
      <c r="CC49" s="674"/>
      <c r="CD49" s="674"/>
      <c r="CE49" s="675"/>
      <c r="CF49" s="619" t="s">
        <v>69</v>
      </c>
      <c r="CG49" s="684"/>
      <c r="CH49" s="684"/>
      <c r="CI49" s="684"/>
      <c r="CJ49" s="684"/>
      <c r="CK49" s="684"/>
      <c r="CL49" s="684"/>
      <c r="CM49" s="684"/>
      <c r="CN49" s="684"/>
      <c r="CO49" s="684"/>
      <c r="CP49" s="684"/>
      <c r="CQ49" s="684"/>
      <c r="CR49" s="685"/>
      <c r="CS49" s="583">
        <v>11970405</v>
      </c>
      <c r="CT49" s="752"/>
      <c r="CU49" s="752"/>
      <c r="CV49" s="752"/>
      <c r="CW49" s="752"/>
      <c r="CX49" s="752"/>
      <c r="CY49" s="752"/>
      <c r="CZ49" s="753"/>
      <c r="DA49" s="583">
        <v>11928509</v>
      </c>
      <c r="DB49" s="752"/>
      <c r="DC49" s="752"/>
      <c r="DD49" s="752"/>
      <c r="DE49" s="752"/>
      <c r="DF49" s="752"/>
      <c r="DG49" s="752"/>
      <c r="DH49" s="754"/>
      <c r="DI49" s="4"/>
    </row>
    <row r="50" spans="2:113" ht="13.5" customHeight="1">
      <c r="B50" s="17"/>
      <c r="C50" s="582" t="s">
        <v>68</v>
      </c>
      <c r="D50" s="582"/>
      <c r="E50" s="582"/>
      <c r="F50" s="582"/>
      <c r="G50" s="582"/>
      <c r="H50" s="582"/>
      <c r="I50" s="582"/>
      <c r="J50" s="582"/>
      <c r="K50" s="582"/>
      <c r="L50" s="585"/>
      <c r="M50" s="583">
        <v>2626972</v>
      </c>
      <c r="N50" s="584"/>
      <c r="O50" s="584"/>
      <c r="P50" s="584"/>
      <c r="Q50" s="584"/>
      <c r="R50" s="584"/>
      <c r="S50" s="584"/>
      <c r="T50" s="584"/>
      <c r="U50" s="588">
        <v>8.8000000000000007</v>
      </c>
      <c r="V50" s="588"/>
      <c r="W50" s="588"/>
      <c r="X50" s="588"/>
      <c r="Y50" s="584">
        <v>2317977</v>
      </c>
      <c r="Z50" s="584"/>
      <c r="AA50" s="584"/>
      <c r="AB50" s="584"/>
      <c r="AC50" s="584"/>
      <c r="AD50" s="584"/>
      <c r="AE50" s="584"/>
      <c r="AF50" s="584"/>
      <c r="AG50" s="584" t="s">
        <v>368</v>
      </c>
      <c r="AH50" s="584"/>
      <c r="AI50" s="584"/>
      <c r="AJ50" s="584"/>
      <c r="AK50" s="584"/>
      <c r="AL50" s="584"/>
      <c r="AM50" s="584"/>
      <c r="AN50" s="584"/>
      <c r="AO50" s="584"/>
      <c r="AP50" s="584"/>
      <c r="AQ50" s="588" t="s">
        <v>368</v>
      </c>
      <c r="AR50" s="588"/>
      <c r="AS50" s="588"/>
      <c r="AT50" s="588"/>
      <c r="AU50" s="588"/>
      <c r="AV50" s="647"/>
      <c r="AW50" s="728" t="s">
        <v>67</v>
      </c>
      <c r="AX50" s="632"/>
      <c r="AY50" s="632"/>
      <c r="AZ50" s="632"/>
      <c r="BA50" s="632"/>
      <c r="BB50" s="632"/>
      <c r="BC50" s="632"/>
      <c r="BD50" s="632"/>
      <c r="BE50" s="633"/>
      <c r="BF50" s="782">
        <v>285608</v>
      </c>
      <c r="BG50" s="783"/>
      <c r="BH50" s="783"/>
      <c r="BI50" s="783"/>
      <c r="BJ50" s="783"/>
      <c r="BK50" s="783"/>
      <c r="BL50" s="783"/>
      <c r="BM50" s="784">
        <v>1</v>
      </c>
      <c r="BN50" s="784"/>
      <c r="BO50" s="784"/>
      <c r="BP50" s="784"/>
      <c r="BQ50" s="783" t="s">
        <v>368</v>
      </c>
      <c r="BR50" s="783"/>
      <c r="BS50" s="783"/>
      <c r="BT50" s="783"/>
      <c r="BU50" s="783"/>
      <c r="BV50" s="783"/>
      <c r="BW50" s="783"/>
      <c r="BX50" s="783"/>
      <c r="BY50" s="783"/>
      <c r="BZ50" s="783">
        <v>285608</v>
      </c>
      <c r="CA50" s="783"/>
      <c r="CB50" s="783"/>
      <c r="CC50" s="783"/>
      <c r="CD50" s="783"/>
      <c r="CE50" s="785"/>
      <c r="CF50" s="619" t="s">
        <v>66</v>
      </c>
      <c r="CG50" s="684"/>
      <c r="CH50" s="684"/>
      <c r="CI50" s="684"/>
      <c r="CJ50" s="684"/>
      <c r="CK50" s="684"/>
      <c r="CL50" s="684"/>
      <c r="CM50" s="684"/>
      <c r="CN50" s="684"/>
      <c r="CO50" s="684"/>
      <c r="CP50" s="684"/>
      <c r="CQ50" s="684"/>
      <c r="CR50" s="685"/>
      <c r="CS50" s="583">
        <v>10449960</v>
      </c>
      <c r="CT50" s="752"/>
      <c r="CU50" s="752"/>
      <c r="CV50" s="752"/>
      <c r="CW50" s="752"/>
      <c r="CX50" s="752"/>
      <c r="CY50" s="752"/>
      <c r="CZ50" s="753"/>
      <c r="DA50" s="583">
        <v>10546306</v>
      </c>
      <c r="DB50" s="752"/>
      <c r="DC50" s="752"/>
      <c r="DD50" s="752"/>
      <c r="DE50" s="752"/>
      <c r="DF50" s="752"/>
      <c r="DG50" s="752"/>
      <c r="DH50" s="754"/>
      <c r="DI50" s="4"/>
    </row>
    <row r="51" spans="2:113" ht="13.5" customHeight="1">
      <c r="B51" s="659" t="s">
        <v>65</v>
      </c>
      <c r="C51" s="582"/>
      <c r="D51" s="582"/>
      <c r="E51" s="582"/>
      <c r="F51" s="582"/>
      <c r="G51" s="582"/>
      <c r="H51" s="582"/>
      <c r="I51" s="582"/>
      <c r="J51" s="582"/>
      <c r="K51" s="582"/>
      <c r="L51" s="585"/>
      <c r="M51" s="583">
        <v>10682247</v>
      </c>
      <c r="N51" s="584"/>
      <c r="O51" s="584"/>
      <c r="P51" s="584"/>
      <c r="Q51" s="584"/>
      <c r="R51" s="584"/>
      <c r="S51" s="584"/>
      <c r="T51" s="584"/>
      <c r="U51" s="588">
        <v>35.9</v>
      </c>
      <c r="V51" s="588"/>
      <c r="W51" s="588"/>
      <c r="X51" s="588"/>
      <c r="Y51" s="584">
        <v>2823014</v>
      </c>
      <c r="Z51" s="584"/>
      <c r="AA51" s="584"/>
      <c r="AB51" s="584"/>
      <c r="AC51" s="584"/>
      <c r="AD51" s="584"/>
      <c r="AE51" s="584"/>
      <c r="AF51" s="584"/>
      <c r="AG51" s="584">
        <v>2768997</v>
      </c>
      <c r="AH51" s="584"/>
      <c r="AI51" s="584"/>
      <c r="AJ51" s="584"/>
      <c r="AK51" s="584"/>
      <c r="AL51" s="584"/>
      <c r="AM51" s="584"/>
      <c r="AN51" s="584"/>
      <c r="AO51" s="584"/>
      <c r="AP51" s="584"/>
      <c r="AQ51" s="588">
        <v>17.8</v>
      </c>
      <c r="AR51" s="588"/>
      <c r="AS51" s="588"/>
      <c r="AT51" s="588"/>
      <c r="AU51" s="588"/>
      <c r="AV51" s="647"/>
      <c r="AW51" s="619" t="s">
        <v>64</v>
      </c>
      <c r="AX51" s="582"/>
      <c r="AY51" s="582"/>
      <c r="AZ51" s="582"/>
      <c r="BA51" s="582"/>
      <c r="BB51" s="582"/>
      <c r="BC51" s="582"/>
      <c r="BD51" s="582"/>
      <c r="BE51" s="585"/>
      <c r="BF51" s="583">
        <v>3457563</v>
      </c>
      <c r="BG51" s="584"/>
      <c r="BH51" s="584"/>
      <c r="BI51" s="584"/>
      <c r="BJ51" s="584"/>
      <c r="BK51" s="584"/>
      <c r="BL51" s="584"/>
      <c r="BM51" s="588">
        <v>11.6</v>
      </c>
      <c r="BN51" s="588"/>
      <c r="BO51" s="588"/>
      <c r="BP51" s="588"/>
      <c r="BQ51" s="584">
        <v>15624</v>
      </c>
      <c r="BR51" s="584"/>
      <c r="BS51" s="584"/>
      <c r="BT51" s="584"/>
      <c r="BU51" s="584"/>
      <c r="BV51" s="584"/>
      <c r="BW51" s="584"/>
      <c r="BX51" s="584"/>
      <c r="BY51" s="584"/>
      <c r="BZ51" s="584">
        <v>2960105</v>
      </c>
      <c r="CA51" s="584"/>
      <c r="CB51" s="584"/>
      <c r="CC51" s="584"/>
      <c r="CD51" s="584"/>
      <c r="CE51" s="584"/>
      <c r="CF51" s="619" t="s">
        <v>63</v>
      </c>
      <c r="CG51" s="684"/>
      <c r="CH51" s="684"/>
      <c r="CI51" s="684"/>
      <c r="CJ51" s="684"/>
      <c r="CK51" s="684"/>
      <c r="CL51" s="684"/>
      <c r="CM51" s="684"/>
      <c r="CN51" s="684"/>
      <c r="CO51" s="684"/>
      <c r="CP51" s="684"/>
      <c r="CQ51" s="684"/>
      <c r="CR51" s="685"/>
      <c r="CS51" s="583">
        <v>15280649</v>
      </c>
      <c r="CT51" s="752"/>
      <c r="CU51" s="752"/>
      <c r="CV51" s="752"/>
      <c r="CW51" s="752"/>
      <c r="CX51" s="752"/>
      <c r="CY51" s="752"/>
      <c r="CZ51" s="753"/>
      <c r="DA51" s="583">
        <v>15080056</v>
      </c>
      <c r="DB51" s="752"/>
      <c r="DC51" s="752"/>
      <c r="DD51" s="752"/>
      <c r="DE51" s="752"/>
      <c r="DF51" s="752"/>
      <c r="DG51" s="752"/>
      <c r="DH51" s="754"/>
      <c r="DI51" s="4"/>
    </row>
    <row r="52" spans="2:113" ht="13.5" customHeight="1">
      <c r="B52" s="659" t="s">
        <v>40</v>
      </c>
      <c r="C52" s="582"/>
      <c r="D52" s="582"/>
      <c r="E52" s="582"/>
      <c r="F52" s="582"/>
      <c r="G52" s="582"/>
      <c r="H52" s="582"/>
      <c r="I52" s="582"/>
      <c r="J52" s="582"/>
      <c r="K52" s="582"/>
      <c r="L52" s="585"/>
      <c r="M52" s="583">
        <v>1899349</v>
      </c>
      <c r="N52" s="584"/>
      <c r="O52" s="584"/>
      <c r="P52" s="584"/>
      <c r="Q52" s="584"/>
      <c r="R52" s="584"/>
      <c r="S52" s="584"/>
      <c r="T52" s="584"/>
      <c r="U52" s="588">
        <v>6.4</v>
      </c>
      <c r="V52" s="588"/>
      <c r="W52" s="588"/>
      <c r="X52" s="588"/>
      <c r="Y52" s="584">
        <v>1865449</v>
      </c>
      <c r="Z52" s="584"/>
      <c r="AA52" s="584"/>
      <c r="AB52" s="584"/>
      <c r="AC52" s="584"/>
      <c r="AD52" s="584"/>
      <c r="AE52" s="584"/>
      <c r="AF52" s="584"/>
      <c r="AG52" s="734">
        <v>1865449</v>
      </c>
      <c r="AH52" s="734"/>
      <c r="AI52" s="734"/>
      <c r="AJ52" s="734"/>
      <c r="AK52" s="734"/>
      <c r="AL52" s="734"/>
      <c r="AM52" s="734"/>
      <c r="AN52" s="734"/>
      <c r="AO52" s="734"/>
      <c r="AP52" s="734"/>
      <c r="AQ52" s="588">
        <v>12</v>
      </c>
      <c r="AR52" s="588"/>
      <c r="AS52" s="588"/>
      <c r="AT52" s="588"/>
      <c r="AU52" s="588"/>
      <c r="AV52" s="647"/>
      <c r="AW52" s="619" t="s">
        <v>62</v>
      </c>
      <c r="AX52" s="582"/>
      <c r="AY52" s="582"/>
      <c r="AZ52" s="582"/>
      <c r="BA52" s="582"/>
      <c r="BB52" s="582"/>
      <c r="BC52" s="582"/>
      <c r="BD52" s="582"/>
      <c r="BE52" s="585"/>
      <c r="BF52" s="583">
        <v>16361956</v>
      </c>
      <c r="BG52" s="584"/>
      <c r="BH52" s="584"/>
      <c r="BI52" s="584"/>
      <c r="BJ52" s="584"/>
      <c r="BK52" s="584"/>
      <c r="BL52" s="584"/>
      <c r="BM52" s="588">
        <v>54.9</v>
      </c>
      <c r="BN52" s="588"/>
      <c r="BO52" s="588"/>
      <c r="BP52" s="588"/>
      <c r="BQ52" s="584">
        <v>290194</v>
      </c>
      <c r="BR52" s="584"/>
      <c r="BS52" s="584"/>
      <c r="BT52" s="584"/>
      <c r="BU52" s="584"/>
      <c r="BV52" s="584"/>
      <c r="BW52" s="584"/>
      <c r="BX52" s="584"/>
      <c r="BY52" s="584"/>
      <c r="BZ52" s="584">
        <v>7332072</v>
      </c>
      <c r="CA52" s="584"/>
      <c r="CB52" s="584"/>
      <c r="CC52" s="584"/>
      <c r="CD52" s="584"/>
      <c r="CE52" s="584"/>
      <c r="CF52" s="619" t="s">
        <v>61</v>
      </c>
      <c r="CG52" s="684"/>
      <c r="CH52" s="684"/>
      <c r="CI52" s="684"/>
      <c r="CJ52" s="684"/>
      <c r="CK52" s="684"/>
      <c r="CL52" s="684"/>
      <c r="CM52" s="684"/>
      <c r="CN52" s="684"/>
      <c r="CO52" s="684"/>
      <c r="CP52" s="684"/>
      <c r="CQ52" s="684"/>
      <c r="CR52" s="685"/>
      <c r="CS52" s="769">
        <v>0.69</v>
      </c>
      <c r="CT52" s="770"/>
      <c r="CU52" s="770"/>
      <c r="CV52" s="770"/>
      <c r="CW52" s="770"/>
      <c r="CX52" s="770"/>
      <c r="CY52" s="770"/>
      <c r="CZ52" s="771"/>
      <c r="DA52" s="769">
        <v>0.68</v>
      </c>
      <c r="DB52" s="770"/>
      <c r="DC52" s="770"/>
      <c r="DD52" s="770"/>
      <c r="DE52" s="770"/>
      <c r="DF52" s="770"/>
      <c r="DG52" s="770"/>
      <c r="DH52" s="775"/>
      <c r="DI52" s="4"/>
    </row>
    <row r="53" spans="2:113" ht="13.5" customHeight="1">
      <c r="B53" s="686" t="s">
        <v>116</v>
      </c>
      <c r="C53" s="688" t="s">
        <v>424</v>
      </c>
      <c r="D53" s="689"/>
      <c r="E53" s="689"/>
      <c r="F53" s="689"/>
      <c r="G53" s="689"/>
      <c r="H53" s="689"/>
      <c r="I53" s="690" t="s">
        <v>12</v>
      </c>
      <c r="J53" s="692" t="s">
        <v>60</v>
      </c>
      <c r="K53" s="692"/>
      <c r="L53" s="693"/>
      <c r="M53" s="741">
        <v>1742867</v>
      </c>
      <c r="N53" s="742"/>
      <c r="O53" s="742"/>
      <c r="P53" s="742"/>
      <c r="Q53" s="742"/>
      <c r="R53" s="742"/>
      <c r="S53" s="742"/>
      <c r="T53" s="742"/>
      <c r="U53" s="743">
        <v>5.9</v>
      </c>
      <c r="V53" s="743"/>
      <c r="W53" s="743"/>
      <c r="X53" s="743"/>
      <c r="Y53" s="742">
        <v>1708967</v>
      </c>
      <c r="Z53" s="742"/>
      <c r="AA53" s="742"/>
      <c r="AB53" s="742"/>
      <c r="AC53" s="742"/>
      <c r="AD53" s="742"/>
      <c r="AE53" s="742"/>
      <c r="AF53" s="742"/>
      <c r="AG53" s="742">
        <v>1708967</v>
      </c>
      <c r="AH53" s="742"/>
      <c r="AI53" s="742"/>
      <c r="AJ53" s="742"/>
      <c r="AK53" s="742"/>
      <c r="AL53" s="742"/>
      <c r="AM53" s="742"/>
      <c r="AN53" s="742"/>
      <c r="AO53" s="742"/>
      <c r="AP53" s="742"/>
      <c r="AQ53" s="743">
        <v>11</v>
      </c>
      <c r="AR53" s="743"/>
      <c r="AS53" s="743"/>
      <c r="AT53" s="743"/>
      <c r="AU53" s="743"/>
      <c r="AV53" s="781"/>
      <c r="AW53" s="619" t="s">
        <v>59</v>
      </c>
      <c r="AX53" s="582"/>
      <c r="AY53" s="582"/>
      <c r="AZ53" s="582"/>
      <c r="BA53" s="582"/>
      <c r="BB53" s="582"/>
      <c r="BC53" s="582"/>
      <c r="BD53" s="582"/>
      <c r="BE53" s="585"/>
      <c r="BF53" s="583">
        <v>1758454</v>
      </c>
      <c r="BG53" s="584"/>
      <c r="BH53" s="584"/>
      <c r="BI53" s="584"/>
      <c r="BJ53" s="584"/>
      <c r="BK53" s="584"/>
      <c r="BL53" s="584"/>
      <c r="BM53" s="588">
        <v>5.9</v>
      </c>
      <c r="BN53" s="588"/>
      <c r="BO53" s="588"/>
      <c r="BP53" s="588"/>
      <c r="BQ53" s="584">
        <v>5888</v>
      </c>
      <c r="BR53" s="584"/>
      <c r="BS53" s="584"/>
      <c r="BT53" s="584"/>
      <c r="BU53" s="584"/>
      <c r="BV53" s="584"/>
      <c r="BW53" s="584"/>
      <c r="BX53" s="584"/>
      <c r="BY53" s="584"/>
      <c r="BZ53" s="584">
        <v>1320684</v>
      </c>
      <c r="CA53" s="584"/>
      <c r="CB53" s="584"/>
      <c r="CC53" s="584"/>
      <c r="CD53" s="584"/>
      <c r="CE53" s="584"/>
      <c r="CF53" s="619" t="s">
        <v>58</v>
      </c>
      <c r="CG53" s="694"/>
      <c r="CH53" s="694"/>
      <c r="CI53" s="694"/>
      <c r="CJ53" s="694"/>
      <c r="CK53" s="694"/>
      <c r="CL53" s="694"/>
      <c r="CM53" s="694"/>
      <c r="CN53" s="694"/>
      <c r="CO53" s="694"/>
      <c r="CP53" s="694"/>
      <c r="CQ53" s="708" t="s">
        <v>3</v>
      </c>
      <c r="CR53" s="709"/>
      <c r="CS53" s="586">
        <v>7.3</v>
      </c>
      <c r="CT53" s="635"/>
      <c r="CU53" s="635"/>
      <c r="CV53" s="635"/>
      <c r="CW53" s="635"/>
      <c r="CX53" s="635"/>
      <c r="CY53" s="635"/>
      <c r="CZ53" s="765"/>
      <c r="DA53" s="586">
        <v>6.5</v>
      </c>
      <c r="DB53" s="635"/>
      <c r="DC53" s="635"/>
      <c r="DD53" s="635"/>
      <c r="DE53" s="635"/>
      <c r="DF53" s="635"/>
      <c r="DG53" s="635"/>
      <c r="DH53" s="760"/>
      <c r="DI53" s="4"/>
    </row>
    <row r="54" spans="2:113" ht="13.5" customHeight="1">
      <c r="B54" s="616"/>
      <c r="C54" s="641"/>
      <c r="D54" s="642"/>
      <c r="E54" s="642"/>
      <c r="F54" s="642"/>
      <c r="G54" s="642"/>
      <c r="H54" s="642"/>
      <c r="I54" s="691"/>
      <c r="J54" s="695" t="s">
        <v>57</v>
      </c>
      <c r="K54" s="695"/>
      <c r="L54" s="696"/>
      <c r="M54" s="583">
        <v>156441</v>
      </c>
      <c r="N54" s="584"/>
      <c r="O54" s="584"/>
      <c r="P54" s="584"/>
      <c r="Q54" s="584"/>
      <c r="R54" s="584"/>
      <c r="S54" s="584"/>
      <c r="T54" s="584"/>
      <c r="U54" s="588">
        <v>0.5</v>
      </c>
      <c r="V54" s="588"/>
      <c r="W54" s="588"/>
      <c r="X54" s="588"/>
      <c r="Y54" s="584">
        <v>156441</v>
      </c>
      <c r="Z54" s="584"/>
      <c r="AA54" s="584"/>
      <c r="AB54" s="584"/>
      <c r="AC54" s="584"/>
      <c r="AD54" s="584"/>
      <c r="AE54" s="584"/>
      <c r="AF54" s="584"/>
      <c r="AG54" s="584">
        <v>156441</v>
      </c>
      <c r="AH54" s="584"/>
      <c r="AI54" s="584"/>
      <c r="AJ54" s="584"/>
      <c r="AK54" s="584"/>
      <c r="AL54" s="584"/>
      <c r="AM54" s="584"/>
      <c r="AN54" s="584"/>
      <c r="AO54" s="584"/>
      <c r="AP54" s="584"/>
      <c r="AQ54" s="588">
        <v>1</v>
      </c>
      <c r="AR54" s="588"/>
      <c r="AS54" s="588"/>
      <c r="AT54" s="588"/>
      <c r="AU54" s="588"/>
      <c r="AV54" s="647"/>
      <c r="AW54" s="619" t="s">
        <v>56</v>
      </c>
      <c r="AX54" s="582"/>
      <c r="AY54" s="582"/>
      <c r="AZ54" s="582"/>
      <c r="BA54" s="582"/>
      <c r="BB54" s="582"/>
      <c r="BC54" s="582"/>
      <c r="BD54" s="582"/>
      <c r="BE54" s="585"/>
      <c r="BF54" s="583">
        <v>116364</v>
      </c>
      <c r="BG54" s="584"/>
      <c r="BH54" s="584"/>
      <c r="BI54" s="584"/>
      <c r="BJ54" s="584"/>
      <c r="BK54" s="584"/>
      <c r="BL54" s="584"/>
      <c r="BM54" s="588">
        <v>0.4</v>
      </c>
      <c r="BN54" s="588"/>
      <c r="BO54" s="588"/>
      <c r="BP54" s="588"/>
      <c r="BQ54" s="584" t="s">
        <v>368</v>
      </c>
      <c r="BR54" s="584"/>
      <c r="BS54" s="584"/>
      <c r="BT54" s="584"/>
      <c r="BU54" s="584"/>
      <c r="BV54" s="584"/>
      <c r="BW54" s="584"/>
      <c r="BX54" s="584"/>
      <c r="BY54" s="584"/>
      <c r="BZ54" s="584">
        <v>87198</v>
      </c>
      <c r="CA54" s="584"/>
      <c r="CB54" s="584"/>
      <c r="CC54" s="584"/>
      <c r="CD54" s="584"/>
      <c r="CE54" s="584"/>
      <c r="CF54" s="697" t="s">
        <v>55</v>
      </c>
      <c r="CG54" s="698"/>
      <c r="CH54" s="698"/>
      <c r="CI54" s="698"/>
      <c r="CJ54" s="698"/>
      <c r="CK54" s="698"/>
      <c r="CL54" s="698"/>
      <c r="CM54" s="698"/>
      <c r="CN54" s="698"/>
      <c r="CO54" s="698"/>
      <c r="CP54" s="698"/>
      <c r="CQ54" s="710" t="s">
        <v>3</v>
      </c>
      <c r="CR54" s="711"/>
      <c r="CS54" s="586">
        <v>10.199999999999999</v>
      </c>
      <c r="CT54" s="635"/>
      <c r="CU54" s="635"/>
      <c r="CV54" s="635"/>
      <c r="CW54" s="635"/>
      <c r="CX54" s="635"/>
      <c r="CY54" s="635"/>
      <c r="CZ54" s="765"/>
      <c r="DA54" s="586">
        <v>10.5</v>
      </c>
      <c r="DB54" s="635"/>
      <c r="DC54" s="635"/>
      <c r="DD54" s="635"/>
      <c r="DE54" s="635"/>
      <c r="DF54" s="635"/>
      <c r="DG54" s="635"/>
      <c r="DH54" s="760"/>
      <c r="DI54" s="4"/>
    </row>
    <row r="55" spans="2:113" ht="13.5" customHeight="1">
      <c r="B55" s="687"/>
      <c r="C55" s="699" t="s">
        <v>425</v>
      </c>
      <c r="D55" s="700"/>
      <c r="E55" s="700"/>
      <c r="F55" s="700"/>
      <c r="G55" s="700"/>
      <c r="H55" s="700"/>
      <c r="I55" s="700"/>
      <c r="J55" s="700"/>
      <c r="K55" s="700"/>
      <c r="L55" s="701"/>
      <c r="M55" s="733">
        <v>41</v>
      </c>
      <c r="N55" s="734"/>
      <c r="O55" s="734"/>
      <c r="P55" s="734"/>
      <c r="Q55" s="734"/>
      <c r="R55" s="734"/>
      <c r="S55" s="734"/>
      <c r="T55" s="734"/>
      <c r="U55" s="735">
        <v>0</v>
      </c>
      <c r="V55" s="735"/>
      <c r="W55" s="735"/>
      <c r="X55" s="735"/>
      <c r="Y55" s="734">
        <v>41</v>
      </c>
      <c r="Z55" s="734"/>
      <c r="AA55" s="734"/>
      <c r="AB55" s="734"/>
      <c r="AC55" s="734"/>
      <c r="AD55" s="734"/>
      <c r="AE55" s="734"/>
      <c r="AF55" s="734"/>
      <c r="AG55" s="734">
        <v>41</v>
      </c>
      <c r="AH55" s="734"/>
      <c r="AI55" s="734"/>
      <c r="AJ55" s="734"/>
      <c r="AK55" s="734"/>
      <c r="AL55" s="734"/>
      <c r="AM55" s="734"/>
      <c r="AN55" s="734"/>
      <c r="AO55" s="734"/>
      <c r="AP55" s="734"/>
      <c r="AQ55" s="735">
        <v>0</v>
      </c>
      <c r="AR55" s="735"/>
      <c r="AS55" s="735"/>
      <c r="AT55" s="735"/>
      <c r="AU55" s="735"/>
      <c r="AV55" s="778"/>
      <c r="AW55" s="619" t="s">
        <v>54</v>
      </c>
      <c r="AX55" s="582"/>
      <c r="AY55" s="582"/>
      <c r="AZ55" s="582"/>
      <c r="BA55" s="582"/>
      <c r="BB55" s="582"/>
      <c r="BC55" s="582"/>
      <c r="BD55" s="582"/>
      <c r="BE55" s="585"/>
      <c r="BF55" s="583">
        <v>59363</v>
      </c>
      <c r="BG55" s="584"/>
      <c r="BH55" s="584"/>
      <c r="BI55" s="584"/>
      <c r="BJ55" s="584"/>
      <c r="BK55" s="584"/>
      <c r="BL55" s="584"/>
      <c r="BM55" s="588">
        <v>0.2</v>
      </c>
      <c r="BN55" s="588"/>
      <c r="BO55" s="588"/>
      <c r="BP55" s="588"/>
      <c r="BQ55" s="584">
        <v>9926</v>
      </c>
      <c r="BR55" s="584"/>
      <c r="BS55" s="584"/>
      <c r="BT55" s="584"/>
      <c r="BU55" s="584"/>
      <c r="BV55" s="584"/>
      <c r="BW55" s="584"/>
      <c r="BX55" s="584"/>
      <c r="BY55" s="584"/>
      <c r="BZ55" s="584">
        <v>47263</v>
      </c>
      <c r="CA55" s="584"/>
      <c r="CB55" s="584"/>
      <c r="CC55" s="584"/>
      <c r="CD55" s="584"/>
      <c r="CE55" s="584"/>
      <c r="CF55" s="702" t="s">
        <v>426</v>
      </c>
      <c r="CG55" s="703"/>
      <c r="CH55" s="728" t="s">
        <v>53</v>
      </c>
      <c r="CI55" s="777"/>
      <c r="CJ55" s="777"/>
      <c r="CK55" s="777"/>
      <c r="CL55" s="777"/>
      <c r="CM55" s="777"/>
      <c r="CN55" s="777"/>
      <c r="CO55" s="777"/>
      <c r="CP55" s="777"/>
      <c r="CQ55" s="779" t="s">
        <v>3</v>
      </c>
      <c r="CR55" s="780"/>
      <c r="CS55" s="766" t="s">
        <v>368</v>
      </c>
      <c r="CT55" s="767"/>
      <c r="CU55" s="767"/>
      <c r="CV55" s="767"/>
      <c r="CW55" s="767"/>
      <c r="CX55" s="767"/>
      <c r="CY55" s="767"/>
      <c r="CZ55" s="768"/>
      <c r="DA55" s="766" t="s">
        <v>368</v>
      </c>
      <c r="DB55" s="767"/>
      <c r="DC55" s="767"/>
      <c r="DD55" s="767"/>
      <c r="DE55" s="767"/>
      <c r="DF55" s="767"/>
      <c r="DG55" s="767"/>
      <c r="DH55" s="776"/>
      <c r="DI55" s="4"/>
    </row>
    <row r="56" spans="2:113" ht="13.5" customHeight="1">
      <c r="B56" s="659" t="s">
        <v>52</v>
      </c>
      <c r="C56" s="582"/>
      <c r="D56" s="582"/>
      <c r="E56" s="582"/>
      <c r="F56" s="582"/>
      <c r="G56" s="582"/>
      <c r="H56" s="582"/>
      <c r="I56" s="582"/>
      <c r="J56" s="582"/>
      <c r="K56" s="582"/>
      <c r="L56" s="585"/>
      <c r="M56" s="583">
        <v>17149255</v>
      </c>
      <c r="N56" s="584"/>
      <c r="O56" s="584"/>
      <c r="P56" s="584"/>
      <c r="Q56" s="584"/>
      <c r="R56" s="584"/>
      <c r="S56" s="584"/>
      <c r="T56" s="584"/>
      <c r="U56" s="588">
        <v>57.6</v>
      </c>
      <c r="V56" s="588"/>
      <c r="W56" s="588"/>
      <c r="X56" s="588"/>
      <c r="Y56" s="584">
        <v>8801675</v>
      </c>
      <c r="Z56" s="584"/>
      <c r="AA56" s="584"/>
      <c r="AB56" s="584"/>
      <c r="AC56" s="584"/>
      <c r="AD56" s="584"/>
      <c r="AE56" s="584"/>
      <c r="AF56" s="584"/>
      <c r="AG56" s="742">
        <v>8722970</v>
      </c>
      <c r="AH56" s="742"/>
      <c r="AI56" s="742"/>
      <c r="AJ56" s="742"/>
      <c r="AK56" s="742"/>
      <c r="AL56" s="742"/>
      <c r="AM56" s="742"/>
      <c r="AN56" s="742"/>
      <c r="AO56" s="742"/>
      <c r="AP56" s="742"/>
      <c r="AQ56" s="588">
        <v>56.1</v>
      </c>
      <c r="AR56" s="588"/>
      <c r="AS56" s="588"/>
      <c r="AT56" s="588"/>
      <c r="AU56" s="588"/>
      <c r="AV56" s="647"/>
      <c r="AW56" s="772" t="s">
        <v>427</v>
      </c>
      <c r="AX56" s="773"/>
      <c r="AY56" s="773"/>
      <c r="AZ56" s="773"/>
      <c r="BA56" s="773"/>
      <c r="BB56" s="773"/>
      <c r="BC56" s="773"/>
      <c r="BD56" s="773"/>
      <c r="BE56" s="774"/>
      <c r="BF56" s="583">
        <v>103766</v>
      </c>
      <c r="BG56" s="584"/>
      <c r="BH56" s="584"/>
      <c r="BI56" s="584"/>
      <c r="BJ56" s="584"/>
      <c r="BK56" s="584"/>
      <c r="BL56" s="584"/>
      <c r="BM56" s="588">
        <v>0.3</v>
      </c>
      <c r="BN56" s="588"/>
      <c r="BO56" s="588"/>
      <c r="BP56" s="588"/>
      <c r="BQ56" s="584">
        <v>30204</v>
      </c>
      <c r="BR56" s="584"/>
      <c r="BS56" s="584"/>
      <c r="BT56" s="584"/>
      <c r="BU56" s="584"/>
      <c r="BV56" s="584"/>
      <c r="BW56" s="584"/>
      <c r="BX56" s="584"/>
      <c r="BY56" s="584"/>
      <c r="BZ56" s="584">
        <v>64154</v>
      </c>
      <c r="CA56" s="584"/>
      <c r="CB56" s="584"/>
      <c r="CC56" s="584"/>
      <c r="CD56" s="584"/>
      <c r="CE56" s="584"/>
      <c r="CF56" s="704"/>
      <c r="CG56" s="705"/>
      <c r="CH56" s="619" t="s">
        <v>51</v>
      </c>
      <c r="CI56" s="694"/>
      <c r="CJ56" s="694"/>
      <c r="CK56" s="694"/>
      <c r="CL56" s="694"/>
      <c r="CM56" s="694"/>
      <c r="CN56" s="694"/>
      <c r="CO56" s="694"/>
      <c r="CP56" s="694"/>
      <c r="CQ56" s="708" t="s">
        <v>3</v>
      </c>
      <c r="CR56" s="709"/>
      <c r="CS56" s="769" t="s">
        <v>368</v>
      </c>
      <c r="CT56" s="770"/>
      <c r="CU56" s="770"/>
      <c r="CV56" s="770"/>
      <c r="CW56" s="770"/>
      <c r="CX56" s="770"/>
      <c r="CY56" s="770"/>
      <c r="CZ56" s="771"/>
      <c r="DA56" s="769" t="s">
        <v>368</v>
      </c>
      <c r="DB56" s="770"/>
      <c r="DC56" s="770"/>
      <c r="DD56" s="770"/>
      <c r="DE56" s="770"/>
      <c r="DF56" s="770"/>
      <c r="DG56" s="770"/>
      <c r="DH56" s="775"/>
      <c r="DI56" s="4"/>
    </row>
    <row r="57" spans="2:113" ht="13.5" customHeight="1">
      <c r="B57" s="659" t="s">
        <v>50</v>
      </c>
      <c r="C57" s="582"/>
      <c r="D57" s="582"/>
      <c r="E57" s="582"/>
      <c r="F57" s="582"/>
      <c r="G57" s="582"/>
      <c r="H57" s="582"/>
      <c r="I57" s="582"/>
      <c r="J57" s="582"/>
      <c r="K57" s="582"/>
      <c r="L57" s="585"/>
      <c r="M57" s="583">
        <v>3278678</v>
      </c>
      <c r="N57" s="584"/>
      <c r="O57" s="584"/>
      <c r="P57" s="584"/>
      <c r="Q57" s="584"/>
      <c r="R57" s="584"/>
      <c r="S57" s="584"/>
      <c r="T57" s="584"/>
      <c r="U57" s="588">
        <v>11</v>
      </c>
      <c r="V57" s="588"/>
      <c r="W57" s="588"/>
      <c r="X57" s="588"/>
      <c r="Y57" s="584">
        <v>2216165</v>
      </c>
      <c r="Z57" s="584"/>
      <c r="AA57" s="584"/>
      <c r="AB57" s="584"/>
      <c r="AC57" s="584"/>
      <c r="AD57" s="584"/>
      <c r="AE57" s="584"/>
      <c r="AF57" s="584"/>
      <c r="AG57" s="584">
        <v>1872157</v>
      </c>
      <c r="AH57" s="584"/>
      <c r="AI57" s="584"/>
      <c r="AJ57" s="584"/>
      <c r="AK57" s="584"/>
      <c r="AL57" s="584"/>
      <c r="AM57" s="584"/>
      <c r="AN57" s="584"/>
      <c r="AO57" s="584"/>
      <c r="AP57" s="584"/>
      <c r="AQ57" s="588">
        <v>12</v>
      </c>
      <c r="AR57" s="588"/>
      <c r="AS57" s="588"/>
      <c r="AT57" s="588"/>
      <c r="AU57" s="588"/>
      <c r="AV57" s="647"/>
      <c r="AW57" s="619" t="s">
        <v>49</v>
      </c>
      <c r="AX57" s="582"/>
      <c r="AY57" s="582"/>
      <c r="AZ57" s="582"/>
      <c r="BA57" s="582"/>
      <c r="BB57" s="582"/>
      <c r="BC57" s="582"/>
      <c r="BD57" s="582"/>
      <c r="BE57" s="585"/>
      <c r="BF57" s="583">
        <v>1067139</v>
      </c>
      <c r="BG57" s="584"/>
      <c r="BH57" s="584"/>
      <c r="BI57" s="584"/>
      <c r="BJ57" s="584"/>
      <c r="BK57" s="584"/>
      <c r="BL57" s="584"/>
      <c r="BM57" s="588">
        <v>3.6</v>
      </c>
      <c r="BN57" s="588"/>
      <c r="BO57" s="588"/>
      <c r="BP57" s="588"/>
      <c r="BQ57" s="584">
        <v>630935</v>
      </c>
      <c r="BR57" s="584"/>
      <c r="BS57" s="584"/>
      <c r="BT57" s="584"/>
      <c r="BU57" s="584"/>
      <c r="BV57" s="584"/>
      <c r="BW57" s="584"/>
      <c r="BX57" s="584"/>
      <c r="BY57" s="584"/>
      <c r="BZ57" s="584">
        <v>492399</v>
      </c>
      <c r="CA57" s="584"/>
      <c r="CB57" s="584"/>
      <c r="CC57" s="584"/>
      <c r="CD57" s="584"/>
      <c r="CE57" s="584"/>
      <c r="CF57" s="704"/>
      <c r="CG57" s="705"/>
      <c r="CH57" s="619" t="s">
        <v>48</v>
      </c>
      <c r="CI57" s="694"/>
      <c r="CJ57" s="694"/>
      <c r="CK57" s="694"/>
      <c r="CL57" s="694"/>
      <c r="CM57" s="694"/>
      <c r="CN57" s="694"/>
      <c r="CO57" s="694"/>
      <c r="CP57" s="694"/>
      <c r="CQ57" s="708" t="s">
        <v>3</v>
      </c>
      <c r="CR57" s="709"/>
      <c r="CS57" s="586">
        <v>4.0999999999999996</v>
      </c>
      <c r="CT57" s="635"/>
      <c r="CU57" s="635"/>
      <c r="CV57" s="635"/>
      <c r="CW57" s="635"/>
      <c r="CX57" s="635"/>
      <c r="CY57" s="635"/>
      <c r="CZ57" s="765"/>
      <c r="DA57" s="586">
        <v>4.2</v>
      </c>
      <c r="DB57" s="635"/>
      <c r="DC57" s="635"/>
      <c r="DD57" s="635"/>
      <c r="DE57" s="635"/>
      <c r="DF57" s="635"/>
      <c r="DG57" s="635"/>
      <c r="DH57" s="760"/>
    </row>
    <row r="58" spans="2:113" ht="13.5" customHeight="1">
      <c r="B58" s="659" t="s">
        <v>47</v>
      </c>
      <c r="C58" s="582"/>
      <c r="D58" s="582"/>
      <c r="E58" s="582"/>
      <c r="F58" s="582"/>
      <c r="G58" s="582"/>
      <c r="H58" s="582"/>
      <c r="I58" s="582"/>
      <c r="J58" s="582"/>
      <c r="K58" s="582"/>
      <c r="L58" s="585"/>
      <c r="M58" s="583">
        <v>39886</v>
      </c>
      <c r="N58" s="584"/>
      <c r="O58" s="584"/>
      <c r="P58" s="584"/>
      <c r="Q58" s="584"/>
      <c r="R58" s="584"/>
      <c r="S58" s="584"/>
      <c r="T58" s="584"/>
      <c r="U58" s="588">
        <v>0.1</v>
      </c>
      <c r="V58" s="588"/>
      <c r="W58" s="588"/>
      <c r="X58" s="588"/>
      <c r="Y58" s="584">
        <v>24510</v>
      </c>
      <c r="Z58" s="584"/>
      <c r="AA58" s="584"/>
      <c r="AB58" s="584"/>
      <c r="AC58" s="584"/>
      <c r="AD58" s="584"/>
      <c r="AE58" s="584"/>
      <c r="AF58" s="584"/>
      <c r="AG58" s="584">
        <v>24510</v>
      </c>
      <c r="AH58" s="584"/>
      <c r="AI58" s="584"/>
      <c r="AJ58" s="584"/>
      <c r="AK58" s="584"/>
      <c r="AL58" s="584"/>
      <c r="AM58" s="584"/>
      <c r="AN58" s="584"/>
      <c r="AO58" s="584"/>
      <c r="AP58" s="584"/>
      <c r="AQ58" s="588">
        <v>0.2</v>
      </c>
      <c r="AR58" s="588"/>
      <c r="AS58" s="588"/>
      <c r="AT58" s="588"/>
      <c r="AU58" s="588"/>
      <c r="AV58" s="647"/>
      <c r="AW58" s="619" t="s">
        <v>46</v>
      </c>
      <c r="AX58" s="582"/>
      <c r="AY58" s="582"/>
      <c r="AZ58" s="582"/>
      <c r="BA58" s="582"/>
      <c r="BB58" s="582"/>
      <c r="BC58" s="582"/>
      <c r="BD58" s="582"/>
      <c r="BE58" s="585"/>
      <c r="BF58" s="583">
        <v>1222807</v>
      </c>
      <c r="BG58" s="584"/>
      <c r="BH58" s="584"/>
      <c r="BI58" s="584"/>
      <c r="BJ58" s="584"/>
      <c r="BK58" s="584"/>
      <c r="BL58" s="584"/>
      <c r="BM58" s="588">
        <v>4.0999999999999996</v>
      </c>
      <c r="BN58" s="588"/>
      <c r="BO58" s="588"/>
      <c r="BP58" s="588"/>
      <c r="BQ58" s="584">
        <v>222295</v>
      </c>
      <c r="BR58" s="584"/>
      <c r="BS58" s="584"/>
      <c r="BT58" s="584"/>
      <c r="BU58" s="584"/>
      <c r="BV58" s="584"/>
      <c r="BW58" s="584"/>
      <c r="BX58" s="584"/>
      <c r="BY58" s="584"/>
      <c r="BZ58" s="584">
        <v>513716</v>
      </c>
      <c r="CA58" s="584"/>
      <c r="CB58" s="584"/>
      <c r="CC58" s="584"/>
      <c r="CD58" s="584"/>
      <c r="CE58" s="584"/>
      <c r="CF58" s="706"/>
      <c r="CG58" s="707"/>
      <c r="CH58" s="697" t="s">
        <v>45</v>
      </c>
      <c r="CI58" s="698"/>
      <c r="CJ58" s="698"/>
      <c r="CK58" s="698"/>
      <c r="CL58" s="698"/>
      <c r="CM58" s="698"/>
      <c r="CN58" s="698"/>
      <c r="CO58" s="698"/>
      <c r="CP58" s="698"/>
      <c r="CQ58" s="710" t="s">
        <v>3</v>
      </c>
      <c r="CR58" s="711"/>
      <c r="CS58" s="761">
        <v>23.4</v>
      </c>
      <c r="CT58" s="762"/>
      <c r="CU58" s="762"/>
      <c r="CV58" s="762"/>
      <c r="CW58" s="762"/>
      <c r="CX58" s="762"/>
      <c r="CY58" s="762"/>
      <c r="CZ58" s="763"/>
      <c r="DA58" s="761">
        <v>23.7</v>
      </c>
      <c r="DB58" s="762"/>
      <c r="DC58" s="762"/>
      <c r="DD58" s="762"/>
      <c r="DE58" s="762"/>
      <c r="DF58" s="762"/>
      <c r="DG58" s="762"/>
      <c r="DH58" s="764"/>
      <c r="DI58" s="4"/>
    </row>
    <row r="59" spans="2:113" ht="13.5" customHeight="1">
      <c r="B59" s="659" t="s">
        <v>44</v>
      </c>
      <c r="C59" s="582"/>
      <c r="D59" s="582"/>
      <c r="E59" s="582"/>
      <c r="F59" s="582"/>
      <c r="G59" s="582"/>
      <c r="H59" s="582"/>
      <c r="I59" s="582"/>
      <c r="J59" s="582"/>
      <c r="K59" s="582"/>
      <c r="L59" s="585"/>
      <c r="M59" s="583">
        <v>2796090</v>
      </c>
      <c r="N59" s="584"/>
      <c r="O59" s="584"/>
      <c r="P59" s="584"/>
      <c r="Q59" s="584"/>
      <c r="R59" s="584"/>
      <c r="S59" s="584"/>
      <c r="T59" s="584"/>
      <c r="U59" s="588">
        <v>9.4</v>
      </c>
      <c r="V59" s="588"/>
      <c r="W59" s="588"/>
      <c r="X59" s="588"/>
      <c r="Y59" s="584">
        <v>1915874</v>
      </c>
      <c r="Z59" s="584"/>
      <c r="AA59" s="584"/>
      <c r="AB59" s="584"/>
      <c r="AC59" s="584"/>
      <c r="AD59" s="584"/>
      <c r="AE59" s="584"/>
      <c r="AF59" s="584"/>
      <c r="AG59" s="584">
        <v>1470202</v>
      </c>
      <c r="AH59" s="584"/>
      <c r="AI59" s="584"/>
      <c r="AJ59" s="584"/>
      <c r="AK59" s="584"/>
      <c r="AL59" s="584"/>
      <c r="AM59" s="584"/>
      <c r="AN59" s="584"/>
      <c r="AO59" s="584"/>
      <c r="AP59" s="584"/>
      <c r="AQ59" s="588">
        <v>9.5</v>
      </c>
      <c r="AR59" s="588"/>
      <c r="AS59" s="588"/>
      <c r="AT59" s="588"/>
      <c r="AU59" s="588"/>
      <c r="AV59" s="647"/>
      <c r="AW59" s="619" t="s">
        <v>428</v>
      </c>
      <c r="AX59" s="582"/>
      <c r="AY59" s="582"/>
      <c r="AZ59" s="582"/>
      <c r="BA59" s="582"/>
      <c r="BB59" s="582"/>
      <c r="BC59" s="582"/>
      <c r="BD59" s="582"/>
      <c r="BE59" s="585"/>
      <c r="BF59" s="583">
        <v>3458531</v>
      </c>
      <c r="BG59" s="584"/>
      <c r="BH59" s="584"/>
      <c r="BI59" s="584"/>
      <c r="BJ59" s="584"/>
      <c r="BK59" s="584"/>
      <c r="BL59" s="584"/>
      <c r="BM59" s="588">
        <v>11.6</v>
      </c>
      <c r="BN59" s="588"/>
      <c r="BO59" s="588"/>
      <c r="BP59" s="588"/>
      <c r="BQ59" s="584">
        <v>1206948</v>
      </c>
      <c r="BR59" s="584"/>
      <c r="BS59" s="584"/>
      <c r="BT59" s="584"/>
      <c r="BU59" s="584"/>
      <c r="BV59" s="584"/>
      <c r="BW59" s="584"/>
      <c r="BX59" s="584"/>
      <c r="BY59" s="584"/>
      <c r="BZ59" s="584">
        <v>2086579</v>
      </c>
      <c r="CA59" s="584"/>
      <c r="CB59" s="584"/>
      <c r="CC59" s="584"/>
      <c r="CD59" s="584"/>
      <c r="CE59" s="584"/>
      <c r="CF59" s="638" t="s">
        <v>429</v>
      </c>
      <c r="CG59" s="639"/>
      <c r="CH59" s="639"/>
      <c r="CI59" s="639"/>
      <c r="CJ59" s="640"/>
      <c r="CK59" s="632" t="s">
        <v>430</v>
      </c>
      <c r="CL59" s="632"/>
      <c r="CM59" s="632"/>
      <c r="CN59" s="632"/>
      <c r="CO59" s="632"/>
      <c r="CP59" s="632"/>
      <c r="CQ59" s="632"/>
      <c r="CR59" s="633"/>
      <c r="CS59" s="583">
        <v>1344948</v>
      </c>
      <c r="CT59" s="752"/>
      <c r="CU59" s="752"/>
      <c r="CV59" s="752"/>
      <c r="CW59" s="752"/>
      <c r="CX59" s="752"/>
      <c r="CY59" s="752"/>
      <c r="CZ59" s="753"/>
      <c r="DA59" s="583">
        <v>1367509</v>
      </c>
      <c r="DB59" s="752"/>
      <c r="DC59" s="752"/>
      <c r="DD59" s="752"/>
      <c r="DE59" s="752"/>
      <c r="DF59" s="752"/>
      <c r="DG59" s="752"/>
      <c r="DH59" s="754"/>
      <c r="DI59" s="4"/>
    </row>
    <row r="60" spans="2:113" ht="13.5" customHeight="1">
      <c r="B60" s="17"/>
      <c r="C60" s="582" t="s">
        <v>43</v>
      </c>
      <c r="D60" s="582"/>
      <c r="E60" s="582"/>
      <c r="F60" s="582"/>
      <c r="G60" s="582"/>
      <c r="H60" s="582"/>
      <c r="I60" s="582"/>
      <c r="J60" s="582"/>
      <c r="K60" s="582"/>
      <c r="L60" s="585"/>
      <c r="M60" s="583">
        <v>608434</v>
      </c>
      <c r="N60" s="584"/>
      <c r="O60" s="584"/>
      <c r="P60" s="584"/>
      <c r="Q60" s="584"/>
      <c r="R60" s="584"/>
      <c r="S60" s="584"/>
      <c r="T60" s="584"/>
      <c r="U60" s="588">
        <v>2</v>
      </c>
      <c r="V60" s="588"/>
      <c r="W60" s="588"/>
      <c r="X60" s="588"/>
      <c r="Y60" s="584">
        <v>604228</v>
      </c>
      <c r="Z60" s="584"/>
      <c r="AA60" s="584"/>
      <c r="AB60" s="584"/>
      <c r="AC60" s="584"/>
      <c r="AD60" s="584"/>
      <c r="AE60" s="584"/>
      <c r="AF60" s="584"/>
      <c r="AG60" s="584">
        <v>511329</v>
      </c>
      <c r="AH60" s="584"/>
      <c r="AI60" s="584"/>
      <c r="AJ60" s="584"/>
      <c r="AK60" s="584"/>
      <c r="AL60" s="584"/>
      <c r="AM60" s="584"/>
      <c r="AN60" s="584"/>
      <c r="AO60" s="584"/>
      <c r="AP60" s="584"/>
      <c r="AQ60" s="588">
        <v>3.3</v>
      </c>
      <c r="AR60" s="588"/>
      <c r="AS60" s="588"/>
      <c r="AT60" s="588"/>
      <c r="AU60" s="588"/>
      <c r="AV60" s="647"/>
      <c r="AW60" s="619" t="s">
        <v>42</v>
      </c>
      <c r="AX60" s="582"/>
      <c r="AY60" s="582"/>
      <c r="AZ60" s="582"/>
      <c r="BA60" s="582"/>
      <c r="BB60" s="582"/>
      <c r="BC60" s="582"/>
      <c r="BD60" s="582"/>
      <c r="BE60" s="585"/>
      <c r="BF60" s="583">
        <v>545</v>
      </c>
      <c r="BG60" s="584"/>
      <c r="BH60" s="584"/>
      <c r="BI60" s="584"/>
      <c r="BJ60" s="584"/>
      <c r="BK60" s="584"/>
      <c r="BL60" s="584"/>
      <c r="BM60" s="588">
        <v>0</v>
      </c>
      <c r="BN60" s="588"/>
      <c r="BO60" s="588"/>
      <c r="BP60" s="588"/>
      <c r="BQ60" s="584" t="s">
        <v>368</v>
      </c>
      <c r="BR60" s="584"/>
      <c r="BS60" s="584"/>
      <c r="BT60" s="584"/>
      <c r="BU60" s="584"/>
      <c r="BV60" s="584"/>
      <c r="BW60" s="584"/>
      <c r="BX60" s="584"/>
      <c r="BY60" s="584"/>
      <c r="BZ60" s="584">
        <v>545</v>
      </c>
      <c r="CA60" s="584"/>
      <c r="CB60" s="584"/>
      <c r="CC60" s="584"/>
      <c r="CD60" s="584"/>
      <c r="CE60" s="584"/>
      <c r="CF60" s="641"/>
      <c r="CG60" s="642"/>
      <c r="CH60" s="642"/>
      <c r="CI60" s="642"/>
      <c r="CJ60" s="643"/>
      <c r="CK60" s="582" t="s">
        <v>431</v>
      </c>
      <c r="CL60" s="582"/>
      <c r="CM60" s="582"/>
      <c r="CN60" s="582"/>
      <c r="CO60" s="582"/>
      <c r="CP60" s="582"/>
      <c r="CQ60" s="582"/>
      <c r="CR60" s="585"/>
      <c r="CS60" s="583">
        <v>604</v>
      </c>
      <c r="CT60" s="752"/>
      <c r="CU60" s="752"/>
      <c r="CV60" s="752"/>
      <c r="CW60" s="752"/>
      <c r="CX60" s="752"/>
      <c r="CY60" s="752"/>
      <c r="CZ60" s="753"/>
      <c r="DA60" s="583">
        <v>604</v>
      </c>
      <c r="DB60" s="752"/>
      <c r="DC60" s="752"/>
      <c r="DD60" s="752"/>
      <c r="DE60" s="752"/>
      <c r="DF60" s="752"/>
      <c r="DG60" s="752"/>
      <c r="DH60" s="754"/>
      <c r="DI60" s="4"/>
    </row>
    <row r="61" spans="2:113" ht="13.5" customHeight="1">
      <c r="B61" s="659" t="s">
        <v>41</v>
      </c>
      <c r="C61" s="582"/>
      <c r="D61" s="582"/>
      <c r="E61" s="582"/>
      <c r="F61" s="582"/>
      <c r="G61" s="582"/>
      <c r="H61" s="582"/>
      <c r="I61" s="582"/>
      <c r="J61" s="582"/>
      <c r="K61" s="582"/>
      <c r="L61" s="585"/>
      <c r="M61" s="583">
        <v>3215097</v>
      </c>
      <c r="N61" s="584"/>
      <c r="O61" s="584"/>
      <c r="P61" s="584"/>
      <c r="Q61" s="584"/>
      <c r="R61" s="584"/>
      <c r="S61" s="584"/>
      <c r="T61" s="584"/>
      <c r="U61" s="588">
        <v>10.8</v>
      </c>
      <c r="V61" s="588"/>
      <c r="W61" s="588"/>
      <c r="X61" s="588"/>
      <c r="Y61" s="584">
        <v>2863353</v>
      </c>
      <c r="Z61" s="584"/>
      <c r="AA61" s="584"/>
      <c r="AB61" s="584"/>
      <c r="AC61" s="584"/>
      <c r="AD61" s="584"/>
      <c r="AE61" s="584"/>
      <c r="AF61" s="584"/>
      <c r="AG61" s="584">
        <v>2075886</v>
      </c>
      <c r="AH61" s="584"/>
      <c r="AI61" s="584"/>
      <c r="AJ61" s="584"/>
      <c r="AK61" s="584"/>
      <c r="AL61" s="584"/>
      <c r="AM61" s="584"/>
      <c r="AN61" s="584"/>
      <c r="AO61" s="584"/>
      <c r="AP61" s="584"/>
      <c r="AQ61" s="588">
        <v>13.4</v>
      </c>
      <c r="AR61" s="588"/>
      <c r="AS61" s="588"/>
      <c r="AT61" s="588"/>
      <c r="AU61" s="588"/>
      <c r="AV61" s="647"/>
      <c r="AW61" s="619" t="s">
        <v>40</v>
      </c>
      <c r="AX61" s="582"/>
      <c r="AY61" s="582"/>
      <c r="AZ61" s="582"/>
      <c r="BA61" s="582"/>
      <c r="BB61" s="582"/>
      <c r="BC61" s="582"/>
      <c r="BD61" s="582"/>
      <c r="BE61" s="585"/>
      <c r="BF61" s="583">
        <v>1899349</v>
      </c>
      <c r="BG61" s="584"/>
      <c r="BH61" s="584"/>
      <c r="BI61" s="584"/>
      <c r="BJ61" s="584"/>
      <c r="BK61" s="584"/>
      <c r="BL61" s="584"/>
      <c r="BM61" s="588">
        <v>6.4</v>
      </c>
      <c r="BN61" s="588"/>
      <c r="BO61" s="588"/>
      <c r="BP61" s="588"/>
      <c r="BQ61" s="584" t="s">
        <v>368</v>
      </c>
      <c r="BR61" s="584"/>
      <c r="BS61" s="584"/>
      <c r="BT61" s="584"/>
      <c r="BU61" s="584"/>
      <c r="BV61" s="584"/>
      <c r="BW61" s="584"/>
      <c r="BX61" s="584"/>
      <c r="BY61" s="584"/>
      <c r="BZ61" s="584">
        <v>1865449</v>
      </c>
      <c r="CA61" s="584"/>
      <c r="CB61" s="584"/>
      <c r="CC61" s="584"/>
      <c r="CD61" s="584"/>
      <c r="CE61" s="584"/>
      <c r="CF61" s="644"/>
      <c r="CG61" s="645"/>
      <c r="CH61" s="645"/>
      <c r="CI61" s="645"/>
      <c r="CJ61" s="646"/>
      <c r="CK61" s="662" t="s">
        <v>432</v>
      </c>
      <c r="CL61" s="662"/>
      <c r="CM61" s="662"/>
      <c r="CN61" s="662"/>
      <c r="CO61" s="662"/>
      <c r="CP61" s="662"/>
      <c r="CQ61" s="662"/>
      <c r="CR61" s="663"/>
      <c r="CS61" s="583">
        <v>2770926</v>
      </c>
      <c r="CT61" s="752"/>
      <c r="CU61" s="752"/>
      <c r="CV61" s="752"/>
      <c r="CW61" s="752"/>
      <c r="CX61" s="752"/>
      <c r="CY61" s="752"/>
      <c r="CZ61" s="753"/>
      <c r="DA61" s="583">
        <v>2599587</v>
      </c>
      <c r="DB61" s="752"/>
      <c r="DC61" s="752"/>
      <c r="DD61" s="752"/>
      <c r="DE61" s="752"/>
      <c r="DF61" s="752"/>
      <c r="DG61" s="752"/>
      <c r="DH61" s="754"/>
      <c r="DI61" s="4"/>
    </row>
    <row r="62" spans="2:113" ht="13.5" customHeight="1">
      <c r="B62" s="659" t="s">
        <v>39</v>
      </c>
      <c r="C62" s="582"/>
      <c r="D62" s="582"/>
      <c r="E62" s="582"/>
      <c r="F62" s="582"/>
      <c r="G62" s="582"/>
      <c r="H62" s="582"/>
      <c r="I62" s="582"/>
      <c r="J62" s="582"/>
      <c r="K62" s="582"/>
      <c r="L62" s="585"/>
      <c r="M62" s="583">
        <v>888625</v>
      </c>
      <c r="N62" s="584"/>
      <c r="O62" s="584"/>
      <c r="P62" s="584"/>
      <c r="Q62" s="584"/>
      <c r="R62" s="584"/>
      <c r="S62" s="584"/>
      <c r="T62" s="584"/>
      <c r="U62" s="588">
        <v>3</v>
      </c>
      <c r="V62" s="588"/>
      <c r="W62" s="588"/>
      <c r="X62" s="588"/>
      <c r="Y62" s="584">
        <v>858071</v>
      </c>
      <c r="Z62" s="584"/>
      <c r="AA62" s="584"/>
      <c r="AB62" s="584"/>
      <c r="AC62" s="584"/>
      <c r="AD62" s="584"/>
      <c r="AE62" s="584"/>
      <c r="AF62" s="584"/>
      <c r="AG62" s="584" t="s">
        <v>368</v>
      </c>
      <c r="AH62" s="584"/>
      <c r="AI62" s="584"/>
      <c r="AJ62" s="584"/>
      <c r="AK62" s="584"/>
      <c r="AL62" s="584"/>
      <c r="AM62" s="584"/>
      <c r="AN62" s="584"/>
      <c r="AO62" s="584"/>
      <c r="AP62" s="584"/>
      <c r="AQ62" s="588" t="s">
        <v>368</v>
      </c>
      <c r="AR62" s="588"/>
      <c r="AS62" s="588"/>
      <c r="AT62" s="588"/>
      <c r="AU62" s="588"/>
      <c r="AV62" s="647"/>
      <c r="AW62" s="619" t="s">
        <v>433</v>
      </c>
      <c r="AX62" s="582"/>
      <c r="AY62" s="582"/>
      <c r="AZ62" s="582"/>
      <c r="BA62" s="582"/>
      <c r="BB62" s="582"/>
      <c r="BC62" s="582"/>
      <c r="BD62" s="582"/>
      <c r="BE62" s="585"/>
      <c r="BF62" s="583" t="s">
        <v>368</v>
      </c>
      <c r="BG62" s="584"/>
      <c r="BH62" s="584"/>
      <c r="BI62" s="584"/>
      <c r="BJ62" s="584"/>
      <c r="BK62" s="584"/>
      <c r="BL62" s="584"/>
      <c r="BM62" s="588" t="s">
        <v>368</v>
      </c>
      <c r="BN62" s="588"/>
      <c r="BO62" s="588"/>
      <c r="BP62" s="588"/>
      <c r="BQ62" s="584" t="s">
        <v>368</v>
      </c>
      <c r="BR62" s="584"/>
      <c r="BS62" s="584"/>
      <c r="BT62" s="584"/>
      <c r="BU62" s="584"/>
      <c r="BV62" s="584"/>
      <c r="BW62" s="584"/>
      <c r="BX62" s="584"/>
      <c r="BY62" s="584"/>
      <c r="BZ62" s="584" t="s">
        <v>368</v>
      </c>
      <c r="CA62" s="584"/>
      <c r="CB62" s="584"/>
      <c r="CC62" s="584"/>
      <c r="CD62" s="584"/>
      <c r="CE62" s="584"/>
      <c r="CF62" s="648" t="s">
        <v>38</v>
      </c>
      <c r="CG62" s="649"/>
      <c r="CH62" s="649"/>
      <c r="CI62" s="649"/>
      <c r="CJ62" s="649"/>
      <c r="CK62" s="649"/>
      <c r="CL62" s="649"/>
      <c r="CM62" s="649"/>
      <c r="CN62" s="649"/>
      <c r="CO62" s="649"/>
      <c r="CP62" s="649"/>
      <c r="CQ62" s="649"/>
      <c r="CR62" s="649"/>
      <c r="CS62" s="755">
        <v>19039212</v>
      </c>
      <c r="CT62" s="756"/>
      <c r="CU62" s="756"/>
      <c r="CV62" s="756"/>
      <c r="CW62" s="756"/>
      <c r="CX62" s="756"/>
      <c r="CY62" s="756"/>
      <c r="CZ62" s="757"/>
      <c r="DA62" s="758">
        <v>18682079</v>
      </c>
      <c r="DB62" s="756"/>
      <c r="DC62" s="756"/>
      <c r="DD62" s="756"/>
      <c r="DE62" s="756"/>
      <c r="DF62" s="756"/>
      <c r="DG62" s="756"/>
      <c r="DH62" s="759"/>
      <c r="DI62" s="4"/>
    </row>
    <row r="63" spans="2:113" ht="13.5" customHeight="1">
      <c r="B63" s="659" t="s">
        <v>37</v>
      </c>
      <c r="C63" s="582"/>
      <c r="D63" s="582"/>
      <c r="E63" s="582"/>
      <c r="F63" s="582"/>
      <c r="G63" s="582"/>
      <c r="H63" s="582"/>
      <c r="I63" s="582"/>
      <c r="J63" s="582"/>
      <c r="K63" s="582"/>
      <c r="L63" s="585"/>
      <c r="M63" s="583">
        <v>11255</v>
      </c>
      <c r="N63" s="584"/>
      <c r="O63" s="584"/>
      <c r="P63" s="584"/>
      <c r="Q63" s="584"/>
      <c r="R63" s="584"/>
      <c r="S63" s="584"/>
      <c r="T63" s="584"/>
      <c r="U63" s="588">
        <v>0</v>
      </c>
      <c r="V63" s="588"/>
      <c r="W63" s="588"/>
      <c r="X63" s="588"/>
      <c r="Y63" s="584">
        <v>3165</v>
      </c>
      <c r="Z63" s="584"/>
      <c r="AA63" s="584"/>
      <c r="AB63" s="584"/>
      <c r="AC63" s="584"/>
      <c r="AD63" s="584"/>
      <c r="AE63" s="584"/>
      <c r="AF63" s="584"/>
      <c r="AG63" s="584">
        <v>2565</v>
      </c>
      <c r="AH63" s="584"/>
      <c r="AI63" s="584"/>
      <c r="AJ63" s="584"/>
      <c r="AK63" s="584"/>
      <c r="AL63" s="584"/>
      <c r="AM63" s="584"/>
      <c r="AN63" s="584"/>
      <c r="AO63" s="584"/>
      <c r="AP63" s="584"/>
      <c r="AQ63" s="588">
        <v>0</v>
      </c>
      <c r="AR63" s="588"/>
      <c r="AS63" s="588"/>
      <c r="AT63" s="588"/>
      <c r="AU63" s="588"/>
      <c r="AV63" s="647"/>
      <c r="AW63" s="619" t="s">
        <v>35</v>
      </c>
      <c r="AX63" s="582"/>
      <c r="AY63" s="582"/>
      <c r="AZ63" s="582"/>
      <c r="BA63" s="582"/>
      <c r="BB63" s="582"/>
      <c r="BC63" s="582"/>
      <c r="BD63" s="582"/>
      <c r="BE63" s="585"/>
      <c r="BF63" s="583" t="s">
        <v>368</v>
      </c>
      <c r="BG63" s="584"/>
      <c r="BH63" s="584"/>
      <c r="BI63" s="584"/>
      <c r="BJ63" s="584"/>
      <c r="BK63" s="584"/>
      <c r="BL63" s="584"/>
      <c r="BM63" s="588" t="s">
        <v>368</v>
      </c>
      <c r="BN63" s="588"/>
      <c r="BO63" s="588"/>
      <c r="BP63" s="588"/>
      <c r="BQ63" s="584" t="s">
        <v>368</v>
      </c>
      <c r="BR63" s="584"/>
      <c r="BS63" s="584"/>
      <c r="BT63" s="584"/>
      <c r="BU63" s="584"/>
      <c r="BV63" s="584"/>
      <c r="BW63" s="584"/>
      <c r="BX63" s="584"/>
      <c r="BY63" s="584"/>
      <c r="BZ63" s="584" t="s">
        <v>368</v>
      </c>
      <c r="CA63" s="584"/>
      <c r="CB63" s="584"/>
      <c r="CC63" s="584"/>
      <c r="CD63" s="584"/>
      <c r="CE63" s="584"/>
      <c r="CF63" s="650" t="s">
        <v>434</v>
      </c>
      <c r="CG63" s="651"/>
      <c r="CH63" s="651"/>
      <c r="CI63" s="651"/>
      <c r="CJ63" s="652"/>
      <c r="CK63" s="619" t="s">
        <v>36</v>
      </c>
      <c r="CL63" s="582"/>
      <c r="CM63" s="582"/>
      <c r="CN63" s="582"/>
      <c r="CO63" s="582"/>
      <c r="CP63" s="582"/>
      <c r="CQ63" s="582"/>
      <c r="CR63" s="585"/>
      <c r="CS63" s="583">
        <v>435357</v>
      </c>
      <c r="CT63" s="752"/>
      <c r="CU63" s="752"/>
      <c r="CV63" s="752"/>
      <c r="CW63" s="752"/>
      <c r="CX63" s="752"/>
      <c r="CY63" s="752"/>
      <c r="CZ63" s="753"/>
      <c r="DA63" s="583" t="s">
        <v>368</v>
      </c>
      <c r="DB63" s="752"/>
      <c r="DC63" s="752"/>
      <c r="DD63" s="752"/>
      <c r="DE63" s="752"/>
      <c r="DF63" s="752"/>
      <c r="DG63" s="752"/>
      <c r="DH63" s="754"/>
      <c r="DI63" s="4"/>
    </row>
    <row r="64" spans="2:113" ht="13.5" customHeight="1">
      <c r="B64" s="659" t="s">
        <v>35</v>
      </c>
      <c r="C64" s="582"/>
      <c r="D64" s="582"/>
      <c r="E64" s="582"/>
      <c r="F64" s="582"/>
      <c r="G64" s="582"/>
      <c r="H64" s="582"/>
      <c r="I64" s="582"/>
      <c r="J64" s="582"/>
      <c r="K64" s="582"/>
      <c r="L64" s="585"/>
      <c r="M64" s="583" t="s">
        <v>368</v>
      </c>
      <c r="N64" s="584"/>
      <c r="O64" s="584"/>
      <c r="P64" s="584"/>
      <c r="Q64" s="584"/>
      <c r="R64" s="584"/>
      <c r="S64" s="584"/>
      <c r="T64" s="584"/>
      <c r="U64" s="588" t="s">
        <v>368</v>
      </c>
      <c r="V64" s="588"/>
      <c r="W64" s="588"/>
      <c r="X64" s="588"/>
      <c r="Y64" s="584" t="s">
        <v>368</v>
      </c>
      <c r="Z64" s="584"/>
      <c r="AA64" s="584"/>
      <c r="AB64" s="584"/>
      <c r="AC64" s="584"/>
      <c r="AD64" s="584"/>
      <c r="AE64" s="584"/>
      <c r="AF64" s="584"/>
      <c r="AW64" s="660" t="s">
        <v>6</v>
      </c>
      <c r="AX64" s="582"/>
      <c r="AY64" s="582"/>
      <c r="AZ64" s="582"/>
      <c r="BA64" s="582"/>
      <c r="BB64" s="582"/>
      <c r="BC64" s="582"/>
      <c r="BD64" s="582"/>
      <c r="BE64" s="585"/>
      <c r="BF64" s="583">
        <v>29791445</v>
      </c>
      <c r="BG64" s="584"/>
      <c r="BH64" s="584"/>
      <c r="BI64" s="584"/>
      <c r="BJ64" s="584"/>
      <c r="BK64" s="584"/>
      <c r="BL64" s="584"/>
      <c r="BM64" s="588">
        <v>100</v>
      </c>
      <c r="BN64" s="588"/>
      <c r="BO64" s="588"/>
      <c r="BP64" s="588"/>
      <c r="BQ64" s="584">
        <v>2412014</v>
      </c>
      <c r="BR64" s="584"/>
      <c r="BS64" s="584"/>
      <c r="BT64" s="584"/>
      <c r="BU64" s="584"/>
      <c r="BV64" s="584"/>
      <c r="BW64" s="584"/>
      <c r="BX64" s="584"/>
      <c r="BY64" s="584"/>
      <c r="BZ64" s="584">
        <v>17055772</v>
      </c>
      <c r="CA64" s="584"/>
      <c r="CB64" s="584"/>
      <c r="CC64" s="584"/>
      <c r="CD64" s="584"/>
      <c r="CE64" s="584"/>
      <c r="CF64" s="653"/>
      <c r="CG64" s="654"/>
      <c r="CH64" s="654"/>
      <c r="CI64" s="654"/>
      <c r="CJ64" s="655"/>
      <c r="CK64" s="619" t="s">
        <v>34</v>
      </c>
      <c r="CL64" s="582"/>
      <c r="CM64" s="582"/>
      <c r="CN64" s="582"/>
      <c r="CO64" s="582"/>
      <c r="CP64" s="582"/>
      <c r="CQ64" s="582"/>
      <c r="CR64" s="585"/>
      <c r="CS64" s="583" t="s">
        <v>368</v>
      </c>
      <c r="CT64" s="752"/>
      <c r="CU64" s="752"/>
      <c r="CV64" s="752"/>
      <c r="CW64" s="752"/>
      <c r="CX64" s="752"/>
      <c r="CY64" s="752"/>
      <c r="CZ64" s="753"/>
      <c r="DA64" s="583" t="s">
        <v>368</v>
      </c>
      <c r="DB64" s="752"/>
      <c r="DC64" s="752"/>
      <c r="DD64" s="752"/>
      <c r="DE64" s="752"/>
      <c r="DF64" s="752"/>
      <c r="DG64" s="752"/>
      <c r="DH64" s="754"/>
      <c r="DI64" s="4"/>
    </row>
    <row r="65" spans="2:113" ht="13.5" customHeight="1">
      <c r="B65" s="659" t="s">
        <v>33</v>
      </c>
      <c r="C65" s="582"/>
      <c r="D65" s="582"/>
      <c r="E65" s="582"/>
      <c r="F65" s="582"/>
      <c r="G65" s="582"/>
      <c r="H65" s="582"/>
      <c r="I65" s="582"/>
      <c r="J65" s="582"/>
      <c r="K65" s="582"/>
      <c r="L65" s="585"/>
      <c r="M65" s="583">
        <v>2412559</v>
      </c>
      <c r="N65" s="584"/>
      <c r="O65" s="584"/>
      <c r="P65" s="584"/>
      <c r="Q65" s="584"/>
      <c r="R65" s="584"/>
      <c r="S65" s="584"/>
      <c r="T65" s="584"/>
      <c r="U65" s="588">
        <v>8.1</v>
      </c>
      <c r="V65" s="588"/>
      <c r="W65" s="588"/>
      <c r="X65" s="588"/>
      <c r="Y65" s="584">
        <v>372959</v>
      </c>
      <c r="Z65" s="584"/>
      <c r="AA65" s="584"/>
      <c r="AB65" s="584"/>
      <c r="AC65" s="584"/>
      <c r="AD65" s="584"/>
      <c r="AE65" s="584"/>
      <c r="AF65" s="584"/>
      <c r="AG65" s="18"/>
      <c r="AH65" s="745" t="s">
        <v>435</v>
      </c>
      <c r="AI65" s="745"/>
      <c r="AJ65" s="745"/>
      <c r="AK65" s="745"/>
      <c r="AL65" s="745"/>
      <c r="AM65" s="745"/>
      <c r="AN65" s="745"/>
      <c r="AO65" s="745"/>
      <c r="AP65" s="745"/>
      <c r="AQ65" s="745"/>
      <c r="AR65" s="745"/>
      <c r="AS65" s="745"/>
      <c r="AT65" s="745"/>
      <c r="AU65" s="745"/>
      <c r="AV65" s="746"/>
      <c r="AW65" s="661"/>
      <c r="AX65" s="662"/>
      <c r="AY65" s="662"/>
      <c r="AZ65" s="662"/>
      <c r="BA65" s="662"/>
      <c r="BB65" s="662"/>
      <c r="BC65" s="662"/>
      <c r="BD65" s="662"/>
      <c r="BE65" s="663"/>
      <c r="BF65" s="664"/>
      <c r="BG65" s="665"/>
      <c r="BH65" s="665"/>
      <c r="BI65" s="665"/>
      <c r="BJ65" s="665"/>
      <c r="BK65" s="665"/>
      <c r="BL65" s="665"/>
      <c r="BM65" s="666"/>
      <c r="BN65" s="666"/>
      <c r="BO65" s="666"/>
      <c r="BP65" s="666"/>
      <c r="BQ65" s="665"/>
      <c r="BR65" s="665"/>
      <c r="BS65" s="665"/>
      <c r="BT65" s="665"/>
      <c r="BU65" s="665"/>
      <c r="BV65" s="665"/>
      <c r="BW65" s="665"/>
      <c r="BX65" s="665"/>
      <c r="BY65" s="665"/>
      <c r="BZ65" s="665"/>
      <c r="CA65" s="665"/>
      <c r="CB65" s="665"/>
      <c r="CC65" s="665"/>
      <c r="CD65" s="665"/>
      <c r="CE65" s="665"/>
      <c r="CF65" s="653"/>
      <c r="CG65" s="654"/>
      <c r="CH65" s="654"/>
      <c r="CI65" s="654"/>
      <c r="CJ65" s="655"/>
      <c r="CK65" s="619" t="s">
        <v>32</v>
      </c>
      <c r="CL65" s="582"/>
      <c r="CM65" s="582"/>
      <c r="CN65" s="582"/>
      <c r="CO65" s="582"/>
      <c r="CP65" s="582"/>
      <c r="CQ65" s="582"/>
      <c r="CR65" s="585"/>
      <c r="CS65" s="583">
        <v>2751571</v>
      </c>
      <c r="CT65" s="752"/>
      <c r="CU65" s="752"/>
      <c r="CV65" s="752"/>
      <c r="CW65" s="752"/>
      <c r="CX65" s="752"/>
      <c r="CY65" s="752"/>
      <c r="CZ65" s="753"/>
      <c r="DA65" s="583">
        <v>2744548</v>
      </c>
      <c r="DB65" s="752"/>
      <c r="DC65" s="752"/>
      <c r="DD65" s="752"/>
      <c r="DE65" s="752"/>
      <c r="DF65" s="752"/>
      <c r="DG65" s="752"/>
      <c r="DH65" s="754"/>
      <c r="DI65" s="4"/>
    </row>
    <row r="66" spans="2:113" ht="13.5" customHeight="1">
      <c r="B66" s="17"/>
      <c r="C66" s="667" t="s">
        <v>31</v>
      </c>
      <c r="D66" s="667"/>
      <c r="E66" s="667"/>
      <c r="F66" s="667"/>
      <c r="G66" s="667"/>
      <c r="H66" s="667"/>
      <c r="I66" s="667"/>
      <c r="J66" s="667"/>
      <c r="K66" s="667"/>
      <c r="L66" s="668"/>
      <c r="M66" s="583">
        <v>67458</v>
      </c>
      <c r="N66" s="584"/>
      <c r="O66" s="584"/>
      <c r="P66" s="584"/>
      <c r="Q66" s="584"/>
      <c r="R66" s="584"/>
      <c r="S66" s="584"/>
      <c r="T66" s="584"/>
      <c r="U66" s="588">
        <v>0.2</v>
      </c>
      <c r="V66" s="588"/>
      <c r="W66" s="588"/>
      <c r="X66" s="588"/>
      <c r="Y66" s="584">
        <v>65318</v>
      </c>
      <c r="Z66" s="584"/>
      <c r="AA66" s="584"/>
      <c r="AB66" s="584"/>
      <c r="AC66" s="584"/>
      <c r="AD66" s="584"/>
      <c r="AE66" s="584"/>
      <c r="AF66" s="584"/>
      <c r="AG66" s="11"/>
      <c r="AH66" s="676">
        <v>14168290</v>
      </c>
      <c r="AI66" s="676"/>
      <c r="AJ66" s="676"/>
      <c r="AK66" s="676"/>
      <c r="AL66" s="676"/>
      <c r="AM66" s="676"/>
      <c r="AN66" s="676"/>
      <c r="AO66" s="676"/>
      <c r="AP66" s="676"/>
      <c r="AQ66" s="676"/>
      <c r="AR66" s="676"/>
      <c r="AS66" s="676"/>
      <c r="AT66" s="677" t="s">
        <v>5</v>
      </c>
      <c r="AU66" s="677"/>
      <c r="AV66" s="14"/>
      <c r="AW66" s="678" t="s">
        <v>436</v>
      </c>
      <c r="AX66" s="679"/>
      <c r="AY66" s="728" t="s">
        <v>30</v>
      </c>
      <c r="AZ66" s="747"/>
      <c r="BA66" s="747"/>
      <c r="BB66" s="747"/>
      <c r="BC66" s="747"/>
      <c r="BD66" s="747"/>
      <c r="BE66" s="748"/>
      <c r="BF66" s="749">
        <v>3302788</v>
      </c>
      <c r="BG66" s="750"/>
      <c r="BH66" s="750"/>
      <c r="BI66" s="750"/>
      <c r="BJ66" s="750"/>
      <c r="BK66" s="751"/>
      <c r="BL66" s="719" t="s">
        <v>437</v>
      </c>
      <c r="BM66" s="722" t="s">
        <v>438</v>
      </c>
      <c r="BN66" s="728" t="s">
        <v>29</v>
      </c>
      <c r="BO66" s="632"/>
      <c r="BP66" s="632"/>
      <c r="BQ66" s="632"/>
      <c r="BR66" s="632"/>
      <c r="BS66" s="632"/>
      <c r="BT66" s="632"/>
      <c r="BU66" s="632"/>
      <c r="BV66" s="632"/>
      <c r="BW66" s="632"/>
      <c r="BX66" s="632"/>
      <c r="BY66" s="633"/>
      <c r="BZ66" s="749">
        <v>200615</v>
      </c>
      <c r="CA66" s="750"/>
      <c r="CB66" s="750"/>
      <c r="CC66" s="750"/>
      <c r="CD66" s="750"/>
      <c r="CE66" s="750"/>
      <c r="CF66" s="656"/>
      <c r="CG66" s="657"/>
      <c r="CH66" s="657"/>
      <c r="CI66" s="657"/>
      <c r="CJ66" s="658"/>
      <c r="CK66" s="697" t="s">
        <v>28</v>
      </c>
      <c r="CL66" s="662"/>
      <c r="CM66" s="662"/>
      <c r="CN66" s="662"/>
      <c r="CO66" s="662"/>
      <c r="CP66" s="662"/>
      <c r="CQ66" s="662"/>
      <c r="CR66" s="663"/>
      <c r="CS66" s="583" t="s">
        <v>368</v>
      </c>
      <c r="CT66" s="752"/>
      <c r="CU66" s="752"/>
      <c r="CV66" s="752"/>
      <c r="CW66" s="752"/>
      <c r="CX66" s="752"/>
      <c r="CY66" s="752"/>
      <c r="CZ66" s="753"/>
      <c r="DA66" s="583" t="s">
        <v>368</v>
      </c>
      <c r="DB66" s="752"/>
      <c r="DC66" s="752"/>
      <c r="DD66" s="752"/>
      <c r="DE66" s="752"/>
      <c r="DF66" s="752"/>
      <c r="DG66" s="752"/>
      <c r="DH66" s="754"/>
      <c r="DI66" s="4"/>
    </row>
    <row r="67" spans="2:113" ht="13.5" customHeight="1">
      <c r="B67" s="187"/>
      <c r="C67" s="725" t="s">
        <v>27</v>
      </c>
      <c r="D67" s="726"/>
      <c r="E67" s="726"/>
      <c r="F67" s="726"/>
      <c r="G67" s="726"/>
      <c r="H67" s="726"/>
      <c r="I67" s="726"/>
      <c r="J67" s="726"/>
      <c r="K67" s="726"/>
      <c r="L67" s="727"/>
      <c r="M67" s="741">
        <v>2412014</v>
      </c>
      <c r="N67" s="742"/>
      <c r="O67" s="742"/>
      <c r="P67" s="742"/>
      <c r="Q67" s="742"/>
      <c r="R67" s="742"/>
      <c r="S67" s="742"/>
      <c r="T67" s="742"/>
      <c r="U67" s="743">
        <v>8.1</v>
      </c>
      <c r="V67" s="743"/>
      <c r="W67" s="743"/>
      <c r="X67" s="743"/>
      <c r="Y67" s="742">
        <v>372414</v>
      </c>
      <c r="Z67" s="742"/>
      <c r="AA67" s="742"/>
      <c r="AB67" s="742"/>
      <c r="AC67" s="742"/>
      <c r="AD67" s="742"/>
      <c r="AE67" s="742"/>
      <c r="AF67" s="744"/>
      <c r="AG67" s="11"/>
      <c r="AH67" s="582" t="s">
        <v>26</v>
      </c>
      <c r="AI67" s="582"/>
      <c r="AJ67" s="582"/>
      <c r="AK67" s="582"/>
      <c r="AL67" s="582"/>
      <c r="AM67" s="582"/>
      <c r="AN67" s="582"/>
      <c r="AO67" s="582"/>
      <c r="AP67" s="582"/>
      <c r="AQ67" s="582"/>
      <c r="AR67" s="582"/>
      <c r="AS67" s="582"/>
      <c r="AT67" s="582"/>
      <c r="AU67" s="582"/>
      <c r="AV67" s="626"/>
      <c r="AW67" s="680"/>
      <c r="AX67" s="681"/>
      <c r="AY67" s="669" t="s">
        <v>486</v>
      </c>
      <c r="AZ67" s="670"/>
      <c r="BA67" s="670"/>
      <c r="BB67" s="670"/>
      <c r="BC67" s="670"/>
      <c r="BD67" s="670"/>
      <c r="BE67" s="671"/>
      <c r="BF67" s="583">
        <v>87691</v>
      </c>
      <c r="BG67" s="584"/>
      <c r="BH67" s="584"/>
      <c r="BI67" s="584"/>
      <c r="BJ67" s="584"/>
      <c r="BK67" s="672"/>
      <c r="BL67" s="720"/>
      <c r="BM67" s="723"/>
      <c r="BN67" s="619" t="s">
        <v>25</v>
      </c>
      <c r="BO67" s="582"/>
      <c r="BP67" s="582"/>
      <c r="BQ67" s="582"/>
      <c r="BR67" s="582"/>
      <c r="BS67" s="582"/>
      <c r="BT67" s="582"/>
      <c r="BU67" s="582"/>
      <c r="BV67" s="582"/>
      <c r="BW67" s="582"/>
      <c r="BX67" s="582"/>
      <c r="BY67" s="585"/>
      <c r="BZ67" s="583">
        <v>-590745</v>
      </c>
      <c r="CA67" s="584"/>
      <c r="CB67" s="584"/>
      <c r="CC67" s="584"/>
      <c r="CD67" s="584"/>
      <c r="CE67" s="584"/>
      <c r="CF67" s="728" t="s">
        <v>24</v>
      </c>
      <c r="CG67" s="729"/>
      <c r="CH67" s="729"/>
      <c r="CI67" s="729"/>
      <c r="CJ67" s="729"/>
      <c r="CK67" s="729"/>
      <c r="CL67" s="729"/>
      <c r="CM67" s="729"/>
      <c r="CN67" s="729"/>
      <c r="CO67" s="729"/>
      <c r="CP67" s="729"/>
      <c r="CQ67" s="729"/>
      <c r="CR67" s="729"/>
      <c r="CS67" s="730" t="s">
        <v>368</v>
      </c>
      <c r="CT67" s="614"/>
      <c r="CU67" s="614"/>
      <c r="CV67" s="614"/>
      <c r="CW67" s="614"/>
      <c r="CX67" s="614"/>
      <c r="CY67" s="614"/>
      <c r="CZ67" s="731"/>
      <c r="DA67" s="613" t="s">
        <v>368</v>
      </c>
      <c r="DB67" s="614"/>
      <c r="DC67" s="614"/>
      <c r="DD67" s="614"/>
      <c r="DE67" s="614"/>
      <c r="DF67" s="614"/>
      <c r="DG67" s="614"/>
      <c r="DH67" s="615"/>
      <c r="DI67" s="4"/>
    </row>
    <row r="68" spans="2:113" ht="13.5" customHeight="1">
      <c r="B68" s="616" t="s">
        <v>23</v>
      </c>
      <c r="C68" s="13"/>
      <c r="D68" s="582" t="s">
        <v>22</v>
      </c>
      <c r="E68" s="582"/>
      <c r="F68" s="582"/>
      <c r="G68" s="582"/>
      <c r="H68" s="582"/>
      <c r="I68" s="582"/>
      <c r="J68" s="582"/>
      <c r="K68" s="582"/>
      <c r="L68" s="585"/>
      <c r="M68" s="583">
        <v>751471</v>
      </c>
      <c r="N68" s="584"/>
      <c r="O68" s="584"/>
      <c r="P68" s="584"/>
      <c r="Q68" s="584"/>
      <c r="R68" s="584"/>
      <c r="S68" s="584"/>
      <c r="T68" s="584"/>
      <c r="U68" s="588">
        <v>2.5</v>
      </c>
      <c r="V68" s="588"/>
      <c r="W68" s="588"/>
      <c r="X68" s="588"/>
      <c r="Y68" s="584">
        <v>22634</v>
      </c>
      <c r="Z68" s="584"/>
      <c r="AA68" s="584"/>
      <c r="AB68" s="584"/>
      <c r="AC68" s="584"/>
      <c r="AD68" s="584"/>
      <c r="AE68" s="584"/>
      <c r="AF68" s="672"/>
      <c r="AG68" s="11"/>
      <c r="AH68" s="4"/>
      <c r="AI68" s="4"/>
      <c r="AJ68" s="4"/>
      <c r="AK68" s="617">
        <v>91.1</v>
      </c>
      <c r="AL68" s="617"/>
      <c r="AM68" s="617"/>
      <c r="AN68" s="282" t="s">
        <v>21</v>
      </c>
      <c r="AO68" s="16"/>
      <c r="AP68" s="16"/>
      <c r="AQ68" s="15" t="s">
        <v>440</v>
      </c>
      <c r="AR68" s="618">
        <v>97.7</v>
      </c>
      <c r="AS68" s="618"/>
      <c r="AT68" s="618"/>
      <c r="AU68" s="282" t="s">
        <v>21</v>
      </c>
      <c r="AV68" s="14" t="s">
        <v>441</v>
      </c>
      <c r="AW68" s="680"/>
      <c r="AX68" s="681"/>
      <c r="AY68" s="669" t="s">
        <v>439</v>
      </c>
      <c r="AZ68" s="670"/>
      <c r="BA68" s="670"/>
      <c r="BB68" s="670"/>
      <c r="BC68" s="670"/>
      <c r="BD68" s="670"/>
      <c r="BE68" s="671"/>
      <c r="BF68" s="583">
        <v>78283</v>
      </c>
      <c r="BG68" s="584"/>
      <c r="BH68" s="584"/>
      <c r="BI68" s="584"/>
      <c r="BJ68" s="584"/>
      <c r="BK68" s="672"/>
      <c r="BL68" s="720"/>
      <c r="BM68" s="723"/>
      <c r="BN68" s="619" t="s">
        <v>20</v>
      </c>
      <c r="BO68" s="582"/>
      <c r="BP68" s="582"/>
      <c r="BQ68" s="582"/>
      <c r="BR68" s="582"/>
      <c r="BS68" s="582"/>
      <c r="BT68" s="582"/>
      <c r="BU68" s="582"/>
      <c r="BV68" s="582"/>
      <c r="BW68" s="582"/>
      <c r="BX68" s="582"/>
      <c r="BY68" s="585"/>
      <c r="BZ68" s="583">
        <v>11297</v>
      </c>
      <c r="CA68" s="584"/>
      <c r="CB68" s="584"/>
      <c r="CC68" s="584"/>
      <c r="CD68" s="584"/>
      <c r="CE68" s="584"/>
      <c r="CF68" s="619" t="s">
        <v>19</v>
      </c>
      <c r="CG68" s="620"/>
      <c r="CH68" s="620"/>
      <c r="CI68" s="620"/>
      <c r="CJ68" s="620"/>
      <c r="CK68" s="620"/>
      <c r="CL68" s="620"/>
      <c r="CM68" s="620"/>
      <c r="CN68" s="620"/>
      <c r="CO68" s="620"/>
      <c r="CP68" s="620"/>
      <c r="CQ68" s="620"/>
      <c r="CR68" s="620"/>
      <c r="CS68" s="621" t="s">
        <v>368</v>
      </c>
      <c r="CT68" s="622"/>
      <c r="CU68" s="622"/>
      <c r="CV68" s="622"/>
      <c r="CW68" s="622"/>
      <c r="CX68" s="622"/>
      <c r="CY68" s="622"/>
      <c r="CZ68" s="623"/>
      <c r="DA68" s="624" t="s">
        <v>368</v>
      </c>
      <c r="DB68" s="622"/>
      <c r="DC68" s="622"/>
      <c r="DD68" s="622"/>
      <c r="DE68" s="622"/>
      <c r="DF68" s="622"/>
      <c r="DG68" s="622"/>
      <c r="DH68" s="625"/>
      <c r="DI68" s="4"/>
    </row>
    <row r="69" spans="2:113" ht="13.5" customHeight="1">
      <c r="B69" s="616"/>
      <c r="C69" s="13"/>
      <c r="D69" s="582" t="s">
        <v>18</v>
      </c>
      <c r="E69" s="582"/>
      <c r="F69" s="582"/>
      <c r="G69" s="582"/>
      <c r="H69" s="582"/>
      <c r="I69" s="582"/>
      <c r="J69" s="582"/>
      <c r="K69" s="582"/>
      <c r="L69" s="585"/>
      <c r="M69" s="583">
        <v>1660543</v>
      </c>
      <c r="N69" s="584"/>
      <c r="O69" s="584"/>
      <c r="P69" s="584"/>
      <c r="Q69" s="584"/>
      <c r="R69" s="584"/>
      <c r="S69" s="584"/>
      <c r="T69" s="584"/>
      <c r="U69" s="588">
        <v>5.6</v>
      </c>
      <c r="V69" s="588"/>
      <c r="W69" s="588"/>
      <c r="X69" s="588"/>
      <c r="Y69" s="584">
        <v>349780</v>
      </c>
      <c r="Z69" s="584"/>
      <c r="AA69" s="584"/>
      <c r="AB69" s="584"/>
      <c r="AC69" s="584"/>
      <c r="AD69" s="584"/>
      <c r="AE69" s="584"/>
      <c r="AF69" s="672"/>
      <c r="AG69" s="11"/>
      <c r="AH69" s="6"/>
      <c r="AI69" s="12"/>
      <c r="AJ69" s="12"/>
      <c r="AK69" s="12"/>
      <c r="AL69" s="582" t="s">
        <v>443</v>
      </c>
      <c r="AM69" s="582"/>
      <c r="AN69" s="582"/>
      <c r="AO69" s="582"/>
      <c r="AP69" s="582"/>
      <c r="AQ69" s="582"/>
      <c r="AR69" s="582"/>
      <c r="AS69" s="582"/>
      <c r="AT69" s="582"/>
      <c r="AU69" s="582"/>
      <c r="AV69" s="626"/>
      <c r="AW69" s="680"/>
      <c r="AX69" s="681"/>
      <c r="AY69" s="669" t="s">
        <v>446</v>
      </c>
      <c r="AZ69" s="670"/>
      <c r="BA69" s="670"/>
      <c r="BB69" s="670"/>
      <c r="BC69" s="670"/>
      <c r="BD69" s="670"/>
      <c r="BE69" s="671"/>
      <c r="BF69" s="583" t="s">
        <v>368</v>
      </c>
      <c r="BG69" s="584"/>
      <c r="BH69" s="584"/>
      <c r="BI69" s="584"/>
      <c r="BJ69" s="584"/>
      <c r="BK69" s="672"/>
      <c r="BL69" s="720"/>
      <c r="BM69" s="723"/>
      <c r="BN69" s="619" t="s">
        <v>17</v>
      </c>
      <c r="BO69" s="582"/>
      <c r="BP69" s="582"/>
      <c r="BQ69" s="582"/>
      <c r="BR69" s="582"/>
      <c r="BS69" s="582"/>
      <c r="BT69" s="582"/>
      <c r="BU69" s="582"/>
      <c r="BV69" s="582"/>
      <c r="BW69" s="582"/>
      <c r="BX69" s="582"/>
      <c r="BY69" s="585"/>
      <c r="BZ69" s="583">
        <v>17867</v>
      </c>
      <c r="CA69" s="584"/>
      <c r="CB69" s="584"/>
      <c r="CC69" s="584"/>
      <c r="CD69" s="584"/>
      <c r="CE69" s="584"/>
      <c r="CF69" s="627" t="s">
        <v>16</v>
      </c>
      <c r="CG69" s="628"/>
      <c r="CH69" s="628" t="s">
        <v>15</v>
      </c>
      <c r="CI69" s="628"/>
      <c r="CJ69" s="631"/>
      <c r="CK69" s="632" t="s">
        <v>14</v>
      </c>
      <c r="CL69" s="632"/>
      <c r="CM69" s="632"/>
      <c r="CN69" s="632"/>
      <c r="CO69" s="632"/>
      <c r="CP69" s="632"/>
      <c r="CQ69" s="632"/>
      <c r="CR69" s="633"/>
      <c r="CS69" s="634">
        <v>99.2</v>
      </c>
      <c r="CT69" s="635"/>
      <c r="CU69" s="635"/>
      <c r="CV69" s="635"/>
      <c r="CW69" s="635">
        <v>97.9</v>
      </c>
      <c r="CX69" s="587"/>
      <c r="CY69" s="587"/>
      <c r="CZ69" s="589"/>
      <c r="DA69" s="634">
        <v>99.1</v>
      </c>
      <c r="DB69" s="587"/>
      <c r="DC69" s="587"/>
      <c r="DD69" s="587"/>
      <c r="DE69" s="635">
        <v>97.6</v>
      </c>
      <c r="DF69" s="587"/>
      <c r="DG69" s="587"/>
      <c r="DH69" s="590"/>
      <c r="DI69" s="4"/>
    </row>
    <row r="70" spans="2:113" ht="13.5" customHeight="1">
      <c r="B70" s="616"/>
      <c r="C70" s="619" t="s">
        <v>13</v>
      </c>
      <c r="D70" s="582"/>
      <c r="E70" s="582"/>
      <c r="F70" s="582"/>
      <c r="G70" s="582"/>
      <c r="H70" s="582"/>
      <c r="I70" s="582"/>
      <c r="J70" s="582"/>
      <c r="K70" s="582"/>
      <c r="L70" s="585"/>
      <c r="M70" s="583">
        <v>545</v>
      </c>
      <c r="N70" s="584"/>
      <c r="O70" s="584"/>
      <c r="P70" s="584"/>
      <c r="Q70" s="584"/>
      <c r="R70" s="584"/>
      <c r="S70" s="584"/>
      <c r="T70" s="584"/>
      <c r="U70" s="588">
        <v>0</v>
      </c>
      <c r="V70" s="588"/>
      <c r="W70" s="588"/>
      <c r="X70" s="588"/>
      <c r="Y70" s="584">
        <v>545</v>
      </c>
      <c r="Z70" s="584"/>
      <c r="AA70" s="584"/>
      <c r="AB70" s="584"/>
      <c r="AC70" s="584"/>
      <c r="AD70" s="584"/>
      <c r="AE70" s="584"/>
      <c r="AF70" s="672"/>
      <c r="AG70" s="11"/>
      <c r="AH70" s="6"/>
      <c r="AI70" s="12"/>
      <c r="AJ70" s="12"/>
      <c r="AK70" s="12"/>
      <c r="AL70" s="582" t="s">
        <v>445</v>
      </c>
      <c r="AM70" s="582"/>
      <c r="AN70" s="582"/>
      <c r="AO70" s="582"/>
      <c r="AP70" s="582"/>
      <c r="AQ70" s="582"/>
      <c r="AR70" s="582"/>
      <c r="AS70" s="582"/>
      <c r="AT70" s="582"/>
      <c r="AU70" s="582"/>
      <c r="AV70" s="626"/>
      <c r="AW70" s="680"/>
      <c r="AX70" s="681"/>
      <c r="AY70" s="669" t="s">
        <v>463</v>
      </c>
      <c r="AZ70" s="670"/>
      <c r="BA70" s="670"/>
      <c r="BB70" s="670"/>
      <c r="BC70" s="670"/>
      <c r="BD70" s="670"/>
      <c r="BE70" s="671"/>
      <c r="BF70" s="583" t="s">
        <v>368</v>
      </c>
      <c r="BG70" s="584"/>
      <c r="BH70" s="584"/>
      <c r="BI70" s="584"/>
      <c r="BJ70" s="584"/>
      <c r="BK70" s="672"/>
      <c r="BL70" s="720"/>
      <c r="BM70" s="723"/>
      <c r="BN70" s="737" t="s">
        <v>447</v>
      </c>
      <c r="BO70" s="737"/>
      <c r="BP70" s="737"/>
      <c r="BQ70" s="737"/>
      <c r="BR70" s="739" t="s">
        <v>12</v>
      </c>
      <c r="BS70" s="582" t="s">
        <v>11</v>
      </c>
      <c r="BT70" s="582"/>
      <c r="BU70" s="582"/>
      <c r="BV70" s="582"/>
      <c r="BW70" s="582"/>
      <c r="BX70" s="582"/>
      <c r="BY70" s="582"/>
      <c r="BZ70" s="583">
        <v>84</v>
      </c>
      <c r="CA70" s="584"/>
      <c r="CB70" s="584"/>
      <c r="CC70" s="584"/>
      <c r="CD70" s="584"/>
      <c r="CE70" s="584"/>
      <c r="CF70" s="629"/>
      <c r="CG70" s="630"/>
      <c r="CH70" s="637" t="s">
        <v>448</v>
      </c>
      <c r="CI70" s="637" t="s">
        <v>449</v>
      </c>
      <c r="CJ70" s="732" t="s">
        <v>450</v>
      </c>
      <c r="CK70" s="582"/>
      <c r="CL70" s="582"/>
      <c r="CM70" s="582"/>
      <c r="CN70" s="582"/>
      <c r="CO70" s="582"/>
      <c r="CP70" s="582"/>
      <c r="CQ70" s="582"/>
      <c r="CR70" s="585"/>
      <c r="CS70" s="634"/>
      <c r="CT70" s="635"/>
      <c r="CU70" s="635"/>
      <c r="CV70" s="635"/>
      <c r="CW70" s="587"/>
      <c r="CX70" s="587"/>
      <c r="CY70" s="587"/>
      <c r="CZ70" s="589"/>
      <c r="DA70" s="636"/>
      <c r="DB70" s="587"/>
      <c r="DC70" s="587"/>
      <c r="DD70" s="587"/>
      <c r="DE70" s="587"/>
      <c r="DF70" s="587"/>
      <c r="DG70" s="587"/>
      <c r="DH70" s="590"/>
      <c r="DI70" s="4"/>
    </row>
    <row r="71" spans="2:113" ht="13.5" customHeight="1">
      <c r="B71" s="188"/>
      <c r="C71" s="712" t="s">
        <v>10</v>
      </c>
      <c r="D71" s="667"/>
      <c r="E71" s="667"/>
      <c r="F71" s="667"/>
      <c r="G71" s="667"/>
      <c r="H71" s="667"/>
      <c r="I71" s="667"/>
      <c r="J71" s="667"/>
      <c r="K71" s="667"/>
      <c r="L71" s="668"/>
      <c r="M71" s="733" t="s">
        <v>368</v>
      </c>
      <c r="N71" s="734"/>
      <c r="O71" s="734"/>
      <c r="P71" s="734"/>
      <c r="Q71" s="734"/>
      <c r="R71" s="734"/>
      <c r="S71" s="734"/>
      <c r="T71" s="734"/>
      <c r="U71" s="735" t="s">
        <v>368</v>
      </c>
      <c r="V71" s="735"/>
      <c r="W71" s="735"/>
      <c r="X71" s="735"/>
      <c r="Y71" s="734" t="s">
        <v>368</v>
      </c>
      <c r="Z71" s="734"/>
      <c r="AA71" s="734"/>
      <c r="AB71" s="734"/>
      <c r="AC71" s="734"/>
      <c r="AD71" s="734"/>
      <c r="AE71" s="734"/>
      <c r="AF71" s="736"/>
      <c r="AG71" s="11"/>
      <c r="AH71" s="582" t="s">
        <v>9</v>
      </c>
      <c r="AI71" s="582"/>
      <c r="AJ71" s="582"/>
      <c r="AK71" s="582"/>
      <c r="AL71" s="582"/>
      <c r="AM71" s="582"/>
      <c r="AN71" s="582"/>
      <c r="AO71" s="582"/>
      <c r="AP71" s="582"/>
      <c r="AQ71" s="582"/>
      <c r="AR71" s="582"/>
      <c r="AS71" s="582"/>
      <c r="AT71" s="582"/>
      <c r="AU71" s="582"/>
      <c r="AV71" s="626"/>
      <c r="AW71" s="680"/>
      <c r="AX71" s="681"/>
      <c r="AY71" s="669" t="s">
        <v>451</v>
      </c>
      <c r="AZ71" s="670"/>
      <c r="BA71" s="670"/>
      <c r="BB71" s="670"/>
      <c r="BC71" s="670"/>
      <c r="BD71" s="670"/>
      <c r="BE71" s="671"/>
      <c r="BF71" s="583">
        <v>1173679</v>
      </c>
      <c r="BG71" s="584"/>
      <c r="BH71" s="584"/>
      <c r="BI71" s="584"/>
      <c r="BJ71" s="584"/>
      <c r="BK71" s="672"/>
      <c r="BL71" s="720"/>
      <c r="BM71" s="723"/>
      <c r="BN71" s="737"/>
      <c r="BO71" s="737"/>
      <c r="BP71" s="737"/>
      <c r="BQ71" s="737"/>
      <c r="BR71" s="739"/>
      <c r="BS71" s="582" t="s">
        <v>8</v>
      </c>
      <c r="BT71" s="582"/>
      <c r="BU71" s="582"/>
      <c r="BV71" s="582"/>
      <c r="BW71" s="582"/>
      <c r="BX71" s="582"/>
      <c r="BY71" s="582"/>
      <c r="BZ71" s="583">
        <v>114</v>
      </c>
      <c r="CA71" s="584"/>
      <c r="CB71" s="584"/>
      <c r="CC71" s="584"/>
      <c r="CD71" s="584"/>
      <c r="CE71" s="584"/>
      <c r="CF71" s="629"/>
      <c r="CG71" s="630"/>
      <c r="CH71" s="637"/>
      <c r="CI71" s="637"/>
      <c r="CJ71" s="732"/>
      <c r="CK71" s="582" t="s">
        <v>7</v>
      </c>
      <c r="CL71" s="582"/>
      <c r="CM71" s="582"/>
      <c r="CN71" s="582"/>
      <c r="CO71" s="582"/>
      <c r="CP71" s="582"/>
      <c r="CQ71" s="582"/>
      <c r="CR71" s="585"/>
      <c r="CS71" s="586">
        <v>98.9</v>
      </c>
      <c r="CT71" s="587"/>
      <c r="CU71" s="587"/>
      <c r="CV71" s="587"/>
      <c r="CW71" s="588">
        <v>96.9</v>
      </c>
      <c r="CX71" s="587"/>
      <c r="CY71" s="587"/>
      <c r="CZ71" s="589"/>
      <c r="DA71" s="586">
        <v>98.8</v>
      </c>
      <c r="DB71" s="587"/>
      <c r="DC71" s="587"/>
      <c r="DD71" s="587"/>
      <c r="DE71" s="588">
        <v>96.4</v>
      </c>
      <c r="DF71" s="587"/>
      <c r="DG71" s="587"/>
      <c r="DH71" s="590"/>
      <c r="DI71" s="4"/>
    </row>
    <row r="72" spans="2:113" ht="13.5" customHeight="1" thickBot="1">
      <c r="B72" s="591" t="s">
        <v>6</v>
      </c>
      <c r="C72" s="592"/>
      <c r="D72" s="592"/>
      <c r="E72" s="592"/>
      <c r="F72" s="592"/>
      <c r="G72" s="592"/>
      <c r="H72" s="592"/>
      <c r="I72" s="592"/>
      <c r="J72" s="592"/>
      <c r="K72" s="592"/>
      <c r="L72" s="593"/>
      <c r="M72" s="594">
        <v>29791445</v>
      </c>
      <c r="N72" s="595"/>
      <c r="O72" s="595"/>
      <c r="P72" s="595"/>
      <c r="Q72" s="595"/>
      <c r="R72" s="595"/>
      <c r="S72" s="595"/>
      <c r="T72" s="595"/>
      <c r="U72" s="596">
        <v>100</v>
      </c>
      <c r="V72" s="596"/>
      <c r="W72" s="596"/>
      <c r="X72" s="596"/>
      <c r="Y72" s="595">
        <v>17055772</v>
      </c>
      <c r="Z72" s="595"/>
      <c r="AA72" s="595"/>
      <c r="AB72" s="595"/>
      <c r="AC72" s="595"/>
      <c r="AD72" s="595"/>
      <c r="AE72" s="595"/>
      <c r="AF72" s="597"/>
      <c r="AG72" s="10"/>
      <c r="AH72" s="598">
        <v>18203393</v>
      </c>
      <c r="AI72" s="598"/>
      <c r="AJ72" s="598"/>
      <c r="AK72" s="598"/>
      <c r="AL72" s="598"/>
      <c r="AM72" s="598"/>
      <c r="AN72" s="598"/>
      <c r="AO72" s="598"/>
      <c r="AP72" s="598"/>
      <c r="AQ72" s="598"/>
      <c r="AR72" s="598"/>
      <c r="AS72" s="598"/>
      <c r="AT72" s="592" t="s">
        <v>5</v>
      </c>
      <c r="AU72" s="592"/>
      <c r="AV72" s="9"/>
      <c r="AW72" s="682"/>
      <c r="AX72" s="683"/>
      <c r="AY72" s="599" t="s">
        <v>85</v>
      </c>
      <c r="AZ72" s="600"/>
      <c r="BA72" s="600"/>
      <c r="BB72" s="600"/>
      <c r="BC72" s="600"/>
      <c r="BD72" s="600"/>
      <c r="BE72" s="601"/>
      <c r="BF72" s="602">
        <v>1963135</v>
      </c>
      <c r="BG72" s="603"/>
      <c r="BH72" s="603"/>
      <c r="BI72" s="603"/>
      <c r="BJ72" s="603"/>
      <c r="BK72" s="604"/>
      <c r="BL72" s="721"/>
      <c r="BM72" s="724"/>
      <c r="BN72" s="738"/>
      <c r="BO72" s="738"/>
      <c r="BP72" s="738"/>
      <c r="BQ72" s="738"/>
      <c r="BR72" s="740"/>
      <c r="BS72" s="592" t="s">
        <v>4</v>
      </c>
      <c r="BT72" s="592"/>
      <c r="BU72" s="592"/>
      <c r="BV72" s="592"/>
      <c r="BW72" s="592"/>
      <c r="BX72" s="592"/>
      <c r="BY72" s="592"/>
      <c r="BZ72" s="602">
        <v>305</v>
      </c>
      <c r="CA72" s="603"/>
      <c r="CB72" s="603"/>
      <c r="CC72" s="603"/>
      <c r="CD72" s="603"/>
      <c r="CE72" s="604"/>
      <c r="CF72" s="605" t="s">
        <v>3</v>
      </c>
      <c r="CG72" s="606"/>
      <c r="CH72" s="607" t="s">
        <v>2</v>
      </c>
      <c r="CI72" s="607"/>
      <c r="CJ72" s="608"/>
      <c r="CK72" s="592" t="s">
        <v>1</v>
      </c>
      <c r="CL72" s="592"/>
      <c r="CM72" s="592"/>
      <c r="CN72" s="592"/>
      <c r="CO72" s="592"/>
      <c r="CP72" s="592"/>
      <c r="CQ72" s="592"/>
      <c r="CR72" s="593"/>
      <c r="CS72" s="609">
        <v>99.4</v>
      </c>
      <c r="CT72" s="610"/>
      <c r="CU72" s="610"/>
      <c r="CV72" s="610"/>
      <c r="CW72" s="611">
        <v>98.8</v>
      </c>
      <c r="CX72" s="610"/>
      <c r="CY72" s="610"/>
      <c r="CZ72" s="612"/>
      <c r="DA72" s="609">
        <v>99.4</v>
      </c>
      <c r="DB72" s="610"/>
      <c r="DC72" s="610"/>
      <c r="DD72" s="610"/>
      <c r="DE72" s="611">
        <v>98.7</v>
      </c>
      <c r="DF72" s="610"/>
      <c r="DG72" s="610"/>
      <c r="DH72" s="718"/>
      <c r="DI72" s="4"/>
    </row>
    <row r="73" spans="2:113" ht="13.5" customHeight="1">
      <c r="B73" s="715" t="s">
        <v>0</v>
      </c>
      <c r="C73" s="715"/>
      <c r="D73" s="715"/>
      <c r="E73" s="715"/>
      <c r="F73" s="715"/>
      <c r="G73" s="715"/>
      <c r="H73" s="715"/>
      <c r="I73" s="715"/>
      <c r="J73" s="715"/>
      <c r="K73" s="715"/>
      <c r="L73" s="715"/>
      <c r="M73" s="715"/>
      <c r="N73" s="715"/>
      <c r="O73" s="715"/>
      <c r="P73" s="715"/>
      <c r="Q73" s="715"/>
      <c r="R73" s="715"/>
      <c r="S73" s="715"/>
      <c r="T73" s="715"/>
      <c r="U73" s="715"/>
      <c r="V73" s="715"/>
      <c r="W73" s="715"/>
      <c r="X73" s="715"/>
      <c r="Y73" s="715"/>
      <c r="Z73" s="715"/>
      <c r="AA73" s="715"/>
      <c r="AB73" s="715"/>
      <c r="AC73" s="715"/>
      <c r="AD73" s="715"/>
      <c r="AE73" s="715"/>
      <c r="AF73" s="715"/>
      <c r="AG73" s="715"/>
      <c r="AH73" s="715"/>
      <c r="AI73" s="715"/>
      <c r="AJ73" s="715"/>
      <c r="AK73" s="715"/>
      <c r="AL73" s="715"/>
      <c r="AM73" s="715"/>
      <c r="AN73" s="715"/>
      <c r="AO73" s="715"/>
      <c r="AP73" s="715"/>
      <c r="AQ73" s="715"/>
      <c r="AR73" s="715"/>
      <c r="AS73" s="715"/>
      <c r="AT73" s="715"/>
      <c r="AU73" s="715"/>
      <c r="AV73" s="715"/>
      <c r="AW73" s="715"/>
      <c r="AX73" s="715"/>
      <c r="AY73" s="715"/>
      <c r="AZ73" s="715"/>
      <c r="BA73" s="715"/>
      <c r="BB73" s="715"/>
      <c r="BC73" s="715"/>
      <c r="BD73" s="715"/>
      <c r="BE73" s="715"/>
      <c r="BF73" s="715"/>
      <c r="BG73" s="715"/>
      <c r="BH73" s="715"/>
      <c r="BI73" s="715"/>
      <c r="BJ73" s="715"/>
      <c r="BK73" s="715"/>
      <c r="BL73" s="715"/>
      <c r="BM73" s="715"/>
      <c r="BN73" s="715"/>
      <c r="BO73" s="715"/>
      <c r="BP73" s="715"/>
      <c r="BQ73" s="715"/>
      <c r="BR73" s="715"/>
      <c r="BS73" s="715"/>
      <c r="BT73" s="715"/>
      <c r="BU73" s="715"/>
      <c r="BV73" s="715"/>
      <c r="BW73" s="715"/>
      <c r="BX73" s="715"/>
      <c r="BY73" s="715"/>
      <c r="BZ73" s="715"/>
      <c r="CA73" s="715"/>
      <c r="CB73" s="715"/>
      <c r="CC73" s="715"/>
      <c r="CD73" s="715"/>
      <c r="CE73" s="715"/>
      <c r="CF73" s="715"/>
      <c r="CG73" s="715"/>
      <c r="CH73" s="715"/>
      <c r="CI73" s="715"/>
      <c r="CJ73" s="715"/>
      <c r="CK73" s="715"/>
      <c r="CL73" s="715"/>
      <c r="CN73" s="8"/>
      <c r="CO73" s="285"/>
      <c r="CP73" s="285"/>
      <c r="CQ73" s="285"/>
      <c r="CR73" s="285"/>
      <c r="CS73" s="285"/>
      <c r="CT73" s="282"/>
      <c r="CU73" s="282"/>
      <c r="CV73" s="282"/>
      <c r="CW73" s="282"/>
      <c r="CX73" s="282"/>
      <c r="CY73" s="282"/>
      <c r="CZ73" s="282"/>
      <c r="DA73" s="282"/>
      <c r="DB73" s="282"/>
      <c r="DC73" s="282"/>
      <c r="DD73" s="282"/>
      <c r="DE73" s="282"/>
      <c r="DF73" s="282"/>
      <c r="DG73" s="282"/>
      <c r="DH73" s="282"/>
    </row>
    <row r="74" spans="2:113" ht="13.5" customHeight="1">
      <c r="B74" s="716" t="s">
        <v>452</v>
      </c>
      <c r="C74" s="716"/>
      <c r="D74" s="716"/>
      <c r="E74" s="716"/>
      <c r="F74" s="716"/>
      <c r="G74" s="716"/>
      <c r="H74" s="716"/>
      <c r="I74" s="716"/>
      <c r="J74" s="716"/>
      <c r="K74" s="716"/>
      <c r="L74" s="716"/>
      <c r="M74" s="716"/>
      <c r="N74" s="716"/>
      <c r="O74" s="716"/>
      <c r="P74" s="716"/>
      <c r="Q74" s="716"/>
      <c r="R74" s="716"/>
      <c r="S74" s="716"/>
      <c r="T74" s="716"/>
      <c r="U74" s="716"/>
      <c r="V74" s="716"/>
      <c r="W74" s="716"/>
      <c r="X74" s="716"/>
      <c r="Y74" s="716"/>
      <c r="Z74" s="716"/>
      <c r="AA74" s="716"/>
      <c r="AB74" s="716"/>
      <c r="AC74" s="716"/>
      <c r="AD74" s="716"/>
      <c r="AE74" s="716"/>
      <c r="AF74" s="716"/>
      <c r="AG74" s="716"/>
      <c r="AH74" s="716"/>
      <c r="AI74" s="716"/>
      <c r="AJ74" s="716"/>
      <c r="AK74" s="716"/>
      <c r="AL74" s="716"/>
      <c r="AM74" s="716"/>
      <c r="AN74" s="716"/>
      <c r="AO74" s="716"/>
      <c r="AP74" s="716"/>
      <c r="AQ74" s="716"/>
      <c r="AR74" s="716"/>
      <c r="AS74" s="716"/>
      <c r="AT74" s="716"/>
      <c r="AU74" s="716"/>
      <c r="AV74" s="716"/>
      <c r="AW74" s="716"/>
      <c r="AX74" s="716"/>
      <c r="AY74" s="716"/>
      <c r="AZ74" s="716"/>
      <c r="BA74" s="716"/>
      <c r="BB74" s="716"/>
      <c r="BC74" s="716"/>
      <c r="BD74" s="716"/>
      <c r="BE74" s="716"/>
      <c r="BF74" s="716"/>
      <c r="BG74" s="716"/>
      <c r="BH74" s="716"/>
      <c r="BI74" s="716"/>
      <c r="BJ74" s="716"/>
      <c r="BK74" s="716"/>
      <c r="BL74" s="716"/>
      <c r="BM74" s="716"/>
      <c r="BN74" s="716"/>
      <c r="BO74" s="716"/>
      <c r="BP74" s="716"/>
      <c r="BQ74" s="716"/>
      <c r="BR74" s="716"/>
      <c r="BS74" s="716"/>
      <c r="BT74" s="716"/>
      <c r="BU74" s="716"/>
      <c r="BV74" s="716"/>
      <c r="BW74" s="716"/>
      <c r="BX74" s="716"/>
      <c r="BY74" s="716"/>
      <c r="BZ74" s="716"/>
      <c r="CA74" s="716"/>
      <c r="CB74" s="716"/>
      <c r="CC74" s="716"/>
      <c r="CD74" s="716"/>
      <c r="CE74" s="716"/>
      <c r="CF74" s="716"/>
      <c r="CG74" s="716"/>
      <c r="CH74" s="716"/>
      <c r="CI74" s="716"/>
      <c r="CJ74" s="716"/>
      <c r="CK74" s="716"/>
      <c r="CL74" s="716"/>
      <c r="CN74" s="7"/>
      <c r="CO74" s="7"/>
      <c r="CP74" s="7"/>
      <c r="CQ74" s="7"/>
      <c r="CR74" s="7"/>
      <c r="CS74" s="7"/>
      <c r="CT74" s="7"/>
      <c r="CU74" s="7"/>
      <c r="CV74" s="7"/>
      <c r="CW74" s="6"/>
      <c r="CZ74" s="6"/>
      <c r="DA74" s="6"/>
      <c r="DB74" s="4"/>
      <c r="DC74" s="4"/>
      <c r="DD74" s="4"/>
      <c r="DE74" s="580" t="s">
        <v>553</v>
      </c>
      <c r="DF74" s="580"/>
      <c r="DG74" s="580"/>
      <c r="DH74" s="580"/>
    </row>
    <row r="75" spans="2:113" ht="13.5" customHeight="1">
      <c r="B75" s="717" t="s">
        <v>454</v>
      </c>
      <c r="C75" s="717"/>
      <c r="D75" s="717"/>
      <c r="E75" s="717"/>
      <c r="F75" s="717"/>
      <c r="G75" s="717"/>
      <c r="H75" s="717"/>
      <c r="I75" s="717"/>
      <c r="J75" s="717"/>
      <c r="K75" s="717"/>
      <c r="L75" s="717"/>
      <c r="M75" s="717"/>
      <c r="N75" s="717"/>
      <c r="O75" s="717"/>
      <c r="P75" s="717"/>
      <c r="Q75" s="717"/>
      <c r="R75" s="717"/>
      <c r="S75" s="717"/>
      <c r="T75" s="717"/>
      <c r="U75" s="717"/>
      <c r="V75" s="717"/>
      <c r="W75" s="717"/>
      <c r="X75" s="717"/>
      <c r="Y75" s="717"/>
      <c r="Z75" s="717"/>
      <c r="AA75" s="717"/>
      <c r="AB75" s="717"/>
      <c r="AC75" s="717"/>
      <c r="AD75" s="717"/>
      <c r="AE75" s="717"/>
      <c r="AF75" s="717"/>
      <c r="AG75" s="717"/>
      <c r="AH75" s="717"/>
      <c r="AI75" s="717"/>
      <c r="AJ75" s="717"/>
      <c r="AK75" s="717"/>
      <c r="AL75" s="717"/>
      <c r="AM75" s="717"/>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7"/>
      <c r="BJ75" s="717"/>
      <c r="BK75" s="717"/>
      <c r="BL75" s="717"/>
      <c r="BM75" s="717"/>
      <c r="BN75" s="717"/>
      <c r="BO75" s="717"/>
      <c r="BP75" s="717"/>
      <c r="BQ75" s="717"/>
      <c r="BR75" s="717"/>
      <c r="BS75" s="717"/>
      <c r="BT75" s="717"/>
      <c r="BU75" s="717"/>
      <c r="BV75" s="717"/>
      <c r="BW75" s="717"/>
      <c r="BX75" s="717"/>
      <c r="BY75" s="717"/>
      <c r="BZ75" s="717"/>
      <c r="CA75" s="717"/>
      <c r="CB75" s="717"/>
      <c r="CC75" s="717"/>
      <c r="CD75" s="717"/>
      <c r="CE75" s="717"/>
      <c r="CF75" s="717"/>
      <c r="CG75" s="717"/>
      <c r="CH75" s="717"/>
      <c r="CI75" s="717"/>
      <c r="CJ75" s="717"/>
      <c r="CK75" s="717"/>
      <c r="CL75" s="717"/>
      <c r="CN75" s="3"/>
      <c r="CO75" s="3"/>
      <c r="CP75" s="3"/>
      <c r="CQ75" s="3"/>
      <c r="CR75" s="3"/>
      <c r="CS75" s="3"/>
      <c r="CT75" s="3"/>
      <c r="CU75" s="3"/>
      <c r="CV75" s="3"/>
      <c r="CW75" s="5"/>
      <c r="CZ75" s="4"/>
      <c r="DA75" s="4"/>
      <c r="DB75" s="4"/>
      <c r="DC75" s="4"/>
      <c r="DD75" s="4"/>
    </row>
    <row r="76" spans="2:113" ht="13.5" customHeight="1">
      <c r="B76" s="716" t="s">
        <v>781</v>
      </c>
      <c r="C76" s="716"/>
      <c r="D76" s="716"/>
      <c r="E76" s="716"/>
      <c r="F76" s="716"/>
      <c r="G76" s="716"/>
      <c r="H76" s="716"/>
      <c r="I76" s="716"/>
      <c r="J76" s="716"/>
      <c r="K76" s="716"/>
      <c r="L76" s="716"/>
      <c r="M76" s="716"/>
      <c r="N76" s="716"/>
      <c r="O76" s="716"/>
      <c r="P76" s="716"/>
      <c r="Q76" s="716"/>
      <c r="R76" s="716"/>
      <c r="S76" s="716"/>
      <c r="T76" s="716"/>
      <c r="U76" s="716"/>
      <c r="V76" s="716"/>
      <c r="W76" s="716"/>
      <c r="X76" s="716"/>
      <c r="Y76" s="716"/>
      <c r="Z76" s="716"/>
      <c r="AA76" s="716"/>
      <c r="AB76" s="716"/>
      <c r="AC76" s="716"/>
      <c r="AD76" s="716"/>
      <c r="AE76" s="716"/>
      <c r="AF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N76" s="3"/>
      <c r="CO76" s="3"/>
      <c r="CP76" s="3"/>
      <c r="CQ76" s="3"/>
      <c r="CR76" s="3"/>
      <c r="CS76" s="3"/>
      <c r="CT76" s="3"/>
      <c r="CU76" s="3"/>
      <c r="CV76" s="3"/>
    </row>
    <row r="77" spans="2:113" ht="13.5" customHeight="1">
      <c r="B77" s="581" t="s">
        <v>455</v>
      </c>
      <c r="C77" s="581"/>
      <c r="D77" s="581"/>
      <c r="E77" s="581"/>
      <c r="F77" s="581"/>
      <c r="G77" s="581"/>
      <c r="H77" s="581"/>
      <c r="I77" s="581"/>
      <c r="J77" s="581"/>
      <c r="K77" s="581"/>
      <c r="L77" s="581"/>
      <c r="M77" s="581"/>
      <c r="N77" s="581"/>
      <c r="O77" s="581"/>
      <c r="P77" s="581"/>
      <c r="Q77" s="581"/>
      <c r="R77" s="581"/>
      <c r="S77" s="581"/>
      <c r="T77" s="581"/>
      <c r="U77" s="581"/>
      <c r="V77" s="581"/>
      <c r="W77" s="581"/>
      <c r="X77" s="581"/>
      <c r="Y77" s="581"/>
      <c r="Z77" s="581"/>
      <c r="AA77" s="581"/>
      <c r="AB77" s="581"/>
      <c r="AC77" s="581"/>
      <c r="AD77" s="581"/>
      <c r="AE77" s="581"/>
      <c r="AF77" s="581"/>
      <c r="AG77" s="581"/>
      <c r="AH77" s="581"/>
      <c r="AI77" s="581"/>
      <c r="AJ77" s="581"/>
      <c r="AK77" s="581"/>
      <c r="AL77" s="581"/>
      <c r="AM77" s="581"/>
      <c r="AN77" s="581"/>
      <c r="AO77" s="581"/>
      <c r="AP77" s="581"/>
      <c r="AQ77" s="581"/>
      <c r="AR77" s="581"/>
      <c r="AS77" s="581"/>
      <c r="AT77" s="581"/>
      <c r="AU77" s="581"/>
      <c r="AV77" s="581"/>
      <c r="AW77" s="581"/>
      <c r="AX77" s="581"/>
      <c r="AY77" s="581"/>
      <c r="AZ77" s="581"/>
      <c r="BA77" s="581"/>
      <c r="BB77" s="581"/>
      <c r="BC77" s="581"/>
      <c r="BD77" s="581"/>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581"/>
      <c r="CG77" s="581"/>
      <c r="CH77" s="581"/>
      <c r="CI77" s="581"/>
      <c r="CJ77" s="581"/>
      <c r="CK77" s="581"/>
      <c r="CL77" s="581"/>
      <c r="CN77" s="3"/>
      <c r="CO77" s="3"/>
      <c r="CP77" s="3"/>
      <c r="CQ77" s="3"/>
      <c r="CR77" s="3"/>
      <c r="CS77" s="3"/>
      <c r="CT77" s="3"/>
      <c r="CU77" s="3"/>
      <c r="CV77" s="3"/>
    </row>
    <row r="78" spans="2:113" ht="13.5" customHeight="1">
      <c r="B78" s="581" t="s">
        <v>456</v>
      </c>
      <c r="C78" s="581"/>
      <c r="D78" s="581"/>
      <c r="E78" s="581"/>
      <c r="F78" s="581"/>
      <c r="G78" s="581"/>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1"/>
      <c r="AY78" s="581"/>
      <c r="AZ78" s="581"/>
      <c r="BA78" s="581"/>
      <c r="BB78" s="581"/>
      <c r="BC78" s="581"/>
      <c r="BD78" s="581"/>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N78" s="2"/>
      <c r="CO78" s="2"/>
      <c r="CP78" s="2"/>
      <c r="CQ78" s="2"/>
      <c r="CR78" s="2"/>
      <c r="CS78" s="2"/>
      <c r="CT78" s="2"/>
      <c r="CU78" s="2"/>
      <c r="CV78" s="2"/>
    </row>
    <row r="79" spans="2:113" ht="13.5" customHeight="1">
      <c r="B79" s="581" t="s">
        <v>782</v>
      </c>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81"/>
      <c r="AL79" s="581"/>
      <c r="AM79" s="581"/>
      <c r="AN79" s="581"/>
      <c r="AO79" s="581"/>
      <c r="AP79" s="581"/>
      <c r="AQ79" s="581"/>
      <c r="AR79" s="581"/>
      <c r="AS79" s="581"/>
      <c r="AT79" s="581"/>
      <c r="AU79" s="581"/>
      <c r="AV79" s="581"/>
      <c r="AW79" s="581"/>
      <c r="AX79" s="581"/>
      <c r="AY79" s="581"/>
      <c r="AZ79" s="581"/>
      <c r="BA79" s="581"/>
      <c r="BB79" s="581"/>
      <c r="BC79" s="581"/>
      <c r="BD79" s="581"/>
      <c r="BE79" s="581"/>
      <c r="BF79" s="581"/>
      <c r="BG79" s="581"/>
      <c r="BH79" s="581"/>
      <c r="BI79" s="581"/>
      <c r="BJ79" s="581"/>
      <c r="BK79" s="581"/>
      <c r="BL79" s="581"/>
      <c r="BM79" s="581"/>
      <c r="BN79" s="581"/>
      <c r="BO79" s="581"/>
      <c r="BP79" s="581"/>
      <c r="BQ79" s="581"/>
      <c r="BR79" s="581"/>
      <c r="BS79" s="581"/>
      <c r="BT79" s="581"/>
      <c r="BU79" s="581"/>
      <c r="BV79" s="581"/>
      <c r="BW79" s="581"/>
      <c r="BX79" s="581"/>
      <c r="BY79" s="581"/>
      <c r="BZ79" s="581"/>
      <c r="CA79" s="581"/>
      <c r="CB79" s="581"/>
      <c r="CC79" s="581"/>
      <c r="CD79" s="581"/>
      <c r="CE79" s="581"/>
      <c r="CF79" s="581"/>
      <c r="CG79" s="581"/>
      <c r="CH79" s="581"/>
      <c r="CI79" s="581"/>
      <c r="CJ79" s="581"/>
      <c r="CK79" s="581"/>
      <c r="CL79" s="581"/>
      <c r="CM79" s="2"/>
      <c r="CN79" s="2"/>
      <c r="CO79" s="2"/>
      <c r="CP79" s="2"/>
      <c r="CQ79" s="2"/>
      <c r="CR79" s="2"/>
      <c r="CS79" s="2"/>
      <c r="CT79" s="2"/>
      <c r="CU79" s="2"/>
      <c r="CV79" s="2"/>
    </row>
  </sheetData>
  <mergeCells count="906">
    <mergeCell ref="B79:CL79"/>
    <mergeCell ref="CF72:CG72"/>
    <mergeCell ref="CH72:CJ72"/>
    <mergeCell ref="CK72:CR72"/>
    <mergeCell ref="CS72:CV72"/>
    <mergeCell ref="CW72:CZ72"/>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R1" zoomScale="80" zoomScaleNormal="80" workbookViewId="0">
      <selection activeCell="CO23" sqref="CO23:DH23"/>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64" t="s">
        <v>776</v>
      </c>
      <c r="E2" s="964"/>
      <c r="F2" s="964"/>
      <c r="G2" s="964"/>
      <c r="H2" s="964"/>
      <c r="I2" s="964"/>
      <c r="J2" s="964"/>
      <c r="K2" s="964"/>
      <c r="L2" s="964"/>
      <c r="M2" s="964"/>
      <c r="N2" s="964"/>
      <c r="O2" s="964"/>
      <c r="P2" s="964"/>
      <c r="Q2" s="964"/>
      <c r="R2" s="280"/>
      <c r="S2" s="74"/>
      <c r="T2" s="74"/>
      <c r="U2" s="965" t="s">
        <v>200</v>
      </c>
      <c r="V2" s="966"/>
      <c r="W2" s="949" t="s">
        <v>384</v>
      </c>
      <c r="X2" s="947"/>
      <c r="Y2" s="947"/>
      <c r="Z2" s="947"/>
      <c r="AA2" s="947"/>
      <c r="AB2" s="947"/>
      <c r="AC2" s="969">
        <v>116632</v>
      </c>
      <c r="AD2" s="970"/>
      <c r="AE2" s="970"/>
      <c r="AF2" s="970"/>
      <c r="AG2" s="970"/>
      <c r="AH2" s="970"/>
      <c r="AI2" s="944" t="s">
        <v>187</v>
      </c>
      <c r="AJ2" s="944"/>
      <c r="AK2" s="79"/>
      <c r="AL2" s="971" t="s">
        <v>77</v>
      </c>
      <c r="AM2" s="971"/>
      <c r="AN2" s="971"/>
      <c r="AO2" s="78"/>
      <c r="AP2" s="949" t="s">
        <v>199</v>
      </c>
      <c r="AQ2" s="947"/>
      <c r="AR2" s="947"/>
      <c r="AS2" s="947"/>
      <c r="AT2" s="947"/>
      <c r="AU2" s="947"/>
      <c r="AV2" s="947"/>
      <c r="AW2" s="948"/>
      <c r="AX2" s="77"/>
      <c r="AY2" s="947" t="s">
        <v>198</v>
      </c>
      <c r="AZ2" s="947"/>
      <c r="BA2" s="947"/>
      <c r="BB2" s="947"/>
      <c r="BC2" s="947"/>
      <c r="BD2" s="947"/>
      <c r="BE2" s="76"/>
      <c r="BF2" s="961"/>
      <c r="BG2" s="963"/>
      <c r="BH2" s="947" t="s">
        <v>197</v>
      </c>
      <c r="BI2" s="947"/>
      <c r="BJ2" s="947"/>
      <c r="BK2" s="947"/>
      <c r="BL2" s="947"/>
      <c r="BM2" s="947"/>
      <c r="BN2" s="947"/>
      <c r="BO2" s="947"/>
      <c r="BP2" s="947"/>
      <c r="BQ2" s="947"/>
      <c r="BR2" s="947"/>
      <c r="BS2" s="947"/>
      <c r="BT2" s="947"/>
      <c r="BU2" s="944"/>
      <c r="BV2" s="944"/>
      <c r="BW2" s="945"/>
      <c r="BX2" s="75"/>
      <c r="BY2" s="74"/>
      <c r="BZ2" s="947" t="s">
        <v>196</v>
      </c>
      <c r="CA2" s="947"/>
      <c r="CB2" s="947"/>
      <c r="CC2" s="947"/>
      <c r="CD2" s="947"/>
      <c r="CE2" s="947"/>
      <c r="CF2" s="947"/>
      <c r="CG2" s="73"/>
      <c r="CH2" s="73"/>
      <c r="CI2" s="73"/>
      <c r="CJ2" s="73"/>
      <c r="CK2" s="947" t="s">
        <v>195</v>
      </c>
      <c r="CL2" s="947"/>
      <c r="CM2" s="947"/>
      <c r="CN2" s="947"/>
      <c r="CO2" s="947"/>
      <c r="CP2" s="947"/>
      <c r="CQ2" s="948"/>
      <c r="CR2" s="949" t="s">
        <v>194</v>
      </c>
      <c r="CS2" s="947"/>
      <c r="CT2" s="947"/>
      <c r="CU2" s="947"/>
      <c r="CV2" s="947"/>
      <c r="CW2" s="947"/>
      <c r="CX2" s="947"/>
      <c r="CY2" s="947"/>
      <c r="CZ2" s="947"/>
      <c r="DA2" s="948"/>
      <c r="DB2" s="950" t="s">
        <v>466</v>
      </c>
      <c r="DC2" s="944"/>
      <c r="DD2" s="944"/>
      <c r="DE2" s="944"/>
      <c r="DF2" s="944"/>
      <c r="DG2" s="944"/>
      <c r="DH2" s="951"/>
      <c r="DI2" s="4"/>
    </row>
    <row r="3" spans="2:113" ht="13.5" customHeight="1">
      <c r="B3" s="17"/>
      <c r="C3" s="6"/>
      <c r="D3" s="937"/>
      <c r="E3" s="937"/>
      <c r="F3" s="937"/>
      <c r="G3" s="937"/>
      <c r="H3" s="937"/>
      <c r="I3" s="937"/>
      <c r="J3" s="937"/>
      <c r="K3" s="937"/>
      <c r="L3" s="937"/>
      <c r="M3" s="937"/>
      <c r="N3" s="937"/>
      <c r="O3" s="937"/>
      <c r="P3" s="937"/>
      <c r="Q3" s="937"/>
      <c r="R3" s="281"/>
      <c r="S3" s="6"/>
      <c r="T3" s="6"/>
      <c r="U3" s="967"/>
      <c r="V3" s="968"/>
      <c r="W3" s="619" t="s">
        <v>386</v>
      </c>
      <c r="X3" s="582"/>
      <c r="Y3" s="582"/>
      <c r="Z3" s="582"/>
      <c r="AA3" s="582"/>
      <c r="AB3" s="582"/>
      <c r="AC3" s="583">
        <v>116546</v>
      </c>
      <c r="AD3" s="584"/>
      <c r="AE3" s="584"/>
      <c r="AF3" s="584"/>
      <c r="AG3" s="584"/>
      <c r="AH3" s="584"/>
      <c r="AI3" s="941" t="s">
        <v>187</v>
      </c>
      <c r="AJ3" s="941"/>
      <c r="AK3" s="72"/>
      <c r="AL3" s="972"/>
      <c r="AM3" s="972"/>
      <c r="AN3" s="972"/>
      <c r="AO3" s="71"/>
      <c r="AP3" s="697"/>
      <c r="AQ3" s="662"/>
      <c r="AR3" s="662"/>
      <c r="AS3" s="662"/>
      <c r="AT3" s="662"/>
      <c r="AU3" s="662"/>
      <c r="AV3" s="662"/>
      <c r="AW3" s="663"/>
      <c r="AX3" s="20"/>
      <c r="AY3" s="662"/>
      <c r="AZ3" s="662"/>
      <c r="BA3" s="662"/>
      <c r="BB3" s="662"/>
      <c r="BC3" s="662"/>
      <c r="BD3" s="662"/>
      <c r="BE3" s="21"/>
      <c r="BF3" s="962"/>
      <c r="BG3" s="824"/>
      <c r="BH3" s="662"/>
      <c r="BI3" s="662"/>
      <c r="BJ3" s="662"/>
      <c r="BK3" s="662"/>
      <c r="BL3" s="662"/>
      <c r="BM3" s="662"/>
      <c r="BN3" s="662"/>
      <c r="BO3" s="662"/>
      <c r="BP3" s="662"/>
      <c r="BQ3" s="662"/>
      <c r="BR3" s="662"/>
      <c r="BS3" s="662"/>
      <c r="BT3" s="662"/>
      <c r="BU3" s="936"/>
      <c r="BV3" s="936"/>
      <c r="BW3" s="946"/>
      <c r="BX3" s="46"/>
      <c r="BY3" s="4"/>
      <c r="BZ3" s="582"/>
      <c r="CA3" s="582"/>
      <c r="CB3" s="582"/>
      <c r="CC3" s="582"/>
      <c r="CD3" s="582"/>
      <c r="CE3" s="582"/>
      <c r="CF3" s="582"/>
      <c r="CG3" s="35"/>
      <c r="CH3" s="35"/>
      <c r="CI3" s="6"/>
      <c r="CJ3" s="6"/>
      <c r="CK3" s="582"/>
      <c r="CL3" s="582"/>
      <c r="CM3" s="582"/>
      <c r="CN3" s="582"/>
      <c r="CO3" s="582"/>
      <c r="CP3" s="582"/>
      <c r="CQ3" s="585"/>
      <c r="CR3" s="619"/>
      <c r="CS3" s="582"/>
      <c r="CT3" s="582"/>
      <c r="CU3" s="582"/>
      <c r="CV3" s="582"/>
      <c r="CW3" s="582"/>
      <c r="CX3" s="582"/>
      <c r="CY3" s="582"/>
      <c r="CZ3" s="582"/>
      <c r="DA3" s="585"/>
      <c r="DB3" s="817"/>
      <c r="DC3" s="941"/>
      <c r="DD3" s="941"/>
      <c r="DE3" s="941"/>
      <c r="DF3" s="941"/>
      <c r="DG3" s="941"/>
      <c r="DH3" s="952"/>
      <c r="DI3" s="4"/>
    </row>
    <row r="4" spans="2:113" ht="13.5" customHeight="1">
      <c r="B4" s="17"/>
      <c r="C4" s="6"/>
      <c r="D4" s="937"/>
      <c r="E4" s="937"/>
      <c r="F4" s="937"/>
      <c r="G4" s="937"/>
      <c r="H4" s="937"/>
      <c r="I4" s="937"/>
      <c r="J4" s="937"/>
      <c r="K4" s="937"/>
      <c r="L4" s="937"/>
      <c r="M4" s="937"/>
      <c r="N4" s="937"/>
      <c r="O4" s="937"/>
      <c r="P4" s="937"/>
      <c r="Q4" s="937"/>
      <c r="R4" s="281"/>
      <c r="S4" s="6"/>
      <c r="T4" s="6"/>
      <c r="U4" s="967"/>
      <c r="V4" s="968"/>
      <c r="W4" s="619" t="s">
        <v>193</v>
      </c>
      <c r="X4" s="582"/>
      <c r="Y4" s="582"/>
      <c r="Z4" s="582"/>
      <c r="AA4" s="582"/>
      <c r="AB4" s="582"/>
      <c r="AC4" s="973" t="s">
        <v>391</v>
      </c>
      <c r="AD4" s="820"/>
      <c r="AE4" s="820"/>
      <c r="AF4" s="820"/>
      <c r="AG4" s="820"/>
      <c r="AH4" s="820"/>
      <c r="AI4" s="941" t="s">
        <v>21</v>
      </c>
      <c r="AJ4" s="941"/>
      <c r="AK4" s="728" t="s">
        <v>777</v>
      </c>
      <c r="AL4" s="632"/>
      <c r="AM4" s="632"/>
      <c r="AN4" s="632"/>
      <c r="AO4" s="633"/>
      <c r="AP4" s="749">
        <v>116830</v>
      </c>
      <c r="AQ4" s="750"/>
      <c r="AR4" s="750"/>
      <c r="AS4" s="750"/>
      <c r="AT4" s="750"/>
      <c r="AU4" s="750"/>
      <c r="AV4" s="805" t="s">
        <v>187</v>
      </c>
      <c r="AW4" s="805"/>
      <c r="AX4" s="750">
        <v>114875</v>
      </c>
      <c r="AY4" s="750"/>
      <c r="AZ4" s="750"/>
      <c r="BA4" s="750"/>
      <c r="BB4" s="750"/>
      <c r="BC4" s="750"/>
      <c r="BD4" s="805" t="s">
        <v>187</v>
      </c>
      <c r="BE4" s="840"/>
      <c r="BF4" s="6"/>
      <c r="BG4" s="632" t="s">
        <v>77</v>
      </c>
      <c r="BH4" s="632"/>
      <c r="BI4" s="24"/>
      <c r="BJ4" s="801"/>
      <c r="BK4" s="632" t="s">
        <v>384</v>
      </c>
      <c r="BL4" s="632"/>
      <c r="BM4" s="632"/>
      <c r="BN4" s="632"/>
      <c r="BO4" s="632"/>
      <c r="BP4" s="840"/>
      <c r="BQ4" s="801"/>
      <c r="BR4" s="632" t="s">
        <v>386</v>
      </c>
      <c r="BS4" s="632"/>
      <c r="BT4" s="632"/>
      <c r="BU4" s="632"/>
      <c r="BV4" s="632"/>
      <c r="BW4" s="840"/>
      <c r="BX4" s="46"/>
      <c r="BY4" s="4"/>
      <c r="BZ4" s="69"/>
      <c r="CA4" s="69"/>
      <c r="CB4" s="69"/>
      <c r="CC4" s="69"/>
      <c r="CD4" s="69"/>
      <c r="CE4" s="69"/>
      <c r="CF4" s="69"/>
      <c r="CG4" s="6"/>
      <c r="CH4" s="6"/>
      <c r="CI4" s="6"/>
      <c r="CJ4" s="35"/>
      <c r="CK4" s="69"/>
      <c r="CL4" s="69"/>
      <c r="CM4" s="69"/>
      <c r="CN4" s="69"/>
      <c r="CO4" s="69"/>
      <c r="CP4" s="69"/>
      <c r="CQ4" s="68"/>
      <c r="CR4" s="619"/>
      <c r="CS4" s="582"/>
      <c r="CT4" s="582"/>
      <c r="CU4" s="582"/>
      <c r="CV4" s="582"/>
      <c r="CW4" s="582"/>
      <c r="CX4" s="582"/>
      <c r="CY4" s="582"/>
      <c r="CZ4" s="582"/>
      <c r="DA4" s="585"/>
      <c r="DB4" s="817"/>
      <c r="DC4" s="941"/>
      <c r="DD4" s="941"/>
      <c r="DE4" s="941"/>
      <c r="DF4" s="941"/>
      <c r="DG4" s="941"/>
      <c r="DH4" s="952"/>
      <c r="DI4" s="4"/>
    </row>
    <row r="5" spans="2:113" ht="13.5" customHeight="1">
      <c r="B5" s="17"/>
      <c r="C5" s="6"/>
      <c r="D5" s="937" t="s">
        <v>192</v>
      </c>
      <c r="E5" s="937"/>
      <c r="F5" s="937"/>
      <c r="G5" s="937"/>
      <c r="H5" s="937"/>
      <c r="I5" s="937"/>
      <c r="J5" s="937"/>
      <c r="K5" s="937"/>
      <c r="L5" s="937"/>
      <c r="M5" s="937"/>
      <c r="N5" s="937"/>
      <c r="O5" s="937"/>
      <c r="P5" s="937"/>
      <c r="Q5" s="937"/>
      <c r="R5" s="281"/>
      <c r="S5" s="6"/>
      <c r="T5" s="6"/>
      <c r="U5" s="728" t="s">
        <v>191</v>
      </c>
      <c r="V5" s="632"/>
      <c r="W5" s="632"/>
      <c r="X5" s="632"/>
      <c r="Y5" s="632"/>
      <c r="Z5" s="632"/>
      <c r="AA5" s="632"/>
      <c r="AB5" s="632"/>
      <c r="AC5" s="939">
        <v>12.88</v>
      </c>
      <c r="AD5" s="940"/>
      <c r="AE5" s="940"/>
      <c r="AF5" s="940"/>
      <c r="AG5" s="940"/>
      <c r="AH5" s="940"/>
      <c r="AI5" s="805" t="s">
        <v>190</v>
      </c>
      <c r="AJ5" s="805"/>
      <c r="AK5" s="619" t="s">
        <v>388</v>
      </c>
      <c r="AL5" s="582"/>
      <c r="AM5" s="582"/>
      <c r="AN5" s="582"/>
      <c r="AO5" s="585"/>
      <c r="AP5" s="583">
        <v>116867</v>
      </c>
      <c r="AQ5" s="584"/>
      <c r="AR5" s="584"/>
      <c r="AS5" s="584"/>
      <c r="AT5" s="584"/>
      <c r="AU5" s="584"/>
      <c r="AV5" s="941" t="s">
        <v>187</v>
      </c>
      <c r="AW5" s="941"/>
      <c r="AX5" s="584">
        <v>115045</v>
      </c>
      <c r="AY5" s="584"/>
      <c r="AZ5" s="584"/>
      <c r="BA5" s="584"/>
      <c r="BB5" s="584"/>
      <c r="BC5" s="584"/>
      <c r="BD5" s="941" t="s">
        <v>187</v>
      </c>
      <c r="BE5" s="818"/>
      <c r="BF5" s="11"/>
      <c r="BG5" s="582"/>
      <c r="BH5" s="582"/>
      <c r="BI5" s="70"/>
      <c r="BJ5" s="823"/>
      <c r="BK5" s="662"/>
      <c r="BL5" s="662"/>
      <c r="BM5" s="662"/>
      <c r="BN5" s="662"/>
      <c r="BO5" s="662"/>
      <c r="BP5" s="816"/>
      <c r="BQ5" s="823"/>
      <c r="BR5" s="662"/>
      <c r="BS5" s="662"/>
      <c r="BT5" s="662"/>
      <c r="BU5" s="662"/>
      <c r="BV5" s="662"/>
      <c r="BW5" s="816"/>
      <c r="BX5" s="46"/>
      <c r="BY5" s="4"/>
      <c r="BZ5" s="959" t="s">
        <v>389</v>
      </c>
      <c r="CA5" s="959"/>
      <c r="CB5" s="959"/>
      <c r="CC5" s="959"/>
      <c r="CD5" s="959"/>
      <c r="CE5" s="959"/>
      <c r="CF5" s="959"/>
      <c r="CG5" s="35"/>
      <c r="CH5" s="35"/>
      <c r="CI5" s="35"/>
      <c r="CJ5" s="35"/>
      <c r="CK5" s="959" t="s">
        <v>554</v>
      </c>
      <c r="CL5" s="959"/>
      <c r="CM5" s="959"/>
      <c r="CN5" s="959"/>
      <c r="CO5" s="959"/>
      <c r="CP5" s="959"/>
      <c r="CQ5" s="960"/>
      <c r="CR5" s="619" t="s">
        <v>189</v>
      </c>
      <c r="CS5" s="582"/>
      <c r="CT5" s="582"/>
      <c r="CU5" s="582"/>
      <c r="CV5" s="582"/>
      <c r="CW5" s="582"/>
      <c r="CX5" s="582"/>
      <c r="CY5" s="582"/>
      <c r="CZ5" s="582"/>
      <c r="DA5" s="585"/>
      <c r="DB5" s="953">
        <v>43505</v>
      </c>
      <c r="DC5" s="954"/>
      <c r="DD5" s="954"/>
      <c r="DE5" s="954"/>
      <c r="DF5" s="954"/>
      <c r="DG5" s="954"/>
      <c r="DH5" s="955"/>
      <c r="DI5" s="4"/>
    </row>
    <row r="6" spans="2:113" ht="13.5" customHeight="1">
      <c r="B6" s="17"/>
      <c r="C6" s="6"/>
      <c r="D6" s="938"/>
      <c r="E6" s="938"/>
      <c r="F6" s="938"/>
      <c r="G6" s="938"/>
      <c r="H6" s="938"/>
      <c r="I6" s="938"/>
      <c r="J6" s="938"/>
      <c r="K6" s="938"/>
      <c r="L6" s="938"/>
      <c r="M6" s="938"/>
      <c r="N6" s="938"/>
      <c r="O6" s="938"/>
      <c r="P6" s="938"/>
      <c r="Q6" s="938"/>
      <c r="R6" s="281"/>
      <c r="S6" s="6"/>
      <c r="T6" s="6"/>
      <c r="U6" s="619" t="s">
        <v>188</v>
      </c>
      <c r="V6" s="582"/>
      <c r="W6" s="582"/>
      <c r="X6" s="582"/>
      <c r="Y6" s="582"/>
      <c r="Z6" s="582"/>
      <c r="AA6" s="582"/>
      <c r="AB6" s="582"/>
      <c r="AC6" s="583">
        <v>9055</v>
      </c>
      <c r="AD6" s="584"/>
      <c r="AE6" s="584"/>
      <c r="AF6" s="584"/>
      <c r="AG6" s="584"/>
      <c r="AH6" s="584"/>
      <c r="AI6" s="941" t="s">
        <v>187</v>
      </c>
      <c r="AJ6" s="941"/>
      <c r="AK6" s="697" t="s">
        <v>186</v>
      </c>
      <c r="AL6" s="662"/>
      <c r="AM6" s="662"/>
      <c r="AN6" s="662"/>
      <c r="AO6" s="663"/>
      <c r="AP6" s="934" t="s">
        <v>560</v>
      </c>
      <c r="AQ6" s="935"/>
      <c r="AR6" s="935"/>
      <c r="AS6" s="935"/>
      <c r="AT6" s="935"/>
      <c r="AU6" s="935"/>
      <c r="AV6" s="936" t="s">
        <v>21</v>
      </c>
      <c r="AW6" s="936"/>
      <c r="AX6" s="935" t="s">
        <v>392</v>
      </c>
      <c r="AY6" s="935"/>
      <c r="AZ6" s="935"/>
      <c r="BA6" s="935"/>
      <c r="BB6" s="935"/>
      <c r="BC6" s="935"/>
      <c r="BD6" s="936" t="s">
        <v>21</v>
      </c>
      <c r="BE6" s="936"/>
      <c r="BF6" s="795" t="s">
        <v>185</v>
      </c>
      <c r="BG6" s="788"/>
      <c r="BH6" s="788"/>
      <c r="BI6" s="796"/>
      <c r="BJ6" s="584">
        <v>596</v>
      </c>
      <c r="BK6" s="584"/>
      <c r="BL6" s="584"/>
      <c r="BM6" s="584"/>
      <c r="BN6" s="584"/>
      <c r="BO6" s="584"/>
      <c r="BP6" s="584"/>
      <c r="BQ6" s="584">
        <v>603</v>
      </c>
      <c r="BR6" s="584"/>
      <c r="BS6" s="584"/>
      <c r="BT6" s="584"/>
      <c r="BU6" s="584"/>
      <c r="BV6" s="584"/>
      <c r="BW6" s="672"/>
      <c r="BX6" s="46"/>
      <c r="BY6" s="4"/>
      <c r="BZ6" s="69"/>
      <c r="CA6" s="69"/>
      <c r="CB6" s="69"/>
      <c r="CC6" s="69"/>
      <c r="CD6" s="69"/>
      <c r="CE6" s="69"/>
      <c r="CF6" s="69"/>
      <c r="CG6" s="6"/>
      <c r="CH6" s="6"/>
      <c r="CI6" s="6"/>
      <c r="CJ6" s="6"/>
      <c r="CK6" s="69"/>
      <c r="CL6" s="69"/>
      <c r="CM6" s="69"/>
      <c r="CN6" s="69"/>
      <c r="CO6" s="69"/>
      <c r="CP6" s="69"/>
      <c r="CQ6" s="68"/>
      <c r="CR6" s="619"/>
      <c r="CS6" s="582"/>
      <c r="CT6" s="582"/>
      <c r="CU6" s="582"/>
      <c r="CV6" s="582"/>
      <c r="CW6" s="582"/>
      <c r="CX6" s="582"/>
      <c r="CY6" s="582"/>
      <c r="CZ6" s="582"/>
      <c r="DA6" s="585"/>
      <c r="DB6" s="953"/>
      <c r="DC6" s="954"/>
      <c r="DD6" s="954"/>
      <c r="DE6" s="954"/>
      <c r="DF6" s="954"/>
      <c r="DG6" s="954"/>
      <c r="DH6" s="955"/>
      <c r="DI6" s="4"/>
    </row>
    <row r="7" spans="2:113" ht="13.5" customHeight="1">
      <c r="B7" s="932"/>
      <c r="C7" s="930"/>
      <c r="D7" s="930"/>
      <c r="E7" s="930"/>
      <c r="F7" s="788" t="s">
        <v>184</v>
      </c>
      <c r="G7" s="788"/>
      <c r="H7" s="788"/>
      <c r="I7" s="788"/>
      <c r="J7" s="788"/>
      <c r="K7" s="788"/>
      <c r="L7" s="788"/>
      <c r="M7" s="788"/>
      <c r="N7" s="788"/>
      <c r="O7" s="788"/>
      <c r="P7" s="788"/>
      <c r="Q7" s="788"/>
      <c r="R7" s="788"/>
      <c r="S7" s="788"/>
      <c r="T7" s="928"/>
      <c r="U7" s="928"/>
      <c r="V7" s="928"/>
      <c r="W7" s="930"/>
      <c r="X7" s="788" t="s">
        <v>393</v>
      </c>
      <c r="Y7" s="788"/>
      <c r="Z7" s="788"/>
      <c r="AA7" s="788"/>
      <c r="AB7" s="788"/>
      <c r="AC7" s="788"/>
      <c r="AD7" s="788"/>
      <c r="AE7" s="788"/>
      <c r="AF7" s="788"/>
      <c r="AG7" s="928"/>
      <c r="AH7" s="928"/>
      <c r="AI7" s="805"/>
      <c r="AJ7" s="942"/>
      <c r="AK7" s="35"/>
      <c r="AL7" s="35"/>
      <c r="AM7" s="35"/>
      <c r="AN7" s="35"/>
      <c r="AO7" s="35"/>
      <c r="AP7" s="35"/>
      <c r="AQ7" s="35"/>
      <c r="AR7" s="35"/>
      <c r="AS7" s="35"/>
      <c r="AT7" s="35"/>
      <c r="AU7" s="35"/>
      <c r="AV7" s="35"/>
      <c r="AW7" s="35"/>
      <c r="AX7" s="35"/>
      <c r="AY7" s="35"/>
      <c r="AZ7" s="35"/>
      <c r="BA7" s="35"/>
      <c r="BB7" s="35"/>
      <c r="BC7" s="35"/>
      <c r="BD7" s="35"/>
      <c r="BE7" s="35"/>
      <c r="BF7" s="660"/>
      <c r="BG7" s="582"/>
      <c r="BH7" s="582"/>
      <c r="BI7" s="626"/>
      <c r="BJ7" s="588">
        <v>1.3</v>
      </c>
      <c r="BK7" s="588"/>
      <c r="BL7" s="588"/>
      <c r="BM7" s="588"/>
      <c r="BN7" s="588"/>
      <c r="BO7" s="588"/>
      <c r="BP7" s="588"/>
      <c r="BQ7" s="588">
        <v>1.3</v>
      </c>
      <c r="BR7" s="588"/>
      <c r="BS7" s="588"/>
      <c r="BT7" s="588"/>
      <c r="BU7" s="588"/>
      <c r="BV7" s="588"/>
      <c r="BW7" s="647"/>
      <c r="BX7" s="46"/>
      <c r="BY7" s="4"/>
      <c r="BZ7" s="959" t="s">
        <v>394</v>
      </c>
      <c r="CA7" s="959"/>
      <c r="CB7" s="959"/>
      <c r="CC7" s="959"/>
      <c r="CD7" s="959"/>
      <c r="CE7" s="959"/>
      <c r="CF7" s="959"/>
      <c r="CG7" s="35"/>
      <c r="CH7" s="35"/>
      <c r="CI7" s="35"/>
      <c r="CJ7" s="35"/>
      <c r="CK7" s="959" t="s">
        <v>220</v>
      </c>
      <c r="CL7" s="959"/>
      <c r="CM7" s="959"/>
      <c r="CN7" s="959"/>
      <c r="CO7" s="959"/>
      <c r="CP7" s="959"/>
      <c r="CQ7" s="960"/>
      <c r="CR7" s="619"/>
      <c r="CS7" s="582"/>
      <c r="CT7" s="582"/>
      <c r="CU7" s="582"/>
      <c r="CV7" s="582"/>
      <c r="CW7" s="582"/>
      <c r="CX7" s="582"/>
      <c r="CY7" s="582"/>
      <c r="CZ7" s="582"/>
      <c r="DA7" s="585"/>
      <c r="DB7" s="953"/>
      <c r="DC7" s="954"/>
      <c r="DD7" s="954"/>
      <c r="DE7" s="954"/>
      <c r="DF7" s="954"/>
      <c r="DG7" s="954"/>
      <c r="DH7" s="955"/>
      <c r="DI7" s="4"/>
    </row>
    <row r="8" spans="2:113" ht="13.5" customHeight="1">
      <c r="B8" s="933"/>
      <c r="C8" s="931"/>
      <c r="D8" s="931"/>
      <c r="E8" s="931"/>
      <c r="F8" s="806"/>
      <c r="G8" s="806"/>
      <c r="H8" s="806"/>
      <c r="I8" s="806"/>
      <c r="J8" s="806"/>
      <c r="K8" s="806"/>
      <c r="L8" s="806"/>
      <c r="M8" s="806"/>
      <c r="N8" s="806"/>
      <c r="O8" s="806"/>
      <c r="P8" s="806"/>
      <c r="Q8" s="806"/>
      <c r="R8" s="806"/>
      <c r="S8" s="806"/>
      <c r="T8" s="929"/>
      <c r="U8" s="929"/>
      <c r="V8" s="929"/>
      <c r="W8" s="931"/>
      <c r="X8" s="806"/>
      <c r="Y8" s="806"/>
      <c r="Z8" s="806"/>
      <c r="AA8" s="806"/>
      <c r="AB8" s="806"/>
      <c r="AC8" s="806"/>
      <c r="AD8" s="806"/>
      <c r="AE8" s="806"/>
      <c r="AF8" s="806"/>
      <c r="AG8" s="929"/>
      <c r="AH8" s="929"/>
      <c r="AI8" s="929"/>
      <c r="AJ8" s="943"/>
      <c r="AK8" s="35"/>
      <c r="AL8" s="35"/>
      <c r="AM8" s="35"/>
      <c r="AN8" s="35"/>
      <c r="AO8" s="35"/>
      <c r="AP8" s="35"/>
      <c r="AQ8" s="35"/>
      <c r="AR8" s="35"/>
      <c r="AS8" s="35"/>
      <c r="AT8" s="35"/>
      <c r="AU8" s="35"/>
      <c r="AV8" s="35"/>
      <c r="AW8" s="35"/>
      <c r="AX8" s="35"/>
      <c r="AY8" s="35"/>
      <c r="AZ8" s="35"/>
      <c r="BA8" s="35"/>
      <c r="BB8" s="35"/>
      <c r="BC8" s="35"/>
      <c r="BD8" s="35"/>
      <c r="BE8" s="35"/>
      <c r="BF8" s="660" t="s">
        <v>183</v>
      </c>
      <c r="BG8" s="582"/>
      <c r="BH8" s="582"/>
      <c r="BI8" s="626"/>
      <c r="BJ8" s="584">
        <v>9004</v>
      </c>
      <c r="BK8" s="584"/>
      <c r="BL8" s="584"/>
      <c r="BM8" s="584"/>
      <c r="BN8" s="584"/>
      <c r="BO8" s="584"/>
      <c r="BP8" s="584"/>
      <c r="BQ8" s="584">
        <v>8841</v>
      </c>
      <c r="BR8" s="584"/>
      <c r="BS8" s="584"/>
      <c r="BT8" s="584"/>
      <c r="BU8" s="584"/>
      <c r="BV8" s="584"/>
      <c r="BW8" s="672"/>
      <c r="BX8" s="33"/>
      <c r="BY8" s="32"/>
      <c r="BZ8" s="67"/>
      <c r="CA8" s="67"/>
      <c r="CB8" s="67"/>
      <c r="CC8" s="67"/>
      <c r="CD8" s="67"/>
      <c r="CE8" s="67"/>
      <c r="CF8" s="67"/>
      <c r="CG8" s="30"/>
      <c r="CH8" s="30"/>
      <c r="CI8" s="30"/>
      <c r="CJ8" s="30"/>
      <c r="CK8" s="67"/>
      <c r="CL8" s="67"/>
      <c r="CM8" s="67"/>
      <c r="CN8" s="67"/>
      <c r="CO8" s="67"/>
      <c r="CP8" s="67"/>
      <c r="CQ8" s="66"/>
      <c r="CR8" s="697"/>
      <c r="CS8" s="662"/>
      <c r="CT8" s="662"/>
      <c r="CU8" s="662"/>
      <c r="CV8" s="662"/>
      <c r="CW8" s="662"/>
      <c r="CX8" s="662"/>
      <c r="CY8" s="662"/>
      <c r="CZ8" s="662"/>
      <c r="DA8" s="663"/>
      <c r="DB8" s="956"/>
      <c r="DC8" s="957"/>
      <c r="DD8" s="957"/>
      <c r="DE8" s="957"/>
      <c r="DF8" s="957"/>
      <c r="DG8" s="957"/>
      <c r="DH8" s="958"/>
      <c r="DI8" s="4"/>
    </row>
    <row r="9" spans="2:113" ht="13.5" customHeight="1">
      <c r="B9" s="29"/>
      <c r="C9" s="28"/>
      <c r="D9" s="788" t="s">
        <v>77</v>
      </c>
      <c r="E9" s="788"/>
      <c r="F9" s="788"/>
      <c r="G9" s="788"/>
      <c r="H9" s="788"/>
      <c r="I9" s="788"/>
      <c r="J9" s="788"/>
      <c r="K9" s="27"/>
      <c r="L9" s="25"/>
      <c r="M9" s="26"/>
      <c r="N9" s="788" t="s">
        <v>76</v>
      </c>
      <c r="O9" s="788"/>
      <c r="P9" s="788"/>
      <c r="Q9" s="788"/>
      <c r="R9" s="788"/>
      <c r="S9" s="788"/>
      <c r="T9" s="25"/>
      <c r="U9" s="795" t="s">
        <v>73</v>
      </c>
      <c r="V9" s="788"/>
      <c r="W9" s="788"/>
      <c r="X9" s="796"/>
      <c r="Y9" s="795" t="s">
        <v>182</v>
      </c>
      <c r="Z9" s="788"/>
      <c r="AA9" s="788"/>
      <c r="AB9" s="788"/>
      <c r="AC9" s="788"/>
      <c r="AD9" s="788"/>
      <c r="AE9" s="788"/>
      <c r="AF9" s="788"/>
      <c r="AG9" s="795" t="s">
        <v>73</v>
      </c>
      <c r="AH9" s="788"/>
      <c r="AI9" s="788"/>
      <c r="AJ9" s="796"/>
      <c r="AK9" s="46"/>
      <c r="AL9" s="4"/>
      <c r="AM9" s="4"/>
      <c r="AN9" s="4"/>
      <c r="AO9" s="4"/>
      <c r="AP9" s="4"/>
      <c r="AQ9" s="4"/>
      <c r="AR9" s="4"/>
      <c r="AS9" s="4"/>
      <c r="AT9" s="4"/>
      <c r="AU9" s="4"/>
      <c r="AV9" s="4"/>
      <c r="AW9" s="4"/>
      <c r="AX9" s="4"/>
      <c r="AY9" s="4"/>
      <c r="AZ9" s="4"/>
      <c r="BA9" s="4"/>
      <c r="BB9" s="4"/>
      <c r="BC9" s="4"/>
      <c r="BD9" s="4"/>
      <c r="BE9" s="4"/>
      <c r="BF9" s="660"/>
      <c r="BG9" s="582"/>
      <c r="BH9" s="582"/>
      <c r="BI9" s="626"/>
      <c r="BJ9" s="588">
        <v>18.899999999999999</v>
      </c>
      <c r="BK9" s="588"/>
      <c r="BL9" s="588"/>
      <c r="BM9" s="588"/>
      <c r="BN9" s="588"/>
      <c r="BO9" s="588"/>
      <c r="BP9" s="588"/>
      <c r="BQ9" s="588">
        <v>19.3</v>
      </c>
      <c r="BR9" s="588"/>
      <c r="BS9" s="588"/>
      <c r="BT9" s="588"/>
      <c r="BU9" s="588"/>
      <c r="BV9" s="588"/>
      <c r="BW9" s="647"/>
      <c r="BX9" s="39"/>
      <c r="BY9" s="43"/>
      <c r="BZ9" s="43"/>
      <c r="CA9" s="632" t="s">
        <v>181</v>
      </c>
      <c r="CB9" s="632"/>
      <c r="CC9" s="632"/>
      <c r="CD9" s="632"/>
      <c r="CE9" s="632"/>
      <c r="CF9" s="632"/>
      <c r="CG9" s="632"/>
      <c r="CH9" s="632"/>
      <c r="CI9" s="632"/>
      <c r="CJ9" s="632"/>
      <c r="CK9" s="632"/>
      <c r="CL9" s="38"/>
      <c r="CM9" s="38"/>
      <c r="CN9" s="24"/>
      <c r="CO9" s="728" t="s">
        <v>778</v>
      </c>
      <c r="CP9" s="632"/>
      <c r="CQ9" s="632"/>
      <c r="CR9" s="632"/>
      <c r="CS9" s="632"/>
      <c r="CT9" s="632"/>
      <c r="CU9" s="632"/>
      <c r="CV9" s="632"/>
      <c r="CW9" s="632"/>
      <c r="CX9" s="632"/>
      <c r="CY9" s="728" t="s">
        <v>395</v>
      </c>
      <c r="CZ9" s="632"/>
      <c r="DA9" s="632"/>
      <c r="DB9" s="632"/>
      <c r="DC9" s="632"/>
      <c r="DD9" s="632"/>
      <c r="DE9" s="632"/>
      <c r="DF9" s="632"/>
      <c r="DG9" s="632"/>
      <c r="DH9" s="809"/>
      <c r="DI9" s="4"/>
    </row>
    <row r="10" spans="2:113" ht="13.5" customHeight="1">
      <c r="B10" s="65"/>
      <c r="C10" s="54"/>
      <c r="D10" s="806"/>
      <c r="E10" s="806"/>
      <c r="F10" s="806"/>
      <c r="G10" s="806"/>
      <c r="H10" s="806"/>
      <c r="I10" s="806"/>
      <c r="J10" s="806"/>
      <c r="K10" s="36"/>
      <c r="L10" s="53"/>
      <c r="M10" s="55"/>
      <c r="N10" s="916"/>
      <c r="O10" s="916"/>
      <c r="P10" s="916"/>
      <c r="Q10" s="916"/>
      <c r="R10" s="916"/>
      <c r="S10" s="916"/>
      <c r="T10" s="53"/>
      <c r="U10" s="917"/>
      <c r="V10" s="916"/>
      <c r="W10" s="916"/>
      <c r="X10" s="918"/>
      <c r="Y10" s="855"/>
      <c r="Z10" s="806"/>
      <c r="AA10" s="806"/>
      <c r="AB10" s="806"/>
      <c r="AC10" s="806"/>
      <c r="AD10" s="806"/>
      <c r="AE10" s="806"/>
      <c r="AF10" s="806"/>
      <c r="AG10" s="917"/>
      <c r="AH10" s="916"/>
      <c r="AI10" s="916"/>
      <c r="AJ10" s="918"/>
      <c r="AK10" s="46"/>
      <c r="AL10" s="4"/>
      <c r="AM10" s="4"/>
      <c r="AN10" s="4"/>
      <c r="AO10" s="4"/>
      <c r="AP10" s="4"/>
      <c r="AQ10" s="6"/>
      <c r="AR10" s="6"/>
      <c r="AS10" s="6"/>
      <c r="AT10" s="6"/>
      <c r="AU10" s="6"/>
      <c r="AV10" s="6"/>
      <c r="AW10" s="6"/>
      <c r="AX10" s="6"/>
      <c r="AY10" s="6"/>
      <c r="AZ10" s="6"/>
      <c r="BA10" s="6"/>
      <c r="BB10" s="6"/>
      <c r="BC10" s="6"/>
      <c r="BD10" s="6"/>
      <c r="BE10" s="6"/>
      <c r="BF10" s="660" t="s">
        <v>180</v>
      </c>
      <c r="BG10" s="582"/>
      <c r="BH10" s="582"/>
      <c r="BI10" s="626"/>
      <c r="BJ10" s="584">
        <v>37978</v>
      </c>
      <c r="BK10" s="584"/>
      <c r="BL10" s="584"/>
      <c r="BM10" s="584"/>
      <c r="BN10" s="584"/>
      <c r="BO10" s="584"/>
      <c r="BP10" s="584"/>
      <c r="BQ10" s="584">
        <v>36254</v>
      </c>
      <c r="BR10" s="584"/>
      <c r="BS10" s="584"/>
      <c r="BT10" s="584"/>
      <c r="BU10" s="584"/>
      <c r="BV10" s="584"/>
      <c r="BW10" s="584"/>
      <c r="BX10" s="22"/>
      <c r="BY10" s="30"/>
      <c r="BZ10" s="30"/>
      <c r="CA10" s="662"/>
      <c r="CB10" s="662"/>
      <c r="CC10" s="662"/>
      <c r="CD10" s="662"/>
      <c r="CE10" s="662"/>
      <c r="CF10" s="662"/>
      <c r="CG10" s="662"/>
      <c r="CH10" s="662"/>
      <c r="CI10" s="662"/>
      <c r="CJ10" s="662"/>
      <c r="CK10" s="662"/>
      <c r="CL10" s="30"/>
      <c r="CM10" s="30"/>
      <c r="CN10" s="21"/>
      <c r="CO10" s="697"/>
      <c r="CP10" s="662"/>
      <c r="CQ10" s="662"/>
      <c r="CR10" s="662"/>
      <c r="CS10" s="662"/>
      <c r="CT10" s="662"/>
      <c r="CU10" s="662"/>
      <c r="CV10" s="662"/>
      <c r="CW10" s="662"/>
      <c r="CX10" s="662"/>
      <c r="CY10" s="697"/>
      <c r="CZ10" s="662"/>
      <c r="DA10" s="662"/>
      <c r="DB10" s="662"/>
      <c r="DC10" s="662"/>
      <c r="DD10" s="662"/>
      <c r="DE10" s="662"/>
      <c r="DF10" s="662"/>
      <c r="DG10" s="662"/>
      <c r="DH10" s="810"/>
      <c r="DI10" s="4"/>
    </row>
    <row r="11" spans="2:113" ht="13.5" customHeight="1">
      <c r="B11" s="849" t="s">
        <v>179</v>
      </c>
      <c r="C11" s="773"/>
      <c r="D11" s="773"/>
      <c r="E11" s="773"/>
      <c r="F11" s="773"/>
      <c r="G11" s="773"/>
      <c r="H11" s="773"/>
      <c r="I11" s="773"/>
      <c r="J11" s="773"/>
      <c r="K11" s="773"/>
      <c r="L11" s="774"/>
      <c r="M11" s="583">
        <v>16793045</v>
      </c>
      <c r="N11" s="584"/>
      <c r="O11" s="584"/>
      <c r="P11" s="584"/>
      <c r="Q11" s="584"/>
      <c r="R11" s="584"/>
      <c r="S11" s="584"/>
      <c r="T11" s="584"/>
      <c r="U11" s="588">
        <v>41.1</v>
      </c>
      <c r="V11" s="588"/>
      <c r="W11" s="588"/>
      <c r="X11" s="588"/>
      <c r="Y11" s="790">
        <v>15485613</v>
      </c>
      <c r="Z11" s="790"/>
      <c r="AA11" s="790"/>
      <c r="AB11" s="790"/>
      <c r="AC11" s="790"/>
      <c r="AD11" s="790"/>
      <c r="AE11" s="790"/>
      <c r="AF11" s="790"/>
      <c r="AG11" s="791">
        <v>72.900000000000006</v>
      </c>
      <c r="AH11" s="791"/>
      <c r="AI11" s="791"/>
      <c r="AJ11" s="792"/>
      <c r="AK11" s="46"/>
      <c r="AL11" s="4"/>
      <c r="AM11" s="4"/>
      <c r="AN11" s="4"/>
      <c r="AO11" s="4"/>
      <c r="AP11" s="4"/>
      <c r="AQ11" s="6"/>
      <c r="AR11" s="6"/>
      <c r="AS11" s="6"/>
      <c r="AT11" s="6"/>
      <c r="AU11" s="6"/>
      <c r="AV11" s="6"/>
      <c r="AW11" s="6"/>
      <c r="AX11" s="6"/>
      <c r="AY11" s="6"/>
      <c r="AZ11" s="6"/>
      <c r="BA11" s="6"/>
      <c r="BB11" s="6"/>
      <c r="BC11" s="6"/>
      <c r="BD11" s="6"/>
      <c r="BE11" s="6"/>
      <c r="BF11" s="855"/>
      <c r="BG11" s="806"/>
      <c r="BH11" s="806"/>
      <c r="BI11" s="856"/>
      <c r="BJ11" s="922">
        <v>79.8</v>
      </c>
      <c r="BK11" s="922"/>
      <c r="BL11" s="922"/>
      <c r="BM11" s="922"/>
      <c r="BN11" s="922"/>
      <c r="BO11" s="922"/>
      <c r="BP11" s="922"/>
      <c r="BQ11" s="922">
        <v>79.3</v>
      </c>
      <c r="BR11" s="922"/>
      <c r="BS11" s="922"/>
      <c r="BT11" s="922"/>
      <c r="BU11" s="922"/>
      <c r="BV11" s="922"/>
      <c r="BW11" s="925"/>
      <c r="BX11" s="719"/>
      <c r="BY11" s="926"/>
      <c r="BZ11" s="728" t="s">
        <v>396</v>
      </c>
      <c r="CA11" s="793"/>
      <c r="CB11" s="793"/>
      <c r="CC11" s="793"/>
      <c r="CD11" s="793"/>
      <c r="CE11" s="793"/>
      <c r="CF11" s="793"/>
      <c r="CG11" s="793"/>
      <c r="CH11" s="793"/>
      <c r="CI11" s="793"/>
      <c r="CJ11" s="793"/>
      <c r="CK11" s="793"/>
      <c r="CL11" s="793"/>
      <c r="CM11" s="793"/>
      <c r="CN11" s="794"/>
      <c r="CO11" s="749">
        <v>40892702</v>
      </c>
      <c r="CP11" s="750"/>
      <c r="CQ11" s="750"/>
      <c r="CR11" s="750"/>
      <c r="CS11" s="750"/>
      <c r="CT11" s="750"/>
      <c r="CU11" s="750"/>
      <c r="CV11" s="750"/>
      <c r="CW11" s="750"/>
      <c r="CX11" s="750"/>
      <c r="CY11" s="750">
        <v>39951359</v>
      </c>
      <c r="CZ11" s="750"/>
      <c r="DA11" s="750"/>
      <c r="DB11" s="750"/>
      <c r="DC11" s="750"/>
      <c r="DD11" s="750"/>
      <c r="DE11" s="750"/>
      <c r="DF11" s="750"/>
      <c r="DG11" s="750"/>
      <c r="DH11" s="927"/>
      <c r="DI11" s="4"/>
    </row>
    <row r="12" spans="2:113" ht="13.5" customHeight="1">
      <c r="B12" s="659" t="s">
        <v>397</v>
      </c>
      <c r="C12" s="582"/>
      <c r="D12" s="582"/>
      <c r="E12" s="582"/>
      <c r="F12" s="582"/>
      <c r="G12" s="582"/>
      <c r="H12" s="582"/>
      <c r="I12" s="582"/>
      <c r="J12" s="582"/>
      <c r="K12" s="582"/>
      <c r="L12" s="585"/>
      <c r="M12" s="583">
        <v>183532</v>
      </c>
      <c r="N12" s="584"/>
      <c r="O12" s="584"/>
      <c r="P12" s="584"/>
      <c r="Q12" s="584"/>
      <c r="R12" s="584"/>
      <c r="S12" s="584"/>
      <c r="T12" s="584"/>
      <c r="U12" s="588">
        <v>0.4</v>
      </c>
      <c r="V12" s="588"/>
      <c r="W12" s="588"/>
      <c r="X12" s="588"/>
      <c r="Y12" s="584">
        <v>183532</v>
      </c>
      <c r="Z12" s="584"/>
      <c r="AA12" s="584"/>
      <c r="AB12" s="584"/>
      <c r="AC12" s="584"/>
      <c r="AD12" s="584"/>
      <c r="AE12" s="584"/>
      <c r="AF12" s="584"/>
      <c r="AG12" s="588">
        <v>0.9</v>
      </c>
      <c r="AH12" s="588"/>
      <c r="AI12" s="588"/>
      <c r="AJ12" s="647"/>
      <c r="AK12" s="39"/>
      <c r="AL12" s="43"/>
      <c r="AM12" s="43"/>
      <c r="AN12" s="632" t="s">
        <v>178</v>
      </c>
      <c r="AO12" s="632"/>
      <c r="AP12" s="632"/>
      <c r="AQ12" s="632"/>
      <c r="AR12" s="632"/>
      <c r="AS12" s="632"/>
      <c r="AT12" s="632"/>
      <c r="AU12" s="632"/>
      <c r="AV12" s="632"/>
      <c r="AW12" s="632"/>
      <c r="AX12" s="632"/>
      <c r="AY12" s="632"/>
      <c r="AZ12" s="632"/>
      <c r="BA12" s="632"/>
      <c r="BB12" s="632"/>
      <c r="BC12" s="38"/>
      <c r="BD12" s="38"/>
      <c r="BE12" s="632" t="s">
        <v>393</v>
      </c>
      <c r="BF12" s="582"/>
      <c r="BG12" s="582"/>
      <c r="BH12" s="582"/>
      <c r="BI12" s="582"/>
      <c r="BJ12" s="632"/>
      <c r="BK12" s="632"/>
      <c r="BL12" s="632"/>
      <c r="BM12" s="632"/>
      <c r="BN12" s="38"/>
      <c r="BO12" s="38"/>
      <c r="BP12" s="38"/>
      <c r="BQ12" s="893" t="s">
        <v>398</v>
      </c>
      <c r="BR12" s="745"/>
      <c r="BS12" s="745"/>
      <c r="BT12" s="745"/>
      <c r="BU12" s="745"/>
      <c r="BV12" s="745"/>
      <c r="BW12" s="746"/>
      <c r="BX12" s="924" t="s">
        <v>399</v>
      </c>
      <c r="BY12" s="896"/>
      <c r="BZ12" s="619" t="s">
        <v>400</v>
      </c>
      <c r="CA12" s="684"/>
      <c r="CB12" s="684"/>
      <c r="CC12" s="684"/>
      <c r="CD12" s="684"/>
      <c r="CE12" s="684"/>
      <c r="CF12" s="684"/>
      <c r="CG12" s="684"/>
      <c r="CH12" s="684"/>
      <c r="CI12" s="684"/>
      <c r="CJ12" s="684"/>
      <c r="CK12" s="684"/>
      <c r="CL12" s="684"/>
      <c r="CM12" s="684"/>
      <c r="CN12" s="685"/>
      <c r="CO12" s="583">
        <v>40062167</v>
      </c>
      <c r="CP12" s="584"/>
      <c r="CQ12" s="584"/>
      <c r="CR12" s="584"/>
      <c r="CS12" s="584"/>
      <c r="CT12" s="584"/>
      <c r="CU12" s="584"/>
      <c r="CV12" s="584"/>
      <c r="CW12" s="584"/>
      <c r="CX12" s="584"/>
      <c r="CY12" s="584">
        <v>39166722</v>
      </c>
      <c r="CZ12" s="584"/>
      <c r="DA12" s="584"/>
      <c r="DB12" s="584"/>
      <c r="DC12" s="584"/>
      <c r="DD12" s="584"/>
      <c r="DE12" s="584"/>
      <c r="DF12" s="584"/>
      <c r="DG12" s="584"/>
      <c r="DH12" s="903"/>
      <c r="DI12" s="4"/>
    </row>
    <row r="13" spans="2:113" ht="13.5" customHeight="1">
      <c r="B13" s="659" t="s">
        <v>401</v>
      </c>
      <c r="C13" s="582"/>
      <c r="D13" s="582"/>
      <c r="E13" s="582"/>
      <c r="F13" s="582"/>
      <c r="G13" s="582"/>
      <c r="H13" s="582"/>
      <c r="I13" s="582"/>
      <c r="J13" s="582"/>
      <c r="K13" s="582"/>
      <c r="L13" s="585"/>
      <c r="M13" s="583">
        <v>32073</v>
      </c>
      <c r="N13" s="584"/>
      <c r="O13" s="584"/>
      <c r="P13" s="584"/>
      <c r="Q13" s="584"/>
      <c r="R13" s="584"/>
      <c r="S13" s="584"/>
      <c r="T13" s="584"/>
      <c r="U13" s="588">
        <v>0.1</v>
      </c>
      <c r="V13" s="588"/>
      <c r="W13" s="588"/>
      <c r="X13" s="588"/>
      <c r="Y13" s="584">
        <v>32073</v>
      </c>
      <c r="Z13" s="584"/>
      <c r="AA13" s="584"/>
      <c r="AB13" s="584"/>
      <c r="AC13" s="584"/>
      <c r="AD13" s="584"/>
      <c r="AE13" s="584"/>
      <c r="AF13" s="584"/>
      <c r="AG13" s="588">
        <v>0.2</v>
      </c>
      <c r="AH13" s="588"/>
      <c r="AI13" s="588"/>
      <c r="AJ13" s="647"/>
      <c r="AK13" s="49"/>
      <c r="AL13" s="6"/>
      <c r="AM13" s="6"/>
      <c r="AN13" s="806"/>
      <c r="AO13" s="806"/>
      <c r="AP13" s="806"/>
      <c r="AQ13" s="806"/>
      <c r="AR13" s="806"/>
      <c r="AS13" s="806"/>
      <c r="AT13" s="806"/>
      <c r="AU13" s="806"/>
      <c r="AV13" s="806"/>
      <c r="AW13" s="806"/>
      <c r="AX13" s="806"/>
      <c r="AY13" s="806"/>
      <c r="AZ13" s="806"/>
      <c r="BA13" s="806"/>
      <c r="BB13" s="806"/>
      <c r="BC13" s="35"/>
      <c r="BD13" s="35"/>
      <c r="BE13" s="582"/>
      <c r="BF13" s="582"/>
      <c r="BG13" s="582"/>
      <c r="BH13" s="582"/>
      <c r="BI13" s="582"/>
      <c r="BJ13" s="582"/>
      <c r="BK13" s="582"/>
      <c r="BL13" s="582"/>
      <c r="BM13" s="582"/>
      <c r="BN13" s="35"/>
      <c r="BO13" s="35"/>
      <c r="BP13" s="35"/>
      <c r="BQ13" s="905"/>
      <c r="BR13" s="906"/>
      <c r="BS13" s="906"/>
      <c r="BT13" s="906"/>
      <c r="BU13" s="906"/>
      <c r="BV13" s="906"/>
      <c r="BW13" s="923"/>
      <c r="BX13" s="924"/>
      <c r="BY13" s="896"/>
      <c r="BZ13" s="619" t="s">
        <v>402</v>
      </c>
      <c r="CA13" s="684"/>
      <c r="CB13" s="684"/>
      <c r="CC13" s="684"/>
      <c r="CD13" s="684"/>
      <c r="CE13" s="684"/>
      <c r="CF13" s="684"/>
      <c r="CG13" s="684"/>
      <c r="CH13" s="684"/>
      <c r="CI13" s="684"/>
      <c r="CJ13" s="684"/>
      <c r="CK13" s="684"/>
      <c r="CL13" s="684"/>
      <c r="CM13" s="684"/>
      <c r="CN13" s="685"/>
      <c r="CO13" s="583">
        <v>830535</v>
      </c>
      <c r="CP13" s="584"/>
      <c r="CQ13" s="584"/>
      <c r="CR13" s="584"/>
      <c r="CS13" s="584"/>
      <c r="CT13" s="584"/>
      <c r="CU13" s="584"/>
      <c r="CV13" s="584"/>
      <c r="CW13" s="584"/>
      <c r="CX13" s="584"/>
      <c r="CY13" s="584">
        <v>784637</v>
      </c>
      <c r="CZ13" s="584"/>
      <c r="DA13" s="584"/>
      <c r="DB13" s="584"/>
      <c r="DC13" s="584"/>
      <c r="DD13" s="584"/>
      <c r="DE13" s="584"/>
      <c r="DF13" s="584"/>
      <c r="DG13" s="584"/>
      <c r="DH13" s="903"/>
      <c r="DI13" s="4"/>
    </row>
    <row r="14" spans="2:113" ht="13.5" customHeight="1">
      <c r="B14" s="659" t="s">
        <v>176</v>
      </c>
      <c r="C14" s="582"/>
      <c r="D14" s="582"/>
      <c r="E14" s="582"/>
      <c r="F14" s="582"/>
      <c r="G14" s="582"/>
      <c r="H14" s="582"/>
      <c r="I14" s="582"/>
      <c r="J14" s="582"/>
      <c r="K14" s="582"/>
      <c r="L14" s="585"/>
      <c r="M14" s="583">
        <v>131892</v>
      </c>
      <c r="N14" s="584"/>
      <c r="O14" s="584"/>
      <c r="P14" s="584"/>
      <c r="Q14" s="584"/>
      <c r="R14" s="584"/>
      <c r="S14" s="584"/>
      <c r="T14" s="584"/>
      <c r="U14" s="588">
        <v>0.3</v>
      </c>
      <c r="V14" s="588"/>
      <c r="W14" s="588"/>
      <c r="X14" s="588"/>
      <c r="Y14" s="584">
        <v>131892</v>
      </c>
      <c r="Z14" s="584"/>
      <c r="AA14" s="584"/>
      <c r="AB14" s="584"/>
      <c r="AC14" s="584"/>
      <c r="AD14" s="584"/>
      <c r="AE14" s="584"/>
      <c r="AF14" s="584"/>
      <c r="AG14" s="588">
        <v>0.6</v>
      </c>
      <c r="AH14" s="588"/>
      <c r="AI14" s="588"/>
      <c r="AJ14" s="647"/>
      <c r="AK14" s="26"/>
      <c r="AL14" s="28"/>
      <c r="AM14" s="914" t="s">
        <v>77</v>
      </c>
      <c r="AN14" s="914"/>
      <c r="AO14" s="914"/>
      <c r="AP14" s="914"/>
      <c r="AQ14" s="914"/>
      <c r="AR14" s="914"/>
      <c r="AS14" s="914"/>
      <c r="AT14" s="914"/>
      <c r="AU14" s="64"/>
      <c r="AV14" s="63"/>
      <c r="AW14" s="26"/>
      <c r="AX14" s="788" t="s">
        <v>175</v>
      </c>
      <c r="AY14" s="788"/>
      <c r="AZ14" s="788"/>
      <c r="BA14" s="788"/>
      <c r="BB14" s="788"/>
      <c r="BC14" s="788"/>
      <c r="BD14" s="788"/>
      <c r="BE14" s="25"/>
      <c r="BF14" s="795" t="s">
        <v>73</v>
      </c>
      <c r="BG14" s="788"/>
      <c r="BH14" s="788"/>
      <c r="BI14" s="796"/>
      <c r="BJ14" s="26"/>
      <c r="BK14" s="914" t="s">
        <v>174</v>
      </c>
      <c r="BL14" s="914"/>
      <c r="BM14" s="914"/>
      <c r="BN14" s="914"/>
      <c r="BO14" s="914"/>
      <c r="BP14" s="62"/>
      <c r="BQ14" s="795" t="s">
        <v>173</v>
      </c>
      <c r="BR14" s="788"/>
      <c r="BS14" s="788"/>
      <c r="BT14" s="788"/>
      <c r="BU14" s="789"/>
      <c r="BV14" s="919" t="s">
        <v>403</v>
      </c>
      <c r="BW14" s="920"/>
      <c r="BX14" s="924"/>
      <c r="BY14" s="896"/>
      <c r="BZ14" s="641" t="s">
        <v>404</v>
      </c>
      <c r="CA14" s="694"/>
      <c r="CB14" s="694"/>
      <c r="CC14" s="694"/>
      <c r="CD14" s="694"/>
      <c r="CE14" s="694"/>
      <c r="CF14" s="694"/>
      <c r="CG14" s="694"/>
      <c r="CH14" s="694"/>
      <c r="CI14" s="694"/>
      <c r="CJ14" s="694"/>
      <c r="CK14" s="694"/>
      <c r="CL14" s="694"/>
      <c r="CM14" s="694"/>
      <c r="CN14" s="921"/>
      <c r="CO14" s="583">
        <v>143707</v>
      </c>
      <c r="CP14" s="584"/>
      <c r="CQ14" s="584"/>
      <c r="CR14" s="584"/>
      <c r="CS14" s="584"/>
      <c r="CT14" s="584"/>
      <c r="CU14" s="584"/>
      <c r="CV14" s="584"/>
      <c r="CW14" s="584"/>
      <c r="CX14" s="584"/>
      <c r="CY14" s="584">
        <v>223520</v>
      </c>
      <c r="CZ14" s="584"/>
      <c r="DA14" s="584"/>
      <c r="DB14" s="584"/>
      <c r="DC14" s="584"/>
      <c r="DD14" s="584"/>
      <c r="DE14" s="584"/>
      <c r="DF14" s="584"/>
      <c r="DG14" s="584"/>
      <c r="DH14" s="903"/>
      <c r="DI14" s="4"/>
    </row>
    <row r="15" spans="2:113" ht="13.5" customHeight="1">
      <c r="B15" s="853" t="s">
        <v>172</v>
      </c>
      <c r="C15" s="695"/>
      <c r="D15" s="695"/>
      <c r="E15" s="695"/>
      <c r="F15" s="695"/>
      <c r="G15" s="695"/>
      <c r="H15" s="695"/>
      <c r="I15" s="695"/>
      <c r="J15" s="695"/>
      <c r="K15" s="695"/>
      <c r="L15" s="696"/>
      <c r="M15" s="583">
        <v>131762</v>
      </c>
      <c r="N15" s="584"/>
      <c r="O15" s="584"/>
      <c r="P15" s="584"/>
      <c r="Q15" s="584"/>
      <c r="R15" s="584"/>
      <c r="S15" s="584"/>
      <c r="T15" s="584"/>
      <c r="U15" s="588">
        <v>0.3</v>
      </c>
      <c r="V15" s="588"/>
      <c r="W15" s="588"/>
      <c r="X15" s="588"/>
      <c r="Y15" s="584">
        <v>131762</v>
      </c>
      <c r="Z15" s="584"/>
      <c r="AA15" s="584"/>
      <c r="AB15" s="584"/>
      <c r="AC15" s="584"/>
      <c r="AD15" s="584"/>
      <c r="AE15" s="584"/>
      <c r="AF15" s="584"/>
      <c r="AG15" s="588">
        <v>0.6</v>
      </c>
      <c r="AH15" s="588"/>
      <c r="AI15" s="588"/>
      <c r="AJ15" s="647"/>
      <c r="AK15" s="55"/>
      <c r="AL15" s="54"/>
      <c r="AM15" s="915"/>
      <c r="AN15" s="915"/>
      <c r="AO15" s="915"/>
      <c r="AP15" s="915"/>
      <c r="AQ15" s="915"/>
      <c r="AR15" s="915"/>
      <c r="AS15" s="915"/>
      <c r="AT15" s="915"/>
      <c r="AU15" s="54"/>
      <c r="AV15" s="61"/>
      <c r="AW15" s="55"/>
      <c r="AX15" s="916"/>
      <c r="AY15" s="916"/>
      <c r="AZ15" s="916"/>
      <c r="BA15" s="916"/>
      <c r="BB15" s="916"/>
      <c r="BC15" s="916"/>
      <c r="BD15" s="916"/>
      <c r="BE15" s="61"/>
      <c r="BF15" s="917"/>
      <c r="BG15" s="916"/>
      <c r="BH15" s="916"/>
      <c r="BI15" s="918"/>
      <c r="BJ15" s="55"/>
      <c r="BK15" s="916"/>
      <c r="BL15" s="916"/>
      <c r="BM15" s="916"/>
      <c r="BN15" s="916"/>
      <c r="BO15" s="916"/>
      <c r="BP15" s="61"/>
      <c r="BQ15" s="619" t="s">
        <v>171</v>
      </c>
      <c r="BR15" s="582"/>
      <c r="BS15" s="582"/>
      <c r="BT15" s="582"/>
      <c r="BU15" s="585"/>
      <c r="BV15" s="817" t="s">
        <v>403</v>
      </c>
      <c r="BW15" s="818"/>
      <c r="BX15" s="924"/>
      <c r="BY15" s="896"/>
      <c r="BZ15" s="619" t="s">
        <v>405</v>
      </c>
      <c r="CA15" s="694"/>
      <c r="CB15" s="694"/>
      <c r="CC15" s="694"/>
      <c r="CD15" s="694"/>
      <c r="CE15" s="694"/>
      <c r="CF15" s="694"/>
      <c r="CG15" s="694"/>
      <c r="CH15" s="694"/>
      <c r="CI15" s="694"/>
      <c r="CJ15" s="694"/>
      <c r="CK15" s="694"/>
      <c r="CL15" s="694"/>
      <c r="CM15" s="694"/>
      <c r="CN15" s="921"/>
      <c r="CO15" s="583">
        <v>686828</v>
      </c>
      <c r="CP15" s="584"/>
      <c r="CQ15" s="584"/>
      <c r="CR15" s="584"/>
      <c r="CS15" s="584"/>
      <c r="CT15" s="584"/>
      <c r="CU15" s="584"/>
      <c r="CV15" s="584"/>
      <c r="CW15" s="584"/>
      <c r="CX15" s="584"/>
      <c r="CY15" s="584">
        <v>561117</v>
      </c>
      <c r="CZ15" s="584"/>
      <c r="DA15" s="584"/>
      <c r="DB15" s="584"/>
      <c r="DC15" s="584"/>
      <c r="DD15" s="584"/>
      <c r="DE15" s="584"/>
      <c r="DF15" s="584"/>
      <c r="DG15" s="584"/>
      <c r="DH15" s="903"/>
      <c r="DI15" s="4"/>
    </row>
    <row r="16" spans="2:113" ht="13.5" customHeight="1">
      <c r="B16" s="853" t="s">
        <v>779</v>
      </c>
      <c r="C16" s="695"/>
      <c r="D16" s="695"/>
      <c r="E16" s="695"/>
      <c r="F16" s="695"/>
      <c r="G16" s="695"/>
      <c r="H16" s="695"/>
      <c r="I16" s="695"/>
      <c r="J16" s="695"/>
      <c r="K16" s="695"/>
      <c r="L16" s="696"/>
      <c r="M16" s="583" t="s">
        <v>368</v>
      </c>
      <c r="N16" s="584"/>
      <c r="O16" s="584"/>
      <c r="P16" s="584"/>
      <c r="Q16" s="584"/>
      <c r="R16" s="584"/>
      <c r="S16" s="584"/>
      <c r="T16" s="584"/>
      <c r="U16" s="588" t="s">
        <v>368</v>
      </c>
      <c r="V16" s="588"/>
      <c r="W16" s="588"/>
      <c r="X16" s="588"/>
      <c r="Y16" s="584" t="s">
        <v>368</v>
      </c>
      <c r="Z16" s="584"/>
      <c r="AA16" s="584"/>
      <c r="AB16" s="584"/>
      <c r="AC16" s="584"/>
      <c r="AD16" s="584"/>
      <c r="AE16" s="584"/>
      <c r="AF16" s="584"/>
      <c r="AG16" s="588" t="s">
        <v>368</v>
      </c>
      <c r="AH16" s="588"/>
      <c r="AI16" s="588"/>
      <c r="AJ16" s="647"/>
      <c r="AK16" s="619" t="s">
        <v>169</v>
      </c>
      <c r="AL16" s="582"/>
      <c r="AM16" s="582"/>
      <c r="AN16" s="582"/>
      <c r="AO16" s="582"/>
      <c r="AP16" s="582"/>
      <c r="AQ16" s="582"/>
      <c r="AR16" s="582"/>
      <c r="AS16" s="582"/>
      <c r="AT16" s="582"/>
      <c r="AU16" s="582"/>
      <c r="AV16" s="585"/>
      <c r="AW16" s="583">
        <v>15485613</v>
      </c>
      <c r="AX16" s="584"/>
      <c r="AY16" s="584"/>
      <c r="AZ16" s="584"/>
      <c r="BA16" s="584"/>
      <c r="BB16" s="584"/>
      <c r="BC16" s="584"/>
      <c r="BD16" s="584"/>
      <c r="BE16" s="584"/>
      <c r="BF16" s="588">
        <v>92.2</v>
      </c>
      <c r="BG16" s="588"/>
      <c r="BH16" s="588"/>
      <c r="BI16" s="588"/>
      <c r="BJ16" s="584">
        <v>54328</v>
      </c>
      <c r="BK16" s="821"/>
      <c r="BL16" s="821"/>
      <c r="BM16" s="821"/>
      <c r="BN16" s="821"/>
      <c r="BO16" s="821"/>
      <c r="BP16" s="822"/>
      <c r="BQ16" s="619" t="s">
        <v>168</v>
      </c>
      <c r="BR16" s="582"/>
      <c r="BS16" s="582"/>
      <c r="BT16" s="582"/>
      <c r="BU16" s="585"/>
      <c r="BV16" s="817" t="s">
        <v>403</v>
      </c>
      <c r="BW16" s="818"/>
      <c r="BX16" s="924"/>
      <c r="BY16" s="896"/>
      <c r="BZ16" s="619" t="s">
        <v>406</v>
      </c>
      <c r="CA16" s="684"/>
      <c r="CB16" s="684"/>
      <c r="CC16" s="684"/>
      <c r="CD16" s="684"/>
      <c r="CE16" s="684"/>
      <c r="CF16" s="684"/>
      <c r="CG16" s="684"/>
      <c r="CH16" s="684"/>
      <c r="CI16" s="684"/>
      <c r="CJ16" s="684"/>
      <c r="CK16" s="684"/>
      <c r="CL16" s="684"/>
      <c r="CM16" s="684"/>
      <c r="CN16" s="685"/>
      <c r="CO16" s="583">
        <v>125711</v>
      </c>
      <c r="CP16" s="584"/>
      <c r="CQ16" s="584"/>
      <c r="CR16" s="584"/>
      <c r="CS16" s="584"/>
      <c r="CT16" s="584"/>
      <c r="CU16" s="584"/>
      <c r="CV16" s="584"/>
      <c r="CW16" s="584"/>
      <c r="CX16" s="584"/>
      <c r="CY16" s="584">
        <v>-628022</v>
      </c>
      <c r="CZ16" s="584"/>
      <c r="DA16" s="584"/>
      <c r="DB16" s="584"/>
      <c r="DC16" s="584"/>
      <c r="DD16" s="584"/>
      <c r="DE16" s="584"/>
      <c r="DF16" s="584"/>
      <c r="DG16" s="584"/>
      <c r="DH16" s="903"/>
      <c r="DI16" s="4"/>
    </row>
    <row r="17" spans="2:113" ht="13.5" customHeight="1">
      <c r="B17" s="853" t="s">
        <v>780</v>
      </c>
      <c r="C17" s="695"/>
      <c r="D17" s="695"/>
      <c r="E17" s="695"/>
      <c r="F17" s="695"/>
      <c r="G17" s="695"/>
      <c r="H17" s="695"/>
      <c r="I17" s="695"/>
      <c r="J17" s="695"/>
      <c r="K17" s="695"/>
      <c r="L17" s="696"/>
      <c r="M17" s="583" t="s">
        <v>368</v>
      </c>
      <c r="N17" s="584"/>
      <c r="O17" s="584"/>
      <c r="P17" s="584"/>
      <c r="Q17" s="584"/>
      <c r="R17" s="584"/>
      <c r="S17" s="584"/>
      <c r="T17" s="584"/>
      <c r="U17" s="588" t="s">
        <v>368</v>
      </c>
      <c r="V17" s="588"/>
      <c r="W17" s="588"/>
      <c r="X17" s="588"/>
      <c r="Y17" s="584" t="s">
        <v>368</v>
      </c>
      <c r="Z17" s="584"/>
      <c r="AA17" s="584"/>
      <c r="AB17" s="584"/>
      <c r="AC17" s="584"/>
      <c r="AD17" s="584"/>
      <c r="AE17" s="584"/>
      <c r="AF17" s="584"/>
      <c r="AG17" s="588" t="s">
        <v>368</v>
      </c>
      <c r="AH17" s="588"/>
      <c r="AI17" s="588"/>
      <c r="AJ17" s="647"/>
      <c r="AK17" s="49"/>
      <c r="AL17" s="582" t="s">
        <v>166</v>
      </c>
      <c r="AM17" s="582"/>
      <c r="AN17" s="582"/>
      <c r="AO17" s="582"/>
      <c r="AP17" s="582"/>
      <c r="AQ17" s="582"/>
      <c r="AR17" s="582"/>
      <c r="AS17" s="582"/>
      <c r="AT17" s="582"/>
      <c r="AU17" s="582"/>
      <c r="AV17" s="585"/>
      <c r="AW17" s="583">
        <v>15485613</v>
      </c>
      <c r="AX17" s="584"/>
      <c r="AY17" s="584"/>
      <c r="AZ17" s="584"/>
      <c r="BA17" s="584"/>
      <c r="BB17" s="584"/>
      <c r="BC17" s="584"/>
      <c r="BD17" s="584"/>
      <c r="BE17" s="584"/>
      <c r="BF17" s="588">
        <v>92.2</v>
      </c>
      <c r="BG17" s="588"/>
      <c r="BH17" s="588"/>
      <c r="BI17" s="588"/>
      <c r="BJ17" s="584">
        <v>54328</v>
      </c>
      <c r="BK17" s="821"/>
      <c r="BL17" s="821"/>
      <c r="BM17" s="821"/>
      <c r="BN17" s="821"/>
      <c r="BO17" s="821"/>
      <c r="BP17" s="822"/>
      <c r="BQ17" s="619" t="s">
        <v>165</v>
      </c>
      <c r="BR17" s="582"/>
      <c r="BS17" s="582"/>
      <c r="BT17" s="582"/>
      <c r="BU17" s="585"/>
      <c r="BV17" s="817" t="s">
        <v>403</v>
      </c>
      <c r="BW17" s="818"/>
      <c r="BX17" s="924"/>
      <c r="BY17" s="896"/>
      <c r="BZ17" s="619" t="s">
        <v>39</v>
      </c>
      <c r="CA17" s="684"/>
      <c r="CB17" s="684"/>
      <c r="CC17" s="684"/>
      <c r="CD17" s="684"/>
      <c r="CE17" s="684"/>
      <c r="CF17" s="684"/>
      <c r="CG17" s="684"/>
      <c r="CH17" s="684"/>
      <c r="CI17" s="684"/>
      <c r="CJ17" s="684"/>
      <c r="CK17" s="684"/>
      <c r="CL17" s="684"/>
      <c r="CM17" s="684"/>
      <c r="CN17" s="685"/>
      <c r="CO17" s="583">
        <v>281286</v>
      </c>
      <c r="CP17" s="584"/>
      <c r="CQ17" s="584"/>
      <c r="CR17" s="584"/>
      <c r="CS17" s="584"/>
      <c r="CT17" s="584"/>
      <c r="CU17" s="584"/>
      <c r="CV17" s="584"/>
      <c r="CW17" s="584"/>
      <c r="CX17" s="584"/>
      <c r="CY17" s="584">
        <v>619361</v>
      </c>
      <c r="CZ17" s="584"/>
      <c r="DA17" s="584"/>
      <c r="DB17" s="584"/>
      <c r="DC17" s="584"/>
      <c r="DD17" s="584"/>
      <c r="DE17" s="584"/>
      <c r="DF17" s="584"/>
      <c r="DG17" s="584"/>
      <c r="DH17" s="903"/>
      <c r="DI17" s="4"/>
    </row>
    <row r="18" spans="2:113" ht="13.5" customHeight="1">
      <c r="B18" s="853" t="s">
        <v>170</v>
      </c>
      <c r="C18" s="695"/>
      <c r="D18" s="695"/>
      <c r="E18" s="695"/>
      <c r="F18" s="695"/>
      <c r="G18" s="695"/>
      <c r="H18" s="695"/>
      <c r="I18" s="695"/>
      <c r="J18" s="695"/>
      <c r="K18" s="695"/>
      <c r="L18" s="696"/>
      <c r="M18" s="583">
        <v>2276131</v>
      </c>
      <c r="N18" s="584"/>
      <c r="O18" s="584"/>
      <c r="P18" s="584"/>
      <c r="Q18" s="584"/>
      <c r="R18" s="584"/>
      <c r="S18" s="584"/>
      <c r="T18" s="584"/>
      <c r="U18" s="588">
        <v>5.6</v>
      </c>
      <c r="V18" s="588"/>
      <c r="W18" s="588"/>
      <c r="X18" s="588"/>
      <c r="Y18" s="584">
        <v>2276131</v>
      </c>
      <c r="Z18" s="584"/>
      <c r="AA18" s="584"/>
      <c r="AB18" s="584"/>
      <c r="AC18" s="584"/>
      <c r="AD18" s="584"/>
      <c r="AE18" s="584"/>
      <c r="AF18" s="584"/>
      <c r="AG18" s="588">
        <v>10.7</v>
      </c>
      <c r="AH18" s="588"/>
      <c r="AI18" s="588"/>
      <c r="AJ18" s="647"/>
      <c r="AK18" s="49"/>
      <c r="AL18" s="6"/>
      <c r="AM18" s="908" t="s">
        <v>7</v>
      </c>
      <c r="AN18" s="908"/>
      <c r="AO18" s="908"/>
      <c r="AP18" s="908"/>
      <c r="AQ18" s="908"/>
      <c r="AR18" s="908"/>
      <c r="AS18" s="908"/>
      <c r="AT18" s="908"/>
      <c r="AU18" s="908"/>
      <c r="AV18" s="909"/>
      <c r="AW18" s="583">
        <v>8140670</v>
      </c>
      <c r="AX18" s="584"/>
      <c r="AY18" s="584"/>
      <c r="AZ18" s="584"/>
      <c r="BA18" s="584"/>
      <c r="BB18" s="584"/>
      <c r="BC18" s="584"/>
      <c r="BD18" s="584"/>
      <c r="BE18" s="584"/>
      <c r="BF18" s="588">
        <v>48.5</v>
      </c>
      <c r="BG18" s="588"/>
      <c r="BH18" s="588"/>
      <c r="BI18" s="588"/>
      <c r="BJ18" s="584">
        <v>54328</v>
      </c>
      <c r="BK18" s="821"/>
      <c r="BL18" s="821"/>
      <c r="BM18" s="821"/>
      <c r="BN18" s="821"/>
      <c r="BO18" s="821"/>
      <c r="BP18" s="822"/>
      <c r="BQ18" s="619" t="s">
        <v>163</v>
      </c>
      <c r="BR18" s="582"/>
      <c r="BS18" s="582"/>
      <c r="BT18" s="582"/>
      <c r="BU18" s="585"/>
      <c r="BV18" s="817" t="s">
        <v>403</v>
      </c>
      <c r="BW18" s="818"/>
      <c r="BX18" s="924"/>
      <c r="BY18" s="896"/>
      <c r="BZ18" s="619" t="s">
        <v>407</v>
      </c>
      <c r="CA18" s="684"/>
      <c r="CB18" s="684"/>
      <c r="CC18" s="684"/>
      <c r="CD18" s="684"/>
      <c r="CE18" s="684"/>
      <c r="CF18" s="684"/>
      <c r="CG18" s="684"/>
      <c r="CH18" s="684"/>
      <c r="CI18" s="684"/>
      <c r="CJ18" s="684"/>
      <c r="CK18" s="684"/>
      <c r="CL18" s="684"/>
      <c r="CM18" s="684"/>
      <c r="CN18" s="685"/>
      <c r="CO18" s="583" t="s">
        <v>368</v>
      </c>
      <c r="CP18" s="584"/>
      <c r="CQ18" s="584"/>
      <c r="CR18" s="584"/>
      <c r="CS18" s="584"/>
      <c r="CT18" s="584"/>
      <c r="CU18" s="584"/>
      <c r="CV18" s="584"/>
      <c r="CW18" s="584"/>
      <c r="CX18" s="584"/>
      <c r="CY18" s="584" t="s">
        <v>368</v>
      </c>
      <c r="CZ18" s="584"/>
      <c r="DA18" s="584"/>
      <c r="DB18" s="584"/>
      <c r="DC18" s="584"/>
      <c r="DD18" s="584"/>
      <c r="DE18" s="584"/>
      <c r="DF18" s="584"/>
      <c r="DG18" s="584"/>
      <c r="DH18" s="903"/>
      <c r="DI18" s="4"/>
    </row>
    <row r="19" spans="2:113" ht="13.5" customHeight="1">
      <c r="B19" s="853" t="s">
        <v>167</v>
      </c>
      <c r="C19" s="695"/>
      <c r="D19" s="695"/>
      <c r="E19" s="695"/>
      <c r="F19" s="695"/>
      <c r="G19" s="695"/>
      <c r="H19" s="695"/>
      <c r="I19" s="695"/>
      <c r="J19" s="695"/>
      <c r="K19" s="695"/>
      <c r="L19" s="696"/>
      <c r="M19" s="583" t="s">
        <v>368</v>
      </c>
      <c r="N19" s="584"/>
      <c r="O19" s="584"/>
      <c r="P19" s="584"/>
      <c r="Q19" s="584"/>
      <c r="R19" s="584"/>
      <c r="S19" s="584"/>
      <c r="T19" s="584"/>
      <c r="U19" s="588" t="s">
        <v>368</v>
      </c>
      <c r="V19" s="588"/>
      <c r="W19" s="588"/>
      <c r="X19" s="588"/>
      <c r="Y19" s="584" t="s">
        <v>368</v>
      </c>
      <c r="Z19" s="584"/>
      <c r="AA19" s="584"/>
      <c r="AB19" s="584"/>
      <c r="AC19" s="584"/>
      <c r="AD19" s="584"/>
      <c r="AE19" s="584"/>
      <c r="AF19" s="584"/>
      <c r="AG19" s="588" t="s">
        <v>368</v>
      </c>
      <c r="AH19" s="588"/>
      <c r="AI19" s="588"/>
      <c r="AJ19" s="647"/>
      <c r="AK19" s="911" t="s">
        <v>116</v>
      </c>
      <c r="AL19" s="60"/>
      <c r="AM19" s="59"/>
      <c r="AN19" s="894" t="s">
        <v>161</v>
      </c>
      <c r="AO19" s="894"/>
      <c r="AP19" s="894"/>
      <c r="AQ19" s="894"/>
      <c r="AR19" s="894"/>
      <c r="AS19" s="894"/>
      <c r="AT19" s="894"/>
      <c r="AU19" s="894"/>
      <c r="AV19" s="895"/>
      <c r="AW19" s="741">
        <v>198072</v>
      </c>
      <c r="AX19" s="742"/>
      <c r="AY19" s="742"/>
      <c r="AZ19" s="742"/>
      <c r="BA19" s="742"/>
      <c r="BB19" s="742"/>
      <c r="BC19" s="742"/>
      <c r="BD19" s="742"/>
      <c r="BE19" s="742"/>
      <c r="BF19" s="743">
        <v>1.2</v>
      </c>
      <c r="BG19" s="743"/>
      <c r="BH19" s="743"/>
      <c r="BI19" s="743"/>
      <c r="BJ19" s="742" t="s">
        <v>368</v>
      </c>
      <c r="BK19" s="831"/>
      <c r="BL19" s="831"/>
      <c r="BM19" s="831"/>
      <c r="BN19" s="831"/>
      <c r="BO19" s="831"/>
      <c r="BP19" s="832"/>
      <c r="BQ19" s="619" t="s">
        <v>160</v>
      </c>
      <c r="BR19" s="582"/>
      <c r="BS19" s="582"/>
      <c r="BT19" s="582"/>
      <c r="BU19" s="585"/>
      <c r="BV19" s="817" t="s">
        <v>403</v>
      </c>
      <c r="BW19" s="818"/>
      <c r="BX19" s="924"/>
      <c r="BY19" s="896"/>
      <c r="BZ19" s="619" t="s">
        <v>408</v>
      </c>
      <c r="CA19" s="684"/>
      <c r="CB19" s="684"/>
      <c r="CC19" s="684"/>
      <c r="CD19" s="684"/>
      <c r="CE19" s="684"/>
      <c r="CF19" s="684"/>
      <c r="CG19" s="684"/>
      <c r="CH19" s="684"/>
      <c r="CI19" s="684"/>
      <c r="CJ19" s="684"/>
      <c r="CK19" s="684"/>
      <c r="CL19" s="684"/>
      <c r="CM19" s="684"/>
      <c r="CN19" s="685"/>
      <c r="CO19" s="583" t="s">
        <v>368</v>
      </c>
      <c r="CP19" s="584"/>
      <c r="CQ19" s="584"/>
      <c r="CR19" s="584"/>
      <c r="CS19" s="584"/>
      <c r="CT19" s="584"/>
      <c r="CU19" s="584"/>
      <c r="CV19" s="584"/>
      <c r="CW19" s="584"/>
      <c r="CX19" s="584"/>
      <c r="CY19" s="584" t="s">
        <v>368</v>
      </c>
      <c r="CZ19" s="584"/>
      <c r="DA19" s="584"/>
      <c r="DB19" s="584"/>
      <c r="DC19" s="584"/>
      <c r="DD19" s="584"/>
      <c r="DE19" s="584"/>
      <c r="DF19" s="584"/>
      <c r="DG19" s="584"/>
      <c r="DH19" s="903"/>
      <c r="DI19" s="4"/>
    </row>
    <row r="20" spans="2:113" ht="13.5" customHeight="1">
      <c r="B20" s="853" t="s">
        <v>164</v>
      </c>
      <c r="C20" s="695"/>
      <c r="D20" s="695"/>
      <c r="E20" s="695"/>
      <c r="F20" s="695"/>
      <c r="G20" s="695"/>
      <c r="H20" s="695"/>
      <c r="I20" s="695"/>
      <c r="J20" s="695"/>
      <c r="K20" s="695"/>
      <c r="L20" s="696"/>
      <c r="M20" s="583" t="s">
        <v>368</v>
      </c>
      <c r="N20" s="584"/>
      <c r="O20" s="584"/>
      <c r="P20" s="584"/>
      <c r="Q20" s="584"/>
      <c r="R20" s="584"/>
      <c r="S20" s="584"/>
      <c r="T20" s="584"/>
      <c r="U20" s="588" t="s">
        <v>368</v>
      </c>
      <c r="V20" s="588"/>
      <c r="W20" s="588"/>
      <c r="X20" s="588"/>
      <c r="Y20" s="584" t="s">
        <v>368</v>
      </c>
      <c r="Z20" s="584"/>
      <c r="AA20" s="584"/>
      <c r="AB20" s="584"/>
      <c r="AC20" s="584"/>
      <c r="AD20" s="584"/>
      <c r="AE20" s="584"/>
      <c r="AF20" s="584"/>
      <c r="AG20" s="588" t="s">
        <v>368</v>
      </c>
      <c r="AH20" s="588"/>
      <c r="AI20" s="588"/>
      <c r="AJ20" s="647"/>
      <c r="AK20" s="912"/>
      <c r="AL20" s="58"/>
      <c r="AM20" s="6"/>
      <c r="AN20" s="582" t="s">
        <v>158</v>
      </c>
      <c r="AO20" s="582"/>
      <c r="AP20" s="582"/>
      <c r="AQ20" s="582"/>
      <c r="AR20" s="582"/>
      <c r="AS20" s="582"/>
      <c r="AT20" s="582"/>
      <c r="AU20" s="582"/>
      <c r="AV20" s="585"/>
      <c r="AW20" s="583">
        <v>7283978</v>
      </c>
      <c r="AX20" s="584"/>
      <c r="AY20" s="584"/>
      <c r="AZ20" s="584"/>
      <c r="BA20" s="584"/>
      <c r="BB20" s="584"/>
      <c r="BC20" s="584"/>
      <c r="BD20" s="584"/>
      <c r="BE20" s="584"/>
      <c r="BF20" s="588">
        <v>43.4</v>
      </c>
      <c r="BG20" s="588"/>
      <c r="BH20" s="588"/>
      <c r="BI20" s="588"/>
      <c r="BJ20" s="584" t="s">
        <v>368</v>
      </c>
      <c r="BK20" s="821"/>
      <c r="BL20" s="821"/>
      <c r="BM20" s="821"/>
      <c r="BN20" s="821"/>
      <c r="BO20" s="821"/>
      <c r="BP20" s="822"/>
      <c r="BQ20" s="619" t="s">
        <v>157</v>
      </c>
      <c r="BR20" s="582"/>
      <c r="BS20" s="582"/>
      <c r="BT20" s="582"/>
      <c r="BU20" s="585"/>
      <c r="BV20" s="817" t="s">
        <v>403</v>
      </c>
      <c r="BW20" s="818"/>
      <c r="BX20" s="897"/>
      <c r="BY20" s="898"/>
      <c r="BZ20" s="697" t="s">
        <v>410</v>
      </c>
      <c r="CA20" s="901"/>
      <c r="CB20" s="901"/>
      <c r="CC20" s="901"/>
      <c r="CD20" s="901"/>
      <c r="CE20" s="901"/>
      <c r="CF20" s="901"/>
      <c r="CG20" s="901"/>
      <c r="CH20" s="901"/>
      <c r="CI20" s="901"/>
      <c r="CJ20" s="901"/>
      <c r="CK20" s="901"/>
      <c r="CL20" s="901"/>
      <c r="CM20" s="901"/>
      <c r="CN20" s="902"/>
      <c r="CO20" s="583">
        <v>406997</v>
      </c>
      <c r="CP20" s="584"/>
      <c r="CQ20" s="584"/>
      <c r="CR20" s="584"/>
      <c r="CS20" s="584"/>
      <c r="CT20" s="584"/>
      <c r="CU20" s="584"/>
      <c r="CV20" s="584"/>
      <c r="CW20" s="584"/>
      <c r="CX20" s="584"/>
      <c r="CY20" s="584">
        <v>-8661</v>
      </c>
      <c r="CZ20" s="584"/>
      <c r="DA20" s="584"/>
      <c r="DB20" s="584"/>
      <c r="DC20" s="584"/>
      <c r="DD20" s="584"/>
      <c r="DE20" s="584"/>
      <c r="DF20" s="584"/>
      <c r="DG20" s="584"/>
      <c r="DH20" s="903"/>
      <c r="DI20" s="4"/>
    </row>
    <row r="21" spans="2:113" ht="13.5" customHeight="1">
      <c r="B21" s="853" t="s">
        <v>162</v>
      </c>
      <c r="C21" s="695"/>
      <c r="D21" s="695"/>
      <c r="E21" s="695"/>
      <c r="F21" s="695"/>
      <c r="G21" s="695"/>
      <c r="H21" s="695"/>
      <c r="I21" s="695"/>
      <c r="J21" s="695"/>
      <c r="K21" s="695"/>
      <c r="L21" s="696"/>
      <c r="M21" s="583">
        <v>105143</v>
      </c>
      <c r="N21" s="584"/>
      <c r="O21" s="584"/>
      <c r="P21" s="584"/>
      <c r="Q21" s="584"/>
      <c r="R21" s="584"/>
      <c r="S21" s="584"/>
      <c r="T21" s="584"/>
      <c r="U21" s="588">
        <v>0.3</v>
      </c>
      <c r="V21" s="588"/>
      <c r="W21" s="588"/>
      <c r="X21" s="588"/>
      <c r="Y21" s="584">
        <v>105143</v>
      </c>
      <c r="Z21" s="584"/>
      <c r="AA21" s="584"/>
      <c r="AB21" s="584"/>
      <c r="AC21" s="584"/>
      <c r="AD21" s="584"/>
      <c r="AE21" s="584"/>
      <c r="AF21" s="584"/>
      <c r="AG21" s="588">
        <v>0.5</v>
      </c>
      <c r="AH21" s="588"/>
      <c r="AI21" s="588"/>
      <c r="AJ21" s="647"/>
      <c r="AK21" s="912"/>
      <c r="AL21" s="58"/>
      <c r="AM21" s="6"/>
      <c r="AN21" s="582" t="s">
        <v>155</v>
      </c>
      <c r="AO21" s="582"/>
      <c r="AP21" s="582"/>
      <c r="AQ21" s="582"/>
      <c r="AR21" s="582"/>
      <c r="AS21" s="582"/>
      <c r="AT21" s="582"/>
      <c r="AU21" s="582"/>
      <c r="AV21" s="585"/>
      <c r="AW21" s="583">
        <v>259168</v>
      </c>
      <c r="AX21" s="584"/>
      <c r="AY21" s="584"/>
      <c r="AZ21" s="584"/>
      <c r="BA21" s="584"/>
      <c r="BB21" s="584"/>
      <c r="BC21" s="584"/>
      <c r="BD21" s="584"/>
      <c r="BE21" s="584"/>
      <c r="BF21" s="588">
        <v>1.5</v>
      </c>
      <c r="BG21" s="588"/>
      <c r="BH21" s="588"/>
      <c r="BI21" s="588"/>
      <c r="BJ21" s="584" t="s">
        <v>368</v>
      </c>
      <c r="BK21" s="821"/>
      <c r="BL21" s="821"/>
      <c r="BM21" s="821"/>
      <c r="BN21" s="821"/>
      <c r="BO21" s="821"/>
      <c r="BP21" s="822"/>
      <c r="BQ21" s="619" t="s">
        <v>154</v>
      </c>
      <c r="BR21" s="582"/>
      <c r="BS21" s="582"/>
      <c r="BT21" s="582"/>
      <c r="BU21" s="585"/>
      <c r="BV21" s="817" t="s">
        <v>403</v>
      </c>
      <c r="BW21" s="818"/>
      <c r="BX21" s="26"/>
      <c r="BY21" s="28"/>
      <c r="BZ21" s="28"/>
      <c r="CA21" s="788" t="s">
        <v>153</v>
      </c>
      <c r="CB21" s="788"/>
      <c r="CC21" s="788"/>
      <c r="CD21" s="788"/>
      <c r="CE21" s="788"/>
      <c r="CF21" s="788"/>
      <c r="CG21" s="788"/>
      <c r="CH21" s="788"/>
      <c r="CI21" s="788"/>
      <c r="CJ21" s="788"/>
      <c r="CK21" s="788"/>
      <c r="CL21" s="27"/>
      <c r="CM21" s="27"/>
      <c r="CN21" s="25"/>
      <c r="CO21" s="910" t="s">
        <v>152</v>
      </c>
      <c r="CP21" s="632"/>
      <c r="CQ21" s="632"/>
      <c r="CR21" s="632"/>
      <c r="CS21" s="632"/>
      <c r="CT21" s="893" t="s">
        <v>411</v>
      </c>
      <c r="CU21" s="788"/>
      <c r="CV21" s="788"/>
      <c r="CW21" s="788"/>
      <c r="CX21" s="788"/>
      <c r="CY21" s="796"/>
      <c r="CZ21" s="893" t="s">
        <v>412</v>
      </c>
      <c r="DA21" s="745"/>
      <c r="DB21" s="745"/>
      <c r="DC21" s="745"/>
      <c r="DD21" s="745"/>
      <c r="DE21" s="745"/>
      <c r="DF21" s="745"/>
      <c r="DG21" s="745"/>
      <c r="DH21" s="904"/>
      <c r="DI21" s="4"/>
    </row>
    <row r="22" spans="2:113" ht="13.5" customHeight="1">
      <c r="B22" s="659" t="s">
        <v>159</v>
      </c>
      <c r="C22" s="582"/>
      <c r="D22" s="582"/>
      <c r="E22" s="582"/>
      <c r="F22" s="582"/>
      <c r="G22" s="582"/>
      <c r="H22" s="582"/>
      <c r="I22" s="582"/>
      <c r="J22" s="582"/>
      <c r="K22" s="582"/>
      <c r="L22" s="585"/>
      <c r="M22" s="583" t="s">
        <v>368</v>
      </c>
      <c r="N22" s="584"/>
      <c r="O22" s="584"/>
      <c r="P22" s="584"/>
      <c r="Q22" s="584"/>
      <c r="R22" s="584"/>
      <c r="S22" s="584"/>
      <c r="T22" s="584"/>
      <c r="U22" s="588" t="s">
        <v>368</v>
      </c>
      <c r="V22" s="588"/>
      <c r="W22" s="588"/>
      <c r="X22" s="588"/>
      <c r="Y22" s="584" t="s">
        <v>368</v>
      </c>
      <c r="Z22" s="584"/>
      <c r="AA22" s="584"/>
      <c r="AB22" s="584"/>
      <c r="AC22" s="584"/>
      <c r="AD22" s="584"/>
      <c r="AE22" s="584"/>
      <c r="AF22" s="584"/>
      <c r="AG22" s="588" t="s">
        <v>368</v>
      </c>
      <c r="AH22" s="588"/>
      <c r="AI22" s="588"/>
      <c r="AJ22" s="647"/>
      <c r="AK22" s="913"/>
      <c r="AL22" s="57"/>
      <c r="AM22" s="56"/>
      <c r="AN22" s="908" t="s">
        <v>150</v>
      </c>
      <c r="AO22" s="908"/>
      <c r="AP22" s="908"/>
      <c r="AQ22" s="908"/>
      <c r="AR22" s="908"/>
      <c r="AS22" s="908"/>
      <c r="AT22" s="908"/>
      <c r="AU22" s="908"/>
      <c r="AV22" s="909"/>
      <c r="AW22" s="733">
        <v>399452</v>
      </c>
      <c r="AX22" s="734"/>
      <c r="AY22" s="734"/>
      <c r="AZ22" s="734"/>
      <c r="BA22" s="734"/>
      <c r="BB22" s="734"/>
      <c r="BC22" s="734"/>
      <c r="BD22" s="734"/>
      <c r="BE22" s="734"/>
      <c r="BF22" s="735">
        <v>2.4</v>
      </c>
      <c r="BG22" s="735"/>
      <c r="BH22" s="735"/>
      <c r="BI22" s="735"/>
      <c r="BJ22" s="734">
        <v>54328</v>
      </c>
      <c r="BK22" s="833"/>
      <c r="BL22" s="833"/>
      <c r="BM22" s="833"/>
      <c r="BN22" s="833"/>
      <c r="BO22" s="833"/>
      <c r="BP22" s="834"/>
      <c r="BQ22" s="619" t="s">
        <v>149</v>
      </c>
      <c r="BR22" s="582"/>
      <c r="BS22" s="582"/>
      <c r="BT22" s="582"/>
      <c r="BU22" s="585"/>
      <c r="BV22" s="817" t="s">
        <v>403</v>
      </c>
      <c r="BW22" s="818"/>
      <c r="BX22" s="55"/>
      <c r="BY22" s="54"/>
      <c r="BZ22" s="36"/>
      <c r="CA22" s="806"/>
      <c r="CB22" s="806"/>
      <c r="CC22" s="806"/>
      <c r="CD22" s="806"/>
      <c r="CE22" s="806"/>
      <c r="CF22" s="806"/>
      <c r="CG22" s="806"/>
      <c r="CH22" s="806"/>
      <c r="CI22" s="806"/>
      <c r="CJ22" s="806"/>
      <c r="CK22" s="806"/>
      <c r="CL22" s="36"/>
      <c r="CM22" s="36"/>
      <c r="CN22" s="53"/>
      <c r="CO22" s="661"/>
      <c r="CP22" s="662"/>
      <c r="CQ22" s="662"/>
      <c r="CR22" s="662"/>
      <c r="CS22" s="662"/>
      <c r="CT22" s="855"/>
      <c r="CU22" s="806"/>
      <c r="CV22" s="806"/>
      <c r="CW22" s="806"/>
      <c r="CX22" s="806"/>
      <c r="CY22" s="856"/>
      <c r="CZ22" s="905"/>
      <c r="DA22" s="906"/>
      <c r="DB22" s="906"/>
      <c r="DC22" s="906"/>
      <c r="DD22" s="906"/>
      <c r="DE22" s="906"/>
      <c r="DF22" s="906"/>
      <c r="DG22" s="906"/>
      <c r="DH22" s="907"/>
      <c r="DI22" s="4"/>
    </row>
    <row r="23" spans="2:113" ht="13.5" customHeight="1">
      <c r="B23" s="659" t="s">
        <v>156</v>
      </c>
      <c r="C23" s="582"/>
      <c r="D23" s="582"/>
      <c r="E23" s="582"/>
      <c r="F23" s="582"/>
      <c r="G23" s="582"/>
      <c r="H23" s="582"/>
      <c r="I23" s="582"/>
      <c r="J23" s="582"/>
      <c r="K23" s="582"/>
      <c r="L23" s="585"/>
      <c r="M23" s="583">
        <v>93848</v>
      </c>
      <c r="N23" s="584"/>
      <c r="O23" s="584"/>
      <c r="P23" s="584"/>
      <c r="Q23" s="584"/>
      <c r="R23" s="584"/>
      <c r="S23" s="584"/>
      <c r="T23" s="584"/>
      <c r="U23" s="588">
        <v>0.2</v>
      </c>
      <c r="V23" s="588"/>
      <c r="W23" s="588"/>
      <c r="X23" s="588"/>
      <c r="Y23" s="584">
        <v>93848</v>
      </c>
      <c r="Z23" s="584"/>
      <c r="AA23" s="584"/>
      <c r="AB23" s="584"/>
      <c r="AC23" s="584"/>
      <c r="AD23" s="584"/>
      <c r="AE23" s="584"/>
      <c r="AF23" s="584"/>
      <c r="AG23" s="588">
        <v>0.4</v>
      </c>
      <c r="AH23" s="588"/>
      <c r="AI23" s="588"/>
      <c r="AJ23" s="647"/>
      <c r="AK23" s="46"/>
      <c r="AL23" s="4"/>
      <c r="AM23" s="894" t="s">
        <v>147</v>
      </c>
      <c r="AN23" s="894"/>
      <c r="AO23" s="894"/>
      <c r="AP23" s="894"/>
      <c r="AQ23" s="894"/>
      <c r="AR23" s="894"/>
      <c r="AS23" s="894"/>
      <c r="AT23" s="894"/>
      <c r="AU23" s="894"/>
      <c r="AV23" s="895"/>
      <c r="AW23" s="741">
        <v>6680531</v>
      </c>
      <c r="AX23" s="742"/>
      <c r="AY23" s="742"/>
      <c r="AZ23" s="742"/>
      <c r="BA23" s="742"/>
      <c r="BB23" s="742"/>
      <c r="BC23" s="742"/>
      <c r="BD23" s="742"/>
      <c r="BE23" s="742"/>
      <c r="BF23" s="743">
        <v>39.799999999999997</v>
      </c>
      <c r="BG23" s="743"/>
      <c r="BH23" s="743"/>
      <c r="BI23" s="743"/>
      <c r="BJ23" s="742" t="s">
        <v>368</v>
      </c>
      <c r="BK23" s="831"/>
      <c r="BL23" s="831"/>
      <c r="BM23" s="831"/>
      <c r="BN23" s="831"/>
      <c r="BO23" s="831"/>
      <c r="BP23" s="832"/>
      <c r="BQ23" s="835" t="s">
        <v>146</v>
      </c>
      <c r="BR23" s="695"/>
      <c r="BS23" s="695"/>
      <c r="BT23" s="695"/>
      <c r="BU23" s="696"/>
      <c r="BV23" s="817" t="s">
        <v>403</v>
      </c>
      <c r="BW23" s="818"/>
      <c r="BX23" s="720" t="s">
        <v>145</v>
      </c>
      <c r="BY23" s="896"/>
      <c r="BZ23" s="641" t="s">
        <v>144</v>
      </c>
      <c r="CA23" s="642"/>
      <c r="CB23" s="642"/>
      <c r="CC23" s="642"/>
      <c r="CD23" s="642"/>
      <c r="CE23" s="642"/>
      <c r="CF23" s="642"/>
      <c r="CG23" s="642"/>
      <c r="CH23" s="642"/>
      <c r="CI23" s="642"/>
      <c r="CJ23" s="642"/>
      <c r="CK23" s="642"/>
      <c r="CL23" s="642"/>
      <c r="CM23" s="642"/>
      <c r="CN23" s="643"/>
      <c r="CO23" s="899">
        <v>550</v>
      </c>
      <c r="CP23" s="900"/>
      <c r="CQ23" s="900"/>
      <c r="CR23" s="900"/>
      <c r="CS23" s="900"/>
      <c r="CT23" s="888">
        <f>CO23*CZ23</f>
        <v>1687950</v>
      </c>
      <c r="CU23" s="888"/>
      <c r="CV23" s="888"/>
      <c r="CW23" s="888"/>
      <c r="CX23" s="888"/>
      <c r="CY23" s="888"/>
      <c r="CZ23" s="888">
        <v>3069</v>
      </c>
      <c r="DA23" s="888"/>
      <c r="DB23" s="888"/>
      <c r="DC23" s="888"/>
      <c r="DD23" s="888"/>
      <c r="DE23" s="888"/>
      <c r="DF23" s="888"/>
      <c r="DG23" s="888"/>
      <c r="DH23" s="889"/>
      <c r="DI23" s="4"/>
    </row>
    <row r="24" spans="2:113" ht="13.5" customHeight="1">
      <c r="B24" s="659" t="s">
        <v>151</v>
      </c>
      <c r="C24" s="582"/>
      <c r="D24" s="582"/>
      <c r="E24" s="582"/>
      <c r="F24" s="582"/>
      <c r="G24" s="582"/>
      <c r="H24" s="582"/>
      <c r="I24" s="582"/>
      <c r="J24" s="582"/>
      <c r="K24" s="582"/>
      <c r="L24" s="585"/>
      <c r="M24" s="583">
        <v>2745572</v>
      </c>
      <c r="N24" s="584"/>
      <c r="O24" s="584"/>
      <c r="P24" s="584"/>
      <c r="Q24" s="584"/>
      <c r="R24" s="584"/>
      <c r="S24" s="584"/>
      <c r="T24" s="584"/>
      <c r="U24" s="588">
        <v>6.7</v>
      </c>
      <c r="V24" s="588"/>
      <c r="W24" s="588"/>
      <c r="X24" s="588"/>
      <c r="Y24" s="584">
        <v>2670058</v>
      </c>
      <c r="Z24" s="584"/>
      <c r="AA24" s="584"/>
      <c r="AB24" s="584"/>
      <c r="AC24" s="584"/>
      <c r="AD24" s="584"/>
      <c r="AE24" s="584"/>
      <c r="AF24" s="584"/>
      <c r="AG24" s="588">
        <v>12.6</v>
      </c>
      <c r="AH24" s="588"/>
      <c r="AI24" s="588"/>
      <c r="AJ24" s="647"/>
      <c r="AK24" s="46"/>
      <c r="AL24" s="4"/>
      <c r="AM24" s="4"/>
      <c r="AN24" s="582" t="s">
        <v>142</v>
      </c>
      <c r="AO24" s="582"/>
      <c r="AP24" s="582"/>
      <c r="AQ24" s="582"/>
      <c r="AR24" s="582"/>
      <c r="AS24" s="582"/>
      <c r="AT24" s="582"/>
      <c r="AU24" s="582"/>
      <c r="AV24" s="585"/>
      <c r="AW24" s="583">
        <v>6461991</v>
      </c>
      <c r="AX24" s="584"/>
      <c r="AY24" s="584"/>
      <c r="AZ24" s="584"/>
      <c r="BA24" s="584"/>
      <c r="BB24" s="584"/>
      <c r="BC24" s="584"/>
      <c r="BD24" s="584"/>
      <c r="BE24" s="584"/>
      <c r="BF24" s="588">
        <v>38.5</v>
      </c>
      <c r="BG24" s="588"/>
      <c r="BH24" s="588"/>
      <c r="BI24" s="588"/>
      <c r="BJ24" s="584" t="s">
        <v>368</v>
      </c>
      <c r="BK24" s="821"/>
      <c r="BL24" s="821"/>
      <c r="BM24" s="821"/>
      <c r="BN24" s="821"/>
      <c r="BO24" s="821"/>
      <c r="BP24" s="822"/>
      <c r="BQ24" s="890" t="s">
        <v>141</v>
      </c>
      <c r="BR24" s="891"/>
      <c r="BS24" s="891"/>
      <c r="BT24" s="891"/>
      <c r="BU24" s="892"/>
      <c r="BV24" s="817" t="s">
        <v>409</v>
      </c>
      <c r="BW24" s="818"/>
      <c r="BX24" s="720"/>
      <c r="BY24" s="896"/>
      <c r="BZ24" s="52"/>
      <c r="CA24" s="582" t="s">
        <v>140</v>
      </c>
      <c r="CB24" s="582"/>
      <c r="CC24" s="582"/>
      <c r="CD24" s="582"/>
      <c r="CE24" s="582"/>
      <c r="CF24" s="582"/>
      <c r="CG24" s="582"/>
      <c r="CH24" s="582"/>
      <c r="CI24" s="582"/>
      <c r="CJ24" s="582"/>
      <c r="CK24" s="582"/>
      <c r="CL24" s="582"/>
      <c r="CM24" s="582"/>
      <c r="CN24" s="585"/>
      <c r="CO24" s="583" t="s">
        <v>368</v>
      </c>
      <c r="CP24" s="584"/>
      <c r="CQ24" s="584"/>
      <c r="CR24" s="584"/>
      <c r="CS24" s="584"/>
      <c r="CT24" s="752" t="s">
        <v>368</v>
      </c>
      <c r="CU24" s="752"/>
      <c r="CV24" s="752"/>
      <c r="CW24" s="752"/>
      <c r="CX24" s="752"/>
      <c r="CY24" s="752"/>
      <c r="CZ24" s="752" t="s">
        <v>368</v>
      </c>
      <c r="DA24" s="752"/>
      <c r="DB24" s="752"/>
      <c r="DC24" s="752"/>
      <c r="DD24" s="752"/>
      <c r="DE24" s="752"/>
      <c r="DF24" s="752"/>
      <c r="DG24" s="752"/>
      <c r="DH24" s="754"/>
      <c r="DI24" s="4"/>
    </row>
    <row r="25" spans="2:113" ht="13.5" customHeight="1">
      <c r="B25" s="878" t="s">
        <v>116</v>
      </c>
      <c r="C25" s="885" t="s">
        <v>148</v>
      </c>
      <c r="D25" s="886"/>
      <c r="E25" s="886"/>
      <c r="F25" s="886"/>
      <c r="G25" s="886"/>
      <c r="H25" s="886"/>
      <c r="I25" s="886"/>
      <c r="J25" s="886"/>
      <c r="K25" s="886"/>
      <c r="L25" s="887"/>
      <c r="M25" s="741">
        <v>2670058</v>
      </c>
      <c r="N25" s="742"/>
      <c r="O25" s="742"/>
      <c r="P25" s="742"/>
      <c r="Q25" s="742"/>
      <c r="R25" s="742"/>
      <c r="S25" s="742"/>
      <c r="T25" s="742"/>
      <c r="U25" s="743">
        <v>6.5</v>
      </c>
      <c r="V25" s="743"/>
      <c r="W25" s="743"/>
      <c r="X25" s="743"/>
      <c r="Y25" s="742">
        <v>2670058</v>
      </c>
      <c r="Z25" s="742"/>
      <c r="AA25" s="742"/>
      <c r="AB25" s="742"/>
      <c r="AC25" s="742"/>
      <c r="AD25" s="742"/>
      <c r="AE25" s="742"/>
      <c r="AF25" s="742"/>
      <c r="AG25" s="743">
        <v>12.6</v>
      </c>
      <c r="AH25" s="743"/>
      <c r="AI25" s="743"/>
      <c r="AJ25" s="781"/>
      <c r="AK25" s="46"/>
      <c r="AL25" s="4"/>
      <c r="AM25" s="582" t="s">
        <v>138</v>
      </c>
      <c r="AN25" s="582"/>
      <c r="AO25" s="582"/>
      <c r="AP25" s="582"/>
      <c r="AQ25" s="582"/>
      <c r="AR25" s="582"/>
      <c r="AS25" s="582"/>
      <c r="AT25" s="582"/>
      <c r="AU25" s="582"/>
      <c r="AV25" s="585"/>
      <c r="AW25" s="583">
        <v>99955</v>
      </c>
      <c r="AX25" s="584"/>
      <c r="AY25" s="584"/>
      <c r="AZ25" s="584"/>
      <c r="BA25" s="584"/>
      <c r="BB25" s="584"/>
      <c r="BC25" s="584"/>
      <c r="BD25" s="584"/>
      <c r="BE25" s="584"/>
      <c r="BF25" s="588">
        <v>0.6</v>
      </c>
      <c r="BG25" s="588"/>
      <c r="BH25" s="588"/>
      <c r="BI25" s="588"/>
      <c r="BJ25" s="584" t="s">
        <v>368</v>
      </c>
      <c r="BK25" s="821"/>
      <c r="BL25" s="821"/>
      <c r="BM25" s="821"/>
      <c r="BN25" s="821"/>
      <c r="BO25" s="821"/>
      <c r="BP25" s="822"/>
      <c r="BQ25" s="619" t="s">
        <v>137</v>
      </c>
      <c r="BR25" s="582"/>
      <c r="BS25" s="582"/>
      <c r="BT25" s="582"/>
      <c r="BU25" s="585"/>
      <c r="BV25" s="817" t="s">
        <v>403</v>
      </c>
      <c r="BW25" s="818"/>
      <c r="BX25" s="720"/>
      <c r="BY25" s="896"/>
      <c r="BZ25" s="51"/>
      <c r="CA25" s="582" t="s">
        <v>136</v>
      </c>
      <c r="CB25" s="582"/>
      <c r="CC25" s="582"/>
      <c r="CD25" s="582"/>
      <c r="CE25" s="582"/>
      <c r="CF25" s="582"/>
      <c r="CG25" s="582"/>
      <c r="CH25" s="582"/>
      <c r="CI25" s="582"/>
      <c r="CJ25" s="582"/>
      <c r="CK25" s="582"/>
      <c r="CL25" s="582"/>
      <c r="CM25" s="582"/>
      <c r="CN25" s="585"/>
      <c r="CO25" s="583">
        <v>32</v>
      </c>
      <c r="CP25" s="584"/>
      <c r="CQ25" s="584"/>
      <c r="CR25" s="584"/>
      <c r="CS25" s="584"/>
      <c r="CT25" s="752">
        <v>102016</v>
      </c>
      <c r="CU25" s="752"/>
      <c r="CV25" s="752"/>
      <c r="CW25" s="752"/>
      <c r="CX25" s="752"/>
      <c r="CY25" s="752"/>
      <c r="CZ25" s="752">
        <v>3188</v>
      </c>
      <c r="DA25" s="752"/>
      <c r="DB25" s="752"/>
      <c r="DC25" s="752"/>
      <c r="DD25" s="752"/>
      <c r="DE25" s="752"/>
      <c r="DF25" s="752"/>
      <c r="DG25" s="752"/>
      <c r="DH25" s="754"/>
      <c r="DI25" s="4"/>
    </row>
    <row r="26" spans="2:113" ht="13.5" customHeight="1">
      <c r="B26" s="879"/>
      <c r="C26" s="881" t="s">
        <v>143</v>
      </c>
      <c r="D26" s="695"/>
      <c r="E26" s="695"/>
      <c r="F26" s="695"/>
      <c r="G26" s="695"/>
      <c r="H26" s="695"/>
      <c r="I26" s="695"/>
      <c r="J26" s="695"/>
      <c r="K26" s="695"/>
      <c r="L26" s="696"/>
      <c r="M26" s="583">
        <v>75514</v>
      </c>
      <c r="N26" s="584"/>
      <c r="O26" s="584"/>
      <c r="P26" s="584"/>
      <c r="Q26" s="584"/>
      <c r="R26" s="584"/>
      <c r="S26" s="584"/>
      <c r="T26" s="584"/>
      <c r="U26" s="588">
        <v>0.2</v>
      </c>
      <c r="V26" s="588"/>
      <c r="W26" s="588"/>
      <c r="X26" s="588"/>
      <c r="Y26" s="584" t="s">
        <v>368</v>
      </c>
      <c r="Z26" s="584"/>
      <c r="AA26" s="584"/>
      <c r="AB26" s="584"/>
      <c r="AC26" s="584"/>
      <c r="AD26" s="584"/>
      <c r="AE26" s="584"/>
      <c r="AF26" s="584"/>
      <c r="AG26" s="588" t="s">
        <v>368</v>
      </c>
      <c r="AH26" s="588"/>
      <c r="AI26" s="588"/>
      <c r="AJ26" s="647"/>
      <c r="AK26" s="46"/>
      <c r="AL26" s="4"/>
      <c r="AM26" s="582" t="s">
        <v>134</v>
      </c>
      <c r="AN26" s="582"/>
      <c r="AO26" s="582"/>
      <c r="AP26" s="582"/>
      <c r="AQ26" s="582"/>
      <c r="AR26" s="582"/>
      <c r="AS26" s="582"/>
      <c r="AT26" s="582"/>
      <c r="AU26" s="582"/>
      <c r="AV26" s="585"/>
      <c r="AW26" s="583">
        <v>564457</v>
      </c>
      <c r="AX26" s="584"/>
      <c r="AY26" s="584"/>
      <c r="AZ26" s="584"/>
      <c r="BA26" s="584"/>
      <c r="BB26" s="584"/>
      <c r="BC26" s="584"/>
      <c r="BD26" s="584"/>
      <c r="BE26" s="584"/>
      <c r="BF26" s="588">
        <v>3.4</v>
      </c>
      <c r="BG26" s="588"/>
      <c r="BH26" s="588"/>
      <c r="BI26" s="588"/>
      <c r="BJ26" s="584" t="s">
        <v>368</v>
      </c>
      <c r="BK26" s="821"/>
      <c r="BL26" s="821"/>
      <c r="BM26" s="821"/>
      <c r="BN26" s="821"/>
      <c r="BO26" s="821"/>
      <c r="BP26" s="822"/>
      <c r="BQ26" s="619"/>
      <c r="BR26" s="582"/>
      <c r="BS26" s="582"/>
      <c r="BT26" s="582"/>
      <c r="BU26" s="585"/>
      <c r="BV26" s="817"/>
      <c r="BW26" s="818"/>
      <c r="BX26" s="720"/>
      <c r="BY26" s="896"/>
      <c r="BZ26" s="619" t="s">
        <v>133</v>
      </c>
      <c r="CA26" s="582"/>
      <c r="CB26" s="582"/>
      <c r="CC26" s="582"/>
      <c r="CD26" s="582"/>
      <c r="CE26" s="582"/>
      <c r="CF26" s="582"/>
      <c r="CG26" s="582"/>
      <c r="CH26" s="582"/>
      <c r="CI26" s="582"/>
      <c r="CJ26" s="582"/>
      <c r="CK26" s="582"/>
      <c r="CL26" s="582"/>
      <c r="CM26" s="582"/>
      <c r="CN26" s="585"/>
      <c r="CO26" s="583">
        <v>2</v>
      </c>
      <c r="CP26" s="584"/>
      <c r="CQ26" s="584"/>
      <c r="CR26" s="584"/>
      <c r="CS26" s="584"/>
      <c r="CT26" s="752" t="s">
        <v>484</v>
      </c>
      <c r="CU26" s="752"/>
      <c r="CV26" s="752"/>
      <c r="CW26" s="752"/>
      <c r="CX26" s="752"/>
      <c r="CY26" s="752"/>
      <c r="CZ26" s="752" t="s">
        <v>484</v>
      </c>
      <c r="DA26" s="752"/>
      <c r="DB26" s="752"/>
      <c r="DC26" s="752"/>
      <c r="DD26" s="752"/>
      <c r="DE26" s="752"/>
      <c r="DF26" s="752"/>
      <c r="DG26" s="752"/>
      <c r="DH26" s="754"/>
      <c r="DI26" s="4"/>
    </row>
    <row r="27" spans="2:113" ht="13.5" customHeight="1">
      <c r="B27" s="880"/>
      <c r="C27" s="882" t="s">
        <v>139</v>
      </c>
      <c r="D27" s="883"/>
      <c r="E27" s="883"/>
      <c r="F27" s="883"/>
      <c r="G27" s="883"/>
      <c r="H27" s="883"/>
      <c r="I27" s="883"/>
      <c r="J27" s="883"/>
      <c r="K27" s="883"/>
      <c r="L27" s="884"/>
      <c r="M27" s="874" t="s">
        <v>368</v>
      </c>
      <c r="N27" s="875"/>
      <c r="O27" s="875"/>
      <c r="P27" s="875"/>
      <c r="Q27" s="875"/>
      <c r="R27" s="875"/>
      <c r="S27" s="875"/>
      <c r="T27" s="875"/>
      <c r="U27" s="876" t="s">
        <v>368</v>
      </c>
      <c r="V27" s="876"/>
      <c r="W27" s="876"/>
      <c r="X27" s="876"/>
      <c r="Y27" s="875" t="s">
        <v>368</v>
      </c>
      <c r="Z27" s="875"/>
      <c r="AA27" s="875"/>
      <c r="AB27" s="875"/>
      <c r="AC27" s="875"/>
      <c r="AD27" s="875"/>
      <c r="AE27" s="875"/>
      <c r="AF27" s="875"/>
      <c r="AG27" s="876" t="s">
        <v>368</v>
      </c>
      <c r="AH27" s="876"/>
      <c r="AI27" s="876"/>
      <c r="AJ27" s="877"/>
      <c r="AK27" s="46"/>
      <c r="AL27" s="4"/>
      <c r="AM27" s="582" t="s">
        <v>131</v>
      </c>
      <c r="AN27" s="582"/>
      <c r="AO27" s="582"/>
      <c r="AP27" s="582"/>
      <c r="AQ27" s="582"/>
      <c r="AR27" s="582"/>
      <c r="AS27" s="582"/>
      <c r="AT27" s="582"/>
      <c r="AU27" s="582"/>
      <c r="AV27" s="585"/>
      <c r="AW27" s="583" t="s">
        <v>368</v>
      </c>
      <c r="AX27" s="584"/>
      <c r="AY27" s="584"/>
      <c r="AZ27" s="584"/>
      <c r="BA27" s="584"/>
      <c r="BB27" s="584"/>
      <c r="BC27" s="584"/>
      <c r="BD27" s="584"/>
      <c r="BE27" s="584"/>
      <c r="BF27" s="588" t="s">
        <v>368</v>
      </c>
      <c r="BG27" s="588"/>
      <c r="BH27" s="588"/>
      <c r="BI27" s="588"/>
      <c r="BJ27" s="584" t="s">
        <v>368</v>
      </c>
      <c r="BK27" s="821"/>
      <c r="BL27" s="821"/>
      <c r="BM27" s="821"/>
      <c r="BN27" s="821"/>
      <c r="BO27" s="821"/>
      <c r="BP27" s="822"/>
      <c r="BQ27" s="619"/>
      <c r="BR27" s="582"/>
      <c r="BS27" s="582"/>
      <c r="BT27" s="582"/>
      <c r="BU27" s="585"/>
      <c r="BV27" s="817"/>
      <c r="BW27" s="818"/>
      <c r="BX27" s="720"/>
      <c r="BY27" s="896"/>
      <c r="BZ27" s="619" t="s">
        <v>130</v>
      </c>
      <c r="CA27" s="582"/>
      <c r="CB27" s="582"/>
      <c r="CC27" s="582"/>
      <c r="CD27" s="582"/>
      <c r="CE27" s="582"/>
      <c r="CF27" s="582"/>
      <c r="CG27" s="582"/>
      <c r="CH27" s="582"/>
      <c r="CI27" s="582"/>
      <c r="CJ27" s="582"/>
      <c r="CK27" s="582"/>
      <c r="CL27" s="582"/>
      <c r="CM27" s="582"/>
      <c r="CN27" s="585"/>
      <c r="CO27" s="583" t="s">
        <v>368</v>
      </c>
      <c r="CP27" s="584"/>
      <c r="CQ27" s="584"/>
      <c r="CR27" s="584"/>
      <c r="CS27" s="584"/>
      <c r="CT27" s="752" t="s">
        <v>368</v>
      </c>
      <c r="CU27" s="752"/>
      <c r="CV27" s="752"/>
      <c r="CW27" s="752"/>
      <c r="CX27" s="752"/>
      <c r="CY27" s="752"/>
      <c r="CZ27" s="752" t="s">
        <v>368</v>
      </c>
      <c r="DA27" s="752"/>
      <c r="DB27" s="752"/>
      <c r="DC27" s="752"/>
      <c r="DD27" s="752"/>
      <c r="DE27" s="752"/>
      <c r="DF27" s="752"/>
      <c r="DG27" s="752"/>
      <c r="DH27" s="754"/>
      <c r="DI27" s="4"/>
    </row>
    <row r="28" spans="2:113" ht="13.5" customHeight="1">
      <c r="B28" s="659" t="s">
        <v>135</v>
      </c>
      <c r="C28" s="582"/>
      <c r="D28" s="582"/>
      <c r="E28" s="582"/>
      <c r="F28" s="582"/>
      <c r="G28" s="582"/>
      <c r="H28" s="582"/>
      <c r="I28" s="582"/>
      <c r="J28" s="582"/>
      <c r="K28" s="582"/>
      <c r="L28" s="585"/>
      <c r="M28" s="870">
        <v>22492998</v>
      </c>
      <c r="N28" s="871"/>
      <c r="O28" s="871"/>
      <c r="P28" s="871"/>
      <c r="Q28" s="871"/>
      <c r="R28" s="871"/>
      <c r="S28" s="871"/>
      <c r="T28" s="871"/>
      <c r="U28" s="872">
        <v>55</v>
      </c>
      <c r="V28" s="872"/>
      <c r="W28" s="872"/>
      <c r="X28" s="872"/>
      <c r="Y28" s="871">
        <v>21110052</v>
      </c>
      <c r="Z28" s="871"/>
      <c r="AA28" s="871"/>
      <c r="AB28" s="871"/>
      <c r="AC28" s="871"/>
      <c r="AD28" s="871"/>
      <c r="AE28" s="871"/>
      <c r="AF28" s="871"/>
      <c r="AG28" s="872">
        <v>99.4</v>
      </c>
      <c r="AH28" s="872"/>
      <c r="AI28" s="872"/>
      <c r="AJ28" s="873"/>
      <c r="AK28" s="49"/>
      <c r="AL28" s="6"/>
      <c r="AM28" s="695" t="s">
        <v>128</v>
      </c>
      <c r="AN28" s="695"/>
      <c r="AO28" s="695"/>
      <c r="AP28" s="695"/>
      <c r="AQ28" s="695"/>
      <c r="AR28" s="695"/>
      <c r="AS28" s="695"/>
      <c r="AT28" s="695"/>
      <c r="AU28" s="695"/>
      <c r="AV28" s="696"/>
      <c r="AW28" s="583" t="s">
        <v>368</v>
      </c>
      <c r="AX28" s="584"/>
      <c r="AY28" s="584"/>
      <c r="AZ28" s="584"/>
      <c r="BA28" s="584"/>
      <c r="BB28" s="584"/>
      <c r="BC28" s="584"/>
      <c r="BD28" s="584"/>
      <c r="BE28" s="584"/>
      <c r="BF28" s="588" t="s">
        <v>368</v>
      </c>
      <c r="BG28" s="588"/>
      <c r="BH28" s="588"/>
      <c r="BI28" s="588"/>
      <c r="BJ28" s="584" t="s">
        <v>368</v>
      </c>
      <c r="BK28" s="821"/>
      <c r="BL28" s="821"/>
      <c r="BM28" s="821"/>
      <c r="BN28" s="821"/>
      <c r="BO28" s="821"/>
      <c r="BP28" s="822"/>
      <c r="BQ28" s="619"/>
      <c r="BR28" s="582"/>
      <c r="BS28" s="582"/>
      <c r="BT28" s="582"/>
      <c r="BU28" s="585"/>
      <c r="BV28" s="817"/>
      <c r="BW28" s="818"/>
      <c r="BX28" s="897"/>
      <c r="BY28" s="898"/>
      <c r="BZ28" s="697" t="s">
        <v>30</v>
      </c>
      <c r="CA28" s="662"/>
      <c r="CB28" s="662"/>
      <c r="CC28" s="662"/>
      <c r="CD28" s="662"/>
      <c r="CE28" s="662"/>
      <c r="CF28" s="662"/>
      <c r="CG28" s="662"/>
      <c r="CH28" s="662"/>
      <c r="CI28" s="662"/>
      <c r="CJ28" s="662"/>
      <c r="CK28" s="662"/>
      <c r="CL28" s="662"/>
      <c r="CM28" s="662"/>
      <c r="CN28" s="663"/>
      <c r="CO28" s="583">
        <v>551</v>
      </c>
      <c r="CP28" s="584"/>
      <c r="CQ28" s="584"/>
      <c r="CR28" s="584"/>
      <c r="CS28" s="584"/>
      <c r="CT28" s="752">
        <v>1698323</v>
      </c>
      <c r="CU28" s="752"/>
      <c r="CV28" s="752"/>
      <c r="CW28" s="752"/>
      <c r="CX28" s="752"/>
      <c r="CY28" s="752"/>
      <c r="CZ28" s="752">
        <v>3082</v>
      </c>
      <c r="DA28" s="752"/>
      <c r="DB28" s="752"/>
      <c r="DC28" s="752"/>
      <c r="DD28" s="752"/>
      <c r="DE28" s="752"/>
      <c r="DF28" s="752"/>
      <c r="DG28" s="752"/>
      <c r="DH28" s="754"/>
      <c r="DI28" s="4"/>
    </row>
    <row r="29" spans="2:113" ht="13.5" customHeight="1">
      <c r="B29" s="853" t="s">
        <v>132</v>
      </c>
      <c r="C29" s="695"/>
      <c r="D29" s="695"/>
      <c r="E29" s="695"/>
      <c r="F29" s="695"/>
      <c r="G29" s="695"/>
      <c r="H29" s="695"/>
      <c r="I29" s="695"/>
      <c r="J29" s="695"/>
      <c r="K29" s="695"/>
      <c r="L29" s="696"/>
      <c r="M29" s="583">
        <v>13665</v>
      </c>
      <c r="N29" s="584"/>
      <c r="O29" s="584"/>
      <c r="P29" s="584"/>
      <c r="Q29" s="584"/>
      <c r="R29" s="584"/>
      <c r="S29" s="584"/>
      <c r="T29" s="584"/>
      <c r="U29" s="588">
        <v>0</v>
      </c>
      <c r="V29" s="588"/>
      <c r="W29" s="588"/>
      <c r="X29" s="588"/>
      <c r="Y29" s="584">
        <v>13665</v>
      </c>
      <c r="Z29" s="584"/>
      <c r="AA29" s="584"/>
      <c r="AB29" s="584"/>
      <c r="AC29" s="584"/>
      <c r="AD29" s="584"/>
      <c r="AE29" s="584"/>
      <c r="AF29" s="584"/>
      <c r="AG29" s="588">
        <v>0.1</v>
      </c>
      <c r="AH29" s="588"/>
      <c r="AI29" s="588"/>
      <c r="AJ29" s="647"/>
      <c r="AK29" s="49"/>
      <c r="AL29" s="582" t="s">
        <v>126</v>
      </c>
      <c r="AM29" s="582"/>
      <c r="AN29" s="582"/>
      <c r="AO29" s="582"/>
      <c r="AP29" s="582"/>
      <c r="AQ29" s="582"/>
      <c r="AR29" s="582"/>
      <c r="AS29" s="582"/>
      <c r="AT29" s="582"/>
      <c r="AU29" s="582"/>
      <c r="AV29" s="585"/>
      <c r="AW29" s="583" t="s">
        <v>368</v>
      </c>
      <c r="AX29" s="584"/>
      <c r="AY29" s="584"/>
      <c r="AZ29" s="584"/>
      <c r="BA29" s="584"/>
      <c r="BB29" s="584"/>
      <c r="BC29" s="584"/>
      <c r="BD29" s="584"/>
      <c r="BE29" s="584"/>
      <c r="BF29" s="588" t="s">
        <v>368</v>
      </c>
      <c r="BG29" s="588"/>
      <c r="BH29" s="588"/>
      <c r="BI29" s="588"/>
      <c r="BJ29" s="584" t="s">
        <v>368</v>
      </c>
      <c r="BK29" s="821"/>
      <c r="BL29" s="821"/>
      <c r="BM29" s="821"/>
      <c r="BN29" s="821"/>
      <c r="BO29" s="821"/>
      <c r="BP29" s="822"/>
      <c r="BQ29" s="861"/>
      <c r="BR29" s="862"/>
      <c r="BS29" s="862"/>
      <c r="BT29" s="862"/>
      <c r="BU29" s="863"/>
      <c r="BV29" s="864"/>
      <c r="BW29" s="816"/>
      <c r="BX29" s="865" t="s">
        <v>413</v>
      </c>
      <c r="BY29" s="866"/>
      <c r="BZ29" s="866"/>
      <c r="CA29" s="866"/>
      <c r="CB29" s="866"/>
      <c r="CC29" s="866"/>
      <c r="CD29" s="866"/>
      <c r="CE29" s="866"/>
      <c r="CF29" s="866"/>
      <c r="CG29" s="866"/>
      <c r="CH29" s="866"/>
      <c r="CI29" s="866"/>
      <c r="CJ29" s="866"/>
      <c r="CK29" s="866"/>
      <c r="CL29" s="866"/>
      <c r="CM29" s="866"/>
      <c r="CN29" s="867"/>
      <c r="CO29" s="868">
        <v>101.7</v>
      </c>
      <c r="CP29" s="784"/>
      <c r="CQ29" s="784"/>
      <c r="CR29" s="784"/>
      <c r="CS29" s="784"/>
      <c r="CT29" s="784"/>
      <c r="CU29" s="784"/>
      <c r="CV29" s="784"/>
      <c r="CW29" s="784"/>
      <c r="CX29" s="784"/>
      <c r="CY29" s="784"/>
      <c r="CZ29" s="784"/>
      <c r="DA29" s="784"/>
      <c r="DB29" s="784"/>
      <c r="DC29" s="784"/>
      <c r="DD29" s="784"/>
      <c r="DE29" s="784"/>
      <c r="DF29" s="784"/>
      <c r="DG29" s="784"/>
      <c r="DH29" s="869"/>
      <c r="DI29" s="4"/>
    </row>
    <row r="30" spans="2:113" ht="13.5" customHeight="1">
      <c r="B30" s="659" t="s">
        <v>129</v>
      </c>
      <c r="C30" s="582"/>
      <c r="D30" s="582"/>
      <c r="E30" s="582"/>
      <c r="F30" s="582"/>
      <c r="G30" s="582"/>
      <c r="H30" s="582"/>
      <c r="I30" s="582"/>
      <c r="J30" s="582"/>
      <c r="K30" s="582"/>
      <c r="L30" s="585"/>
      <c r="M30" s="583">
        <v>363595</v>
      </c>
      <c r="N30" s="584"/>
      <c r="O30" s="584"/>
      <c r="P30" s="584"/>
      <c r="Q30" s="584"/>
      <c r="R30" s="584"/>
      <c r="S30" s="584"/>
      <c r="T30" s="584"/>
      <c r="U30" s="588">
        <v>0.9</v>
      </c>
      <c r="V30" s="588"/>
      <c r="W30" s="588"/>
      <c r="X30" s="588"/>
      <c r="Y30" s="584" t="s">
        <v>368</v>
      </c>
      <c r="Z30" s="584"/>
      <c r="AA30" s="584"/>
      <c r="AB30" s="584"/>
      <c r="AC30" s="584"/>
      <c r="AD30" s="584"/>
      <c r="AE30" s="584"/>
      <c r="AF30" s="584"/>
      <c r="AG30" s="588" t="s">
        <v>368</v>
      </c>
      <c r="AH30" s="588"/>
      <c r="AI30" s="588"/>
      <c r="AJ30" s="647"/>
      <c r="AK30" s="619" t="s">
        <v>123</v>
      </c>
      <c r="AL30" s="582"/>
      <c r="AM30" s="582"/>
      <c r="AN30" s="582"/>
      <c r="AO30" s="582"/>
      <c r="AP30" s="582"/>
      <c r="AQ30" s="582"/>
      <c r="AR30" s="582"/>
      <c r="AS30" s="582"/>
      <c r="AT30" s="582"/>
      <c r="AU30" s="582"/>
      <c r="AV30" s="585"/>
      <c r="AW30" s="583">
        <v>1307432</v>
      </c>
      <c r="AX30" s="584"/>
      <c r="AY30" s="584"/>
      <c r="AZ30" s="584"/>
      <c r="BA30" s="584"/>
      <c r="BB30" s="584"/>
      <c r="BC30" s="584"/>
      <c r="BD30" s="584"/>
      <c r="BE30" s="584"/>
      <c r="BF30" s="588">
        <v>7.8</v>
      </c>
      <c r="BG30" s="588"/>
      <c r="BH30" s="588"/>
      <c r="BI30" s="588"/>
      <c r="BJ30" s="584" t="s">
        <v>368</v>
      </c>
      <c r="BK30" s="821"/>
      <c r="BL30" s="821"/>
      <c r="BM30" s="821"/>
      <c r="BN30" s="821"/>
      <c r="BO30" s="821"/>
      <c r="BP30" s="822"/>
      <c r="BQ30" s="728" t="s">
        <v>122</v>
      </c>
      <c r="BR30" s="632"/>
      <c r="BS30" s="632"/>
      <c r="BT30" s="632"/>
      <c r="BU30" s="632"/>
      <c r="BV30" s="632"/>
      <c r="BW30" s="632"/>
      <c r="BX30" s="632"/>
      <c r="BY30" s="632"/>
      <c r="BZ30" s="632"/>
      <c r="CA30" s="632"/>
      <c r="CB30" s="632"/>
      <c r="CC30" s="632"/>
      <c r="CD30" s="633"/>
      <c r="CE30" s="801"/>
      <c r="CF30" s="632" t="s">
        <v>121</v>
      </c>
      <c r="CG30" s="632"/>
      <c r="CH30" s="632"/>
      <c r="CI30" s="632"/>
      <c r="CJ30" s="632"/>
      <c r="CK30" s="632"/>
      <c r="CL30" s="632"/>
      <c r="CM30" s="632"/>
      <c r="CN30" s="854"/>
      <c r="CO30" s="795" t="s">
        <v>120</v>
      </c>
      <c r="CP30" s="788"/>
      <c r="CQ30" s="788"/>
      <c r="CR30" s="788"/>
      <c r="CS30" s="796"/>
      <c r="CT30" s="857" t="s">
        <v>119</v>
      </c>
      <c r="CU30" s="844"/>
      <c r="CV30" s="844"/>
      <c r="CW30" s="844"/>
      <c r="CX30" s="844"/>
      <c r="CY30" s="845"/>
      <c r="CZ30" s="638" t="s">
        <v>414</v>
      </c>
      <c r="DA30" s="639"/>
      <c r="DB30" s="639"/>
      <c r="DC30" s="639"/>
      <c r="DD30" s="639"/>
      <c r="DE30" s="639"/>
      <c r="DF30" s="639"/>
      <c r="DG30" s="639"/>
      <c r="DH30" s="859"/>
    </row>
    <row r="31" spans="2:113" ht="13.5" customHeight="1">
      <c r="B31" s="659" t="s">
        <v>127</v>
      </c>
      <c r="C31" s="582"/>
      <c r="D31" s="582"/>
      <c r="E31" s="582"/>
      <c r="F31" s="582"/>
      <c r="G31" s="582"/>
      <c r="H31" s="582"/>
      <c r="I31" s="582"/>
      <c r="J31" s="582"/>
      <c r="K31" s="582"/>
      <c r="L31" s="585"/>
      <c r="M31" s="583">
        <v>397987</v>
      </c>
      <c r="N31" s="584"/>
      <c r="O31" s="584"/>
      <c r="P31" s="584"/>
      <c r="Q31" s="584"/>
      <c r="R31" s="584"/>
      <c r="S31" s="584"/>
      <c r="T31" s="584"/>
      <c r="U31" s="588">
        <v>1</v>
      </c>
      <c r="V31" s="588"/>
      <c r="W31" s="588"/>
      <c r="X31" s="588"/>
      <c r="Y31" s="584">
        <v>105515</v>
      </c>
      <c r="Z31" s="584"/>
      <c r="AA31" s="584"/>
      <c r="AB31" s="584"/>
      <c r="AC31" s="584"/>
      <c r="AD31" s="584"/>
      <c r="AE31" s="584"/>
      <c r="AF31" s="584"/>
      <c r="AG31" s="588">
        <v>0.5</v>
      </c>
      <c r="AH31" s="588"/>
      <c r="AI31" s="588"/>
      <c r="AJ31" s="647"/>
      <c r="AK31" s="49"/>
      <c r="AL31" s="667" t="s">
        <v>118</v>
      </c>
      <c r="AM31" s="667"/>
      <c r="AN31" s="667"/>
      <c r="AO31" s="667"/>
      <c r="AP31" s="667"/>
      <c r="AQ31" s="667"/>
      <c r="AR31" s="667"/>
      <c r="AS31" s="667"/>
      <c r="AT31" s="667"/>
      <c r="AU31" s="667"/>
      <c r="AV31" s="668"/>
      <c r="AW31" s="733">
        <v>1307432</v>
      </c>
      <c r="AX31" s="734"/>
      <c r="AY31" s="734"/>
      <c r="AZ31" s="734"/>
      <c r="BA31" s="734"/>
      <c r="BB31" s="734"/>
      <c r="BC31" s="734"/>
      <c r="BD31" s="734"/>
      <c r="BE31" s="734"/>
      <c r="BF31" s="735">
        <v>7.8</v>
      </c>
      <c r="BG31" s="735"/>
      <c r="BH31" s="735"/>
      <c r="BI31" s="735"/>
      <c r="BJ31" s="734" t="s">
        <v>368</v>
      </c>
      <c r="BK31" s="833"/>
      <c r="BL31" s="833"/>
      <c r="BM31" s="833"/>
      <c r="BN31" s="833"/>
      <c r="BO31" s="833"/>
      <c r="BP31" s="834"/>
      <c r="BQ31" s="697"/>
      <c r="BR31" s="662"/>
      <c r="BS31" s="662"/>
      <c r="BT31" s="662"/>
      <c r="BU31" s="662"/>
      <c r="BV31" s="662"/>
      <c r="BW31" s="662"/>
      <c r="BX31" s="662"/>
      <c r="BY31" s="662"/>
      <c r="BZ31" s="662"/>
      <c r="CA31" s="662"/>
      <c r="CB31" s="662"/>
      <c r="CC31" s="662"/>
      <c r="CD31" s="663"/>
      <c r="CE31" s="823"/>
      <c r="CF31" s="662"/>
      <c r="CG31" s="662"/>
      <c r="CH31" s="662"/>
      <c r="CI31" s="662"/>
      <c r="CJ31" s="662"/>
      <c r="CK31" s="662"/>
      <c r="CL31" s="662"/>
      <c r="CM31" s="662"/>
      <c r="CN31" s="824"/>
      <c r="CO31" s="855"/>
      <c r="CP31" s="806"/>
      <c r="CQ31" s="806"/>
      <c r="CR31" s="806"/>
      <c r="CS31" s="856"/>
      <c r="CT31" s="858"/>
      <c r="CU31" s="674"/>
      <c r="CV31" s="674"/>
      <c r="CW31" s="674"/>
      <c r="CX31" s="674"/>
      <c r="CY31" s="675"/>
      <c r="CZ31" s="644"/>
      <c r="DA31" s="645"/>
      <c r="DB31" s="645"/>
      <c r="DC31" s="645"/>
      <c r="DD31" s="645"/>
      <c r="DE31" s="645"/>
      <c r="DF31" s="645"/>
      <c r="DG31" s="645"/>
      <c r="DH31" s="860"/>
      <c r="DI31" s="4"/>
    </row>
    <row r="32" spans="2:113" ht="13.5" customHeight="1">
      <c r="B32" s="659" t="s">
        <v>124</v>
      </c>
      <c r="C32" s="582"/>
      <c r="D32" s="582"/>
      <c r="E32" s="582"/>
      <c r="F32" s="582"/>
      <c r="G32" s="582"/>
      <c r="H32" s="582"/>
      <c r="I32" s="582"/>
      <c r="J32" s="582"/>
      <c r="K32" s="582"/>
      <c r="L32" s="585"/>
      <c r="M32" s="583">
        <v>328611</v>
      </c>
      <c r="N32" s="584"/>
      <c r="O32" s="584"/>
      <c r="P32" s="584"/>
      <c r="Q32" s="584"/>
      <c r="R32" s="584"/>
      <c r="S32" s="584"/>
      <c r="T32" s="584"/>
      <c r="U32" s="588">
        <v>0.8</v>
      </c>
      <c r="V32" s="588"/>
      <c r="W32" s="588"/>
      <c r="X32" s="588"/>
      <c r="Y32" s="584" t="s">
        <v>368</v>
      </c>
      <c r="Z32" s="584"/>
      <c r="AA32" s="584"/>
      <c r="AB32" s="584"/>
      <c r="AC32" s="584"/>
      <c r="AD32" s="584"/>
      <c r="AE32" s="584"/>
      <c r="AF32" s="584"/>
      <c r="AG32" s="588" t="s">
        <v>368</v>
      </c>
      <c r="AH32" s="588"/>
      <c r="AI32" s="588"/>
      <c r="AJ32" s="647"/>
      <c r="AK32" s="846" t="s">
        <v>116</v>
      </c>
      <c r="AL32" s="50"/>
      <c r="AM32" s="726" t="s">
        <v>115</v>
      </c>
      <c r="AN32" s="726"/>
      <c r="AO32" s="726"/>
      <c r="AP32" s="726"/>
      <c r="AQ32" s="726"/>
      <c r="AR32" s="726"/>
      <c r="AS32" s="726"/>
      <c r="AT32" s="726"/>
      <c r="AU32" s="726"/>
      <c r="AV32" s="727"/>
      <c r="AW32" s="741" t="s">
        <v>368</v>
      </c>
      <c r="AX32" s="742"/>
      <c r="AY32" s="742"/>
      <c r="AZ32" s="742"/>
      <c r="BA32" s="742"/>
      <c r="BB32" s="742"/>
      <c r="BC32" s="742"/>
      <c r="BD32" s="742"/>
      <c r="BE32" s="742"/>
      <c r="BF32" s="743" t="s">
        <v>368</v>
      </c>
      <c r="BG32" s="743"/>
      <c r="BH32" s="743"/>
      <c r="BI32" s="743"/>
      <c r="BJ32" s="742" t="s">
        <v>368</v>
      </c>
      <c r="BK32" s="831"/>
      <c r="BL32" s="831"/>
      <c r="BM32" s="831"/>
      <c r="BN32" s="831"/>
      <c r="BO32" s="831"/>
      <c r="BP32" s="832"/>
      <c r="BQ32" s="843" t="s">
        <v>114</v>
      </c>
      <c r="BR32" s="844"/>
      <c r="BS32" s="844"/>
      <c r="BT32" s="844"/>
      <c r="BU32" s="845"/>
      <c r="BV32" s="839" t="s">
        <v>409</v>
      </c>
      <c r="BW32" s="840"/>
      <c r="BX32" s="728" t="s">
        <v>113</v>
      </c>
      <c r="BY32" s="632"/>
      <c r="BZ32" s="632"/>
      <c r="CA32" s="632"/>
      <c r="CB32" s="633"/>
      <c r="CC32" s="839" t="s">
        <v>409</v>
      </c>
      <c r="CD32" s="840"/>
      <c r="CE32" s="728" t="s">
        <v>112</v>
      </c>
      <c r="CF32" s="632"/>
      <c r="CG32" s="632"/>
      <c r="CH32" s="632"/>
      <c r="CI32" s="632"/>
      <c r="CJ32" s="632"/>
      <c r="CK32" s="632"/>
      <c r="CL32" s="632"/>
      <c r="CM32" s="632"/>
      <c r="CN32" s="633"/>
      <c r="CO32" s="841">
        <v>1</v>
      </c>
      <c r="CP32" s="614"/>
      <c r="CQ32" s="614"/>
      <c r="CR32" s="614"/>
      <c r="CS32" s="614"/>
      <c r="CT32" s="842" t="s">
        <v>555</v>
      </c>
      <c r="CU32" s="842"/>
      <c r="CV32" s="842"/>
      <c r="CW32" s="842"/>
      <c r="CX32" s="842"/>
      <c r="CY32" s="842"/>
      <c r="CZ32" s="750">
        <v>4320</v>
      </c>
      <c r="DA32" s="783"/>
      <c r="DB32" s="783"/>
      <c r="DC32" s="783"/>
      <c r="DD32" s="783"/>
      <c r="DE32" s="783"/>
      <c r="DF32" s="783"/>
      <c r="DG32" s="783"/>
      <c r="DH32" s="786"/>
      <c r="DI32" s="4"/>
    </row>
    <row r="33" spans="2:113" ht="13.5" customHeight="1">
      <c r="B33" s="849" t="s">
        <v>8</v>
      </c>
      <c r="C33" s="773"/>
      <c r="D33" s="773"/>
      <c r="E33" s="773"/>
      <c r="F33" s="773"/>
      <c r="G33" s="773"/>
      <c r="H33" s="773"/>
      <c r="I33" s="773"/>
      <c r="J33" s="773"/>
      <c r="K33" s="773"/>
      <c r="L33" s="774"/>
      <c r="M33" s="583">
        <v>7481800</v>
      </c>
      <c r="N33" s="584"/>
      <c r="O33" s="584"/>
      <c r="P33" s="584"/>
      <c r="Q33" s="584"/>
      <c r="R33" s="584"/>
      <c r="S33" s="584"/>
      <c r="T33" s="584"/>
      <c r="U33" s="588">
        <v>18.3</v>
      </c>
      <c r="V33" s="588"/>
      <c r="W33" s="588"/>
      <c r="X33" s="588"/>
      <c r="Y33" s="584" t="s">
        <v>368</v>
      </c>
      <c r="Z33" s="584"/>
      <c r="AA33" s="584"/>
      <c r="AB33" s="584"/>
      <c r="AC33" s="584"/>
      <c r="AD33" s="584"/>
      <c r="AE33" s="584"/>
      <c r="AF33" s="584"/>
      <c r="AG33" s="588" t="s">
        <v>368</v>
      </c>
      <c r="AH33" s="588"/>
      <c r="AI33" s="588"/>
      <c r="AJ33" s="647"/>
      <c r="AK33" s="847"/>
      <c r="AL33" s="49"/>
      <c r="AM33" s="773" t="s">
        <v>416</v>
      </c>
      <c r="AN33" s="773"/>
      <c r="AO33" s="773"/>
      <c r="AP33" s="773"/>
      <c r="AQ33" s="773"/>
      <c r="AR33" s="773"/>
      <c r="AS33" s="773"/>
      <c r="AT33" s="773"/>
      <c r="AU33" s="773"/>
      <c r="AV33" s="774"/>
      <c r="AW33" s="583" t="s">
        <v>368</v>
      </c>
      <c r="AX33" s="584"/>
      <c r="AY33" s="584"/>
      <c r="AZ33" s="584"/>
      <c r="BA33" s="584"/>
      <c r="BB33" s="584"/>
      <c r="BC33" s="584"/>
      <c r="BD33" s="584"/>
      <c r="BE33" s="584"/>
      <c r="BF33" s="588" t="s">
        <v>368</v>
      </c>
      <c r="BG33" s="588"/>
      <c r="BH33" s="588"/>
      <c r="BI33" s="588"/>
      <c r="BJ33" s="584" t="s">
        <v>368</v>
      </c>
      <c r="BK33" s="821"/>
      <c r="BL33" s="821"/>
      <c r="BM33" s="821"/>
      <c r="BN33" s="821"/>
      <c r="BO33" s="821"/>
      <c r="BP33" s="822"/>
      <c r="BQ33" s="838" t="s">
        <v>110</v>
      </c>
      <c r="BR33" s="708"/>
      <c r="BS33" s="708"/>
      <c r="BT33" s="708"/>
      <c r="BU33" s="709"/>
      <c r="BV33" s="817" t="s">
        <v>403</v>
      </c>
      <c r="BW33" s="818"/>
      <c r="BX33" s="619" t="s">
        <v>109</v>
      </c>
      <c r="BY33" s="582"/>
      <c r="BZ33" s="582"/>
      <c r="CA33" s="582"/>
      <c r="CB33" s="585"/>
      <c r="CC33" s="817" t="s">
        <v>409</v>
      </c>
      <c r="CD33" s="818"/>
      <c r="CE33" s="619" t="s">
        <v>108</v>
      </c>
      <c r="CF33" s="582"/>
      <c r="CG33" s="582"/>
      <c r="CH33" s="582"/>
      <c r="CI33" s="582"/>
      <c r="CJ33" s="582"/>
      <c r="CK33" s="582"/>
      <c r="CL33" s="582"/>
      <c r="CM33" s="582"/>
      <c r="CN33" s="585"/>
      <c r="CO33" s="819">
        <v>2</v>
      </c>
      <c r="CP33" s="752"/>
      <c r="CQ33" s="752"/>
      <c r="CR33" s="752"/>
      <c r="CS33" s="752"/>
      <c r="CT33" s="820" t="s">
        <v>556</v>
      </c>
      <c r="CU33" s="820"/>
      <c r="CV33" s="820"/>
      <c r="CW33" s="820"/>
      <c r="CX33" s="820"/>
      <c r="CY33" s="820"/>
      <c r="CZ33" s="584">
        <v>7980</v>
      </c>
      <c r="DA33" s="752"/>
      <c r="DB33" s="752"/>
      <c r="DC33" s="752"/>
      <c r="DD33" s="752"/>
      <c r="DE33" s="752"/>
      <c r="DF33" s="752"/>
      <c r="DG33" s="752"/>
      <c r="DH33" s="754"/>
      <c r="DI33" s="4"/>
    </row>
    <row r="34" spans="2:113" ht="13.5" customHeight="1">
      <c r="B34" s="850" t="s">
        <v>117</v>
      </c>
      <c r="C34" s="851"/>
      <c r="D34" s="851"/>
      <c r="E34" s="851"/>
      <c r="F34" s="851"/>
      <c r="G34" s="851"/>
      <c r="H34" s="851"/>
      <c r="I34" s="851"/>
      <c r="J34" s="851"/>
      <c r="K34" s="851"/>
      <c r="L34" s="852"/>
      <c r="M34" s="583" t="s">
        <v>368</v>
      </c>
      <c r="N34" s="584"/>
      <c r="O34" s="584"/>
      <c r="P34" s="584"/>
      <c r="Q34" s="584"/>
      <c r="R34" s="584"/>
      <c r="S34" s="584"/>
      <c r="T34" s="584"/>
      <c r="U34" s="588" t="s">
        <v>368</v>
      </c>
      <c r="V34" s="588"/>
      <c r="W34" s="588"/>
      <c r="X34" s="588"/>
      <c r="Y34" s="584" t="s">
        <v>368</v>
      </c>
      <c r="Z34" s="584"/>
      <c r="AA34" s="584"/>
      <c r="AB34" s="584"/>
      <c r="AC34" s="584"/>
      <c r="AD34" s="584"/>
      <c r="AE34" s="584"/>
      <c r="AF34" s="584"/>
      <c r="AG34" s="588" t="s">
        <v>368</v>
      </c>
      <c r="AH34" s="588"/>
      <c r="AI34" s="588"/>
      <c r="AJ34" s="713"/>
      <c r="AK34" s="847"/>
      <c r="AL34" s="49"/>
      <c r="AM34" s="582" t="s">
        <v>106</v>
      </c>
      <c r="AN34" s="582"/>
      <c r="AO34" s="582"/>
      <c r="AP34" s="582"/>
      <c r="AQ34" s="582"/>
      <c r="AR34" s="582"/>
      <c r="AS34" s="582"/>
      <c r="AT34" s="582"/>
      <c r="AU34" s="582"/>
      <c r="AV34" s="585"/>
      <c r="AW34" s="583">
        <v>1307432</v>
      </c>
      <c r="AX34" s="584"/>
      <c r="AY34" s="584"/>
      <c r="AZ34" s="584"/>
      <c r="BA34" s="584"/>
      <c r="BB34" s="584"/>
      <c r="BC34" s="584"/>
      <c r="BD34" s="584"/>
      <c r="BE34" s="584"/>
      <c r="BF34" s="588">
        <v>7.8</v>
      </c>
      <c r="BG34" s="588"/>
      <c r="BH34" s="588"/>
      <c r="BI34" s="588"/>
      <c r="BJ34" s="584" t="s">
        <v>368</v>
      </c>
      <c r="BK34" s="821"/>
      <c r="BL34" s="821"/>
      <c r="BM34" s="821"/>
      <c r="BN34" s="821"/>
      <c r="BO34" s="821"/>
      <c r="BP34" s="822"/>
      <c r="BQ34" s="619" t="s">
        <v>105</v>
      </c>
      <c r="BR34" s="582"/>
      <c r="BS34" s="582"/>
      <c r="BT34" s="582"/>
      <c r="BU34" s="585"/>
      <c r="BV34" s="817" t="s">
        <v>409</v>
      </c>
      <c r="BW34" s="818"/>
      <c r="BX34" s="619" t="s">
        <v>104</v>
      </c>
      <c r="BY34" s="582"/>
      <c r="BZ34" s="582"/>
      <c r="CA34" s="582"/>
      <c r="CB34" s="585"/>
      <c r="CC34" s="817" t="s">
        <v>403</v>
      </c>
      <c r="CD34" s="818"/>
      <c r="CE34" s="619" t="s">
        <v>103</v>
      </c>
      <c r="CF34" s="582"/>
      <c r="CG34" s="582"/>
      <c r="CH34" s="582"/>
      <c r="CI34" s="582"/>
      <c r="CJ34" s="582"/>
      <c r="CK34" s="582"/>
      <c r="CL34" s="582"/>
      <c r="CM34" s="582"/>
      <c r="CN34" s="585"/>
      <c r="CO34" s="819">
        <v>1</v>
      </c>
      <c r="CP34" s="752"/>
      <c r="CQ34" s="752"/>
      <c r="CR34" s="752"/>
      <c r="CS34" s="752"/>
      <c r="CT34" s="820" t="s">
        <v>557</v>
      </c>
      <c r="CU34" s="820"/>
      <c r="CV34" s="820"/>
      <c r="CW34" s="820"/>
      <c r="CX34" s="820"/>
      <c r="CY34" s="820"/>
      <c r="CZ34" s="584">
        <v>7700</v>
      </c>
      <c r="DA34" s="752"/>
      <c r="DB34" s="752"/>
      <c r="DC34" s="752"/>
      <c r="DD34" s="752"/>
      <c r="DE34" s="752"/>
      <c r="DF34" s="752"/>
      <c r="DG34" s="752"/>
      <c r="DH34" s="754"/>
      <c r="DI34" s="4"/>
    </row>
    <row r="35" spans="2:113" ht="13.5" customHeight="1">
      <c r="B35" s="853" t="s">
        <v>111</v>
      </c>
      <c r="C35" s="695"/>
      <c r="D35" s="695"/>
      <c r="E35" s="695"/>
      <c r="F35" s="695"/>
      <c r="G35" s="695"/>
      <c r="H35" s="695"/>
      <c r="I35" s="695"/>
      <c r="J35" s="695"/>
      <c r="K35" s="695"/>
      <c r="L35" s="696"/>
      <c r="M35" s="583"/>
      <c r="N35" s="584"/>
      <c r="O35" s="584"/>
      <c r="P35" s="584"/>
      <c r="Q35" s="584"/>
      <c r="R35" s="584"/>
      <c r="S35" s="584"/>
      <c r="T35" s="584"/>
      <c r="U35" s="588"/>
      <c r="V35" s="588"/>
      <c r="W35" s="588"/>
      <c r="X35" s="588"/>
      <c r="Y35" s="584"/>
      <c r="Z35" s="584"/>
      <c r="AA35" s="584"/>
      <c r="AB35" s="584"/>
      <c r="AC35" s="584"/>
      <c r="AD35" s="584"/>
      <c r="AE35" s="584"/>
      <c r="AF35" s="584"/>
      <c r="AG35" s="588"/>
      <c r="AH35" s="588"/>
      <c r="AI35" s="588"/>
      <c r="AJ35" s="713"/>
      <c r="AK35" s="848"/>
      <c r="AL35" s="48"/>
      <c r="AM35" s="836" t="s">
        <v>101</v>
      </c>
      <c r="AN35" s="836"/>
      <c r="AO35" s="836"/>
      <c r="AP35" s="836"/>
      <c r="AQ35" s="836"/>
      <c r="AR35" s="836"/>
      <c r="AS35" s="836"/>
      <c r="AT35" s="836"/>
      <c r="AU35" s="836"/>
      <c r="AV35" s="837"/>
      <c r="AW35" s="733" t="s">
        <v>368</v>
      </c>
      <c r="AX35" s="734"/>
      <c r="AY35" s="734"/>
      <c r="AZ35" s="734"/>
      <c r="BA35" s="734"/>
      <c r="BB35" s="734"/>
      <c r="BC35" s="734"/>
      <c r="BD35" s="734"/>
      <c r="BE35" s="734"/>
      <c r="BF35" s="735" t="s">
        <v>368</v>
      </c>
      <c r="BG35" s="735"/>
      <c r="BH35" s="735"/>
      <c r="BI35" s="735"/>
      <c r="BJ35" s="734" t="s">
        <v>368</v>
      </c>
      <c r="BK35" s="833"/>
      <c r="BL35" s="833"/>
      <c r="BM35" s="833"/>
      <c r="BN35" s="833"/>
      <c r="BO35" s="833"/>
      <c r="BP35" s="834"/>
      <c r="BQ35" s="835" t="s">
        <v>100</v>
      </c>
      <c r="BR35" s="695"/>
      <c r="BS35" s="695"/>
      <c r="BT35" s="695"/>
      <c r="BU35" s="696"/>
      <c r="BV35" s="817" t="s">
        <v>403</v>
      </c>
      <c r="BW35" s="818"/>
      <c r="BX35" s="619" t="s">
        <v>99</v>
      </c>
      <c r="BY35" s="582"/>
      <c r="BZ35" s="582"/>
      <c r="CA35" s="582"/>
      <c r="CB35" s="585"/>
      <c r="CC35" s="817" t="s">
        <v>403</v>
      </c>
      <c r="CD35" s="818"/>
      <c r="CE35" s="619" t="s">
        <v>418</v>
      </c>
      <c r="CF35" s="582"/>
      <c r="CG35" s="582"/>
      <c r="CH35" s="582"/>
      <c r="CI35" s="582"/>
      <c r="CJ35" s="582"/>
      <c r="CK35" s="582"/>
      <c r="CL35" s="582"/>
      <c r="CM35" s="582"/>
      <c r="CN35" s="585"/>
      <c r="CO35" s="819">
        <v>1</v>
      </c>
      <c r="CP35" s="752"/>
      <c r="CQ35" s="752"/>
      <c r="CR35" s="752"/>
      <c r="CS35" s="752"/>
      <c r="CT35" s="820" t="s">
        <v>535</v>
      </c>
      <c r="CU35" s="820"/>
      <c r="CV35" s="820"/>
      <c r="CW35" s="820"/>
      <c r="CX35" s="820"/>
      <c r="CY35" s="820"/>
      <c r="CZ35" s="584">
        <v>5225</v>
      </c>
      <c r="DA35" s="752"/>
      <c r="DB35" s="752"/>
      <c r="DC35" s="752"/>
      <c r="DD35" s="752"/>
      <c r="DE35" s="752"/>
      <c r="DF35" s="752"/>
      <c r="DG35" s="752"/>
      <c r="DH35" s="754"/>
      <c r="DI35" s="4"/>
    </row>
    <row r="36" spans="2:113" ht="13.5" customHeight="1">
      <c r="B36" s="659" t="s">
        <v>107</v>
      </c>
      <c r="C36" s="582"/>
      <c r="D36" s="582"/>
      <c r="E36" s="582"/>
      <c r="F36" s="582"/>
      <c r="G36" s="582"/>
      <c r="H36" s="582"/>
      <c r="I36" s="582"/>
      <c r="J36" s="582"/>
      <c r="K36" s="582"/>
      <c r="L36" s="585"/>
      <c r="M36" s="583">
        <v>6106242</v>
      </c>
      <c r="N36" s="584"/>
      <c r="O36" s="584"/>
      <c r="P36" s="584"/>
      <c r="Q36" s="584"/>
      <c r="R36" s="584"/>
      <c r="S36" s="584"/>
      <c r="T36" s="584"/>
      <c r="U36" s="588">
        <v>14.9</v>
      </c>
      <c r="V36" s="588"/>
      <c r="W36" s="588"/>
      <c r="X36" s="588"/>
      <c r="Y36" s="584" t="s">
        <v>368</v>
      </c>
      <c r="Z36" s="584"/>
      <c r="AA36" s="584"/>
      <c r="AB36" s="584"/>
      <c r="AC36" s="584"/>
      <c r="AD36" s="584"/>
      <c r="AE36" s="584"/>
      <c r="AF36" s="584"/>
      <c r="AG36" s="588" t="s">
        <v>368</v>
      </c>
      <c r="AH36" s="588"/>
      <c r="AI36" s="588"/>
      <c r="AJ36" s="713"/>
      <c r="AK36" s="47"/>
      <c r="AL36" s="726" t="s">
        <v>97</v>
      </c>
      <c r="AM36" s="726"/>
      <c r="AN36" s="726"/>
      <c r="AO36" s="726"/>
      <c r="AP36" s="726"/>
      <c r="AQ36" s="726"/>
      <c r="AR36" s="726"/>
      <c r="AS36" s="726"/>
      <c r="AT36" s="726"/>
      <c r="AU36" s="726"/>
      <c r="AV36" s="727"/>
      <c r="AW36" s="741" t="s">
        <v>368</v>
      </c>
      <c r="AX36" s="742"/>
      <c r="AY36" s="742"/>
      <c r="AZ36" s="742"/>
      <c r="BA36" s="742"/>
      <c r="BB36" s="742"/>
      <c r="BC36" s="742"/>
      <c r="BD36" s="742"/>
      <c r="BE36" s="742"/>
      <c r="BF36" s="743" t="s">
        <v>368</v>
      </c>
      <c r="BG36" s="743"/>
      <c r="BH36" s="743"/>
      <c r="BI36" s="743"/>
      <c r="BJ36" s="742" t="s">
        <v>368</v>
      </c>
      <c r="BK36" s="831"/>
      <c r="BL36" s="831"/>
      <c r="BM36" s="831"/>
      <c r="BN36" s="831"/>
      <c r="BO36" s="831"/>
      <c r="BP36" s="832"/>
      <c r="BQ36" s="619" t="s">
        <v>96</v>
      </c>
      <c r="BR36" s="582"/>
      <c r="BS36" s="582"/>
      <c r="BT36" s="582"/>
      <c r="BU36" s="585"/>
      <c r="BV36" s="817" t="s">
        <v>403</v>
      </c>
      <c r="BW36" s="818"/>
      <c r="BX36" s="619" t="s">
        <v>95</v>
      </c>
      <c r="BY36" s="582"/>
      <c r="BZ36" s="582"/>
      <c r="CA36" s="582"/>
      <c r="CB36" s="585"/>
      <c r="CC36" s="817" t="s">
        <v>403</v>
      </c>
      <c r="CD36" s="818"/>
      <c r="CE36" s="619" t="s">
        <v>94</v>
      </c>
      <c r="CF36" s="582"/>
      <c r="CG36" s="582"/>
      <c r="CH36" s="582"/>
      <c r="CI36" s="582"/>
      <c r="CJ36" s="582"/>
      <c r="CK36" s="582"/>
      <c r="CL36" s="582"/>
      <c r="CM36" s="582"/>
      <c r="CN36" s="585"/>
      <c r="CO36" s="819">
        <v>1</v>
      </c>
      <c r="CP36" s="752"/>
      <c r="CQ36" s="752"/>
      <c r="CR36" s="752"/>
      <c r="CS36" s="752"/>
      <c r="CT36" s="820" t="s">
        <v>535</v>
      </c>
      <c r="CU36" s="820"/>
      <c r="CV36" s="820"/>
      <c r="CW36" s="820"/>
      <c r="CX36" s="820"/>
      <c r="CY36" s="820"/>
      <c r="CZ36" s="584">
        <v>4845</v>
      </c>
      <c r="DA36" s="752"/>
      <c r="DB36" s="752"/>
      <c r="DC36" s="752"/>
      <c r="DD36" s="752"/>
      <c r="DE36" s="752"/>
      <c r="DF36" s="752"/>
      <c r="DG36" s="752"/>
      <c r="DH36" s="754"/>
      <c r="DI36" s="4"/>
    </row>
    <row r="37" spans="2:113" ht="13.5" customHeight="1">
      <c r="B37" s="659" t="s">
        <v>102</v>
      </c>
      <c r="C37" s="582"/>
      <c r="D37" s="582"/>
      <c r="E37" s="582"/>
      <c r="F37" s="582"/>
      <c r="G37" s="582"/>
      <c r="H37" s="582"/>
      <c r="I37" s="582"/>
      <c r="J37" s="582"/>
      <c r="K37" s="582"/>
      <c r="L37" s="585"/>
      <c r="M37" s="583">
        <v>158703</v>
      </c>
      <c r="N37" s="584"/>
      <c r="O37" s="584"/>
      <c r="P37" s="584"/>
      <c r="Q37" s="584"/>
      <c r="R37" s="584"/>
      <c r="S37" s="584"/>
      <c r="T37" s="584"/>
      <c r="U37" s="588">
        <v>0.4</v>
      </c>
      <c r="V37" s="588"/>
      <c r="W37" s="588"/>
      <c r="X37" s="588"/>
      <c r="Y37" s="584">
        <v>4285</v>
      </c>
      <c r="Z37" s="584"/>
      <c r="AA37" s="584"/>
      <c r="AB37" s="584"/>
      <c r="AC37" s="584"/>
      <c r="AD37" s="584"/>
      <c r="AE37" s="584"/>
      <c r="AF37" s="584"/>
      <c r="AG37" s="588">
        <v>0</v>
      </c>
      <c r="AH37" s="588"/>
      <c r="AI37" s="588"/>
      <c r="AJ37" s="713"/>
      <c r="AK37" s="619" t="s">
        <v>92</v>
      </c>
      <c r="AL37" s="582"/>
      <c r="AM37" s="582"/>
      <c r="AN37" s="582"/>
      <c r="AO37" s="582"/>
      <c r="AP37" s="582"/>
      <c r="AQ37" s="582"/>
      <c r="AR37" s="582"/>
      <c r="AS37" s="582"/>
      <c r="AT37" s="582"/>
      <c r="AU37" s="582"/>
      <c r="AV37" s="585"/>
      <c r="AW37" s="583" t="s">
        <v>368</v>
      </c>
      <c r="AX37" s="584"/>
      <c r="AY37" s="584"/>
      <c r="AZ37" s="584"/>
      <c r="BA37" s="584"/>
      <c r="BB37" s="584"/>
      <c r="BC37" s="584"/>
      <c r="BD37" s="584"/>
      <c r="BE37" s="584"/>
      <c r="BF37" s="588" t="s">
        <v>368</v>
      </c>
      <c r="BG37" s="588"/>
      <c r="BH37" s="588"/>
      <c r="BI37" s="588"/>
      <c r="BJ37" s="584" t="s">
        <v>368</v>
      </c>
      <c r="BK37" s="821"/>
      <c r="BL37" s="821"/>
      <c r="BM37" s="821"/>
      <c r="BN37" s="821"/>
      <c r="BO37" s="821"/>
      <c r="BP37" s="822"/>
      <c r="BQ37" s="619" t="s">
        <v>91</v>
      </c>
      <c r="BR37" s="582"/>
      <c r="BS37" s="582"/>
      <c r="BT37" s="582"/>
      <c r="BU37" s="585"/>
      <c r="BV37" s="817" t="s">
        <v>403</v>
      </c>
      <c r="BW37" s="818"/>
      <c r="BX37" s="619" t="s">
        <v>90</v>
      </c>
      <c r="BY37" s="582"/>
      <c r="BZ37" s="582"/>
      <c r="CA37" s="582"/>
      <c r="CB37" s="585"/>
      <c r="CC37" s="817" t="s">
        <v>403</v>
      </c>
      <c r="CD37" s="818"/>
      <c r="CE37" s="619" t="s">
        <v>89</v>
      </c>
      <c r="CF37" s="582"/>
      <c r="CG37" s="582"/>
      <c r="CH37" s="582"/>
      <c r="CI37" s="582"/>
      <c r="CJ37" s="582"/>
      <c r="CK37" s="582"/>
      <c r="CL37" s="582"/>
      <c r="CM37" s="582"/>
      <c r="CN37" s="585"/>
      <c r="CO37" s="819">
        <v>20</v>
      </c>
      <c r="CP37" s="752"/>
      <c r="CQ37" s="752"/>
      <c r="CR37" s="752"/>
      <c r="CS37" s="752"/>
      <c r="CT37" s="820" t="s">
        <v>535</v>
      </c>
      <c r="CU37" s="820"/>
      <c r="CV37" s="820"/>
      <c r="CW37" s="820"/>
      <c r="CX37" s="820"/>
      <c r="CY37" s="820"/>
      <c r="CZ37" s="584">
        <v>4560</v>
      </c>
      <c r="DA37" s="752"/>
      <c r="DB37" s="752"/>
      <c r="DC37" s="752"/>
      <c r="DD37" s="752"/>
      <c r="DE37" s="752"/>
      <c r="DF37" s="752"/>
      <c r="DG37" s="752"/>
      <c r="DH37" s="754"/>
      <c r="DI37" s="4"/>
    </row>
    <row r="38" spans="2:113" ht="13.5" customHeight="1">
      <c r="B38" s="659" t="s">
        <v>98</v>
      </c>
      <c r="C38" s="582"/>
      <c r="D38" s="582"/>
      <c r="E38" s="582"/>
      <c r="F38" s="582"/>
      <c r="G38" s="582"/>
      <c r="H38" s="582"/>
      <c r="I38" s="582"/>
      <c r="J38" s="582"/>
      <c r="K38" s="582"/>
      <c r="L38" s="585"/>
      <c r="M38" s="583">
        <v>74767</v>
      </c>
      <c r="N38" s="584"/>
      <c r="O38" s="584"/>
      <c r="P38" s="584"/>
      <c r="Q38" s="584"/>
      <c r="R38" s="584"/>
      <c r="S38" s="584"/>
      <c r="T38" s="584"/>
      <c r="U38" s="588">
        <v>0.2</v>
      </c>
      <c r="V38" s="588"/>
      <c r="W38" s="588"/>
      <c r="X38" s="588"/>
      <c r="Y38" s="584" t="s">
        <v>368</v>
      </c>
      <c r="Z38" s="584"/>
      <c r="AA38" s="584"/>
      <c r="AB38" s="584"/>
      <c r="AC38" s="584"/>
      <c r="AD38" s="584"/>
      <c r="AE38" s="584"/>
      <c r="AF38" s="584"/>
      <c r="AG38" s="588" t="s">
        <v>368</v>
      </c>
      <c r="AH38" s="588"/>
      <c r="AI38" s="588"/>
      <c r="AJ38" s="713"/>
      <c r="AK38" s="697" t="s">
        <v>87</v>
      </c>
      <c r="AL38" s="662"/>
      <c r="AM38" s="662"/>
      <c r="AN38" s="662"/>
      <c r="AO38" s="662"/>
      <c r="AP38" s="662"/>
      <c r="AQ38" s="662"/>
      <c r="AR38" s="662"/>
      <c r="AS38" s="662"/>
      <c r="AT38" s="662"/>
      <c r="AU38" s="662"/>
      <c r="AV38" s="663"/>
      <c r="AW38" s="830">
        <v>16793045</v>
      </c>
      <c r="AX38" s="812"/>
      <c r="AY38" s="812"/>
      <c r="AZ38" s="812"/>
      <c r="BA38" s="812"/>
      <c r="BB38" s="812"/>
      <c r="BC38" s="812"/>
      <c r="BD38" s="812"/>
      <c r="BE38" s="812"/>
      <c r="BF38" s="811">
        <v>100</v>
      </c>
      <c r="BG38" s="811"/>
      <c r="BH38" s="811"/>
      <c r="BI38" s="811"/>
      <c r="BJ38" s="812">
        <v>54328</v>
      </c>
      <c r="BK38" s="813"/>
      <c r="BL38" s="813"/>
      <c r="BM38" s="813"/>
      <c r="BN38" s="813"/>
      <c r="BO38" s="813"/>
      <c r="BP38" s="814"/>
      <c r="BQ38" s="697" t="s">
        <v>86</v>
      </c>
      <c r="BR38" s="662"/>
      <c r="BS38" s="662"/>
      <c r="BT38" s="662"/>
      <c r="BU38" s="663"/>
      <c r="BV38" s="815" t="s">
        <v>403</v>
      </c>
      <c r="BW38" s="816"/>
      <c r="BX38" s="697" t="s">
        <v>85</v>
      </c>
      <c r="BY38" s="662"/>
      <c r="BZ38" s="662"/>
      <c r="CA38" s="662"/>
      <c r="CB38" s="663"/>
      <c r="CC38" s="815" t="s">
        <v>409</v>
      </c>
      <c r="CD38" s="816"/>
      <c r="CE38" s="823"/>
      <c r="CF38" s="824"/>
      <c r="CG38" s="824"/>
      <c r="CH38" s="824"/>
      <c r="CI38" s="824"/>
      <c r="CJ38" s="824"/>
      <c r="CK38" s="824"/>
      <c r="CL38" s="824"/>
      <c r="CM38" s="824"/>
      <c r="CN38" s="825"/>
      <c r="CO38" s="826"/>
      <c r="CP38" s="827"/>
      <c r="CQ38" s="827"/>
      <c r="CR38" s="827"/>
      <c r="CS38" s="827"/>
      <c r="CT38" s="828"/>
      <c r="CU38" s="828"/>
      <c r="CV38" s="828"/>
      <c r="CW38" s="828"/>
      <c r="CX38" s="828"/>
      <c r="CY38" s="828"/>
      <c r="CZ38" s="827"/>
      <c r="DA38" s="827"/>
      <c r="DB38" s="827"/>
      <c r="DC38" s="827"/>
      <c r="DD38" s="827"/>
      <c r="DE38" s="827"/>
      <c r="DF38" s="827"/>
      <c r="DG38" s="827"/>
      <c r="DH38" s="829"/>
      <c r="DI38" s="4"/>
    </row>
    <row r="39" spans="2:113" ht="13.5" customHeight="1">
      <c r="B39" s="659" t="s">
        <v>93</v>
      </c>
      <c r="C39" s="582"/>
      <c r="D39" s="582"/>
      <c r="E39" s="582"/>
      <c r="F39" s="582"/>
      <c r="G39" s="582"/>
      <c r="H39" s="582"/>
      <c r="I39" s="582"/>
      <c r="J39" s="582"/>
      <c r="K39" s="582"/>
      <c r="L39" s="585"/>
      <c r="M39" s="583">
        <v>129098</v>
      </c>
      <c r="N39" s="584"/>
      <c r="O39" s="584"/>
      <c r="P39" s="584"/>
      <c r="Q39" s="584"/>
      <c r="R39" s="584"/>
      <c r="S39" s="584"/>
      <c r="T39" s="584"/>
      <c r="U39" s="588">
        <v>0.3</v>
      </c>
      <c r="V39" s="588"/>
      <c r="W39" s="588"/>
      <c r="X39" s="588"/>
      <c r="Y39" s="584" t="s">
        <v>368</v>
      </c>
      <c r="Z39" s="584"/>
      <c r="AA39" s="584"/>
      <c r="AB39" s="584"/>
      <c r="AC39" s="584"/>
      <c r="AD39" s="584"/>
      <c r="AE39" s="584"/>
      <c r="AF39" s="584"/>
      <c r="AG39" s="588" t="s">
        <v>368</v>
      </c>
      <c r="AH39" s="588"/>
      <c r="AI39" s="588"/>
      <c r="AJ39" s="71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59" t="s">
        <v>88</v>
      </c>
      <c r="C40" s="582"/>
      <c r="D40" s="582"/>
      <c r="E40" s="582"/>
      <c r="F40" s="582"/>
      <c r="G40" s="582"/>
      <c r="H40" s="582"/>
      <c r="I40" s="582"/>
      <c r="J40" s="582"/>
      <c r="K40" s="582"/>
      <c r="L40" s="585"/>
      <c r="M40" s="583">
        <v>784637</v>
      </c>
      <c r="N40" s="584"/>
      <c r="O40" s="584"/>
      <c r="P40" s="584"/>
      <c r="Q40" s="584"/>
      <c r="R40" s="584"/>
      <c r="S40" s="584"/>
      <c r="T40" s="584"/>
      <c r="U40" s="588">
        <v>1.9</v>
      </c>
      <c r="V40" s="588"/>
      <c r="W40" s="588"/>
      <c r="X40" s="588"/>
      <c r="Y40" s="584" t="s">
        <v>368</v>
      </c>
      <c r="Z40" s="584"/>
      <c r="AA40" s="584"/>
      <c r="AB40" s="584"/>
      <c r="AC40" s="584"/>
      <c r="AD40" s="584"/>
      <c r="AE40" s="584"/>
      <c r="AF40" s="584"/>
      <c r="AG40" s="588" t="s">
        <v>368</v>
      </c>
      <c r="AH40" s="588"/>
      <c r="AI40" s="588"/>
      <c r="AJ40" s="71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59" t="s">
        <v>84</v>
      </c>
      <c r="C41" s="582"/>
      <c r="D41" s="582"/>
      <c r="E41" s="582"/>
      <c r="F41" s="582"/>
      <c r="G41" s="582"/>
      <c r="H41" s="582"/>
      <c r="I41" s="582"/>
      <c r="J41" s="582"/>
      <c r="K41" s="582"/>
      <c r="L41" s="585"/>
      <c r="M41" s="583">
        <v>436999</v>
      </c>
      <c r="N41" s="584"/>
      <c r="O41" s="584"/>
      <c r="P41" s="584"/>
      <c r="Q41" s="584"/>
      <c r="R41" s="584"/>
      <c r="S41" s="584"/>
      <c r="T41" s="584"/>
      <c r="U41" s="588">
        <v>1.1000000000000001</v>
      </c>
      <c r="V41" s="588"/>
      <c r="W41" s="588"/>
      <c r="X41" s="588"/>
      <c r="Y41" s="584">
        <v>8705</v>
      </c>
      <c r="Z41" s="584"/>
      <c r="AA41" s="584"/>
      <c r="AB41" s="584"/>
      <c r="AC41" s="584"/>
      <c r="AD41" s="584"/>
      <c r="AE41" s="584"/>
      <c r="AF41" s="584"/>
      <c r="AG41" s="588">
        <v>0</v>
      </c>
      <c r="AH41" s="588"/>
      <c r="AI41" s="588"/>
      <c r="AJ41" s="71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59" t="s">
        <v>83</v>
      </c>
      <c r="C42" s="582"/>
      <c r="D42" s="582"/>
      <c r="E42" s="582"/>
      <c r="F42" s="582"/>
      <c r="G42" s="582"/>
      <c r="H42" s="582"/>
      <c r="I42" s="582"/>
      <c r="J42" s="582"/>
      <c r="K42" s="582"/>
      <c r="L42" s="585"/>
      <c r="M42" s="583">
        <v>2123600</v>
      </c>
      <c r="N42" s="584"/>
      <c r="O42" s="584"/>
      <c r="P42" s="584"/>
      <c r="Q42" s="584"/>
      <c r="R42" s="584"/>
      <c r="S42" s="584"/>
      <c r="T42" s="584"/>
      <c r="U42" s="588">
        <v>5.2</v>
      </c>
      <c r="V42" s="588"/>
      <c r="W42" s="588"/>
      <c r="X42" s="588"/>
      <c r="Y42" s="584" t="s">
        <v>368</v>
      </c>
      <c r="Z42" s="584"/>
      <c r="AA42" s="584"/>
      <c r="AB42" s="584"/>
      <c r="AC42" s="584"/>
      <c r="AD42" s="584"/>
      <c r="AE42" s="584"/>
      <c r="AF42" s="584"/>
      <c r="AG42" s="588" t="s">
        <v>368</v>
      </c>
      <c r="AH42" s="588"/>
      <c r="AI42" s="588"/>
      <c r="AJ42" s="71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695" t="s">
        <v>82</v>
      </c>
      <c r="D43" s="695"/>
      <c r="E43" s="695"/>
      <c r="F43" s="695"/>
      <c r="G43" s="695"/>
      <c r="H43" s="695"/>
      <c r="I43" s="695"/>
      <c r="J43" s="695"/>
      <c r="K43" s="695"/>
      <c r="L43" s="696"/>
      <c r="M43" s="583" t="s">
        <v>368</v>
      </c>
      <c r="N43" s="584"/>
      <c r="O43" s="584"/>
      <c r="P43" s="584"/>
      <c r="Q43" s="584"/>
      <c r="R43" s="584"/>
      <c r="S43" s="584"/>
      <c r="T43" s="584"/>
      <c r="U43" s="588" t="s">
        <v>368</v>
      </c>
      <c r="V43" s="588"/>
      <c r="W43" s="588"/>
      <c r="X43" s="588"/>
      <c r="Y43" s="584" t="s">
        <v>368</v>
      </c>
      <c r="Z43" s="584"/>
      <c r="AA43" s="584"/>
      <c r="AB43" s="584"/>
      <c r="AC43" s="584"/>
      <c r="AD43" s="584"/>
      <c r="AE43" s="584"/>
      <c r="AF43" s="584"/>
      <c r="AG43" s="588" t="s">
        <v>368</v>
      </c>
      <c r="AH43" s="588"/>
      <c r="AI43" s="588"/>
      <c r="AJ43" s="713"/>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695" t="s">
        <v>81</v>
      </c>
      <c r="D44" s="695"/>
      <c r="E44" s="695"/>
      <c r="F44" s="695"/>
      <c r="G44" s="695"/>
      <c r="H44" s="695"/>
      <c r="I44" s="695"/>
      <c r="J44" s="695"/>
      <c r="K44" s="695"/>
      <c r="L44" s="696"/>
      <c r="M44" s="583">
        <v>1650000</v>
      </c>
      <c r="N44" s="584"/>
      <c r="O44" s="584"/>
      <c r="P44" s="584"/>
      <c r="Q44" s="584"/>
      <c r="R44" s="584"/>
      <c r="S44" s="584"/>
      <c r="T44" s="584"/>
      <c r="U44" s="588">
        <v>4</v>
      </c>
      <c r="V44" s="588"/>
      <c r="W44" s="588"/>
      <c r="X44" s="588"/>
      <c r="Y44" s="584" t="s">
        <v>368</v>
      </c>
      <c r="Z44" s="584"/>
      <c r="AA44" s="584"/>
      <c r="AB44" s="584"/>
      <c r="AC44" s="584"/>
      <c r="AD44" s="584"/>
      <c r="AE44" s="584"/>
      <c r="AF44" s="584"/>
      <c r="AG44" s="588" t="s">
        <v>368</v>
      </c>
      <c r="AH44" s="588"/>
      <c r="AI44" s="588"/>
      <c r="AJ44" s="713"/>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4" t="s">
        <v>80</v>
      </c>
      <c r="C45" s="662"/>
      <c r="D45" s="662"/>
      <c r="E45" s="662"/>
      <c r="F45" s="662"/>
      <c r="G45" s="662"/>
      <c r="H45" s="662"/>
      <c r="I45" s="662"/>
      <c r="J45" s="662"/>
      <c r="K45" s="662"/>
      <c r="L45" s="663"/>
      <c r="M45" s="583">
        <v>40892702</v>
      </c>
      <c r="N45" s="584"/>
      <c r="O45" s="584"/>
      <c r="P45" s="584"/>
      <c r="Q45" s="584"/>
      <c r="R45" s="584"/>
      <c r="S45" s="584"/>
      <c r="T45" s="584"/>
      <c r="U45" s="588">
        <v>100</v>
      </c>
      <c r="V45" s="588"/>
      <c r="W45" s="588"/>
      <c r="X45" s="588"/>
      <c r="Y45" s="584">
        <v>21242222</v>
      </c>
      <c r="Z45" s="584"/>
      <c r="AA45" s="584"/>
      <c r="AB45" s="584"/>
      <c r="AC45" s="584"/>
      <c r="AD45" s="584"/>
      <c r="AE45" s="584"/>
      <c r="AF45" s="584"/>
      <c r="AG45" s="588">
        <v>100</v>
      </c>
      <c r="AH45" s="588"/>
      <c r="AI45" s="588"/>
      <c r="AJ45" s="713"/>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32" t="s">
        <v>79</v>
      </c>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41"/>
      <c r="AD46" s="41"/>
      <c r="AE46" s="41"/>
      <c r="AF46" s="41"/>
      <c r="AG46" s="43"/>
      <c r="AH46" s="632" t="s">
        <v>419</v>
      </c>
      <c r="AI46" s="632"/>
      <c r="AJ46" s="632"/>
      <c r="AK46" s="632"/>
      <c r="AL46" s="632"/>
      <c r="AM46" s="632"/>
      <c r="AN46" s="632"/>
      <c r="AO46" s="632"/>
      <c r="AP46" s="632"/>
      <c r="AQ46" s="38"/>
      <c r="AR46" s="38"/>
      <c r="AS46" s="38"/>
      <c r="AT46" s="41"/>
      <c r="AU46" s="41"/>
      <c r="AV46" s="40"/>
      <c r="AW46" s="42"/>
      <c r="AX46" s="41"/>
      <c r="AY46" s="41"/>
      <c r="AZ46" s="632" t="s">
        <v>78</v>
      </c>
      <c r="BA46" s="632"/>
      <c r="BB46" s="632"/>
      <c r="BC46" s="632"/>
      <c r="BD46" s="632"/>
      <c r="BE46" s="632"/>
      <c r="BF46" s="632"/>
      <c r="BG46" s="632"/>
      <c r="BH46" s="632"/>
      <c r="BI46" s="632"/>
      <c r="BJ46" s="632"/>
      <c r="BK46" s="632"/>
      <c r="BL46" s="632"/>
      <c r="BM46" s="632"/>
      <c r="BN46" s="632"/>
      <c r="BO46" s="632"/>
      <c r="BP46" s="632"/>
      <c r="BQ46" s="632"/>
      <c r="BR46" s="632"/>
      <c r="BS46" s="632"/>
      <c r="BT46" s="41"/>
      <c r="BU46" s="41"/>
      <c r="BV46" s="632" t="s">
        <v>419</v>
      </c>
      <c r="BW46" s="632"/>
      <c r="BX46" s="632"/>
      <c r="BY46" s="632"/>
      <c r="BZ46" s="632"/>
      <c r="CA46" s="632"/>
      <c r="CB46" s="632"/>
      <c r="CC46" s="632"/>
      <c r="CD46" s="41"/>
      <c r="CE46" s="40"/>
      <c r="CF46" s="39"/>
      <c r="CG46" s="283"/>
      <c r="CH46" s="807" t="s">
        <v>77</v>
      </c>
      <c r="CI46" s="807"/>
      <c r="CJ46" s="807"/>
      <c r="CK46" s="807"/>
      <c r="CL46" s="807"/>
      <c r="CM46" s="807"/>
      <c r="CN46" s="807"/>
      <c r="CO46" s="807"/>
      <c r="CP46" s="807"/>
      <c r="CQ46" s="38"/>
      <c r="CR46" s="24"/>
      <c r="CS46" s="728" t="s">
        <v>778</v>
      </c>
      <c r="CT46" s="632"/>
      <c r="CU46" s="632"/>
      <c r="CV46" s="632"/>
      <c r="CW46" s="632"/>
      <c r="CX46" s="632"/>
      <c r="CY46" s="632"/>
      <c r="CZ46" s="633"/>
      <c r="DA46" s="728" t="s">
        <v>395</v>
      </c>
      <c r="DB46" s="632"/>
      <c r="DC46" s="632"/>
      <c r="DD46" s="632"/>
      <c r="DE46" s="632"/>
      <c r="DF46" s="632"/>
      <c r="DG46" s="632"/>
      <c r="DH46" s="809"/>
      <c r="DI46" s="4"/>
    </row>
    <row r="47" spans="2:113" ht="13.5" customHeight="1">
      <c r="B47" s="37"/>
      <c r="C47" s="32"/>
      <c r="D47" s="32"/>
      <c r="E47" s="662"/>
      <c r="F47" s="662"/>
      <c r="G47" s="662"/>
      <c r="H47" s="662"/>
      <c r="I47" s="662"/>
      <c r="J47" s="662"/>
      <c r="K47" s="662"/>
      <c r="L47" s="662"/>
      <c r="M47" s="662"/>
      <c r="N47" s="662"/>
      <c r="O47" s="662"/>
      <c r="P47" s="662"/>
      <c r="Q47" s="662"/>
      <c r="R47" s="662"/>
      <c r="S47" s="662"/>
      <c r="T47" s="662"/>
      <c r="U47" s="662"/>
      <c r="V47" s="662"/>
      <c r="W47" s="662"/>
      <c r="X47" s="662"/>
      <c r="Y47" s="582"/>
      <c r="Z47" s="582"/>
      <c r="AA47" s="582"/>
      <c r="AB47" s="582"/>
      <c r="AC47" s="4"/>
      <c r="AD47" s="4"/>
      <c r="AE47" s="4"/>
      <c r="AF47" s="4"/>
      <c r="AG47" s="6"/>
      <c r="AH47" s="806"/>
      <c r="AI47" s="806"/>
      <c r="AJ47" s="806"/>
      <c r="AK47" s="806"/>
      <c r="AL47" s="806"/>
      <c r="AM47" s="806"/>
      <c r="AN47" s="806"/>
      <c r="AO47" s="806"/>
      <c r="AP47" s="806"/>
      <c r="AQ47" s="35"/>
      <c r="AR47" s="35"/>
      <c r="AS47" s="35"/>
      <c r="AT47" s="4"/>
      <c r="AU47" s="4"/>
      <c r="AV47" s="34"/>
      <c r="AW47" s="33"/>
      <c r="AX47" s="32"/>
      <c r="AY47" s="32"/>
      <c r="AZ47" s="662"/>
      <c r="BA47" s="662"/>
      <c r="BB47" s="662"/>
      <c r="BC47" s="662"/>
      <c r="BD47" s="662"/>
      <c r="BE47" s="662"/>
      <c r="BF47" s="662"/>
      <c r="BG47" s="662"/>
      <c r="BH47" s="662"/>
      <c r="BI47" s="662"/>
      <c r="BJ47" s="662"/>
      <c r="BK47" s="662"/>
      <c r="BL47" s="662"/>
      <c r="BM47" s="662"/>
      <c r="BN47" s="662"/>
      <c r="BO47" s="662"/>
      <c r="BP47" s="662"/>
      <c r="BQ47" s="662"/>
      <c r="BR47" s="662"/>
      <c r="BS47" s="662"/>
      <c r="BT47" s="32"/>
      <c r="BU47" s="32"/>
      <c r="BV47" s="662"/>
      <c r="BW47" s="662"/>
      <c r="BX47" s="662"/>
      <c r="BY47" s="662"/>
      <c r="BZ47" s="662"/>
      <c r="CA47" s="662"/>
      <c r="CB47" s="662"/>
      <c r="CC47" s="662"/>
      <c r="CD47" s="32"/>
      <c r="CE47" s="31"/>
      <c r="CF47" s="20"/>
      <c r="CG47" s="284"/>
      <c r="CH47" s="808"/>
      <c r="CI47" s="808"/>
      <c r="CJ47" s="808"/>
      <c r="CK47" s="808"/>
      <c r="CL47" s="808"/>
      <c r="CM47" s="808"/>
      <c r="CN47" s="808"/>
      <c r="CO47" s="808"/>
      <c r="CP47" s="808"/>
      <c r="CQ47" s="30"/>
      <c r="CR47" s="21"/>
      <c r="CS47" s="697"/>
      <c r="CT47" s="662"/>
      <c r="CU47" s="662"/>
      <c r="CV47" s="662"/>
      <c r="CW47" s="662"/>
      <c r="CX47" s="662"/>
      <c r="CY47" s="662"/>
      <c r="CZ47" s="663"/>
      <c r="DA47" s="697"/>
      <c r="DB47" s="662"/>
      <c r="DC47" s="662"/>
      <c r="DD47" s="662"/>
      <c r="DE47" s="662"/>
      <c r="DF47" s="662"/>
      <c r="DG47" s="662"/>
      <c r="DH47" s="810"/>
      <c r="DI47" s="4"/>
    </row>
    <row r="48" spans="2:113" ht="13.5" customHeight="1">
      <c r="B48" s="29"/>
      <c r="C48" s="28"/>
      <c r="D48" s="788" t="s">
        <v>77</v>
      </c>
      <c r="E48" s="788"/>
      <c r="F48" s="788"/>
      <c r="G48" s="788"/>
      <c r="H48" s="788"/>
      <c r="I48" s="788"/>
      <c r="J48" s="788"/>
      <c r="K48" s="27"/>
      <c r="L48" s="25"/>
      <c r="M48" s="26"/>
      <c r="N48" s="788" t="s">
        <v>76</v>
      </c>
      <c r="O48" s="788"/>
      <c r="P48" s="788"/>
      <c r="Q48" s="788"/>
      <c r="R48" s="788"/>
      <c r="S48" s="788"/>
      <c r="T48" s="25"/>
      <c r="U48" s="795" t="s">
        <v>73</v>
      </c>
      <c r="V48" s="788"/>
      <c r="W48" s="788"/>
      <c r="X48" s="796"/>
      <c r="Y48" s="797" t="s">
        <v>70</v>
      </c>
      <c r="Z48" s="797"/>
      <c r="AA48" s="797"/>
      <c r="AB48" s="797"/>
      <c r="AC48" s="797"/>
      <c r="AD48" s="797"/>
      <c r="AE48" s="797"/>
      <c r="AF48" s="797"/>
      <c r="AG48" s="798" t="s">
        <v>420</v>
      </c>
      <c r="AH48" s="799"/>
      <c r="AI48" s="799"/>
      <c r="AJ48" s="799"/>
      <c r="AK48" s="799"/>
      <c r="AL48" s="799"/>
      <c r="AM48" s="799"/>
      <c r="AN48" s="799"/>
      <c r="AO48" s="799"/>
      <c r="AP48" s="800"/>
      <c r="AQ48" s="797" t="s">
        <v>75</v>
      </c>
      <c r="AR48" s="797"/>
      <c r="AS48" s="797"/>
      <c r="AT48" s="797"/>
      <c r="AU48" s="797"/>
      <c r="AV48" s="797"/>
      <c r="AW48" s="6"/>
      <c r="AX48" s="632" t="s">
        <v>74</v>
      </c>
      <c r="AY48" s="632"/>
      <c r="AZ48" s="632"/>
      <c r="BA48" s="632"/>
      <c r="BB48" s="632"/>
      <c r="BC48" s="632"/>
      <c r="BD48" s="632"/>
      <c r="BE48" s="24"/>
      <c r="BF48" s="6"/>
      <c r="BG48" s="632" t="s">
        <v>421</v>
      </c>
      <c r="BH48" s="632"/>
      <c r="BI48" s="632"/>
      <c r="BJ48" s="632"/>
      <c r="BK48" s="632"/>
      <c r="BL48" s="24"/>
      <c r="BM48" s="632" t="s">
        <v>73</v>
      </c>
      <c r="BN48" s="632"/>
      <c r="BO48" s="632"/>
      <c r="BP48" s="632"/>
      <c r="BQ48" s="801"/>
      <c r="BR48" s="802"/>
      <c r="BS48" s="632" t="s">
        <v>422</v>
      </c>
      <c r="BT48" s="632"/>
      <c r="BU48" s="632"/>
      <c r="BV48" s="632"/>
      <c r="BW48" s="632"/>
      <c r="BX48" s="803"/>
      <c r="BY48" s="804"/>
      <c r="BZ48" s="6"/>
      <c r="CA48" s="805" t="s">
        <v>423</v>
      </c>
      <c r="CB48" s="805"/>
      <c r="CC48" s="805"/>
      <c r="CD48" s="805"/>
      <c r="CE48" s="23"/>
      <c r="CF48" s="728" t="s">
        <v>72</v>
      </c>
      <c r="CG48" s="793"/>
      <c r="CH48" s="793"/>
      <c r="CI48" s="793"/>
      <c r="CJ48" s="793"/>
      <c r="CK48" s="793"/>
      <c r="CL48" s="793"/>
      <c r="CM48" s="793"/>
      <c r="CN48" s="793"/>
      <c r="CO48" s="793"/>
      <c r="CP48" s="793"/>
      <c r="CQ48" s="793"/>
      <c r="CR48" s="794"/>
      <c r="CS48" s="749">
        <v>14269261</v>
      </c>
      <c r="CT48" s="783"/>
      <c r="CU48" s="783"/>
      <c r="CV48" s="783"/>
      <c r="CW48" s="783"/>
      <c r="CX48" s="783"/>
      <c r="CY48" s="783"/>
      <c r="CZ48" s="785"/>
      <c r="DA48" s="749">
        <v>14373069</v>
      </c>
      <c r="DB48" s="783"/>
      <c r="DC48" s="783"/>
      <c r="DD48" s="783"/>
      <c r="DE48" s="783"/>
      <c r="DF48" s="783"/>
      <c r="DG48" s="783"/>
      <c r="DH48" s="786"/>
      <c r="DI48" s="4"/>
    </row>
    <row r="49" spans="2:113" ht="13.5" customHeight="1">
      <c r="B49" s="787" t="s">
        <v>71</v>
      </c>
      <c r="C49" s="788"/>
      <c r="D49" s="788"/>
      <c r="E49" s="788"/>
      <c r="F49" s="788"/>
      <c r="G49" s="788"/>
      <c r="H49" s="788"/>
      <c r="I49" s="788"/>
      <c r="J49" s="788"/>
      <c r="K49" s="788"/>
      <c r="L49" s="789"/>
      <c r="M49" s="613">
        <v>5391000</v>
      </c>
      <c r="N49" s="790"/>
      <c r="O49" s="790"/>
      <c r="P49" s="790"/>
      <c r="Q49" s="790"/>
      <c r="R49" s="790"/>
      <c r="S49" s="790"/>
      <c r="T49" s="790"/>
      <c r="U49" s="791">
        <v>13.5</v>
      </c>
      <c r="V49" s="791"/>
      <c r="W49" s="791"/>
      <c r="X49" s="791"/>
      <c r="Y49" s="790">
        <v>4764611</v>
      </c>
      <c r="Z49" s="790"/>
      <c r="AA49" s="790"/>
      <c r="AB49" s="790"/>
      <c r="AC49" s="790"/>
      <c r="AD49" s="790"/>
      <c r="AE49" s="790"/>
      <c r="AF49" s="790"/>
      <c r="AG49" s="790">
        <v>4739003</v>
      </c>
      <c r="AH49" s="790"/>
      <c r="AI49" s="790"/>
      <c r="AJ49" s="790"/>
      <c r="AK49" s="790"/>
      <c r="AL49" s="790"/>
      <c r="AM49" s="790"/>
      <c r="AN49" s="790"/>
      <c r="AO49" s="790"/>
      <c r="AP49" s="790"/>
      <c r="AQ49" s="791">
        <v>20.7</v>
      </c>
      <c r="AR49" s="791"/>
      <c r="AS49" s="791"/>
      <c r="AT49" s="791"/>
      <c r="AU49" s="791"/>
      <c r="AV49" s="792"/>
      <c r="AW49" s="22"/>
      <c r="AX49" s="662"/>
      <c r="AY49" s="662"/>
      <c r="AZ49" s="662"/>
      <c r="BA49" s="662"/>
      <c r="BB49" s="662"/>
      <c r="BC49" s="662"/>
      <c r="BD49" s="662"/>
      <c r="BE49" s="21"/>
      <c r="BF49" s="22"/>
      <c r="BG49" s="662"/>
      <c r="BH49" s="662"/>
      <c r="BI49" s="662"/>
      <c r="BJ49" s="662"/>
      <c r="BK49" s="662"/>
      <c r="BL49" s="21"/>
      <c r="BM49" s="662"/>
      <c r="BN49" s="662"/>
      <c r="BO49" s="662"/>
      <c r="BP49" s="662"/>
      <c r="BQ49" s="20"/>
      <c r="BR49" s="662" t="s">
        <v>27</v>
      </c>
      <c r="BS49" s="662"/>
      <c r="BT49" s="662"/>
      <c r="BU49" s="662"/>
      <c r="BV49" s="662"/>
      <c r="BW49" s="662"/>
      <c r="BX49" s="662"/>
      <c r="BY49" s="19"/>
      <c r="BZ49" s="673" t="s">
        <v>70</v>
      </c>
      <c r="CA49" s="674"/>
      <c r="CB49" s="674"/>
      <c r="CC49" s="674"/>
      <c r="CD49" s="674"/>
      <c r="CE49" s="675"/>
      <c r="CF49" s="619" t="s">
        <v>69</v>
      </c>
      <c r="CG49" s="684"/>
      <c r="CH49" s="684"/>
      <c r="CI49" s="684"/>
      <c r="CJ49" s="684"/>
      <c r="CK49" s="684"/>
      <c r="CL49" s="684"/>
      <c r="CM49" s="684"/>
      <c r="CN49" s="684"/>
      <c r="CO49" s="684"/>
      <c r="CP49" s="684"/>
      <c r="CQ49" s="684"/>
      <c r="CR49" s="685"/>
      <c r="CS49" s="583">
        <v>16952693</v>
      </c>
      <c r="CT49" s="752"/>
      <c r="CU49" s="752"/>
      <c r="CV49" s="752"/>
      <c r="CW49" s="752"/>
      <c r="CX49" s="752"/>
      <c r="CY49" s="752"/>
      <c r="CZ49" s="753"/>
      <c r="DA49" s="583">
        <v>17024426</v>
      </c>
      <c r="DB49" s="752"/>
      <c r="DC49" s="752"/>
      <c r="DD49" s="752"/>
      <c r="DE49" s="752"/>
      <c r="DF49" s="752"/>
      <c r="DG49" s="752"/>
      <c r="DH49" s="754"/>
      <c r="DI49" s="4"/>
    </row>
    <row r="50" spans="2:113" ht="13.5" customHeight="1">
      <c r="B50" s="17"/>
      <c r="C50" s="582" t="s">
        <v>68</v>
      </c>
      <c r="D50" s="582"/>
      <c r="E50" s="582"/>
      <c r="F50" s="582"/>
      <c r="G50" s="582"/>
      <c r="H50" s="582"/>
      <c r="I50" s="582"/>
      <c r="J50" s="582"/>
      <c r="K50" s="582"/>
      <c r="L50" s="585"/>
      <c r="M50" s="583">
        <v>3453913</v>
      </c>
      <c r="N50" s="584"/>
      <c r="O50" s="584"/>
      <c r="P50" s="584"/>
      <c r="Q50" s="584"/>
      <c r="R50" s="584"/>
      <c r="S50" s="584"/>
      <c r="T50" s="584"/>
      <c r="U50" s="588">
        <v>8.6</v>
      </c>
      <c r="V50" s="588"/>
      <c r="W50" s="588"/>
      <c r="X50" s="588"/>
      <c r="Y50" s="584">
        <v>3056174</v>
      </c>
      <c r="Z50" s="584"/>
      <c r="AA50" s="584"/>
      <c r="AB50" s="584"/>
      <c r="AC50" s="584"/>
      <c r="AD50" s="584"/>
      <c r="AE50" s="584"/>
      <c r="AF50" s="584"/>
      <c r="AG50" s="584" t="s">
        <v>368</v>
      </c>
      <c r="AH50" s="584"/>
      <c r="AI50" s="584"/>
      <c r="AJ50" s="584"/>
      <c r="AK50" s="584"/>
      <c r="AL50" s="584"/>
      <c r="AM50" s="584"/>
      <c r="AN50" s="584"/>
      <c r="AO50" s="584"/>
      <c r="AP50" s="584"/>
      <c r="AQ50" s="588" t="s">
        <v>368</v>
      </c>
      <c r="AR50" s="588"/>
      <c r="AS50" s="588"/>
      <c r="AT50" s="588"/>
      <c r="AU50" s="588"/>
      <c r="AV50" s="647"/>
      <c r="AW50" s="728" t="s">
        <v>67</v>
      </c>
      <c r="AX50" s="632"/>
      <c r="AY50" s="632"/>
      <c r="AZ50" s="632"/>
      <c r="BA50" s="632"/>
      <c r="BB50" s="632"/>
      <c r="BC50" s="632"/>
      <c r="BD50" s="632"/>
      <c r="BE50" s="633"/>
      <c r="BF50" s="782">
        <v>294345</v>
      </c>
      <c r="BG50" s="783"/>
      <c r="BH50" s="783"/>
      <c r="BI50" s="783"/>
      <c r="BJ50" s="783"/>
      <c r="BK50" s="783"/>
      <c r="BL50" s="783"/>
      <c r="BM50" s="784">
        <v>0.7</v>
      </c>
      <c r="BN50" s="784"/>
      <c r="BO50" s="784"/>
      <c r="BP50" s="784"/>
      <c r="BQ50" s="783">
        <v>6456</v>
      </c>
      <c r="BR50" s="783"/>
      <c r="BS50" s="783"/>
      <c r="BT50" s="783"/>
      <c r="BU50" s="783"/>
      <c r="BV50" s="783"/>
      <c r="BW50" s="783"/>
      <c r="BX50" s="783"/>
      <c r="BY50" s="783"/>
      <c r="BZ50" s="783">
        <v>294292</v>
      </c>
      <c r="CA50" s="783"/>
      <c r="CB50" s="783"/>
      <c r="CC50" s="783"/>
      <c r="CD50" s="783"/>
      <c r="CE50" s="785"/>
      <c r="CF50" s="619" t="s">
        <v>66</v>
      </c>
      <c r="CG50" s="684"/>
      <c r="CH50" s="684"/>
      <c r="CI50" s="684"/>
      <c r="CJ50" s="684"/>
      <c r="CK50" s="684"/>
      <c r="CL50" s="684"/>
      <c r="CM50" s="684"/>
      <c r="CN50" s="684"/>
      <c r="CO50" s="684"/>
      <c r="CP50" s="684"/>
      <c r="CQ50" s="684"/>
      <c r="CR50" s="685"/>
      <c r="CS50" s="583">
        <v>18248004</v>
      </c>
      <c r="CT50" s="752"/>
      <c r="CU50" s="752"/>
      <c r="CV50" s="752"/>
      <c r="CW50" s="752"/>
      <c r="CX50" s="752"/>
      <c r="CY50" s="752"/>
      <c r="CZ50" s="753"/>
      <c r="DA50" s="583">
        <v>18384298</v>
      </c>
      <c r="DB50" s="752"/>
      <c r="DC50" s="752"/>
      <c r="DD50" s="752"/>
      <c r="DE50" s="752"/>
      <c r="DF50" s="752"/>
      <c r="DG50" s="752"/>
      <c r="DH50" s="754"/>
      <c r="DI50" s="4"/>
    </row>
    <row r="51" spans="2:113" ht="13.5" customHeight="1">
      <c r="B51" s="659" t="s">
        <v>65</v>
      </c>
      <c r="C51" s="582"/>
      <c r="D51" s="582"/>
      <c r="E51" s="582"/>
      <c r="F51" s="582"/>
      <c r="G51" s="582"/>
      <c r="H51" s="582"/>
      <c r="I51" s="582"/>
      <c r="J51" s="582"/>
      <c r="K51" s="582"/>
      <c r="L51" s="585"/>
      <c r="M51" s="583">
        <v>13416257</v>
      </c>
      <c r="N51" s="584"/>
      <c r="O51" s="584"/>
      <c r="P51" s="584"/>
      <c r="Q51" s="584"/>
      <c r="R51" s="584"/>
      <c r="S51" s="584"/>
      <c r="T51" s="584"/>
      <c r="U51" s="588">
        <v>33.5</v>
      </c>
      <c r="V51" s="588"/>
      <c r="W51" s="588"/>
      <c r="X51" s="588"/>
      <c r="Y51" s="584">
        <v>3942691</v>
      </c>
      <c r="Z51" s="584"/>
      <c r="AA51" s="584"/>
      <c r="AB51" s="584"/>
      <c r="AC51" s="584"/>
      <c r="AD51" s="584"/>
      <c r="AE51" s="584"/>
      <c r="AF51" s="584"/>
      <c r="AG51" s="584">
        <v>3942411</v>
      </c>
      <c r="AH51" s="584"/>
      <c r="AI51" s="584"/>
      <c r="AJ51" s="584"/>
      <c r="AK51" s="584"/>
      <c r="AL51" s="584"/>
      <c r="AM51" s="584"/>
      <c r="AN51" s="584"/>
      <c r="AO51" s="584"/>
      <c r="AP51" s="584"/>
      <c r="AQ51" s="588">
        <v>17.2</v>
      </c>
      <c r="AR51" s="588"/>
      <c r="AS51" s="588"/>
      <c r="AT51" s="588"/>
      <c r="AU51" s="588"/>
      <c r="AV51" s="647"/>
      <c r="AW51" s="619" t="s">
        <v>64</v>
      </c>
      <c r="AX51" s="582"/>
      <c r="AY51" s="582"/>
      <c r="AZ51" s="582"/>
      <c r="BA51" s="582"/>
      <c r="BB51" s="582"/>
      <c r="BC51" s="582"/>
      <c r="BD51" s="582"/>
      <c r="BE51" s="585"/>
      <c r="BF51" s="583">
        <v>3595885</v>
      </c>
      <c r="BG51" s="584"/>
      <c r="BH51" s="584"/>
      <c r="BI51" s="584"/>
      <c r="BJ51" s="584"/>
      <c r="BK51" s="584"/>
      <c r="BL51" s="584"/>
      <c r="BM51" s="588">
        <v>9</v>
      </c>
      <c r="BN51" s="588"/>
      <c r="BO51" s="588"/>
      <c r="BP51" s="588"/>
      <c r="BQ51" s="584">
        <v>105575</v>
      </c>
      <c r="BR51" s="584"/>
      <c r="BS51" s="584"/>
      <c r="BT51" s="584"/>
      <c r="BU51" s="584"/>
      <c r="BV51" s="584"/>
      <c r="BW51" s="584"/>
      <c r="BX51" s="584"/>
      <c r="BY51" s="584"/>
      <c r="BZ51" s="584">
        <v>3058057</v>
      </c>
      <c r="CA51" s="584"/>
      <c r="CB51" s="584"/>
      <c r="CC51" s="584"/>
      <c r="CD51" s="584"/>
      <c r="CE51" s="584"/>
      <c r="CF51" s="619" t="s">
        <v>63</v>
      </c>
      <c r="CG51" s="684"/>
      <c r="CH51" s="684"/>
      <c r="CI51" s="684"/>
      <c r="CJ51" s="684"/>
      <c r="CK51" s="684"/>
      <c r="CL51" s="684"/>
      <c r="CM51" s="684"/>
      <c r="CN51" s="684"/>
      <c r="CO51" s="684"/>
      <c r="CP51" s="684"/>
      <c r="CQ51" s="684"/>
      <c r="CR51" s="685"/>
      <c r="CS51" s="583">
        <v>22585958</v>
      </c>
      <c r="CT51" s="752"/>
      <c r="CU51" s="752"/>
      <c r="CV51" s="752"/>
      <c r="CW51" s="752"/>
      <c r="CX51" s="752"/>
      <c r="CY51" s="752"/>
      <c r="CZ51" s="753"/>
      <c r="DA51" s="583">
        <v>22399270</v>
      </c>
      <c r="DB51" s="752"/>
      <c r="DC51" s="752"/>
      <c r="DD51" s="752"/>
      <c r="DE51" s="752"/>
      <c r="DF51" s="752"/>
      <c r="DG51" s="752"/>
      <c r="DH51" s="754"/>
      <c r="DI51" s="4"/>
    </row>
    <row r="52" spans="2:113" ht="13.5" customHeight="1">
      <c r="B52" s="659" t="s">
        <v>40</v>
      </c>
      <c r="C52" s="582"/>
      <c r="D52" s="582"/>
      <c r="E52" s="582"/>
      <c r="F52" s="582"/>
      <c r="G52" s="582"/>
      <c r="H52" s="582"/>
      <c r="I52" s="582"/>
      <c r="J52" s="582"/>
      <c r="K52" s="582"/>
      <c r="L52" s="585"/>
      <c r="M52" s="583">
        <v>2521927</v>
      </c>
      <c r="N52" s="584"/>
      <c r="O52" s="584"/>
      <c r="P52" s="584"/>
      <c r="Q52" s="584"/>
      <c r="R52" s="584"/>
      <c r="S52" s="584"/>
      <c r="T52" s="584"/>
      <c r="U52" s="588">
        <v>6.3</v>
      </c>
      <c r="V52" s="588"/>
      <c r="W52" s="588"/>
      <c r="X52" s="588"/>
      <c r="Y52" s="584">
        <v>2521927</v>
      </c>
      <c r="Z52" s="584"/>
      <c r="AA52" s="584"/>
      <c r="AB52" s="584"/>
      <c r="AC52" s="584"/>
      <c r="AD52" s="584"/>
      <c r="AE52" s="584"/>
      <c r="AF52" s="584"/>
      <c r="AG52" s="734">
        <v>2521927</v>
      </c>
      <c r="AH52" s="734"/>
      <c r="AI52" s="734"/>
      <c r="AJ52" s="734"/>
      <c r="AK52" s="734"/>
      <c r="AL52" s="734"/>
      <c r="AM52" s="734"/>
      <c r="AN52" s="734"/>
      <c r="AO52" s="734"/>
      <c r="AP52" s="734"/>
      <c r="AQ52" s="588">
        <v>11</v>
      </c>
      <c r="AR52" s="588"/>
      <c r="AS52" s="588"/>
      <c r="AT52" s="588"/>
      <c r="AU52" s="588"/>
      <c r="AV52" s="647"/>
      <c r="AW52" s="619" t="s">
        <v>62</v>
      </c>
      <c r="AX52" s="582"/>
      <c r="AY52" s="582"/>
      <c r="AZ52" s="582"/>
      <c r="BA52" s="582"/>
      <c r="BB52" s="582"/>
      <c r="BC52" s="582"/>
      <c r="BD52" s="582"/>
      <c r="BE52" s="585"/>
      <c r="BF52" s="583">
        <v>21667448</v>
      </c>
      <c r="BG52" s="584"/>
      <c r="BH52" s="584"/>
      <c r="BI52" s="584"/>
      <c r="BJ52" s="584"/>
      <c r="BK52" s="584"/>
      <c r="BL52" s="584"/>
      <c r="BM52" s="588">
        <v>54.1</v>
      </c>
      <c r="BN52" s="588"/>
      <c r="BO52" s="588"/>
      <c r="BP52" s="588"/>
      <c r="BQ52" s="584">
        <v>687058</v>
      </c>
      <c r="BR52" s="584"/>
      <c r="BS52" s="584"/>
      <c r="BT52" s="584"/>
      <c r="BU52" s="584"/>
      <c r="BV52" s="584"/>
      <c r="BW52" s="584"/>
      <c r="BX52" s="584"/>
      <c r="BY52" s="584"/>
      <c r="BZ52" s="584">
        <v>9995711</v>
      </c>
      <c r="CA52" s="584"/>
      <c r="CB52" s="584"/>
      <c r="CC52" s="584"/>
      <c r="CD52" s="584"/>
      <c r="CE52" s="584"/>
      <c r="CF52" s="619" t="s">
        <v>61</v>
      </c>
      <c r="CG52" s="684"/>
      <c r="CH52" s="684"/>
      <c r="CI52" s="684"/>
      <c r="CJ52" s="684"/>
      <c r="CK52" s="684"/>
      <c r="CL52" s="684"/>
      <c r="CM52" s="684"/>
      <c r="CN52" s="684"/>
      <c r="CO52" s="684"/>
      <c r="CP52" s="684"/>
      <c r="CQ52" s="684"/>
      <c r="CR52" s="685"/>
      <c r="CS52" s="769">
        <v>0.84</v>
      </c>
      <c r="CT52" s="770"/>
      <c r="CU52" s="770"/>
      <c r="CV52" s="770"/>
      <c r="CW52" s="770"/>
      <c r="CX52" s="770"/>
      <c r="CY52" s="770"/>
      <c r="CZ52" s="771"/>
      <c r="DA52" s="769">
        <v>0.83</v>
      </c>
      <c r="DB52" s="770"/>
      <c r="DC52" s="770"/>
      <c r="DD52" s="770"/>
      <c r="DE52" s="770"/>
      <c r="DF52" s="770"/>
      <c r="DG52" s="770"/>
      <c r="DH52" s="775"/>
      <c r="DI52" s="4"/>
    </row>
    <row r="53" spans="2:113" ht="13.5" customHeight="1">
      <c r="B53" s="686" t="s">
        <v>116</v>
      </c>
      <c r="C53" s="688" t="s">
        <v>424</v>
      </c>
      <c r="D53" s="689"/>
      <c r="E53" s="689"/>
      <c r="F53" s="689"/>
      <c r="G53" s="689"/>
      <c r="H53" s="689"/>
      <c r="I53" s="690" t="s">
        <v>12</v>
      </c>
      <c r="J53" s="692" t="s">
        <v>60</v>
      </c>
      <c r="K53" s="692"/>
      <c r="L53" s="693"/>
      <c r="M53" s="741">
        <v>2303347</v>
      </c>
      <c r="N53" s="742"/>
      <c r="O53" s="742"/>
      <c r="P53" s="742"/>
      <c r="Q53" s="742"/>
      <c r="R53" s="742"/>
      <c r="S53" s="742"/>
      <c r="T53" s="742"/>
      <c r="U53" s="743">
        <v>5.7</v>
      </c>
      <c r="V53" s="743"/>
      <c r="W53" s="743"/>
      <c r="X53" s="743"/>
      <c r="Y53" s="742">
        <v>2303347</v>
      </c>
      <c r="Z53" s="742"/>
      <c r="AA53" s="742"/>
      <c r="AB53" s="742"/>
      <c r="AC53" s="742"/>
      <c r="AD53" s="742"/>
      <c r="AE53" s="742"/>
      <c r="AF53" s="742"/>
      <c r="AG53" s="742">
        <v>2303347</v>
      </c>
      <c r="AH53" s="742"/>
      <c r="AI53" s="742"/>
      <c r="AJ53" s="742"/>
      <c r="AK53" s="742"/>
      <c r="AL53" s="742"/>
      <c r="AM53" s="742"/>
      <c r="AN53" s="742"/>
      <c r="AO53" s="742"/>
      <c r="AP53" s="742"/>
      <c r="AQ53" s="743">
        <v>10.1</v>
      </c>
      <c r="AR53" s="743"/>
      <c r="AS53" s="743"/>
      <c r="AT53" s="743"/>
      <c r="AU53" s="743"/>
      <c r="AV53" s="781"/>
      <c r="AW53" s="619" t="s">
        <v>59</v>
      </c>
      <c r="AX53" s="582"/>
      <c r="AY53" s="582"/>
      <c r="AZ53" s="582"/>
      <c r="BA53" s="582"/>
      <c r="BB53" s="582"/>
      <c r="BC53" s="582"/>
      <c r="BD53" s="582"/>
      <c r="BE53" s="585"/>
      <c r="BF53" s="583">
        <v>3096640</v>
      </c>
      <c r="BG53" s="584"/>
      <c r="BH53" s="584"/>
      <c r="BI53" s="584"/>
      <c r="BJ53" s="584"/>
      <c r="BK53" s="584"/>
      <c r="BL53" s="584"/>
      <c r="BM53" s="588">
        <v>7.7</v>
      </c>
      <c r="BN53" s="588"/>
      <c r="BO53" s="588"/>
      <c r="BP53" s="588"/>
      <c r="BQ53" s="584">
        <v>55980</v>
      </c>
      <c r="BR53" s="584"/>
      <c r="BS53" s="584"/>
      <c r="BT53" s="584"/>
      <c r="BU53" s="584"/>
      <c r="BV53" s="584"/>
      <c r="BW53" s="584"/>
      <c r="BX53" s="584"/>
      <c r="BY53" s="584"/>
      <c r="BZ53" s="584">
        <v>2433763</v>
      </c>
      <c r="CA53" s="584"/>
      <c r="CB53" s="584"/>
      <c r="CC53" s="584"/>
      <c r="CD53" s="584"/>
      <c r="CE53" s="584"/>
      <c r="CF53" s="619" t="s">
        <v>58</v>
      </c>
      <c r="CG53" s="694"/>
      <c r="CH53" s="694"/>
      <c r="CI53" s="694"/>
      <c r="CJ53" s="694"/>
      <c r="CK53" s="694"/>
      <c r="CL53" s="694"/>
      <c r="CM53" s="694"/>
      <c r="CN53" s="694"/>
      <c r="CO53" s="694"/>
      <c r="CP53" s="694"/>
      <c r="CQ53" s="708" t="s">
        <v>3</v>
      </c>
      <c r="CR53" s="709"/>
      <c r="CS53" s="586">
        <v>3</v>
      </c>
      <c r="CT53" s="635"/>
      <c r="CU53" s="635"/>
      <c r="CV53" s="635"/>
      <c r="CW53" s="635"/>
      <c r="CX53" s="635"/>
      <c r="CY53" s="635"/>
      <c r="CZ53" s="765"/>
      <c r="DA53" s="586">
        <v>2.5</v>
      </c>
      <c r="DB53" s="635"/>
      <c r="DC53" s="635"/>
      <c r="DD53" s="635"/>
      <c r="DE53" s="635"/>
      <c r="DF53" s="635"/>
      <c r="DG53" s="635"/>
      <c r="DH53" s="760"/>
      <c r="DI53" s="4"/>
    </row>
    <row r="54" spans="2:113" ht="13.5" customHeight="1">
      <c r="B54" s="616"/>
      <c r="C54" s="641"/>
      <c r="D54" s="642"/>
      <c r="E54" s="642"/>
      <c r="F54" s="642"/>
      <c r="G54" s="642"/>
      <c r="H54" s="642"/>
      <c r="I54" s="691"/>
      <c r="J54" s="695" t="s">
        <v>57</v>
      </c>
      <c r="K54" s="695"/>
      <c r="L54" s="696"/>
      <c r="M54" s="583">
        <v>218580</v>
      </c>
      <c r="N54" s="584"/>
      <c r="O54" s="584"/>
      <c r="P54" s="584"/>
      <c r="Q54" s="584"/>
      <c r="R54" s="584"/>
      <c r="S54" s="584"/>
      <c r="T54" s="584"/>
      <c r="U54" s="588">
        <v>0.5</v>
      </c>
      <c r="V54" s="588"/>
      <c r="W54" s="588"/>
      <c r="X54" s="588"/>
      <c r="Y54" s="584">
        <v>218580</v>
      </c>
      <c r="Z54" s="584"/>
      <c r="AA54" s="584"/>
      <c r="AB54" s="584"/>
      <c r="AC54" s="584"/>
      <c r="AD54" s="584"/>
      <c r="AE54" s="584"/>
      <c r="AF54" s="584"/>
      <c r="AG54" s="584">
        <v>218580</v>
      </c>
      <c r="AH54" s="584"/>
      <c r="AI54" s="584"/>
      <c r="AJ54" s="584"/>
      <c r="AK54" s="584"/>
      <c r="AL54" s="584"/>
      <c r="AM54" s="584"/>
      <c r="AN54" s="584"/>
      <c r="AO54" s="584"/>
      <c r="AP54" s="584"/>
      <c r="AQ54" s="588">
        <v>1</v>
      </c>
      <c r="AR54" s="588"/>
      <c r="AS54" s="588"/>
      <c r="AT54" s="588"/>
      <c r="AU54" s="588"/>
      <c r="AV54" s="647"/>
      <c r="AW54" s="619" t="s">
        <v>56</v>
      </c>
      <c r="AX54" s="582"/>
      <c r="AY54" s="582"/>
      <c r="AZ54" s="582"/>
      <c r="BA54" s="582"/>
      <c r="BB54" s="582"/>
      <c r="BC54" s="582"/>
      <c r="BD54" s="582"/>
      <c r="BE54" s="585"/>
      <c r="BF54" s="583">
        <v>210397</v>
      </c>
      <c r="BG54" s="584"/>
      <c r="BH54" s="584"/>
      <c r="BI54" s="584"/>
      <c r="BJ54" s="584"/>
      <c r="BK54" s="584"/>
      <c r="BL54" s="584"/>
      <c r="BM54" s="588">
        <v>0.5</v>
      </c>
      <c r="BN54" s="588"/>
      <c r="BO54" s="588"/>
      <c r="BP54" s="588"/>
      <c r="BQ54" s="584">
        <v>2562</v>
      </c>
      <c r="BR54" s="584"/>
      <c r="BS54" s="584"/>
      <c r="BT54" s="584"/>
      <c r="BU54" s="584"/>
      <c r="BV54" s="584"/>
      <c r="BW54" s="584"/>
      <c r="BX54" s="584"/>
      <c r="BY54" s="584"/>
      <c r="BZ54" s="584">
        <v>141664</v>
      </c>
      <c r="CA54" s="584"/>
      <c r="CB54" s="584"/>
      <c r="CC54" s="584"/>
      <c r="CD54" s="584"/>
      <c r="CE54" s="584"/>
      <c r="CF54" s="697" t="s">
        <v>55</v>
      </c>
      <c r="CG54" s="698"/>
      <c r="CH54" s="698"/>
      <c r="CI54" s="698"/>
      <c r="CJ54" s="698"/>
      <c r="CK54" s="698"/>
      <c r="CL54" s="698"/>
      <c r="CM54" s="698"/>
      <c r="CN54" s="698"/>
      <c r="CO54" s="698"/>
      <c r="CP54" s="698"/>
      <c r="CQ54" s="710" t="s">
        <v>3</v>
      </c>
      <c r="CR54" s="711"/>
      <c r="CS54" s="586">
        <v>9.9</v>
      </c>
      <c r="CT54" s="635"/>
      <c r="CU54" s="635"/>
      <c r="CV54" s="635"/>
      <c r="CW54" s="635"/>
      <c r="CX54" s="635"/>
      <c r="CY54" s="635"/>
      <c r="CZ54" s="765"/>
      <c r="DA54" s="586">
        <v>9.8000000000000007</v>
      </c>
      <c r="DB54" s="635"/>
      <c r="DC54" s="635"/>
      <c r="DD54" s="635"/>
      <c r="DE54" s="635"/>
      <c r="DF54" s="635"/>
      <c r="DG54" s="635"/>
      <c r="DH54" s="760"/>
      <c r="DI54" s="4"/>
    </row>
    <row r="55" spans="2:113" ht="13.5" customHeight="1">
      <c r="B55" s="687"/>
      <c r="C55" s="699" t="s">
        <v>425</v>
      </c>
      <c r="D55" s="700"/>
      <c r="E55" s="700"/>
      <c r="F55" s="700"/>
      <c r="G55" s="700"/>
      <c r="H55" s="700"/>
      <c r="I55" s="700"/>
      <c r="J55" s="700"/>
      <c r="K55" s="700"/>
      <c r="L55" s="701"/>
      <c r="M55" s="733" t="s">
        <v>368</v>
      </c>
      <c r="N55" s="734"/>
      <c r="O55" s="734"/>
      <c r="P55" s="734"/>
      <c r="Q55" s="734"/>
      <c r="R55" s="734"/>
      <c r="S55" s="734"/>
      <c r="T55" s="734"/>
      <c r="U55" s="735" t="s">
        <v>368</v>
      </c>
      <c r="V55" s="735"/>
      <c r="W55" s="735"/>
      <c r="X55" s="735"/>
      <c r="Y55" s="734" t="s">
        <v>368</v>
      </c>
      <c r="Z55" s="734"/>
      <c r="AA55" s="734"/>
      <c r="AB55" s="734"/>
      <c r="AC55" s="734"/>
      <c r="AD55" s="734"/>
      <c r="AE55" s="734"/>
      <c r="AF55" s="734"/>
      <c r="AG55" s="734" t="s">
        <v>368</v>
      </c>
      <c r="AH55" s="734"/>
      <c r="AI55" s="734"/>
      <c r="AJ55" s="734"/>
      <c r="AK55" s="734"/>
      <c r="AL55" s="734"/>
      <c r="AM55" s="734"/>
      <c r="AN55" s="734"/>
      <c r="AO55" s="734"/>
      <c r="AP55" s="734"/>
      <c r="AQ55" s="735" t="s">
        <v>368</v>
      </c>
      <c r="AR55" s="735"/>
      <c r="AS55" s="735"/>
      <c r="AT55" s="735"/>
      <c r="AU55" s="735"/>
      <c r="AV55" s="778"/>
      <c r="AW55" s="619" t="s">
        <v>54</v>
      </c>
      <c r="AX55" s="582"/>
      <c r="AY55" s="582"/>
      <c r="AZ55" s="582"/>
      <c r="BA55" s="582"/>
      <c r="BB55" s="582"/>
      <c r="BC55" s="582"/>
      <c r="BD55" s="582"/>
      <c r="BE55" s="585"/>
      <c r="BF55" s="583">
        <v>69857</v>
      </c>
      <c r="BG55" s="584"/>
      <c r="BH55" s="584"/>
      <c r="BI55" s="584"/>
      <c r="BJ55" s="584"/>
      <c r="BK55" s="584"/>
      <c r="BL55" s="584"/>
      <c r="BM55" s="588">
        <v>0.2</v>
      </c>
      <c r="BN55" s="588"/>
      <c r="BO55" s="588"/>
      <c r="BP55" s="588"/>
      <c r="BQ55" s="584" t="s">
        <v>368</v>
      </c>
      <c r="BR55" s="584"/>
      <c r="BS55" s="584"/>
      <c r="BT55" s="584"/>
      <c r="BU55" s="584"/>
      <c r="BV55" s="584"/>
      <c r="BW55" s="584"/>
      <c r="BX55" s="584"/>
      <c r="BY55" s="584"/>
      <c r="BZ55" s="584">
        <v>43879</v>
      </c>
      <c r="CA55" s="584"/>
      <c r="CB55" s="584"/>
      <c r="CC55" s="584"/>
      <c r="CD55" s="584"/>
      <c r="CE55" s="584"/>
      <c r="CF55" s="702" t="s">
        <v>426</v>
      </c>
      <c r="CG55" s="703"/>
      <c r="CH55" s="728" t="s">
        <v>53</v>
      </c>
      <c r="CI55" s="777"/>
      <c r="CJ55" s="777"/>
      <c r="CK55" s="777"/>
      <c r="CL55" s="777"/>
      <c r="CM55" s="777"/>
      <c r="CN55" s="777"/>
      <c r="CO55" s="777"/>
      <c r="CP55" s="777"/>
      <c r="CQ55" s="779" t="s">
        <v>3</v>
      </c>
      <c r="CR55" s="780"/>
      <c r="CS55" s="766" t="s">
        <v>368</v>
      </c>
      <c r="CT55" s="767"/>
      <c r="CU55" s="767"/>
      <c r="CV55" s="767"/>
      <c r="CW55" s="767"/>
      <c r="CX55" s="767"/>
      <c r="CY55" s="767"/>
      <c r="CZ55" s="768"/>
      <c r="DA55" s="766" t="s">
        <v>368</v>
      </c>
      <c r="DB55" s="767"/>
      <c r="DC55" s="767"/>
      <c r="DD55" s="767"/>
      <c r="DE55" s="767"/>
      <c r="DF55" s="767"/>
      <c r="DG55" s="767"/>
      <c r="DH55" s="776"/>
      <c r="DI55" s="4"/>
    </row>
    <row r="56" spans="2:113" ht="13.5" customHeight="1">
      <c r="B56" s="659" t="s">
        <v>52</v>
      </c>
      <c r="C56" s="582"/>
      <c r="D56" s="582"/>
      <c r="E56" s="582"/>
      <c r="F56" s="582"/>
      <c r="G56" s="582"/>
      <c r="H56" s="582"/>
      <c r="I56" s="582"/>
      <c r="J56" s="582"/>
      <c r="K56" s="582"/>
      <c r="L56" s="585"/>
      <c r="M56" s="583">
        <v>21329184</v>
      </c>
      <c r="N56" s="584"/>
      <c r="O56" s="584"/>
      <c r="P56" s="584"/>
      <c r="Q56" s="584"/>
      <c r="R56" s="584"/>
      <c r="S56" s="584"/>
      <c r="T56" s="584"/>
      <c r="U56" s="588">
        <v>53.2</v>
      </c>
      <c r="V56" s="588"/>
      <c r="W56" s="588"/>
      <c r="X56" s="588"/>
      <c r="Y56" s="584">
        <v>11229229</v>
      </c>
      <c r="Z56" s="584"/>
      <c r="AA56" s="584"/>
      <c r="AB56" s="584"/>
      <c r="AC56" s="584"/>
      <c r="AD56" s="584"/>
      <c r="AE56" s="584"/>
      <c r="AF56" s="584"/>
      <c r="AG56" s="742">
        <v>11203341</v>
      </c>
      <c r="AH56" s="742"/>
      <c r="AI56" s="742"/>
      <c r="AJ56" s="742"/>
      <c r="AK56" s="742"/>
      <c r="AL56" s="742"/>
      <c r="AM56" s="742"/>
      <c r="AN56" s="742"/>
      <c r="AO56" s="742"/>
      <c r="AP56" s="742"/>
      <c r="AQ56" s="588">
        <v>48.9</v>
      </c>
      <c r="AR56" s="588"/>
      <c r="AS56" s="588"/>
      <c r="AT56" s="588"/>
      <c r="AU56" s="588"/>
      <c r="AV56" s="647"/>
      <c r="AW56" s="772" t="s">
        <v>427</v>
      </c>
      <c r="AX56" s="773"/>
      <c r="AY56" s="773"/>
      <c r="AZ56" s="773"/>
      <c r="BA56" s="773"/>
      <c r="BB56" s="773"/>
      <c r="BC56" s="773"/>
      <c r="BD56" s="773"/>
      <c r="BE56" s="774"/>
      <c r="BF56" s="583">
        <v>245488</v>
      </c>
      <c r="BG56" s="584"/>
      <c r="BH56" s="584"/>
      <c r="BI56" s="584"/>
      <c r="BJ56" s="584"/>
      <c r="BK56" s="584"/>
      <c r="BL56" s="584"/>
      <c r="BM56" s="588">
        <v>0.6</v>
      </c>
      <c r="BN56" s="588"/>
      <c r="BO56" s="588"/>
      <c r="BP56" s="588"/>
      <c r="BQ56" s="584" t="s">
        <v>368</v>
      </c>
      <c r="BR56" s="584"/>
      <c r="BS56" s="584"/>
      <c r="BT56" s="584"/>
      <c r="BU56" s="584"/>
      <c r="BV56" s="584"/>
      <c r="BW56" s="584"/>
      <c r="BX56" s="584"/>
      <c r="BY56" s="584"/>
      <c r="BZ56" s="584">
        <v>59244</v>
      </c>
      <c r="CA56" s="584"/>
      <c r="CB56" s="584"/>
      <c r="CC56" s="584"/>
      <c r="CD56" s="584"/>
      <c r="CE56" s="584"/>
      <c r="CF56" s="704"/>
      <c r="CG56" s="705"/>
      <c r="CH56" s="619" t="s">
        <v>51</v>
      </c>
      <c r="CI56" s="694"/>
      <c r="CJ56" s="694"/>
      <c r="CK56" s="694"/>
      <c r="CL56" s="694"/>
      <c r="CM56" s="694"/>
      <c r="CN56" s="694"/>
      <c r="CO56" s="694"/>
      <c r="CP56" s="694"/>
      <c r="CQ56" s="708" t="s">
        <v>3</v>
      </c>
      <c r="CR56" s="709"/>
      <c r="CS56" s="769" t="s">
        <v>368</v>
      </c>
      <c r="CT56" s="770"/>
      <c r="CU56" s="770"/>
      <c r="CV56" s="770"/>
      <c r="CW56" s="770"/>
      <c r="CX56" s="770"/>
      <c r="CY56" s="770"/>
      <c r="CZ56" s="771"/>
      <c r="DA56" s="769" t="s">
        <v>368</v>
      </c>
      <c r="DB56" s="770"/>
      <c r="DC56" s="770"/>
      <c r="DD56" s="770"/>
      <c r="DE56" s="770"/>
      <c r="DF56" s="770"/>
      <c r="DG56" s="770"/>
      <c r="DH56" s="775"/>
      <c r="DI56" s="4"/>
    </row>
    <row r="57" spans="2:113" ht="13.5" customHeight="1">
      <c r="B57" s="659" t="s">
        <v>50</v>
      </c>
      <c r="C57" s="582"/>
      <c r="D57" s="582"/>
      <c r="E57" s="582"/>
      <c r="F57" s="582"/>
      <c r="G57" s="582"/>
      <c r="H57" s="582"/>
      <c r="I57" s="582"/>
      <c r="J57" s="582"/>
      <c r="K57" s="582"/>
      <c r="L57" s="585"/>
      <c r="M57" s="583">
        <v>6810419</v>
      </c>
      <c r="N57" s="584"/>
      <c r="O57" s="584"/>
      <c r="P57" s="584"/>
      <c r="Q57" s="584"/>
      <c r="R57" s="584"/>
      <c r="S57" s="584"/>
      <c r="T57" s="584"/>
      <c r="U57" s="588">
        <v>17</v>
      </c>
      <c r="V57" s="588"/>
      <c r="W57" s="588"/>
      <c r="X57" s="588"/>
      <c r="Y57" s="584">
        <v>4784502</v>
      </c>
      <c r="Z57" s="584"/>
      <c r="AA57" s="584"/>
      <c r="AB57" s="584"/>
      <c r="AC57" s="584"/>
      <c r="AD57" s="584"/>
      <c r="AE57" s="584"/>
      <c r="AF57" s="584"/>
      <c r="AG57" s="584">
        <v>3783382</v>
      </c>
      <c r="AH57" s="584"/>
      <c r="AI57" s="584"/>
      <c r="AJ57" s="584"/>
      <c r="AK57" s="584"/>
      <c r="AL57" s="584"/>
      <c r="AM57" s="584"/>
      <c r="AN57" s="584"/>
      <c r="AO57" s="584"/>
      <c r="AP57" s="584"/>
      <c r="AQ57" s="588">
        <v>16.5</v>
      </c>
      <c r="AR57" s="588"/>
      <c r="AS57" s="588"/>
      <c r="AT57" s="588"/>
      <c r="AU57" s="588"/>
      <c r="AV57" s="647"/>
      <c r="AW57" s="619" t="s">
        <v>49</v>
      </c>
      <c r="AX57" s="582"/>
      <c r="AY57" s="582"/>
      <c r="AZ57" s="582"/>
      <c r="BA57" s="582"/>
      <c r="BB57" s="582"/>
      <c r="BC57" s="582"/>
      <c r="BD57" s="582"/>
      <c r="BE57" s="585"/>
      <c r="BF57" s="583">
        <v>2927571</v>
      </c>
      <c r="BG57" s="584"/>
      <c r="BH57" s="584"/>
      <c r="BI57" s="584"/>
      <c r="BJ57" s="584"/>
      <c r="BK57" s="584"/>
      <c r="BL57" s="584"/>
      <c r="BM57" s="588">
        <v>7.3</v>
      </c>
      <c r="BN57" s="588"/>
      <c r="BO57" s="588"/>
      <c r="BP57" s="588"/>
      <c r="BQ57" s="584">
        <v>893550</v>
      </c>
      <c r="BR57" s="584"/>
      <c r="BS57" s="584"/>
      <c r="BT57" s="584"/>
      <c r="BU57" s="584"/>
      <c r="BV57" s="584"/>
      <c r="BW57" s="584"/>
      <c r="BX57" s="584"/>
      <c r="BY57" s="584"/>
      <c r="BZ57" s="584">
        <v>2061730</v>
      </c>
      <c r="CA57" s="584"/>
      <c r="CB57" s="584"/>
      <c r="CC57" s="584"/>
      <c r="CD57" s="584"/>
      <c r="CE57" s="584"/>
      <c r="CF57" s="704"/>
      <c r="CG57" s="705"/>
      <c r="CH57" s="619" t="s">
        <v>48</v>
      </c>
      <c r="CI57" s="694"/>
      <c r="CJ57" s="694"/>
      <c r="CK57" s="694"/>
      <c r="CL57" s="694"/>
      <c r="CM57" s="694"/>
      <c r="CN57" s="694"/>
      <c r="CO57" s="694"/>
      <c r="CP57" s="694"/>
      <c r="CQ57" s="708" t="s">
        <v>3</v>
      </c>
      <c r="CR57" s="709"/>
      <c r="CS57" s="586">
        <v>0.4</v>
      </c>
      <c r="CT57" s="635"/>
      <c r="CU57" s="635"/>
      <c r="CV57" s="635"/>
      <c r="CW57" s="635"/>
      <c r="CX57" s="635"/>
      <c r="CY57" s="635"/>
      <c r="CZ57" s="765"/>
      <c r="DA57" s="586">
        <v>0.7</v>
      </c>
      <c r="DB57" s="635"/>
      <c r="DC57" s="635"/>
      <c r="DD57" s="635"/>
      <c r="DE57" s="635"/>
      <c r="DF57" s="635"/>
      <c r="DG57" s="635"/>
      <c r="DH57" s="760"/>
    </row>
    <row r="58" spans="2:113" ht="13.5" customHeight="1">
      <c r="B58" s="659" t="s">
        <v>47</v>
      </c>
      <c r="C58" s="582"/>
      <c r="D58" s="582"/>
      <c r="E58" s="582"/>
      <c r="F58" s="582"/>
      <c r="G58" s="582"/>
      <c r="H58" s="582"/>
      <c r="I58" s="582"/>
      <c r="J58" s="582"/>
      <c r="K58" s="582"/>
      <c r="L58" s="585"/>
      <c r="M58" s="583">
        <v>156116</v>
      </c>
      <c r="N58" s="584"/>
      <c r="O58" s="584"/>
      <c r="P58" s="584"/>
      <c r="Q58" s="584"/>
      <c r="R58" s="584"/>
      <c r="S58" s="584"/>
      <c r="T58" s="584"/>
      <c r="U58" s="588">
        <v>0.4</v>
      </c>
      <c r="V58" s="588"/>
      <c r="W58" s="588"/>
      <c r="X58" s="588"/>
      <c r="Y58" s="584">
        <v>141923</v>
      </c>
      <c r="Z58" s="584"/>
      <c r="AA58" s="584"/>
      <c r="AB58" s="584"/>
      <c r="AC58" s="584"/>
      <c r="AD58" s="584"/>
      <c r="AE58" s="584"/>
      <c r="AF58" s="584"/>
      <c r="AG58" s="584">
        <v>141923</v>
      </c>
      <c r="AH58" s="584"/>
      <c r="AI58" s="584"/>
      <c r="AJ58" s="584"/>
      <c r="AK58" s="584"/>
      <c r="AL58" s="584"/>
      <c r="AM58" s="584"/>
      <c r="AN58" s="584"/>
      <c r="AO58" s="584"/>
      <c r="AP58" s="584"/>
      <c r="AQ58" s="588">
        <v>0.6</v>
      </c>
      <c r="AR58" s="588"/>
      <c r="AS58" s="588"/>
      <c r="AT58" s="588"/>
      <c r="AU58" s="588"/>
      <c r="AV58" s="647"/>
      <c r="AW58" s="619" t="s">
        <v>46</v>
      </c>
      <c r="AX58" s="582"/>
      <c r="AY58" s="582"/>
      <c r="AZ58" s="582"/>
      <c r="BA58" s="582"/>
      <c r="BB58" s="582"/>
      <c r="BC58" s="582"/>
      <c r="BD58" s="582"/>
      <c r="BE58" s="585"/>
      <c r="BF58" s="583">
        <v>1638031</v>
      </c>
      <c r="BG58" s="584"/>
      <c r="BH58" s="584"/>
      <c r="BI58" s="584"/>
      <c r="BJ58" s="584"/>
      <c r="BK58" s="584"/>
      <c r="BL58" s="584"/>
      <c r="BM58" s="588">
        <v>4.0999999999999996</v>
      </c>
      <c r="BN58" s="588"/>
      <c r="BO58" s="588"/>
      <c r="BP58" s="588"/>
      <c r="BQ58" s="584">
        <v>57561</v>
      </c>
      <c r="BR58" s="584"/>
      <c r="BS58" s="584"/>
      <c r="BT58" s="584"/>
      <c r="BU58" s="584"/>
      <c r="BV58" s="584"/>
      <c r="BW58" s="584"/>
      <c r="BX58" s="584"/>
      <c r="BY58" s="584"/>
      <c r="BZ58" s="584">
        <v>1353595</v>
      </c>
      <c r="CA58" s="584"/>
      <c r="CB58" s="584"/>
      <c r="CC58" s="584"/>
      <c r="CD58" s="584"/>
      <c r="CE58" s="584"/>
      <c r="CF58" s="706"/>
      <c r="CG58" s="707"/>
      <c r="CH58" s="697" t="s">
        <v>45</v>
      </c>
      <c r="CI58" s="698"/>
      <c r="CJ58" s="698"/>
      <c r="CK58" s="698"/>
      <c r="CL58" s="698"/>
      <c r="CM58" s="698"/>
      <c r="CN58" s="698"/>
      <c r="CO58" s="698"/>
      <c r="CP58" s="698"/>
      <c r="CQ58" s="710" t="s">
        <v>3</v>
      </c>
      <c r="CR58" s="711"/>
      <c r="CS58" s="761" t="s">
        <v>368</v>
      </c>
      <c r="CT58" s="762"/>
      <c r="CU58" s="762"/>
      <c r="CV58" s="762"/>
      <c r="CW58" s="762"/>
      <c r="CX58" s="762"/>
      <c r="CY58" s="762"/>
      <c r="CZ58" s="763"/>
      <c r="DA58" s="761" t="s">
        <v>368</v>
      </c>
      <c r="DB58" s="762"/>
      <c r="DC58" s="762"/>
      <c r="DD58" s="762"/>
      <c r="DE58" s="762"/>
      <c r="DF58" s="762"/>
      <c r="DG58" s="762"/>
      <c r="DH58" s="764"/>
      <c r="DI58" s="4"/>
    </row>
    <row r="59" spans="2:113" ht="13.5" customHeight="1">
      <c r="B59" s="659" t="s">
        <v>44</v>
      </c>
      <c r="C59" s="582"/>
      <c r="D59" s="582"/>
      <c r="E59" s="582"/>
      <c r="F59" s="582"/>
      <c r="G59" s="582"/>
      <c r="H59" s="582"/>
      <c r="I59" s="582"/>
      <c r="J59" s="582"/>
      <c r="K59" s="582"/>
      <c r="L59" s="585"/>
      <c r="M59" s="583">
        <v>4111667</v>
      </c>
      <c r="N59" s="584"/>
      <c r="O59" s="584"/>
      <c r="P59" s="584"/>
      <c r="Q59" s="584"/>
      <c r="R59" s="584"/>
      <c r="S59" s="584"/>
      <c r="T59" s="584"/>
      <c r="U59" s="588">
        <v>10.3</v>
      </c>
      <c r="V59" s="588"/>
      <c r="W59" s="588"/>
      <c r="X59" s="588"/>
      <c r="Y59" s="584">
        <v>3347662</v>
      </c>
      <c r="Z59" s="584"/>
      <c r="AA59" s="584"/>
      <c r="AB59" s="584"/>
      <c r="AC59" s="584"/>
      <c r="AD59" s="584"/>
      <c r="AE59" s="584"/>
      <c r="AF59" s="584"/>
      <c r="AG59" s="584">
        <v>2880334</v>
      </c>
      <c r="AH59" s="584"/>
      <c r="AI59" s="584"/>
      <c r="AJ59" s="584"/>
      <c r="AK59" s="584"/>
      <c r="AL59" s="584"/>
      <c r="AM59" s="584"/>
      <c r="AN59" s="584"/>
      <c r="AO59" s="584"/>
      <c r="AP59" s="584"/>
      <c r="AQ59" s="588">
        <v>12.6</v>
      </c>
      <c r="AR59" s="588"/>
      <c r="AS59" s="588"/>
      <c r="AT59" s="588"/>
      <c r="AU59" s="588"/>
      <c r="AV59" s="647"/>
      <c r="AW59" s="619" t="s">
        <v>428</v>
      </c>
      <c r="AX59" s="582"/>
      <c r="AY59" s="582"/>
      <c r="AZ59" s="582"/>
      <c r="BA59" s="582"/>
      <c r="BB59" s="582"/>
      <c r="BC59" s="582"/>
      <c r="BD59" s="582"/>
      <c r="BE59" s="585"/>
      <c r="BF59" s="583">
        <v>3794578</v>
      </c>
      <c r="BG59" s="584"/>
      <c r="BH59" s="584"/>
      <c r="BI59" s="584"/>
      <c r="BJ59" s="584"/>
      <c r="BK59" s="584"/>
      <c r="BL59" s="584"/>
      <c r="BM59" s="588">
        <v>9.5</v>
      </c>
      <c r="BN59" s="588"/>
      <c r="BO59" s="588"/>
      <c r="BP59" s="588"/>
      <c r="BQ59" s="584">
        <v>587542</v>
      </c>
      <c r="BR59" s="584"/>
      <c r="BS59" s="584"/>
      <c r="BT59" s="584"/>
      <c r="BU59" s="584"/>
      <c r="BV59" s="584"/>
      <c r="BW59" s="584"/>
      <c r="BX59" s="584"/>
      <c r="BY59" s="584"/>
      <c r="BZ59" s="584">
        <v>2559805</v>
      </c>
      <c r="CA59" s="584"/>
      <c r="CB59" s="584"/>
      <c r="CC59" s="584"/>
      <c r="CD59" s="584"/>
      <c r="CE59" s="584"/>
      <c r="CF59" s="638" t="s">
        <v>429</v>
      </c>
      <c r="CG59" s="639"/>
      <c r="CH59" s="639"/>
      <c r="CI59" s="639"/>
      <c r="CJ59" s="640"/>
      <c r="CK59" s="632" t="s">
        <v>430</v>
      </c>
      <c r="CL59" s="632"/>
      <c r="CM59" s="632"/>
      <c r="CN59" s="632"/>
      <c r="CO59" s="632"/>
      <c r="CP59" s="632"/>
      <c r="CQ59" s="632"/>
      <c r="CR59" s="633"/>
      <c r="CS59" s="583">
        <v>4629732</v>
      </c>
      <c r="CT59" s="752"/>
      <c r="CU59" s="752"/>
      <c r="CV59" s="752"/>
      <c r="CW59" s="752"/>
      <c r="CX59" s="752"/>
      <c r="CY59" s="752"/>
      <c r="CZ59" s="753"/>
      <c r="DA59" s="583">
        <v>4348446</v>
      </c>
      <c r="DB59" s="752"/>
      <c r="DC59" s="752"/>
      <c r="DD59" s="752"/>
      <c r="DE59" s="752"/>
      <c r="DF59" s="752"/>
      <c r="DG59" s="752"/>
      <c r="DH59" s="754"/>
      <c r="DI59" s="4"/>
    </row>
    <row r="60" spans="2:113" ht="13.5" customHeight="1">
      <c r="B60" s="17"/>
      <c r="C60" s="582" t="s">
        <v>43</v>
      </c>
      <c r="D60" s="582"/>
      <c r="E60" s="582"/>
      <c r="F60" s="582"/>
      <c r="G60" s="582"/>
      <c r="H60" s="582"/>
      <c r="I60" s="582"/>
      <c r="J60" s="582"/>
      <c r="K60" s="582"/>
      <c r="L60" s="585"/>
      <c r="M60" s="583">
        <v>966970</v>
      </c>
      <c r="N60" s="584"/>
      <c r="O60" s="584"/>
      <c r="P60" s="584"/>
      <c r="Q60" s="584"/>
      <c r="R60" s="584"/>
      <c r="S60" s="584"/>
      <c r="T60" s="584"/>
      <c r="U60" s="588">
        <v>2.4</v>
      </c>
      <c r="V60" s="588"/>
      <c r="W60" s="588"/>
      <c r="X60" s="588"/>
      <c r="Y60" s="584">
        <v>965248</v>
      </c>
      <c r="Z60" s="584"/>
      <c r="AA60" s="584"/>
      <c r="AB60" s="584"/>
      <c r="AC60" s="584"/>
      <c r="AD60" s="584"/>
      <c r="AE60" s="584"/>
      <c r="AF60" s="584"/>
      <c r="AG60" s="584">
        <v>829863</v>
      </c>
      <c r="AH60" s="584"/>
      <c r="AI60" s="584"/>
      <c r="AJ60" s="584"/>
      <c r="AK60" s="584"/>
      <c r="AL60" s="584"/>
      <c r="AM60" s="584"/>
      <c r="AN60" s="584"/>
      <c r="AO60" s="584"/>
      <c r="AP60" s="584"/>
      <c r="AQ60" s="588">
        <v>3.6</v>
      </c>
      <c r="AR60" s="588"/>
      <c r="AS60" s="588"/>
      <c r="AT60" s="588"/>
      <c r="AU60" s="588"/>
      <c r="AV60" s="647"/>
      <c r="AW60" s="619" t="s">
        <v>42</v>
      </c>
      <c r="AX60" s="582"/>
      <c r="AY60" s="582"/>
      <c r="AZ60" s="582"/>
      <c r="BA60" s="582"/>
      <c r="BB60" s="582"/>
      <c r="BC60" s="582"/>
      <c r="BD60" s="582"/>
      <c r="BE60" s="585"/>
      <c r="BF60" s="583" t="s">
        <v>368</v>
      </c>
      <c r="BG60" s="584"/>
      <c r="BH60" s="584"/>
      <c r="BI60" s="584"/>
      <c r="BJ60" s="584"/>
      <c r="BK60" s="584"/>
      <c r="BL60" s="584"/>
      <c r="BM60" s="588" t="s">
        <v>368</v>
      </c>
      <c r="BN60" s="588"/>
      <c r="BO60" s="588"/>
      <c r="BP60" s="588"/>
      <c r="BQ60" s="584" t="s">
        <v>368</v>
      </c>
      <c r="BR60" s="584"/>
      <c r="BS60" s="584"/>
      <c r="BT60" s="584"/>
      <c r="BU60" s="584"/>
      <c r="BV60" s="584"/>
      <c r="BW60" s="584"/>
      <c r="BX60" s="584"/>
      <c r="BY60" s="584"/>
      <c r="BZ60" s="584" t="s">
        <v>368</v>
      </c>
      <c r="CA60" s="584"/>
      <c r="CB60" s="584"/>
      <c r="CC60" s="584"/>
      <c r="CD60" s="584"/>
      <c r="CE60" s="584"/>
      <c r="CF60" s="641"/>
      <c r="CG60" s="642"/>
      <c r="CH60" s="642"/>
      <c r="CI60" s="642"/>
      <c r="CJ60" s="643"/>
      <c r="CK60" s="582" t="s">
        <v>431</v>
      </c>
      <c r="CL60" s="582"/>
      <c r="CM60" s="582"/>
      <c r="CN60" s="582"/>
      <c r="CO60" s="582"/>
      <c r="CP60" s="582"/>
      <c r="CQ60" s="582"/>
      <c r="CR60" s="585"/>
      <c r="CS60" s="583">
        <v>322</v>
      </c>
      <c r="CT60" s="752"/>
      <c r="CU60" s="752"/>
      <c r="CV60" s="752"/>
      <c r="CW60" s="752"/>
      <c r="CX60" s="752"/>
      <c r="CY60" s="752"/>
      <c r="CZ60" s="753"/>
      <c r="DA60" s="583">
        <v>322</v>
      </c>
      <c r="DB60" s="752"/>
      <c r="DC60" s="752"/>
      <c r="DD60" s="752"/>
      <c r="DE60" s="752"/>
      <c r="DF60" s="752"/>
      <c r="DG60" s="752"/>
      <c r="DH60" s="754"/>
      <c r="DI60" s="4"/>
    </row>
    <row r="61" spans="2:113" ht="13.5" customHeight="1">
      <c r="B61" s="659" t="s">
        <v>41</v>
      </c>
      <c r="C61" s="582"/>
      <c r="D61" s="582"/>
      <c r="E61" s="582"/>
      <c r="F61" s="582"/>
      <c r="G61" s="582"/>
      <c r="H61" s="582"/>
      <c r="I61" s="582"/>
      <c r="J61" s="582"/>
      <c r="K61" s="582"/>
      <c r="L61" s="585"/>
      <c r="M61" s="583">
        <v>4703854</v>
      </c>
      <c r="N61" s="584"/>
      <c r="O61" s="584"/>
      <c r="P61" s="584"/>
      <c r="Q61" s="584"/>
      <c r="R61" s="584"/>
      <c r="S61" s="584"/>
      <c r="T61" s="584"/>
      <c r="U61" s="588">
        <v>11.7</v>
      </c>
      <c r="V61" s="588"/>
      <c r="W61" s="588"/>
      <c r="X61" s="588"/>
      <c r="Y61" s="584">
        <v>4149653</v>
      </c>
      <c r="Z61" s="584"/>
      <c r="AA61" s="584"/>
      <c r="AB61" s="584"/>
      <c r="AC61" s="584"/>
      <c r="AD61" s="584"/>
      <c r="AE61" s="584"/>
      <c r="AF61" s="584"/>
      <c r="AG61" s="584">
        <v>3337769</v>
      </c>
      <c r="AH61" s="584"/>
      <c r="AI61" s="584"/>
      <c r="AJ61" s="584"/>
      <c r="AK61" s="584"/>
      <c r="AL61" s="584"/>
      <c r="AM61" s="584"/>
      <c r="AN61" s="584"/>
      <c r="AO61" s="584"/>
      <c r="AP61" s="584"/>
      <c r="AQ61" s="588">
        <v>14.6</v>
      </c>
      <c r="AR61" s="588"/>
      <c r="AS61" s="588"/>
      <c r="AT61" s="588"/>
      <c r="AU61" s="588"/>
      <c r="AV61" s="647"/>
      <c r="AW61" s="619" t="s">
        <v>40</v>
      </c>
      <c r="AX61" s="582"/>
      <c r="AY61" s="582"/>
      <c r="AZ61" s="582"/>
      <c r="BA61" s="582"/>
      <c r="BB61" s="582"/>
      <c r="BC61" s="582"/>
      <c r="BD61" s="582"/>
      <c r="BE61" s="585"/>
      <c r="BF61" s="583">
        <v>2521927</v>
      </c>
      <c r="BG61" s="584"/>
      <c r="BH61" s="584"/>
      <c r="BI61" s="584"/>
      <c r="BJ61" s="584"/>
      <c r="BK61" s="584"/>
      <c r="BL61" s="584"/>
      <c r="BM61" s="588">
        <v>6.3</v>
      </c>
      <c r="BN61" s="588"/>
      <c r="BO61" s="588"/>
      <c r="BP61" s="588"/>
      <c r="BQ61" s="584" t="s">
        <v>368</v>
      </c>
      <c r="BR61" s="584"/>
      <c r="BS61" s="584"/>
      <c r="BT61" s="584"/>
      <c r="BU61" s="584"/>
      <c r="BV61" s="584"/>
      <c r="BW61" s="584"/>
      <c r="BX61" s="584"/>
      <c r="BY61" s="584"/>
      <c r="BZ61" s="584">
        <v>2521927</v>
      </c>
      <c r="CA61" s="584"/>
      <c r="CB61" s="584"/>
      <c r="CC61" s="584"/>
      <c r="CD61" s="584"/>
      <c r="CE61" s="584"/>
      <c r="CF61" s="644"/>
      <c r="CG61" s="645"/>
      <c r="CH61" s="645"/>
      <c r="CI61" s="645"/>
      <c r="CJ61" s="646"/>
      <c r="CK61" s="662" t="s">
        <v>432</v>
      </c>
      <c r="CL61" s="662"/>
      <c r="CM61" s="662"/>
      <c r="CN61" s="662"/>
      <c r="CO61" s="662"/>
      <c r="CP61" s="662"/>
      <c r="CQ61" s="662"/>
      <c r="CR61" s="663"/>
      <c r="CS61" s="583">
        <v>2406866</v>
      </c>
      <c r="CT61" s="752"/>
      <c r="CU61" s="752"/>
      <c r="CV61" s="752"/>
      <c r="CW61" s="752"/>
      <c r="CX61" s="752"/>
      <c r="CY61" s="752"/>
      <c r="CZ61" s="753"/>
      <c r="DA61" s="583">
        <v>2313687</v>
      </c>
      <c r="DB61" s="752"/>
      <c r="DC61" s="752"/>
      <c r="DD61" s="752"/>
      <c r="DE61" s="752"/>
      <c r="DF61" s="752"/>
      <c r="DG61" s="752"/>
      <c r="DH61" s="754"/>
      <c r="DI61" s="4"/>
    </row>
    <row r="62" spans="2:113" ht="13.5" customHeight="1">
      <c r="B62" s="659" t="s">
        <v>39</v>
      </c>
      <c r="C62" s="582"/>
      <c r="D62" s="582"/>
      <c r="E62" s="582"/>
      <c r="F62" s="582"/>
      <c r="G62" s="582"/>
      <c r="H62" s="582"/>
      <c r="I62" s="582"/>
      <c r="J62" s="582"/>
      <c r="K62" s="582"/>
      <c r="L62" s="585"/>
      <c r="M62" s="583">
        <v>500163</v>
      </c>
      <c r="N62" s="584"/>
      <c r="O62" s="584"/>
      <c r="P62" s="584"/>
      <c r="Q62" s="584"/>
      <c r="R62" s="584"/>
      <c r="S62" s="584"/>
      <c r="T62" s="584"/>
      <c r="U62" s="588">
        <v>1.2</v>
      </c>
      <c r="V62" s="588"/>
      <c r="W62" s="588"/>
      <c r="X62" s="588"/>
      <c r="Y62" s="584">
        <v>433522</v>
      </c>
      <c r="Z62" s="584"/>
      <c r="AA62" s="584"/>
      <c r="AB62" s="584"/>
      <c r="AC62" s="584"/>
      <c r="AD62" s="584"/>
      <c r="AE62" s="584"/>
      <c r="AF62" s="584"/>
      <c r="AG62" s="584" t="s">
        <v>368</v>
      </c>
      <c r="AH62" s="584"/>
      <c r="AI62" s="584"/>
      <c r="AJ62" s="584"/>
      <c r="AK62" s="584"/>
      <c r="AL62" s="584"/>
      <c r="AM62" s="584"/>
      <c r="AN62" s="584"/>
      <c r="AO62" s="584"/>
      <c r="AP62" s="584"/>
      <c r="AQ62" s="588" t="s">
        <v>368</v>
      </c>
      <c r="AR62" s="588"/>
      <c r="AS62" s="588"/>
      <c r="AT62" s="588"/>
      <c r="AU62" s="588"/>
      <c r="AV62" s="647"/>
      <c r="AW62" s="619" t="s">
        <v>433</v>
      </c>
      <c r="AX62" s="582"/>
      <c r="AY62" s="582"/>
      <c r="AZ62" s="582"/>
      <c r="BA62" s="582"/>
      <c r="BB62" s="582"/>
      <c r="BC62" s="582"/>
      <c r="BD62" s="582"/>
      <c r="BE62" s="585"/>
      <c r="BF62" s="583" t="s">
        <v>368</v>
      </c>
      <c r="BG62" s="584"/>
      <c r="BH62" s="584"/>
      <c r="BI62" s="584"/>
      <c r="BJ62" s="584"/>
      <c r="BK62" s="584"/>
      <c r="BL62" s="584"/>
      <c r="BM62" s="588" t="s">
        <v>368</v>
      </c>
      <c r="BN62" s="588"/>
      <c r="BO62" s="588"/>
      <c r="BP62" s="588"/>
      <c r="BQ62" s="584" t="s">
        <v>368</v>
      </c>
      <c r="BR62" s="584"/>
      <c r="BS62" s="584"/>
      <c r="BT62" s="584"/>
      <c r="BU62" s="584"/>
      <c r="BV62" s="584"/>
      <c r="BW62" s="584"/>
      <c r="BX62" s="584"/>
      <c r="BY62" s="584"/>
      <c r="BZ62" s="584" t="s">
        <v>368</v>
      </c>
      <c r="CA62" s="584"/>
      <c r="CB62" s="584"/>
      <c r="CC62" s="584"/>
      <c r="CD62" s="584"/>
      <c r="CE62" s="584"/>
      <c r="CF62" s="648" t="s">
        <v>38</v>
      </c>
      <c r="CG62" s="649"/>
      <c r="CH62" s="649"/>
      <c r="CI62" s="649"/>
      <c r="CJ62" s="649"/>
      <c r="CK62" s="649"/>
      <c r="CL62" s="649"/>
      <c r="CM62" s="649"/>
      <c r="CN62" s="649"/>
      <c r="CO62" s="649"/>
      <c r="CP62" s="649"/>
      <c r="CQ62" s="649"/>
      <c r="CR62" s="649"/>
      <c r="CS62" s="755">
        <v>24339666</v>
      </c>
      <c r="CT62" s="756"/>
      <c r="CU62" s="756"/>
      <c r="CV62" s="756"/>
      <c r="CW62" s="756"/>
      <c r="CX62" s="756"/>
      <c r="CY62" s="756"/>
      <c r="CZ62" s="757"/>
      <c r="DA62" s="758">
        <v>24519413</v>
      </c>
      <c r="DB62" s="756"/>
      <c r="DC62" s="756"/>
      <c r="DD62" s="756"/>
      <c r="DE62" s="756"/>
      <c r="DF62" s="756"/>
      <c r="DG62" s="756"/>
      <c r="DH62" s="759"/>
      <c r="DI62" s="4"/>
    </row>
    <row r="63" spans="2:113" ht="13.5" customHeight="1">
      <c r="B63" s="659" t="s">
        <v>37</v>
      </c>
      <c r="C63" s="582"/>
      <c r="D63" s="582"/>
      <c r="E63" s="582"/>
      <c r="F63" s="582"/>
      <c r="G63" s="582"/>
      <c r="H63" s="582"/>
      <c r="I63" s="582"/>
      <c r="J63" s="582"/>
      <c r="K63" s="582"/>
      <c r="L63" s="585"/>
      <c r="M63" s="583">
        <v>54480</v>
      </c>
      <c r="N63" s="584"/>
      <c r="O63" s="584"/>
      <c r="P63" s="584"/>
      <c r="Q63" s="584"/>
      <c r="R63" s="584"/>
      <c r="S63" s="584"/>
      <c r="T63" s="584"/>
      <c r="U63" s="588">
        <v>0.1</v>
      </c>
      <c r="V63" s="588"/>
      <c r="W63" s="588"/>
      <c r="X63" s="588"/>
      <c r="Y63" s="584">
        <v>200</v>
      </c>
      <c r="Z63" s="584"/>
      <c r="AA63" s="584"/>
      <c r="AB63" s="584"/>
      <c r="AC63" s="584"/>
      <c r="AD63" s="584"/>
      <c r="AE63" s="584"/>
      <c r="AF63" s="584"/>
      <c r="AG63" s="584">
        <v>200</v>
      </c>
      <c r="AH63" s="584"/>
      <c r="AI63" s="584"/>
      <c r="AJ63" s="584"/>
      <c r="AK63" s="584"/>
      <c r="AL63" s="584"/>
      <c r="AM63" s="584"/>
      <c r="AN63" s="584"/>
      <c r="AO63" s="584"/>
      <c r="AP63" s="584"/>
      <c r="AQ63" s="588">
        <v>0</v>
      </c>
      <c r="AR63" s="588"/>
      <c r="AS63" s="588"/>
      <c r="AT63" s="588"/>
      <c r="AU63" s="588"/>
      <c r="AV63" s="647"/>
      <c r="AW63" s="619" t="s">
        <v>35</v>
      </c>
      <c r="AX63" s="582"/>
      <c r="AY63" s="582"/>
      <c r="AZ63" s="582"/>
      <c r="BA63" s="582"/>
      <c r="BB63" s="582"/>
      <c r="BC63" s="582"/>
      <c r="BD63" s="582"/>
      <c r="BE63" s="585"/>
      <c r="BF63" s="583" t="s">
        <v>368</v>
      </c>
      <c r="BG63" s="584"/>
      <c r="BH63" s="584"/>
      <c r="BI63" s="584"/>
      <c r="BJ63" s="584"/>
      <c r="BK63" s="584"/>
      <c r="BL63" s="584"/>
      <c r="BM63" s="588" t="s">
        <v>368</v>
      </c>
      <c r="BN63" s="588"/>
      <c r="BO63" s="588"/>
      <c r="BP63" s="588"/>
      <c r="BQ63" s="584" t="s">
        <v>368</v>
      </c>
      <c r="BR63" s="584"/>
      <c r="BS63" s="584"/>
      <c r="BT63" s="584"/>
      <c r="BU63" s="584"/>
      <c r="BV63" s="584"/>
      <c r="BW63" s="584"/>
      <c r="BX63" s="584"/>
      <c r="BY63" s="584"/>
      <c r="BZ63" s="584" t="s">
        <v>368</v>
      </c>
      <c r="CA63" s="584"/>
      <c r="CB63" s="584"/>
      <c r="CC63" s="584"/>
      <c r="CD63" s="584"/>
      <c r="CE63" s="584"/>
      <c r="CF63" s="650" t="s">
        <v>434</v>
      </c>
      <c r="CG63" s="651"/>
      <c r="CH63" s="651"/>
      <c r="CI63" s="651"/>
      <c r="CJ63" s="652"/>
      <c r="CK63" s="619" t="s">
        <v>36</v>
      </c>
      <c r="CL63" s="582"/>
      <c r="CM63" s="582"/>
      <c r="CN63" s="582"/>
      <c r="CO63" s="582"/>
      <c r="CP63" s="582"/>
      <c r="CQ63" s="582"/>
      <c r="CR63" s="585"/>
      <c r="CS63" s="583">
        <v>960790</v>
      </c>
      <c r="CT63" s="752"/>
      <c r="CU63" s="752"/>
      <c r="CV63" s="752"/>
      <c r="CW63" s="752"/>
      <c r="CX63" s="752"/>
      <c r="CY63" s="752"/>
      <c r="CZ63" s="753"/>
      <c r="DA63" s="583" t="s">
        <v>368</v>
      </c>
      <c r="DB63" s="752"/>
      <c r="DC63" s="752"/>
      <c r="DD63" s="752"/>
      <c r="DE63" s="752"/>
      <c r="DF63" s="752"/>
      <c r="DG63" s="752"/>
      <c r="DH63" s="754"/>
      <c r="DI63" s="4"/>
    </row>
    <row r="64" spans="2:113" ht="13.5" customHeight="1">
      <c r="B64" s="659" t="s">
        <v>35</v>
      </c>
      <c r="C64" s="582"/>
      <c r="D64" s="582"/>
      <c r="E64" s="582"/>
      <c r="F64" s="582"/>
      <c r="G64" s="582"/>
      <c r="H64" s="582"/>
      <c r="I64" s="582"/>
      <c r="J64" s="582"/>
      <c r="K64" s="582"/>
      <c r="L64" s="585"/>
      <c r="M64" s="583" t="s">
        <v>368</v>
      </c>
      <c r="N64" s="584"/>
      <c r="O64" s="584"/>
      <c r="P64" s="584"/>
      <c r="Q64" s="584"/>
      <c r="R64" s="584"/>
      <c r="S64" s="584"/>
      <c r="T64" s="584"/>
      <c r="U64" s="588" t="s">
        <v>368</v>
      </c>
      <c r="V64" s="588"/>
      <c r="W64" s="588"/>
      <c r="X64" s="588"/>
      <c r="Y64" s="584" t="s">
        <v>368</v>
      </c>
      <c r="Z64" s="584"/>
      <c r="AA64" s="584"/>
      <c r="AB64" s="584"/>
      <c r="AC64" s="584"/>
      <c r="AD64" s="584"/>
      <c r="AE64" s="584"/>
      <c r="AF64" s="584"/>
      <c r="AW64" s="660" t="s">
        <v>6</v>
      </c>
      <c r="AX64" s="582"/>
      <c r="AY64" s="582"/>
      <c r="AZ64" s="582"/>
      <c r="BA64" s="582"/>
      <c r="BB64" s="582"/>
      <c r="BC64" s="582"/>
      <c r="BD64" s="582"/>
      <c r="BE64" s="585"/>
      <c r="BF64" s="583">
        <v>40062167</v>
      </c>
      <c r="BG64" s="584"/>
      <c r="BH64" s="584"/>
      <c r="BI64" s="584"/>
      <c r="BJ64" s="584"/>
      <c r="BK64" s="584"/>
      <c r="BL64" s="584"/>
      <c r="BM64" s="588">
        <v>100</v>
      </c>
      <c r="BN64" s="588"/>
      <c r="BO64" s="588"/>
      <c r="BP64" s="588"/>
      <c r="BQ64" s="584">
        <v>2396284</v>
      </c>
      <c r="BR64" s="584"/>
      <c r="BS64" s="584"/>
      <c r="BT64" s="584"/>
      <c r="BU64" s="584"/>
      <c r="BV64" s="584"/>
      <c r="BW64" s="584"/>
      <c r="BX64" s="584"/>
      <c r="BY64" s="584"/>
      <c r="BZ64" s="584">
        <v>24523667</v>
      </c>
      <c r="CA64" s="584"/>
      <c r="CB64" s="584"/>
      <c r="CC64" s="584"/>
      <c r="CD64" s="584"/>
      <c r="CE64" s="584"/>
      <c r="CF64" s="653"/>
      <c r="CG64" s="654"/>
      <c r="CH64" s="654"/>
      <c r="CI64" s="654"/>
      <c r="CJ64" s="655"/>
      <c r="CK64" s="619" t="s">
        <v>34</v>
      </c>
      <c r="CL64" s="582"/>
      <c r="CM64" s="582"/>
      <c r="CN64" s="582"/>
      <c r="CO64" s="582"/>
      <c r="CP64" s="582"/>
      <c r="CQ64" s="582"/>
      <c r="CR64" s="585"/>
      <c r="CS64" s="583" t="s">
        <v>368</v>
      </c>
      <c r="CT64" s="752"/>
      <c r="CU64" s="752"/>
      <c r="CV64" s="752"/>
      <c r="CW64" s="752"/>
      <c r="CX64" s="752"/>
      <c r="CY64" s="752"/>
      <c r="CZ64" s="753"/>
      <c r="DA64" s="583" t="s">
        <v>368</v>
      </c>
      <c r="DB64" s="752"/>
      <c r="DC64" s="752"/>
      <c r="DD64" s="752"/>
      <c r="DE64" s="752"/>
      <c r="DF64" s="752"/>
      <c r="DG64" s="752"/>
      <c r="DH64" s="754"/>
      <c r="DI64" s="4"/>
    </row>
    <row r="65" spans="2:113" ht="13.5" customHeight="1">
      <c r="B65" s="659" t="s">
        <v>33</v>
      </c>
      <c r="C65" s="582"/>
      <c r="D65" s="582"/>
      <c r="E65" s="582"/>
      <c r="F65" s="582"/>
      <c r="G65" s="582"/>
      <c r="H65" s="582"/>
      <c r="I65" s="582"/>
      <c r="J65" s="582"/>
      <c r="K65" s="582"/>
      <c r="L65" s="585"/>
      <c r="M65" s="583">
        <v>2396284</v>
      </c>
      <c r="N65" s="584"/>
      <c r="O65" s="584"/>
      <c r="P65" s="584"/>
      <c r="Q65" s="584"/>
      <c r="R65" s="584"/>
      <c r="S65" s="584"/>
      <c r="T65" s="584"/>
      <c r="U65" s="588">
        <v>6</v>
      </c>
      <c r="V65" s="588"/>
      <c r="W65" s="588"/>
      <c r="X65" s="588"/>
      <c r="Y65" s="584">
        <v>436976</v>
      </c>
      <c r="Z65" s="584"/>
      <c r="AA65" s="584"/>
      <c r="AB65" s="584"/>
      <c r="AC65" s="584"/>
      <c r="AD65" s="584"/>
      <c r="AE65" s="584"/>
      <c r="AF65" s="584"/>
      <c r="AG65" s="18"/>
      <c r="AH65" s="745" t="s">
        <v>435</v>
      </c>
      <c r="AI65" s="745"/>
      <c r="AJ65" s="745"/>
      <c r="AK65" s="745"/>
      <c r="AL65" s="745"/>
      <c r="AM65" s="745"/>
      <c r="AN65" s="745"/>
      <c r="AO65" s="745"/>
      <c r="AP65" s="745"/>
      <c r="AQ65" s="745"/>
      <c r="AR65" s="745"/>
      <c r="AS65" s="745"/>
      <c r="AT65" s="745"/>
      <c r="AU65" s="745"/>
      <c r="AV65" s="746"/>
      <c r="AW65" s="661"/>
      <c r="AX65" s="662"/>
      <c r="AY65" s="662"/>
      <c r="AZ65" s="662"/>
      <c r="BA65" s="662"/>
      <c r="BB65" s="662"/>
      <c r="BC65" s="662"/>
      <c r="BD65" s="662"/>
      <c r="BE65" s="663"/>
      <c r="BF65" s="664"/>
      <c r="BG65" s="665"/>
      <c r="BH65" s="665"/>
      <c r="BI65" s="665"/>
      <c r="BJ65" s="665"/>
      <c r="BK65" s="665"/>
      <c r="BL65" s="665"/>
      <c r="BM65" s="666"/>
      <c r="BN65" s="666"/>
      <c r="BO65" s="666"/>
      <c r="BP65" s="666"/>
      <c r="BQ65" s="665"/>
      <c r="BR65" s="665"/>
      <c r="BS65" s="665"/>
      <c r="BT65" s="665"/>
      <c r="BU65" s="665"/>
      <c r="BV65" s="665"/>
      <c r="BW65" s="665"/>
      <c r="BX65" s="665"/>
      <c r="BY65" s="665"/>
      <c r="BZ65" s="665"/>
      <c r="CA65" s="665"/>
      <c r="CB65" s="665"/>
      <c r="CC65" s="665"/>
      <c r="CD65" s="665"/>
      <c r="CE65" s="665"/>
      <c r="CF65" s="653"/>
      <c r="CG65" s="654"/>
      <c r="CH65" s="654"/>
      <c r="CI65" s="654"/>
      <c r="CJ65" s="655"/>
      <c r="CK65" s="619" t="s">
        <v>32</v>
      </c>
      <c r="CL65" s="582"/>
      <c r="CM65" s="582"/>
      <c r="CN65" s="582"/>
      <c r="CO65" s="582"/>
      <c r="CP65" s="582"/>
      <c r="CQ65" s="582"/>
      <c r="CR65" s="585"/>
      <c r="CS65" s="583">
        <v>4224285</v>
      </c>
      <c r="CT65" s="752"/>
      <c r="CU65" s="752"/>
      <c r="CV65" s="752"/>
      <c r="CW65" s="752"/>
      <c r="CX65" s="752"/>
      <c r="CY65" s="752"/>
      <c r="CZ65" s="753"/>
      <c r="DA65" s="583">
        <v>4588931</v>
      </c>
      <c r="DB65" s="752"/>
      <c r="DC65" s="752"/>
      <c r="DD65" s="752"/>
      <c r="DE65" s="752"/>
      <c r="DF65" s="752"/>
      <c r="DG65" s="752"/>
      <c r="DH65" s="754"/>
      <c r="DI65" s="4"/>
    </row>
    <row r="66" spans="2:113" ht="13.5" customHeight="1">
      <c r="B66" s="17"/>
      <c r="C66" s="667" t="s">
        <v>31</v>
      </c>
      <c r="D66" s="667"/>
      <c r="E66" s="667"/>
      <c r="F66" s="667"/>
      <c r="G66" s="667"/>
      <c r="H66" s="667"/>
      <c r="I66" s="667"/>
      <c r="J66" s="667"/>
      <c r="K66" s="667"/>
      <c r="L66" s="668"/>
      <c r="M66" s="583">
        <v>68093</v>
      </c>
      <c r="N66" s="584"/>
      <c r="O66" s="584"/>
      <c r="P66" s="584"/>
      <c r="Q66" s="584"/>
      <c r="R66" s="584"/>
      <c r="S66" s="584"/>
      <c r="T66" s="584"/>
      <c r="U66" s="588">
        <v>0.2</v>
      </c>
      <c r="V66" s="588"/>
      <c r="W66" s="588"/>
      <c r="X66" s="588"/>
      <c r="Y66" s="584">
        <v>64359</v>
      </c>
      <c r="Z66" s="584"/>
      <c r="AA66" s="584"/>
      <c r="AB66" s="584"/>
      <c r="AC66" s="584"/>
      <c r="AD66" s="584"/>
      <c r="AE66" s="584"/>
      <c r="AF66" s="584"/>
      <c r="AG66" s="11"/>
      <c r="AH66" s="676">
        <v>21346949</v>
      </c>
      <c r="AI66" s="676"/>
      <c r="AJ66" s="676"/>
      <c r="AK66" s="676"/>
      <c r="AL66" s="676"/>
      <c r="AM66" s="676"/>
      <c r="AN66" s="676"/>
      <c r="AO66" s="676"/>
      <c r="AP66" s="676"/>
      <c r="AQ66" s="676"/>
      <c r="AR66" s="676"/>
      <c r="AS66" s="676"/>
      <c r="AT66" s="677" t="s">
        <v>5</v>
      </c>
      <c r="AU66" s="677"/>
      <c r="AV66" s="14"/>
      <c r="AW66" s="678" t="s">
        <v>436</v>
      </c>
      <c r="AX66" s="679"/>
      <c r="AY66" s="728" t="s">
        <v>30</v>
      </c>
      <c r="AZ66" s="747"/>
      <c r="BA66" s="747"/>
      <c r="BB66" s="747"/>
      <c r="BC66" s="747"/>
      <c r="BD66" s="747"/>
      <c r="BE66" s="748"/>
      <c r="BF66" s="749">
        <v>4973089</v>
      </c>
      <c r="BG66" s="750"/>
      <c r="BH66" s="750"/>
      <c r="BI66" s="750"/>
      <c r="BJ66" s="750"/>
      <c r="BK66" s="751"/>
      <c r="BL66" s="719" t="s">
        <v>437</v>
      </c>
      <c r="BM66" s="722" t="s">
        <v>438</v>
      </c>
      <c r="BN66" s="728" t="s">
        <v>29</v>
      </c>
      <c r="BO66" s="632"/>
      <c r="BP66" s="632"/>
      <c r="BQ66" s="632"/>
      <c r="BR66" s="632"/>
      <c r="BS66" s="632"/>
      <c r="BT66" s="632"/>
      <c r="BU66" s="632"/>
      <c r="BV66" s="632"/>
      <c r="BW66" s="632"/>
      <c r="BX66" s="632"/>
      <c r="BY66" s="633"/>
      <c r="BZ66" s="749">
        <v>450377</v>
      </c>
      <c r="CA66" s="750"/>
      <c r="CB66" s="750"/>
      <c r="CC66" s="750"/>
      <c r="CD66" s="750"/>
      <c r="CE66" s="750"/>
      <c r="CF66" s="656"/>
      <c r="CG66" s="657"/>
      <c r="CH66" s="657"/>
      <c r="CI66" s="657"/>
      <c r="CJ66" s="658"/>
      <c r="CK66" s="697" t="s">
        <v>28</v>
      </c>
      <c r="CL66" s="662"/>
      <c r="CM66" s="662"/>
      <c r="CN66" s="662"/>
      <c r="CO66" s="662"/>
      <c r="CP66" s="662"/>
      <c r="CQ66" s="662"/>
      <c r="CR66" s="663"/>
      <c r="CS66" s="583" t="s">
        <v>368</v>
      </c>
      <c r="CT66" s="752"/>
      <c r="CU66" s="752"/>
      <c r="CV66" s="752"/>
      <c r="CW66" s="752"/>
      <c r="CX66" s="752"/>
      <c r="CY66" s="752"/>
      <c r="CZ66" s="753"/>
      <c r="DA66" s="583" t="s">
        <v>368</v>
      </c>
      <c r="DB66" s="752"/>
      <c r="DC66" s="752"/>
      <c r="DD66" s="752"/>
      <c r="DE66" s="752"/>
      <c r="DF66" s="752"/>
      <c r="DG66" s="752"/>
      <c r="DH66" s="754"/>
      <c r="DI66" s="4"/>
    </row>
    <row r="67" spans="2:113" ht="13.5" customHeight="1">
      <c r="B67" s="187"/>
      <c r="C67" s="725" t="s">
        <v>27</v>
      </c>
      <c r="D67" s="726"/>
      <c r="E67" s="726"/>
      <c r="F67" s="726"/>
      <c r="G67" s="726"/>
      <c r="H67" s="726"/>
      <c r="I67" s="726"/>
      <c r="J67" s="726"/>
      <c r="K67" s="726"/>
      <c r="L67" s="727"/>
      <c r="M67" s="741">
        <v>2396284</v>
      </c>
      <c r="N67" s="742"/>
      <c r="O67" s="742"/>
      <c r="P67" s="742"/>
      <c r="Q67" s="742"/>
      <c r="R67" s="742"/>
      <c r="S67" s="742"/>
      <c r="T67" s="742"/>
      <c r="U67" s="743">
        <v>6</v>
      </c>
      <c r="V67" s="743"/>
      <c r="W67" s="743"/>
      <c r="X67" s="743"/>
      <c r="Y67" s="742">
        <v>436976</v>
      </c>
      <c r="Z67" s="742"/>
      <c r="AA67" s="742"/>
      <c r="AB67" s="742"/>
      <c r="AC67" s="742"/>
      <c r="AD67" s="742"/>
      <c r="AE67" s="742"/>
      <c r="AF67" s="744"/>
      <c r="AG67" s="11"/>
      <c r="AH67" s="582" t="s">
        <v>26</v>
      </c>
      <c r="AI67" s="582"/>
      <c r="AJ67" s="582"/>
      <c r="AK67" s="582"/>
      <c r="AL67" s="582"/>
      <c r="AM67" s="582"/>
      <c r="AN67" s="582"/>
      <c r="AO67" s="582"/>
      <c r="AP67" s="582"/>
      <c r="AQ67" s="582"/>
      <c r="AR67" s="582"/>
      <c r="AS67" s="582"/>
      <c r="AT67" s="582"/>
      <c r="AU67" s="582"/>
      <c r="AV67" s="626"/>
      <c r="AW67" s="680"/>
      <c r="AX67" s="681"/>
      <c r="AY67" s="669" t="s">
        <v>439</v>
      </c>
      <c r="AZ67" s="670"/>
      <c r="BA67" s="670"/>
      <c r="BB67" s="670"/>
      <c r="BC67" s="670"/>
      <c r="BD67" s="670"/>
      <c r="BE67" s="671"/>
      <c r="BF67" s="583">
        <v>870318</v>
      </c>
      <c r="BG67" s="584"/>
      <c r="BH67" s="584"/>
      <c r="BI67" s="584"/>
      <c r="BJ67" s="584"/>
      <c r="BK67" s="672"/>
      <c r="BL67" s="720"/>
      <c r="BM67" s="723"/>
      <c r="BN67" s="619" t="s">
        <v>25</v>
      </c>
      <c r="BO67" s="582"/>
      <c r="BP67" s="582"/>
      <c r="BQ67" s="582"/>
      <c r="BR67" s="582"/>
      <c r="BS67" s="582"/>
      <c r="BT67" s="582"/>
      <c r="BU67" s="582"/>
      <c r="BV67" s="582"/>
      <c r="BW67" s="582"/>
      <c r="BX67" s="582"/>
      <c r="BY67" s="585"/>
      <c r="BZ67" s="583">
        <v>-298304</v>
      </c>
      <c r="CA67" s="584"/>
      <c r="CB67" s="584"/>
      <c r="CC67" s="584"/>
      <c r="CD67" s="584"/>
      <c r="CE67" s="584"/>
      <c r="CF67" s="728" t="s">
        <v>24</v>
      </c>
      <c r="CG67" s="729"/>
      <c r="CH67" s="729"/>
      <c r="CI67" s="729"/>
      <c r="CJ67" s="729"/>
      <c r="CK67" s="729"/>
      <c r="CL67" s="729"/>
      <c r="CM67" s="729"/>
      <c r="CN67" s="729"/>
      <c r="CO67" s="729"/>
      <c r="CP67" s="729"/>
      <c r="CQ67" s="729"/>
      <c r="CR67" s="729"/>
      <c r="CS67" s="730" t="s">
        <v>368</v>
      </c>
      <c r="CT67" s="614"/>
      <c r="CU67" s="614"/>
      <c r="CV67" s="614"/>
      <c r="CW67" s="614"/>
      <c r="CX67" s="614"/>
      <c r="CY67" s="614"/>
      <c r="CZ67" s="731"/>
      <c r="DA67" s="613" t="s">
        <v>368</v>
      </c>
      <c r="DB67" s="614"/>
      <c r="DC67" s="614"/>
      <c r="DD67" s="614"/>
      <c r="DE67" s="614"/>
      <c r="DF67" s="614"/>
      <c r="DG67" s="614"/>
      <c r="DH67" s="615"/>
      <c r="DI67" s="4"/>
    </row>
    <row r="68" spans="2:113" ht="13.5" customHeight="1">
      <c r="B68" s="616" t="s">
        <v>23</v>
      </c>
      <c r="C68" s="13"/>
      <c r="D68" s="582" t="s">
        <v>22</v>
      </c>
      <c r="E68" s="582"/>
      <c r="F68" s="582"/>
      <c r="G68" s="582"/>
      <c r="H68" s="582"/>
      <c r="I68" s="582"/>
      <c r="J68" s="582"/>
      <c r="K68" s="582"/>
      <c r="L68" s="585"/>
      <c r="M68" s="583">
        <v>1301905</v>
      </c>
      <c r="N68" s="584"/>
      <c r="O68" s="584"/>
      <c r="P68" s="584"/>
      <c r="Q68" s="584"/>
      <c r="R68" s="584"/>
      <c r="S68" s="584"/>
      <c r="T68" s="584"/>
      <c r="U68" s="588">
        <v>3.2</v>
      </c>
      <c r="V68" s="588"/>
      <c r="W68" s="588"/>
      <c r="X68" s="588"/>
      <c r="Y68" s="584">
        <v>163795</v>
      </c>
      <c r="Z68" s="584"/>
      <c r="AA68" s="584"/>
      <c r="AB68" s="584"/>
      <c r="AC68" s="584"/>
      <c r="AD68" s="584"/>
      <c r="AE68" s="584"/>
      <c r="AF68" s="672"/>
      <c r="AG68" s="11"/>
      <c r="AH68" s="4"/>
      <c r="AI68" s="4"/>
      <c r="AJ68" s="4"/>
      <c r="AK68" s="617">
        <v>93.2</v>
      </c>
      <c r="AL68" s="617"/>
      <c r="AM68" s="617"/>
      <c r="AN68" s="282" t="s">
        <v>21</v>
      </c>
      <c r="AO68" s="16"/>
      <c r="AP68" s="16"/>
      <c r="AQ68" s="15" t="s">
        <v>440</v>
      </c>
      <c r="AR68" s="618">
        <v>100.5</v>
      </c>
      <c r="AS68" s="618"/>
      <c r="AT68" s="618"/>
      <c r="AU68" s="282" t="s">
        <v>21</v>
      </c>
      <c r="AV68" s="14" t="s">
        <v>441</v>
      </c>
      <c r="AW68" s="680"/>
      <c r="AX68" s="681"/>
      <c r="AY68" s="669" t="s">
        <v>486</v>
      </c>
      <c r="AZ68" s="670"/>
      <c r="BA68" s="670"/>
      <c r="BB68" s="670"/>
      <c r="BC68" s="670"/>
      <c r="BD68" s="670"/>
      <c r="BE68" s="671"/>
      <c r="BF68" s="583">
        <v>269235</v>
      </c>
      <c r="BG68" s="584"/>
      <c r="BH68" s="584"/>
      <c r="BI68" s="584"/>
      <c r="BJ68" s="584"/>
      <c r="BK68" s="672"/>
      <c r="BL68" s="720"/>
      <c r="BM68" s="723"/>
      <c r="BN68" s="619" t="s">
        <v>20</v>
      </c>
      <c r="BO68" s="582"/>
      <c r="BP68" s="582"/>
      <c r="BQ68" s="582"/>
      <c r="BR68" s="582"/>
      <c r="BS68" s="582"/>
      <c r="BT68" s="582"/>
      <c r="BU68" s="582"/>
      <c r="BV68" s="582"/>
      <c r="BW68" s="582"/>
      <c r="BX68" s="582"/>
      <c r="BY68" s="585"/>
      <c r="BZ68" s="583">
        <v>17425</v>
      </c>
      <c r="CA68" s="584"/>
      <c r="CB68" s="584"/>
      <c r="CC68" s="584"/>
      <c r="CD68" s="584"/>
      <c r="CE68" s="584"/>
      <c r="CF68" s="619" t="s">
        <v>19</v>
      </c>
      <c r="CG68" s="620"/>
      <c r="CH68" s="620"/>
      <c r="CI68" s="620"/>
      <c r="CJ68" s="620"/>
      <c r="CK68" s="620"/>
      <c r="CL68" s="620"/>
      <c r="CM68" s="620"/>
      <c r="CN68" s="620"/>
      <c r="CO68" s="620"/>
      <c r="CP68" s="620"/>
      <c r="CQ68" s="620"/>
      <c r="CR68" s="620"/>
      <c r="CS68" s="621" t="s">
        <v>368</v>
      </c>
      <c r="CT68" s="622"/>
      <c r="CU68" s="622"/>
      <c r="CV68" s="622"/>
      <c r="CW68" s="622"/>
      <c r="CX68" s="622"/>
      <c r="CY68" s="622"/>
      <c r="CZ68" s="623"/>
      <c r="DA68" s="624" t="s">
        <v>368</v>
      </c>
      <c r="DB68" s="622"/>
      <c r="DC68" s="622"/>
      <c r="DD68" s="622"/>
      <c r="DE68" s="622"/>
      <c r="DF68" s="622"/>
      <c r="DG68" s="622"/>
      <c r="DH68" s="625"/>
      <c r="DI68" s="4"/>
    </row>
    <row r="69" spans="2:113" ht="13.5" customHeight="1">
      <c r="B69" s="616"/>
      <c r="C69" s="13"/>
      <c r="D69" s="582" t="s">
        <v>18</v>
      </c>
      <c r="E69" s="582"/>
      <c r="F69" s="582"/>
      <c r="G69" s="582"/>
      <c r="H69" s="582"/>
      <c r="I69" s="582"/>
      <c r="J69" s="582"/>
      <c r="K69" s="582"/>
      <c r="L69" s="585"/>
      <c r="M69" s="583">
        <v>1094379</v>
      </c>
      <c r="N69" s="584"/>
      <c r="O69" s="584"/>
      <c r="P69" s="584"/>
      <c r="Q69" s="584"/>
      <c r="R69" s="584"/>
      <c r="S69" s="584"/>
      <c r="T69" s="584"/>
      <c r="U69" s="588">
        <v>2.7</v>
      </c>
      <c r="V69" s="588"/>
      <c r="W69" s="588"/>
      <c r="X69" s="588"/>
      <c r="Y69" s="584">
        <v>273181</v>
      </c>
      <c r="Z69" s="584"/>
      <c r="AA69" s="584"/>
      <c r="AB69" s="584"/>
      <c r="AC69" s="584"/>
      <c r="AD69" s="584"/>
      <c r="AE69" s="584"/>
      <c r="AF69" s="672"/>
      <c r="AG69" s="11"/>
      <c r="AH69" s="6"/>
      <c r="AI69" s="12"/>
      <c r="AJ69" s="12"/>
      <c r="AK69" s="12"/>
      <c r="AL69" s="582" t="s">
        <v>443</v>
      </c>
      <c r="AM69" s="582"/>
      <c r="AN69" s="582"/>
      <c r="AO69" s="582"/>
      <c r="AP69" s="582"/>
      <c r="AQ69" s="582"/>
      <c r="AR69" s="582"/>
      <c r="AS69" s="582"/>
      <c r="AT69" s="582"/>
      <c r="AU69" s="582"/>
      <c r="AV69" s="626"/>
      <c r="AW69" s="680"/>
      <c r="AX69" s="681"/>
      <c r="AY69" s="669" t="s">
        <v>444</v>
      </c>
      <c r="AZ69" s="670"/>
      <c r="BA69" s="670"/>
      <c r="BB69" s="670"/>
      <c r="BC69" s="670"/>
      <c r="BD69" s="670"/>
      <c r="BE69" s="671"/>
      <c r="BF69" s="583">
        <v>2878</v>
      </c>
      <c r="BG69" s="584"/>
      <c r="BH69" s="584"/>
      <c r="BI69" s="584"/>
      <c r="BJ69" s="584"/>
      <c r="BK69" s="672"/>
      <c r="BL69" s="720"/>
      <c r="BM69" s="723"/>
      <c r="BN69" s="619" t="s">
        <v>17</v>
      </c>
      <c r="BO69" s="582"/>
      <c r="BP69" s="582"/>
      <c r="BQ69" s="582"/>
      <c r="BR69" s="582"/>
      <c r="BS69" s="582"/>
      <c r="BT69" s="582"/>
      <c r="BU69" s="582"/>
      <c r="BV69" s="582"/>
      <c r="BW69" s="582"/>
      <c r="BX69" s="582"/>
      <c r="BY69" s="585"/>
      <c r="BZ69" s="583">
        <v>27220</v>
      </c>
      <c r="CA69" s="584"/>
      <c r="CB69" s="584"/>
      <c r="CC69" s="584"/>
      <c r="CD69" s="584"/>
      <c r="CE69" s="584"/>
      <c r="CF69" s="627" t="s">
        <v>16</v>
      </c>
      <c r="CG69" s="628"/>
      <c r="CH69" s="628" t="s">
        <v>15</v>
      </c>
      <c r="CI69" s="628"/>
      <c r="CJ69" s="631"/>
      <c r="CK69" s="632" t="s">
        <v>14</v>
      </c>
      <c r="CL69" s="632"/>
      <c r="CM69" s="632"/>
      <c r="CN69" s="632"/>
      <c r="CO69" s="632"/>
      <c r="CP69" s="632"/>
      <c r="CQ69" s="632"/>
      <c r="CR69" s="633"/>
      <c r="CS69" s="634">
        <v>99.3</v>
      </c>
      <c r="CT69" s="635"/>
      <c r="CU69" s="635"/>
      <c r="CV69" s="635"/>
      <c r="CW69" s="635">
        <v>98.4</v>
      </c>
      <c r="CX69" s="587"/>
      <c r="CY69" s="587"/>
      <c r="CZ69" s="589"/>
      <c r="DA69" s="634">
        <v>99.3</v>
      </c>
      <c r="DB69" s="587"/>
      <c r="DC69" s="587"/>
      <c r="DD69" s="587"/>
      <c r="DE69" s="635">
        <v>98.4</v>
      </c>
      <c r="DF69" s="587"/>
      <c r="DG69" s="587"/>
      <c r="DH69" s="590"/>
      <c r="DI69" s="4"/>
    </row>
    <row r="70" spans="2:113" ht="13.5" customHeight="1">
      <c r="B70" s="616"/>
      <c r="C70" s="619" t="s">
        <v>13</v>
      </c>
      <c r="D70" s="582"/>
      <c r="E70" s="582"/>
      <c r="F70" s="582"/>
      <c r="G70" s="582"/>
      <c r="H70" s="582"/>
      <c r="I70" s="582"/>
      <c r="J70" s="582"/>
      <c r="K70" s="582"/>
      <c r="L70" s="585"/>
      <c r="M70" s="583" t="s">
        <v>368</v>
      </c>
      <c r="N70" s="584"/>
      <c r="O70" s="584"/>
      <c r="P70" s="584"/>
      <c r="Q70" s="584"/>
      <c r="R70" s="584"/>
      <c r="S70" s="584"/>
      <c r="T70" s="584"/>
      <c r="U70" s="588" t="s">
        <v>368</v>
      </c>
      <c r="V70" s="588"/>
      <c r="W70" s="588"/>
      <c r="X70" s="588"/>
      <c r="Y70" s="584" t="s">
        <v>368</v>
      </c>
      <c r="Z70" s="584"/>
      <c r="AA70" s="584"/>
      <c r="AB70" s="584"/>
      <c r="AC70" s="584"/>
      <c r="AD70" s="584"/>
      <c r="AE70" s="584"/>
      <c r="AF70" s="672"/>
      <c r="AG70" s="11"/>
      <c r="AH70" s="6"/>
      <c r="AI70" s="12"/>
      <c r="AJ70" s="12"/>
      <c r="AK70" s="12"/>
      <c r="AL70" s="582" t="s">
        <v>445</v>
      </c>
      <c r="AM70" s="582"/>
      <c r="AN70" s="582"/>
      <c r="AO70" s="582"/>
      <c r="AP70" s="582"/>
      <c r="AQ70" s="582"/>
      <c r="AR70" s="582"/>
      <c r="AS70" s="582"/>
      <c r="AT70" s="582"/>
      <c r="AU70" s="582"/>
      <c r="AV70" s="626"/>
      <c r="AW70" s="680"/>
      <c r="AX70" s="681"/>
      <c r="AY70" s="669" t="s">
        <v>446</v>
      </c>
      <c r="AZ70" s="670"/>
      <c r="BA70" s="670"/>
      <c r="BB70" s="670"/>
      <c r="BC70" s="670"/>
      <c r="BD70" s="670"/>
      <c r="BE70" s="671"/>
      <c r="BF70" s="583" t="s">
        <v>368</v>
      </c>
      <c r="BG70" s="584"/>
      <c r="BH70" s="584"/>
      <c r="BI70" s="584"/>
      <c r="BJ70" s="584"/>
      <c r="BK70" s="672"/>
      <c r="BL70" s="720"/>
      <c r="BM70" s="723"/>
      <c r="BN70" s="737" t="s">
        <v>447</v>
      </c>
      <c r="BO70" s="737"/>
      <c r="BP70" s="737"/>
      <c r="BQ70" s="737"/>
      <c r="BR70" s="739" t="s">
        <v>12</v>
      </c>
      <c r="BS70" s="582" t="s">
        <v>11</v>
      </c>
      <c r="BT70" s="582"/>
      <c r="BU70" s="582"/>
      <c r="BV70" s="582"/>
      <c r="BW70" s="582"/>
      <c r="BX70" s="582"/>
      <c r="BY70" s="582"/>
      <c r="BZ70" s="583">
        <v>91</v>
      </c>
      <c r="CA70" s="584"/>
      <c r="CB70" s="584"/>
      <c r="CC70" s="584"/>
      <c r="CD70" s="584"/>
      <c r="CE70" s="584"/>
      <c r="CF70" s="629"/>
      <c r="CG70" s="630"/>
      <c r="CH70" s="637" t="s">
        <v>448</v>
      </c>
      <c r="CI70" s="637" t="s">
        <v>449</v>
      </c>
      <c r="CJ70" s="732" t="s">
        <v>450</v>
      </c>
      <c r="CK70" s="582"/>
      <c r="CL70" s="582"/>
      <c r="CM70" s="582"/>
      <c r="CN70" s="582"/>
      <c r="CO70" s="582"/>
      <c r="CP70" s="582"/>
      <c r="CQ70" s="582"/>
      <c r="CR70" s="585"/>
      <c r="CS70" s="634"/>
      <c r="CT70" s="635"/>
      <c r="CU70" s="635"/>
      <c r="CV70" s="635"/>
      <c r="CW70" s="587"/>
      <c r="CX70" s="587"/>
      <c r="CY70" s="587"/>
      <c r="CZ70" s="589"/>
      <c r="DA70" s="636"/>
      <c r="DB70" s="587"/>
      <c r="DC70" s="587"/>
      <c r="DD70" s="587"/>
      <c r="DE70" s="587"/>
      <c r="DF70" s="587"/>
      <c r="DG70" s="587"/>
      <c r="DH70" s="590"/>
      <c r="DI70" s="4"/>
    </row>
    <row r="71" spans="2:113" ht="13.5" customHeight="1">
      <c r="B71" s="188"/>
      <c r="C71" s="712" t="s">
        <v>10</v>
      </c>
      <c r="D71" s="667"/>
      <c r="E71" s="667"/>
      <c r="F71" s="667"/>
      <c r="G71" s="667"/>
      <c r="H71" s="667"/>
      <c r="I71" s="667"/>
      <c r="J71" s="667"/>
      <c r="K71" s="667"/>
      <c r="L71" s="668"/>
      <c r="M71" s="733" t="s">
        <v>368</v>
      </c>
      <c r="N71" s="734"/>
      <c r="O71" s="734"/>
      <c r="P71" s="734"/>
      <c r="Q71" s="734"/>
      <c r="R71" s="734"/>
      <c r="S71" s="734"/>
      <c r="T71" s="734"/>
      <c r="U71" s="735" t="s">
        <v>368</v>
      </c>
      <c r="V71" s="735"/>
      <c r="W71" s="735"/>
      <c r="X71" s="735"/>
      <c r="Y71" s="734" t="s">
        <v>368</v>
      </c>
      <c r="Z71" s="734"/>
      <c r="AA71" s="734"/>
      <c r="AB71" s="734"/>
      <c r="AC71" s="734"/>
      <c r="AD71" s="734"/>
      <c r="AE71" s="734"/>
      <c r="AF71" s="736"/>
      <c r="AG71" s="11"/>
      <c r="AH71" s="582" t="s">
        <v>9</v>
      </c>
      <c r="AI71" s="582"/>
      <c r="AJ71" s="582"/>
      <c r="AK71" s="582"/>
      <c r="AL71" s="582"/>
      <c r="AM71" s="582"/>
      <c r="AN71" s="582"/>
      <c r="AO71" s="582"/>
      <c r="AP71" s="582"/>
      <c r="AQ71" s="582"/>
      <c r="AR71" s="582"/>
      <c r="AS71" s="582"/>
      <c r="AT71" s="582"/>
      <c r="AU71" s="582"/>
      <c r="AV71" s="626"/>
      <c r="AW71" s="680"/>
      <c r="AX71" s="681"/>
      <c r="AY71" s="669" t="s">
        <v>451</v>
      </c>
      <c r="AZ71" s="670"/>
      <c r="BA71" s="670"/>
      <c r="BB71" s="670"/>
      <c r="BC71" s="670"/>
      <c r="BD71" s="670"/>
      <c r="BE71" s="671"/>
      <c r="BF71" s="583">
        <v>1143161</v>
      </c>
      <c r="BG71" s="584"/>
      <c r="BH71" s="584"/>
      <c r="BI71" s="584"/>
      <c r="BJ71" s="584"/>
      <c r="BK71" s="672"/>
      <c r="BL71" s="720"/>
      <c r="BM71" s="723"/>
      <c r="BN71" s="737"/>
      <c r="BO71" s="737"/>
      <c r="BP71" s="737"/>
      <c r="BQ71" s="737"/>
      <c r="BR71" s="739"/>
      <c r="BS71" s="582" t="s">
        <v>8</v>
      </c>
      <c r="BT71" s="582"/>
      <c r="BU71" s="582"/>
      <c r="BV71" s="582"/>
      <c r="BW71" s="582"/>
      <c r="BX71" s="582"/>
      <c r="BY71" s="582"/>
      <c r="BZ71" s="583">
        <v>99</v>
      </c>
      <c r="CA71" s="584"/>
      <c r="CB71" s="584"/>
      <c r="CC71" s="584"/>
      <c r="CD71" s="584"/>
      <c r="CE71" s="584"/>
      <c r="CF71" s="629"/>
      <c r="CG71" s="630"/>
      <c r="CH71" s="637"/>
      <c r="CI71" s="637"/>
      <c r="CJ71" s="732"/>
      <c r="CK71" s="582" t="s">
        <v>7</v>
      </c>
      <c r="CL71" s="582"/>
      <c r="CM71" s="582"/>
      <c r="CN71" s="582"/>
      <c r="CO71" s="582"/>
      <c r="CP71" s="582"/>
      <c r="CQ71" s="582"/>
      <c r="CR71" s="585"/>
      <c r="CS71" s="586">
        <v>99</v>
      </c>
      <c r="CT71" s="587"/>
      <c r="CU71" s="587"/>
      <c r="CV71" s="587"/>
      <c r="CW71" s="588">
        <v>97.9</v>
      </c>
      <c r="CX71" s="587"/>
      <c r="CY71" s="587"/>
      <c r="CZ71" s="589"/>
      <c r="DA71" s="586">
        <v>98.9</v>
      </c>
      <c r="DB71" s="587"/>
      <c r="DC71" s="587"/>
      <c r="DD71" s="587"/>
      <c r="DE71" s="588">
        <v>97.7</v>
      </c>
      <c r="DF71" s="587"/>
      <c r="DG71" s="587"/>
      <c r="DH71" s="590"/>
      <c r="DI71" s="4"/>
    </row>
    <row r="72" spans="2:113" ht="13.5" customHeight="1" thickBot="1">
      <c r="B72" s="591" t="s">
        <v>6</v>
      </c>
      <c r="C72" s="592"/>
      <c r="D72" s="592"/>
      <c r="E72" s="592"/>
      <c r="F72" s="592"/>
      <c r="G72" s="592"/>
      <c r="H72" s="592"/>
      <c r="I72" s="592"/>
      <c r="J72" s="592"/>
      <c r="K72" s="592"/>
      <c r="L72" s="593"/>
      <c r="M72" s="594">
        <v>40062167</v>
      </c>
      <c r="N72" s="595"/>
      <c r="O72" s="595"/>
      <c r="P72" s="595"/>
      <c r="Q72" s="595"/>
      <c r="R72" s="595"/>
      <c r="S72" s="595"/>
      <c r="T72" s="595"/>
      <c r="U72" s="596">
        <v>100</v>
      </c>
      <c r="V72" s="596"/>
      <c r="W72" s="596"/>
      <c r="X72" s="596"/>
      <c r="Y72" s="595">
        <v>24523667</v>
      </c>
      <c r="Z72" s="595"/>
      <c r="AA72" s="595"/>
      <c r="AB72" s="595"/>
      <c r="AC72" s="595"/>
      <c r="AD72" s="595"/>
      <c r="AE72" s="595"/>
      <c r="AF72" s="597"/>
      <c r="AG72" s="10"/>
      <c r="AH72" s="598">
        <v>25354202</v>
      </c>
      <c r="AI72" s="598"/>
      <c r="AJ72" s="598"/>
      <c r="AK72" s="598"/>
      <c r="AL72" s="598"/>
      <c r="AM72" s="598"/>
      <c r="AN72" s="598"/>
      <c r="AO72" s="598"/>
      <c r="AP72" s="598"/>
      <c r="AQ72" s="598"/>
      <c r="AR72" s="598"/>
      <c r="AS72" s="598"/>
      <c r="AT72" s="592" t="s">
        <v>5</v>
      </c>
      <c r="AU72" s="592"/>
      <c r="AV72" s="9"/>
      <c r="AW72" s="682"/>
      <c r="AX72" s="683"/>
      <c r="AY72" s="599" t="s">
        <v>85</v>
      </c>
      <c r="AZ72" s="600"/>
      <c r="BA72" s="600"/>
      <c r="BB72" s="600"/>
      <c r="BC72" s="600"/>
      <c r="BD72" s="600"/>
      <c r="BE72" s="601"/>
      <c r="BF72" s="602">
        <v>2687497</v>
      </c>
      <c r="BG72" s="603"/>
      <c r="BH72" s="603"/>
      <c r="BI72" s="603"/>
      <c r="BJ72" s="603"/>
      <c r="BK72" s="604"/>
      <c r="BL72" s="721"/>
      <c r="BM72" s="724"/>
      <c r="BN72" s="738"/>
      <c r="BO72" s="738"/>
      <c r="BP72" s="738"/>
      <c r="BQ72" s="738"/>
      <c r="BR72" s="740"/>
      <c r="BS72" s="592" t="s">
        <v>4</v>
      </c>
      <c r="BT72" s="592"/>
      <c r="BU72" s="592"/>
      <c r="BV72" s="592"/>
      <c r="BW72" s="592"/>
      <c r="BX72" s="592"/>
      <c r="BY72" s="592"/>
      <c r="BZ72" s="602">
        <v>296</v>
      </c>
      <c r="CA72" s="603"/>
      <c r="CB72" s="603"/>
      <c r="CC72" s="603"/>
      <c r="CD72" s="603"/>
      <c r="CE72" s="604"/>
      <c r="CF72" s="605" t="s">
        <v>3</v>
      </c>
      <c r="CG72" s="606"/>
      <c r="CH72" s="607" t="s">
        <v>2</v>
      </c>
      <c r="CI72" s="607"/>
      <c r="CJ72" s="608"/>
      <c r="CK72" s="592" t="s">
        <v>1</v>
      </c>
      <c r="CL72" s="592"/>
      <c r="CM72" s="592"/>
      <c r="CN72" s="592"/>
      <c r="CO72" s="592"/>
      <c r="CP72" s="592"/>
      <c r="CQ72" s="592"/>
      <c r="CR72" s="593"/>
      <c r="CS72" s="609">
        <v>99.5</v>
      </c>
      <c r="CT72" s="610"/>
      <c r="CU72" s="610"/>
      <c r="CV72" s="610"/>
      <c r="CW72" s="611">
        <v>98.8</v>
      </c>
      <c r="CX72" s="610"/>
      <c r="CY72" s="610"/>
      <c r="CZ72" s="612"/>
      <c r="DA72" s="609">
        <v>99.6</v>
      </c>
      <c r="DB72" s="610"/>
      <c r="DC72" s="610"/>
      <c r="DD72" s="610"/>
      <c r="DE72" s="611">
        <v>98.8</v>
      </c>
      <c r="DF72" s="610"/>
      <c r="DG72" s="610"/>
      <c r="DH72" s="718"/>
      <c r="DI72" s="4"/>
    </row>
    <row r="73" spans="2:113" ht="13.5" customHeight="1">
      <c r="B73" s="715" t="s">
        <v>0</v>
      </c>
      <c r="C73" s="715"/>
      <c r="D73" s="715"/>
      <c r="E73" s="715"/>
      <c r="F73" s="715"/>
      <c r="G73" s="715"/>
      <c r="H73" s="715"/>
      <c r="I73" s="715"/>
      <c r="J73" s="715"/>
      <c r="K73" s="715"/>
      <c r="L73" s="715"/>
      <c r="M73" s="715"/>
      <c r="N73" s="715"/>
      <c r="O73" s="715"/>
      <c r="P73" s="715"/>
      <c r="Q73" s="715"/>
      <c r="R73" s="715"/>
      <c r="S73" s="715"/>
      <c r="T73" s="715"/>
      <c r="U73" s="715"/>
      <c r="V73" s="715"/>
      <c r="W73" s="715"/>
      <c r="X73" s="715"/>
      <c r="Y73" s="715"/>
      <c r="Z73" s="715"/>
      <c r="AA73" s="715"/>
      <c r="AB73" s="715"/>
      <c r="AC73" s="715"/>
      <c r="AD73" s="715"/>
      <c r="AE73" s="715"/>
      <c r="AF73" s="715"/>
      <c r="AG73" s="715"/>
      <c r="AH73" s="715"/>
      <c r="AI73" s="715"/>
      <c r="AJ73" s="715"/>
      <c r="AK73" s="715"/>
      <c r="AL73" s="715"/>
      <c r="AM73" s="715"/>
      <c r="AN73" s="715"/>
      <c r="AO73" s="715"/>
      <c r="AP73" s="715"/>
      <c r="AQ73" s="715"/>
      <c r="AR73" s="715"/>
      <c r="AS73" s="715"/>
      <c r="AT73" s="715"/>
      <c r="AU73" s="715"/>
      <c r="AV73" s="715"/>
      <c r="AW73" s="715"/>
      <c r="AX73" s="715"/>
      <c r="AY73" s="715"/>
      <c r="AZ73" s="715"/>
      <c r="BA73" s="715"/>
      <c r="BB73" s="715"/>
      <c r="BC73" s="715"/>
      <c r="BD73" s="715"/>
      <c r="BE73" s="715"/>
      <c r="BF73" s="715"/>
      <c r="BG73" s="715"/>
      <c r="BH73" s="715"/>
      <c r="BI73" s="715"/>
      <c r="BJ73" s="715"/>
      <c r="BK73" s="715"/>
      <c r="BL73" s="715"/>
      <c r="BM73" s="715"/>
      <c r="BN73" s="715"/>
      <c r="BO73" s="715"/>
      <c r="BP73" s="715"/>
      <c r="BQ73" s="715"/>
      <c r="BR73" s="715"/>
      <c r="BS73" s="715"/>
      <c r="BT73" s="715"/>
      <c r="BU73" s="715"/>
      <c r="BV73" s="715"/>
      <c r="BW73" s="715"/>
      <c r="BX73" s="715"/>
      <c r="BY73" s="715"/>
      <c r="BZ73" s="715"/>
      <c r="CA73" s="715"/>
      <c r="CB73" s="715"/>
      <c r="CC73" s="715"/>
      <c r="CD73" s="715"/>
      <c r="CE73" s="715"/>
      <c r="CF73" s="715"/>
      <c r="CG73" s="715"/>
      <c r="CH73" s="715"/>
      <c r="CI73" s="715"/>
      <c r="CJ73" s="715"/>
      <c r="CK73" s="715"/>
      <c r="CL73" s="715"/>
      <c r="CN73" s="8"/>
      <c r="CO73" s="285"/>
      <c r="CP73" s="285"/>
      <c r="CQ73" s="285"/>
      <c r="CR73" s="285"/>
      <c r="CS73" s="285"/>
      <c r="CT73" s="282"/>
      <c r="CU73" s="282"/>
      <c r="CV73" s="282"/>
      <c r="CW73" s="282"/>
      <c r="CX73" s="282"/>
      <c r="CY73" s="282"/>
      <c r="CZ73" s="282"/>
      <c r="DA73" s="282"/>
      <c r="DB73" s="282"/>
      <c r="DC73" s="282"/>
      <c r="DD73" s="282"/>
      <c r="DE73" s="282"/>
      <c r="DF73" s="282"/>
      <c r="DG73" s="282"/>
      <c r="DH73" s="282"/>
    </row>
    <row r="74" spans="2:113" ht="13.5" customHeight="1">
      <c r="B74" s="716" t="s">
        <v>452</v>
      </c>
      <c r="C74" s="716"/>
      <c r="D74" s="716"/>
      <c r="E74" s="716"/>
      <c r="F74" s="716"/>
      <c r="G74" s="716"/>
      <c r="H74" s="716"/>
      <c r="I74" s="716"/>
      <c r="J74" s="716"/>
      <c r="K74" s="716"/>
      <c r="L74" s="716"/>
      <c r="M74" s="716"/>
      <c r="N74" s="716"/>
      <c r="O74" s="716"/>
      <c r="P74" s="716"/>
      <c r="Q74" s="716"/>
      <c r="R74" s="716"/>
      <c r="S74" s="716"/>
      <c r="T74" s="716"/>
      <c r="U74" s="716"/>
      <c r="V74" s="716"/>
      <c r="W74" s="716"/>
      <c r="X74" s="716"/>
      <c r="Y74" s="716"/>
      <c r="Z74" s="716"/>
      <c r="AA74" s="716"/>
      <c r="AB74" s="716"/>
      <c r="AC74" s="716"/>
      <c r="AD74" s="716"/>
      <c r="AE74" s="716"/>
      <c r="AF74" s="716"/>
      <c r="AG74" s="716"/>
      <c r="AH74" s="716"/>
      <c r="AI74" s="716"/>
      <c r="AJ74" s="716"/>
      <c r="AK74" s="716"/>
      <c r="AL74" s="716"/>
      <c r="AM74" s="716"/>
      <c r="AN74" s="716"/>
      <c r="AO74" s="716"/>
      <c r="AP74" s="716"/>
      <c r="AQ74" s="716"/>
      <c r="AR74" s="716"/>
      <c r="AS74" s="716"/>
      <c r="AT74" s="716"/>
      <c r="AU74" s="716"/>
      <c r="AV74" s="716"/>
      <c r="AW74" s="716"/>
      <c r="AX74" s="716"/>
      <c r="AY74" s="716"/>
      <c r="AZ74" s="716"/>
      <c r="BA74" s="716"/>
      <c r="BB74" s="716"/>
      <c r="BC74" s="716"/>
      <c r="BD74" s="716"/>
      <c r="BE74" s="716"/>
      <c r="BF74" s="716"/>
      <c r="BG74" s="716"/>
      <c r="BH74" s="716"/>
      <c r="BI74" s="716"/>
      <c r="BJ74" s="716"/>
      <c r="BK74" s="716"/>
      <c r="BL74" s="716"/>
      <c r="BM74" s="716"/>
      <c r="BN74" s="716"/>
      <c r="BO74" s="716"/>
      <c r="BP74" s="716"/>
      <c r="BQ74" s="716"/>
      <c r="BR74" s="716"/>
      <c r="BS74" s="716"/>
      <c r="BT74" s="716"/>
      <c r="BU74" s="716"/>
      <c r="BV74" s="716"/>
      <c r="BW74" s="716"/>
      <c r="BX74" s="716"/>
      <c r="BY74" s="716"/>
      <c r="BZ74" s="716"/>
      <c r="CA74" s="716"/>
      <c r="CB74" s="716"/>
      <c r="CC74" s="716"/>
      <c r="CD74" s="716"/>
      <c r="CE74" s="716"/>
      <c r="CF74" s="716"/>
      <c r="CG74" s="716"/>
      <c r="CH74" s="716"/>
      <c r="CI74" s="716"/>
      <c r="CJ74" s="716"/>
      <c r="CK74" s="716"/>
      <c r="CL74" s="716"/>
      <c r="CN74" s="7"/>
      <c r="CO74" s="7"/>
      <c r="CP74" s="7"/>
      <c r="CQ74" s="7"/>
      <c r="CR74" s="7"/>
      <c r="CS74" s="7"/>
      <c r="CT74" s="7"/>
      <c r="CU74" s="7"/>
      <c r="CV74" s="7"/>
      <c r="CW74" s="6"/>
      <c r="CZ74" s="6"/>
      <c r="DA74" s="6"/>
      <c r="DB74" s="4"/>
      <c r="DC74" s="4"/>
      <c r="DD74" s="4"/>
      <c r="DE74" s="580" t="s">
        <v>558</v>
      </c>
      <c r="DF74" s="580"/>
      <c r="DG74" s="580"/>
      <c r="DH74" s="580"/>
    </row>
    <row r="75" spans="2:113" ht="13.5" customHeight="1">
      <c r="B75" s="717" t="s">
        <v>454</v>
      </c>
      <c r="C75" s="717"/>
      <c r="D75" s="717"/>
      <c r="E75" s="717"/>
      <c r="F75" s="717"/>
      <c r="G75" s="717"/>
      <c r="H75" s="717"/>
      <c r="I75" s="717"/>
      <c r="J75" s="717"/>
      <c r="K75" s="717"/>
      <c r="L75" s="717"/>
      <c r="M75" s="717"/>
      <c r="N75" s="717"/>
      <c r="O75" s="717"/>
      <c r="P75" s="717"/>
      <c r="Q75" s="717"/>
      <c r="R75" s="717"/>
      <c r="S75" s="717"/>
      <c r="T75" s="717"/>
      <c r="U75" s="717"/>
      <c r="V75" s="717"/>
      <c r="W75" s="717"/>
      <c r="X75" s="717"/>
      <c r="Y75" s="717"/>
      <c r="Z75" s="717"/>
      <c r="AA75" s="717"/>
      <c r="AB75" s="717"/>
      <c r="AC75" s="717"/>
      <c r="AD75" s="717"/>
      <c r="AE75" s="717"/>
      <c r="AF75" s="717"/>
      <c r="AG75" s="717"/>
      <c r="AH75" s="717"/>
      <c r="AI75" s="717"/>
      <c r="AJ75" s="717"/>
      <c r="AK75" s="717"/>
      <c r="AL75" s="717"/>
      <c r="AM75" s="717"/>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7"/>
      <c r="BJ75" s="717"/>
      <c r="BK75" s="717"/>
      <c r="BL75" s="717"/>
      <c r="BM75" s="717"/>
      <c r="BN75" s="717"/>
      <c r="BO75" s="717"/>
      <c r="BP75" s="717"/>
      <c r="BQ75" s="717"/>
      <c r="BR75" s="717"/>
      <c r="BS75" s="717"/>
      <c r="BT75" s="717"/>
      <c r="BU75" s="717"/>
      <c r="BV75" s="717"/>
      <c r="BW75" s="717"/>
      <c r="BX75" s="717"/>
      <c r="BY75" s="717"/>
      <c r="BZ75" s="717"/>
      <c r="CA75" s="717"/>
      <c r="CB75" s="717"/>
      <c r="CC75" s="717"/>
      <c r="CD75" s="717"/>
      <c r="CE75" s="717"/>
      <c r="CF75" s="717"/>
      <c r="CG75" s="717"/>
      <c r="CH75" s="717"/>
      <c r="CI75" s="717"/>
      <c r="CJ75" s="717"/>
      <c r="CK75" s="717"/>
      <c r="CL75" s="717"/>
      <c r="CN75" s="3"/>
      <c r="CO75" s="3"/>
      <c r="CP75" s="3"/>
      <c r="CQ75" s="3"/>
      <c r="CR75" s="3"/>
      <c r="CS75" s="3"/>
      <c r="CT75" s="3"/>
      <c r="CU75" s="3"/>
      <c r="CV75" s="3"/>
      <c r="CW75" s="5"/>
      <c r="CZ75" s="4"/>
      <c r="DA75" s="4"/>
      <c r="DB75" s="4"/>
      <c r="DC75" s="4"/>
      <c r="DD75" s="4"/>
    </row>
    <row r="76" spans="2:113" ht="13.5" customHeight="1">
      <c r="B76" s="716" t="s">
        <v>781</v>
      </c>
      <c r="C76" s="716"/>
      <c r="D76" s="716"/>
      <c r="E76" s="716"/>
      <c r="F76" s="716"/>
      <c r="G76" s="716"/>
      <c r="H76" s="716"/>
      <c r="I76" s="716"/>
      <c r="J76" s="716"/>
      <c r="K76" s="716"/>
      <c r="L76" s="716"/>
      <c r="M76" s="716"/>
      <c r="N76" s="716"/>
      <c r="O76" s="716"/>
      <c r="P76" s="716"/>
      <c r="Q76" s="716"/>
      <c r="R76" s="716"/>
      <c r="S76" s="716"/>
      <c r="T76" s="716"/>
      <c r="U76" s="716"/>
      <c r="V76" s="716"/>
      <c r="W76" s="716"/>
      <c r="X76" s="716"/>
      <c r="Y76" s="716"/>
      <c r="Z76" s="716"/>
      <c r="AA76" s="716"/>
      <c r="AB76" s="716"/>
      <c r="AC76" s="716"/>
      <c r="AD76" s="716"/>
      <c r="AE76" s="716"/>
      <c r="AF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N76" s="3"/>
      <c r="CO76" s="3"/>
      <c r="CP76" s="3"/>
      <c r="CQ76" s="3"/>
      <c r="CR76" s="3"/>
      <c r="CS76" s="3"/>
      <c r="CT76" s="3"/>
      <c r="CU76" s="3"/>
      <c r="CV76" s="3"/>
    </row>
    <row r="77" spans="2:113" ht="13.5" customHeight="1">
      <c r="B77" s="581" t="s">
        <v>455</v>
      </c>
      <c r="C77" s="581"/>
      <c r="D77" s="581"/>
      <c r="E77" s="581"/>
      <c r="F77" s="581"/>
      <c r="G77" s="581"/>
      <c r="H77" s="581"/>
      <c r="I77" s="581"/>
      <c r="J77" s="581"/>
      <c r="K77" s="581"/>
      <c r="L77" s="581"/>
      <c r="M77" s="581"/>
      <c r="N77" s="581"/>
      <c r="O77" s="581"/>
      <c r="P77" s="581"/>
      <c r="Q77" s="581"/>
      <c r="R77" s="581"/>
      <c r="S77" s="581"/>
      <c r="T77" s="581"/>
      <c r="U77" s="581"/>
      <c r="V77" s="581"/>
      <c r="W77" s="581"/>
      <c r="X77" s="581"/>
      <c r="Y77" s="581"/>
      <c r="Z77" s="581"/>
      <c r="AA77" s="581"/>
      <c r="AB77" s="581"/>
      <c r="AC77" s="581"/>
      <c r="AD77" s="581"/>
      <c r="AE77" s="581"/>
      <c r="AF77" s="581"/>
      <c r="AG77" s="581"/>
      <c r="AH77" s="581"/>
      <c r="AI77" s="581"/>
      <c r="AJ77" s="581"/>
      <c r="AK77" s="581"/>
      <c r="AL77" s="581"/>
      <c r="AM77" s="581"/>
      <c r="AN77" s="581"/>
      <c r="AO77" s="581"/>
      <c r="AP77" s="581"/>
      <c r="AQ77" s="581"/>
      <c r="AR77" s="581"/>
      <c r="AS77" s="581"/>
      <c r="AT77" s="581"/>
      <c r="AU77" s="581"/>
      <c r="AV77" s="581"/>
      <c r="AW77" s="581"/>
      <c r="AX77" s="581"/>
      <c r="AY77" s="581"/>
      <c r="AZ77" s="581"/>
      <c r="BA77" s="581"/>
      <c r="BB77" s="581"/>
      <c r="BC77" s="581"/>
      <c r="BD77" s="581"/>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581"/>
      <c r="CG77" s="581"/>
      <c r="CH77" s="581"/>
      <c r="CI77" s="581"/>
      <c r="CJ77" s="581"/>
      <c r="CK77" s="581"/>
      <c r="CL77" s="581"/>
      <c r="CN77" s="3"/>
      <c r="CO77" s="3"/>
      <c r="CP77" s="3"/>
      <c r="CQ77" s="3"/>
      <c r="CR77" s="3"/>
      <c r="CS77" s="3"/>
      <c r="CT77" s="3"/>
      <c r="CU77" s="3"/>
      <c r="CV77" s="3"/>
    </row>
    <row r="78" spans="2:113" ht="13.5" customHeight="1">
      <c r="B78" s="581" t="s">
        <v>456</v>
      </c>
      <c r="C78" s="581"/>
      <c r="D78" s="581"/>
      <c r="E78" s="581"/>
      <c r="F78" s="581"/>
      <c r="G78" s="581"/>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1"/>
      <c r="AY78" s="581"/>
      <c r="AZ78" s="581"/>
      <c r="BA78" s="581"/>
      <c r="BB78" s="581"/>
      <c r="BC78" s="581"/>
      <c r="BD78" s="581"/>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N78" s="2"/>
      <c r="CO78" s="2"/>
      <c r="CP78" s="2"/>
      <c r="CQ78" s="2"/>
      <c r="CR78" s="2"/>
      <c r="CS78" s="2"/>
      <c r="CT78" s="2"/>
      <c r="CU78" s="2"/>
      <c r="CV78" s="2"/>
    </row>
    <row r="79" spans="2:113" ht="13.5" customHeight="1">
      <c r="B79" s="581" t="s">
        <v>782</v>
      </c>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81"/>
      <c r="AL79" s="581"/>
      <c r="AM79" s="581"/>
      <c r="AN79" s="581"/>
      <c r="AO79" s="581"/>
      <c r="AP79" s="581"/>
      <c r="AQ79" s="581"/>
      <c r="AR79" s="581"/>
      <c r="AS79" s="581"/>
      <c r="AT79" s="581"/>
      <c r="AU79" s="581"/>
      <c r="AV79" s="581"/>
      <c r="AW79" s="581"/>
      <c r="AX79" s="581"/>
      <c r="AY79" s="581"/>
      <c r="AZ79" s="581"/>
      <c r="BA79" s="581"/>
      <c r="BB79" s="581"/>
      <c r="BC79" s="581"/>
      <c r="BD79" s="581"/>
      <c r="BE79" s="581"/>
      <c r="BF79" s="581"/>
      <c r="BG79" s="581"/>
      <c r="BH79" s="581"/>
      <c r="BI79" s="581"/>
      <c r="BJ79" s="581"/>
      <c r="BK79" s="581"/>
      <c r="BL79" s="581"/>
      <c r="BM79" s="581"/>
      <c r="BN79" s="581"/>
      <c r="BO79" s="581"/>
      <c r="BP79" s="581"/>
      <c r="BQ79" s="581"/>
      <c r="BR79" s="581"/>
      <c r="BS79" s="581"/>
      <c r="BT79" s="581"/>
      <c r="BU79" s="581"/>
      <c r="BV79" s="581"/>
      <c r="BW79" s="581"/>
      <c r="BX79" s="581"/>
      <c r="BY79" s="581"/>
      <c r="BZ79" s="581"/>
      <c r="CA79" s="581"/>
      <c r="CB79" s="581"/>
      <c r="CC79" s="581"/>
      <c r="CD79" s="581"/>
      <c r="CE79" s="581"/>
      <c r="CF79" s="581"/>
      <c r="CG79" s="581"/>
      <c r="CH79" s="581"/>
      <c r="CI79" s="581"/>
      <c r="CJ79" s="581"/>
      <c r="CK79" s="581"/>
      <c r="CL79" s="581"/>
      <c r="CM79" s="2"/>
      <c r="CN79" s="2"/>
      <c r="CO79" s="2"/>
      <c r="CP79" s="2"/>
      <c r="CQ79" s="2"/>
      <c r="CR79" s="2"/>
      <c r="CS79" s="2"/>
      <c r="CT79" s="2"/>
      <c r="CU79" s="2"/>
      <c r="CV79" s="2"/>
    </row>
  </sheetData>
  <mergeCells count="906">
    <mergeCell ref="B79:CL79"/>
    <mergeCell ref="CF72:CG72"/>
    <mergeCell ref="CH72:CJ72"/>
    <mergeCell ref="CK72:CR72"/>
    <mergeCell ref="CS72:CV72"/>
    <mergeCell ref="CW72:CZ72"/>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Q1" zoomScale="80" zoomScaleNormal="80" workbookViewId="0">
      <selection activeCell="CZ23" sqref="CO23:DH23"/>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64" t="s">
        <v>776</v>
      </c>
      <c r="E2" s="964"/>
      <c r="F2" s="964"/>
      <c r="G2" s="964"/>
      <c r="H2" s="964"/>
      <c r="I2" s="964"/>
      <c r="J2" s="964"/>
      <c r="K2" s="964"/>
      <c r="L2" s="964"/>
      <c r="M2" s="964"/>
      <c r="N2" s="964"/>
      <c r="O2" s="964"/>
      <c r="P2" s="964"/>
      <c r="Q2" s="964"/>
      <c r="R2" s="280"/>
      <c r="S2" s="74"/>
      <c r="T2" s="74"/>
      <c r="U2" s="965" t="s">
        <v>200</v>
      </c>
      <c r="V2" s="966"/>
      <c r="W2" s="949" t="s">
        <v>384</v>
      </c>
      <c r="X2" s="947"/>
      <c r="Y2" s="947"/>
      <c r="Z2" s="947"/>
      <c r="AA2" s="947"/>
      <c r="AB2" s="947"/>
      <c r="AC2" s="969">
        <v>71229</v>
      </c>
      <c r="AD2" s="970"/>
      <c r="AE2" s="970"/>
      <c r="AF2" s="970"/>
      <c r="AG2" s="970"/>
      <c r="AH2" s="970"/>
      <c r="AI2" s="944" t="s">
        <v>187</v>
      </c>
      <c r="AJ2" s="944"/>
      <c r="AK2" s="79"/>
      <c r="AL2" s="971" t="s">
        <v>77</v>
      </c>
      <c r="AM2" s="971"/>
      <c r="AN2" s="971"/>
      <c r="AO2" s="78"/>
      <c r="AP2" s="949" t="s">
        <v>199</v>
      </c>
      <c r="AQ2" s="947"/>
      <c r="AR2" s="947"/>
      <c r="AS2" s="947"/>
      <c r="AT2" s="947"/>
      <c r="AU2" s="947"/>
      <c r="AV2" s="947"/>
      <c r="AW2" s="948"/>
      <c r="AX2" s="77"/>
      <c r="AY2" s="947" t="s">
        <v>198</v>
      </c>
      <c r="AZ2" s="947"/>
      <c r="BA2" s="947"/>
      <c r="BB2" s="947"/>
      <c r="BC2" s="947"/>
      <c r="BD2" s="947"/>
      <c r="BE2" s="76"/>
      <c r="BF2" s="961"/>
      <c r="BG2" s="963"/>
      <c r="BH2" s="947" t="s">
        <v>197</v>
      </c>
      <c r="BI2" s="947"/>
      <c r="BJ2" s="947"/>
      <c r="BK2" s="947"/>
      <c r="BL2" s="947"/>
      <c r="BM2" s="947"/>
      <c r="BN2" s="947"/>
      <c r="BO2" s="947"/>
      <c r="BP2" s="947"/>
      <c r="BQ2" s="947"/>
      <c r="BR2" s="947"/>
      <c r="BS2" s="947"/>
      <c r="BT2" s="947"/>
      <c r="BU2" s="944"/>
      <c r="BV2" s="944"/>
      <c r="BW2" s="945"/>
      <c r="BX2" s="75"/>
      <c r="BY2" s="74"/>
      <c r="BZ2" s="947" t="s">
        <v>196</v>
      </c>
      <c r="CA2" s="947"/>
      <c r="CB2" s="947"/>
      <c r="CC2" s="947"/>
      <c r="CD2" s="947"/>
      <c r="CE2" s="947"/>
      <c r="CF2" s="947"/>
      <c r="CG2" s="73"/>
      <c r="CH2" s="73"/>
      <c r="CI2" s="73"/>
      <c r="CJ2" s="73"/>
      <c r="CK2" s="947" t="s">
        <v>195</v>
      </c>
      <c r="CL2" s="947"/>
      <c r="CM2" s="947"/>
      <c r="CN2" s="947"/>
      <c r="CO2" s="947"/>
      <c r="CP2" s="947"/>
      <c r="CQ2" s="948"/>
      <c r="CR2" s="949" t="s">
        <v>194</v>
      </c>
      <c r="CS2" s="947"/>
      <c r="CT2" s="947"/>
      <c r="CU2" s="947"/>
      <c r="CV2" s="947"/>
      <c r="CW2" s="947"/>
      <c r="CX2" s="947"/>
      <c r="CY2" s="947"/>
      <c r="CZ2" s="947"/>
      <c r="DA2" s="948"/>
      <c r="DB2" s="950" t="s">
        <v>542</v>
      </c>
      <c r="DC2" s="944"/>
      <c r="DD2" s="944"/>
      <c r="DE2" s="944"/>
      <c r="DF2" s="944"/>
      <c r="DG2" s="944"/>
      <c r="DH2" s="951"/>
      <c r="DI2" s="4"/>
    </row>
    <row r="3" spans="2:113" ht="13.5" customHeight="1">
      <c r="B3" s="17"/>
      <c r="C3" s="6"/>
      <c r="D3" s="937"/>
      <c r="E3" s="937"/>
      <c r="F3" s="937"/>
      <c r="G3" s="937"/>
      <c r="H3" s="937"/>
      <c r="I3" s="937"/>
      <c r="J3" s="937"/>
      <c r="K3" s="937"/>
      <c r="L3" s="937"/>
      <c r="M3" s="937"/>
      <c r="N3" s="937"/>
      <c r="O3" s="937"/>
      <c r="P3" s="937"/>
      <c r="Q3" s="937"/>
      <c r="R3" s="281"/>
      <c r="S3" s="6"/>
      <c r="T3" s="6"/>
      <c r="U3" s="967"/>
      <c r="V3" s="968"/>
      <c r="W3" s="619" t="s">
        <v>386</v>
      </c>
      <c r="X3" s="582"/>
      <c r="Y3" s="582"/>
      <c r="Z3" s="582"/>
      <c r="AA3" s="582"/>
      <c r="AB3" s="582"/>
      <c r="AC3" s="583">
        <v>70053</v>
      </c>
      <c r="AD3" s="584"/>
      <c r="AE3" s="584"/>
      <c r="AF3" s="584"/>
      <c r="AG3" s="584"/>
      <c r="AH3" s="584"/>
      <c r="AI3" s="941" t="s">
        <v>187</v>
      </c>
      <c r="AJ3" s="941"/>
      <c r="AK3" s="72"/>
      <c r="AL3" s="972"/>
      <c r="AM3" s="972"/>
      <c r="AN3" s="972"/>
      <c r="AO3" s="71"/>
      <c r="AP3" s="697"/>
      <c r="AQ3" s="662"/>
      <c r="AR3" s="662"/>
      <c r="AS3" s="662"/>
      <c r="AT3" s="662"/>
      <c r="AU3" s="662"/>
      <c r="AV3" s="662"/>
      <c r="AW3" s="663"/>
      <c r="AX3" s="20"/>
      <c r="AY3" s="662"/>
      <c r="AZ3" s="662"/>
      <c r="BA3" s="662"/>
      <c r="BB3" s="662"/>
      <c r="BC3" s="662"/>
      <c r="BD3" s="662"/>
      <c r="BE3" s="21"/>
      <c r="BF3" s="962"/>
      <c r="BG3" s="824"/>
      <c r="BH3" s="662"/>
      <c r="BI3" s="662"/>
      <c r="BJ3" s="662"/>
      <c r="BK3" s="662"/>
      <c r="BL3" s="662"/>
      <c r="BM3" s="662"/>
      <c r="BN3" s="662"/>
      <c r="BO3" s="662"/>
      <c r="BP3" s="662"/>
      <c r="BQ3" s="662"/>
      <c r="BR3" s="662"/>
      <c r="BS3" s="662"/>
      <c r="BT3" s="662"/>
      <c r="BU3" s="936"/>
      <c r="BV3" s="936"/>
      <c r="BW3" s="946"/>
      <c r="BX3" s="46"/>
      <c r="BY3" s="4"/>
      <c r="BZ3" s="582"/>
      <c r="CA3" s="582"/>
      <c r="CB3" s="582"/>
      <c r="CC3" s="582"/>
      <c r="CD3" s="582"/>
      <c r="CE3" s="582"/>
      <c r="CF3" s="582"/>
      <c r="CG3" s="35"/>
      <c r="CH3" s="35"/>
      <c r="CI3" s="6"/>
      <c r="CJ3" s="6"/>
      <c r="CK3" s="582"/>
      <c r="CL3" s="582"/>
      <c r="CM3" s="582"/>
      <c r="CN3" s="582"/>
      <c r="CO3" s="582"/>
      <c r="CP3" s="582"/>
      <c r="CQ3" s="585"/>
      <c r="CR3" s="619"/>
      <c r="CS3" s="582"/>
      <c r="CT3" s="582"/>
      <c r="CU3" s="582"/>
      <c r="CV3" s="582"/>
      <c r="CW3" s="582"/>
      <c r="CX3" s="582"/>
      <c r="CY3" s="582"/>
      <c r="CZ3" s="582"/>
      <c r="DA3" s="585"/>
      <c r="DB3" s="817"/>
      <c r="DC3" s="941"/>
      <c r="DD3" s="941"/>
      <c r="DE3" s="941"/>
      <c r="DF3" s="941"/>
      <c r="DG3" s="941"/>
      <c r="DH3" s="952"/>
      <c r="DI3" s="4"/>
    </row>
    <row r="4" spans="2:113" ht="13.5" customHeight="1">
      <c r="B4" s="17"/>
      <c r="C4" s="6"/>
      <c r="D4" s="937"/>
      <c r="E4" s="937"/>
      <c r="F4" s="937"/>
      <c r="G4" s="937"/>
      <c r="H4" s="937"/>
      <c r="I4" s="937"/>
      <c r="J4" s="937"/>
      <c r="K4" s="937"/>
      <c r="L4" s="937"/>
      <c r="M4" s="937"/>
      <c r="N4" s="937"/>
      <c r="O4" s="937"/>
      <c r="P4" s="937"/>
      <c r="Q4" s="937"/>
      <c r="R4" s="281"/>
      <c r="S4" s="6"/>
      <c r="T4" s="6"/>
      <c r="U4" s="967"/>
      <c r="V4" s="968"/>
      <c r="W4" s="619" t="s">
        <v>193</v>
      </c>
      <c r="X4" s="582"/>
      <c r="Y4" s="582"/>
      <c r="Z4" s="582"/>
      <c r="AA4" s="582"/>
      <c r="AB4" s="582"/>
      <c r="AC4" s="973" t="s">
        <v>527</v>
      </c>
      <c r="AD4" s="820"/>
      <c r="AE4" s="820"/>
      <c r="AF4" s="820"/>
      <c r="AG4" s="820"/>
      <c r="AH4" s="820"/>
      <c r="AI4" s="941" t="s">
        <v>21</v>
      </c>
      <c r="AJ4" s="941"/>
      <c r="AK4" s="728" t="s">
        <v>777</v>
      </c>
      <c r="AL4" s="632"/>
      <c r="AM4" s="632"/>
      <c r="AN4" s="632"/>
      <c r="AO4" s="633"/>
      <c r="AP4" s="749">
        <v>72489</v>
      </c>
      <c r="AQ4" s="750"/>
      <c r="AR4" s="750"/>
      <c r="AS4" s="750"/>
      <c r="AT4" s="750"/>
      <c r="AU4" s="750"/>
      <c r="AV4" s="805" t="s">
        <v>187</v>
      </c>
      <c r="AW4" s="805"/>
      <c r="AX4" s="750">
        <v>70901</v>
      </c>
      <c r="AY4" s="750"/>
      <c r="AZ4" s="750"/>
      <c r="BA4" s="750"/>
      <c r="BB4" s="750"/>
      <c r="BC4" s="750"/>
      <c r="BD4" s="805" t="s">
        <v>187</v>
      </c>
      <c r="BE4" s="840"/>
      <c r="BF4" s="6"/>
      <c r="BG4" s="632" t="s">
        <v>77</v>
      </c>
      <c r="BH4" s="632"/>
      <c r="BI4" s="24"/>
      <c r="BJ4" s="801"/>
      <c r="BK4" s="632" t="s">
        <v>384</v>
      </c>
      <c r="BL4" s="632"/>
      <c r="BM4" s="632"/>
      <c r="BN4" s="632"/>
      <c r="BO4" s="632"/>
      <c r="BP4" s="840"/>
      <c r="BQ4" s="801"/>
      <c r="BR4" s="632" t="s">
        <v>386</v>
      </c>
      <c r="BS4" s="632"/>
      <c r="BT4" s="632"/>
      <c r="BU4" s="632"/>
      <c r="BV4" s="632"/>
      <c r="BW4" s="840"/>
      <c r="BX4" s="46"/>
      <c r="BY4" s="4"/>
      <c r="BZ4" s="69"/>
      <c r="CA4" s="69"/>
      <c r="CB4" s="69"/>
      <c r="CC4" s="69"/>
      <c r="CD4" s="69"/>
      <c r="CE4" s="69"/>
      <c r="CF4" s="69"/>
      <c r="CG4" s="6"/>
      <c r="CH4" s="6"/>
      <c r="CI4" s="6"/>
      <c r="CJ4" s="35"/>
      <c r="CK4" s="69"/>
      <c r="CL4" s="69"/>
      <c r="CM4" s="69"/>
      <c r="CN4" s="69"/>
      <c r="CO4" s="69"/>
      <c r="CP4" s="69"/>
      <c r="CQ4" s="68"/>
      <c r="CR4" s="619"/>
      <c r="CS4" s="582"/>
      <c r="CT4" s="582"/>
      <c r="CU4" s="582"/>
      <c r="CV4" s="582"/>
      <c r="CW4" s="582"/>
      <c r="CX4" s="582"/>
      <c r="CY4" s="582"/>
      <c r="CZ4" s="582"/>
      <c r="DA4" s="585"/>
      <c r="DB4" s="817"/>
      <c r="DC4" s="941"/>
      <c r="DD4" s="941"/>
      <c r="DE4" s="941"/>
      <c r="DF4" s="941"/>
      <c r="DG4" s="941"/>
      <c r="DH4" s="952"/>
      <c r="DI4" s="4"/>
    </row>
    <row r="5" spans="2:113" ht="13.5" customHeight="1">
      <c r="B5" s="17"/>
      <c r="C5" s="6"/>
      <c r="D5" s="937" t="s">
        <v>192</v>
      </c>
      <c r="E5" s="937"/>
      <c r="F5" s="937"/>
      <c r="G5" s="937"/>
      <c r="H5" s="937"/>
      <c r="I5" s="937"/>
      <c r="J5" s="937"/>
      <c r="K5" s="937"/>
      <c r="L5" s="937"/>
      <c r="M5" s="937"/>
      <c r="N5" s="937"/>
      <c r="O5" s="937"/>
      <c r="P5" s="937"/>
      <c r="Q5" s="937"/>
      <c r="R5" s="281"/>
      <c r="S5" s="6"/>
      <c r="T5" s="6"/>
      <c r="U5" s="728" t="s">
        <v>191</v>
      </c>
      <c r="V5" s="632"/>
      <c r="W5" s="632"/>
      <c r="X5" s="632"/>
      <c r="Y5" s="632"/>
      <c r="Z5" s="632"/>
      <c r="AA5" s="632"/>
      <c r="AB5" s="632"/>
      <c r="AC5" s="939">
        <v>15.32</v>
      </c>
      <c r="AD5" s="940"/>
      <c r="AE5" s="940"/>
      <c r="AF5" s="940"/>
      <c r="AG5" s="940"/>
      <c r="AH5" s="940"/>
      <c r="AI5" s="805" t="s">
        <v>190</v>
      </c>
      <c r="AJ5" s="805"/>
      <c r="AK5" s="619" t="s">
        <v>388</v>
      </c>
      <c r="AL5" s="582"/>
      <c r="AM5" s="582"/>
      <c r="AN5" s="582"/>
      <c r="AO5" s="585"/>
      <c r="AP5" s="583">
        <v>72238</v>
      </c>
      <c r="AQ5" s="584"/>
      <c r="AR5" s="584"/>
      <c r="AS5" s="584"/>
      <c r="AT5" s="584"/>
      <c r="AU5" s="584"/>
      <c r="AV5" s="941" t="s">
        <v>187</v>
      </c>
      <c r="AW5" s="941"/>
      <c r="AX5" s="584">
        <v>70811</v>
      </c>
      <c r="AY5" s="584"/>
      <c r="AZ5" s="584"/>
      <c r="BA5" s="584"/>
      <c r="BB5" s="584"/>
      <c r="BC5" s="584"/>
      <c r="BD5" s="941" t="s">
        <v>187</v>
      </c>
      <c r="BE5" s="818"/>
      <c r="BF5" s="11"/>
      <c r="BG5" s="582"/>
      <c r="BH5" s="582"/>
      <c r="BI5" s="70"/>
      <c r="BJ5" s="823"/>
      <c r="BK5" s="662"/>
      <c r="BL5" s="662"/>
      <c r="BM5" s="662"/>
      <c r="BN5" s="662"/>
      <c r="BO5" s="662"/>
      <c r="BP5" s="816"/>
      <c r="BQ5" s="823"/>
      <c r="BR5" s="662"/>
      <c r="BS5" s="662"/>
      <c r="BT5" s="662"/>
      <c r="BU5" s="662"/>
      <c r="BV5" s="662"/>
      <c r="BW5" s="816"/>
      <c r="BX5" s="46"/>
      <c r="BY5" s="4"/>
      <c r="BZ5" s="959" t="s">
        <v>389</v>
      </c>
      <c r="CA5" s="959"/>
      <c r="CB5" s="959"/>
      <c r="CC5" s="959"/>
      <c r="CD5" s="959"/>
      <c r="CE5" s="959"/>
      <c r="CF5" s="959"/>
      <c r="CG5" s="35"/>
      <c r="CH5" s="35"/>
      <c r="CI5" s="35"/>
      <c r="CJ5" s="35"/>
      <c r="CK5" s="959" t="s">
        <v>559</v>
      </c>
      <c r="CL5" s="959"/>
      <c r="CM5" s="959"/>
      <c r="CN5" s="959"/>
      <c r="CO5" s="959"/>
      <c r="CP5" s="959"/>
      <c r="CQ5" s="960"/>
      <c r="CR5" s="619" t="s">
        <v>189</v>
      </c>
      <c r="CS5" s="582"/>
      <c r="CT5" s="582"/>
      <c r="CU5" s="582"/>
      <c r="CV5" s="582"/>
      <c r="CW5" s="582"/>
      <c r="CX5" s="582"/>
      <c r="CY5" s="582"/>
      <c r="CZ5" s="582"/>
      <c r="DA5" s="585"/>
      <c r="DB5" s="953">
        <v>43503</v>
      </c>
      <c r="DC5" s="954"/>
      <c r="DD5" s="954"/>
      <c r="DE5" s="954"/>
      <c r="DF5" s="954"/>
      <c r="DG5" s="954"/>
      <c r="DH5" s="955"/>
      <c r="DI5" s="4"/>
    </row>
    <row r="6" spans="2:113" ht="13.5" customHeight="1">
      <c r="B6" s="17"/>
      <c r="C6" s="6"/>
      <c r="D6" s="938"/>
      <c r="E6" s="938"/>
      <c r="F6" s="938"/>
      <c r="G6" s="938"/>
      <c r="H6" s="938"/>
      <c r="I6" s="938"/>
      <c r="J6" s="938"/>
      <c r="K6" s="938"/>
      <c r="L6" s="938"/>
      <c r="M6" s="938"/>
      <c r="N6" s="938"/>
      <c r="O6" s="938"/>
      <c r="P6" s="938"/>
      <c r="Q6" s="938"/>
      <c r="R6" s="281"/>
      <c r="S6" s="6"/>
      <c r="T6" s="6"/>
      <c r="U6" s="619" t="s">
        <v>188</v>
      </c>
      <c r="V6" s="582"/>
      <c r="W6" s="582"/>
      <c r="X6" s="582"/>
      <c r="Y6" s="582"/>
      <c r="Z6" s="582"/>
      <c r="AA6" s="582"/>
      <c r="AB6" s="582"/>
      <c r="AC6" s="583">
        <v>4649</v>
      </c>
      <c r="AD6" s="584"/>
      <c r="AE6" s="584"/>
      <c r="AF6" s="584"/>
      <c r="AG6" s="584"/>
      <c r="AH6" s="584"/>
      <c r="AI6" s="941" t="s">
        <v>187</v>
      </c>
      <c r="AJ6" s="941"/>
      <c r="AK6" s="697" t="s">
        <v>186</v>
      </c>
      <c r="AL6" s="662"/>
      <c r="AM6" s="662"/>
      <c r="AN6" s="662"/>
      <c r="AO6" s="663"/>
      <c r="AP6" s="934" t="s">
        <v>470</v>
      </c>
      <c r="AQ6" s="935"/>
      <c r="AR6" s="935"/>
      <c r="AS6" s="935"/>
      <c r="AT6" s="935"/>
      <c r="AU6" s="935"/>
      <c r="AV6" s="936" t="s">
        <v>21</v>
      </c>
      <c r="AW6" s="936"/>
      <c r="AX6" s="935" t="s">
        <v>391</v>
      </c>
      <c r="AY6" s="935"/>
      <c r="AZ6" s="935"/>
      <c r="BA6" s="935"/>
      <c r="BB6" s="935"/>
      <c r="BC6" s="935"/>
      <c r="BD6" s="936" t="s">
        <v>21</v>
      </c>
      <c r="BE6" s="936"/>
      <c r="BF6" s="795" t="s">
        <v>185</v>
      </c>
      <c r="BG6" s="788"/>
      <c r="BH6" s="788"/>
      <c r="BI6" s="796"/>
      <c r="BJ6" s="584">
        <v>354</v>
      </c>
      <c r="BK6" s="584"/>
      <c r="BL6" s="584"/>
      <c r="BM6" s="584"/>
      <c r="BN6" s="584"/>
      <c r="BO6" s="584"/>
      <c r="BP6" s="584"/>
      <c r="BQ6" s="584">
        <v>386</v>
      </c>
      <c r="BR6" s="584"/>
      <c r="BS6" s="584"/>
      <c r="BT6" s="584"/>
      <c r="BU6" s="584"/>
      <c r="BV6" s="584"/>
      <c r="BW6" s="672"/>
      <c r="BX6" s="46"/>
      <c r="BY6" s="4"/>
      <c r="BZ6" s="69"/>
      <c r="CA6" s="69"/>
      <c r="CB6" s="69"/>
      <c r="CC6" s="69"/>
      <c r="CD6" s="69"/>
      <c r="CE6" s="69"/>
      <c r="CF6" s="69"/>
      <c r="CG6" s="6"/>
      <c r="CH6" s="6"/>
      <c r="CI6" s="6"/>
      <c r="CJ6" s="6"/>
      <c r="CK6" s="69"/>
      <c r="CL6" s="69"/>
      <c r="CM6" s="69"/>
      <c r="CN6" s="69"/>
      <c r="CO6" s="69"/>
      <c r="CP6" s="69"/>
      <c r="CQ6" s="68"/>
      <c r="CR6" s="619"/>
      <c r="CS6" s="582"/>
      <c r="CT6" s="582"/>
      <c r="CU6" s="582"/>
      <c r="CV6" s="582"/>
      <c r="CW6" s="582"/>
      <c r="CX6" s="582"/>
      <c r="CY6" s="582"/>
      <c r="CZ6" s="582"/>
      <c r="DA6" s="585"/>
      <c r="DB6" s="953"/>
      <c r="DC6" s="954"/>
      <c r="DD6" s="954"/>
      <c r="DE6" s="954"/>
      <c r="DF6" s="954"/>
      <c r="DG6" s="954"/>
      <c r="DH6" s="955"/>
      <c r="DI6" s="4"/>
    </row>
    <row r="7" spans="2:113" ht="13.5" customHeight="1">
      <c r="B7" s="932"/>
      <c r="C7" s="930"/>
      <c r="D7" s="930"/>
      <c r="E7" s="930"/>
      <c r="F7" s="788" t="s">
        <v>184</v>
      </c>
      <c r="G7" s="788"/>
      <c r="H7" s="788"/>
      <c r="I7" s="788"/>
      <c r="J7" s="788"/>
      <c r="K7" s="788"/>
      <c r="L7" s="788"/>
      <c r="M7" s="788"/>
      <c r="N7" s="788"/>
      <c r="O7" s="788"/>
      <c r="P7" s="788"/>
      <c r="Q7" s="788"/>
      <c r="R7" s="788"/>
      <c r="S7" s="788"/>
      <c r="T7" s="928"/>
      <c r="U7" s="928"/>
      <c r="V7" s="928"/>
      <c r="W7" s="930"/>
      <c r="X7" s="788" t="s">
        <v>393</v>
      </c>
      <c r="Y7" s="788"/>
      <c r="Z7" s="788"/>
      <c r="AA7" s="788"/>
      <c r="AB7" s="788"/>
      <c r="AC7" s="788"/>
      <c r="AD7" s="788"/>
      <c r="AE7" s="788"/>
      <c r="AF7" s="788"/>
      <c r="AG7" s="928"/>
      <c r="AH7" s="928"/>
      <c r="AI7" s="805"/>
      <c r="AJ7" s="942"/>
      <c r="AK7" s="35"/>
      <c r="AL7" s="35"/>
      <c r="AM7" s="35"/>
      <c r="AN7" s="35"/>
      <c r="AO7" s="35"/>
      <c r="AP7" s="35"/>
      <c r="AQ7" s="35"/>
      <c r="AR7" s="35"/>
      <c r="AS7" s="35"/>
      <c r="AT7" s="35"/>
      <c r="AU7" s="35"/>
      <c r="AV7" s="35"/>
      <c r="AW7" s="35"/>
      <c r="AX7" s="35"/>
      <c r="AY7" s="35"/>
      <c r="AZ7" s="35"/>
      <c r="BA7" s="35"/>
      <c r="BB7" s="35"/>
      <c r="BC7" s="35"/>
      <c r="BD7" s="35"/>
      <c r="BE7" s="35"/>
      <c r="BF7" s="660"/>
      <c r="BG7" s="582"/>
      <c r="BH7" s="582"/>
      <c r="BI7" s="626"/>
      <c r="BJ7" s="588">
        <v>1.3</v>
      </c>
      <c r="BK7" s="588"/>
      <c r="BL7" s="588"/>
      <c r="BM7" s="588"/>
      <c r="BN7" s="588"/>
      <c r="BO7" s="588"/>
      <c r="BP7" s="588"/>
      <c r="BQ7" s="588">
        <v>1.3</v>
      </c>
      <c r="BR7" s="588"/>
      <c r="BS7" s="588"/>
      <c r="BT7" s="588"/>
      <c r="BU7" s="588"/>
      <c r="BV7" s="588"/>
      <c r="BW7" s="647"/>
      <c r="BX7" s="46"/>
      <c r="BY7" s="4"/>
      <c r="BZ7" s="959" t="s">
        <v>394</v>
      </c>
      <c r="CA7" s="959"/>
      <c r="CB7" s="959"/>
      <c r="CC7" s="959"/>
      <c r="CD7" s="959"/>
      <c r="CE7" s="959"/>
      <c r="CF7" s="959"/>
      <c r="CG7" s="35"/>
      <c r="CH7" s="35"/>
      <c r="CI7" s="35"/>
      <c r="CJ7" s="35"/>
      <c r="CK7" s="959" t="s">
        <v>221</v>
      </c>
      <c r="CL7" s="959"/>
      <c r="CM7" s="959"/>
      <c r="CN7" s="959"/>
      <c r="CO7" s="959"/>
      <c r="CP7" s="959"/>
      <c r="CQ7" s="960"/>
      <c r="CR7" s="619"/>
      <c r="CS7" s="582"/>
      <c r="CT7" s="582"/>
      <c r="CU7" s="582"/>
      <c r="CV7" s="582"/>
      <c r="CW7" s="582"/>
      <c r="CX7" s="582"/>
      <c r="CY7" s="582"/>
      <c r="CZ7" s="582"/>
      <c r="DA7" s="585"/>
      <c r="DB7" s="953"/>
      <c r="DC7" s="954"/>
      <c r="DD7" s="954"/>
      <c r="DE7" s="954"/>
      <c r="DF7" s="954"/>
      <c r="DG7" s="954"/>
      <c r="DH7" s="955"/>
      <c r="DI7" s="4"/>
    </row>
    <row r="8" spans="2:113" ht="13.5" customHeight="1">
      <c r="B8" s="933"/>
      <c r="C8" s="931"/>
      <c r="D8" s="931"/>
      <c r="E8" s="931"/>
      <c r="F8" s="806"/>
      <c r="G8" s="806"/>
      <c r="H8" s="806"/>
      <c r="I8" s="806"/>
      <c r="J8" s="806"/>
      <c r="K8" s="806"/>
      <c r="L8" s="806"/>
      <c r="M8" s="806"/>
      <c r="N8" s="806"/>
      <c r="O8" s="806"/>
      <c r="P8" s="806"/>
      <c r="Q8" s="806"/>
      <c r="R8" s="806"/>
      <c r="S8" s="806"/>
      <c r="T8" s="929"/>
      <c r="U8" s="929"/>
      <c r="V8" s="929"/>
      <c r="W8" s="931"/>
      <c r="X8" s="806"/>
      <c r="Y8" s="806"/>
      <c r="Z8" s="806"/>
      <c r="AA8" s="806"/>
      <c r="AB8" s="806"/>
      <c r="AC8" s="806"/>
      <c r="AD8" s="806"/>
      <c r="AE8" s="806"/>
      <c r="AF8" s="806"/>
      <c r="AG8" s="929"/>
      <c r="AH8" s="929"/>
      <c r="AI8" s="929"/>
      <c r="AJ8" s="943"/>
      <c r="AK8" s="35"/>
      <c r="AL8" s="35"/>
      <c r="AM8" s="35"/>
      <c r="AN8" s="35"/>
      <c r="AO8" s="35"/>
      <c r="AP8" s="35"/>
      <c r="AQ8" s="35"/>
      <c r="AR8" s="35"/>
      <c r="AS8" s="35"/>
      <c r="AT8" s="35"/>
      <c r="AU8" s="35"/>
      <c r="AV8" s="35"/>
      <c r="AW8" s="35"/>
      <c r="AX8" s="35"/>
      <c r="AY8" s="35"/>
      <c r="AZ8" s="35"/>
      <c r="BA8" s="35"/>
      <c r="BB8" s="35"/>
      <c r="BC8" s="35"/>
      <c r="BD8" s="35"/>
      <c r="BE8" s="35"/>
      <c r="BF8" s="660" t="s">
        <v>183</v>
      </c>
      <c r="BG8" s="582"/>
      <c r="BH8" s="582"/>
      <c r="BI8" s="626"/>
      <c r="BJ8" s="584">
        <v>7232</v>
      </c>
      <c r="BK8" s="584"/>
      <c r="BL8" s="584"/>
      <c r="BM8" s="584"/>
      <c r="BN8" s="584"/>
      <c r="BO8" s="584"/>
      <c r="BP8" s="584"/>
      <c r="BQ8" s="584">
        <v>8301</v>
      </c>
      <c r="BR8" s="584"/>
      <c r="BS8" s="584"/>
      <c r="BT8" s="584"/>
      <c r="BU8" s="584"/>
      <c r="BV8" s="584"/>
      <c r="BW8" s="672"/>
      <c r="BX8" s="33"/>
      <c r="BY8" s="32"/>
      <c r="BZ8" s="67"/>
      <c r="CA8" s="67"/>
      <c r="CB8" s="67"/>
      <c r="CC8" s="67"/>
      <c r="CD8" s="67"/>
      <c r="CE8" s="67"/>
      <c r="CF8" s="67"/>
      <c r="CG8" s="30"/>
      <c r="CH8" s="30"/>
      <c r="CI8" s="30"/>
      <c r="CJ8" s="30"/>
      <c r="CK8" s="67"/>
      <c r="CL8" s="67"/>
      <c r="CM8" s="67"/>
      <c r="CN8" s="67"/>
      <c r="CO8" s="67"/>
      <c r="CP8" s="67"/>
      <c r="CQ8" s="66"/>
      <c r="CR8" s="697"/>
      <c r="CS8" s="662"/>
      <c r="CT8" s="662"/>
      <c r="CU8" s="662"/>
      <c r="CV8" s="662"/>
      <c r="CW8" s="662"/>
      <c r="CX8" s="662"/>
      <c r="CY8" s="662"/>
      <c r="CZ8" s="662"/>
      <c r="DA8" s="663"/>
      <c r="DB8" s="956"/>
      <c r="DC8" s="957"/>
      <c r="DD8" s="957"/>
      <c r="DE8" s="957"/>
      <c r="DF8" s="957"/>
      <c r="DG8" s="957"/>
      <c r="DH8" s="958"/>
      <c r="DI8" s="4"/>
    </row>
    <row r="9" spans="2:113" ht="13.5" customHeight="1">
      <c r="B9" s="29"/>
      <c r="C9" s="28"/>
      <c r="D9" s="788" t="s">
        <v>77</v>
      </c>
      <c r="E9" s="788"/>
      <c r="F9" s="788"/>
      <c r="G9" s="788"/>
      <c r="H9" s="788"/>
      <c r="I9" s="788"/>
      <c r="J9" s="788"/>
      <c r="K9" s="27"/>
      <c r="L9" s="25"/>
      <c r="M9" s="26"/>
      <c r="N9" s="788" t="s">
        <v>76</v>
      </c>
      <c r="O9" s="788"/>
      <c r="P9" s="788"/>
      <c r="Q9" s="788"/>
      <c r="R9" s="788"/>
      <c r="S9" s="788"/>
      <c r="T9" s="25"/>
      <c r="U9" s="795" t="s">
        <v>73</v>
      </c>
      <c r="V9" s="788"/>
      <c r="W9" s="788"/>
      <c r="X9" s="796"/>
      <c r="Y9" s="795" t="s">
        <v>182</v>
      </c>
      <c r="Z9" s="788"/>
      <c r="AA9" s="788"/>
      <c r="AB9" s="788"/>
      <c r="AC9" s="788"/>
      <c r="AD9" s="788"/>
      <c r="AE9" s="788"/>
      <c r="AF9" s="788"/>
      <c r="AG9" s="795" t="s">
        <v>73</v>
      </c>
      <c r="AH9" s="788"/>
      <c r="AI9" s="788"/>
      <c r="AJ9" s="796"/>
      <c r="AK9" s="46"/>
      <c r="AL9" s="4"/>
      <c r="AM9" s="4"/>
      <c r="AN9" s="4"/>
      <c r="AO9" s="4"/>
      <c r="AP9" s="4"/>
      <c r="AQ9" s="4"/>
      <c r="AR9" s="4"/>
      <c r="AS9" s="4"/>
      <c r="AT9" s="4"/>
      <c r="AU9" s="4"/>
      <c r="AV9" s="4"/>
      <c r="AW9" s="4"/>
      <c r="AX9" s="4"/>
      <c r="AY9" s="4"/>
      <c r="AZ9" s="4"/>
      <c r="BA9" s="4"/>
      <c r="BB9" s="4"/>
      <c r="BC9" s="4"/>
      <c r="BD9" s="4"/>
      <c r="BE9" s="4"/>
      <c r="BF9" s="660"/>
      <c r="BG9" s="582"/>
      <c r="BH9" s="582"/>
      <c r="BI9" s="626"/>
      <c r="BJ9" s="588">
        <v>27</v>
      </c>
      <c r="BK9" s="588"/>
      <c r="BL9" s="588"/>
      <c r="BM9" s="588"/>
      <c r="BN9" s="588"/>
      <c r="BO9" s="588"/>
      <c r="BP9" s="588"/>
      <c r="BQ9" s="588">
        <v>27.8</v>
      </c>
      <c r="BR9" s="588"/>
      <c r="BS9" s="588"/>
      <c r="BT9" s="588"/>
      <c r="BU9" s="588"/>
      <c r="BV9" s="588"/>
      <c r="BW9" s="647"/>
      <c r="BX9" s="39"/>
      <c r="BY9" s="43"/>
      <c r="BZ9" s="43"/>
      <c r="CA9" s="632" t="s">
        <v>181</v>
      </c>
      <c r="CB9" s="632"/>
      <c r="CC9" s="632"/>
      <c r="CD9" s="632"/>
      <c r="CE9" s="632"/>
      <c r="CF9" s="632"/>
      <c r="CG9" s="632"/>
      <c r="CH9" s="632"/>
      <c r="CI9" s="632"/>
      <c r="CJ9" s="632"/>
      <c r="CK9" s="632"/>
      <c r="CL9" s="38"/>
      <c r="CM9" s="38"/>
      <c r="CN9" s="24"/>
      <c r="CO9" s="728" t="s">
        <v>778</v>
      </c>
      <c r="CP9" s="632"/>
      <c r="CQ9" s="632"/>
      <c r="CR9" s="632"/>
      <c r="CS9" s="632"/>
      <c r="CT9" s="632"/>
      <c r="CU9" s="632"/>
      <c r="CV9" s="632"/>
      <c r="CW9" s="632"/>
      <c r="CX9" s="632"/>
      <c r="CY9" s="728" t="s">
        <v>395</v>
      </c>
      <c r="CZ9" s="632"/>
      <c r="DA9" s="632"/>
      <c r="DB9" s="632"/>
      <c r="DC9" s="632"/>
      <c r="DD9" s="632"/>
      <c r="DE9" s="632"/>
      <c r="DF9" s="632"/>
      <c r="DG9" s="632"/>
      <c r="DH9" s="809"/>
      <c r="DI9" s="4"/>
    </row>
    <row r="10" spans="2:113" ht="13.5" customHeight="1">
      <c r="B10" s="65"/>
      <c r="C10" s="54"/>
      <c r="D10" s="806"/>
      <c r="E10" s="806"/>
      <c r="F10" s="806"/>
      <c r="G10" s="806"/>
      <c r="H10" s="806"/>
      <c r="I10" s="806"/>
      <c r="J10" s="806"/>
      <c r="K10" s="36"/>
      <c r="L10" s="53"/>
      <c r="M10" s="55"/>
      <c r="N10" s="916"/>
      <c r="O10" s="916"/>
      <c r="P10" s="916"/>
      <c r="Q10" s="916"/>
      <c r="R10" s="916"/>
      <c r="S10" s="916"/>
      <c r="T10" s="53"/>
      <c r="U10" s="917"/>
      <c r="V10" s="916"/>
      <c r="W10" s="916"/>
      <c r="X10" s="918"/>
      <c r="Y10" s="855"/>
      <c r="Z10" s="806"/>
      <c r="AA10" s="806"/>
      <c r="AB10" s="806"/>
      <c r="AC10" s="806"/>
      <c r="AD10" s="806"/>
      <c r="AE10" s="806"/>
      <c r="AF10" s="806"/>
      <c r="AG10" s="917"/>
      <c r="AH10" s="916"/>
      <c r="AI10" s="916"/>
      <c r="AJ10" s="918"/>
      <c r="AK10" s="46"/>
      <c r="AL10" s="4"/>
      <c r="AM10" s="4"/>
      <c r="AN10" s="4"/>
      <c r="AO10" s="4"/>
      <c r="AP10" s="4"/>
      <c r="AQ10" s="6"/>
      <c r="AR10" s="6"/>
      <c r="AS10" s="6"/>
      <c r="AT10" s="6"/>
      <c r="AU10" s="6"/>
      <c r="AV10" s="6"/>
      <c r="AW10" s="6"/>
      <c r="AX10" s="6"/>
      <c r="AY10" s="6"/>
      <c r="AZ10" s="6"/>
      <c r="BA10" s="6"/>
      <c r="BB10" s="6"/>
      <c r="BC10" s="6"/>
      <c r="BD10" s="6"/>
      <c r="BE10" s="6"/>
      <c r="BF10" s="660" t="s">
        <v>180</v>
      </c>
      <c r="BG10" s="582"/>
      <c r="BH10" s="582"/>
      <c r="BI10" s="626"/>
      <c r="BJ10" s="584">
        <v>19164</v>
      </c>
      <c r="BK10" s="584"/>
      <c r="BL10" s="584"/>
      <c r="BM10" s="584"/>
      <c r="BN10" s="584"/>
      <c r="BO10" s="584"/>
      <c r="BP10" s="584"/>
      <c r="BQ10" s="584">
        <v>21137</v>
      </c>
      <c r="BR10" s="584"/>
      <c r="BS10" s="584"/>
      <c r="BT10" s="584"/>
      <c r="BU10" s="584"/>
      <c r="BV10" s="584"/>
      <c r="BW10" s="584"/>
      <c r="BX10" s="22"/>
      <c r="BY10" s="30"/>
      <c r="BZ10" s="30"/>
      <c r="CA10" s="662"/>
      <c r="CB10" s="662"/>
      <c r="CC10" s="662"/>
      <c r="CD10" s="662"/>
      <c r="CE10" s="662"/>
      <c r="CF10" s="662"/>
      <c r="CG10" s="662"/>
      <c r="CH10" s="662"/>
      <c r="CI10" s="662"/>
      <c r="CJ10" s="662"/>
      <c r="CK10" s="662"/>
      <c r="CL10" s="30"/>
      <c r="CM10" s="30"/>
      <c r="CN10" s="21"/>
      <c r="CO10" s="697"/>
      <c r="CP10" s="662"/>
      <c r="CQ10" s="662"/>
      <c r="CR10" s="662"/>
      <c r="CS10" s="662"/>
      <c r="CT10" s="662"/>
      <c r="CU10" s="662"/>
      <c r="CV10" s="662"/>
      <c r="CW10" s="662"/>
      <c r="CX10" s="662"/>
      <c r="CY10" s="697"/>
      <c r="CZ10" s="662"/>
      <c r="DA10" s="662"/>
      <c r="DB10" s="662"/>
      <c r="DC10" s="662"/>
      <c r="DD10" s="662"/>
      <c r="DE10" s="662"/>
      <c r="DF10" s="662"/>
      <c r="DG10" s="662"/>
      <c r="DH10" s="810"/>
      <c r="DI10" s="4"/>
    </row>
    <row r="11" spans="2:113" ht="13.5" customHeight="1">
      <c r="B11" s="849" t="s">
        <v>179</v>
      </c>
      <c r="C11" s="773"/>
      <c r="D11" s="773"/>
      <c r="E11" s="773"/>
      <c r="F11" s="773"/>
      <c r="G11" s="773"/>
      <c r="H11" s="773"/>
      <c r="I11" s="773"/>
      <c r="J11" s="773"/>
      <c r="K11" s="773"/>
      <c r="L11" s="774"/>
      <c r="M11" s="583">
        <v>10316853</v>
      </c>
      <c r="N11" s="584"/>
      <c r="O11" s="584"/>
      <c r="P11" s="584"/>
      <c r="Q11" s="584"/>
      <c r="R11" s="584"/>
      <c r="S11" s="584"/>
      <c r="T11" s="584"/>
      <c r="U11" s="588">
        <v>35.200000000000003</v>
      </c>
      <c r="V11" s="588"/>
      <c r="W11" s="588"/>
      <c r="X11" s="588"/>
      <c r="Y11" s="790">
        <v>9445473</v>
      </c>
      <c r="Z11" s="790"/>
      <c r="AA11" s="790"/>
      <c r="AB11" s="790"/>
      <c r="AC11" s="790"/>
      <c r="AD11" s="790"/>
      <c r="AE11" s="790"/>
      <c r="AF11" s="790"/>
      <c r="AG11" s="791">
        <v>70</v>
      </c>
      <c r="AH11" s="791"/>
      <c r="AI11" s="791"/>
      <c r="AJ11" s="792"/>
      <c r="AK11" s="46"/>
      <c r="AL11" s="4"/>
      <c r="AM11" s="4"/>
      <c r="AN11" s="4"/>
      <c r="AO11" s="4"/>
      <c r="AP11" s="4"/>
      <c r="AQ11" s="6"/>
      <c r="AR11" s="6"/>
      <c r="AS11" s="6"/>
      <c r="AT11" s="6"/>
      <c r="AU11" s="6"/>
      <c r="AV11" s="6"/>
      <c r="AW11" s="6"/>
      <c r="AX11" s="6"/>
      <c r="AY11" s="6"/>
      <c r="AZ11" s="6"/>
      <c r="BA11" s="6"/>
      <c r="BB11" s="6"/>
      <c r="BC11" s="6"/>
      <c r="BD11" s="6"/>
      <c r="BE11" s="6"/>
      <c r="BF11" s="855"/>
      <c r="BG11" s="806"/>
      <c r="BH11" s="806"/>
      <c r="BI11" s="856"/>
      <c r="BJ11" s="922">
        <v>71.599999999999994</v>
      </c>
      <c r="BK11" s="922"/>
      <c r="BL11" s="922"/>
      <c r="BM11" s="922"/>
      <c r="BN11" s="922"/>
      <c r="BO11" s="922"/>
      <c r="BP11" s="922"/>
      <c r="BQ11" s="922">
        <v>70.900000000000006</v>
      </c>
      <c r="BR11" s="922"/>
      <c r="BS11" s="922"/>
      <c r="BT11" s="922"/>
      <c r="BU11" s="922"/>
      <c r="BV11" s="922"/>
      <c r="BW11" s="925"/>
      <c r="BX11" s="719"/>
      <c r="BY11" s="926"/>
      <c r="BZ11" s="728" t="s">
        <v>396</v>
      </c>
      <c r="CA11" s="793"/>
      <c r="CB11" s="793"/>
      <c r="CC11" s="793"/>
      <c r="CD11" s="793"/>
      <c r="CE11" s="793"/>
      <c r="CF11" s="793"/>
      <c r="CG11" s="793"/>
      <c r="CH11" s="793"/>
      <c r="CI11" s="793"/>
      <c r="CJ11" s="793"/>
      <c r="CK11" s="793"/>
      <c r="CL11" s="793"/>
      <c r="CM11" s="793"/>
      <c r="CN11" s="794"/>
      <c r="CO11" s="749">
        <v>29315204</v>
      </c>
      <c r="CP11" s="750"/>
      <c r="CQ11" s="750"/>
      <c r="CR11" s="750"/>
      <c r="CS11" s="750"/>
      <c r="CT11" s="750"/>
      <c r="CU11" s="750"/>
      <c r="CV11" s="750"/>
      <c r="CW11" s="750"/>
      <c r="CX11" s="750"/>
      <c r="CY11" s="750">
        <v>28392470</v>
      </c>
      <c r="CZ11" s="750"/>
      <c r="DA11" s="750"/>
      <c r="DB11" s="750"/>
      <c r="DC11" s="750"/>
      <c r="DD11" s="750"/>
      <c r="DE11" s="750"/>
      <c r="DF11" s="750"/>
      <c r="DG11" s="750"/>
      <c r="DH11" s="927"/>
      <c r="DI11" s="4"/>
    </row>
    <row r="12" spans="2:113" ht="13.5" customHeight="1">
      <c r="B12" s="659" t="s">
        <v>397</v>
      </c>
      <c r="C12" s="582"/>
      <c r="D12" s="582"/>
      <c r="E12" s="582"/>
      <c r="F12" s="582"/>
      <c r="G12" s="582"/>
      <c r="H12" s="582"/>
      <c r="I12" s="582"/>
      <c r="J12" s="582"/>
      <c r="K12" s="582"/>
      <c r="L12" s="585"/>
      <c r="M12" s="583">
        <v>124256</v>
      </c>
      <c r="N12" s="584"/>
      <c r="O12" s="584"/>
      <c r="P12" s="584"/>
      <c r="Q12" s="584"/>
      <c r="R12" s="584"/>
      <c r="S12" s="584"/>
      <c r="T12" s="584"/>
      <c r="U12" s="588">
        <v>0.4</v>
      </c>
      <c r="V12" s="588"/>
      <c r="W12" s="588"/>
      <c r="X12" s="588"/>
      <c r="Y12" s="584">
        <v>124256</v>
      </c>
      <c r="Z12" s="584"/>
      <c r="AA12" s="584"/>
      <c r="AB12" s="584"/>
      <c r="AC12" s="584"/>
      <c r="AD12" s="584"/>
      <c r="AE12" s="584"/>
      <c r="AF12" s="584"/>
      <c r="AG12" s="588">
        <v>0.9</v>
      </c>
      <c r="AH12" s="588"/>
      <c r="AI12" s="588"/>
      <c r="AJ12" s="647"/>
      <c r="AK12" s="39"/>
      <c r="AL12" s="43"/>
      <c r="AM12" s="43"/>
      <c r="AN12" s="632" t="s">
        <v>178</v>
      </c>
      <c r="AO12" s="632"/>
      <c r="AP12" s="632"/>
      <c r="AQ12" s="632"/>
      <c r="AR12" s="632"/>
      <c r="AS12" s="632"/>
      <c r="AT12" s="632"/>
      <c r="AU12" s="632"/>
      <c r="AV12" s="632"/>
      <c r="AW12" s="632"/>
      <c r="AX12" s="632"/>
      <c r="AY12" s="632"/>
      <c r="AZ12" s="632"/>
      <c r="BA12" s="632"/>
      <c r="BB12" s="632"/>
      <c r="BC12" s="38"/>
      <c r="BD12" s="38"/>
      <c r="BE12" s="632" t="s">
        <v>393</v>
      </c>
      <c r="BF12" s="582"/>
      <c r="BG12" s="582"/>
      <c r="BH12" s="582"/>
      <c r="BI12" s="582"/>
      <c r="BJ12" s="632"/>
      <c r="BK12" s="632"/>
      <c r="BL12" s="632"/>
      <c r="BM12" s="632"/>
      <c r="BN12" s="38"/>
      <c r="BO12" s="38"/>
      <c r="BP12" s="38"/>
      <c r="BQ12" s="893" t="s">
        <v>398</v>
      </c>
      <c r="BR12" s="745"/>
      <c r="BS12" s="745"/>
      <c r="BT12" s="745"/>
      <c r="BU12" s="745"/>
      <c r="BV12" s="745"/>
      <c r="BW12" s="746"/>
      <c r="BX12" s="924" t="s">
        <v>399</v>
      </c>
      <c r="BY12" s="896"/>
      <c r="BZ12" s="619" t="s">
        <v>400</v>
      </c>
      <c r="CA12" s="684"/>
      <c r="CB12" s="684"/>
      <c r="CC12" s="684"/>
      <c r="CD12" s="684"/>
      <c r="CE12" s="684"/>
      <c r="CF12" s="684"/>
      <c r="CG12" s="684"/>
      <c r="CH12" s="684"/>
      <c r="CI12" s="684"/>
      <c r="CJ12" s="684"/>
      <c r="CK12" s="684"/>
      <c r="CL12" s="684"/>
      <c r="CM12" s="684"/>
      <c r="CN12" s="685"/>
      <c r="CO12" s="583">
        <v>28590692</v>
      </c>
      <c r="CP12" s="584"/>
      <c r="CQ12" s="584"/>
      <c r="CR12" s="584"/>
      <c r="CS12" s="584"/>
      <c r="CT12" s="584"/>
      <c r="CU12" s="584"/>
      <c r="CV12" s="584"/>
      <c r="CW12" s="584"/>
      <c r="CX12" s="584"/>
      <c r="CY12" s="584">
        <v>27751755</v>
      </c>
      <c r="CZ12" s="584"/>
      <c r="DA12" s="584"/>
      <c r="DB12" s="584"/>
      <c r="DC12" s="584"/>
      <c r="DD12" s="584"/>
      <c r="DE12" s="584"/>
      <c r="DF12" s="584"/>
      <c r="DG12" s="584"/>
      <c r="DH12" s="903"/>
      <c r="DI12" s="4"/>
    </row>
    <row r="13" spans="2:113" ht="13.5" customHeight="1">
      <c r="B13" s="659" t="s">
        <v>401</v>
      </c>
      <c r="C13" s="582"/>
      <c r="D13" s="582"/>
      <c r="E13" s="582"/>
      <c r="F13" s="582"/>
      <c r="G13" s="582"/>
      <c r="H13" s="582"/>
      <c r="I13" s="582"/>
      <c r="J13" s="582"/>
      <c r="K13" s="582"/>
      <c r="L13" s="585"/>
      <c r="M13" s="583">
        <v>15522</v>
      </c>
      <c r="N13" s="584"/>
      <c r="O13" s="584"/>
      <c r="P13" s="584"/>
      <c r="Q13" s="584"/>
      <c r="R13" s="584"/>
      <c r="S13" s="584"/>
      <c r="T13" s="584"/>
      <c r="U13" s="588">
        <v>0.1</v>
      </c>
      <c r="V13" s="588"/>
      <c r="W13" s="588"/>
      <c r="X13" s="588"/>
      <c r="Y13" s="584">
        <v>15522</v>
      </c>
      <c r="Z13" s="584"/>
      <c r="AA13" s="584"/>
      <c r="AB13" s="584"/>
      <c r="AC13" s="584"/>
      <c r="AD13" s="584"/>
      <c r="AE13" s="584"/>
      <c r="AF13" s="584"/>
      <c r="AG13" s="588">
        <v>0.1</v>
      </c>
      <c r="AH13" s="588"/>
      <c r="AI13" s="588"/>
      <c r="AJ13" s="647"/>
      <c r="AK13" s="49"/>
      <c r="AL13" s="6"/>
      <c r="AM13" s="6"/>
      <c r="AN13" s="806"/>
      <c r="AO13" s="806"/>
      <c r="AP13" s="806"/>
      <c r="AQ13" s="806"/>
      <c r="AR13" s="806"/>
      <c r="AS13" s="806"/>
      <c r="AT13" s="806"/>
      <c r="AU13" s="806"/>
      <c r="AV13" s="806"/>
      <c r="AW13" s="806"/>
      <c r="AX13" s="806"/>
      <c r="AY13" s="806"/>
      <c r="AZ13" s="806"/>
      <c r="BA13" s="806"/>
      <c r="BB13" s="806"/>
      <c r="BC13" s="35"/>
      <c r="BD13" s="35"/>
      <c r="BE13" s="582"/>
      <c r="BF13" s="582"/>
      <c r="BG13" s="582"/>
      <c r="BH13" s="582"/>
      <c r="BI13" s="582"/>
      <c r="BJ13" s="582"/>
      <c r="BK13" s="582"/>
      <c r="BL13" s="582"/>
      <c r="BM13" s="582"/>
      <c r="BN13" s="35"/>
      <c r="BO13" s="35"/>
      <c r="BP13" s="35"/>
      <c r="BQ13" s="905"/>
      <c r="BR13" s="906"/>
      <c r="BS13" s="906"/>
      <c r="BT13" s="906"/>
      <c r="BU13" s="906"/>
      <c r="BV13" s="906"/>
      <c r="BW13" s="923"/>
      <c r="BX13" s="924"/>
      <c r="BY13" s="896"/>
      <c r="BZ13" s="619" t="s">
        <v>402</v>
      </c>
      <c r="CA13" s="684"/>
      <c r="CB13" s="684"/>
      <c r="CC13" s="684"/>
      <c r="CD13" s="684"/>
      <c r="CE13" s="684"/>
      <c r="CF13" s="684"/>
      <c r="CG13" s="684"/>
      <c r="CH13" s="684"/>
      <c r="CI13" s="684"/>
      <c r="CJ13" s="684"/>
      <c r="CK13" s="684"/>
      <c r="CL13" s="684"/>
      <c r="CM13" s="684"/>
      <c r="CN13" s="685"/>
      <c r="CO13" s="583">
        <v>724512</v>
      </c>
      <c r="CP13" s="584"/>
      <c r="CQ13" s="584"/>
      <c r="CR13" s="584"/>
      <c r="CS13" s="584"/>
      <c r="CT13" s="584"/>
      <c r="CU13" s="584"/>
      <c r="CV13" s="584"/>
      <c r="CW13" s="584"/>
      <c r="CX13" s="584"/>
      <c r="CY13" s="584">
        <v>640715</v>
      </c>
      <c r="CZ13" s="584"/>
      <c r="DA13" s="584"/>
      <c r="DB13" s="584"/>
      <c r="DC13" s="584"/>
      <c r="DD13" s="584"/>
      <c r="DE13" s="584"/>
      <c r="DF13" s="584"/>
      <c r="DG13" s="584"/>
      <c r="DH13" s="903"/>
      <c r="DI13" s="4"/>
    </row>
    <row r="14" spans="2:113" ht="13.5" customHeight="1">
      <c r="B14" s="659" t="s">
        <v>176</v>
      </c>
      <c r="C14" s="582"/>
      <c r="D14" s="582"/>
      <c r="E14" s="582"/>
      <c r="F14" s="582"/>
      <c r="G14" s="582"/>
      <c r="H14" s="582"/>
      <c r="I14" s="582"/>
      <c r="J14" s="582"/>
      <c r="K14" s="582"/>
      <c r="L14" s="585"/>
      <c r="M14" s="583">
        <v>63870</v>
      </c>
      <c r="N14" s="584"/>
      <c r="O14" s="584"/>
      <c r="P14" s="584"/>
      <c r="Q14" s="584"/>
      <c r="R14" s="584"/>
      <c r="S14" s="584"/>
      <c r="T14" s="584"/>
      <c r="U14" s="588">
        <v>0.2</v>
      </c>
      <c r="V14" s="588"/>
      <c r="W14" s="588"/>
      <c r="X14" s="588"/>
      <c r="Y14" s="584">
        <v>63870</v>
      </c>
      <c r="Z14" s="584"/>
      <c r="AA14" s="584"/>
      <c r="AB14" s="584"/>
      <c r="AC14" s="584"/>
      <c r="AD14" s="584"/>
      <c r="AE14" s="584"/>
      <c r="AF14" s="584"/>
      <c r="AG14" s="588">
        <v>0.5</v>
      </c>
      <c r="AH14" s="588"/>
      <c r="AI14" s="588"/>
      <c r="AJ14" s="647"/>
      <c r="AK14" s="26"/>
      <c r="AL14" s="28"/>
      <c r="AM14" s="914" t="s">
        <v>77</v>
      </c>
      <c r="AN14" s="914"/>
      <c r="AO14" s="914"/>
      <c r="AP14" s="914"/>
      <c r="AQ14" s="914"/>
      <c r="AR14" s="914"/>
      <c r="AS14" s="914"/>
      <c r="AT14" s="914"/>
      <c r="AU14" s="64"/>
      <c r="AV14" s="63"/>
      <c r="AW14" s="26"/>
      <c r="AX14" s="788" t="s">
        <v>175</v>
      </c>
      <c r="AY14" s="788"/>
      <c r="AZ14" s="788"/>
      <c r="BA14" s="788"/>
      <c r="BB14" s="788"/>
      <c r="BC14" s="788"/>
      <c r="BD14" s="788"/>
      <c r="BE14" s="25"/>
      <c r="BF14" s="795" t="s">
        <v>73</v>
      </c>
      <c r="BG14" s="788"/>
      <c r="BH14" s="788"/>
      <c r="BI14" s="796"/>
      <c r="BJ14" s="26"/>
      <c r="BK14" s="914" t="s">
        <v>174</v>
      </c>
      <c r="BL14" s="914"/>
      <c r="BM14" s="914"/>
      <c r="BN14" s="914"/>
      <c r="BO14" s="914"/>
      <c r="BP14" s="62"/>
      <c r="BQ14" s="795" t="s">
        <v>173</v>
      </c>
      <c r="BR14" s="788"/>
      <c r="BS14" s="788"/>
      <c r="BT14" s="788"/>
      <c r="BU14" s="789"/>
      <c r="BV14" s="919" t="s">
        <v>403</v>
      </c>
      <c r="BW14" s="920"/>
      <c r="BX14" s="924"/>
      <c r="BY14" s="896"/>
      <c r="BZ14" s="641" t="s">
        <v>404</v>
      </c>
      <c r="CA14" s="694"/>
      <c r="CB14" s="694"/>
      <c r="CC14" s="694"/>
      <c r="CD14" s="694"/>
      <c r="CE14" s="694"/>
      <c r="CF14" s="694"/>
      <c r="CG14" s="694"/>
      <c r="CH14" s="694"/>
      <c r="CI14" s="694"/>
      <c r="CJ14" s="694"/>
      <c r="CK14" s="694"/>
      <c r="CL14" s="694"/>
      <c r="CM14" s="694"/>
      <c r="CN14" s="921"/>
      <c r="CO14" s="583">
        <v>23740</v>
      </c>
      <c r="CP14" s="584"/>
      <c r="CQ14" s="584"/>
      <c r="CR14" s="584"/>
      <c r="CS14" s="584"/>
      <c r="CT14" s="584"/>
      <c r="CU14" s="584"/>
      <c r="CV14" s="584"/>
      <c r="CW14" s="584"/>
      <c r="CX14" s="584"/>
      <c r="CY14" s="584">
        <v>19533</v>
      </c>
      <c r="CZ14" s="584"/>
      <c r="DA14" s="584"/>
      <c r="DB14" s="584"/>
      <c r="DC14" s="584"/>
      <c r="DD14" s="584"/>
      <c r="DE14" s="584"/>
      <c r="DF14" s="584"/>
      <c r="DG14" s="584"/>
      <c r="DH14" s="903"/>
      <c r="DI14" s="4"/>
    </row>
    <row r="15" spans="2:113" ht="13.5" customHeight="1">
      <c r="B15" s="853" t="s">
        <v>172</v>
      </c>
      <c r="C15" s="695"/>
      <c r="D15" s="695"/>
      <c r="E15" s="695"/>
      <c r="F15" s="695"/>
      <c r="G15" s="695"/>
      <c r="H15" s="695"/>
      <c r="I15" s="695"/>
      <c r="J15" s="695"/>
      <c r="K15" s="695"/>
      <c r="L15" s="696"/>
      <c r="M15" s="583">
        <v>63891</v>
      </c>
      <c r="N15" s="584"/>
      <c r="O15" s="584"/>
      <c r="P15" s="584"/>
      <c r="Q15" s="584"/>
      <c r="R15" s="584"/>
      <c r="S15" s="584"/>
      <c r="T15" s="584"/>
      <c r="U15" s="588">
        <v>0.2</v>
      </c>
      <c r="V15" s="588"/>
      <c r="W15" s="588"/>
      <c r="X15" s="588"/>
      <c r="Y15" s="584">
        <v>63891</v>
      </c>
      <c r="Z15" s="584"/>
      <c r="AA15" s="584"/>
      <c r="AB15" s="584"/>
      <c r="AC15" s="584"/>
      <c r="AD15" s="584"/>
      <c r="AE15" s="584"/>
      <c r="AF15" s="584"/>
      <c r="AG15" s="588">
        <v>0.5</v>
      </c>
      <c r="AH15" s="588"/>
      <c r="AI15" s="588"/>
      <c r="AJ15" s="647"/>
      <c r="AK15" s="55"/>
      <c r="AL15" s="54"/>
      <c r="AM15" s="915"/>
      <c r="AN15" s="915"/>
      <c r="AO15" s="915"/>
      <c r="AP15" s="915"/>
      <c r="AQ15" s="915"/>
      <c r="AR15" s="915"/>
      <c r="AS15" s="915"/>
      <c r="AT15" s="915"/>
      <c r="AU15" s="54"/>
      <c r="AV15" s="61"/>
      <c r="AW15" s="55"/>
      <c r="AX15" s="916"/>
      <c r="AY15" s="916"/>
      <c r="AZ15" s="916"/>
      <c r="BA15" s="916"/>
      <c r="BB15" s="916"/>
      <c r="BC15" s="916"/>
      <c r="BD15" s="916"/>
      <c r="BE15" s="61"/>
      <c r="BF15" s="917"/>
      <c r="BG15" s="916"/>
      <c r="BH15" s="916"/>
      <c r="BI15" s="918"/>
      <c r="BJ15" s="55"/>
      <c r="BK15" s="916"/>
      <c r="BL15" s="916"/>
      <c r="BM15" s="916"/>
      <c r="BN15" s="916"/>
      <c r="BO15" s="916"/>
      <c r="BP15" s="61"/>
      <c r="BQ15" s="619" t="s">
        <v>171</v>
      </c>
      <c r="BR15" s="582"/>
      <c r="BS15" s="582"/>
      <c r="BT15" s="582"/>
      <c r="BU15" s="585"/>
      <c r="BV15" s="817" t="s">
        <v>403</v>
      </c>
      <c r="BW15" s="818"/>
      <c r="BX15" s="924"/>
      <c r="BY15" s="896"/>
      <c r="BZ15" s="619" t="s">
        <v>405</v>
      </c>
      <c r="CA15" s="694"/>
      <c r="CB15" s="694"/>
      <c r="CC15" s="694"/>
      <c r="CD15" s="694"/>
      <c r="CE15" s="694"/>
      <c r="CF15" s="694"/>
      <c r="CG15" s="694"/>
      <c r="CH15" s="694"/>
      <c r="CI15" s="694"/>
      <c r="CJ15" s="694"/>
      <c r="CK15" s="694"/>
      <c r="CL15" s="694"/>
      <c r="CM15" s="694"/>
      <c r="CN15" s="921"/>
      <c r="CO15" s="583">
        <v>700772</v>
      </c>
      <c r="CP15" s="584"/>
      <c r="CQ15" s="584"/>
      <c r="CR15" s="584"/>
      <c r="CS15" s="584"/>
      <c r="CT15" s="584"/>
      <c r="CU15" s="584"/>
      <c r="CV15" s="584"/>
      <c r="CW15" s="584"/>
      <c r="CX15" s="584"/>
      <c r="CY15" s="584">
        <v>621182</v>
      </c>
      <c r="CZ15" s="584"/>
      <c r="DA15" s="584"/>
      <c r="DB15" s="584"/>
      <c r="DC15" s="584"/>
      <c r="DD15" s="584"/>
      <c r="DE15" s="584"/>
      <c r="DF15" s="584"/>
      <c r="DG15" s="584"/>
      <c r="DH15" s="903"/>
      <c r="DI15" s="4"/>
    </row>
    <row r="16" spans="2:113" ht="13.5" customHeight="1">
      <c r="B16" s="853" t="s">
        <v>779</v>
      </c>
      <c r="C16" s="695"/>
      <c r="D16" s="695"/>
      <c r="E16" s="695"/>
      <c r="F16" s="695"/>
      <c r="G16" s="695"/>
      <c r="H16" s="695"/>
      <c r="I16" s="695"/>
      <c r="J16" s="695"/>
      <c r="K16" s="695"/>
      <c r="L16" s="696"/>
      <c r="M16" s="583" t="s">
        <v>368</v>
      </c>
      <c r="N16" s="584"/>
      <c r="O16" s="584"/>
      <c r="P16" s="584"/>
      <c r="Q16" s="584"/>
      <c r="R16" s="584"/>
      <c r="S16" s="584"/>
      <c r="T16" s="584"/>
      <c r="U16" s="588" t="s">
        <v>368</v>
      </c>
      <c r="V16" s="588"/>
      <c r="W16" s="588"/>
      <c r="X16" s="588"/>
      <c r="Y16" s="584" t="s">
        <v>368</v>
      </c>
      <c r="Z16" s="584"/>
      <c r="AA16" s="584"/>
      <c r="AB16" s="584"/>
      <c r="AC16" s="584"/>
      <c r="AD16" s="584"/>
      <c r="AE16" s="584"/>
      <c r="AF16" s="584"/>
      <c r="AG16" s="588" t="s">
        <v>368</v>
      </c>
      <c r="AH16" s="588"/>
      <c r="AI16" s="588"/>
      <c r="AJ16" s="647"/>
      <c r="AK16" s="619" t="s">
        <v>169</v>
      </c>
      <c r="AL16" s="582"/>
      <c r="AM16" s="582"/>
      <c r="AN16" s="582"/>
      <c r="AO16" s="582"/>
      <c r="AP16" s="582"/>
      <c r="AQ16" s="582"/>
      <c r="AR16" s="582"/>
      <c r="AS16" s="582"/>
      <c r="AT16" s="582"/>
      <c r="AU16" s="582"/>
      <c r="AV16" s="585"/>
      <c r="AW16" s="583">
        <v>9445473</v>
      </c>
      <c r="AX16" s="584"/>
      <c r="AY16" s="584"/>
      <c r="AZ16" s="584"/>
      <c r="BA16" s="584"/>
      <c r="BB16" s="584"/>
      <c r="BC16" s="584"/>
      <c r="BD16" s="584"/>
      <c r="BE16" s="584"/>
      <c r="BF16" s="588">
        <v>91.6</v>
      </c>
      <c r="BG16" s="588"/>
      <c r="BH16" s="588"/>
      <c r="BI16" s="588"/>
      <c r="BJ16" s="584">
        <v>25460</v>
      </c>
      <c r="BK16" s="821"/>
      <c r="BL16" s="821"/>
      <c r="BM16" s="821"/>
      <c r="BN16" s="821"/>
      <c r="BO16" s="821"/>
      <c r="BP16" s="822"/>
      <c r="BQ16" s="619" t="s">
        <v>168</v>
      </c>
      <c r="BR16" s="582"/>
      <c r="BS16" s="582"/>
      <c r="BT16" s="582"/>
      <c r="BU16" s="585"/>
      <c r="BV16" s="817" t="s">
        <v>403</v>
      </c>
      <c r="BW16" s="818"/>
      <c r="BX16" s="924"/>
      <c r="BY16" s="896"/>
      <c r="BZ16" s="619" t="s">
        <v>406</v>
      </c>
      <c r="CA16" s="684"/>
      <c r="CB16" s="684"/>
      <c r="CC16" s="684"/>
      <c r="CD16" s="684"/>
      <c r="CE16" s="684"/>
      <c r="CF16" s="684"/>
      <c r="CG16" s="684"/>
      <c r="CH16" s="684"/>
      <c r="CI16" s="684"/>
      <c r="CJ16" s="684"/>
      <c r="CK16" s="684"/>
      <c r="CL16" s="684"/>
      <c r="CM16" s="684"/>
      <c r="CN16" s="685"/>
      <c r="CO16" s="583">
        <v>79590</v>
      </c>
      <c r="CP16" s="584"/>
      <c r="CQ16" s="584"/>
      <c r="CR16" s="584"/>
      <c r="CS16" s="584"/>
      <c r="CT16" s="584"/>
      <c r="CU16" s="584"/>
      <c r="CV16" s="584"/>
      <c r="CW16" s="584"/>
      <c r="CX16" s="584"/>
      <c r="CY16" s="584">
        <v>-110282</v>
      </c>
      <c r="CZ16" s="584"/>
      <c r="DA16" s="584"/>
      <c r="DB16" s="584"/>
      <c r="DC16" s="584"/>
      <c r="DD16" s="584"/>
      <c r="DE16" s="584"/>
      <c r="DF16" s="584"/>
      <c r="DG16" s="584"/>
      <c r="DH16" s="903"/>
      <c r="DI16" s="4"/>
    </row>
    <row r="17" spans="2:113" ht="13.5" customHeight="1">
      <c r="B17" s="853" t="s">
        <v>780</v>
      </c>
      <c r="C17" s="695"/>
      <c r="D17" s="695"/>
      <c r="E17" s="695"/>
      <c r="F17" s="695"/>
      <c r="G17" s="695"/>
      <c r="H17" s="695"/>
      <c r="I17" s="695"/>
      <c r="J17" s="695"/>
      <c r="K17" s="695"/>
      <c r="L17" s="696"/>
      <c r="M17" s="583" t="s">
        <v>368</v>
      </c>
      <c r="N17" s="584"/>
      <c r="O17" s="584"/>
      <c r="P17" s="584"/>
      <c r="Q17" s="584"/>
      <c r="R17" s="584"/>
      <c r="S17" s="584"/>
      <c r="T17" s="584"/>
      <c r="U17" s="588" t="s">
        <v>368</v>
      </c>
      <c r="V17" s="588"/>
      <c r="W17" s="588"/>
      <c r="X17" s="588"/>
      <c r="Y17" s="584" t="s">
        <v>368</v>
      </c>
      <c r="Z17" s="584"/>
      <c r="AA17" s="584"/>
      <c r="AB17" s="584"/>
      <c r="AC17" s="584"/>
      <c r="AD17" s="584"/>
      <c r="AE17" s="584"/>
      <c r="AF17" s="584"/>
      <c r="AG17" s="588" t="s">
        <v>368</v>
      </c>
      <c r="AH17" s="588"/>
      <c r="AI17" s="588"/>
      <c r="AJ17" s="647"/>
      <c r="AK17" s="49"/>
      <c r="AL17" s="582" t="s">
        <v>166</v>
      </c>
      <c r="AM17" s="582"/>
      <c r="AN17" s="582"/>
      <c r="AO17" s="582"/>
      <c r="AP17" s="582"/>
      <c r="AQ17" s="582"/>
      <c r="AR17" s="582"/>
      <c r="AS17" s="582"/>
      <c r="AT17" s="582"/>
      <c r="AU17" s="582"/>
      <c r="AV17" s="585"/>
      <c r="AW17" s="583">
        <v>9445473</v>
      </c>
      <c r="AX17" s="584"/>
      <c r="AY17" s="584"/>
      <c r="AZ17" s="584"/>
      <c r="BA17" s="584"/>
      <c r="BB17" s="584"/>
      <c r="BC17" s="584"/>
      <c r="BD17" s="584"/>
      <c r="BE17" s="584"/>
      <c r="BF17" s="588">
        <v>91.6</v>
      </c>
      <c r="BG17" s="588"/>
      <c r="BH17" s="588"/>
      <c r="BI17" s="588"/>
      <c r="BJ17" s="584">
        <v>25460</v>
      </c>
      <c r="BK17" s="821"/>
      <c r="BL17" s="821"/>
      <c r="BM17" s="821"/>
      <c r="BN17" s="821"/>
      <c r="BO17" s="821"/>
      <c r="BP17" s="822"/>
      <c r="BQ17" s="619" t="s">
        <v>165</v>
      </c>
      <c r="BR17" s="582"/>
      <c r="BS17" s="582"/>
      <c r="BT17" s="582"/>
      <c r="BU17" s="585"/>
      <c r="BV17" s="817" t="s">
        <v>403</v>
      </c>
      <c r="BW17" s="818"/>
      <c r="BX17" s="924"/>
      <c r="BY17" s="896"/>
      <c r="BZ17" s="619" t="s">
        <v>39</v>
      </c>
      <c r="CA17" s="684"/>
      <c r="CB17" s="684"/>
      <c r="CC17" s="684"/>
      <c r="CD17" s="684"/>
      <c r="CE17" s="684"/>
      <c r="CF17" s="684"/>
      <c r="CG17" s="684"/>
      <c r="CH17" s="684"/>
      <c r="CI17" s="684"/>
      <c r="CJ17" s="684"/>
      <c r="CK17" s="684"/>
      <c r="CL17" s="684"/>
      <c r="CM17" s="684"/>
      <c r="CN17" s="685"/>
      <c r="CO17" s="583">
        <v>547299</v>
      </c>
      <c r="CP17" s="584"/>
      <c r="CQ17" s="584"/>
      <c r="CR17" s="584"/>
      <c r="CS17" s="584"/>
      <c r="CT17" s="584"/>
      <c r="CU17" s="584"/>
      <c r="CV17" s="584"/>
      <c r="CW17" s="584"/>
      <c r="CX17" s="584"/>
      <c r="CY17" s="584">
        <v>510848</v>
      </c>
      <c r="CZ17" s="584"/>
      <c r="DA17" s="584"/>
      <c r="DB17" s="584"/>
      <c r="DC17" s="584"/>
      <c r="DD17" s="584"/>
      <c r="DE17" s="584"/>
      <c r="DF17" s="584"/>
      <c r="DG17" s="584"/>
      <c r="DH17" s="903"/>
      <c r="DI17" s="4"/>
    </row>
    <row r="18" spans="2:113" ht="13.5" customHeight="1">
      <c r="B18" s="853" t="s">
        <v>170</v>
      </c>
      <c r="C18" s="695"/>
      <c r="D18" s="695"/>
      <c r="E18" s="695"/>
      <c r="F18" s="695"/>
      <c r="G18" s="695"/>
      <c r="H18" s="695"/>
      <c r="I18" s="695"/>
      <c r="J18" s="695"/>
      <c r="K18" s="695"/>
      <c r="L18" s="696"/>
      <c r="M18" s="583">
        <v>1473247</v>
      </c>
      <c r="N18" s="584"/>
      <c r="O18" s="584"/>
      <c r="P18" s="584"/>
      <c r="Q18" s="584"/>
      <c r="R18" s="584"/>
      <c r="S18" s="584"/>
      <c r="T18" s="584"/>
      <c r="U18" s="588">
        <v>5</v>
      </c>
      <c r="V18" s="588"/>
      <c r="W18" s="588"/>
      <c r="X18" s="588"/>
      <c r="Y18" s="584">
        <v>1473247</v>
      </c>
      <c r="Z18" s="584"/>
      <c r="AA18" s="584"/>
      <c r="AB18" s="584"/>
      <c r="AC18" s="584"/>
      <c r="AD18" s="584"/>
      <c r="AE18" s="584"/>
      <c r="AF18" s="584"/>
      <c r="AG18" s="588">
        <v>10.9</v>
      </c>
      <c r="AH18" s="588"/>
      <c r="AI18" s="588"/>
      <c r="AJ18" s="647"/>
      <c r="AK18" s="49"/>
      <c r="AL18" s="6"/>
      <c r="AM18" s="908" t="s">
        <v>7</v>
      </c>
      <c r="AN18" s="908"/>
      <c r="AO18" s="908"/>
      <c r="AP18" s="908"/>
      <c r="AQ18" s="908"/>
      <c r="AR18" s="908"/>
      <c r="AS18" s="908"/>
      <c r="AT18" s="908"/>
      <c r="AU18" s="908"/>
      <c r="AV18" s="909"/>
      <c r="AW18" s="583">
        <v>4227146</v>
      </c>
      <c r="AX18" s="584"/>
      <c r="AY18" s="584"/>
      <c r="AZ18" s="584"/>
      <c r="BA18" s="584"/>
      <c r="BB18" s="584"/>
      <c r="BC18" s="584"/>
      <c r="BD18" s="584"/>
      <c r="BE18" s="584"/>
      <c r="BF18" s="588">
        <v>41</v>
      </c>
      <c r="BG18" s="588"/>
      <c r="BH18" s="588"/>
      <c r="BI18" s="588"/>
      <c r="BJ18" s="584">
        <v>25460</v>
      </c>
      <c r="BK18" s="821"/>
      <c r="BL18" s="821"/>
      <c r="BM18" s="821"/>
      <c r="BN18" s="821"/>
      <c r="BO18" s="821"/>
      <c r="BP18" s="822"/>
      <c r="BQ18" s="619" t="s">
        <v>163</v>
      </c>
      <c r="BR18" s="582"/>
      <c r="BS18" s="582"/>
      <c r="BT18" s="582"/>
      <c r="BU18" s="585"/>
      <c r="BV18" s="817" t="s">
        <v>403</v>
      </c>
      <c r="BW18" s="818"/>
      <c r="BX18" s="924"/>
      <c r="BY18" s="896"/>
      <c r="BZ18" s="619" t="s">
        <v>407</v>
      </c>
      <c r="CA18" s="684"/>
      <c r="CB18" s="684"/>
      <c r="CC18" s="684"/>
      <c r="CD18" s="684"/>
      <c r="CE18" s="684"/>
      <c r="CF18" s="684"/>
      <c r="CG18" s="684"/>
      <c r="CH18" s="684"/>
      <c r="CI18" s="684"/>
      <c r="CJ18" s="684"/>
      <c r="CK18" s="684"/>
      <c r="CL18" s="684"/>
      <c r="CM18" s="684"/>
      <c r="CN18" s="685"/>
      <c r="CO18" s="583" t="s">
        <v>368</v>
      </c>
      <c r="CP18" s="584"/>
      <c r="CQ18" s="584"/>
      <c r="CR18" s="584"/>
      <c r="CS18" s="584"/>
      <c r="CT18" s="584"/>
      <c r="CU18" s="584"/>
      <c r="CV18" s="584"/>
      <c r="CW18" s="584"/>
      <c r="CX18" s="584"/>
      <c r="CY18" s="584" t="s">
        <v>368</v>
      </c>
      <c r="CZ18" s="584"/>
      <c r="DA18" s="584"/>
      <c r="DB18" s="584"/>
      <c r="DC18" s="584"/>
      <c r="DD18" s="584"/>
      <c r="DE18" s="584"/>
      <c r="DF18" s="584"/>
      <c r="DG18" s="584"/>
      <c r="DH18" s="903"/>
      <c r="DI18" s="4"/>
    </row>
    <row r="19" spans="2:113" ht="13.5" customHeight="1">
      <c r="B19" s="853" t="s">
        <v>167</v>
      </c>
      <c r="C19" s="695"/>
      <c r="D19" s="695"/>
      <c r="E19" s="695"/>
      <c r="F19" s="695"/>
      <c r="G19" s="695"/>
      <c r="H19" s="695"/>
      <c r="I19" s="695"/>
      <c r="J19" s="695"/>
      <c r="K19" s="695"/>
      <c r="L19" s="696"/>
      <c r="M19" s="583" t="s">
        <v>368</v>
      </c>
      <c r="N19" s="584"/>
      <c r="O19" s="584"/>
      <c r="P19" s="584"/>
      <c r="Q19" s="584"/>
      <c r="R19" s="584"/>
      <c r="S19" s="584"/>
      <c r="T19" s="584"/>
      <c r="U19" s="588" t="s">
        <v>368</v>
      </c>
      <c r="V19" s="588"/>
      <c r="W19" s="588"/>
      <c r="X19" s="588"/>
      <c r="Y19" s="584" t="s">
        <v>368</v>
      </c>
      <c r="Z19" s="584"/>
      <c r="AA19" s="584"/>
      <c r="AB19" s="584"/>
      <c r="AC19" s="584"/>
      <c r="AD19" s="584"/>
      <c r="AE19" s="584"/>
      <c r="AF19" s="584"/>
      <c r="AG19" s="588" t="s">
        <v>368</v>
      </c>
      <c r="AH19" s="588"/>
      <c r="AI19" s="588"/>
      <c r="AJ19" s="647"/>
      <c r="AK19" s="911" t="s">
        <v>116</v>
      </c>
      <c r="AL19" s="60"/>
      <c r="AM19" s="59"/>
      <c r="AN19" s="894" t="s">
        <v>161</v>
      </c>
      <c r="AO19" s="894"/>
      <c r="AP19" s="894"/>
      <c r="AQ19" s="894"/>
      <c r="AR19" s="894"/>
      <c r="AS19" s="894"/>
      <c r="AT19" s="894"/>
      <c r="AU19" s="894"/>
      <c r="AV19" s="895"/>
      <c r="AW19" s="741">
        <v>115578</v>
      </c>
      <c r="AX19" s="742"/>
      <c r="AY19" s="742"/>
      <c r="AZ19" s="742"/>
      <c r="BA19" s="742"/>
      <c r="BB19" s="742"/>
      <c r="BC19" s="742"/>
      <c r="BD19" s="742"/>
      <c r="BE19" s="742"/>
      <c r="BF19" s="743">
        <v>1.1000000000000001</v>
      </c>
      <c r="BG19" s="743"/>
      <c r="BH19" s="743"/>
      <c r="BI19" s="743"/>
      <c r="BJ19" s="742" t="s">
        <v>368</v>
      </c>
      <c r="BK19" s="831"/>
      <c r="BL19" s="831"/>
      <c r="BM19" s="831"/>
      <c r="BN19" s="831"/>
      <c r="BO19" s="831"/>
      <c r="BP19" s="832"/>
      <c r="BQ19" s="619" t="s">
        <v>160</v>
      </c>
      <c r="BR19" s="582"/>
      <c r="BS19" s="582"/>
      <c r="BT19" s="582"/>
      <c r="BU19" s="585"/>
      <c r="BV19" s="817" t="s">
        <v>403</v>
      </c>
      <c r="BW19" s="818"/>
      <c r="BX19" s="924"/>
      <c r="BY19" s="896"/>
      <c r="BZ19" s="619" t="s">
        <v>408</v>
      </c>
      <c r="CA19" s="684"/>
      <c r="CB19" s="684"/>
      <c r="CC19" s="684"/>
      <c r="CD19" s="684"/>
      <c r="CE19" s="684"/>
      <c r="CF19" s="684"/>
      <c r="CG19" s="684"/>
      <c r="CH19" s="684"/>
      <c r="CI19" s="684"/>
      <c r="CJ19" s="684"/>
      <c r="CK19" s="684"/>
      <c r="CL19" s="684"/>
      <c r="CM19" s="684"/>
      <c r="CN19" s="685"/>
      <c r="CO19" s="583">
        <v>82905</v>
      </c>
      <c r="CP19" s="584"/>
      <c r="CQ19" s="584"/>
      <c r="CR19" s="584"/>
      <c r="CS19" s="584"/>
      <c r="CT19" s="584"/>
      <c r="CU19" s="584"/>
      <c r="CV19" s="584"/>
      <c r="CW19" s="584"/>
      <c r="CX19" s="584"/>
      <c r="CY19" s="584">
        <v>476491</v>
      </c>
      <c r="CZ19" s="584"/>
      <c r="DA19" s="584"/>
      <c r="DB19" s="584"/>
      <c r="DC19" s="584"/>
      <c r="DD19" s="584"/>
      <c r="DE19" s="584"/>
      <c r="DF19" s="584"/>
      <c r="DG19" s="584"/>
      <c r="DH19" s="903"/>
      <c r="DI19" s="4"/>
    </row>
    <row r="20" spans="2:113" ht="13.5" customHeight="1">
      <c r="B20" s="853" t="s">
        <v>164</v>
      </c>
      <c r="C20" s="695"/>
      <c r="D20" s="695"/>
      <c r="E20" s="695"/>
      <c r="F20" s="695"/>
      <c r="G20" s="695"/>
      <c r="H20" s="695"/>
      <c r="I20" s="695"/>
      <c r="J20" s="695"/>
      <c r="K20" s="695"/>
      <c r="L20" s="696"/>
      <c r="M20" s="583" t="s">
        <v>368</v>
      </c>
      <c r="N20" s="584"/>
      <c r="O20" s="584"/>
      <c r="P20" s="584"/>
      <c r="Q20" s="584"/>
      <c r="R20" s="584"/>
      <c r="S20" s="584"/>
      <c r="T20" s="584"/>
      <c r="U20" s="588" t="s">
        <v>368</v>
      </c>
      <c r="V20" s="588"/>
      <c r="W20" s="588"/>
      <c r="X20" s="588"/>
      <c r="Y20" s="584" t="s">
        <v>368</v>
      </c>
      <c r="Z20" s="584"/>
      <c r="AA20" s="584"/>
      <c r="AB20" s="584"/>
      <c r="AC20" s="584"/>
      <c r="AD20" s="584"/>
      <c r="AE20" s="584"/>
      <c r="AF20" s="584"/>
      <c r="AG20" s="588" t="s">
        <v>368</v>
      </c>
      <c r="AH20" s="588"/>
      <c r="AI20" s="588"/>
      <c r="AJ20" s="647"/>
      <c r="AK20" s="912"/>
      <c r="AL20" s="58"/>
      <c r="AM20" s="6"/>
      <c r="AN20" s="582" t="s">
        <v>158</v>
      </c>
      <c r="AO20" s="582"/>
      <c r="AP20" s="582"/>
      <c r="AQ20" s="582"/>
      <c r="AR20" s="582"/>
      <c r="AS20" s="582"/>
      <c r="AT20" s="582"/>
      <c r="AU20" s="582"/>
      <c r="AV20" s="585"/>
      <c r="AW20" s="583">
        <v>3595353</v>
      </c>
      <c r="AX20" s="584"/>
      <c r="AY20" s="584"/>
      <c r="AZ20" s="584"/>
      <c r="BA20" s="584"/>
      <c r="BB20" s="584"/>
      <c r="BC20" s="584"/>
      <c r="BD20" s="584"/>
      <c r="BE20" s="584"/>
      <c r="BF20" s="588">
        <v>34.799999999999997</v>
      </c>
      <c r="BG20" s="588"/>
      <c r="BH20" s="588"/>
      <c r="BI20" s="588"/>
      <c r="BJ20" s="584" t="s">
        <v>368</v>
      </c>
      <c r="BK20" s="821"/>
      <c r="BL20" s="821"/>
      <c r="BM20" s="821"/>
      <c r="BN20" s="821"/>
      <c r="BO20" s="821"/>
      <c r="BP20" s="822"/>
      <c r="BQ20" s="619" t="s">
        <v>157</v>
      </c>
      <c r="BR20" s="582"/>
      <c r="BS20" s="582"/>
      <c r="BT20" s="582"/>
      <c r="BU20" s="585"/>
      <c r="BV20" s="817" t="s">
        <v>403</v>
      </c>
      <c r="BW20" s="818"/>
      <c r="BX20" s="897"/>
      <c r="BY20" s="898"/>
      <c r="BZ20" s="697" t="s">
        <v>410</v>
      </c>
      <c r="CA20" s="901"/>
      <c r="CB20" s="901"/>
      <c r="CC20" s="901"/>
      <c r="CD20" s="901"/>
      <c r="CE20" s="901"/>
      <c r="CF20" s="901"/>
      <c r="CG20" s="901"/>
      <c r="CH20" s="901"/>
      <c r="CI20" s="901"/>
      <c r="CJ20" s="901"/>
      <c r="CK20" s="901"/>
      <c r="CL20" s="901"/>
      <c r="CM20" s="901"/>
      <c r="CN20" s="902"/>
      <c r="CO20" s="583">
        <v>543984</v>
      </c>
      <c r="CP20" s="584"/>
      <c r="CQ20" s="584"/>
      <c r="CR20" s="584"/>
      <c r="CS20" s="584"/>
      <c r="CT20" s="584"/>
      <c r="CU20" s="584"/>
      <c r="CV20" s="584"/>
      <c r="CW20" s="584"/>
      <c r="CX20" s="584"/>
      <c r="CY20" s="584">
        <v>-75925</v>
      </c>
      <c r="CZ20" s="584"/>
      <c r="DA20" s="584"/>
      <c r="DB20" s="584"/>
      <c r="DC20" s="584"/>
      <c r="DD20" s="584"/>
      <c r="DE20" s="584"/>
      <c r="DF20" s="584"/>
      <c r="DG20" s="584"/>
      <c r="DH20" s="903"/>
      <c r="DI20" s="4"/>
    </row>
    <row r="21" spans="2:113" ht="13.5" customHeight="1">
      <c r="B21" s="853" t="s">
        <v>162</v>
      </c>
      <c r="C21" s="695"/>
      <c r="D21" s="695"/>
      <c r="E21" s="695"/>
      <c r="F21" s="695"/>
      <c r="G21" s="695"/>
      <c r="H21" s="695"/>
      <c r="I21" s="695"/>
      <c r="J21" s="695"/>
      <c r="K21" s="695"/>
      <c r="L21" s="696"/>
      <c r="M21" s="583">
        <v>71163</v>
      </c>
      <c r="N21" s="584"/>
      <c r="O21" s="584"/>
      <c r="P21" s="584"/>
      <c r="Q21" s="584"/>
      <c r="R21" s="584"/>
      <c r="S21" s="584"/>
      <c r="T21" s="584"/>
      <c r="U21" s="588">
        <v>0.2</v>
      </c>
      <c r="V21" s="588"/>
      <c r="W21" s="588"/>
      <c r="X21" s="588"/>
      <c r="Y21" s="584">
        <v>71163</v>
      </c>
      <c r="Z21" s="584"/>
      <c r="AA21" s="584"/>
      <c r="AB21" s="584"/>
      <c r="AC21" s="584"/>
      <c r="AD21" s="584"/>
      <c r="AE21" s="584"/>
      <c r="AF21" s="584"/>
      <c r="AG21" s="588">
        <v>0.5</v>
      </c>
      <c r="AH21" s="588"/>
      <c r="AI21" s="588"/>
      <c r="AJ21" s="647"/>
      <c r="AK21" s="912"/>
      <c r="AL21" s="58"/>
      <c r="AM21" s="6"/>
      <c r="AN21" s="582" t="s">
        <v>155</v>
      </c>
      <c r="AO21" s="582"/>
      <c r="AP21" s="582"/>
      <c r="AQ21" s="582"/>
      <c r="AR21" s="582"/>
      <c r="AS21" s="582"/>
      <c r="AT21" s="582"/>
      <c r="AU21" s="582"/>
      <c r="AV21" s="585"/>
      <c r="AW21" s="583">
        <v>202376</v>
      </c>
      <c r="AX21" s="584"/>
      <c r="AY21" s="584"/>
      <c r="AZ21" s="584"/>
      <c r="BA21" s="584"/>
      <c r="BB21" s="584"/>
      <c r="BC21" s="584"/>
      <c r="BD21" s="584"/>
      <c r="BE21" s="584"/>
      <c r="BF21" s="588">
        <v>2</v>
      </c>
      <c r="BG21" s="588"/>
      <c r="BH21" s="588"/>
      <c r="BI21" s="588"/>
      <c r="BJ21" s="584" t="s">
        <v>368</v>
      </c>
      <c r="BK21" s="821"/>
      <c r="BL21" s="821"/>
      <c r="BM21" s="821"/>
      <c r="BN21" s="821"/>
      <c r="BO21" s="821"/>
      <c r="BP21" s="822"/>
      <c r="BQ21" s="619" t="s">
        <v>154</v>
      </c>
      <c r="BR21" s="582"/>
      <c r="BS21" s="582"/>
      <c r="BT21" s="582"/>
      <c r="BU21" s="585"/>
      <c r="BV21" s="817" t="s">
        <v>403</v>
      </c>
      <c r="BW21" s="818"/>
      <c r="BX21" s="26"/>
      <c r="BY21" s="28"/>
      <c r="BZ21" s="28"/>
      <c r="CA21" s="788" t="s">
        <v>153</v>
      </c>
      <c r="CB21" s="788"/>
      <c r="CC21" s="788"/>
      <c r="CD21" s="788"/>
      <c r="CE21" s="788"/>
      <c r="CF21" s="788"/>
      <c r="CG21" s="788"/>
      <c r="CH21" s="788"/>
      <c r="CI21" s="788"/>
      <c r="CJ21" s="788"/>
      <c r="CK21" s="788"/>
      <c r="CL21" s="27"/>
      <c r="CM21" s="27"/>
      <c r="CN21" s="25"/>
      <c r="CO21" s="910" t="s">
        <v>152</v>
      </c>
      <c r="CP21" s="632"/>
      <c r="CQ21" s="632"/>
      <c r="CR21" s="632"/>
      <c r="CS21" s="632"/>
      <c r="CT21" s="893" t="s">
        <v>411</v>
      </c>
      <c r="CU21" s="788"/>
      <c r="CV21" s="788"/>
      <c r="CW21" s="788"/>
      <c r="CX21" s="788"/>
      <c r="CY21" s="796"/>
      <c r="CZ21" s="893" t="s">
        <v>412</v>
      </c>
      <c r="DA21" s="745"/>
      <c r="DB21" s="745"/>
      <c r="DC21" s="745"/>
      <c r="DD21" s="745"/>
      <c r="DE21" s="745"/>
      <c r="DF21" s="745"/>
      <c r="DG21" s="745"/>
      <c r="DH21" s="904"/>
      <c r="DI21" s="4"/>
    </row>
    <row r="22" spans="2:113" ht="13.5" customHeight="1">
      <c r="B22" s="659" t="s">
        <v>159</v>
      </c>
      <c r="C22" s="582"/>
      <c r="D22" s="582"/>
      <c r="E22" s="582"/>
      <c r="F22" s="582"/>
      <c r="G22" s="582"/>
      <c r="H22" s="582"/>
      <c r="I22" s="582"/>
      <c r="J22" s="582"/>
      <c r="K22" s="582"/>
      <c r="L22" s="585"/>
      <c r="M22" s="583" t="s">
        <v>368</v>
      </c>
      <c r="N22" s="584"/>
      <c r="O22" s="584"/>
      <c r="P22" s="584"/>
      <c r="Q22" s="584"/>
      <c r="R22" s="584"/>
      <c r="S22" s="584"/>
      <c r="T22" s="584"/>
      <c r="U22" s="588" t="s">
        <v>368</v>
      </c>
      <c r="V22" s="588"/>
      <c r="W22" s="588"/>
      <c r="X22" s="588"/>
      <c r="Y22" s="584" t="s">
        <v>368</v>
      </c>
      <c r="Z22" s="584"/>
      <c r="AA22" s="584"/>
      <c r="AB22" s="584"/>
      <c r="AC22" s="584"/>
      <c r="AD22" s="584"/>
      <c r="AE22" s="584"/>
      <c r="AF22" s="584"/>
      <c r="AG22" s="588" t="s">
        <v>368</v>
      </c>
      <c r="AH22" s="588"/>
      <c r="AI22" s="588"/>
      <c r="AJ22" s="647"/>
      <c r="AK22" s="913"/>
      <c r="AL22" s="57"/>
      <c r="AM22" s="56"/>
      <c r="AN22" s="908" t="s">
        <v>150</v>
      </c>
      <c r="AO22" s="908"/>
      <c r="AP22" s="908"/>
      <c r="AQ22" s="908"/>
      <c r="AR22" s="908"/>
      <c r="AS22" s="908"/>
      <c r="AT22" s="908"/>
      <c r="AU22" s="908"/>
      <c r="AV22" s="909"/>
      <c r="AW22" s="733">
        <v>313839</v>
      </c>
      <c r="AX22" s="734"/>
      <c r="AY22" s="734"/>
      <c r="AZ22" s="734"/>
      <c r="BA22" s="734"/>
      <c r="BB22" s="734"/>
      <c r="BC22" s="734"/>
      <c r="BD22" s="734"/>
      <c r="BE22" s="734"/>
      <c r="BF22" s="735">
        <v>3</v>
      </c>
      <c r="BG22" s="735"/>
      <c r="BH22" s="735"/>
      <c r="BI22" s="735"/>
      <c r="BJ22" s="734">
        <v>25460</v>
      </c>
      <c r="BK22" s="833"/>
      <c r="BL22" s="833"/>
      <c r="BM22" s="833"/>
      <c r="BN22" s="833"/>
      <c r="BO22" s="833"/>
      <c r="BP22" s="834"/>
      <c r="BQ22" s="619" t="s">
        <v>149</v>
      </c>
      <c r="BR22" s="582"/>
      <c r="BS22" s="582"/>
      <c r="BT22" s="582"/>
      <c r="BU22" s="585"/>
      <c r="BV22" s="817" t="s">
        <v>403</v>
      </c>
      <c r="BW22" s="818"/>
      <c r="BX22" s="55"/>
      <c r="BY22" s="54"/>
      <c r="BZ22" s="36"/>
      <c r="CA22" s="806"/>
      <c r="CB22" s="806"/>
      <c r="CC22" s="806"/>
      <c r="CD22" s="806"/>
      <c r="CE22" s="806"/>
      <c r="CF22" s="806"/>
      <c r="CG22" s="806"/>
      <c r="CH22" s="806"/>
      <c r="CI22" s="806"/>
      <c r="CJ22" s="806"/>
      <c r="CK22" s="806"/>
      <c r="CL22" s="36"/>
      <c r="CM22" s="36"/>
      <c r="CN22" s="53"/>
      <c r="CO22" s="661"/>
      <c r="CP22" s="662"/>
      <c r="CQ22" s="662"/>
      <c r="CR22" s="662"/>
      <c r="CS22" s="662"/>
      <c r="CT22" s="855"/>
      <c r="CU22" s="806"/>
      <c r="CV22" s="806"/>
      <c r="CW22" s="806"/>
      <c r="CX22" s="806"/>
      <c r="CY22" s="856"/>
      <c r="CZ22" s="905"/>
      <c r="DA22" s="906"/>
      <c r="DB22" s="906"/>
      <c r="DC22" s="906"/>
      <c r="DD22" s="906"/>
      <c r="DE22" s="906"/>
      <c r="DF22" s="906"/>
      <c r="DG22" s="906"/>
      <c r="DH22" s="907"/>
      <c r="DI22" s="4"/>
    </row>
    <row r="23" spans="2:113" ht="13.5" customHeight="1">
      <c r="B23" s="659" t="s">
        <v>156</v>
      </c>
      <c r="C23" s="582"/>
      <c r="D23" s="582"/>
      <c r="E23" s="582"/>
      <c r="F23" s="582"/>
      <c r="G23" s="582"/>
      <c r="H23" s="582"/>
      <c r="I23" s="582"/>
      <c r="J23" s="582"/>
      <c r="K23" s="582"/>
      <c r="L23" s="585"/>
      <c r="M23" s="583">
        <v>69110</v>
      </c>
      <c r="N23" s="584"/>
      <c r="O23" s="584"/>
      <c r="P23" s="584"/>
      <c r="Q23" s="584"/>
      <c r="R23" s="584"/>
      <c r="S23" s="584"/>
      <c r="T23" s="584"/>
      <c r="U23" s="588">
        <v>0.2</v>
      </c>
      <c r="V23" s="588"/>
      <c r="W23" s="588"/>
      <c r="X23" s="588"/>
      <c r="Y23" s="584">
        <v>69110</v>
      </c>
      <c r="Z23" s="584"/>
      <c r="AA23" s="584"/>
      <c r="AB23" s="584"/>
      <c r="AC23" s="584"/>
      <c r="AD23" s="584"/>
      <c r="AE23" s="584"/>
      <c r="AF23" s="584"/>
      <c r="AG23" s="588">
        <v>0.5</v>
      </c>
      <c r="AH23" s="588"/>
      <c r="AI23" s="588"/>
      <c r="AJ23" s="647"/>
      <c r="AK23" s="46"/>
      <c r="AL23" s="4"/>
      <c r="AM23" s="894" t="s">
        <v>147</v>
      </c>
      <c r="AN23" s="894"/>
      <c r="AO23" s="894"/>
      <c r="AP23" s="894"/>
      <c r="AQ23" s="894"/>
      <c r="AR23" s="894"/>
      <c r="AS23" s="894"/>
      <c r="AT23" s="894"/>
      <c r="AU23" s="894"/>
      <c r="AV23" s="895"/>
      <c r="AW23" s="741">
        <v>4617978</v>
      </c>
      <c r="AX23" s="742"/>
      <c r="AY23" s="742"/>
      <c r="AZ23" s="742"/>
      <c r="BA23" s="742"/>
      <c r="BB23" s="742"/>
      <c r="BC23" s="742"/>
      <c r="BD23" s="742"/>
      <c r="BE23" s="742"/>
      <c r="BF23" s="743">
        <v>44.8</v>
      </c>
      <c r="BG23" s="743"/>
      <c r="BH23" s="743"/>
      <c r="BI23" s="743"/>
      <c r="BJ23" s="742" t="s">
        <v>368</v>
      </c>
      <c r="BK23" s="831"/>
      <c r="BL23" s="831"/>
      <c r="BM23" s="831"/>
      <c r="BN23" s="831"/>
      <c r="BO23" s="831"/>
      <c r="BP23" s="832"/>
      <c r="BQ23" s="835" t="s">
        <v>146</v>
      </c>
      <c r="BR23" s="695"/>
      <c r="BS23" s="695"/>
      <c r="BT23" s="695"/>
      <c r="BU23" s="696"/>
      <c r="BV23" s="817" t="s">
        <v>403</v>
      </c>
      <c r="BW23" s="818"/>
      <c r="BX23" s="720" t="s">
        <v>145</v>
      </c>
      <c r="BY23" s="896"/>
      <c r="BZ23" s="641" t="s">
        <v>144</v>
      </c>
      <c r="CA23" s="642"/>
      <c r="CB23" s="642"/>
      <c r="CC23" s="642"/>
      <c r="CD23" s="642"/>
      <c r="CE23" s="642"/>
      <c r="CF23" s="642"/>
      <c r="CG23" s="642"/>
      <c r="CH23" s="642"/>
      <c r="CI23" s="642"/>
      <c r="CJ23" s="642"/>
      <c r="CK23" s="642"/>
      <c r="CL23" s="642"/>
      <c r="CM23" s="642"/>
      <c r="CN23" s="643"/>
      <c r="CO23" s="899">
        <v>349</v>
      </c>
      <c r="CP23" s="900"/>
      <c r="CQ23" s="900"/>
      <c r="CR23" s="900"/>
      <c r="CS23" s="900"/>
      <c r="CT23" s="888">
        <f>CO23*CZ23</f>
        <v>1077363</v>
      </c>
      <c r="CU23" s="888"/>
      <c r="CV23" s="888"/>
      <c r="CW23" s="888"/>
      <c r="CX23" s="888"/>
      <c r="CY23" s="888"/>
      <c r="CZ23" s="888">
        <v>3087</v>
      </c>
      <c r="DA23" s="888"/>
      <c r="DB23" s="888"/>
      <c r="DC23" s="888"/>
      <c r="DD23" s="888"/>
      <c r="DE23" s="888"/>
      <c r="DF23" s="888"/>
      <c r="DG23" s="888"/>
      <c r="DH23" s="889"/>
      <c r="DI23" s="4"/>
    </row>
    <row r="24" spans="2:113" ht="13.5" customHeight="1">
      <c r="B24" s="659" t="s">
        <v>151</v>
      </c>
      <c r="C24" s="582"/>
      <c r="D24" s="582"/>
      <c r="E24" s="582"/>
      <c r="F24" s="582"/>
      <c r="G24" s="582"/>
      <c r="H24" s="582"/>
      <c r="I24" s="582"/>
      <c r="J24" s="582"/>
      <c r="K24" s="582"/>
      <c r="L24" s="585"/>
      <c r="M24" s="583">
        <v>1783786</v>
      </c>
      <c r="N24" s="584"/>
      <c r="O24" s="584"/>
      <c r="P24" s="584"/>
      <c r="Q24" s="584"/>
      <c r="R24" s="584"/>
      <c r="S24" s="584"/>
      <c r="T24" s="584"/>
      <c r="U24" s="588">
        <v>6.1</v>
      </c>
      <c r="V24" s="588"/>
      <c r="W24" s="588"/>
      <c r="X24" s="588"/>
      <c r="Y24" s="584">
        <v>1634062</v>
      </c>
      <c r="Z24" s="584"/>
      <c r="AA24" s="584"/>
      <c r="AB24" s="584"/>
      <c r="AC24" s="584"/>
      <c r="AD24" s="584"/>
      <c r="AE24" s="584"/>
      <c r="AF24" s="584"/>
      <c r="AG24" s="588">
        <v>12.1</v>
      </c>
      <c r="AH24" s="588"/>
      <c r="AI24" s="588"/>
      <c r="AJ24" s="647"/>
      <c r="AK24" s="46"/>
      <c r="AL24" s="4"/>
      <c r="AM24" s="4"/>
      <c r="AN24" s="582" t="s">
        <v>142</v>
      </c>
      <c r="AO24" s="582"/>
      <c r="AP24" s="582"/>
      <c r="AQ24" s="582"/>
      <c r="AR24" s="582"/>
      <c r="AS24" s="582"/>
      <c r="AT24" s="582"/>
      <c r="AU24" s="582"/>
      <c r="AV24" s="585"/>
      <c r="AW24" s="583">
        <v>4291003</v>
      </c>
      <c r="AX24" s="584"/>
      <c r="AY24" s="584"/>
      <c r="AZ24" s="584"/>
      <c r="BA24" s="584"/>
      <c r="BB24" s="584"/>
      <c r="BC24" s="584"/>
      <c r="BD24" s="584"/>
      <c r="BE24" s="584"/>
      <c r="BF24" s="588">
        <v>41.6</v>
      </c>
      <c r="BG24" s="588"/>
      <c r="BH24" s="588"/>
      <c r="BI24" s="588"/>
      <c r="BJ24" s="584" t="s">
        <v>368</v>
      </c>
      <c r="BK24" s="821"/>
      <c r="BL24" s="821"/>
      <c r="BM24" s="821"/>
      <c r="BN24" s="821"/>
      <c r="BO24" s="821"/>
      <c r="BP24" s="822"/>
      <c r="BQ24" s="890" t="s">
        <v>141</v>
      </c>
      <c r="BR24" s="891"/>
      <c r="BS24" s="891"/>
      <c r="BT24" s="891"/>
      <c r="BU24" s="892"/>
      <c r="BV24" s="817" t="s">
        <v>409</v>
      </c>
      <c r="BW24" s="818"/>
      <c r="BX24" s="720"/>
      <c r="BY24" s="896"/>
      <c r="BZ24" s="52"/>
      <c r="CA24" s="582" t="s">
        <v>140</v>
      </c>
      <c r="CB24" s="582"/>
      <c r="CC24" s="582"/>
      <c r="CD24" s="582"/>
      <c r="CE24" s="582"/>
      <c r="CF24" s="582"/>
      <c r="CG24" s="582"/>
      <c r="CH24" s="582"/>
      <c r="CI24" s="582"/>
      <c r="CJ24" s="582"/>
      <c r="CK24" s="582"/>
      <c r="CL24" s="582"/>
      <c r="CM24" s="582"/>
      <c r="CN24" s="585"/>
      <c r="CO24" s="583" t="s">
        <v>368</v>
      </c>
      <c r="CP24" s="584"/>
      <c r="CQ24" s="584"/>
      <c r="CR24" s="584"/>
      <c r="CS24" s="584"/>
      <c r="CT24" s="752" t="s">
        <v>368</v>
      </c>
      <c r="CU24" s="752"/>
      <c r="CV24" s="752"/>
      <c r="CW24" s="752"/>
      <c r="CX24" s="752"/>
      <c r="CY24" s="752"/>
      <c r="CZ24" s="752" t="s">
        <v>368</v>
      </c>
      <c r="DA24" s="752"/>
      <c r="DB24" s="752"/>
      <c r="DC24" s="752"/>
      <c r="DD24" s="752"/>
      <c r="DE24" s="752"/>
      <c r="DF24" s="752"/>
      <c r="DG24" s="752"/>
      <c r="DH24" s="754"/>
      <c r="DI24" s="4"/>
    </row>
    <row r="25" spans="2:113" ht="13.5" customHeight="1">
      <c r="B25" s="878" t="s">
        <v>116</v>
      </c>
      <c r="C25" s="885" t="s">
        <v>148</v>
      </c>
      <c r="D25" s="886"/>
      <c r="E25" s="886"/>
      <c r="F25" s="886"/>
      <c r="G25" s="886"/>
      <c r="H25" s="886"/>
      <c r="I25" s="886"/>
      <c r="J25" s="886"/>
      <c r="K25" s="886"/>
      <c r="L25" s="887"/>
      <c r="M25" s="741">
        <v>1634062</v>
      </c>
      <c r="N25" s="742"/>
      <c r="O25" s="742"/>
      <c r="P25" s="742"/>
      <c r="Q25" s="742"/>
      <c r="R25" s="742"/>
      <c r="S25" s="742"/>
      <c r="T25" s="742"/>
      <c r="U25" s="743">
        <v>5.6</v>
      </c>
      <c r="V25" s="743"/>
      <c r="W25" s="743"/>
      <c r="X25" s="743"/>
      <c r="Y25" s="742">
        <v>1634062</v>
      </c>
      <c r="Z25" s="742"/>
      <c r="AA25" s="742"/>
      <c r="AB25" s="742"/>
      <c r="AC25" s="742"/>
      <c r="AD25" s="742"/>
      <c r="AE25" s="742"/>
      <c r="AF25" s="742"/>
      <c r="AG25" s="743">
        <v>12.1</v>
      </c>
      <c r="AH25" s="743"/>
      <c r="AI25" s="743"/>
      <c r="AJ25" s="781"/>
      <c r="AK25" s="46"/>
      <c r="AL25" s="4"/>
      <c r="AM25" s="582" t="s">
        <v>138</v>
      </c>
      <c r="AN25" s="582"/>
      <c r="AO25" s="582"/>
      <c r="AP25" s="582"/>
      <c r="AQ25" s="582"/>
      <c r="AR25" s="582"/>
      <c r="AS25" s="582"/>
      <c r="AT25" s="582"/>
      <c r="AU25" s="582"/>
      <c r="AV25" s="585"/>
      <c r="AW25" s="583">
        <v>133955</v>
      </c>
      <c r="AX25" s="584"/>
      <c r="AY25" s="584"/>
      <c r="AZ25" s="584"/>
      <c r="BA25" s="584"/>
      <c r="BB25" s="584"/>
      <c r="BC25" s="584"/>
      <c r="BD25" s="584"/>
      <c r="BE25" s="584"/>
      <c r="BF25" s="588">
        <v>1.3</v>
      </c>
      <c r="BG25" s="588"/>
      <c r="BH25" s="588"/>
      <c r="BI25" s="588"/>
      <c r="BJ25" s="584" t="s">
        <v>368</v>
      </c>
      <c r="BK25" s="821"/>
      <c r="BL25" s="821"/>
      <c r="BM25" s="821"/>
      <c r="BN25" s="821"/>
      <c r="BO25" s="821"/>
      <c r="BP25" s="822"/>
      <c r="BQ25" s="619" t="s">
        <v>137</v>
      </c>
      <c r="BR25" s="582"/>
      <c r="BS25" s="582"/>
      <c r="BT25" s="582"/>
      <c r="BU25" s="585"/>
      <c r="BV25" s="817" t="s">
        <v>403</v>
      </c>
      <c r="BW25" s="818"/>
      <c r="BX25" s="720"/>
      <c r="BY25" s="896"/>
      <c r="BZ25" s="51"/>
      <c r="CA25" s="582" t="s">
        <v>136</v>
      </c>
      <c r="CB25" s="582"/>
      <c r="CC25" s="582"/>
      <c r="CD25" s="582"/>
      <c r="CE25" s="582"/>
      <c r="CF25" s="582"/>
      <c r="CG25" s="582"/>
      <c r="CH25" s="582"/>
      <c r="CI25" s="582"/>
      <c r="CJ25" s="582"/>
      <c r="CK25" s="582"/>
      <c r="CL25" s="582"/>
      <c r="CM25" s="582"/>
      <c r="CN25" s="585"/>
      <c r="CO25" s="583">
        <v>16</v>
      </c>
      <c r="CP25" s="584"/>
      <c r="CQ25" s="584"/>
      <c r="CR25" s="584"/>
      <c r="CS25" s="584"/>
      <c r="CT25" s="752">
        <v>51808</v>
      </c>
      <c r="CU25" s="752"/>
      <c r="CV25" s="752"/>
      <c r="CW25" s="752"/>
      <c r="CX25" s="752"/>
      <c r="CY25" s="752"/>
      <c r="CZ25" s="752">
        <v>3238</v>
      </c>
      <c r="DA25" s="752"/>
      <c r="DB25" s="752"/>
      <c r="DC25" s="752"/>
      <c r="DD25" s="752"/>
      <c r="DE25" s="752"/>
      <c r="DF25" s="752"/>
      <c r="DG25" s="752"/>
      <c r="DH25" s="754"/>
      <c r="DI25" s="4"/>
    </row>
    <row r="26" spans="2:113" ht="13.5" customHeight="1">
      <c r="B26" s="879"/>
      <c r="C26" s="881" t="s">
        <v>143</v>
      </c>
      <c r="D26" s="695"/>
      <c r="E26" s="695"/>
      <c r="F26" s="695"/>
      <c r="G26" s="695"/>
      <c r="H26" s="695"/>
      <c r="I26" s="695"/>
      <c r="J26" s="695"/>
      <c r="K26" s="695"/>
      <c r="L26" s="696"/>
      <c r="M26" s="583">
        <v>149692</v>
      </c>
      <c r="N26" s="584"/>
      <c r="O26" s="584"/>
      <c r="P26" s="584"/>
      <c r="Q26" s="584"/>
      <c r="R26" s="584"/>
      <c r="S26" s="584"/>
      <c r="T26" s="584"/>
      <c r="U26" s="588">
        <v>0.5</v>
      </c>
      <c r="V26" s="588"/>
      <c r="W26" s="588"/>
      <c r="X26" s="588"/>
      <c r="Y26" s="584" t="s">
        <v>368</v>
      </c>
      <c r="Z26" s="584"/>
      <c r="AA26" s="584"/>
      <c r="AB26" s="584"/>
      <c r="AC26" s="584"/>
      <c r="AD26" s="584"/>
      <c r="AE26" s="584"/>
      <c r="AF26" s="584"/>
      <c r="AG26" s="588" t="s">
        <v>368</v>
      </c>
      <c r="AH26" s="588"/>
      <c r="AI26" s="588"/>
      <c r="AJ26" s="647"/>
      <c r="AK26" s="46"/>
      <c r="AL26" s="4"/>
      <c r="AM26" s="582" t="s">
        <v>134</v>
      </c>
      <c r="AN26" s="582"/>
      <c r="AO26" s="582"/>
      <c r="AP26" s="582"/>
      <c r="AQ26" s="582"/>
      <c r="AR26" s="582"/>
      <c r="AS26" s="582"/>
      <c r="AT26" s="582"/>
      <c r="AU26" s="582"/>
      <c r="AV26" s="585"/>
      <c r="AW26" s="583">
        <v>466394</v>
      </c>
      <c r="AX26" s="584"/>
      <c r="AY26" s="584"/>
      <c r="AZ26" s="584"/>
      <c r="BA26" s="584"/>
      <c r="BB26" s="584"/>
      <c r="BC26" s="584"/>
      <c r="BD26" s="584"/>
      <c r="BE26" s="584"/>
      <c r="BF26" s="588">
        <v>4.5</v>
      </c>
      <c r="BG26" s="588"/>
      <c r="BH26" s="588"/>
      <c r="BI26" s="588"/>
      <c r="BJ26" s="584" t="s">
        <v>368</v>
      </c>
      <c r="BK26" s="821"/>
      <c r="BL26" s="821"/>
      <c r="BM26" s="821"/>
      <c r="BN26" s="821"/>
      <c r="BO26" s="821"/>
      <c r="BP26" s="822"/>
      <c r="BQ26" s="619"/>
      <c r="BR26" s="582"/>
      <c r="BS26" s="582"/>
      <c r="BT26" s="582"/>
      <c r="BU26" s="585"/>
      <c r="BV26" s="817"/>
      <c r="BW26" s="818"/>
      <c r="BX26" s="720"/>
      <c r="BY26" s="896"/>
      <c r="BZ26" s="619" t="s">
        <v>133</v>
      </c>
      <c r="CA26" s="582"/>
      <c r="CB26" s="582"/>
      <c r="CC26" s="582"/>
      <c r="CD26" s="582"/>
      <c r="CE26" s="582"/>
      <c r="CF26" s="582"/>
      <c r="CG26" s="582"/>
      <c r="CH26" s="582"/>
      <c r="CI26" s="582"/>
      <c r="CJ26" s="582"/>
      <c r="CK26" s="582"/>
      <c r="CL26" s="582"/>
      <c r="CM26" s="582"/>
      <c r="CN26" s="585"/>
      <c r="CO26" s="583">
        <v>2</v>
      </c>
      <c r="CP26" s="584"/>
      <c r="CQ26" s="584"/>
      <c r="CR26" s="584"/>
      <c r="CS26" s="584"/>
      <c r="CT26" s="752" t="s">
        <v>484</v>
      </c>
      <c r="CU26" s="752"/>
      <c r="CV26" s="752"/>
      <c r="CW26" s="752"/>
      <c r="CX26" s="752"/>
      <c r="CY26" s="752"/>
      <c r="CZ26" s="752" t="s">
        <v>484</v>
      </c>
      <c r="DA26" s="752"/>
      <c r="DB26" s="752"/>
      <c r="DC26" s="752"/>
      <c r="DD26" s="752"/>
      <c r="DE26" s="752"/>
      <c r="DF26" s="752"/>
      <c r="DG26" s="752"/>
      <c r="DH26" s="754"/>
      <c r="DI26" s="4"/>
    </row>
    <row r="27" spans="2:113" ht="13.5" customHeight="1">
      <c r="B27" s="880"/>
      <c r="C27" s="882" t="s">
        <v>139</v>
      </c>
      <c r="D27" s="883"/>
      <c r="E27" s="883"/>
      <c r="F27" s="883"/>
      <c r="G27" s="883"/>
      <c r="H27" s="883"/>
      <c r="I27" s="883"/>
      <c r="J27" s="883"/>
      <c r="K27" s="883"/>
      <c r="L27" s="884"/>
      <c r="M27" s="874">
        <v>32</v>
      </c>
      <c r="N27" s="875"/>
      <c r="O27" s="875"/>
      <c r="P27" s="875"/>
      <c r="Q27" s="875"/>
      <c r="R27" s="875"/>
      <c r="S27" s="875"/>
      <c r="T27" s="875"/>
      <c r="U27" s="876">
        <v>0</v>
      </c>
      <c r="V27" s="876"/>
      <c r="W27" s="876"/>
      <c r="X27" s="876"/>
      <c r="Y27" s="875" t="s">
        <v>368</v>
      </c>
      <c r="Z27" s="875"/>
      <c r="AA27" s="875"/>
      <c r="AB27" s="875"/>
      <c r="AC27" s="875"/>
      <c r="AD27" s="875"/>
      <c r="AE27" s="875"/>
      <c r="AF27" s="875"/>
      <c r="AG27" s="876" t="s">
        <v>368</v>
      </c>
      <c r="AH27" s="876"/>
      <c r="AI27" s="876"/>
      <c r="AJ27" s="877"/>
      <c r="AK27" s="46"/>
      <c r="AL27" s="4"/>
      <c r="AM27" s="582" t="s">
        <v>131</v>
      </c>
      <c r="AN27" s="582"/>
      <c r="AO27" s="582"/>
      <c r="AP27" s="582"/>
      <c r="AQ27" s="582"/>
      <c r="AR27" s="582"/>
      <c r="AS27" s="582"/>
      <c r="AT27" s="582"/>
      <c r="AU27" s="582"/>
      <c r="AV27" s="585"/>
      <c r="AW27" s="583" t="s">
        <v>368</v>
      </c>
      <c r="AX27" s="584"/>
      <c r="AY27" s="584"/>
      <c r="AZ27" s="584"/>
      <c r="BA27" s="584"/>
      <c r="BB27" s="584"/>
      <c r="BC27" s="584"/>
      <c r="BD27" s="584"/>
      <c r="BE27" s="584"/>
      <c r="BF27" s="588" t="s">
        <v>368</v>
      </c>
      <c r="BG27" s="588"/>
      <c r="BH27" s="588"/>
      <c r="BI27" s="588"/>
      <c r="BJ27" s="584" t="s">
        <v>368</v>
      </c>
      <c r="BK27" s="821"/>
      <c r="BL27" s="821"/>
      <c r="BM27" s="821"/>
      <c r="BN27" s="821"/>
      <c r="BO27" s="821"/>
      <c r="BP27" s="822"/>
      <c r="BQ27" s="619"/>
      <c r="BR27" s="582"/>
      <c r="BS27" s="582"/>
      <c r="BT27" s="582"/>
      <c r="BU27" s="585"/>
      <c r="BV27" s="817"/>
      <c r="BW27" s="818"/>
      <c r="BX27" s="720"/>
      <c r="BY27" s="896"/>
      <c r="BZ27" s="619" t="s">
        <v>130</v>
      </c>
      <c r="CA27" s="582"/>
      <c r="CB27" s="582"/>
      <c r="CC27" s="582"/>
      <c r="CD27" s="582"/>
      <c r="CE27" s="582"/>
      <c r="CF27" s="582"/>
      <c r="CG27" s="582"/>
      <c r="CH27" s="582"/>
      <c r="CI27" s="582"/>
      <c r="CJ27" s="582"/>
      <c r="CK27" s="582"/>
      <c r="CL27" s="582"/>
      <c r="CM27" s="582"/>
      <c r="CN27" s="585"/>
      <c r="CO27" s="583" t="s">
        <v>368</v>
      </c>
      <c r="CP27" s="584"/>
      <c r="CQ27" s="584"/>
      <c r="CR27" s="584"/>
      <c r="CS27" s="584"/>
      <c r="CT27" s="752" t="s">
        <v>368</v>
      </c>
      <c r="CU27" s="752"/>
      <c r="CV27" s="752"/>
      <c r="CW27" s="752"/>
      <c r="CX27" s="752"/>
      <c r="CY27" s="752"/>
      <c r="CZ27" s="752" t="s">
        <v>368</v>
      </c>
      <c r="DA27" s="752"/>
      <c r="DB27" s="752"/>
      <c r="DC27" s="752"/>
      <c r="DD27" s="752"/>
      <c r="DE27" s="752"/>
      <c r="DF27" s="752"/>
      <c r="DG27" s="752"/>
      <c r="DH27" s="754"/>
      <c r="DI27" s="4"/>
    </row>
    <row r="28" spans="2:113" ht="13.5" customHeight="1">
      <c r="B28" s="659" t="s">
        <v>135</v>
      </c>
      <c r="C28" s="582"/>
      <c r="D28" s="582"/>
      <c r="E28" s="582"/>
      <c r="F28" s="582"/>
      <c r="G28" s="582"/>
      <c r="H28" s="582"/>
      <c r="I28" s="582"/>
      <c r="J28" s="582"/>
      <c r="K28" s="582"/>
      <c r="L28" s="585"/>
      <c r="M28" s="870">
        <v>13981698</v>
      </c>
      <c r="N28" s="871"/>
      <c r="O28" s="871"/>
      <c r="P28" s="871"/>
      <c r="Q28" s="871"/>
      <c r="R28" s="871"/>
      <c r="S28" s="871"/>
      <c r="T28" s="871"/>
      <c r="U28" s="872">
        <v>47.7</v>
      </c>
      <c r="V28" s="872"/>
      <c r="W28" s="872"/>
      <c r="X28" s="872"/>
      <c r="Y28" s="871">
        <v>12960594</v>
      </c>
      <c r="Z28" s="871"/>
      <c r="AA28" s="871"/>
      <c r="AB28" s="871"/>
      <c r="AC28" s="871"/>
      <c r="AD28" s="871"/>
      <c r="AE28" s="871"/>
      <c r="AF28" s="871"/>
      <c r="AG28" s="872">
        <v>96</v>
      </c>
      <c r="AH28" s="872"/>
      <c r="AI28" s="872"/>
      <c r="AJ28" s="873"/>
      <c r="AK28" s="49"/>
      <c r="AL28" s="6"/>
      <c r="AM28" s="695" t="s">
        <v>128</v>
      </c>
      <c r="AN28" s="695"/>
      <c r="AO28" s="695"/>
      <c r="AP28" s="695"/>
      <c r="AQ28" s="695"/>
      <c r="AR28" s="695"/>
      <c r="AS28" s="695"/>
      <c r="AT28" s="695"/>
      <c r="AU28" s="695"/>
      <c r="AV28" s="696"/>
      <c r="AW28" s="583" t="s">
        <v>368</v>
      </c>
      <c r="AX28" s="584"/>
      <c r="AY28" s="584"/>
      <c r="AZ28" s="584"/>
      <c r="BA28" s="584"/>
      <c r="BB28" s="584"/>
      <c r="BC28" s="584"/>
      <c r="BD28" s="584"/>
      <c r="BE28" s="584"/>
      <c r="BF28" s="588" t="s">
        <v>368</v>
      </c>
      <c r="BG28" s="588"/>
      <c r="BH28" s="588"/>
      <c r="BI28" s="588"/>
      <c r="BJ28" s="584" t="s">
        <v>368</v>
      </c>
      <c r="BK28" s="821"/>
      <c r="BL28" s="821"/>
      <c r="BM28" s="821"/>
      <c r="BN28" s="821"/>
      <c r="BO28" s="821"/>
      <c r="BP28" s="822"/>
      <c r="BQ28" s="619"/>
      <c r="BR28" s="582"/>
      <c r="BS28" s="582"/>
      <c r="BT28" s="582"/>
      <c r="BU28" s="585"/>
      <c r="BV28" s="817"/>
      <c r="BW28" s="818"/>
      <c r="BX28" s="897"/>
      <c r="BY28" s="898"/>
      <c r="BZ28" s="697" t="s">
        <v>30</v>
      </c>
      <c r="CA28" s="662"/>
      <c r="CB28" s="662"/>
      <c r="CC28" s="662"/>
      <c r="CD28" s="662"/>
      <c r="CE28" s="662"/>
      <c r="CF28" s="662"/>
      <c r="CG28" s="662"/>
      <c r="CH28" s="662"/>
      <c r="CI28" s="662"/>
      <c r="CJ28" s="662"/>
      <c r="CK28" s="662"/>
      <c r="CL28" s="662"/>
      <c r="CM28" s="662"/>
      <c r="CN28" s="663"/>
      <c r="CO28" s="583">
        <v>345</v>
      </c>
      <c r="CP28" s="584"/>
      <c r="CQ28" s="584"/>
      <c r="CR28" s="584"/>
      <c r="CS28" s="584"/>
      <c r="CT28" s="752">
        <v>1070019</v>
      </c>
      <c r="CU28" s="752"/>
      <c r="CV28" s="752"/>
      <c r="CW28" s="752"/>
      <c r="CX28" s="752"/>
      <c r="CY28" s="752"/>
      <c r="CZ28" s="752">
        <v>3102</v>
      </c>
      <c r="DA28" s="752"/>
      <c r="DB28" s="752"/>
      <c r="DC28" s="752"/>
      <c r="DD28" s="752"/>
      <c r="DE28" s="752"/>
      <c r="DF28" s="752"/>
      <c r="DG28" s="752"/>
      <c r="DH28" s="754"/>
      <c r="DI28" s="4"/>
    </row>
    <row r="29" spans="2:113" ht="13.5" customHeight="1">
      <c r="B29" s="853" t="s">
        <v>132</v>
      </c>
      <c r="C29" s="695"/>
      <c r="D29" s="695"/>
      <c r="E29" s="695"/>
      <c r="F29" s="695"/>
      <c r="G29" s="695"/>
      <c r="H29" s="695"/>
      <c r="I29" s="695"/>
      <c r="J29" s="695"/>
      <c r="K29" s="695"/>
      <c r="L29" s="696"/>
      <c r="M29" s="583">
        <v>10493</v>
      </c>
      <c r="N29" s="584"/>
      <c r="O29" s="584"/>
      <c r="P29" s="584"/>
      <c r="Q29" s="584"/>
      <c r="R29" s="584"/>
      <c r="S29" s="584"/>
      <c r="T29" s="584"/>
      <c r="U29" s="588">
        <v>0</v>
      </c>
      <c r="V29" s="588"/>
      <c r="W29" s="588"/>
      <c r="X29" s="588"/>
      <c r="Y29" s="584">
        <v>10493</v>
      </c>
      <c r="Z29" s="584"/>
      <c r="AA29" s="584"/>
      <c r="AB29" s="584"/>
      <c r="AC29" s="584"/>
      <c r="AD29" s="584"/>
      <c r="AE29" s="584"/>
      <c r="AF29" s="584"/>
      <c r="AG29" s="588">
        <v>0.1</v>
      </c>
      <c r="AH29" s="588"/>
      <c r="AI29" s="588"/>
      <c r="AJ29" s="647"/>
      <c r="AK29" s="49"/>
      <c r="AL29" s="582" t="s">
        <v>126</v>
      </c>
      <c r="AM29" s="582"/>
      <c r="AN29" s="582"/>
      <c r="AO29" s="582"/>
      <c r="AP29" s="582"/>
      <c r="AQ29" s="582"/>
      <c r="AR29" s="582"/>
      <c r="AS29" s="582"/>
      <c r="AT29" s="582"/>
      <c r="AU29" s="582"/>
      <c r="AV29" s="585"/>
      <c r="AW29" s="583" t="s">
        <v>368</v>
      </c>
      <c r="AX29" s="584"/>
      <c r="AY29" s="584"/>
      <c r="AZ29" s="584"/>
      <c r="BA29" s="584"/>
      <c r="BB29" s="584"/>
      <c r="BC29" s="584"/>
      <c r="BD29" s="584"/>
      <c r="BE29" s="584"/>
      <c r="BF29" s="588" t="s">
        <v>368</v>
      </c>
      <c r="BG29" s="588"/>
      <c r="BH29" s="588"/>
      <c r="BI29" s="588"/>
      <c r="BJ29" s="584" t="s">
        <v>368</v>
      </c>
      <c r="BK29" s="821"/>
      <c r="BL29" s="821"/>
      <c r="BM29" s="821"/>
      <c r="BN29" s="821"/>
      <c r="BO29" s="821"/>
      <c r="BP29" s="822"/>
      <c r="BQ29" s="861"/>
      <c r="BR29" s="862"/>
      <c r="BS29" s="862"/>
      <c r="BT29" s="862"/>
      <c r="BU29" s="863"/>
      <c r="BV29" s="864"/>
      <c r="BW29" s="816"/>
      <c r="BX29" s="865" t="s">
        <v>413</v>
      </c>
      <c r="BY29" s="866"/>
      <c r="BZ29" s="866"/>
      <c r="CA29" s="866"/>
      <c r="CB29" s="866"/>
      <c r="CC29" s="866"/>
      <c r="CD29" s="866"/>
      <c r="CE29" s="866"/>
      <c r="CF29" s="866"/>
      <c r="CG29" s="866"/>
      <c r="CH29" s="866"/>
      <c r="CI29" s="866"/>
      <c r="CJ29" s="866"/>
      <c r="CK29" s="866"/>
      <c r="CL29" s="866"/>
      <c r="CM29" s="866"/>
      <c r="CN29" s="867"/>
      <c r="CO29" s="868">
        <v>100</v>
      </c>
      <c r="CP29" s="784"/>
      <c r="CQ29" s="784"/>
      <c r="CR29" s="784"/>
      <c r="CS29" s="784"/>
      <c r="CT29" s="784"/>
      <c r="CU29" s="784"/>
      <c r="CV29" s="784"/>
      <c r="CW29" s="784"/>
      <c r="CX29" s="784"/>
      <c r="CY29" s="784"/>
      <c r="CZ29" s="784"/>
      <c r="DA29" s="784"/>
      <c r="DB29" s="784"/>
      <c r="DC29" s="784"/>
      <c r="DD29" s="784"/>
      <c r="DE29" s="784"/>
      <c r="DF29" s="784"/>
      <c r="DG29" s="784"/>
      <c r="DH29" s="869"/>
      <c r="DI29" s="4"/>
    </row>
    <row r="30" spans="2:113" ht="13.5" customHeight="1">
      <c r="B30" s="659" t="s">
        <v>129</v>
      </c>
      <c r="C30" s="582"/>
      <c r="D30" s="582"/>
      <c r="E30" s="582"/>
      <c r="F30" s="582"/>
      <c r="G30" s="582"/>
      <c r="H30" s="582"/>
      <c r="I30" s="582"/>
      <c r="J30" s="582"/>
      <c r="K30" s="582"/>
      <c r="L30" s="585"/>
      <c r="M30" s="583">
        <v>294478</v>
      </c>
      <c r="N30" s="584"/>
      <c r="O30" s="584"/>
      <c r="P30" s="584"/>
      <c r="Q30" s="584"/>
      <c r="R30" s="584"/>
      <c r="S30" s="584"/>
      <c r="T30" s="584"/>
      <c r="U30" s="588">
        <v>1</v>
      </c>
      <c r="V30" s="588"/>
      <c r="W30" s="588"/>
      <c r="X30" s="588"/>
      <c r="Y30" s="584" t="s">
        <v>368</v>
      </c>
      <c r="Z30" s="584"/>
      <c r="AA30" s="584"/>
      <c r="AB30" s="584"/>
      <c r="AC30" s="584"/>
      <c r="AD30" s="584"/>
      <c r="AE30" s="584"/>
      <c r="AF30" s="584"/>
      <c r="AG30" s="588" t="s">
        <v>368</v>
      </c>
      <c r="AH30" s="588"/>
      <c r="AI30" s="588"/>
      <c r="AJ30" s="647"/>
      <c r="AK30" s="619" t="s">
        <v>123</v>
      </c>
      <c r="AL30" s="582"/>
      <c r="AM30" s="582"/>
      <c r="AN30" s="582"/>
      <c r="AO30" s="582"/>
      <c r="AP30" s="582"/>
      <c r="AQ30" s="582"/>
      <c r="AR30" s="582"/>
      <c r="AS30" s="582"/>
      <c r="AT30" s="582"/>
      <c r="AU30" s="582"/>
      <c r="AV30" s="585"/>
      <c r="AW30" s="583">
        <v>871380</v>
      </c>
      <c r="AX30" s="584"/>
      <c r="AY30" s="584"/>
      <c r="AZ30" s="584"/>
      <c r="BA30" s="584"/>
      <c r="BB30" s="584"/>
      <c r="BC30" s="584"/>
      <c r="BD30" s="584"/>
      <c r="BE30" s="584"/>
      <c r="BF30" s="588">
        <v>8.4</v>
      </c>
      <c r="BG30" s="588"/>
      <c r="BH30" s="588"/>
      <c r="BI30" s="588"/>
      <c r="BJ30" s="584" t="s">
        <v>368</v>
      </c>
      <c r="BK30" s="821"/>
      <c r="BL30" s="821"/>
      <c r="BM30" s="821"/>
      <c r="BN30" s="821"/>
      <c r="BO30" s="821"/>
      <c r="BP30" s="822"/>
      <c r="BQ30" s="728" t="s">
        <v>122</v>
      </c>
      <c r="BR30" s="632"/>
      <c r="BS30" s="632"/>
      <c r="BT30" s="632"/>
      <c r="BU30" s="632"/>
      <c r="BV30" s="632"/>
      <c r="BW30" s="632"/>
      <c r="BX30" s="632"/>
      <c r="BY30" s="632"/>
      <c r="BZ30" s="632"/>
      <c r="CA30" s="632"/>
      <c r="CB30" s="632"/>
      <c r="CC30" s="632"/>
      <c r="CD30" s="633"/>
      <c r="CE30" s="801"/>
      <c r="CF30" s="632" t="s">
        <v>121</v>
      </c>
      <c r="CG30" s="632"/>
      <c r="CH30" s="632"/>
      <c r="CI30" s="632"/>
      <c r="CJ30" s="632"/>
      <c r="CK30" s="632"/>
      <c r="CL30" s="632"/>
      <c r="CM30" s="632"/>
      <c r="CN30" s="854"/>
      <c r="CO30" s="795" t="s">
        <v>120</v>
      </c>
      <c r="CP30" s="788"/>
      <c r="CQ30" s="788"/>
      <c r="CR30" s="788"/>
      <c r="CS30" s="796"/>
      <c r="CT30" s="857" t="s">
        <v>119</v>
      </c>
      <c r="CU30" s="844"/>
      <c r="CV30" s="844"/>
      <c r="CW30" s="844"/>
      <c r="CX30" s="844"/>
      <c r="CY30" s="845"/>
      <c r="CZ30" s="638" t="s">
        <v>414</v>
      </c>
      <c r="DA30" s="639"/>
      <c r="DB30" s="639"/>
      <c r="DC30" s="639"/>
      <c r="DD30" s="639"/>
      <c r="DE30" s="639"/>
      <c r="DF30" s="639"/>
      <c r="DG30" s="639"/>
      <c r="DH30" s="859"/>
    </row>
    <row r="31" spans="2:113" ht="13.5" customHeight="1">
      <c r="B31" s="659" t="s">
        <v>127</v>
      </c>
      <c r="C31" s="582"/>
      <c r="D31" s="582"/>
      <c r="E31" s="582"/>
      <c r="F31" s="582"/>
      <c r="G31" s="582"/>
      <c r="H31" s="582"/>
      <c r="I31" s="582"/>
      <c r="J31" s="582"/>
      <c r="K31" s="582"/>
      <c r="L31" s="585"/>
      <c r="M31" s="583">
        <v>127389</v>
      </c>
      <c r="N31" s="584"/>
      <c r="O31" s="584"/>
      <c r="P31" s="584"/>
      <c r="Q31" s="584"/>
      <c r="R31" s="584"/>
      <c r="S31" s="584"/>
      <c r="T31" s="584"/>
      <c r="U31" s="588">
        <v>0.4</v>
      </c>
      <c r="V31" s="588"/>
      <c r="W31" s="588"/>
      <c r="X31" s="588"/>
      <c r="Y31" s="584">
        <v>48311</v>
      </c>
      <c r="Z31" s="584"/>
      <c r="AA31" s="584"/>
      <c r="AB31" s="584"/>
      <c r="AC31" s="584"/>
      <c r="AD31" s="584"/>
      <c r="AE31" s="584"/>
      <c r="AF31" s="584"/>
      <c r="AG31" s="588">
        <v>0.4</v>
      </c>
      <c r="AH31" s="588"/>
      <c r="AI31" s="588"/>
      <c r="AJ31" s="647"/>
      <c r="AK31" s="49"/>
      <c r="AL31" s="667" t="s">
        <v>118</v>
      </c>
      <c r="AM31" s="667"/>
      <c r="AN31" s="667"/>
      <c r="AO31" s="667"/>
      <c r="AP31" s="667"/>
      <c r="AQ31" s="667"/>
      <c r="AR31" s="667"/>
      <c r="AS31" s="667"/>
      <c r="AT31" s="667"/>
      <c r="AU31" s="667"/>
      <c r="AV31" s="668"/>
      <c r="AW31" s="733">
        <v>871380</v>
      </c>
      <c r="AX31" s="734"/>
      <c r="AY31" s="734"/>
      <c r="AZ31" s="734"/>
      <c r="BA31" s="734"/>
      <c r="BB31" s="734"/>
      <c r="BC31" s="734"/>
      <c r="BD31" s="734"/>
      <c r="BE31" s="734"/>
      <c r="BF31" s="735">
        <v>8.4</v>
      </c>
      <c r="BG31" s="735"/>
      <c r="BH31" s="735"/>
      <c r="BI31" s="735"/>
      <c r="BJ31" s="734" t="s">
        <v>368</v>
      </c>
      <c r="BK31" s="833"/>
      <c r="BL31" s="833"/>
      <c r="BM31" s="833"/>
      <c r="BN31" s="833"/>
      <c r="BO31" s="833"/>
      <c r="BP31" s="834"/>
      <c r="BQ31" s="697"/>
      <c r="BR31" s="662"/>
      <c r="BS31" s="662"/>
      <c r="BT31" s="662"/>
      <c r="BU31" s="662"/>
      <c r="BV31" s="662"/>
      <c r="BW31" s="662"/>
      <c r="BX31" s="662"/>
      <c r="BY31" s="662"/>
      <c r="BZ31" s="662"/>
      <c r="CA31" s="662"/>
      <c r="CB31" s="662"/>
      <c r="CC31" s="662"/>
      <c r="CD31" s="663"/>
      <c r="CE31" s="823"/>
      <c r="CF31" s="662"/>
      <c r="CG31" s="662"/>
      <c r="CH31" s="662"/>
      <c r="CI31" s="662"/>
      <c r="CJ31" s="662"/>
      <c r="CK31" s="662"/>
      <c r="CL31" s="662"/>
      <c r="CM31" s="662"/>
      <c r="CN31" s="824"/>
      <c r="CO31" s="855"/>
      <c r="CP31" s="806"/>
      <c r="CQ31" s="806"/>
      <c r="CR31" s="806"/>
      <c r="CS31" s="856"/>
      <c r="CT31" s="858"/>
      <c r="CU31" s="674"/>
      <c r="CV31" s="674"/>
      <c r="CW31" s="674"/>
      <c r="CX31" s="674"/>
      <c r="CY31" s="675"/>
      <c r="CZ31" s="644"/>
      <c r="DA31" s="645"/>
      <c r="DB31" s="645"/>
      <c r="DC31" s="645"/>
      <c r="DD31" s="645"/>
      <c r="DE31" s="645"/>
      <c r="DF31" s="645"/>
      <c r="DG31" s="645"/>
      <c r="DH31" s="860"/>
      <c r="DI31" s="4"/>
    </row>
    <row r="32" spans="2:113" ht="13.5" customHeight="1">
      <c r="B32" s="659" t="s">
        <v>124</v>
      </c>
      <c r="C32" s="582"/>
      <c r="D32" s="582"/>
      <c r="E32" s="582"/>
      <c r="F32" s="582"/>
      <c r="G32" s="582"/>
      <c r="H32" s="582"/>
      <c r="I32" s="582"/>
      <c r="J32" s="582"/>
      <c r="K32" s="582"/>
      <c r="L32" s="585"/>
      <c r="M32" s="583">
        <v>136994</v>
      </c>
      <c r="N32" s="584"/>
      <c r="O32" s="584"/>
      <c r="P32" s="584"/>
      <c r="Q32" s="584"/>
      <c r="R32" s="584"/>
      <c r="S32" s="584"/>
      <c r="T32" s="584"/>
      <c r="U32" s="588">
        <v>0.5</v>
      </c>
      <c r="V32" s="588"/>
      <c r="W32" s="588"/>
      <c r="X32" s="588"/>
      <c r="Y32" s="584" t="s">
        <v>368</v>
      </c>
      <c r="Z32" s="584"/>
      <c r="AA32" s="584"/>
      <c r="AB32" s="584"/>
      <c r="AC32" s="584"/>
      <c r="AD32" s="584"/>
      <c r="AE32" s="584"/>
      <c r="AF32" s="584"/>
      <c r="AG32" s="588" t="s">
        <v>368</v>
      </c>
      <c r="AH32" s="588"/>
      <c r="AI32" s="588"/>
      <c r="AJ32" s="647"/>
      <c r="AK32" s="846" t="s">
        <v>116</v>
      </c>
      <c r="AL32" s="50"/>
      <c r="AM32" s="726" t="s">
        <v>115</v>
      </c>
      <c r="AN32" s="726"/>
      <c r="AO32" s="726"/>
      <c r="AP32" s="726"/>
      <c r="AQ32" s="726"/>
      <c r="AR32" s="726"/>
      <c r="AS32" s="726"/>
      <c r="AT32" s="726"/>
      <c r="AU32" s="726"/>
      <c r="AV32" s="727"/>
      <c r="AW32" s="741" t="s">
        <v>368</v>
      </c>
      <c r="AX32" s="742"/>
      <c r="AY32" s="742"/>
      <c r="AZ32" s="742"/>
      <c r="BA32" s="742"/>
      <c r="BB32" s="742"/>
      <c r="BC32" s="742"/>
      <c r="BD32" s="742"/>
      <c r="BE32" s="742"/>
      <c r="BF32" s="743" t="s">
        <v>368</v>
      </c>
      <c r="BG32" s="743"/>
      <c r="BH32" s="743"/>
      <c r="BI32" s="743"/>
      <c r="BJ32" s="742" t="s">
        <v>368</v>
      </c>
      <c r="BK32" s="831"/>
      <c r="BL32" s="831"/>
      <c r="BM32" s="831"/>
      <c r="BN32" s="831"/>
      <c r="BO32" s="831"/>
      <c r="BP32" s="832"/>
      <c r="BQ32" s="843" t="s">
        <v>114</v>
      </c>
      <c r="BR32" s="844"/>
      <c r="BS32" s="844"/>
      <c r="BT32" s="844"/>
      <c r="BU32" s="845"/>
      <c r="BV32" s="839" t="s">
        <v>409</v>
      </c>
      <c r="BW32" s="840"/>
      <c r="BX32" s="728" t="s">
        <v>113</v>
      </c>
      <c r="BY32" s="632"/>
      <c r="BZ32" s="632"/>
      <c r="CA32" s="632"/>
      <c r="CB32" s="633"/>
      <c r="CC32" s="839" t="s">
        <v>409</v>
      </c>
      <c r="CD32" s="840"/>
      <c r="CE32" s="728" t="s">
        <v>112</v>
      </c>
      <c r="CF32" s="632"/>
      <c r="CG32" s="632"/>
      <c r="CH32" s="632"/>
      <c r="CI32" s="632"/>
      <c r="CJ32" s="632"/>
      <c r="CK32" s="632"/>
      <c r="CL32" s="632"/>
      <c r="CM32" s="632"/>
      <c r="CN32" s="633"/>
      <c r="CO32" s="841">
        <v>1</v>
      </c>
      <c r="CP32" s="614"/>
      <c r="CQ32" s="614"/>
      <c r="CR32" s="614"/>
      <c r="CS32" s="614"/>
      <c r="CT32" s="842" t="s">
        <v>516</v>
      </c>
      <c r="CU32" s="842"/>
      <c r="CV32" s="842"/>
      <c r="CW32" s="842"/>
      <c r="CX32" s="842"/>
      <c r="CY32" s="842"/>
      <c r="CZ32" s="750">
        <v>8530</v>
      </c>
      <c r="DA32" s="783"/>
      <c r="DB32" s="783"/>
      <c r="DC32" s="783"/>
      <c r="DD32" s="783"/>
      <c r="DE32" s="783"/>
      <c r="DF32" s="783"/>
      <c r="DG32" s="783"/>
      <c r="DH32" s="786"/>
      <c r="DI32" s="4"/>
    </row>
    <row r="33" spans="2:113" ht="13.5" customHeight="1">
      <c r="B33" s="849" t="s">
        <v>8</v>
      </c>
      <c r="C33" s="773"/>
      <c r="D33" s="773"/>
      <c r="E33" s="773"/>
      <c r="F33" s="773"/>
      <c r="G33" s="773"/>
      <c r="H33" s="773"/>
      <c r="I33" s="773"/>
      <c r="J33" s="773"/>
      <c r="K33" s="773"/>
      <c r="L33" s="774"/>
      <c r="M33" s="583">
        <v>6262431</v>
      </c>
      <c r="N33" s="584"/>
      <c r="O33" s="584"/>
      <c r="P33" s="584"/>
      <c r="Q33" s="584"/>
      <c r="R33" s="584"/>
      <c r="S33" s="584"/>
      <c r="T33" s="584"/>
      <c r="U33" s="588">
        <v>21.4</v>
      </c>
      <c r="V33" s="588"/>
      <c r="W33" s="588"/>
      <c r="X33" s="588"/>
      <c r="Y33" s="584" t="s">
        <v>368</v>
      </c>
      <c r="Z33" s="584"/>
      <c r="AA33" s="584"/>
      <c r="AB33" s="584"/>
      <c r="AC33" s="584"/>
      <c r="AD33" s="584"/>
      <c r="AE33" s="584"/>
      <c r="AF33" s="584"/>
      <c r="AG33" s="588" t="s">
        <v>368</v>
      </c>
      <c r="AH33" s="588"/>
      <c r="AI33" s="588"/>
      <c r="AJ33" s="647"/>
      <c r="AK33" s="847"/>
      <c r="AL33" s="49"/>
      <c r="AM33" s="773" t="s">
        <v>416</v>
      </c>
      <c r="AN33" s="773"/>
      <c r="AO33" s="773"/>
      <c r="AP33" s="773"/>
      <c r="AQ33" s="773"/>
      <c r="AR33" s="773"/>
      <c r="AS33" s="773"/>
      <c r="AT33" s="773"/>
      <c r="AU33" s="773"/>
      <c r="AV33" s="774"/>
      <c r="AW33" s="583" t="s">
        <v>368</v>
      </c>
      <c r="AX33" s="584"/>
      <c r="AY33" s="584"/>
      <c r="AZ33" s="584"/>
      <c r="BA33" s="584"/>
      <c r="BB33" s="584"/>
      <c r="BC33" s="584"/>
      <c r="BD33" s="584"/>
      <c r="BE33" s="584"/>
      <c r="BF33" s="588" t="s">
        <v>368</v>
      </c>
      <c r="BG33" s="588"/>
      <c r="BH33" s="588"/>
      <c r="BI33" s="588"/>
      <c r="BJ33" s="584" t="s">
        <v>368</v>
      </c>
      <c r="BK33" s="821"/>
      <c r="BL33" s="821"/>
      <c r="BM33" s="821"/>
      <c r="BN33" s="821"/>
      <c r="BO33" s="821"/>
      <c r="BP33" s="822"/>
      <c r="BQ33" s="838" t="s">
        <v>110</v>
      </c>
      <c r="BR33" s="708"/>
      <c r="BS33" s="708"/>
      <c r="BT33" s="708"/>
      <c r="BU33" s="709"/>
      <c r="BV33" s="817" t="s">
        <v>403</v>
      </c>
      <c r="BW33" s="818"/>
      <c r="BX33" s="619" t="s">
        <v>109</v>
      </c>
      <c r="BY33" s="582"/>
      <c r="BZ33" s="582"/>
      <c r="CA33" s="582"/>
      <c r="CB33" s="585"/>
      <c r="CC33" s="817" t="s">
        <v>409</v>
      </c>
      <c r="CD33" s="818"/>
      <c r="CE33" s="619" t="s">
        <v>108</v>
      </c>
      <c r="CF33" s="582"/>
      <c r="CG33" s="582"/>
      <c r="CH33" s="582"/>
      <c r="CI33" s="582"/>
      <c r="CJ33" s="582"/>
      <c r="CK33" s="582"/>
      <c r="CL33" s="582"/>
      <c r="CM33" s="582"/>
      <c r="CN33" s="585"/>
      <c r="CO33" s="819">
        <v>1</v>
      </c>
      <c r="CP33" s="752"/>
      <c r="CQ33" s="752"/>
      <c r="CR33" s="752"/>
      <c r="CS33" s="752"/>
      <c r="CT33" s="820" t="s">
        <v>516</v>
      </c>
      <c r="CU33" s="820"/>
      <c r="CV33" s="820"/>
      <c r="CW33" s="820"/>
      <c r="CX33" s="820"/>
      <c r="CY33" s="820"/>
      <c r="CZ33" s="584">
        <v>7400</v>
      </c>
      <c r="DA33" s="752"/>
      <c r="DB33" s="752"/>
      <c r="DC33" s="752"/>
      <c r="DD33" s="752"/>
      <c r="DE33" s="752"/>
      <c r="DF33" s="752"/>
      <c r="DG33" s="752"/>
      <c r="DH33" s="754"/>
      <c r="DI33" s="4"/>
    </row>
    <row r="34" spans="2:113" ht="13.5" customHeight="1">
      <c r="B34" s="850" t="s">
        <v>117</v>
      </c>
      <c r="C34" s="851"/>
      <c r="D34" s="851"/>
      <c r="E34" s="851"/>
      <c r="F34" s="851"/>
      <c r="G34" s="851"/>
      <c r="H34" s="851"/>
      <c r="I34" s="851"/>
      <c r="J34" s="851"/>
      <c r="K34" s="851"/>
      <c r="L34" s="852"/>
      <c r="M34" s="583">
        <v>464802</v>
      </c>
      <c r="N34" s="584"/>
      <c r="O34" s="584"/>
      <c r="P34" s="584"/>
      <c r="Q34" s="584"/>
      <c r="R34" s="584"/>
      <c r="S34" s="584"/>
      <c r="T34" s="584"/>
      <c r="U34" s="588">
        <v>1.6</v>
      </c>
      <c r="V34" s="588"/>
      <c r="W34" s="588"/>
      <c r="X34" s="588"/>
      <c r="Y34" s="584">
        <v>464802</v>
      </c>
      <c r="Z34" s="584"/>
      <c r="AA34" s="584"/>
      <c r="AB34" s="584"/>
      <c r="AC34" s="584"/>
      <c r="AD34" s="584"/>
      <c r="AE34" s="584"/>
      <c r="AF34" s="584"/>
      <c r="AG34" s="588">
        <v>3.4</v>
      </c>
      <c r="AH34" s="588"/>
      <c r="AI34" s="588"/>
      <c r="AJ34" s="713"/>
      <c r="AK34" s="847"/>
      <c r="AL34" s="49"/>
      <c r="AM34" s="582" t="s">
        <v>106</v>
      </c>
      <c r="AN34" s="582"/>
      <c r="AO34" s="582"/>
      <c r="AP34" s="582"/>
      <c r="AQ34" s="582"/>
      <c r="AR34" s="582"/>
      <c r="AS34" s="582"/>
      <c r="AT34" s="582"/>
      <c r="AU34" s="582"/>
      <c r="AV34" s="585"/>
      <c r="AW34" s="583">
        <v>871380</v>
      </c>
      <c r="AX34" s="584"/>
      <c r="AY34" s="584"/>
      <c r="AZ34" s="584"/>
      <c r="BA34" s="584"/>
      <c r="BB34" s="584"/>
      <c r="BC34" s="584"/>
      <c r="BD34" s="584"/>
      <c r="BE34" s="584"/>
      <c r="BF34" s="588">
        <v>8.4</v>
      </c>
      <c r="BG34" s="588"/>
      <c r="BH34" s="588"/>
      <c r="BI34" s="588"/>
      <c r="BJ34" s="584" t="s">
        <v>368</v>
      </c>
      <c r="BK34" s="821"/>
      <c r="BL34" s="821"/>
      <c r="BM34" s="821"/>
      <c r="BN34" s="821"/>
      <c r="BO34" s="821"/>
      <c r="BP34" s="822"/>
      <c r="BQ34" s="619" t="s">
        <v>105</v>
      </c>
      <c r="BR34" s="582"/>
      <c r="BS34" s="582"/>
      <c r="BT34" s="582"/>
      <c r="BU34" s="585"/>
      <c r="BV34" s="817" t="s">
        <v>409</v>
      </c>
      <c r="BW34" s="818"/>
      <c r="BX34" s="619" t="s">
        <v>104</v>
      </c>
      <c r="BY34" s="582"/>
      <c r="BZ34" s="582"/>
      <c r="CA34" s="582"/>
      <c r="CB34" s="585"/>
      <c r="CC34" s="817" t="s">
        <v>409</v>
      </c>
      <c r="CD34" s="818"/>
      <c r="CE34" s="619" t="s">
        <v>103</v>
      </c>
      <c r="CF34" s="582"/>
      <c r="CG34" s="582"/>
      <c r="CH34" s="582"/>
      <c r="CI34" s="582"/>
      <c r="CJ34" s="582"/>
      <c r="CK34" s="582"/>
      <c r="CL34" s="582"/>
      <c r="CM34" s="582"/>
      <c r="CN34" s="585"/>
      <c r="CO34" s="819">
        <v>1</v>
      </c>
      <c r="CP34" s="752"/>
      <c r="CQ34" s="752"/>
      <c r="CR34" s="752"/>
      <c r="CS34" s="752"/>
      <c r="CT34" s="820" t="s">
        <v>516</v>
      </c>
      <c r="CU34" s="820"/>
      <c r="CV34" s="820"/>
      <c r="CW34" s="820"/>
      <c r="CX34" s="820"/>
      <c r="CY34" s="820"/>
      <c r="CZ34" s="584">
        <v>6910</v>
      </c>
      <c r="DA34" s="752"/>
      <c r="DB34" s="752"/>
      <c r="DC34" s="752"/>
      <c r="DD34" s="752"/>
      <c r="DE34" s="752"/>
      <c r="DF34" s="752"/>
      <c r="DG34" s="752"/>
      <c r="DH34" s="754"/>
      <c r="DI34" s="4"/>
    </row>
    <row r="35" spans="2:113" ht="13.5" customHeight="1">
      <c r="B35" s="853" t="s">
        <v>111</v>
      </c>
      <c r="C35" s="695"/>
      <c r="D35" s="695"/>
      <c r="E35" s="695"/>
      <c r="F35" s="695"/>
      <c r="G35" s="695"/>
      <c r="H35" s="695"/>
      <c r="I35" s="695"/>
      <c r="J35" s="695"/>
      <c r="K35" s="695"/>
      <c r="L35" s="696"/>
      <c r="M35" s="583"/>
      <c r="N35" s="584"/>
      <c r="O35" s="584"/>
      <c r="P35" s="584"/>
      <c r="Q35" s="584"/>
      <c r="R35" s="584"/>
      <c r="S35" s="584"/>
      <c r="T35" s="584"/>
      <c r="U35" s="588"/>
      <c r="V35" s="588"/>
      <c r="W35" s="588"/>
      <c r="X35" s="588"/>
      <c r="Y35" s="584"/>
      <c r="Z35" s="584"/>
      <c r="AA35" s="584"/>
      <c r="AB35" s="584"/>
      <c r="AC35" s="584"/>
      <c r="AD35" s="584"/>
      <c r="AE35" s="584"/>
      <c r="AF35" s="584"/>
      <c r="AG35" s="588"/>
      <c r="AH35" s="588"/>
      <c r="AI35" s="588"/>
      <c r="AJ35" s="713"/>
      <c r="AK35" s="848"/>
      <c r="AL35" s="48"/>
      <c r="AM35" s="836" t="s">
        <v>101</v>
      </c>
      <c r="AN35" s="836"/>
      <c r="AO35" s="836"/>
      <c r="AP35" s="836"/>
      <c r="AQ35" s="836"/>
      <c r="AR35" s="836"/>
      <c r="AS35" s="836"/>
      <c r="AT35" s="836"/>
      <c r="AU35" s="836"/>
      <c r="AV35" s="837"/>
      <c r="AW35" s="733" t="s">
        <v>368</v>
      </c>
      <c r="AX35" s="734"/>
      <c r="AY35" s="734"/>
      <c r="AZ35" s="734"/>
      <c r="BA35" s="734"/>
      <c r="BB35" s="734"/>
      <c r="BC35" s="734"/>
      <c r="BD35" s="734"/>
      <c r="BE35" s="734"/>
      <c r="BF35" s="735" t="s">
        <v>368</v>
      </c>
      <c r="BG35" s="735"/>
      <c r="BH35" s="735"/>
      <c r="BI35" s="735"/>
      <c r="BJ35" s="734" t="s">
        <v>368</v>
      </c>
      <c r="BK35" s="833"/>
      <c r="BL35" s="833"/>
      <c r="BM35" s="833"/>
      <c r="BN35" s="833"/>
      <c r="BO35" s="833"/>
      <c r="BP35" s="834"/>
      <c r="BQ35" s="835" t="s">
        <v>100</v>
      </c>
      <c r="BR35" s="695"/>
      <c r="BS35" s="695"/>
      <c r="BT35" s="695"/>
      <c r="BU35" s="696"/>
      <c r="BV35" s="817" t="s">
        <v>403</v>
      </c>
      <c r="BW35" s="818"/>
      <c r="BX35" s="619" t="s">
        <v>99</v>
      </c>
      <c r="BY35" s="582"/>
      <c r="BZ35" s="582"/>
      <c r="CA35" s="582"/>
      <c r="CB35" s="585"/>
      <c r="CC35" s="817" t="s">
        <v>403</v>
      </c>
      <c r="CD35" s="818"/>
      <c r="CE35" s="619" t="s">
        <v>418</v>
      </c>
      <c r="CF35" s="582"/>
      <c r="CG35" s="582"/>
      <c r="CH35" s="582"/>
      <c r="CI35" s="582"/>
      <c r="CJ35" s="582"/>
      <c r="CK35" s="582"/>
      <c r="CL35" s="582"/>
      <c r="CM35" s="582"/>
      <c r="CN35" s="585"/>
      <c r="CO35" s="819">
        <v>1</v>
      </c>
      <c r="CP35" s="752"/>
      <c r="CQ35" s="752"/>
      <c r="CR35" s="752"/>
      <c r="CS35" s="752"/>
      <c r="CT35" s="820" t="s">
        <v>516</v>
      </c>
      <c r="CU35" s="820"/>
      <c r="CV35" s="820"/>
      <c r="CW35" s="820"/>
      <c r="CX35" s="820"/>
      <c r="CY35" s="820"/>
      <c r="CZ35" s="584">
        <v>5050</v>
      </c>
      <c r="DA35" s="752"/>
      <c r="DB35" s="752"/>
      <c r="DC35" s="752"/>
      <c r="DD35" s="752"/>
      <c r="DE35" s="752"/>
      <c r="DF35" s="752"/>
      <c r="DG35" s="752"/>
      <c r="DH35" s="754"/>
      <c r="DI35" s="4"/>
    </row>
    <row r="36" spans="2:113" ht="13.5" customHeight="1">
      <c r="B36" s="659" t="s">
        <v>107</v>
      </c>
      <c r="C36" s="582"/>
      <c r="D36" s="582"/>
      <c r="E36" s="582"/>
      <c r="F36" s="582"/>
      <c r="G36" s="582"/>
      <c r="H36" s="582"/>
      <c r="I36" s="582"/>
      <c r="J36" s="582"/>
      <c r="K36" s="582"/>
      <c r="L36" s="585"/>
      <c r="M36" s="583">
        <v>4788142</v>
      </c>
      <c r="N36" s="584"/>
      <c r="O36" s="584"/>
      <c r="P36" s="584"/>
      <c r="Q36" s="584"/>
      <c r="R36" s="584"/>
      <c r="S36" s="584"/>
      <c r="T36" s="584"/>
      <c r="U36" s="588">
        <v>16.3</v>
      </c>
      <c r="V36" s="588"/>
      <c r="W36" s="588"/>
      <c r="X36" s="588"/>
      <c r="Y36" s="584" t="s">
        <v>368</v>
      </c>
      <c r="Z36" s="584"/>
      <c r="AA36" s="584"/>
      <c r="AB36" s="584"/>
      <c r="AC36" s="584"/>
      <c r="AD36" s="584"/>
      <c r="AE36" s="584"/>
      <c r="AF36" s="584"/>
      <c r="AG36" s="588" t="s">
        <v>368</v>
      </c>
      <c r="AH36" s="588"/>
      <c r="AI36" s="588"/>
      <c r="AJ36" s="713"/>
      <c r="AK36" s="47"/>
      <c r="AL36" s="726" t="s">
        <v>97</v>
      </c>
      <c r="AM36" s="726"/>
      <c r="AN36" s="726"/>
      <c r="AO36" s="726"/>
      <c r="AP36" s="726"/>
      <c r="AQ36" s="726"/>
      <c r="AR36" s="726"/>
      <c r="AS36" s="726"/>
      <c r="AT36" s="726"/>
      <c r="AU36" s="726"/>
      <c r="AV36" s="727"/>
      <c r="AW36" s="741" t="s">
        <v>368</v>
      </c>
      <c r="AX36" s="742"/>
      <c r="AY36" s="742"/>
      <c r="AZ36" s="742"/>
      <c r="BA36" s="742"/>
      <c r="BB36" s="742"/>
      <c r="BC36" s="742"/>
      <c r="BD36" s="742"/>
      <c r="BE36" s="742"/>
      <c r="BF36" s="743" t="s">
        <v>368</v>
      </c>
      <c r="BG36" s="743"/>
      <c r="BH36" s="743"/>
      <c r="BI36" s="743"/>
      <c r="BJ36" s="742" t="s">
        <v>368</v>
      </c>
      <c r="BK36" s="831"/>
      <c r="BL36" s="831"/>
      <c r="BM36" s="831"/>
      <c r="BN36" s="831"/>
      <c r="BO36" s="831"/>
      <c r="BP36" s="832"/>
      <c r="BQ36" s="619" t="s">
        <v>96</v>
      </c>
      <c r="BR36" s="582"/>
      <c r="BS36" s="582"/>
      <c r="BT36" s="582"/>
      <c r="BU36" s="585"/>
      <c r="BV36" s="817" t="s">
        <v>403</v>
      </c>
      <c r="BW36" s="818"/>
      <c r="BX36" s="619" t="s">
        <v>95</v>
      </c>
      <c r="BY36" s="582"/>
      <c r="BZ36" s="582"/>
      <c r="CA36" s="582"/>
      <c r="CB36" s="585"/>
      <c r="CC36" s="817" t="s">
        <v>403</v>
      </c>
      <c r="CD36" s="818"/>
      <c r="CE36" s="619" t="s">
        <v>94</v>
      </c>
      <c r="CF36" s="582"/>
      <c r="CG36" s="582"/>
      <c r="CH36" s="582"/>
      <c r="CI36" s="582"/>
      <c r="CJ36" s="582"/>
      <c r="CK36" s="582"/>
      <c r="CL36" s="582"/>
      <c r="CM36" s="582"/>
      <c r="CN36" s="585"/>
      <c r="CO36" s="819">
        <v>1</v>
      </c>
      <c r="CP36" s="752"/>
      <c r="CQ36" s="752"/>
      <c r="CR36" s="752"/>
      <c r="CS36" s="752"/>
      <c r="CT36" s="820" t="s">
        <v>516</v>
      </c>
      <c r="CU36" s="820"/>
      <c r="CV36" s="820"/>
      <c r="CW36" s="820"/>
      <c r="CX36" s="820"/>
      <c r="CY36" s="820"/>
      <c r="CZ36" s="584">
        <v>4580</v>
      </c>
      <c r="DA36" s="752"/>
      <c r="DB36" s="752"/>
      <c r="DC36" s="752"/>
      <c r="DD36" s="752"/>
      <c r="DE36" s="752"/>
      <c r="DF36" s="752"/>
      <c r="DG36" s="752"/>
      <c r="DH36" s="754"/>
      <c r="DI36" s="4"/>
    </row>
    <row r="37" spans="2:113" ht="13.5" customHeight="1">
      <c r="B37" s="659" t="s">
        <v>102</v>
      </c>
      <c r="C37" s="582"/>
      <c r="D37" s="582"/>
      <c r="E37" s="582"/>
      <c r="F37" s="582"/>
      <c r="G37" s="582"/>
      <c r="H37" s="582"/>
      <c r="I37" s="582"/>
      <c r="J37" s="582"/>
      <c r="K37" s="582"/>
      <c r="L37" s="585"/>
      <c r="M37" s="583">
        <v>15426</v>
      </c>
      <c r="N37" s="584"/>
      <c r="O37" s="584"/>
      <c r="P37" s="584"/>
      <c r="Q37" s="584"/>
      <c r="R37" s="584"/>
      <c r="S37" s="584"/>
      <c r="T37" s="584"/>
      <c r="U37" s="588">
        <v>0.1</v>
      </c>
      <c r="V37" s="588"/>
      <c r="W37" s="588"/>
      <c r="X37" s="588"/>
      <c r="Y37" s="584">
        <v>9374</v>
      </c>
      <c r="Z37" s="584"/>
      <c r="AA37" s="584"/>
      <c r="AB37" s="584"/>
      <c r="AC37" s="584"/>
      <c r="AD37" s="584"/>
      <c r="AE37" s="584"/>
      <c r="AF37" s="584"/>
      <c r="AG37" s="588">
        <v>0.1</v>
      </c>
      <c r="AH37" s="588"/>
      <c r="AI37" s="588"/>
      <c r="AJ37" s="713"/>
      <c r="AK37" s="619" t="s">
        <v>92</v>
      </c>
      <c r="AL37" s="582"/>
      <c r="AM37" s="582"/>
      <c r="AN37" s="582"/>
      <c r="AO37" s="582"/>
      <c r="AP37" s="582"/>
      <c r="AQ37" s="582"/>
      <c r="AR37" s="582"/>
      <c r="AS37" s="582"/>
      <c r="AT37" s="582"/>
      <c r="AU37" s="582"/>
      <c r="AV37" s="585"/>
      <c r="AW37" s="583" t="s">
        <v>368</v>
      </c>
      <c r="AX37" s="584"/>
      <c r="AY37" s="584"/>
      <c r="AZ37" s="584"/>
      <c r="BA37" s="584"/>
      <c r="BB37" s="584"/>
      <c r="BC37" s="584"/>
      <c r="BD37" s="584"/>
      <c r="BE37" s="584"/>
      <c r="BF37" s="588" t="s">
        <v>368</v>
      </c>
      <c r="BG37" s="588"/>
      <c r="BH37" s="588"/>
      <c r="BI37" s="588"/>
      <c r="BJ37" s="584" t="s">
        <v>368</v>
      </c>
      <c r="BK37" s="821"/>
      <c r="BL37" s="821"/>
      <c r="BM37" s="821"/>
      <c r="BN37" s="821"/>
      <c r="BO37" s="821"/>
      <c r="BP37" s="822"/>
      <c r="BQ37" s="619" t="s">
        <v>91</v>
      </c>
      <c r="BR37" s="582"/>
      <c r="BS37" s="582"/>
      <c r="BT37" s="582"/>
      <c r="BU37" s="585"/>
      <c r="BV37" s="817" t="s">
        <v>403</v>
      </c>
      <c r="BW37" s="818"/>
      <c r="BX37" s="619" t="s">
        <v>90</v>
      </c>
      <c r="BY37" s="582"/>
      <c r="BZ37" s="582"/>
      <c r="CA37" s="582"/>
      <c r="CB37" s="585"/>
      <c r="CC37" s="817" t="s">
        <v>403</v>
      </c>
      <c r="CD37" s="818"/>
      <c r="CE37" s="619" t="s">
        <v>89</v>
      </c>
      <c r="CF37" s="582"/>
      <c r="CG37" s="582"/>
      <c r="CH37" s="582"/>
      <c r="CI37" s="582"/>
      <c r="CJ37" s="582"/>
      <c r="CK37" s="582"/>
      <c r="CL37" s="582"/>
      <c r="CM37" s="582"/>
      <c r="CN37" s="585"/>
      <c r="CO37" s="819">
        <v>18</v>
      </c>
      <c r="CP37" s="752"/>
      <c r="CQ37" s="752"/>
      <c r="CR37" s="752"/>
      <c r="CS37" s="752"/>
      <c r="CT37" s="820" t="s">
        <v>516</v>
      </c>
      <c r="CU37" s="820"/>
      <c r="CV37" s="820"/>
      <c r="CW37" s="820"/>
      <c r="CX37" s="820"/>
      <c r="CY37" s="820"/>
      <c r="CZ37" s="584">
        <v>4350</v>
      </c>
      <c r="DA37" s="752"/>
      <c r="DB37" s="752"/>
      <c r="DC37" s="752"/>
      <c r="DD37" s="752"/>
      <c r="DE37" s="752"/>
      <c r="DF37" s="752"/>
      <c r="DG37" s="752"/>
      <c r="DH37" s="754"/>
      <c r="DI37" s="4"/>
    </row>
    <row r="38" spans="2:113" ht="13.5" customHeight="1">
      <c r="B38" s="659" t="s">
        <v>98</v>
      </c>
      <c r="C38" s="582"/>
      <c r="D38" s="582"/>
      <c r="E38" s="582"/>
      <c r="F38" s="582"/>
      <c r="G38" s="582"/>
      <c r="H38" s="582"/>
      <c r="I38" s="582"/>
      <c r="J38" s="582"/>
      <c r="K38" s="582"/>
      <c r="L38" s="585"/>
      <c r="M38" s="583">
        <v>7195</v>
      </c>
      <c r="N38" s="584"/>
      <c r="O38" s="584"/>
      <c r="P38" s="584"/>
      <c r="Q38" s="584"/>
      <c r="R38" s="584"/>
      <c r="S38" s="584"/>
      <c r="T38" s="584"/>
      <c r="U38" s="588">
        <v>0</v>
      </c>
      <c r="V38" s="588"/>
      <c r="W38" s="588"/>
      <c r="X38" s="588"/>
      <c r="Y38" s="584" t="s">
        <v>368</v>
      </c>
      <c r="Z38" s="584"/>
      <c r="AA38" s="584"/>
      <c r="AB38" s="584"/>
      <c r="AC38" s="584"/>
      <c r="AD38" s="584"/>
      <c r="AE38" s="584"/>
      <c r="AF38" s="584"/>
      <c r="AG38" s="588" t="s">
        <v>368</v>
      </c>
      <c r="AH38" s="588"/>
      <c r="AI38" s="588"/>
      <c r="AJ38" s="713"/>
      <c r="AK38" s="697" t="s">
        <v>87</v>
      </c>
      <c r="AL38" s="662"/>
      <c r="AM38" s="662"/>
      <c r="AN38" s="662"/>
      <c r="AO38" s="662"/>
      <c r="AP38" s="662"/>
      <c r="AQ38" s="662"/>
      <c r="AR38" s="662"/>
      <c r="AS38" s="662"/>
      <c r="AT38" s="662"/>
      <c r="AU38" s="662"/>
      <c r="AV38" s="663"/>
      <c r="AW38" s="830">
        <v>10316853</v>
      </c>
      <c r="AX38" s="812"/>
      <c r="AY38" s="812"/>
      <c r="AZ38" s="812"/>
      <c r="BA38" s="812"/>
      <c r="BB38" s="812"/>
      <c r="BC38" s="812"/>
      <c r="BD38" s="812"/>
      <c r="BE38" s="812"/>
      <c r="BF38" s="811">
        <v>100</v>
      </c>
      <c r="BG38" s="811"/>
      <c r="BH38" s="811"/>
      <c r="BI38" s="811"/>
      <c r="BJ38" s="812">
        <v>25460</v>
      </c>
      <c r="BK38" s="813"/>
      <c r="BL38" s="813"/>
      <c r="BM38" s="813"/>
      <c r="BN38" s="813"/>
      <c r="BO38" s="813"/>
      <c r="BP38" s="814"/>
      <c r="BQ38" s="697" t="s">
        <v>86</v>
      </c>
      <c r="BR38" s="662"/>
      <c r="BS38" s="662"/>
      <c r="BT38" s="662"/>
      <c r="BU38" s="663"/>
      <c r="BV38" s="815" t="s">
        <v>403</v>
      </c>
      <c r="BW38" s="816"/>
      <c r="BX38" s="697" t="s">
        <v>85</v>
      </c>
      <c r="BY38" s="662"/>
      <c r="BZ38" s="662"/>
      <c r="CA38" s="662"/>
      <c r="CB38" s="663"/>
      <c r="CC38" s="815" t="s">
        <v>409</v>
      </c>
      <c r="CD38" s="816"/>
      <c r="CE38" s="823"/>
      <c r="CF38" s="824"/>
      <c r="CG38" s="824"/>
      <c r="CH38" s="824"/>
      <c r="CI38" s="824"/>
      <c r="CJ38" s="824"/>
      <c r="CK38" s="824"/>
      <c r="CL38" s="824"/>
      <c r="CM38" s="824"/>
      <c r="CN38" s="825"/>
      <c r="CO38" s="826"/>
      <c r="CP38" s="827"/>
      <c r="CQ38" s="827"/>
      <c r="CR38" s="827"/>
      <c r="CS38" s="827"/>
      <c r="CT38" s="828"/>
      <c r="CU38" s="828"/>
      <c r="CV38" s="828"/>
      <c r="CW38" s="828"/>
      <c r="CX38" s="828"/>
      <c r="CY38" s="828"/>
      <c r="CZ38" s="827"/>
      <c r="DA38" s="827"/>
      <c r="DB38" s="827"/>
      <c r="DC38" s="827"/>
      <c r="DD38" s="827"/>
      <c r="DE38" s="827"/>
      <c r="DF38" s="827"/>
      <c r="DG38" s="827"/>
      <c r="DH38" s="829"/>
      <c r="DI38" s="4"/>
    </row>
    <row r="39" spans="2:113" ht="13.5" customHeight="1">
      <c r="B39" s="659" t="s">
        <v>93</v>
      </c>
      <c r="C39" s="582"/>
      <c r="D39" s="582"/>
      <c r="E39" s="582"/>
      <c r="F39" s="582"/>
      <c r="G39" s="582"/>
      <c r="H39" s="582"/>
      <c r="I39" s="582"/>
      <c r="J39" s="582"/>
      <c r="K39" s="582"/>
      <c r="L39" s="585"/>
      <c r="M39" s="583">
        <v>792789</v>
      </c>
      <c r="N39" s="584"/>
      <c r="O39" s="584"/>
      <c r="P39" s="584"/>
      <c r="Q39" s="584"/>
      <c r="R39" s="584"/>
      <c r="S39" s="584"/>
      <c r="T39" s="584"/>
      <c r="U39" s="588">
        <v>2.7</v>
      </c>
      <c r="V39" s="588"/>
      <c r="W39" s="588"/>
      <c r="X39" s="588"/>
      <c r="Y39" s="584" t="s">
        <v>368</v>
      </c>
      <c r="Z39" s="584"/>
      <c r="AA39" s="584"/>
      <c r="AB39" s="584"/>
      <c r="AC39" s="584"/>
      <c r="AD39" s="584"/>
      <c r="AE39" s="584"/>
      <c r="AF39" s="584"/>
      <c r="AG39" s="588" t="s">
        <v>368</v>
      </c>
      <c r="AH39" s="588"/>
      <c r="AI39" s="588"/>
      <c r="AJ39" s="71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59" t="s">
        <v>88</v>
      </c>
      <c r="C40" s="582"/>
      <c r="D40" s="582"/>
      <c r="E40" s="582"/>
      <c r="F40" s="582"/>
      <c r="G40" s="582"/>
      <c r="H40" s="582"/>
      <c r="I40" s="582"/>
      <c r="J40" s="582"/>
      <c r="K40" s="582"/>
      <c r="L40" s="585"/>
      <c r="M40" s="583">
        <v>640715</v>
      </c>
      <c r="N40" s="584"/>
      <c r="O40" s="584"/>
      <c r="P40" s="584"/>
      <c r="Q40" s="584"/>
      <c r="R40" s="584"/>
      <c r="S40" s="584"/>
      <c r="T40" s="584"/>
      <c r="U40" s="588">
        <v>2.2000000000000002</v>
      </c>
      <c r="V40" s="588"/>
      <c r="W40" s="588"/>
      <c r="X40" s="588"/>
      <c r="Y40" s="584" t="s">
        <v>368</v>
      </c>
      <c r="Z40" s="584"/>
      <c r="AA40" s="584"/>
      <c r="AB40" s="584"/>
      <c r="AC40" s="584"/>
      <c r="AD40" s="584"/>
      <c r="AE40" s="584"/>
      <c r="AF40" s="584"/>
      <c r="AG40" s="588" t="s">
        <v>368</v>
      </c>
      <c r="AH40" s="588"/>
      <c r="AI40" s="588"/>
      <c r="AJ40" s="71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59" t="s">
        <v>84</v>
      </c>
      <c r="C41" s="582"/>
      <c r="D41" s="582"/>
      <c r="E41" s="582"/>
      <c r="F41" s="582"/>
      <c r="G41" s="582"/>
      <c r="H41" s="582"/>
      <c r="I41" s="582"/>
      <c r="J41" s="582"/>
      <c r="K41" s="582"/>
      <c r="L41" s="585"/>
      <c r="M41" s="583">
        <v>342019</v>
      </c>
      <c r="N41" s="584"/>
      <c r="O41" s="584"/>
      <c r="P41" s="584"/>
      <c r="Q41" s="584"/>
      <c r="R41" s="584"/>
      <c r="S41" s="584"/>
      <c r="T41" s="584"/>
      <c r="U41" s="588">
        <v>1.2</v>
      </c>
      <c r="V41" s="588"/>
      <c r="W41" s="588"/>
      <c r="X41" s="588"/>
      <c r="Y41" s="584">
        <v>1401</v>
      </c>
      <c r="Z41" s="584"/>
      <c r="AA41" s="584"/>
      <c r="AB41" s="584"/>
      <c r="AC41" s="584"/>
      <c r="AD41" s="584"/>
      <c r="AE41" s="584"/>
      <c r="AF41" s="584"/>
      <c r="AG41" s="588">
        <v>0</v>
      </c>
      <c r="AH41" s="588"/>
      <c r="AI41" s="588"/>
      <c r="AJ41" s="71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59" t="s">
        <v>83</v>
      </c>
      <c r="C42" s="582"/>
      <c r="D42" s="582"/>
      <c r="E42" s="582"/>
      <c r="F42" s="582"/>
      <c r="G42" s="582"/>
      <c r="H42" s="582"/>
      <c r="I42" s="582"/>
      <c r="J42" s="582"/>
      <c r="K42" s="582"/>
      <c r="L42" s="585"/>
      <c r="M42" s="583">
        <v>1450633</v>
      </c>
      <c r="N42" s="584"/>
      <c r="O42" s="584"/>
      <c r="P42" s="584"/>
      <c r="Q42" s="584"/>
      <c r="R42" s="584"/>
      <c r="S42" s="584"/>
      <c r="T42" s="584"/>
      <c r="U42" s="588">
        <v>4.9000000000000004</v>
      </c>
      <c r="V42" s="588"/>
      <c r="W42" s="588"/>
      <c r="X42" s="588"/>
      <c r="Y42" s="584" t="s">
        <v>368</v>
      </c>
      <c r="Z42" s="584"/>
      <c r="AA42" s="584"/>
      <c r="AB42" s="584"/>
      <c r="AC42" s="584"/>
      <c r="AD42" s="584"/>
      <c r="AE42" s="584"/>
      <c r="AF42" s="584"/>
      <c r="AG42" s="588" t="s">
        <v>368</v>
      </c>
      <c r="AH42" s="588"/>
      <c r="AI42" s="588"/>
      <c r="AJ42" s="71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695" t="s">
        <v>82</v>
      </c>
      <c r="D43" s="695"/>
      <c r="E43" s="695"/>
      <c r="F43" s="695"/>
      <c r="G43" s="695"/>
      <c r="H43" s="695"/>
      <c r="I43" s="695"/>
      <c r="J43" s="695"/>
      <c r="K43" s="695"/>
      <c r="L43" s="696"/>
      <c r="M43" s="583" t="s">
        <v>368</v>
      </c>
      <c r="N43" s="584"/>
      <c r="O43" s="584"/>
      <c r="P43" s="584"/>
      <c r="Q43" s="584"/>
      <c r="R43" s="584"/>
      <c r="S43" s="584"/>
      <c r="T43" s="584"/>
      <c r="U43" s="588" t="s">
        <v>368</v>
      </c>
      <c r="V43" s="588"/>
      <c r="W43" s="588"/>
      <c r="X43" s="588"/>
      <c r="Y43" s="584" t="s">
        <v>368</v>
      </c>
      <c r="Z43" s="584"/>
      <c r="AA43" s="584"/>
      <c r="AB43" s="584"/>
      <c r="AC43" s="584"/>
      <c r="AD43" s="584"/>
      <c r="AE43" s="584"/>
      <c r="AF43" s="584"/>
      <c r="AG43" s="588" t="s">
        <v>368</v>
      </c>
      <c r="AH43" s="588"/>
      <c r="AI43" s="588"/>
      <c r="AJ43" s="713"/>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695" t="s">
        <v>81</v>
      </c>
      <c r="D44" s="695"/>
      <c r="E44" s="695"/>
      <c r="F44" s="695"/>
      <c r="G44" s="695"/>
      <c r="H44" s="695"/>
      <c r="I44" s="695"/>
      <c r="J44" s="695"/>
      <c r="K44" s="695"/>
      <c r="L44" s="696"/>
      <c r="M44" s="583">
        <v>953533</v>
      </c>
      <c r="N44" s="584"/>
      <c r="O44" s="584"/>
      <c r="P44" s="584"/>
      <c r="Q44" s="584"/>
      <c r="R44" s="584"/>
      <c r="S44" s="584"/>
      <c r="T44" s="584"/>
      <c r="U44" s="588">
        <v>3.3</v>
      </c>
      <c r="V44" s="588"/>
      <c r="W44" s="588"/>
      <c r="X44" s="588"/>
      <c r="Y44" s="584" t="s">
        <v>368</v>
      </c>
      <c r="Z44" s="584"/>
      <c r="AA44" s="584"/>
      <c r="AB44" s="584"/>
      <c r="AC44" s="584"/>
      <c r="AD44" s="584"/>
      <c r="AE44" s="584"/>
      <c r="AF44" s="584"/>
      <c r="AG44" s="588" t="s">
        <v>368</v>
      </c>
      <c r="AH44" s="588"/>
      <c r="AI44" s="588"/>
      <c r="AJ44" s="713"/>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4" t="s">
        <v>80</v>
      </c>
      <c r="C45" s="662"/>
      <c r="D45" s="662"/>
      <c r="E45" s="662"/>
      <c r="F45" s="662"/>
      <c r="G45" s="662"/>
      <c r="H45" s="662"/>
      <c r="I45" s="662"/>
      <c r="J45" s="662"/>
      <c r="K45" s="662"/>
      <c r="L45" s="663"/>
      <c r="M45" s="583">
        <v>29315204</v>
      </c>
      <c r="N45" s="584"/>
      <c r="O45" s="584"/>
      <c r="P45" s="584"/>
      <c r="Q45" s="584"/>
      <c r="R45" s="584"/>
      <c r="S45" s="584"/>
      <c r="T45" s="584"/>
      <c r="U45" s="588">
        <v>100</v>
      </c>
      <c r="V45" s="588"/>
      <c r="W45" s="588"/>
      <c r="X45" s="588"/>
      <c r="Y45" s="584">
        <v>13494975</v>
      </c>
      <c r="Z45" s="584"/>
      <c r="AA45" s="584"/>
      <c r="AB45" s="584"/>
      <c r="AC45" s="584"/>
      <c r="AD45" s="584"/>
      <c r="AE45" s="584"/>
      <c r="AF45" s="584"/>
      <c r="AG45" s="588">
        <v>100</v>
      </c>
      <c r="AH45" s="588"/>
      <c r="AI45" s="588"/>
      <c r="AJ45" s="713"/>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32" t="s">
        <v>79</v>
      </c>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41"/>
      <c r="AD46" s="41"/>
      <c r="AE46" s="41"/>
      <c r="AF46" s="41"/>
      <c r="AG46" s="43"/>
      <c r="AH46" s="632" t="s">
        <v>419</v>
      </c>
      <c r="AI46" s="632"/>
      <c r="AJ46" s="632"/>
      <c r="AK46" s="632"/>
      <c r="AL46" s="632"/>
      <c r="AM46" s="632"/>
      <c r="AN46" s="632"/>
      <c r="AO46" s="632"/>
      <c r="AP46" s="632"/>
      <c r="AQ46" s="38"/>
      <c r="AR46" s="38"/>
      <c r="AS46" s="38"/>
      <c r="AT46" s="41"/>
      <c r="AU46" s="41"/>
      <c r="AV46" s="40"/>
      <c r="AW46" s="42"/>
      <c r="AX46" s="41"/>
      <c r="AY46" s="41"/>
      <c r="AZ46" s="632" t="s">
        <v>78</v>
      </c>
      <c r="BA46" s="632"/>
      <c r="BB46" s="632"/>
      <c r="BC46" s="632"/>
      <c r="BD46" s="632"/>
      <c r="BE46" s="632"/>
      <c r="BF46" s="632"/>
      <c r="BG46" s="632"/>
      <c r="BH46" s="632"/>
      <c r="BI46" s="632"/>
      <c r="BJ46" s="632"/>
      <c r="BK46" s="632"/>
      <c r="BL46" s="632"/>
      <c r="BM46" s="632"/>
      <c r="BN46" s="632"/>
      <c r="BO46" s="632"/>
      <c r="BP46" s="632"/>
      <c r="BQ46" s="632"/>
      <c r="BR46" s="632"/>
      <c r="BS46" s="632"/>
      <c r="BT46" s="41"/>
      <c r="BU46" s="41"/>
      <c r="BV46" s="632" t="s">
        <v>419</v>
      </c>
      <c r="BW46" s="632"/>
      <c r="BX46" s="632"/>
      <c r="BY46" s="632"/>
      <c r="BZ46" s="632"/>
      <c r="CA46" s="632"/>
      <c r="CB46" s="632"/>
      <c r="CC46" s="632"/>
      <c r="CD46" s="41"/>
      <c r="CE46" s="40"/>
      <c r="CF46" s="39"/>
      <c r="CG46" s="283"/>
      <c r="CH46" s="807" t="s">
        <v>77</v>
      </c>
      <c r="CI46" s="807"/>
      <c r="CJ46" s="807"/>
      <c r="CK46" s="807"/>
      <c r="CL46" s="807"/>
      <c r="CM46" s="807"/>
      <c r="CN46" s="807"/>
      <c r="CO46" s="807"/>
      <c r="CP46" s="807"/>
      <c r="CQ46" s="38"/>
      <c r="CR46" s="24"/>
      <c r="CS46" s="728" t="s">
        <v>778</v>
      </c>
      <c r="CT46" s="632"/>
      <c r="CU46" s="632"/>
      <c r="CV46" s="632"/>
      <c r="CW46" s="632"/>
      <c r="CX46" s="632"/>
      <c r="CY46" s="632"/>
      <c r="CZ46" s="633"/>
      <c r="DA46" s="728" t="s">
        <v>395</v>
      </c>
      <c r="DB46" s="632"/>
      <c r="DC46" s="632"/>
      <c r="DD46" s="632"/>
      <c r="DE46" s="632"/>
      <c r="DF46" s="632"/>
      <c r="DG46" s="632"/>
      <c r="DH46" s="809"/>
      <c r="DI46" s="4"/>
    </row>
    <row r="47" spans="2:113" ht="13.5" customHeight="1">
      <c r="B47" s="37"/>
      <c r="C47" s="32"/>
      <c r="D47" s="32"/>
      <c r="E47" s="662"/>
      <c r="F47" s="662"/>
      <c r="G47" s="662"/>
      <c r="H47" s="662"/>
      <c r="I47" s="662"/>
      <c r="J47" s="662"/>
      <c r="K47" s="662"/>
      <c r="L47" s="662"/>
      <c r="M47" s="662"/>
      <c r="N47" s="662"/>
      <c r="O47" s="662"/>
      <c r="P47" s="662"/>
      <c r="Q47" s="662"/>
      <c r="R47" s="662"/>
      <c r="S47" s="662"/>
      <c r="T47" s="662"/>
      <c r="U47" s="662"/>
      <c r="V47" s="662"/>
      <c r="W47" s="662"/>
      <c r="X47" s="662"/>
      <c r="Y47" s="582"/>
      <c r="Z47" s="582"/>
      <c r="AA47" s="582"/>
      <c r="AB47" s="582"/>
      <c r="AC47" s="4"/>
      <c r="AD47" s="4"/>
      <c r="AE47" s="4"/>
      <c r="AF47" s="4"/>
      <c r="AG47" s="6"/>
      <c r="AH47" s="806"/>
      <c r="AI47" s="806"/>
      <c r="AJ47" s="806"/>
      <c r="AK47" s="806"/>
      <c r="AL47" s="806"/>
      <c r="AM47" s="806"/>
      <c r="AN47" s="806"/>
      <c r="AO47" s="806"/>
      <c r="AP47" s="806"/>
      <c r="AQ47" s="35"/>
      <c r="AR47" s="35"/>
      <c r="AS47" s="35"/>
      <c r="AT47" s="4"/>
      <c r="AU47" s="4"/>
      <c r="AV47" s="34"/>
      <c r="AW47" s="33"/>
      <c r="AX47" s="32"/>
      <c r="AY47" s="32"/>
      <c r="AZ47" s="662"/>
      <c r="BA47" s="662"/>
      <c r="BB47" s="662"/>
      <c r="BC47" s="662"/>
      <c r="BD47" s="662"/>
      <c r="BE47" s="662"/>
      <c r="BF47" s="662"/>
      <c r="BG47" s="662"/>
      <c r="BH47" s="662"/>
      <c r="BI47" s="662"/>
      <c r="BJ47" s="662"/>
      <c r="BK47" s="662"/>
      <c r="BL47" s="662"/>
      <c r="BM47" s="662"/>
      <c r="BN47" s="662"/>
      <c r="BO47" s="662"/>
      <c r="BP47" s="662"/>
      <c r="BQ47" s="662"/>
      <c r="BR47" s="662"/>
      <c r="BS47" s="662"/>
      <c r="BT47" s="32"/>
      <c r="BU47" s="32"/>
      <c r="BV47" s="662"/>
      <c r="BW47" s="662"/>
      <c r="BX47" s="662"/>
      <c r="BY47" s="662"/>
      <c r="BZ47" s="662"/>
      <c r="CA47" s="662"/>
      <c r="CB47" s="662"/>
      <c r="CC47" s="662"/>
      <c r="CD47" s="32"/>
      <c r="CE47" s="31"/>
      <c r="CF47" s="20"/>
      <c r="CG47" s="284"/>
      <c r="CH47" s="808"/>
      <c r="CI47" s="808"/>
      <c r="CJ47" s="808"/>
      <c r="CK47" s="808"/>
      <c r="CL47" s="808"/>
      <c r="CM47" s="808"/>
      <c r="CN47" s="808"/>
      <c r="CO47" s="808"/>
      <c r="CP47" s="808"/>
      <c r="CQ47" s="30"/>
      <c r="CR47" s="21"/>
      <c r="CS47" s="697"/>
      <c r="CT47" s="662"/>
      <c r="CU47" s="662"/>
      <c r="CV47" s="662"/>
      <c r="CW47" s="662"/>
      <c r="CX47" s="662"/>
      <c r="CY47" s="662"/>
      <c r="CZ47" s="663"/>
      <c r="DA47" s="697"/>
      <c r="DB47" s="662"/>
      <c r="DC47" s="662"/>
      <c r="DD47" s="662"/>
      <c r="DE47" s="662"/>
      <c r="DF47" s="662"/>
      <c r="DG47" s="662"/>
      <c r="DH47" s="810"/>
      <c r="DI47" s="4"/>
    </row>
    <row r="48" spans="2:113" ht="13.5" customHeight="1">
      <c r="B48" s="29"/>
      <c r="C48" s="28"/>
      <c r="D48" s="788" t="s">
        <v>77</v>
      </c>
      <c r="E48" s="788"/>
      <c r="F48" s="788"/>
      <c r="G48" s="788"/>
      <c r="H48" s="788"/>
      <c r="I48" s="788"/>
      <c r="J48" s="788"/>
      <c r="K48" s="27"/>
      <c r="L48" s="25"/>
      <c r="M48" s="26"/>
      <c r="N48" s="788" t="s">
        <v>76</v>
      </c>
      <c r="O48" s="788"/>
      <c r="P48" s="788"/>
      <c r="Q48" s="788"/>
      <c r="R48" s="788"/>
      <c r="S48" s="788"/>
      <c r="T48" s="25"/>
      <c r="U48" s="795" t="s">
        <v>73</v>
      </c>
      <c r="V48" s="788"/>
      <c r="W48" s="788"/>
      <c r="X48" s="796"/>
      <c r="Y48" s="797" t="s">
        <v>70</v>
      </c>
      <c r="Z48" s="797"/>
      <c r="AA48" s="797"/>
      <c r="AB48" s="797"/>
      <c r="AC48" s="797"/>
      <c r="AD48" s="797"/>
      <c r="AE48" s="797"/>
      <c r="AF48" s="797"/>
      <c r="AG48" s="798" t="s">
        <v>420</v>
      </c>
      <c r="AH48" s="799"/>
      <c r="AI48" s="799"/>
      <c r="AJ48" s="799"/>
      <c r="AK48" s="799"/>
      <c r="AL48" s="799"/>
      <c r="AM48" s="799"/>
      <c r="AN48" s="799"/>
      <c r="AO48" s="799"/>
      <c r="AP48" s="800"/>
      <c r="AQ48" s="797" t="s">
        <v>75</v>
      </c>
      <c r="AR48" s="797"/>
      <c r="AS48" s="797"/>
      <c r="AT48" s="797"/>
      <c r="AU48" s="797"/>
      <c r="AV48" s="797"/>
      <c r="AW48" s="6"/>
      <c r="AX48" s="632" t="s">
        <v>74</v>
      </c>
      <c r="AY48" s="632"/>
      <c r="AZ48" s="632"/>
      <c r="BA48" s="632"/>
      <c r="BB48" s="632"/>
      <c r="BC48" s="632"/>
      <c r="BD48" s="632"/>
      <c r="BE48" s="24"/>
      <c r="BF48" s="6"/>
      <c r="BG48" s="632" t="s">
        <v>421</v>
      </c>
      <c r="BH48" s="632"/>
      <c r="BI48" s="632"/>
      <c r="BJ48" s="632"/>
      <c r="BK48" s="632"/>
      <c r="BL48" s="24"/>
      <c r="BM48" s="632" t="s">
        <v>73</v>
      </c>
      <c r="BN48" s="632"/>
      <c r="BO48" s="632"/>
      <c r="BP48" s="632"/>
      <c r="BQ48" s="801"/>
      <c r="BR48" s="802"/>
      <c r="BS48" s="632" t="s">
        <v>422</v>
      </c>
      <c r="BT48" s="632"/>
      <c r="BU48" s="632"/>
      <c r="BV48" s="632"/>
      <c r="BW48" s="632"/>
      <c r="BX48" s="803"/>
      <c r="BY48" s="804"/>
      <c r="BZ48" s="6"/>
      <c r="CA48" s="805" t="s">
        <v>423</v>
      </c>
      <c r="CB48" s="805"/>
      <c r="CC48" s="805"/>
      <c r="CD48" s="805"/>
      <c r="CE48" s="23"/>
      <c r="CF48" s="728" t="s">
        <v>72</v>
      </c>
      <c r="CG48" s="793"/>
      <c r="CH48" s="793"/>
      <c r="CI48" s="793"/>
      <c r="CJ48" s="793"/>
      <c r="CK48" s="793"/>
      <c r="CL48" s="793"/>
      <c r="CM48" s="793"/>
      <c r="CN48" s="793"/>
      <c r="CO48" s="793"/>
      <c r="CP48" s="793"/>
      <c r="CQ48" s="793"/>
      <c r="CR48" s="794"/>
      <c r="CS48" s="749">
        <v>8792068</v>
      </c>
      <c r="CT48" s="783"/>
      <c r="CU48" s="783"/>
      <c r="CV48" s="783"/>
      <c r="CW48" s="783"/>
      <c r="CX48" s="783"/>
      <c r="CY48" s="783"/>
      <c r="CZ48" s="785"/>
      <c r="DA48" s="749">
        <v>8734292</v>
      </c>
      <c r="DB48" s="783"/>
      <c r="DC48" s="783"/>
      <c r="DD48" s="783"/>
      <c r="DE48" s="783"/>
      <c r="DF48" s="783"/>
      <c r="DG48" s="783"/>
      <c r="DH48" s="786"/>
      <c r="DI48" s="4"/>
    </row>
    <row r="49" spans="2:113" ht="13.5" customHeight="1">
      <c r="B49" s="787" t="s">
        <v>71</v>
      </c>
      <c r="C49" s="788"/>
      <c r="D49" s="788"/>
      <c r="E49" s="788"/>
      <c r="F49" s="788"/>
      <c r="G49" s="788"/>
      <c r="H49" s="788"/>
      <c r="I49" s="788"/>
      <c r="J49" s="788"/>
      <c r="K49" s="788"/>
      <c r="L49" s="789"/>
      <c r="M49" s="613">
        <v>3599984</v>
      </c>
      <c r="N49" s="790"/>
      <c r="O49" s="790"/>
      <c r="P49" s="790"/>
      <c r="Q49" s="790"/>
      <c r="R49" s="790"/>
      <c r="S49" s="790"/>
      <c r="T49" s="790"/>
      <c r="U49" s="791">
        <v>12.6</v>
      </c>
      <c r="V49" s="791"/>
      <c r="W49" s="791"/>
      <c r="X49" s="791"/>
      <c r="Y49" s="790">
        <v>3288794</v>
      </c>
      <c r="Z49" s="790"/>
      <c r="AA49" s="790"/>
      <c r="AB49" s="790"/>
      <c r="AC49" s="790"/>
      <c r="AD49" s="790"/>
      <c r="AE49" s="790"/>
      <c r="AF49" s="790"/>
      <c r="AG49" s="790">
        <v>3234504</v>
      </c>
      <c r="AH49" s="790"/>
      <c r="AI49" s="790"/>
      <c r="AJ49" s="790"/>
      <c r="AK49" s="790"/>
      <c r="AL49" s="790"/>
      <c r="AM49" s="790"/>
      <c r="AN49" s="790"/>
      <c r="AO49" s="790"/>
      <c r="AP49" s="790"/>
      <c r="AQ49" s="791">
        <v>22.4</v>
      </c>
      <c r="AR49" s="791"/>
      <c r="AS49" s="791"/>
      <c r="AT49" s="791"/>
      <c r="AU49" s="791"/>
      <c r="AV49" s="792"/>
      <c r="AW49" s="22"/>
      <c r="AX49" s="662"/>
      <c r="AY49" s="662"/>
      <c r="AZ49" s="662"/>
      <c r="BA49" s="662"/>
      <c r="BB49" s="662"/>
      <c r="BC49" s="662"/>
      <c r="BD49" s="662"/>
      <c r="BE49" s="21"/>
      <c r="BF49" s="22"/>
      <c r="BG49" s="662"/>
      <c r="BH49" s="662"/>
      <c r="BI49" s="662"/>
      <c r="BJ49" s="662"/>
      <c r="BK49" s="662"/>
      <c r="BL49" s="21"/>
      <c r="BM49" s="662"/>
      <c r="BN49" s="662"/>
      <c r="BO49" s="662"/>
      <c r="BP49" s="662"/>
      <c r="BQ49" s="20"/>
      <c r="BR49" s="662" t="s">
        <v>27</v>
      </c>
      <c r="BS49" s="662"/>
      <c r="BT49" s="662"/>
      <c r="BU49" s="662"/>
      <c r="BV49" s="662"/>
      <c r="BW49" s="662"/>
      <c r="BX49" s="662"/>
      <c r="BY49" s="19"/>
      <c r="BZ49" s="673" t="s">
        <v>70</v>
      </c>
      <c r="CA49" s="674"/>
      <c r="CB49" s="674"/>
      <c r="CC49" s="674"/>
      <c r="CD49" s="674"/>
      <c r="CE49" s="675"/>
      <c r="CF49" s="619" t="s">
        <v>69</v>
      </c>
      <c r="CG49" s="684"/>
      <c r="CH49" s="684"/>
      <c r="CI49" s="684"/>
      <c r="CJ49" s="684"/>
      <c r="CK49" s="684"/>
      <c r="CL49" s="684"/>
      <c r="CM49" s="684"/>
      <c r="CN49" s="684"/>
      <c r="CO49" s="684"/>
      <c r="CP49" s="684"/>
      <c r="CQ49" s="684"/>
      <c r="CR49" s="685"/>
      <c r="CS49" s="583">
        <v>10434362</v>
      </c>
      <c r="CT49" s="752"/>
      <c r="CU49" s="752"/>
      <c r="CV49" s="752"/>
      <c r="CW49" s="752"/>
      <c r="CX49" s="752"/>
      <c r="CY49" s="752"/>
      <c r="CZ49" s="753"/>
      <c r="DA49" s="583">
        <v>10453197</v>
      </c>
      <c r="DB49" s="752"/>
      <c r="DC49" s="752"/>
      <c r="DD49" s="752"/>
      <c r="DE49" s="752"/>
      <c r="DF49" s="752"/>
      <c r="DG49" s="752"/>
      <c r="DH49" s="754"/>
      <c r="DI49" s="4"/>
    </row>
    <row r="50" spans="2:113" ht="13.5" customHeight="1">
      <c r="B50" s="17"/>
      <c r="C50" s="582" t="s">
        <v>68</v>
      </c>
      <c r="D50" s="582"/>
      <c r="E50" s="582"/>
      <c r="F50" s="582"/>
      <c r="G50" s="582"/>
      <c r="H50" s="582"/>
      <c r="I50" s="582"/>
      <c r="J50" s="582"/>
      <c r="K50" s="582"/>
      <c r="L50" s="585"/>
      <c r="M50" s="583">
        <v>2161769</v>
      </c>
      <c r="N50" s="584"/>
      <c r="O50" s="584"/>
      <c r="P50" s="584"/>
      <c r="Q50" s="584"/>
      <c r="R50" s="584"/>
      <c r="S50" s="584"/>
      <c r="T50" s="584"/>
      <c r="U50" s="588">
        <v>7.6</v>
      </c>
      <c r="V50" s="588"/>
      <c r="W50" s="588"/>
      <c r="X50" s="588"/>
      <c r="Y50" s="584">
        <v>1972585</v>
      </c>
      <c r="Z50" s="584"/>
      <c r="AA50" s="584"/>
      <c r="AB50" s="584"/>
      <c r="AC50" s="584"/>
      <c r="AD50" s="584"/>
      <c r="AE50" s="584"/>
      <c r="AF50" s="584"/>
      <c r="AG50" s="584" t="s">
        <v>368</v>
      </c>
      <c r="AH50" s="584"/>
      <c r="AI50" s="584"/>
      <c r="AJ50" s="584"/>
      <c r="AK50" s="584"/>
      <c r="AL50" s="584"/>
      <c r="AM50" s="584"/>
      <c r="AN50" s="584"/>
      <c r="AO50" s="584"/>
      <c r="AP50" s="584"/>
      <c r="AQ50" s="588" t="s">
        <v>368</v>
      </c>
      <c r="AR50" s="588"/>
      <c r="AS50" s="588"/>
      <c r="AT50" s="588"/>
      <c r="AU50" s="588"/>
      <c r="AV50" s="647"/>
      <c r="AW50" s="728" t="s">
        <v>67</v>
      </c>
      <c r="AX50" s="632"/>
      <c r="AY50" s="632"/>
      <c r="AZ50" s="632"/>
      <c r="BA50" s="632"/>
      <c r="BB50" s="632"/>
      <c r="BC50" s="632"/>
      <c r="BD50" s="632"/>
      <c r="BE50" s="633"/>
      <c r="BF50" s="782">
        <v>270464</v>
      </c>
      <c r="BG50" s="783"/>
      <c r="BH50" s="783"/>
      <c r="BI50" s="783"/>
      <c r="BJ50" s="783"/>
      <c r="BK50" s="783"/>
      <c r="BL50" s="783"/>
      <c r="BM50" s="784">
        <v>0.9</v>
      </c>
      <c r="BN50" s="784"/>
      <c r="BO50" s="784"/>
      <c r="BP50" s="784"/>
      <c r="BQ50" s="783" t="s">
        <v>368</v>
      </c>
      <c r="BR50" s="783"/>
      <c r="BS50" s="783"/>
      <c r="BT50" s="783"/>
      <c r="BU50" s="783"/>
      <c r="BV50" s="783"/>
      <c r="BW50" s="783"/>
      <c r="BX50" s="783"/>
      <c r="BY50" s="783"/>
      <c r="BZ50" s="783">
        <v>270464</v>
      </c>
      <c r="CA50" s="783"/>
      <c r="CB50" s="783"/>
      <c r="CC50" s="783"/>
      <c r="CD50" s="783"/>
      <c r="CE50" s="785"/>
      <c r="CF50" s="619" t="s">
        <v>66</v>
      </c>
      <c r="CG50" s="684"/>
      <c r="CH50" s="684"/>
      <c r="CI50" s="684"/>
      <c r="CJ50" s="684"/>
      <c r="CK50" s="684"/>
      <c r="CL50" s="684"/>
      <c r="CM50" s="684"/>
      <c r="CN50" s="684"/>
      <c r="CO50" s="684"/>
      <c r="CP50" s="684"/>
      <c r="CQ50" s="684"/>
      <c r="CR50" s="685"/>
      <c r="CS50" s="583">
        <v>11200003</v>
      </c>
      <c r="CT50" s="752"/>
      <c r="CU50" s="752"/>
      <c r="CV50" s="752"/>
      <c r="CW50" s="752"/>
      <c r="CX50" s="752"/>
      <c r="CY50" s="752"/>
      <c r="CZ50" s="753"/>
      <c r="DA50" s="583">
        <v>11118962</v>
      </c>
      <c r="DB50" s="752"/>
      <c r="DC50" s="752"/>
      <c r="DD50" s="752"/>
      <c r="DE50" s="752"/>
      <c r="DF50" s="752"/>
      <c r="DG50" s="752"/>
      <c r="DH50" s="754"/>
      <c r="DI50" s="4"/>
    </row>
    <row r="51" spans="2:113" ht="13.5" customHeight="1">
      <c r="B51" s="659" t="s">
        <v>65</v>
      </c>
      <c r="C51" s="582"/>
      <c r="D51" s="582"/>
      <c r="E51" s="582"/>
      <c r="F51" s="582"/>
      <c r="G51" s="582"/>
      <c r="H51" s="582"/>
      <c r="I51" s="582"/>
      <c r="J51" s="582"/>
      <c r="K51" s="582"/>
      <c r="L51" s="585"/>
      <c r="M51" s="583">
        <v>10937222</v>
      </c>
      <c r="N51" s="584"/>
      <c r="O51" s="584"/>
      <c r="P51" s="584"/>
      <c r="Q51" s="584"/>
      <c r="R51" s="584"/>
      <c r="S51" s="584"/>
      <c r="T51" s="584"/>
      <c r="U51" s="588">
        <v>38.299999999999997</v>
      </c>
      <c r="V51" s="588"/>
      <c r="W51" s="588"/>
      <c r="X51" s="588"/>
      <c r="Y51" s="584">
        <v>3278845</v>
      </c>
      <c r="Z51" s="584"/>
      <c r="AA51" s="584"/>
      <c r="AB51" s="584"/>
      <c r="AC51" s="584"/>
      <c r="AD51" s="584"/>
      <c r="AE51" s="584"/>
      <c r="AF51" s="584"/>
      <c r="AG51" s="584">
        <v>3278845</v>
      </c>
      <c r="AH51" s="584"/>
      <c r="AI51" s="584"/>
      <c r="AJ51" s="584"/>
      <c r="AK51" s="584"/>
      <c r="AL51" s="584"/>
      <c r="AM51" s="584"/>
      <c r="AN51" s="584"/>
      <c r="AO51" s="584"/>
      <c r="AP51" s="584"/>
      <c r="AQ51" s="588">
        <v>22.7</v>
      </c>
      <c r="AR51" s="588"/>
      <c r="AS51" s="588"/>
      <c r="AT51" s="588"/>
      <c r="AU51" s="588"/>
      <c r="AV51" s="647"/>
      <c r="AW51" s="619" t="s">
        <v>64</v>
      </c>
      <c r="AX51" s="582"/>
      <c r="AY51" s="582"/>
      <c r="AZ51" s="582"/>
      <c r="BA51" s="582"/>
      <c r="BB51" s="582"/>
      <c r="BC51" s="582"/>
      <c r="BD51" s="582"/>
      <c r="BE51" s="585"/>
      <c r="BF51" s="583">
        <v>2985866</v>
      </c>
      <c r="BG51" s="584"/>
      <c r="BH51" s="584"/>
      <c r="BI51" s="584"/>
      <c r="BJ51" s="584"/>
      <c r="BK51" s="584"/>
      <c r="BL51" s="584"/>
      <c r="BM51" s="588">
        <v>10.4</v>
      </c>
      <c r="BN51" s="588"/>
      <c r="BO51" s="588"/>
      <c r="BP51" s="588"/>
      <c r="BQ51" s="584">
        <v>43357</v>
      </c>
      <c r="BR51" s="584"/>
      <c r="BS51" s="584"/>
      <c r="BT51" s="584"/>
      <c r="BU51" s="584"/>
      <c r="BV51" s="584"/>
      <c r="BW51" s="584"/>
      <c r="BX51" s="584"/>
      <c r="BY51" s="584"/>
      <c r="BZ51" s="584">
        <v>2727583</v>
      </c>
      <c r="CA51" s="584"/>
      <c r="CB51" s="584"/>
      <c r="CC51" s="584"/>
      <c r="CD51" s="584"/>
      <c r="CE51" s="584"/>
      <c r="CF51" s="619" t="s">
        <v>63</v>
      </c>
      <c r="CG51" s="684"/>
      <c r="CH51" s="684"/>
      <c r="CI51" s="684"/>
      <c r="CJ51" s="684"/>
      <c r="CK51" s="684"/>
      <c r="CL51" s="684"/>
      <c r="CM51" s="684"/>
      <c r="CN51" s="684"/>
      <c r="CO51" s="684"/>
      <c r="CP51" s="684"/>
      <c r="CQ51" s="684"/>
      <c r="CR51" s="685"/>
      <c r="CS51" s="583">
        <v>13787598</v>
      </c>
      <c r="CT51" s="752"/>
      <c r="CU51" s="752"/>
      <c r="CV51" s="752"/>
      <c r="CW51" s="752"/>
      <c r="CX51" s="752"/>
      <c r="CY51" s="752"/>
      <c r="CZ51" s="753"/>
      <c r="DA51" s="583">
        <v>13648306</v>
      </c>
      <c r="DB51" s="752"/>
      <c r="DC51" s="752"/>
      <c r="DD51" s="752"/>
      <c r="DE51" s="752"/>
      <c r="DF51" s="752"/>
      <c r="DG51" s="752"/>
      <c r="DH51" s="754"/>
      <c r="DI51" s="4"/>
    </row>
    <row r="52" spans="2:113" ht="13.5" customHeight="1">
      <c r="B52" s="659" t="s">
        <v>40</v>
      </c>
      <c r="C52" s="582"/>
      <c r="D52" s="582"/>
      <c r="E52" s="582"/>
      <c r="F52" s="582"/>
      <c r="G52" s="582"/>
      <c r="H52" s="582"/>
      <c r="I52" s="582"/>
      <c r="J52" s="582"/>
      <c r="K52" s="582"/>
      <c r="L52" s="585"/>
      <c r="M52" s="583">
        <v>1214579</v>
      </c>
      <c r="N52" s="584"/>
      <c r="O52" s="584"/>
      <c r="P52" s="584"/>
      <c r="Q52" s="584"/>
      <c r="R52" s="584"/>
      <c r="S52" s="584"/>
      <c r="T52" s="584"/>
      <c r="U52" s="588">
        <v>4.2</v>
      </c>
      <c r="V52" s="588"/>
      <c r="W52" s="588"/>
      <c r="X52" s="588"/>
      <c r="Y52" s="584">
        <v>1156247</v>
      </c>
      <c r="Z52" s="584"/>
      <c r="AA52" s="584"/>
      <c r="AB52" s="584"/>
      <c r="AC52" s="584"/>
      <c r="AD52" s="584"/>
      <c r="AE52" s="584"/>
      <c r="AF52" s="584"/>
      <c r="AG52" s="734">
        <v>1156247</v>
      </c>
      <c r="AH52" s="734"/>
      <c r="AI52" s="734"/>
      <c r="AJ52" s="734"/>
      <c r="AK52" s="734"/>
      <c r="AL52" s="734"/>
      <c r="AM52" s="734"/>
      <c r="AN52" s="734"/>
      <c r="AO52" s="734"/>
      <c r="AP52" s="734"/>
      <c r="AQ52" s="588">
        <v>8</v>
      </c>
      <c r="AR52" s="588"/>
      <c r="AS52" s="588"/>
      <c r="AT52" s="588"/>
      <c r="AU52" s="588"/>
      <c r="AV52" s="647"/>
      <c r="AW52" s="619" t="s">
        <v>62</v>
      </c>
      <c r="AX52" s="582"/>
      <c r="AY52" s="582"/>
      <c r="AZ52" s="582"/>
      <c r="BA52" s="582"/>
      <c r="BB52" s="582"/>
      <c r="BC52" s="582"/>
      <c r="BD52" s="582"/>
      <c r="BE52" s="585"/>
      <c r="BF52" s="583">
        <v>14872808</v>
      </c>
      <c r="BG52" s="584"/>
      <c r="BH52" s="584"/>
      <c r="BI52" s="584"/>
      <c r="BJ52" s="584"/>
      <c r="BK52" s="584"/>
      <c r="BL52" s="584"/>
      <c r="BM52" s="588">
        <v>52</v>
      </c>
      <c r="BN52" s="588"/>
      <c r="BO52" s="588"/>
      <c r="BP52" s="588"/>
      <c r="BQ52" s="584">
        <v>25249</v>
      </c>
      <c r="BR52" s="584"/>
      <c r="BS52" s="584"/>
      <c r="BT52" s="584"/>
      <c r="BU52" s="584"/>
      <c r="BV52" s="584"/>
      <c r="BW52" s="584"/>
      <c r="BX52" s="584"/>
      <c r="BY52" s="584"/>
      <c r="BZ52" s="584">
        <v>6510366</v>
      </c>
      <c r="CA52" s="584"/>
      <c r="CB52" s="584"/>
      <c r="CC52" s="584"/>
      <c r="CD52" s="584"/>
      <c r="CE52" s="584"/>
      <c r="CF52" s="619" t="s">
        <v>61</v>
      </c>
      <c r="CG52" s="684"/>
      <c r="CH52" s="684"/>
      <c r="CI52" s="684"/>
      <c r="CJ52" s="684"/>
      <c r="CK52" s="684"/>
      <c r="CL52" s="684"/>
      <c r="CM52" s="684"/>
      <c r="CN52" s="684"/>
      <c r="CO52" s="684"/>
      <c r="CP52" s="684"/>
      <c r="CQ52" s="684"/>
      <c r="CR52" s="685"/>
      <c r="CS52" s="769">
        <v>0.84</v>
      </c>
      <c r="CT52" s="770"/>
      <c r="CU52" s="770"/>
      <c r="CV52" s="770"/>
      <c r="CW52" s="770"/>
      <c r="CX52" s="770"/>
      <c r="CY52" s="770"/>
      <c r="CZ52" s="771"/>
      <c r="DA52" s="769">
        <v>0.83</v>
      </c>
      <c r="DB52" s="770"/>
      <c r="DC52" s="770"/>
      <c r="DD52" s="770"/>
      <c r="DE52" s="770"/>
      <c r="DF52" s="770"/>
      <c r="DG52" s="770"/>
      <c r="DH52" s="775"/>
      <c r="DI52" s="4"/>
    </row>
    <row r="53" spans="2:113" ht="13.5" customHeight="1">
      <c r="B53" s="686" t="s">
        <v>116</v>
      </c>
      <c r="C53" s="688" t="s">
        <v>424</v>
      </c>
      <c r="D53" s="689"/>
      <c r="E53" s="689"/>
      <c r="F53" s="689"/>
      <c r="G53" s="689"/>
      <c r="H53" s="689"/>
      <c r="I53" s="690" t="s">
        <v>12</v>
      </c>
      <c r="J53" s="692" t="s">
        <v>60</v>
      </c>
      <c r="K53" s="692"/>
      <c r="L53" s="693"/>
      <c r="M53" s="741">
        <v>1114713</v>
      </c>
      <c r="N53" s="742"/>
      <c r="O53" s="742"/>
      <c r="P53" s="742"/>
      <c r="Q53" s="742"/>
      <c r="R53" s="742"/>
      <c r="S53" s="742"/>
      <c r="T53" s="742"/>
      <c r="U53" s="743">
        <v>3.9</v>
      </c>
      <c r="V53" s="743"/>
      <c r="W53" s="743"/>
      <c r="X53" s="743"/>
      <c r="Y53" s="742">
        <v>1056381</v>
      </c>
      <c r="Z53" s="742"/>
      <c r="AA53" s="742"/>
      <c r="AB53" s="742"/>
      <c r="AC53" s="742"/>
      <c r="AD53" s="742"/>
      <c r="AE53" s="742"/>
      <c r="AF53" s="742"/>
      <c r="AG53" s="742">
        <v>1056381</v>
      </c>
      <c r="AH53" s="742"/>
      <c r="AI53" s="742"/>
      <c r="AJ53" s="742"/>
      <c r="AK53" s="742"/>
      <c r="AL53" s="742"/>
      <c r="AM53" s="742"/>
      <c r="AN53" s="742"/>
      <c r="AO53" s="742"/>
      <c r="AP53" s="742"/>
      <c r="AQ53" s="743">
        <v>7.3</v>
      </c>
      <c r="AR53" s="743"/>
      <c r="AS53" s="743"/>
      <c r="AT53" s="743"/>
      <c r="AU53" s="743"/>
      <c r="AV53" s="781"/>
      <c r="AW53" s="619" t="s">
        <v>59</v>
      </c>
      <c r="AX53" s="582"/>
      <c r="AY53" s="582"/>
      <c r="AZ53" s="582"/>
      <c r="BA53" s="582"/>
      <c r="BB53" s="582"/>
      <c r="BC53" s="582"/>
      <c r="BD53" s="582"/>
      <c r="BE53" s="585"/>
      <c r="BF53" s="583">
        <v>1919638</v>
      </c>
      <c r="BG53" s="584"/>
      <c r="BH53" s="584"/>
      <c r="BI53" s="584"/>
      <c r="BJ53" s="584"/>
      <c r="BK53" s="584"/>
      <c r="BL53" s="584"/>
      <c r="BM53" s="588">
        <v>6.7</v>
      </c>
      <c r="BN53" s="588"/>
      <c r="BO53" s="588"/>
      <c r="BP53" s="588"/>
      <c r="BQ53" s="584" t="s">
        <v>368</v>
      </c>
      <c r="BR53" s="584"/>
      <c r="BS53" s="584"/>
      <c r="BT53" s="584"/>
      <c r="BU53" s="584"/>
      <c r="BV53" s="584"/>
      <c r="BW53" s="584"/>
      <c r="BX53" s="584"/>
      <c r="BY53" s="584"/>
      <c r="BZ53" s="584">
        <v>1502166</v>
      </c>
      <c r="CA53" s="584"/>
      <c r="CB53" s="584"/>
      <c r="CC53" s="584"/>
      <c r="CD53" s="584"/>
      <c r="CE53" s="584"/>
      <c r="CF53" s="619" t="s">
        <v>58</v>
      </c>
      <c r="CG53" s="694"/>
      <c r="CH53" s="694"/>
      <c r="CI53" s="694"/>
      <c r="CJ53" s="694"/>
      <c r="CK53" s="694"/>
      <c r="CL53" s="694"/>
      <c r="CM53" s="694"/>
      <c r="CN53" s="694"/>
      <c r="CO53" s="694"/>
      <c r="CP53" s="694"/>
      <c r="CQ53" s="708" t="s">
        <v>3</v>
      </c>
      <c r="CR53" s="709"/>
      <c r="CS53" s="586">
        <v>5.0999999999999996</v>
      </c>
      <c r="CT53" s="635"/>
      <c r="CU53" s="635"/>
      <c r="CV53" s="635"/>
      <c r="CW53" s="635"/>
      <c r="CX53" s="635"/>
      <c r="CY53" s="635"/>
      <c r="CZ53" s="765"/>
      <c r="DA53" s="586">
        <v>4.5999999999999996</v>
      </c>
      <c r="DB53" s="635"/>
      <c r="DC53" s="635"/>
      <c r="DD53" s="635"/>
      <c r="DE53" s="635"/>
      <c r="DF53" s="635"/>
      <c r="DG53" s="635"/>
      <c r="DH53" s="760"/>
      <c r="DI53" s="4"/>
    </row>
    <row r="54" spans="2:113" ht="13.5" customHeight="1">
      <c r="B54" s="616"/>
      <c r="C54" s="641"/>
      <c r="D54" s="642"/>
      <c r="E54" s="642"/>
      <c r="F54" s="642"/>
      <c r="G54" s="642"/>
      <c r="H54" s="642"/>
      <c r="I54" s="691"/>
      <c r="J54" s="695" t="s">
        <v>57</v>
      </c>
      <c r="K54" s="695"/>
      <c r="L54" s="696"/>
      <c r="M54" s="583">
        <v>99856</v>
      </c>
      <c r="N54" s="584"/>
      <c r="O54" s="584"/>
      <c r="P54" s="584"/>
      <c r="Q54" s="584"/>
      <c r="R54" s="584"/>
      <c r="S54" s="584"/>
      <c r="T54" s="584"/>
      <c r="U54" s="588">
        <v>0.3</v>
      </c>
      <c r="V54" s="588"/>
      <c r="W54" s="588"/>
      <c r="X54" s="588"/>
      <c r="Y54" s="584">
        <v>99856</v>
      </c>
      <c r="Z54" s="584"/>
      <c r="AA54" s="584"/>
      <c r="AB54" s="584"/>
      <c r="AC54" s="584"/>
      <c r="AD54" s="584"/>
      <c r="AE54" s="584"/>
      <c r="AF54" s="584"/>
      <c r="AG54" s="584">
        <v>99856</v>
      </c>
      <c r="AH54" s="584"/>
      <c r="AI54" s="584"/>
      <c r="AJ54" s="584"/>
      <c r="AK54" s="584"/>
      <c r="AL54" s="584"/>
      <c r="AM54" s="584"/>
      <c r="AN54" s="584"/>
      <c r="AO54" s="584"/>
      <c r="AP54" s="584"/>
      <c r="AQ54" s="588">
        <v>0.7</v>
      </c>
      <c r="AR54" s="588"/>
      <c r="AS54" s="588"/>
      <c r="AT54" s="588"/>
      <c r="AU54" s="588"/>
      <c r="AV54" s="647"/>
      <c r="AW54" s="619" t="s">
        <v>56</v>
      </c>
      <c r="AX54" s="582"/>
      <c r="AY54" s="582"/>
      <c r="AZ54" s="582"/>
      <c r="BA54" s="582"/>
      <c r="BB54" s="582"/>
      <c r="BC54" s="582"/>
      <c r="BD54" s="582"/>
      <c r="BE54" s="585"/>
      <c r="BF54" s="583">
        <v>57619</v>
      </c>
      <c r="BG54" s="584"/>
      <c r="BH54" s="584"/>
      <c r="BI54" s="584"/>
      <c r="BJ54" s="584"/>
      <c r="BK54" s="584"/>
      <c r="BL54" s="584"/>
      <c r="BM54" s="588">
        <v>0.2</v>
      </c>
      <c r="BN54" s="588"/>
      <c r="BO54" s="588"/>
      <c r="BP54" s="588"/>
      <c r="BQ54" s="584" t="s">
        <v>368</v>
      </c>
      <c r="BR54" s="584"/>
      <c r="BS54" s="584"/>
      <c r="BT54" s="584"/>
      <c r="BU54" s="584"/>
      <c r="BV54" s="584"/>
      <c r="BW54" s="584"/>
      <c r="BX54" s="584"/>
      <c r="BY54" s="584"/>
      <c r="BZ54" s="584">
        <v>33974</v>
      </c>
      <c r="CA54" s="584"/>
      <c r="CB54" s="584"/>
      <c r="CC54" s="584"/>
      <c r="CD54" s="584"/>
      <c r="CE54" s="584"/>
      <c r="CF54" s="697" t="s">
        <v>55</v>
      </c>
      <c r="CG54" s="698"/>
      <c r="CH54" s="698"/>
      <c r="CI54" s="698"/>
      <c r="CJ54" s="698"/>
      <c r="CK54" s="698"/>
      <c r="CL54" s="698"/>
      <c r="CM54" s="698"/>
      <c r="CN54" s="698"/>
      <c r="CO54" s="698"/>
      <c r="CP54" s="698"/>
      <c r="CQ54" s="710" t="s">
        <v>3</v>
      </c>
      <c r="CR54" s="711"/>
      <c r="CS54" s="586">
        <v>6.8</v>
      </c>
      <c r="CT54" s="635"/>
      <c r="CU54" s="635"/>
      <c r="CV54" s="635"/>
      <c r="CW54" s="635"/>
      <c r="CX54" s="635"/>
      <c r="CY54" s="635"/>
      <c r="CZ54" s="765"/>
      <c r="DA54" s="586">
        <v>6.9</v>
      </c>
      <c r="DB54" s="635"/>
      <c r="DC54" s="635"/>
      <c r="DD54" s="635"/>
      <c r="DE54" s="635"/>
      <c r="DF54" s="635"/>
      <c r="DG54" s="635"/>
      <c r="DH54" s="760"/>
      <c r="DI54" s="4"/>
    </row>
    <row r="55" spans="2:113" ht="13.5" customHeight="1">
      <c r="B55" s="687"/>
      <c r="C55" s="699" t="s">
        <v>425</v>
      </c>
      <c r="D55" s="700"/>
      <c r="E55" s="700"/>
      <c r="F55" s="700"/>
      <c r="G55" s="700"/>
      <c r="H55" s="700"/>
      <c r="I55" s="700"/>
      <c r="J55" s="700"/>
      <c r="K55" s="700"/>
      <c r="L55" s="701"/>
      <c r="M55" s="733">
        <v>10</v>
      </c>
      <c r="N55" s="734"/>
      <c r="O55" s="734"/>
      <c r="P55" s="734"/>
      <c r="Q55" s="734"/>
      <c r="R55" s="734"/>
      <c r="S55" s="734"/>
      <c r="T55" s="734"/>
      <c r="U55" s="735">
        <v>0</v>
      </c>
      <c r="V55" s="735"/>
      <c r="W55" s="735"/>
      <c r="X55" s="735"/>
      <c r="Y55" s="734">
        <v>10</v>
      </c>
      <c r="Z55" s="734"/>
      <c r="AA55" s="734"/>
      <c r="AB55" s="734"/>
      <c r="AC55" s="734"/>
      <c r="AD55" s="734"/>
      <c r="AE55" s="734"/>
      <c r="AF55" s="734"/>
      <c r="AG55" s="734">
        <v>10</v>
      </c>
      <c r="AH55" s="734"/>
      <c r="AI55" s="734"/>
      <c r="AJ55" s="734"/>
      <c r="AK55" s="734"/>
      <c r="AL55" s="734"/>
      <c r="AM55" s="734"/>
      <c r="AN55" s="734"/>
      <c r="AO55" s="734"/>
      <c r="AP55" s="734"/>
      <c r="AQ55" s="735">
        <v>0</v>
      </c>
      <c r="AR55" s="735"/>
      <c r="AS55" s="735"/>
      <c r="AT55" s="735"/>
      <c r="AU55" s="735"/>
      <c r="AV55" s="778"/>
      <c r="AW55" s="619" t="s">
        <v>54</v>
      </c>
      <c r="AX55" s="582"/>
      <c r="AY55" s="582"/>
      <c r="AZ55" s="582"/>
      <c r="BA55" s="582"/>
      <c r="BB55" s="582"/>
      <c r="BC55" s="582"/>
      <c r="BD55" s="582"/>
      <c r="BE55" s="585"/>
      <c r="BF55" s="583">
        <v>56812</v>
      </c>
      <c r="BG55" s="584"/>
      <c r="BH55" s="584"/>
      <c r="BI55" s="584"/>
      <c r="BJ55" s="584"/>
      <c r="BK55" s="584"/>
      <c r="BL55" s="584"/>
      <c r="BM55" s="588">
        <v>0.2</v>
      </c>
      <c r="BN55" s="588"/>
      <c r="BO55" s="588"/>
      <c r="BP55" s="588"/>
      <c r="BQ55" s="584">
        <v>18382</v>
      </c>
      <c r="BR55" s="584"/>
      <c r="BS55" s="584"/>
      <c r="BT55" s="584"/>
      <c r="BU55" s="584"/>
      <c r="BV55" s="584"/>
      <c r="BW55" s="584"/>
      <c r="BX55" s="584"/>
      <c r="BY55" s="584"/>
      <c r="BZ55" s="584">
        <v>39222</v>
      </c>
      <c r="CA55" s="584"/>
      <c r="CB55" s="584"/>
      <c r="CC55" s="584"/>
      <c r="CD55" s="584"/>
      <c r="CE55" s="584"/>
      <c r="CF55" s="702" t="s">
        <v>426</v>
      </c>
      <c r="CG55" s="703"/>
      <c r="CH55" s="728" t="s">
        <v>53</v>
      </c>
      <c r="CI55" s="777"/>
      <c r="CJ55" s="777"/>
      <c r="CK55" s="777"/>
      <c r="CL55" s="777"/>
      <c r="CM55" s="777"/>
      <c r="CN55" s="777"/>
      <c r="CO55" s="777"/>
      <c r="CP55" s="777"/>
      <c r="CQ55" s="779" t="s">
        <v>3</v>
      </c>
      <c r="CR55" s="780"/>
      <c r="CS55" s="766" t="s">
        <v>368</v>
      </c>
      <c r="CT55" s="767"/>
      <c r="CU55" s="767"/>
      <c r="CV55" s="767"/>
      <c r="CW55" s="767"/>
      <c r="CX55" s="767"/>
      <c r="CY55" s="767"/>
      <c r="CZ55" s="768"/>
      <c r="DA55" s="766" t="s">
        <v>368</v>
      </c>
      <c r="DB55" s="767"/>
      <c r="DC55" s="767"/>
      <c r="DD55" s="767"/>
      <c r="DE55" s="767"/>
      <c r="DF55" s="767"/>
      <c r="DG55" s="767"/>
      <c r="DH55" s="776"/>
      <c r="DI55" s="4"/>
    </row>
    <row r="56" spans="2:113" ht="13.5" customHeight="1">
      <c r="B56" s="659" t="s">
        <v>52</v>
      </c>
      <c r="C56" s="582"/>
      <c r="D56" s="582"/>
      <c r="E56" s="582"/>
      <c r="F56" s="582"/>
      <c r="G56" s="582"/>
      <c r="H56" s="582"/>
      <c r="I56" s="582"/>
      <c r="J56" s="582"/>
      <c r="K56" s="582"/>
      <c r="L56" s="585"/>
      <c r="M56" s="583">
        <v>15751785</v>
      </c>
      <c r="N56" s="584"/>
      <c r="O56" s="584"/>
      <c r="P56" s="584"/>
      <c r="Q56" s="584"/>
      <c r="R56" s="584"/>
      <c r="S56" s="584"/>
      <c r="T56" s="584"/>
      <c r="U56" s="588">
        <v>55.1</v>
      </c>
      <c r="V56" s="588"/>
      <c r="W56" s="588"/>
      <c r="X56" s="588"/>
      <c r="Y56" s="584">
        <v>7723886</v>
      </c>
      <c r="Z56" s="584"/>
      <c r="AA56" s="584"/>
      <c r="AB56" s="584"/>
      <c r="AC56" s="584"/>
      <c r="AD56" s="584"/>
      <c r="AE56" s="584"/>
      <c r="AF56" s="584"/>
      <c r="AG56" s="742">
        <v>7669596</v>
      </c>
      <c r="AH56" s="742"/>
      <c r="AI56" s="742"/>
      <c r="AJ56" s="742"/>
      <c r="AK56" s="742"/>
      <c r="AL56" s="742"/>
      <c r="AM56" s="742"/>
      <c r="AN56" s="742"/>
      <c r="AO56" s="742"/>
      <c r="AP56" s="742"/>
      <c r="AQ56" s="588">
        <v>53.1</v>
      </c>
      <c r="AR56" s="588"/>
      <c r="AS56" s="588"/>
      <c r="AT56" s="588"/>
      <c r="AU56" s="588"/>
      <c r="AV56" s="647"/>
      <c r="AW56" s="772" t="s">
        <v>427</v>
      </c>
      <c r="AX56" s="773"/>
      <c r="AY56" s="773"/>
      <c r="AZ56" s="773"/>
      <c r="BA56" s="773"/>
      <c r="BB56" s="773"/>
      <c r="BC56" s="773"/>
      <c r="BD56" s="773"/>
      <c r="BE56" s="774"/>
      <c r="BF56" s="583">
        <v>467984</v>
      </c>
      <c r="BG56" s="584"/>
      <c r="BH56" s="584"/>
      <c r="BI56" s="584"/>
      <c r="BJ56" s="584"/>
      <c r="BK56" s="584"/>
      <c r="BL56" s="584"/>
      <c r="BM56" s="588">
        <v>1.6</v>
      </c>
      <c r="BN56" s="588"/>
      <c r="BO56" s="588"/>
      <c r="BP56" s="588"/>
      <c r="BQ56" s="584">
        <v>268746</v>
      </c>
      <c r="BR56" s="584"/>
      <c r="BS56" s="584"/>
      <c r="BT56" s="584"/>
      <c r="BU56" s="584"/>
      <c r="BV56" s="584"/>
      <c r="BW56" s="584"/>
      <c r="BX56" s="584"/>
      <c r="BY56" s="584"/>
      <c r="BZ56" s="584">
        <v>227739</v>
      </c>
      <c r="CA56" s="584"/>
      <c r="CB56" s="584"/>
      <c r="CC56" s="584"/>
      <c r="CD56" s="584"/>
      <c r="CE56" s="584"/>
      <c r="CF56" s="704"/>
      <c r="CG56" s="705"/>
      <c r="CH56" s="619" t="s">
        <v>51</v>
      </c>
      <c r="CI56" s="694"/>
      <c r="CJ56" s="694"/>
      <c r="CK56" s="694"/>
      <c r="CL56" s="694"/>
      <c r="CM56" s="694"/>
      <c r="CN56" s="694"/>
      <c r="CO56" s="694"/>
      <c r="CP56" s="694"/>
      <c r="CQ56" s="708" t="s">
        <v>3</v>
      </c>
      <c r="CR56" s="709"/>
      <c r="CS56" s="769" t="s">
        <v>368</v>
      </c>
      <c r="CT56" s="770"/>
      <c r="CU56" s="770"/>
      <c r="CV56" s="770"/>
      <c r="CW56" s="770"/>
      <c r="CX56" s="770"/>
      <c r="CY56" s="770"/>
      <c r="CZ56" s="771"/>
      <c r="DA56" s="769" t="s">
        <v>368</v>
      </c>
      <c r="DB56" s="770"/>
      <c r="DC56" s="770"/>
      <c r="DD56" s="770"/>
      <c r="DE56" s="770"/>
      <c r="DF56" s="770"/>
      <c r="DG56" s="770"/>
      <c r="DH56" s="775"/>
      <c r="DI56" s="4"/>
    </row>
    <row r="57" spans="2:113" ht="13.5" customHeight="1">
      <c r="B57" s="659" t="s">
        <v>50</v>
      </c>
      <c r="C57" s="582"/>
      <c r="D57" s="582"/>
      <c r="E57" s="582"/>
      <c r="F57" s="582"/>
      <c r="G57" s="582"/>
      <c r="H57" s="582"/>
      <c r="I57" s="582"/>
      <c r="J57" s="582"/>
      <c r="K57" s="582"/>
      <c r="L57" s="585"/>
      <c r="M57" s="583">
        <v>3344574</v>
      </c>
      <c r="N57" s="584"/>
      <c r="O57" s="584"/>
      <c r="P57" s="584"/>
      <c r="Q57" s="584"/>
      <c r="R57" s="584"/>
      <c r="S57" s="584"/>
      <c r="T57" s="584"/>
      <c r="U57" s="588">
        <v>11.7</v>
      </c>
      <c r="V57" s="588"/>
      <c r="W57" s="588"/>
      <c r="X57" s="588"/>
      <c r="Y57" s="584">
        <v>2626205</v>
      </c>
      <c r="Z57" s="584"/>
      <c r="AA57" s="584"/>
      <c r="AB57" s="584"/>
      <c r="AC57" s="584"/>
      <c r="AD57" s="584"/>
      <c r="AE57" s="584"/>
      <c r="AF57" s="584"/>
      <c r="AG57" s="584">
        <v>2561375</v>
      </c>
      <c r="AH57" s="584"/>
      <c r="AI57" s="584"/>
      <c r="AJ57" s="584"/>
      <c r="AK57" s="584"/>
      <c r="AL57" s="584"/>
      <c r="AM57" s="584"/>
      <c r="AN57" s="584"/>
      <c r="AO57" s="584"/>
      <c r="AP57" s="584"/>
      <c r="AQ57" s="588">
        <v>17.7</v>
      </c>
      <c r="AR57" s="588"/>
      <c r="AS57" s="588"/>
      <c r="AT57" s="588"/>
      <c r="AU57" s="588"/>
      <c r="AV57" s="647"/>
      <c r="AW57" s="619" t="s">
        <v>49</v>
      </c>
      <c r="AX57" s="582"/>
      <c r="AY57" s="582"/>
      <c r="AZ57" s="582"/>
      <c r="BA57" s="582"/>
      <c r="BB57" s="582"/>
      <c r="BC57" s="582"/>
      <c r="BD57" s="582"/>
      <c r="BE57" s="585"/>
      <c r="BF57" s="583">
        <v>2750035</v>
      </c>
      <c r="BG57" s="584"/>
      <c r="BH57" s="584"/>
      <c r="BI57" s="584"/>
      <c r="BJ57" s="584"/>
      <c r="BK57" s="584"/>
      <c r="BL57" s="584"/>
      <c r="BM57" s="588">
        <v>9.6</v>
      </c>
      <c r="BN57" s="588"/>
      <c r="BO57" s="588"/>
      <c r="BP57" s="588"/>
      <c r="BQ57" s="584">
        <v>1444824</v>
      </c>
      <c r="BR57" s="584"/>
      <c r="BS57" s="584"/>
      <c r="BT57" s="584"/>
      <c r="BU57" s="584"/>
      <c r="BV57" s="584"/>
      <c r="BW57" s="584"/>
      <c r="BX57" s="584"/>
      <c r="BY57" s="584"/>
      <c r="BZ57" s="584">
        <v>1147971</v>
      </c>
      <c r="CA57" s="584"/>
      <c r="CB57" s="584"/>
      <c r="CC57" s="584"/>
      <c r="CD57" s="584"/>
      <c r="CE57" s="584"/>
      <c r="CF57" s="704"/>
      <c r="CG57" s="705"/>
      <c r="CH57" s="619" t="s">
        <v>48</v>
      </c>
      <c r="CI57" s="694"/>
      <c r="CJ57" s="694"/>
      <c r="CK57" s="694"/>
      <c r="CL57" s="694"/>
      <c r="CM57" s="694"/>
      <c r="CN57" s="694"/>
      <c r="CO57" s="694"/>
      <c r="CP57" s="694"/>
      <c r="CQ57" s="708" t="s">
        <v>3</v>
      </c>
      <c r="CR57" s="709"/>
      <c r="CS57" s="586">
        <v>-0.3</v>
      </c>
      <c r="CT57" s="635"/>
      <c r="CU57" s="635"/>
      <c r="CV57" s="635"/>
      <c r="CW57" s="635"/>
      <c r="CX57" s="635"/>
      <c r="CY57" s="635"/>
      <c r="CZ57" s="765"/>
      <c r="DA57" s="586">
        <v>-0.7</v>
      </c>
      <c r="DB57" s="635"/>
      <c r="DC57" s="635"/>
      <c r="DD57" s="635"/>
      <c r="DE57" s="635"/>
      <c r="DF57" s="635"/>
      <c r="DG57" s="635"/>
      <c r="DH57" s="760"/>
    </row>
    <row r="58" spans="2:113" ht="13.5" customHeight="1">
      <c r="B58" s="659" t="s">
        <v>47</v>
      </c>
      <c r="C58" s="582"/>
      <c r="D58" s="582"/>
      <c r="E58" s="582"/>
      <c r="F58" s="582"/>
      <c r="G58" s="582"/>
      <c r="H58" s="582"/>
      <c r="I58" s="582"/>
      <c r="J58" s="582"/>
      <c r="K58" s="582"/>
      <c r="L58" s="585"/>
      <c r="M58" s="583">
        <v>125866</v>
      </c>
      <c r="N58" s="584"/>
      <c r="O58" s="584"/>
      <c r="P58" s="584"/>
      <c r="Q58" s="584"/>
      <c r="R58" s="584"/>
      <c r="S58" s="584"/>
      <c r="T58" s="584"/>
      <c r="U58" s="588">
        <v>0.4</v>
      </c>
      <c r="V58" s="588"/>
      <c r="W58" s="588"/>
      <c r="X58" s="588"/>
      <c r="Y58" s="584">
        <v>117148</v>
      </c>
      <c r="Z58" s="584"/>
      <c r="AA58" s="584"/>
      <c r="AB58" s="584"/>
      <c r="AC58" s="584"/>
      <c r="AD58" s="584"/>
      <c r="AE58" s="584"/>
      <c r="AF58" s="584"/>
      <c r="AG58" s="584">
        <v>117148</v>
      </c>
      <c r="AH58" s="584"/>
      <c r="AI58" s="584"/>
      <c r="AJ58" s="584"/>
      <c r="AK58" s="584"/>
      <c r="AL58" s="584"/>
      <c r="AM58" s="584"/>
      <c r="AN58" s="584"/>
      <c r="AO58" s="584"/>
      <c r="AP58" s="584"/>
      <c r="AQ58" s="588">
        <v>0.8</v>
      </c>
      <c r="AR58" s="588"/>
      <c r="AS58" s="588"/>
      <c r="AT58" s="588"/>
      <c r="AU58" s="588"/>
      <c r="AV58" s="647"/>
      <c r="AW58" s="619" t="s">
        <v>46</v>
      </c>
      <c r="AX58" s="582"/>
      <c r="AY58" s="582"/>
      <c r="AZ58" s="582"/>
      <c r="BA58" s="582"/>
      <c r="BB58" s="582"/>
      <c r="BC58" s="582"/>
      <c r="BD58" s="582"/>
      <c r="BE58" s="585"/>
      <c r="BF58" s="583">
        <v>944659</v>
      </c>
      <c r="BG58" s="584"/>
      <c r="BH58" s="584"/>
      <c r="BI58" s="584"/>
      <c r="BJ58" s="584"/>
      <c r="BK58" s="584"/>
      <c r="BL58" s="584"/>
      <c r="BM58" s="588">
        <v>3.3</v>
      </c>
      <c r="BN58" s="588"/>
      <c r="BO58" s="588"/>
      <c r="BP58" s="588"/>
      <c r="BQ58" s="584">
        <v>14603</v>
      </c>
      <c r="BR58" s="584"/>
      <c r="BS58" s="584"/>
      <c r="BT58" s="584"/>
      <c r="BU58" s="584"/>
      <c r="BV58" s="584"/>
      <c r="BW58" s="584"/>
      <c r="BX58" s="584"/>
      <c r="BY58" s="584"/>
      <c r="BZ58" s="584">
        <v>467931</v>
      </c>
      <c r="CA58" s="584"/>
      <c r="CB58" s="584"/>
      <c r="CC58" s="584"/>
      <c r="CD58" s="584"/>
      <c r="CE58" s="584"/>
      <c r="CF58" s="706"/>
      <c r="CG58" s="707"/>
      <c r="CH58" s="697" t="s">
        <v>45</v>
      </c>
      <c r="CI58" s="698"/>
      <c r="CJ58" s="698"/>
      <c r="CK58" s="698"/>
      <c r="CL58" s="698"/>
      <c r="CM58" s="698"/>
      <c r="CN58" s="698"/>
      <c r="CO58" s="698"/>
      <c r="CP58" s="698"/>
      <c r="CQ58" s="710" t="s">
        <v>3</v>
      </c>
      <c r="CR58" s="711"/>
      <c r="CS58" s="761" t="s">
        <v>368</v>
      </c>
      <c r="CT58" s="762"/>
      <c r="CU58" s="762"/>
      <c r="CV58" s="762"/>
      <c r="CW58" s="762"/>
      <c r="CX58" s="762"/>
      <c r="CY58" s="762"/>
      <c r="CZ58" s="763"/>
      <c r="DA58" s="761" t="s">
        <v>368</v>
      </c>
      <c r="DB58" s="762"/>
      <c r="DC58" s="762"/>
      <c r="DD58" s="762"/>
      <c r="DE58" s="762"/>
      <c r="DF58" s="762"/>
      <c r="DG58" s="762"/>
      <c r="DH58" s="764"/>
      <c r="DI58" s="4"/>
    </row>
    <row r="59" spans="2:113" ht="13.5" customHeight="1">
      <c r="B59" s="659" t="s">
        <v>44</v>
      </c>
      <c r="C59" s="582"/>
      <c r="D59" s="582"/>
      <c r="E59" s="582"/>
      <c r="F59" s="582"/>
      <c r="G59" s="582"/>
      <c r="H59" s="582"/>
      <c r="I59" s="582"/>
      <c r="J59" s="582"/>
      <c r="K59" s="582"/>
      <c r="L59" s="585"/>
      <c r="M59" s="583">
        <v>2676900</v>
      </c>
      <c r="N59" s="584"/>
      <c r="O59" s="584"/>
      <c r="P59" s="584"/>
      <c r="Q59" s="584"/>
      <c r="R59" s="584"/>
      <c r="S59" s="584"/>
      <c r="T59" s="584"/>
      <c r="U59" s="588">
        <v>9.4</v>
      </c>
      <c r="V59" s="588"/>
      <c r="W59" s="588"/>
      <c r="X59" s="588"/>
      <c r="Y59" s="584">
        <v>1896353</v>
      </c>
      <c r="Z59" s="584"/>
      <c r="AA59" s="584"/>
      <c r="AB59" s="584"/>
      <c r="AC59" s="584"/>
      <c r="AD59" s="584"/>
      <c r="AE59" s="584"/>
      <c r="AF59" s="584"/>
      <c r="AG59" s="584">
        <v>1523767</v>
      </c>
      <c r="AH59" s="584"/>
      <c r="AI59" s="584"/>
      <c r="AJ59" s="584"/>
      <c r="AK59" s="584"/>
      <c r="AL59" s="584"/>
      <c r="AM59" s="584"/>
      <c r="AN59" s="584"/>
      <c r="AO59" s="584"/>
      <c r="AP59" s="584"/>
      <c r="AQ59" s="588">
        <v>10.5</v>
      </c>
      <c r="AR59" s="588"/>
      <c r="AS59" s="588"/>
      <c r="AT59" s="588"/>
      <c r="AU59" s="588"/>
      <c r="AV59" s="647"/>
      <c r="AW59" s="619" t="s">
        <v>428</v>
      </c>
      <c r="AX59" s="582"/>
      <c r="AY59" s="582"/>
      <c r="AZ59" s="582"/>
      <c r="BA59" s="582"/>
      <c r="BB59" s="582"/>
      <c r="BC59" s="582"/>
      <c r="BD59" s="582"/>
      <c r="BE59" s="585"/>
      <c r="BF59" s="583">
        <v>3050228</v>
      </c>
      <c r="BG59" s="584"/>
      <c r="BH59" s="584"/>
      <c r="BI59" s="584"/>
      <c r="BJ59" s="584"/>
      <c r="BK59" s="584"/>
      <c r="BL59" s="584"/>
      <c r="BM59" s="588">
        <v>10.7</v>
      </c>
      <c r="BN59" s="588"/>
      <c r="BO59" s="588"/>
      <c r="BP59" s="588"/>
      <c r="BQ59" s="584">
        <v>728783</v>
      </c>
      <c r="BR59" s="584"/>
      <c r="BS59" s="584"/>
      <c r="BT59" s="584"/>
      <c r="BU59" s="584"/>
      <c r="BV59" s="584"/>
      <c r="BW59" s="584"/>
      <c r="BX59" s="584"/>
      <c r="BY59" s="584"/>
      <c r="BZ59" s="584">
        <v>2303522</v>
      </c>
      <c r="CA59" s="584"/>
      <c r="CB59" s="584"/>
      <c r="CC59" s="584"/>
      <c r="CD59" s="584"/>
      <c r="CE59" s="584"/>
      <c r="CF59" s="638" t="s">
        <v>429</v>
      </c>
      <c r="CG59" s="639"/>
      <c r="CH59" s="639"/>
      <c r="CI59" s="639"/>
      <c r="CJ59" s="640"/>
      <c r="CK59" s="632" t="s">
        <v>430</v>
      </c>
      <c r="CL59" s="632"/>
      <c r="CM59" s="632"/>
      <c r="CN59" s="632"/>
      <c r="CO59" s="632"/>
      <c r="CP59" s="632"/>
      <c r="CQ59" s="632"/>
      <c r="CR59" s="633"/>
      <c r="CS59" s="583">
        <v>1152737</v>
      </c>
      <c r="CT59" s="752"/>
      <c r="CU59" s="752"/>
      <c r="CV59" s="752"/>
      <c r="CW59" s="752"/>
      <c r="CX59" s="752"/>
      <c r="CY59" s="752"/>
      <c r="CZ59" s="753"/>
      <c r="DA59" s="583">
        <v>688343</v>
      </c>
      <c r="DB59" s="752"/>
      <c r="DC59" s="752"/>
      <c r="DD59" s="752"/>
      <c r="DE59" s="752"/>
      <c r="DF59" s="752"/>
      <c r="DG59" s="752"/>
      <c r="DH59" s="754"/>
      <c r="DI59" s="4"/>
    </row>
    <row r="60" spans="2:113" ht="13.5" customHeight="1">
      <c r="B60" s="17"/>
      <c r="C60" s="582" t="s">
        <v>43</v>
      </c>
      <c r="D60" s="582"/>
      <c r="E60" s="582"/>
      <c r="F60" s="582"/>
      <c r="G60" s="582"/>
      <c r="H60" s="582"/>
      <c r="I60" s="582"/>
      <c r="J60" s="582"/>
      <c r="K60" s="582"/>
      <c r="L60" s="585"/>
      <c r="M60" s="583">
        <v>682306</v>
      </c>
      <c r="N60" s="584"/>
      <c r="O60" s="584"/>
      <c r="P60" s="584"/>
      <c r="Q60" s="584"/>
      <c r="R60" s="584"/>
      <c r="S60" s="584"/>
      <c r="T60" s="584"/>
      <c r="U60" s="588">
        <v>2.4</v>
      </c>
      <c r="V60" s="588"/>
      <c r="W60" s="588"/>
      <c r="X60" s="588"/>
      <c r="Y60" s="584">
        <v>679210</v>
      </c>
      <c r="Z60" s="584"/>
      <c r="AA60" s="584"/>
      <c r="AB60" s="584"/>
      <c r="AC60" s="584"/>
      <c r="AD60" s="584"/>
      <c r="AE60" s="584"/>
      <c r="AF60" s="584"/>
      <c r="AG60" s="584">
        <v>569574</v>
      </c>
      <c r="AH60" s="584"/>
      <c r="AI60" s="584"/>
      <c r="AJ60" s="584"/>
      <c r="AK60" s="584"/>
      <c r="AL60" s="584"/>
      <c r="AM60" s="584"/>
      <c r="AN60" s="584"/>
      <c r="AO60" s="584"/>
      <c r="AP60" s="584"/>
      <c r="AQ60" s="588">
        <v>3.9</v>
      </c>
      <c r="AR60" s="588"/>
      <c r="AS60" s="588"/>
      <c r="AT60" s="588"/>
      <c r="AU60" s="588"/>
      <c r="AV60" s="647"/>
      <c r="AW60" s="619" t="s">
        <v>42</v>
      </c>
      <c r="AX60" s="582"/>
      <c r="AY60" s="582"/>
      <c r="AZ60" s="582"/>
      <c r="BA60" s="582"/>
      <c r="BB60" s="582"/>
      <c r="BC60" s="582"/>
      <c r="BD60" s="582"/>
      <c r="BE60" s="585"/>
      <c r="BF60" s="583" t="s">
        <v>368</v>
      </c>
      <c r="BG60" s="584"/>
      <c r="BH60" s="584"/>
      <c r="BI60" s="584"/>
      <c r="BJ60" s="584"/>
      <c r="BK60" s="584"/>
      <c r="BL60" s="584"/>
      <c r="BM60" s="588" t="s">
        <v>368</v>
      </c>
      <c r="BN60" s="588"/>
      <c r="BO60" s="588"/>
      <c r="BP60" s="588"/>
      <c r="BQ60" s="584" t="s">
        <v>368</v>
      </c>
      <c r="BR60" s="584"/>
      <c r="BS60" s="584"/>
      <c r="BT60" s="584"/>
      <c r="BU60" s="584"/>
      <c r="BV60" s="584"/>
      <c r="BW60" s="584"/>
      <c r="BX60" s="584"/>
      <c r="BY60" s="584"/>
      <c r="BZ60" s="584" t="s">
        <v>368</v>
      </c>
      <c r="CA60" s="584"/>
      <c r="CB60" s="584"/>
      <c r="CC60" s="584"/>
      <c r="CD60" s="584"/>
      <c r="CE60" s="584"/>
      <c r="CF60" s="641"/>
      <c r="CG60" s="642"/>
      <c r="CH60" s="642"/>
      <c r="CI60" s="642"/>
      <c r="CJ60" s="643"/>
      <c r="CK60" s="582" t="s">
        <v>431</v>
      </c>
      <c r="CL60" s="582"/>
      <c r="CM60" s="582"/>
      <c r="CN60" s="582"/>
      <c r="CO60" s="582"/>
      <c r="CP60" s="582"/>
      <c r="CQ60" s="582"/>
      <c r="CR60" s="585"/>
      <c r="CS60" s="583" t="s">
        <v>368</v>
      </c>
      <c r="CT60" s="752"/>
      <c r="CU60" s="752"/>
      <c r="CV60" s="752"/>
      <c r="CW60" s="752"/>
      <c r="CX60" s="752"/>
      <c r="CY60" s="752"/>
      <c r="CZ60" s="753"/>
      <c r="DA60" s="583" t="s">
        <v>368</v>
      </c>
      <c r="DB60" s="752"/>
      <c r="DC60" s="752"/>
      <c r="DD60" s="752"/>
      <c r="DE60" s="752"/>
      <c r="DF60" s="752"/>
      <c r="DG60" s="752"/>
      <c r="DH60" s="754"/>
      <c r="DI60" s="4"/>
    </row>
    <row r="61" spans="2:113" ht="13.5" customHeight="1">
      <c r="B61" s="659" t="s">
        <v>41</v>
      </c>
      <c r="C61" s="582"/>
      <c r="D61" s="582"/>
      <c r="E61" s="582"/>
      <c r="F61" s="582"/>
      <c r="G61" s="582"/>
      <c r="H61" s="582"/>
      <c r="I61" s="582"/>
      <c r="J61" s="582"/>
      <c r="K61" s="582"/>
      <c r="L61" s="585"/>
      <c r="M61" s="583">
        <v>3176002</v>
      </c>
      <c r="N61" s="584"/>
      <c r="O61" s="584"/>
      <c r="P61" s="584"/>
      <c r="Q61" s="584"/>
      <c r="R61" s="584"/>
      <c r="S61" s="584"/>
      <c r="T61" s="584"/>
      <c r="U61" s="588">
        <v>11.1</v>
      </c>
      <c r="V61" s="588"/>
      <c r="W61" s="588"/>
      <c r="X61" s="588"/>
      <c r="Y61" s="584">
        <v>2603974</v>
      </c>
      <c r="Z61" s="584"/>
      <c r="AA61" s="584"/>
      <c r="AB61" s="584"/>
      <c r="AC61" s="584"/>
      <c r="AD61" s="584"/>
      <c r="AE61" s="584"/>
      <c r="AF61" s="584"/>
      <c r="AG61" s="584">
        <v>1718832</v>
      </c>
      <c r="AH61" s="584"/>
      <c r="AI61" s="584"/>
      <c r="AJ61" s="584"/>
      <c r="AK61" s="584"/>
      <c r="AL61" s="584"/>
      <c r="AM61" s="584"/>
      <c r="AN61" s="584"/>
      <c r="AO61" s="584"/>
      <c r="AP61" s="584"/>
      <c r="AQ61" s="588">
        <v>11.9</v>
      </c>
      <c r="AR61" s="588"/>
      <c r="AS61" s="588"/>
      <c r="AT61" s="588"/>
      <c r="AU61" s="588"/>
      <c r="AV61" s="647"/>
      <c r="AW61" s="619" t="s">
        <v>40</v>
      </c>
      <c r="AX61" s="582"/>
      <c r="AY61" s="582"/>
      <c r="AZ61" s="582"/>
      <c r="BA61" s="582"/>
      <c r="BB61" s="582"/>
      <c r="BC61" s="582"/>
      <c r="BD61" s="582"/>
      <c r="BE61" s="585"/>
      <c r="BF61" s="583">
        <v>1214579</v>
      </c>
      <c r="BG61" s="584"/>
      <c r="BH61" s="584"/>
      <c r="BI61" s="584"/>
      <c r="BJ61" s="584"/>
      <c r="BK61" s="584"/>
      <c r="BL61" s="584"/>
      <c r="BM61" s="588">
        <v>4.2</v>
      </c>
      <c r="BN61" s="588"/>
      <c r="BO61" s="588"/>
      <c r="BP61" s="588"/>
      <c r="BQ61" s="584" t="s">
        <v>368</v>
      </c>
      <c r="BR61" s="584"/>
      <c r="BS61" s="584"/>
      <c r="BT61" s="584"/>
      <c r="BU61" s="584"/>
      <c r="BV61" s="584"/>
      <c r="BW61" s="584"/>
      <c r="BX61" s="584"/>
      <c r="BY61" s="584"/>
      <c r="BZ61" s="584">
        <v>1156247</v>
      </c>
      <c r="CA61" s="584"/>
      <c r="CB61" s="584"/>
      <c r="CC61" s="584"/>
      <c r="CD61" s="584"/>
      <c r="CE61" s="584"/>
      <c r="CF61" s="644"/>
      <c r="CG61" s="645"/>
      <c r="CH61" s="645"/>
      <c r="CI61" s="645"/>
      <c r="CJ61" s="646"/>
      <c r="CK61" s="662" t="s">
        <v>432</v>
      </c>
      <c r="CL61" s="662"/>
      <c r="CM61" s="662"/>
      <c r="CN61" s="662"/>
      <c r="CO61" s="662"/>
      <c r="CP61" s="662"/>
      <c r="CQ61" s="662"/>
      <c r="CR61" s="663"/>
      <c r="CS61" s="583">
        <v>3069237</v>
      </c>
      <c r="CT61" s="752"/>
      <c r="CU61" s="752"/>
      <c r="CV61" s="752"/>
      <c r="CW61" s="752"/>
      <c r="CX61" s="752"/>
      <c r="CY61" s="752"/>
      <c r="CZ61" s="753"/>
      <c r="DA61" s="583">
        <v>2887029</v>
      </c>
      <c r="DB61" s="752"/>
      <c r="DC61" s="752"/>
      <c r="DD61" s="752"/>
      <c r="DE61" s="752"/>
      <c r="DF61" s="752"/>
      <c r="DG61" s="752"/>
      <c r="DH61" s="754"/>
      <c r="DI61" s="4"/>
    </row>
    <row r="62" spans="2:113" ht="13.5" customHeight="1">
      <c r="B62" s="659" t="s">
        <v>39</v>
      </c>
      <c r="C62" s="582"/>
      <c r="D62" s="582"/>
      <c r="E62" s="582"/>
      <c r="F62" s="582"/>
      <c r="G62" s="582"/>
      <c r="H62" s="582"/>
      <c r="I62" s="582"/>
      <c r="J62" s="582"/>
      <c r="K62" s="582"/>
      <c r="L62" s="585"/>
      <c r="M62" s="583">
        <v>964421</v>
      </c>
      <c r="N62" s="584"/>
      <c r="O62" s="584"/>
      <c r="P62" s="584"/>
      <c r="Q62" s="584"/>
      <c r="R62" s="584"/>
      <c r="S62" s="584"/>
      <c r="T62" s="584"/>
      <c r="U62" s="588">
        <v>3.4</v>
      </c>
      <c r="V62" s="588"/>
      <c r="W62" s="588"/>
      <c r="X62" s="588"/>
      <c r="Y62" s="584">
        <v>956317</v>
      </c>
      <c r="Z62" s="584"/>
      <c r="AA62" s="584"/>
      <c r="AB62" s="584"/>
      <c r="AC62" s="584"/>
      <c r="AD62" s="584"/>
      <c r="AE62" s="584"/>
      <c r="AF62" s="584"/>
      <c r="AG62" s="584" t="s">
        <v>368</v>
      </c>
      <c r="AH62" s="584"/>
      <c r="AI62" s="584"/>
      <c r="AJ62" s="584"/>
      <c r="AK62" s="584"/>
      <c r="AL62" s="584"/>
      <c r="AM62" s="584"/>
      <c r="AN62" s="584"/>
      <c r="AO62" s="584"/>
      <c r="AP62" s="584"/>
      <c r="AQ62" s="588" t="s">
        <v>368</v>
      </c>
      <c r="AR62" s="588"/>
      <c r="AS62" s="588"/>
      <c r="AT62" s="588"/>
      <c r="AU62" s="588"/>
      <c r="AV62" s="647"/>
      <c r="AW62" s="619" t="s">
        <v>433</v>
      </c>
      <c r="AX62" s="582"/>
      <c r="AY62" s="582"/>
      <c r="AZ62" s="582"/>
      <c r="BA62" s="582"/>
      <c r="BB62" s="582"/>
      <c r="BC62" s="582"/>
      <c r="BD62" s="582"/>
      <c r="BE62" s="585"/>
      <c r="BF62" s="583" t="s">
        <v>368</v>
      </c>
      <c r="BG62" s="584"/>
      <c r="BH62" s="584"/>
      <c r="BI62" s="584"/>
      <c r="BJ62" s="584"/>
      <c r="BK62" s="584"/>
      <c r="BL62" s="584"/>
      <c r="BM62" s="588" t="s">
        <v>368</v>
      </c>
      <c r="BN62" s="588"/>
      <c r="BO62" s="588"/>
      <c r="BP62" s="588"/>
      <c r="BQ62" s="584" t="s">
        <v>368</v>
      </c>
      <c r="BR62" s="584"/>
      <c r="BS62" s="584"/>
      <c r="BT62" s="584"/>
      <c r="BU62" s="584"/>
      <c r="BV62" s="584"/>
      <c r="BW62" s="584"/>
      <c r="BX62" s="584"/>
      <c r="BY62" s="584"/>
      <c r="BZ62" s="584" t="s">
        <v>368</v>
      </c>
      <c r="CA62" s="584"/>
      <c r="CB62" s="584"/>
      <c r="CC62" s="584"/>
      <c r="CD62" s="584"/>
      <c r="CE62" s="584"/>
      <c r="CF62" s="648" t="s">
        <v>38</v>
      </c>
      <c r="CG62" s="649"/>
      <c r="CH62" s="649"/>
      <c r="CI62" s="649"/>
      <c r="CJ62" s="649"/>
      <c r="CK62" s="649"/>
      <c r="CL62" s="649"/>
      <c r="CM62" s="649"/>
      <c r="CN62" s="649"/>
      <c r="CO62" s="649"/>
      <c r="CP62" s="649"/>
      <c r="CQ62" s="649"/>
      <c r="CR62" s="649"/>
      <c r="CS62" s="755">
        <v>14555253</v>
      </c>
      <c r="CT62" s="756"/>
      <c r="CU62" s="756"/>
      <c r="CV62" s="756"/>
      <c r="CW62" s="756"/>
      <c r="CX62" s="756"/>
      <c r="CY62" s="756"/>
      <c r="CZ62" s="757"/>
      <c r="DA62" s="758">
        <v>14219333</v>
      </c>
      <c r="DB62" s="756"/>
      <c r="DC62" s="756"/>
      <c r="DD62" s="756"/>
      <c r="DE62" s="756"/>
      <c r="DF62" s="756"/>
      <c r="DG62" s="756"/>
      <c r="DH62" s="759"/>
      <c r="DI62" s="4"/>
    </row>
    <row r="63" spans="2:113" ht="13.5" customHeight="1">
      <c r="B63" s="659" t="s">
        <v>37</v>
      </c>
      <c r="C63" s="582"/>
      <c r="D63" s="582"/>
      <c r="E63" s="582"/>
      <c r="F63" s="582"/>
      <c r="G63" s="582"/>
      <c r="H63" s="582"/>
      <c r="I63" s="582"/>
      <c r="J63" s="582"/>
      <c r="K63" s="582"/>
      <c r="L63" s="585"/>
      <c r="M63" s="583">
        <v>7200</v>
      </c>
      <c r="N63" s="584"/>
      <c r="O63" s="584"/>
      <c r="P63" s="584"/>
      <c r="Q63" s="584"/>
      <c r="R63" s="584"/>
      <c r="S63" s="584"/>
      <c r="T63" s="584"/>
      <c r="U63" s="588">
        <v>0</v>
      </c>
      <c r="V63" s="588"/>
      <c r="W63" s="588"/>
      <c r="X63" s="588"/>
      <c r="Y63" s="584">
        <v>112</v>
      </c>
      <c r="Z63" s="584"/>
      <c r="AA63" s="584"/>
      <c r="AB63" s="584"/>
      <c r="AC63" s="584"/>
      <c r="AD63" s="584"/>
      <c r="AE63" s="584"/>
      <c r="AF63" s="584"/>
      <c r="AG63" s="584" t="s">
        <v>368</v>
      </c>
      <c r="AH63" s="584"/>
      <c r="AI63" s="584"/>
      <c r="AJ63" s="584"/>
      <c r="AK63" s="584"/>
      <c r="AL63" s="584"/>
      <c r="AM63" s="584"/>
      <c r="AN63" s="584"/>
      <c r="AO63" s="584"/>
      <c r="AP63" s="584"/>
      <c r="AQ63" s="588" t="s">
        <v>368</v>
      </c>
      <c r="AR63" s="588"/>
      <c r="AS63" s="588"/>
      <c r="AT63" s="588"/>
      <c r="AU63" s="588"/>
      <c r="AV63" s="647"/>
      <c r="AW63" s="619" t="s">
        <v>35</v>
      </c>
      <c r="AX63" s="582"/>
      <c r="AY63" s="582"/>
      <c r="AZ63" s="582"/>
      <c r="BA63" s="582"/>
      <c r="BB63" s="582"/>
      <c r="BC63" s="582"/>
      <c r="BD63" s="582"/>
      <c r="BE63" s="585"/>
      <c r="BF63" s="583" t="s">
        <v>368</v>
      </c>
      <c r="BG63" s="584"/>
      <c r="BH63" s="584"/>
      <c r="BI63" s="584"/>
      <c r="BJ63" s="584"/>
      <c r="BK63" s="584"/>
      <c r="BL63" s="584"/>
      <c r="BM63" s="588" t="s">
        <v>368</v>
      </c>
      <c r="BN63" s="588"/>
      <c r="BO63" s="588"/>
      <c r="BP63" s="588"/>
      <c r="BQ63" s="584" t="s">
        <v>368</v>
      </c>
      <c r="BR63" s="584"/>
      <c r="BS63" s="584"/>
      <c r="BT63" s="584"/>
      <c r="BU63" s="584"/>
      <c r="BV63" s="584"/>
      <c r="BW63" s="584"/>
      <c r="BX63" s="584"/>
      <c r="BY63" s="584"/>
      <c r="BZ63" s="584" t="s">
        <v>368</v>
      </c>
      <c r="CA63" s="584"/>
      <c r="CB63" s="584"/>
      <c r="CC63" s="584"/>
      <c r="CD63" s="584"/>
      <c r="CE63" s="584"/>
      <c r="CF63" s="650" t="s">
        <v>434</v>
      </c>
      <c r="CG63" s="651"/>
      <c r="CH63" s="651"/>
      <c r="CI63" s="651"/>
      <c r="CJ63" s="652"/>
      <c r="CK63" s="619" t="s">
        <v>36</v>
      </c>
      <c r="CL63" s="582"/>
      <c r="CM63" s="582"/>
      <c r="CN63" s="582"/>
      <c r="CO63" s="582"/>
      <c r="CP63" s="582"/>
      <c r="CQ63" s="582"/>
      <c r="CR63" s="585"/>
      <c r="CS63" s="583">
        <v>3592504</v>
      </c>
      <c r="CT63" s="752"/>
      <c r="CU63" s="752"/>
      <c r="CV63" s="752"/>
      <c r="CW63" s="752"/>
      <c r="CX63" s="752"/>
      <c r="CY63" s="752"/>
      <c r="CZ63" s="753"/>
      <c r="DA63" s="583">
        <v>4432614</v>
      </c>
      <c r="DB63" s="752"/>
      <c r="DC63" s="752"/>
      <c r="DD63" s="752"/>
      <c r="DE63" s="752"/>
      <c r="DF63" s="752"/>
      <c r="DG63" s="752"/>
      <c r="DH63" s="754"/>
      <c r="DI63" s="4"/>
    </row>
    <row r="64" spans="2:113" ht="13.5" customHeight="1">
      <c r="B64" s="659" t="s">
        <v>35</v>
      </c>
      <c r="C64" s="582"/>
      <c r="D64" s="582"/>
      <c r="E64" s="582"/>
      <c r="F64" s="582"/>
      <c r="G64" s="582"/>
      <c r="H64" s="582"/>
      <c r="I64" s="582"/>
      <c r="J64" s="582"/>
      <c r="K64" s="582"/>
      <c r="L64" s="585"/>
      <c r="M64" s="583" t="s">
        <v>368</v>
      </c>
      <c r="N64" s="584"/>
      <c r="O64" s="584"/>
      <c r="P64" s="584"/>
      <c r="Q64" s="584"/>
      <c r="R64" s="584"/>
      <c r="S64" s="584"/>
      <c r="T64" s="584"/>
      <c r="U64" s="588" t="s">
        <v>368</v>
      </c>
      <c r="V64" s="588"/>
      <c r="W64" s="588"/>
      <c r="X64" s="588"/>
      <c r="Y64" s="584" t="s">
        <v>368</v>
      </c>
      <c r="Z64" s="584"/>
      <c r="AA64" s="584"/>
      <c r="AB64" s="584"/>
      <c r="AC64" s="584"/>
      <c r="AD64" s="584"/>
      <c r="AE64" s="584"/>
      <c r="AF64" s="584"/>
      <c r="AW64" s="660" t="s">
        <v>6</v>
      </c>
      <c r="AX64" s="582"/>
      <c r="AY64" s="582"/>
      <c r="AZ64" s="582"/>
      <c r="BA64" s="582"/>
      <c r="BB64" s="582"/>
      <c r="BC64" s="582"/>
      <c r="BD64" s="582"/>
      <c r="BE64" s="585"/>
      <c r="BF64" s="583">
        <v>28590692</v>
      </c>
      <c r="BG64" s="584"/>
      <c r="BH64" s="584"/>
      <c r="BI64" s="584"/>
      <c r="BJ64" s="584"/>
      <c r="BK64" s="584"/>
      <c r="BL64" s="584"/>
      <c r="BM64" s="588">
        <v>100</v>
      </c>
      <c r="BN64" s="588"/>
      <c r="BO64" s="588"/>
      <c r="BP64" s="588"/>
      <c r="BQ64" s="584">
        <v>2543944</v>
      </c>
      <c r="BR64" s="584"/>
      <c r="BS64" s="584"/>
      <c r="BT64" s="584"/>
      <c r="BU64" s="584"/>
      <c r="BV64" s="584"/>
      <c r="BW64" s="584"/>
      <c r="BX64" s="584"/>
      <c r="BY64" s="584"/>
      <c r="BZ64" s="584">
        <v>16387185</v>
      </c>
      <c r="CA64" s="584"/>
      <c r="CB64" s="584"/>
      <c r="CC64" s="584"/>
      <c r="CD64" s="584"/>
      <c r="CE64" s="584"/>
      <c r="CF64" s="653"/>
      <c r="CG64" s="654"/>
      <c r="CH64" s="654"/>
      <c r="CI64" s="654"/>
      <c r="CJ64" s="655"/>
      <c r="CK64" s="619" t="s">
        <v>34</v>
      </c>
      <c r="CL64" s="582"/>
      <c r="CM64" s="582"/>
      <c r="CN64" s="582"/>
      <c r="CO64" s="582"/>
      <c r="CP64" s="582"/>
      <c r="CQ64" s="582"/>
      <c r="CR64" s="585"/>
      <c r="CS64" s="583" t="s">
        <v>368</v>
      </c>
      <c r="CT64" s="752"/>
      <c r="CU64" s="752"/>
      <c r="CV64" s="752"/>
      <c r="CW64" s="752"/>
      <c r="CX64" s="752"/>
      <c r="CY64" s="752"/>
      <c r="CZ64" s="753"/>
      <c r="DA64" s="583" t="s">
        <v>368</v>
      </c>
      <c r="DB64" s="752"/>
      <c r="DC64" s="752"/>
      <c r="DD64" s="752"/>
      <c r="DE64" s="752"/>
      <c r="DF64" s="752"/>
      <c r="DG64" s="752"/>
      <c r="DH64" s="754"/>
      <c r="DI64" s="4"/>
    </row>
    <row r="65" spans="2:113" ht="13.5" customHeight="1">
      <c r="B65" s="659" t="s">
        <v>33</v>
      </c>
      <c r="C65" s="582"/>
      <c r="D65" s="582"/>
      <c r="E65" s="582"/>
      <c r="F65" s="582"/>
      <c r="G65" s="582"/>
      <c r="H65" s="582"/>
      <c r="I65" s="582"/>
      <c r="J65" s="582"/>
      <c r="K65" s="582"/>
      <c r="L65" s="585"/>
      <c r="M65" s="583">
        <v>2543944</v>
      </c>
      <c r="N65" s="584"/>
      <c r="O65" s="584"/>
      <c r="P65" s="584"/>
      <c r="Q65" s="584"/>
      <c r="R65" s="584"/>
      <c r="S65" s="584"/>
      <c r="T65" s="584"/>
      <c r="U65" s="588">
        <v>8.9</v>
      </c>
      <c r="V65" s="588"/>
      <c r="W65" s="588"/>
      <c r="X65" s="588"/>
      <c r="Y65" s="584">
        <v>463190</v>
      </c>
      <c r="Z65" s="584"/>
      <c r="AA65" s="584"/>
      <c r="AB65" s="584"/>
      <c r="AC65" s="584"/>
      <c r="AD65" s="584"/>
      <c r="AE65" s="584"/>
      <c r="AF65" s="584"/>
      <c r="AG65" s="18"/>
      <c r="AH65" s="745" t="s">
        <v>435</v>
      </c>
      <c r="AI65" s="745"/>
      <c r="AJ65" s="745"/>
      <c r="AK65" s="745"/>
      <c r="AL65" s="745"/>
      <c r="AM65" s="745"/>
      <c r="AN65" s="745"/>
      <c r="AO65" s="745"/>
      <c r="AP65" s="745"/>
      <c r="AQ65" s="745"/>
      <c r="AR65" s="745"/>
      <c r="AS65" s="745"/>
      <c r="AT65" s="745"/>
      <c r="AU65" s="745"/>
      <c r="AV65" s="746"/>
      <c r="AW65" s="661"/>
      <c r="AX65" s="662"/>
      <c r="AY65" s="662"/>
      <c r="AZ65" s="662"/>
      <c r="BA65" s="662"/>
      <c r="BB65" s="662"/>
      <c r="BC65" s="662"/>
      <c r="BD65" s="662"/>
      <c r="BE65" s="663"/>
      <c r="BF65" s="664"/>
      <c r="BG65" s="665"/>
      <c r="BH65" s="665"/>
      <c r="BI65" s="665"/>
      <c r="BJ65" s="665"/>
      <c r="BK65" s="665"/>
      <c r="BL65" s="665"/>
      <c r="BM65" s="666"/>
      <c r="BN65" s="666"/>
      <c r="BO65" s="666"/>
      <c r="BP65" s="666"/>
      <c r="BQ65" s="665"/>
      <c r="BR65" s="665"/>
      <c r="BS65" s="665"/>
      <c r="BT65" s="665"/>
      <c r="BU65" s="665"/>
      <c r="BV65" s="665"/>
      <c r="BW65" s="665"/>
      <c r="BX65" s="665"/>
      <c r="BY65" s="665"/>
      <c r="BZ65" s="665"/>
      <c r="CA65" s="665"/>
      <c r="CB65" s="665"/>
      <c r="CC65" s="665"/>
      <c r="CD65" s="665"/>
      <c r="CE65" s="665"/>
      <c r="CF65" s="653"/>
      <c r="CG65" s="654"/>
      <c r="CH65" s="654"/>
      <c r="CI65" s="654"/>
      <c r="CJ65" s="655"/>
      <c r="CK65" s="619" t="s">
        <v>32</v>
      </c>
      <c r="CL65" s="582"/>
      <c r="CM65" s="582"/>
      <c r="CN65" s="582"/>
      <c r="CO65" s="582"/>
      <c r="CP65" s="582"/>
      <c r="CQ65" s="582"/>
      <c r="CR65" s="585"/>
      <c r="CS65" s="583">
        <v>3942372</v>
      </c>
      <c r="CT65" s="752"/>
      <c r="CU65" s="752"/>
      <c r="CV65" s="752"/>
      <c r="CW65" s="752"/>
      <c r="CX65" s="752"/>
      <c r="CY65" s="752"/>
      <c r="CZ65" s="753"/>
      <c r="DA65" s="583">
        <v>4173069</v>
      </c>
      <c r="DB65" s="752"/>
      <c r="DC65" s="752"/>
      <c r="DD65" s="752"/>
      <c r="DE65" s="752"/>
      <c r="DF65" s="752"/>
      <c r="DG65" s="752"/>
      <c r="DH65" s="754"/>
      <c r="DI65" s="4"/>
    </row>
    <row r="66" spans="2:113" ht="13.5" customHeight="1">
      <c r="B66" s="17"/>
      <c r="C66" s="667" t="s">
        <v>31</v>
      </c>
      <c r="D66" s="667"/>
      <c r="E66" s="667"/>
      <c r="F66" s="667"/>
      <c r="G66" s="667"/>
      <c r="H66" s="667"/>
      <c r="I66" s="667"/>
      <c r="J66" s="667"/>
      <c r="K66" s="667"/>
      <c r="L66" s="668"/>
      <c r="M66" s="583">
        <v>75688</v>
      </c>
      <c r="N66" s="584"/>
      <c r="O66" s="584"/>
      <c r="P66" s="584"/>
      <c r="Q66" s="584"/>
      <c r="R66" s="584"/>
      <c r="S66" s="584"/>
      <c r="T66" s="584"/>
      <c r="U66" s="588">
        <v>0.3</v>
      </c>
      <c r="V66" s="588"/>
      <c r="W66" s="588"/>
      <c r="X66" s="588"/>
      <c r="Y66" s="584">
        <v>75688</v>
      </c>
      <c r="Z66" s="584"/>
      <c r="AA66" s="584"/>
      <c r="AB66" s="584"/>
      <c r="AC66" s="584"/>
      <c r="AD66" s="584"/>
      <c r="AE66" s="584"/>
      <c r="AF66" s="584"/>
      <c r="AG66" s="11"/>
      <c r="AH66" s="676">
        <v>13590718</v>
      </c>
      <c r="AI66" s="676"/>
      <c r="AJ66" s="676"/>
      <c r="AK66" s="676"/>
      <c r="AL66" s="676"/>
      <c r="AM66" s="676"/>
      <c r="AN66" s="676"/>
      <c r="AO66" s="676"/>
      <c r="AP66" s="676"/>
      <c r="AQ66" s="676"/>
      <c r="AR66" s="676"/>
      <c r="AS66" s="676"/>
      <c r="AT66" s="677" t="s">
        <v>5</v>
      </c>
      <c r="AU66" s="677"/>
      <c r="AV66" s="14"/>
      <c r="AW66" s="678" t="s">
        <v>436</v>
      </c>
      <c r="AX66" s="679"/>
      <c r="AY66" s="728" t="s">
        <v>30</v>
      </c>
      <c r="AZ66" s="747"/>
      <c r="BA66" s="747"/>
      <c r="BB66" s="747"/>
      <c r="BC66" s="747"/>
      <c r="BD66" s="747"/>
      <c r="BE66" s="748"/>
      <c r="BF66" s="749">
        <v>3176002</v>
      </c>
      <c r="BG66" s="750"/>
      <c r="BH66" s="750"/>
      <c r="BI66" s="750"/>
      <c r="BJ66" s="750"/>
      <c r="BK66" s="751"/>
      <c r="BL66" s="719" t="s">
        <v>437</v>
      </c>
      <c r="BM66" s="722" t="s">
        <v>438</v>
      </c>
      <c r="BN66" s="728" t="s">
        <v>29</v>
      </c>
      <c r="BO66" s="632"/>
      <c r="BP66" s="632"/>
      <c r="BQ66" s="632"/>
      <c r="BR66" s="632"/>
      <c r="BS66" s="632"/>
      <c r="BT66" s="632"/>
      <c r="BU66" s="632"/>
      <c r="BV66" s="632"/>
      <c r="BW66" s="632"/>
      <c r="BX66" s="632"/>
      <c r="BY66" s="633"/>
      <c r="BZ66" s="749">
        <v>446757</v>
      </c>
      <c r="CA66" s="750"/>
      <c r="CB66" s="750"/>
      <c r="CC66" s="750"/>
      <c r="CD66" s="750"/>
      <c r="CE66" s="750"/>
      <c r="CF66" s="656"/>
      <c r="CG66" s="657"/>
      <c r="CH66" s="657"/>
      <c r="CI66" s="657"/>
      <c r="CJ66" s="658"/>
      <c r="CK66" s="697" t="s">
        <v>28</v>
      </c>
      <c r="CL66" s="662"/>
      <c r="CM66" s="662"/>
      <c r="CN66" s="662"/>
      <c r="CO66" s="662"/>
      <c r="CP66" s="662"/>
      <c r="CQ66" s="662"/>
      <c r="CR66" s="663"/>
      <c r="CS66" s="583" t="s">
        <v>368</v>
      </c>
      <c r="CT66" s="752"/>
      <c r="CU66" s="752"/>
      <c r="CV66" s="752"/>
      <c r="CW66" s="752"/>
      <c r="CX66" s="752"/>
      <c r="CY66" s="752"/>
      <c r="CZ66" s="753"/>
      <c r="DA66" s="583" t="s">
        <v>368</v>
      </c>
      <c r="DB66" s="752"/>
      <c r="DC66" s="752"/>
      <c r="DD66" s="752"/>
      <c r="DE66" s="752"/>
      <c r="DF66" s="752"/>
      <c r="DG66" s="752"/>
      <c r="DH66" s="754"/>
      <c r="DI66" s="4"/>
    </row>
    <row r="67" spans="2:113" ht="13.5" customHeight="1">
      <c r="B67" s="187"/>
      <c r="C67" s="725" t="s">
        <v>27</v>
      </c>
      <c r="D67" s="726"/>
      <c r="E67" s="726"/>
      <c r="F67" s="726"/>
      <c r="G67" s="726"/>
      <c r="H67" s="726"/>
      <c r="I67" s="726"/>
      <c r="J67" s="726"/>
      <c r="K67" s="726"/>
      <c r="L67" s="727"/>
      <c r="M67" s="741">
        <v>2543944</v>
      </c>
      <c r="N67" s="742"/>
      <c r="O67" s="742"/>
      <c r="P67" s="742"/>
      <c r="Q67" s="742"/>
      <c r="R67" s="742"/>
      <c r="S67" s="742"/>
      <c r="T67" s="742"/>
      <c r="U67" s="743">
        <v>8.9</v>
      </c>
      <c r="V67" s="743"/>
      <c r="W67" s="743"/>
      <c r="X67" s="743"/>
      <c r="Y67" s="742">
        <v>463190</v>
      </c>
      <c r="Z67" s="742"/>
      <c r="AA67" s="742"/>
      <c r="AB67" s="742"/>
      <c r="AC67" s="742"/>
      <c r="AD67" s="742"/>
      <c r="AE67" s="742"/>
      <c r="AF67" s="744"/>
      <c r="AG67" s="11"/>
      <c r="AH67" s="582" t="s">
        <v>26</v>
      </c>
      <c r="AI67" s="582"/>
      <c r="AJ67" s="582"/>
      <c r="AK67" s="582"/>
      <c r="AL67" s="582"/>
      <c r="AM67" s="582"/>
      <c r="AN67" s="582"/>
      <c r="AO67" s="582"/>
      <c r="AP67" s="582"/>
      <c r="AQ67" s="582"/>
      <c r="AR67" s="582"/>
      <c r="AS67" s="582"/>
      <c r="AT67" s="582"/>
      <c r="AU67" s="582"/>
      <c r="AV67" s="626"/>
      <c r="AW67" s="680"/>
      <c r="AX67" s="681"/>
      <c r="AY67" s="669" t="s">
        <v>498</v>
      </c>
      <c r="AZ67" s="670"/>
      <c r="BA67" s="670"/>
      <c r="BB67" s="670"/>
      <c r="BC67" s="670"/>
      <c r="BD67" s="670"/>
      <c r="BE67" s="671"/>
      <c r="BF67" s="583">
        <v>488691</v>
      </c>
      <c r="BG67" s="584"/>
      <c r="BH67" s="584"/>
      <c r="BI67" s="584"/>
      <c r="BJ67" s="584"/>
      <c r="BK67" s="672"/>
      <c r="BL67" s="720"/>
      <c r="BM67" s="723"/>
      <c r="BN67" s="619" t="s">
        <v>25</v>
      </c>
      <c r="BO67" s="582"/>
      <c r="BP67" s="582"/>
      <c r="BQ67" s="582"/>
      <c r="BR67" s="582"/>
      <c r="BS67" s="582"/>
      <c r="BT67" s="582"/>
      <c r="BU67" s="582"/>
      <c r="BV67" s="582"/>
      <c r="BW67" s="582"/>
      <c r="BX67" s="582"/>
      <c r="BY67" s="585"/>
      <c r="BZ67" s="583">
        <v>-174533</v>
      </c>
      <c r="CA67" s="584"/>
      <c r="CB67" s="584"/>
      <c r="CC67" s="584"/>
      <c r="CD67" s="584"/>
      <c r="CE67" s="584"/>
      <c r="CF67" s="728" t="s">
        <v>24</v>
      </c>
      <c r="CG67" s="729"/>
      <c r="CH67" s="729"/>
      <c r="CI67" s="729"/>
      <c r="CJ67" s="729"/>
      <c r="CK67" s="729"/>
      <c r="CL67" s="729"/>
      <c r="CM67" s="729"/>
      <c r="CN67" s="729"/>
      <c r="CO67" s="729"/>
      <c r="CP67" s="729"/>
      <c r="CQ67" s="729"/>
      <c r="CR67" s="729"/>
      <c r="CS67" s="730" t="s">
        <v>368</v>
      </c>
      <c r="CT67" s="614"/>
      <c r="CU67" s="614"/>
      <c r="CV67" s="614"/>
      <c r="CW67" s="614"/>
      <c r="CX67" s="614"/>
      <c r="CY67" s="614"/>
      <c r="CZ67" s="731"/>
      <c r="DA67" s="613" t="s">
        <v>368</v>
      </c>
      <c r="DB67" s="614"/>
      <c r="DC67" s="614"/>
      <c r="DD67" s="614"/>
      <c r="DE67" s="614"/>
      <c r="DF67" s="614"/>
      <c r="DG67" s="614"/>
      <c r="DH67" s="615"/>
      <c r="DI67" s="4"/>
    </row>
    <row r="68" spans="2:113" ht="13.5" customHeight="1">
      <c r="B68" s="616" t="s">
        <v>23</v>
      </c>
      <c r="C68" s="13"/>
      <c r="D68" s="582" t="s">
        <v>22</v>
      </c>
      <c r="E68" s="582"/>
      <c r="F68" s="582"/>
      <c r="G68" s="582"/>
      <c r="H68" s="582"/>
      <c r="I68" s="582"/>
      <c r="J68" s="582"/>
      <c r="K68" s="582"/>
      <c r="L68" s="585"/>
      <c r="M68" s="583">
        <v>1385455</v>
      </c>
      <c r="N68" s="584"/>
      <c r="O68" s="584"/>
      <c r="P68" s="584"/>
      <c r="Q68" s="584"/>
      <c r="R68" s="584"/>
      <c r="S68" s="584"/>
      <c r="T68" s="584"/>
      <c r="U68" s="588">
        <v>4.8</v>
      </c>
      <c r="V68" s="588"/>
      <c r="W68" s="588"/>
      <c r="X68" s="588"/>
      <c r="Y68" s="584">
        <v>41367</v>
      </c>
      <c r="Z68" s="584"/>
      <c r="AA68" s="584"/>
      <c r="AB68" s="584"/>
      <c r="AC68" s="584"/>
      <c r="AD68" s="584"/>
      <c r="AE68" s="584"/>
      <c r="AF68" s="672"/>
      <c r="AG68" s="11"/>
      <c r="AH68" s="4"/>
      <c r="AI68" s="4"/>
      <c r="AJ68" s="4"/>
      <c r="AK68" s="617">
        <v>94.1</v>
      </c>
      <c r="AL68" s="617"/>
      <c r="AM68" s="617"/>
      <c r="AN68" s="282" t="s">
        <v>21</v>
      </c>
      <c r="AO68" s="16"/>
      <c r="AP68" s="16"/>
      <c r="AQ68" s="15" t="s">
        <v>440</v>
      </c>
      <c r="AR68" s="618">
        <v>100.7</v>
      </c>
      <c r="AS68" s="618"/>
      <c r="AT68" s="618"/>
      <c r="AU68" s="282" t="s">
        <v>21</v>
      </c>
      <c r="AV68" s="14" t="s">
        <v>441</v>
      </c>
      <c r="AW68" s="680"/>
      <c r="AX68" s="681"/>
      <c r="AY68" s="669" t="s">
        <v>439</v>
      </c>
      <c r="AZ68" s="670"/>
      <c r="BA68" s="670"/>
      <c r="BB68" s="670"/>
      <c r="BC68" s="670"/>
      <c r="BD68" s="670"/>
      <c r="BE68" s="671"/>
      <c r="BF68" s="583">
        <v>22671</v>
      </c>
      <c r="BG68" s="584"/>
      <c r="BH68" s="584"/>
      <c r="BI68" s="584"/>
      <c r="BJ68" s="584"/>
      <c r="BK68" s="672"/>
      <c r="BL68" s="720"/>
      <c r="BM68" s="723"/>
      <c r="BN68" s="619" t="s">
        <v>20</v>
      </c>
      <c r="BO68" s="582"/>
      <c r="BP68" s="582"/>
      <c r="BQ68" s="582"/>
      <c r="BR68" s="582"/>
      <c r="BS68" s="582"/>
      <c r="BT68" s="582"/>
      <c r="BU68" s="582"/>
      <c r="BV68" s="582"/>
      <c r="BW68" s="582"/>
      <c r="BX68" s="582"/>
      <c r="BY68" s="585"/>
      <c r="BZ68" s="583">
        <v>11052</v>
      </c>
      <c r="CA68" s="584"/>
      <c r="CB68" s="584"/>
      <c r="CC68" s="584"/>
      <c r="CD68" s="584"/>
      <c r="CE68" s="584"/>
      <c r="CF68" s="619" t="s">
        <v>19</v>
      </c>
      <c r="CG68" s="620"/>
      <c r="CH68" s="620"/>
      <c r="CI68" s="620"/>
      <c r="CJ68" s="620"/>
      <c r="CK68" s="620"/>
      <c r="CL68" s="620"/>
      <c r="CM68" s="620"/>
      <c r="CN68" s="620"/>
      <c r="CO68" s="620"/>
      <c r="CP68" s="620"/>
      <c r="CQ68" s="620"/>
      <c r="CR68" s="620"/>
      <c r="CS68" s="621">
        <v>500498</v>
      </c>
      <c r="CT68" s="622"/>
      <c r="CU68" s="622"/>
      <c r="CV68" s="622"/>
      <c r="CW68" s="622"/>
      <c r="CX68" s="622"/>
      <c r="CY68" s="622"/>
      <c r="CZ68" s="623"/>
      <c r="DA68" s="624">
        <v>900456</v>
      </c>
      <c r="DB68" s="622"/>
      <c r="DC68" s="622"/>
      <c r="DD68" s="622"/>
      <c r="DE68" s="622"/>
      <c r="DF68" s="622"/>
      <c r="DG68" s="622"/>
      <c r="DH68" s="625"/>
      <c r="DI68" s="4"/>
    </row>
    <row r="69" spans="2:113" ht="13.5" customHeight="1">
      <c r="B69" s="616"/>
      <c r="C69" s="13"/>
      <c r="D69" s="582" t="s">
        <v>18</v>
      </c>
      <c r="E69" s="582"/>
      <c r="F69" s="582"/>
      <c r="G69" s="582"/>
      <c r="H69" s="582"/>
      <c r="I69" s="582"/>
      <c r="J69" s="582"/>
      <c r="K69" s="582"/>
      <c r="L69" s="585"/>
      <c r="M69" s="583">
        <v>1158489</v>
      </c>
      <c r="N69" s="584"/>
      <c r="O69" s="584"/>
      <c r="P69" s="584"/>
      <c r="Q69" s="584"/>
      <c r="R69" s="584"/>
      <c r="S69" s="584"/>
      <c r="T69" s="584"/>
      <c r="U69" s="588">
        <v>4.0999999999999996</v>
      </c>
      <c r="V69" s="588"/>
      <c r="W69" s="588"/>
      <c r="X69" s="588"/>
      <c r="Y69" s="584">
        <v>421823</v>
      </c>
      <c r="Z69" s="584"/>
      <c r="AA69" s="584"/>
      <c r="AB69" s="584"/>
      <c r="AC69" s="584"/>
      <c r="AD69" s="584"/>
      <c r="AE69" s="584"/>
      <c r="AF69" s="672"/>
      <c r="AG69" s="11"/>
      <c r="AH69" s="6"/>
      <c r="AI69" s="12"/>
      <c r="AJ69" s="12"/>
      <c r="AK69" s="12"/>
      <c r="AL69" s="582" t="s">
        <v>443</v>
      </c>
      <c r="AM69" s="582"/>
      <c r="AN69" s="582"/>
      <c r="AO69" s="582"/>
      <c r="AP69" s="582"/>
      <c r="AQ69" s="582"/>
      <c r="AR69" s="582"/>
      <c r="AS69" s="582"/>
      <c r="AT69" s="582"/>
      <c r="AU69" s="582"/>
      <c r="AV69" s="626"/>
      <c r="AW69" s="680"/>
      <c r="AX69" s="681"/>
      <c r="AY69" s="669" t="s">
        <v>444</v>
      </c>
      <c r="AZ69" s="670"/>
      <c r="BA69" s="670"/>
      <c r="BB69" s="670"/>
      <c r="BC69" s="670"/>
      <c r="BD69" s="670"/>
      <c r="BE69" s="671"/>
      <c r="BF69" s="583">
        <v>8721</v>
      </c>
      <c r="BG69" s="584"/>
      <c r="BH69" s="584"/>
      <c r="BI69" s="584"/>
      <c r="BJ69" s="584"/>
      <c r="BK69" s="672"/>
      <c r="BL69" s="720"/>
      <c r="BM69" s="723"/>
      <c r="BN69" s="619" t="s">
        <v>17</v>
      </c>
      <c r="BO69" s="582"/>
      <c r="BP69" s="582"/>
      <c r="BQ69" s="582"/>
      <c r="BR69" s="582"/>
      <c r="BS69" s="582"/>
      <c r="BT69" s="582"/>
      <c r="BU69" s="582"/>
      <c r="BV69" s="582"/>
      <c r="BW69" s="582"/>
      <c r="BX69" s="582"/>
      <c r="BY69" s="585"/>
      <c r="BZ69" s="583">
        <v>18770</v>
      </c>
      <c r="CA69" s="584"/>
      <c r="CB69" s="584"/>
      <c r="CC69" s="584"/>
      <c r="CD69" s="584"/>
      <c r="CE69" s="584"/>
      <c r="CF69" s="627" t="s">
        <v>16</v>
      </c>
      <c r="CG69" s="628"/>
      <c r="CH69" s="628" t="s">
        <v>15</v>
      </c>
      <c r="CI69" s="628"/>
      <c r="CJ69" s="631"/>
      <c r="CK69" s="632" t="s">
        <v>14</v>
      </c>
      <c r="CL69" s="632"/>
      <c r="CM69" s="632"/>
      <c r="CN69" s="632"/>
      <c r="CO69" s="632"/>
      <c r="CP69" s="632"/>
      <c r="CQ69" s="632"/>
      <c r="CR69" s="633"/>
      <c r="CS69" s="634">
        <v>99.1</v>
      </c>
      <c r="CT69" s="635"/>
      <c r="CU69" s="635"/>
      <c r="CV69" s="635"/>
      <c r="CW69" s="635">
        <v>97.3</v>
      </c>
      <c r="CX69" s="587"/>
      <c r="CY69" s="587"/>
      <c r="CZ69" s="589"/>
      <c r="DA69" s="634">
        <v>99</v>
      </c>
      <c r="DB69" s="587"/>
      <c r="DC69" s="587"/>
      <c r="DD69" s="587"/>
      <c r="DE69" s="635">
        <v>96.8</v>
      </c>
      <c r="DF69" s="587"/>
      <c r="DG69" s="587"/>
      <c r="DH69" s="590"/>
      <c r="DI69" s="4"/>
    </row>
    <row r="70" spans="2:113" ht="13.5" customHeight="1">
      <c r="B70" s="616"/>
      <c r="C70" s="619" t="s">
        <v>13</v>
      </c>
      <c r="D70" s="582"/>
      <c r="E70" s="582"/>
      <c r="F70" s="582"/>
      <c r="G70" s="582"/>
      <c r="H70" s="582"/>
      <c r="I70" s="582"/>
      <c r="J70" s="582"/>
      <c r="K70" s="582"/>
      <c r="L70" s="585"/>
      <c r="M70" s="583" t="s">
        <v>368</v>
      </c>
      <c r="N70" s="584"/>
      <c r="O70" s="584"/>
      <c r="P70" s="584"/>
      <c r="Q70" s="584"/>
      <c r="R70" s="584"/>
      <c r="S70" s="584"/>
      <c r="T70" s="584"/>
      <c r="U70" s="588" t="s">
        <v>368</v>
      </c>
      <c r="V70" s="588"/>
      <c r="W70" s="588"/>
      <c r="X70" s="588"/>
      <c r="Y70" s="584" t="s">
        <v>368</v>
      </c>
      <c r="Z70" s="584"/>
      <c r="AA70" s="584"/>
      <c r="AB70" s="584"/>
      <c r="AC70" s="584"/>
      <c r="AD70" s="584"/>
      <c r="AE70" s="584"/>
      <c r="AF70" s="672"/>
      <c r="AG70" s="11"/>
      <c r="AH70" s="6"/>
      <c r="AI70" s="12"/>
      <c r="AJ70" s="12"/>
      <c r="AK70" s="12"/>
      <c r="AL70" s="582" t="s">
        <v>445</v>
      </c>
      <c r="AM70" s="582"/>
      <c r="AN70" s="582"/>
      <c r="AO70" s="582"/>
      <c r="AP70" s="582"/>
      <c r="AQ70" s="582"/>
      <c r="AR70" s="582"/>
      <c r="AS70" s="582"/>
      <c r="AT70" s="582"/>
      <c r="AU70" s="582"/>
      <c r="AV70" s="626"/>
      <c r="AW70" s="680"/>
      <c r="AX70" s="681"/>
      <c r="AY70" s="669" t="s">
        <v>446</v>
      </c>
      <c r="AZ70" s="670"/>
      <c r="BA70" s="670"/>
      <c r="BB70" s="670"/>
      <c r="BC70" s="670"/>
      <c r="BD70" s="670"/>
      <c r="BE70" s="671"/>
      <c r="BF70" s="583" t="s">
        <v>368</v>
      </c>
      <c r="BG70" s="584"/>
      <c r="BH70" s="584"/>
      <c r="BI70" s="584"/>
      <c r="BJ70" s="584"/>
      <c r="BK70" s="672"/>
      <c r="BL70" s="720"/>
      <c r="BM70" s="723"/>
      <c r="BN70" s="737" t="s">
        <v>447</v>
      </c>
      <c r="BO70" s="737"/>
      <c r="BP70" s="737"/>
      <c r="BQ70" s="737"/>
      <c r="BR70" s="739" t="s">
        <v>12</v>
      </c>
      <c r="BS70" s="582" t="s">
        <v>11</v>
      </c>
      <c r="BT70" s="582"/>
      <c r="BU70" s="582"/>
      <c r="BV70" s="582"/>
      <c r="BW70" s="582"/>
      <c r="BX70" s="582"/>
      <c r="BY70" s="582"/>
      <c r="BZ70" s="583">
        <v>85</v>
      </c>
      <c r="CA70" s="584"/>
      <c r="CB70" s="584"/>
      <c r="CC70" s="584"/>
      <c r="CD70" s="584"/>
      <c r="CE70" s="584"/>
      <c r="CF70" s="629"/>
      <c r="CG70" s="630"/>
      <c r="CH70" s="637" t="s">
        <v>448</v>
      </c>
      <c r="CI70" s="637" t="s">
        <v>449</v>
      </c>
      <c r="CJ70" s="732" t="s">
        <v>450</v>
      </c>
      <c r="CK70" s="582"/>
      <c r="CL70" s="582"/>
      <c r="CM70" s="582"/>
      <c r="CN70" s="582"/>
      <c r="CO70" s="582"/>
      <c r="CP70" s="582"/>
      <c r="CQ70" s="582"/>
      <c r="CR70" s="585"/>
      <c r="CS70" s="634"/>
      <c r="CT70" s="635"/>
      <c r="CU70" s="635"/>
      <c r="CV70" s="635"/>
      <c r="CW70" s="587"/>
      <c r="CX70" s="587"/>
      <c r="CY70" s="587"/>
      <c r="CZ70" s="589"/>
      <c r="DA70" s="636"/>
      <c r="DB70" s="587"/>
      <c r="DC70" s="587"/>
      <c r="DD70" s="587"/>
      <c r="DE70" s="587"/>
      <c r="DF70" s="587"/>
      <c r="DG70" s="587"/>
      <c r="DH70" s="590"/>
      <c r="DI70" s="4"/>
    </row>
    <row r="71" spans="2:113" ht="13.5" customHeight="1">
      <c r="B71" s="188"/>
      <c r="C71" s="712" t="s">
        <v>10</v>
      </c>
      <c r="D71" s="667"/>
      <c r="E71" s="667"/>
      <c r="F71" s="667"/>
      <c r="G71" s="667"/>
      <c r="H71" s="667"/>
      <c r="I71" s="667"/>
      <c r="J71" s="667"/>
      <c r="K71" s="667"/>
      <c r="L71" s="668"/>
      <c r="M71" s="733" t="s">
        <v>368</v>
      </c>
      <c r="N71" s="734"/>
      <c r="O71" s="734"/>
      <c r="P71" s="734"/>
      <c r="Q71" s="734"/>
      <c r="R71" s="734"/>
      <c r="S71" s="734"/>
      <c r="T71" s="734"/>
      <c r="U71" s="735" t="s">
        <v>368</v>
      </c>
      <c r="V71" s="735"/>
      <c r="W71" s="735"/>
      <c r="X71" s="735"/>
      <c r="Y71" s="734" t="s">
        <v>368</v>
      </c>
      <c r="Z71" s="734"/>
      <c r="AA71" s="734"/>
      <c r="AB71" s="734"/>
      <c r="AC71" s="734"/>
      <c r="AD71" s="734"/>
      <c r="AE71" s="734"/>
      <c r="AF71" s="736"/>
      <c r="AG71" s="11"/>
      <c r="AH71" s="582" t="s">
        <v>9</v>
      </c>
      <c r="AI71" s="582"/>
      <c r="AJ71" s="582"/>
      <c r="AK71" s="582"/>
      <c r="AL71" s="582"/>
      <c r="AM71" s="582"/>
      <c r="AN71" s="582"/>
      <c r="AO71" s="582"/>
      <c r="AP71" s="582"/>
      <c r="AQ71" s="582"/>
      <c r="AR71" s="582"/>
      <c r="AS71" s="582"/>
      <c r="AT71" s="582"/>
      <c r="AU71" s="582"/>
      <c r="AV71" s="626"/>
      <c r="AW71" s="680"/>
      <c r="AX71" s="681"/>
      <c r="AY71" s="669" t="s">
        <v>451</v>
      </c>
      <c r="AZ71" s="670"/>
      <c r="BA71" s="670"/>
      <c r="BB71" s="670"/>
      <c r="BC71" s="670"/>
      <c r="BD71" s="670"/>
      <c r="BE71" s="671"/>
      <c r="BF71" s="583">
        <v>1005159</v>
      </c>
      <c r="BG71" s="584"/>
      <c r="BH71" s="584"/>
      <c r="BI71" s="584"/>
      <c r="BJ71" s="584"/>
      <c r="BK71" s="672"/>
      <c r="BL71" s="720"/>
      <c r="BM71" s="723"/>
      <c r="BN71" s="737"/>
      <c r="BO71" s="737"/>
      <c r="BP71" s="737"/>
      <c r="BQ71" s="737"/>
      <c r="BR71" s="739"/>
      <c r="BS71" s="582" t="s">
        <v>8</v>
      </c>
      <c r="BT71" s="582"/>
      <c r="BU71" s="582"/>
      <c r="BV71" s="582"/>
      <c r="BW71" s="582"/>
      <c r="BX71" s="582"/>
      <c r="BY71" s="582"/>
      <c r="BZ71" s="583">
        <v>118</v>
      </c>
      <c r="CA71" s="584"/>
      <c r="CB71" s="584"/>
      <c r="CC71" s="584"/>
      <c r="CD71" s="584"/>
      <c r="CE71" s="584"/>
      <c r="CF71" s="629"/>
      <c r="CG71" s="630"/>
      <c r="CH71" s="637"/>
      <c r="CI71" s="637"/>
      <c r="CJ71" s="732"/>
      <c r="CK71" s="582" t="s">
        <v>7</v>
      </c>
      <c r="CL71" s="582"/>
      <c r="CM71" s="582"/>
      <c r="CN71" s="582"/>
      <c r="CO71" s="582"/>
      <c r="CP71" s="582"/>
      <c r="CQ71" s="582"/>
      <c r="CR71" s="585"/>
      <c r="CS71" s="586">
        <v>98.6</v>
      </c>
      <c r="CT71" s="587"/>
      <c r="CU71" s="587"/>
      <c r="CV71" s="587"/>
      <c r="CW71" s="588">
        <v>95.8</v>
      </c>
      <c r="CX71" s="587"/>
      <c r="CY71" s="587"/>
      <c r="CZ71" s="589"/>
      <c r="DA71" s="586">
        <v>98.5</v>
      </c>
      <c r="DB71" s="587"/>
      <c r="DC71" s="587"/>
      <c r="DD71" s="587"/>
      <c r="DE71" s="588">
        <v>95.1</v>
      </c>
      <c r="DF71" s="587"/>
      <c r="DG71" s="587"/>
      <c r="DH71" s="590"/>
      <c r="DI71" s="4"/>
    </row>
    <row r="72" spans="2:113" ht="13.5" customHeight="1" thickBot="1">
      <c r="B72" s="591" t="s">
        <v>6</v>
      </c>
      <c r="C72" s="592"/>
      <c r="D72" s="592"/>
      <c r="E72" s="592"/>
      <c r="F72" s="592"/>
      <c r="G72" s="592"/>
      <c r="H72" s="592"/>
      <c r="I72" s="592"/>
      <c r="J72" s="592"/>
      <c r="K72" s="592"/>
      <c r="L72" s="593"/>
      <c r="M72" s="594">
        <v>28590692</v>
      </c>
      <c r="N72" s="595"/>
      <c r="O72" s="595"/>
      <c r="P72" s="595"/>
      <c r="Q72" s="595"/>
      <c r="R72" s="595"/>
      <c r="S72" s="595"/>
      <c r="T72" s="595"/>
      <c r="U72" s="596">
        <v>100</v>
      </c>
      <c r="V72" s="596"/>
      <c r="W72" s="596"/>
      <c r="X72" s="596"/>
      <c r="Y72" s="595">
        <v>16387185</v>
      </c>
      <c r="Z72" s="595"/>
      <c r="AA72" s="595"/>
      <c r="AB72" s="595"/>
      <c r="AC72" s="595"/>
      <c r="AD72" s="595"/>
      <c r="AE72" s="595"/>
      <c r="AF72" s="597"/>
      <c r="AG72" s="10"/>
      <c r="AH72" s="598">
        <v>17111697</v>
      </c>
      <c r="AI72" s="598"/>
      <c r="AJ72" s="598"/>
      <c r="AK72" s="598"/>
      <c r="AL72" s="598"/>
      <c r="AM72" s="598"/>
      <c r="AN72" s="598"/>
      <c r="AO72" s="598"/>
      <c r="AP72" s="598"/>
      <c r="AQ72" s="598"/>
      <c r="AR72" s="598"/>
      <c r="AS72" s="598"/>
      <c r="AT72" s="592" t="s">
        <v>5</v>
      </c>
      <c r="AU72" s="592"/>
      <c r="AV72" s="9"/>
      <c r="AW72" s="682"/>
      <c r="AX72" s="683"/>
      <c r="AY72" s="599" t="s">
        <v>85</v>
      </c>
      <c r="AZ72" s="600"/>
      <c r="BA72" s="600"/>
      <c r="BB72" s="600"/>
      <c r="BC72" s="600"/>
      <c r="BD72" s="600"/>
      <c r="BE72" s="601"/>
      <c r="BF72" s="602">
        <v>1650760</v>
      </c>
      <c r="BG72" s="603"/>
      <c r="BH72" s="603"/>
      <c r="BI72" s="603"/>
      <c r="BJ72" s="603"/>
      <c r="BK72" s="604"/>
      <c r="BL72" s="721"/>
      <c r="BM72" s="724"/>
      <c r="BN72" s="738"/>
      <c r="BO72" s="738"/>
      <c r="BP72" s="738"/>
      <c r="BQ72" s="738"/>
      <c r="BR72" s="740"/>
      <c r="BS72" s="592" t="s">
        <v>4</v>
      </c>
      <c r="BT72" s="592"/>
      <c r="BU72" s="592"/>
      <c r="BV72" s="592"/>
      <c r="BW72" s="592"/>
      <c r="BX72" s="592"/>
      <c r="BY72" s="592"/>
      <c r="BZ72" s="602">
        <v>304</v>
      </c>
      <c r="CA72" s="603"/>
      <c r="CB72" s="603"/>
      <c r="CC72" s="603"/>
      <c r="CD72" s="603"/>
      <c r="CE72" s="604"/>
      <c r="CF72" s="605" t="s">
        <v>3</v>
      </c>
      <c r="CG72" s="606"/>
      <c r="CH72" s="607" t="s">
        <v>2</v>
      </c>
      <c r="CI72" s="607"/>
      <c r="CJ72" s="608"/>
      <c r="CK72" s="592" t="s">
        <v>1</v>
      </c>
      <c r="CL72" s="592"/>
      <c r="CM72" s="592"/>
      <c r="CN72" s="592"/>
      <c r="CO72" s="592"/>
      <c r="CP72" s="592"/>
      <c r="CQ72" s="592"/>
      <c r="CR72" s="593"/>
      <c r="CS72" s="609">
        <v>99.5</v>
      </c>
      <c r="CT72" s="610"/>
      <c r="CU72" s="610"/>
      <c r="CV72" s="610"/>
      <c r="CW72" s="611">
        <v>98.4</v>
      </c>
      <c r="CX72" s="610"/>
      <c r="CY72" s="610"/>
      <c r="CZ72" s="612"/>
      <c r="DA72" s="609">
        <v>99.3</v>
      </c>
      <c r="DB72" s="610"/>
      <c r="DC72" s="610"/>
      <c r="DD72" s="610"/>
      <c r="DE72" s="611">
        <v>97.9</v>
      </c>
      <c r="DF72" s="610"/>
      <c r="DG72" s="610"/>
      <c r="DH72" s="718"/>
      <c r="DI72" s="4"/>
    </row>
    <row r="73" spans="2:113" ht="13.5" customHeight="1">
      <c r="B73" s="715" t="s">
        <v>0</v>
      </c>
      <c r="C73" s="715"/>
      <c r="D73" s="715"/>
      <c r="E73" s="715"/>
      <c r="F73" s="715"/>
      <c r="G73" s="715"/>
      <c r="H73" s="715"/>
      <c r="I73" s="715"/>
      <c r="J73" s="715"/>
      <c r="K73" s="715"/>
      <c r="L73" s="715"/>
      <c r="M73" s="715"/>
      <c r="N73" s="715"/>
      <c r="O73" s="715"/>
      <c r="P73" s="715"/>
      <c r="Q73" s="715"/>
      <c r="R73" s="715"/>
      <c r="S73" s="715"/>
      <c r="T73" s="715"/>
      <c r="U73" s="715"/>
      <c r="V73" s="715"/>
      <c r="W73" s="715"/>
      <c r="X73" s="715"/>
      <c r="Y73" s="715"/>
      <c r="Z73" s="715"/>
      <c r="AA73" s="715"/>
      <c r="AB73" s="715"/>
      <c r="AC73" s="715"/>
      <c r="AD73" s="715"/>
      <c r="AE73" s="715"/>
      <c r="AF73" s="715"/>
      <c r="AG73" s="715"/>
      <c r="AH73" s="715"/>
      <c r="AI73" s="715"/>
      <c r="AJ73" s="715"/>
      <c r="AK73" s="715"/>
      <c r="AL73" s="715"/>
      <c r="AM73" s="715"/>
      <c r="AN73" s="715"/>
      <c r="AO73" s="715"/>
      <c r="AP73" s="715"/>
      <c r="AQ73" s="715"/>
      <c r="AR73" s="715"/>
      <c r="AS73" s="715"/>
      <c r="AT73" s="715"/>
      <c r="AU73" s="715"/>
      <c r="AV73" s="715"/>
      <c r="AW73" s="715"/>
      <c r="AX73" s="715"/>
      <c r="AY73" s="715"/>
      <c r="AZ73" s="715"/>
      <c r="BA73" s="715"/>
      <c r="BB73" s="715"/>
      <c r="BC73" s="715"/>
      <c r="BD73" s="715"/>
      <c r="BE73" s="715"/>
      <c r="BF73" s="715"/>
      <c r="BG73" s="715"/>
      <c r="BH73" s="715"/>
      <c r="BI73" s="715"/>
      <c r="BJ73" s="715"/>
      <c r="BK73" s="715"/>
      <c r="BL73" s="715"/>
      <c r="BM73" s="715"/>
      <c r="BN73" s="715"/>
      <c r="BO73" s="715"/>
      <c r="BP73" s="715"/>
      <c r="BQ73" s="715"/>
      <c r="BR73" s="715"/>
      <c r="BS73" s="715"/>
      <c r="BT73" s="715"/>
      <c r="BU73" s="715"/>
      <c r="BV73" s="715"/>
      <c r="BW73" s="715"/>
      <c r="BX73" s="715"/>
      <c r="BY73" s="715"/>
      <c r="BZ73" s="715"/>
      <c r="CA73" s="715"/>
      <c r="CB73" s="715"/>
      <c r="CC73" s="715"/>
      <c r="CD73" s="715"/>
      <c r="CE73" s="715"/>
      <c r="CF73" s="715"/>
      <c r="CG73" s="715"/>
      <c r="CH73" s="715"/>
      <c r="CI73" s="715"/>
      <c r="CJ73" s="715"/>
      <c r="CK73" s="715"/>
      <c r="CL73" s="715"/>
      <c r="CN73" s="8"/>
      <c r="CO73" s="285"/>
      <c r="CP73" s="285"/>
      <c r="CQ73" s="285"/>
      <c r="CR73" s="285"/>
      <c r="CS73" s="285"/>
      <c r="CT73" s="282"/>
      <c r="CU73" s="282"/>
      <c r="CV73" s="282"/>
      <c r="CW73" s="282"/>
      <c r="CX73" s="282"/>
      <c r="CY73" s="282"/>
      <c r="CZ73" s="282"/>
      <c r="DA73" s="282"/>
      <c r="DB73" s="282"/>
      <c r="DC73" s="282"/>
      <c r="DD73" s="282"/>
      <c r="DE73" s="282"/>
      <c r="DF73" s="282"/>
      <c r="DG73" s="282"/>
      <c r="DH73" s="282"/>
    </row>
    <row r="74" spans="2:113" ht="13.5" customHeight="1">
      <c r="B74" s="716" t="s">
        <v>452</v>
      </c>
      <c r="C74" s="716"/>
      <c r="D74" s="716"/>
      <c r="E74" s="716"/>
      <c r="F74" s="716"/>
      <c r="G74" s="716"/>
      <c r="H74" s="716"/>
      <c r="I74" s="716"/>
      <c r="J74" s="716"/>
      <c r="K74" s="716"/>
      <c r="L74" s="716"/>
      <c r="M74" s="716"/>
      <c r="N74" s="716"/>
      <c r="O74" s="716"/>
      <c r="P74" s="716"/>
      <c r="Q74" s="716"/>
      <c r="R74" s="716"/>
      <c r="S74" s="716"/>
      <c r="T74" s="716"/>
      <c r="U74" s="716"/>
      <c r="V74" s="716"/>
      <c r="W74" s="716"/>
      <c r="X74" s="716"/>
      <c r="Y74" s="716"/>
      <c r="Z74" s="716"/>
      <c r="AA74" s="716"/>
      <c r="AB74" s="716"/>
      <c r="AC74" s="716"/>
      <c r="AD74" s="716"/>
      <c r="AE74" s="716"/>
      <c r="AF74" s="716"/>
      <c r="AG74" s="716"/>
      <c r="AH74" s="716"/>
      <c r="AI74" s="716"/>
      <c r="AJ74" s="716"/>
      <c r="AK74" s="716"/>
      <c r="AL74" s="716"/>
      <c r="AM74" s="716"/>
      <c r="AN74" s="716"/>
      <c r="AO74" s="716"/>
      <c r="AP74" s="716"/>
      <c r="AQ74" s="716"/>
      <c r="AR74" s="716"/>
      <c r="AS74" s="716"/>
      <c r="AT74" s="716"/>
      <c r="AU74" s="716"/>
      <c r="AV74" s="716"/>
      <c r="AW74" s="716"/>
      <c r="AX74" s="716"/>
      <c r="AY74" s="716"/>
      <c r="AZ74" s="716"/>
      <c r="BA74" s="716"/>
      <c r="BB74" s="716"/>
      <c r="BC74" s="716"/>
      <c r="BD74" s="716"/>
      <c r="BE74" s="716"/>
      <c r="BF74" s="716"/>
      <c r="BG74" s="716"/>
      <c r="BH74" s="716"/>
      <c r="BI74" s="716"/>
      <c r="BJ74" s="716"/>
      <c r="BK74" s="716"/>
      <c r="BL74" s="716"/>
      <c r="BM74" s="716"/>
      <c r="BN74" s="716"/>
      <c r="BO74" s="716"/>
      <c r="BP74" s="716"/>
      <c r="BQ74" s="716"/>
      <c r="BR74" s="716"/>
      <c r="BS74" s="716"/>
      <c r="BT74" s="716"/>
      <c r="BU74" s="716"/>
      <c r="BV74" s="716"/>
      <c r="BW74" s="716"/>
      <c r="BX74" s="716"/>
      <c r="BY74" s="716"/>
      <c r="BZ74" s="716"/>
      <c r="CA74" s="716"/>
      <c r="CB74" s="716"/>
      <c r="CC74" s="716"/>
      <c r="CD74" s="716"/>
      <c r="CE74" s="716"/>
      <c r="CF74" s="716"/>
      <c r="CG74" s="716"/>
      <c r="CH74" s="716"/>
      <c r="CI74" s="716"/>
      <c r="CJ74" s="716"/>
      <c r="CK74" s="716"/>
      <c r="CL74" s="716"/>
      <c r="CN74" s="7"/>
      <c r="CO74" s="7"/>
      <c r="CP74" s="7"/>
      <c r="CQ74" s="7"/>
      <c r="CR74" s="7"/>
      <c r="CS74" s="7"/>
      <c r="CT74" s="7"/>
      <c r="CU74" s="7"/>
      <c r="CV74" s="7"/>
      <c r="CW74" s="6"/>
      <c r="CZ74" s="6"/>
      <c r="DA74" s="6"/>
      <c r="DB74" s="4"/>
      <c r="DC74" s="4"/>
      <c r="DD74" s="4"/>
      <c r="DE74" s="580" t="s">
        <v>561</v>
      </c>
      <c r="DF74" s="580"/>
      <c r="DG74" s="580"/>
      <c r="DH74" s="580"/>
    </row>
    <row r="75" spans="2:113" ht="13.5" customHeight="1">
      <c r="B75" s="717" t="s">
        <v>454</v>
      </c>
      <c r="C75" s="717"/>
      <c r="D75" s="717"/>
      <c r="E75" s="717"/>
      <c r="F75" s="717"/>
      <c r="G75" s="717"/>
      <c r="H75" s="717"/>
      <c r="I75" s="717"/>
      <c r="J75" s="717"/>
      <c r="K75" s="717"/>
      <c r="L75" s="717"/>
      <c r="M75" s="717"/>
      <c r="N75" s="717"/>
      <c r="O75" s="717"/>
      <c r="P75" s="717"/>
      <c r="Q75" s="717"/>
      <c r="R75" s="717"/>
      <c r="S75" s="717"/>
      <c r="T75" s="717"/>
      <c r="U75" s="717"/>
      <c r="V75" s="717"/>
      <c r="W75" s="717"/>
      <c r="X75" s="717"/>
      <c r="Y75" s="717"/>
      <c r="Z75" s="717"/>
      <c r="AA75" s="717"/>
      <c r="AB75" s="717"/>
      <c r="AC75" s="717"/>
      <c r="AD75" s="717"/>
      <c r="AE75" s="717"/>
      <c r="AF75" s="717"/>
      <c r="AG75" s="717"/>
      <c r="AH75" s="717"/>
      <c r="AI75" s="717"/>
      <c r="AJ75" s="717"/>
      <c r="AK75" s="717"/>
      <c r="AL75" s="717"/>
      <c r="AM75" s="717"/>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7"/>
      <c r="BJ75" s="717"/>
      <c r="BK75" s="717"/>
      <c r="BL75" s="717"/>
      <c r="BM75" s="717"/>
      <c r="BN75" s="717"/>
      <c r="BO75" s="717"/>
      <c r="BP75" s="717"/>
      <c r="BQ75" s="717"/>
      <c r="BR75" s="717"/>
      <c r="BS75" s="717"/>
      <c r="BT75" s="717"/>
      <c r="BU75" s="717"/>
      <c r="BV75" s="717"/>
      <c r="BW75" s="717"/>
      <c r="BX75" s="717"/>
      <c r="BY75" s="717"/>
      <c r="BZ75" s="717"/>
      <c r="CA75" s="717"/>
      <c r="CB75" s="717"/>
      <c r="CC75" s="717"/>
      <c r="CD75" s="717"/>
      <c r="CE75" s="717"/>
      <c r="CF75" s="717"/>
      <c r="CG75" s="717"/>
      <c r="CH75" s="717"/>
      <c r="CI75" s="717"/>
      <c r="CJ75" s="717"/>
      <c r="CK75" s="717"/>
      <c r="CL75" s="717"/>
      <c r="CN75" s="3"/>
      <c r="CO75" s="3"/>
      <c r="CP75" s="3"/>
      <c r="CQ75" s="3"/>
      <c r="CR75" s="3"/>
      <c r="CS75" s="3"/>
      <c r="CT75" s="3"/>
      <c r="CU75" s="3"/>
      <c r="CV75" s="3"/>
      <c r="CW75" s="5"/>
      <c r="CZ75" s="4"/>
      <c r="DA75" s="4"/>
      <c r="DB75" s="4"/>
      <c r="DC75" s="4"/>
      <c r="DD75" s="4"/>
    </row>
    <row r="76" spans="2:113" ht="13.5" customHeight="1">
      <c r="B76" s="716" t="s">
        <v>781</v>
      </c>
      <c r="C76" s="716"/>
      <c r="D76" s="716"/>
      <c r="E76" s="716"/>
      <c r="F76" s="716"/>
      <c r="G76" s="716"/>
      <c r="H76" s="716"/>
      <c r="I76" s="716"/>
      <c r="J76" s="716"/>
      <c r="K76" s="716"/>
      <c r="L76" s="716"/>
      <c r="M76" s="716"/>
      <c r="N76" s="716"/>
      <c r="O76" s="716"/>
      <c r="P76" s="716"/>
      <c r="Q76" s="716"/>
      <c r="R76" s="716"/>
      <c r="S76" s="716"/>
      <c r="T76" s="716"/>
      <c r="U76" s="716"/>
      <c r="V76" s="716"/>
      <c r="W76" s="716"/>
      <c r="X76" s="716"/>
      <c r="Y76" s="716"/>
      <c r="Z76" s="716"/>
      <c r="AA76" s="716"/>
      <c r="AB76" s="716"/>
      <c r="AC76" s="716"/>
      <c r="AD76" s="716"/>
      <c r="AE76" s="716"/>
      <c r="AF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N76" s="3"/>
      <c r="CO76" s="3"/>
      <c r="CP76" s="3"/>
      <c r="CQ76" s="3"/>
      <c r="CR76" s="3"/>
      <c r="CS76" s="3"/>
      <c r="CT76" s="3"/>
      <c r="CU76" s="3"/>
      <c r="CV76" s="3"/>
    </row>
    <row r="77" spans="2:113" ht="13.5" customHeight="1">
      <c r="B77" s="581" t="s">
        <v>455</v>
      </c>
      <c r="C77" s="581"/>
      <c r="D77" s="581"/>
      <c r="E77" s="581"/>
      <c r="F77" s="581"/>
      <c r="G77" s="581"/>
      <c r="H77" s="581"/>
      <c r="I77" s="581"/>
      <c r="J77" s="581"/>
      <c r="K77" s="581"/>
      <c r="L77" s="581"/>
      <c r="M77" s="581"/>
      <c r="N77" s="581"/>
      <c r="O77" s="581"/>
      <c r="P77" s="581"/>
      <c r="Q77" s="581"/>
      <c r="R77" s="581"/>
      <c r="S77" s="581"/>
      <c r="T77" s="581"/>
      <c r="U77" s="581"/>
      <c r="V77" s="581"/>
      <c r="W77" s="581"/>
      <c r="X77" s="581"/>
      <c r="Y77" s="581"/>
      <c r="Z77" s="581"/>
      <c r="AA77" s="581"/>
      <c r="AB77" s="581"/>
      <c r="AC77" s="581"/>
      <c r="AD77" s="581"/>
      <c r="AE77" s="581"/>
      <c r="AF77" s="581"/>
      <c r="AG77" s="581"/>
      <c r="AH77" s="581"/>
      <c r="AI77" s="581"/>
      <c r="AJ77" s="581"/>
      <c r="AK77" s="581"/>
      <c r="AL77" s="581"/>
      <c r="AM77" s="581"/>
      <c r="AN77" s="581"/>
      <c r="AO77" s="581"/>
      <c r="AP77" s="581"/>
      <c r="AQ77" s="581"/>
      <c r="AR77" s="581"/>
      <c r="AS77" s="581"/>
      <c r="AT77" s="581"/>
      <c r="AU77" s="581"/>
      <c r="AV77" s="581"/>
      <c r="AW77" s="581"/>
      <c r="AX77" s="581"/>
      <c r="AY77" s="581"/>
      <c r="AZ77" s="581"/>
      <c r="BA77" s="581"/>
      <c r="BB77" s="581"/>
      <c r="BC77" s="581"/>
      <c r="BD77" s="581"/>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581"/>
      <c r="CG77" s="581"/>
      <c r="CH77" s="581"/>
      <c r="CI77" s="581"/>
      <c r="CJ77" s="581"/>
      <c r="CK77" s="581"/>
      <c r="CL77" s="581"/>
      <c r="CN77" s="3"/>
      <c r="CO77" s="3"/>
      <c r="CP77" s="3"/>
      <c r="CQ77" s="3"/>
      <c r="CR77" s="3"/>
      <c r="CS77" s="3"/>
      <c r="CT77" s="3"/>
      <c r="CU77" s="3"/>
      <c r="CV77" s="3"/>
    </row>
    <row r="78" spans="2:113" ht="13.5" customHeight="1">
      <c r="B78" s="581" t="s">
        <v>456</v>
      </c>
      <c r="C78" s="581"/>
      <c r="D78" s="581"/>
      <c r="E78" s="581"/>
      <c r="F78" s="581"/>
      <c r="G78" s="581"/>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1"/>
      <c r="AY78" s="581"/>
      <c r="AZ78" s="581"/>
      <c r="BA78" s="581"/>
      <c r="BB78" s="581"/>
      <c r="BC78" s="581"/>
      <c r="BD78" s="581"/>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N78" s="2"/>
      <c r="CO78" s="2"/>
      <c r="CP78" s="2"/>
      <c r="CQ78" s="2"/>
      <c r="CR78" s="2"/>
      <c r="CS78" s="2"/>
      <c r="CT78" s="2"/>
      <c r="CU78" s="2"/>
      <c r="CV78" s="2"/>
    </row>
    <row r="79" spans="2:113" ht="13.5" customHeight="1">
      <c r="B79" s="581" t="s">
        <v>782</v>
      </c>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81"/>
      <c r="AL79" s="581"/>
      <c r="AM79" s="581"/>
      <c r="AN79" s="581"/>
      <c r="AO79" s="581"/>
      <c r="AP79" s="581"/>
      <c r="AQ79" s="581"/>
      <c r="AR79" s="581"/>
      <c r="AS79" s="581"/>
      <c r="AT79" s="581"/>
      <c r="AU79" s="581"/>
      <c r="AV79" s="581"/>
      <c r="AW79" s="581"/>
      <c r="AX79" s="581"/>
      <c r="AY79" s="581"/>
      <c r="AZ79" s="581"/>
      <c r="BA79" s="581"/>
      <c r="BB79" s="581"/>
      <c r="BC79" s="581"/>
      <c r="BD79" s="581"/>
      <c r="BE79" s="581"/>
      <c r="BF79" s="581"/>
      <c r="BG79" s="581"/>
      <c r="BH79" s="581"/>
      <c r="BI79" s="581"/>
      <c r="BJ79" s="581"/>
      <c r="BK79" s="581"/>
      <c r="BL79" s="581"/>
      <c r="BM79" s="581"/>
      <c r="BN79" s="581"/>
      <c r="BO79" s="581"/>
      <c r="BP79" s="581"/>
      <c r="BQ79" s="581"/>
      <c r="BR79" s="581"/>
      <c r="BS79" s="581"/>
      <c r="BT79" s="581"/>
      <c r="BU79" s="581"/>
      <c r="BV79" s="581"/>
      <c r="BW79" s="581"/>
      <c r="BX79" s="581"/>
      <c r="BY79" s="581"/>
      <c r="BZ79" s="581"/>
      <c r="CA79" s="581"/>
      <c r="CB79" s="581"/>
      <c r="CC79" s="581"/>
      <c r="CD79" s="581"/>
      <c r="CE79" s="581"/>
      <c r="CF79" s="581"/>
      <c r="CG79" s="581"/>
      <c r="CH79" s="581"/>
      <c r="CI79" s="581"/>
      <c r="CJ79" s="581"/>
      <c r="CK79" s="581"/>
      <c r="CL79" s="581"/>
      <c r="CM79" s="2"/>
      <c r="CN79" s="2"/>
      <c r="CO79" s="2"/>
      <c r="CP79" s="2"/>
      <c r="CQ79" s="2"/>
      <c r="CR79" s="2"/>
      <c r="CS79" s="2"/>
      <c r="CT79" s="2"/>
      <c r="CU79" s="2"/>
      <c r="CV79" s="2"/>
    </row>
  </sheetData>
  <mergeCells count="906">
    <mergeCell ref="B79:CL79"/>
    <mergeCell ref="CF72:CG72"/>
    <mergeCell ref="CH72:CJ72"/>
    <mergeCell ref="CK72:CR72"/>
    <mergeCell ref="CS72:CV72"/>
    <mergeCell ref="CW72:CZ72"/>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82"/>
  <sheetViews>
    <sheetView view="pageBreakPreview" topLeftCell="A40" zoomScaleNormal="100" zoomScaleSheetLayoutView="100" workbookViewId="0">
      <selection activeCell="L62" sqref="L62"/>
    </sheetView>
  </sheetViews>
  <sheetFormatPr defaultRowHeight="13.5"/>
  <cols>
    <col min="1" max="1" width="3.625" customWidth="1"/>
    <col min="10" max="10" width="3.625" customWidth="1"/>
  </cols>
  <sheetData>
    <row r="1" spans="1:10" ht="30" customHeight="1" thickBot="1">
      <c r="A1" s="140" t="s">
        <v>296</v>
      </c>
      <c r="B1" s="139"/>
      <c r="C1" s="139"/>
      <c r="D1" s="139"/>
      <c r="E1" s="139"/>
      <c r="F1" s="139"/>
      <c r="G1" s="139"/>
      <c r="H1" s="139"/>
      <c r="I1" s="139"/>
      <c r="J1" s="139"/>
    </row>
    <row r="2" spans="1:10" ht="22.5" customHeight="1" thickTop="1"/>
    <row r="3" spans="1:10" ht="22.5" customHeight="1">
      <c r="A3" s="137" t="s">
        <v>349</v>
      </c>
    </row>
    <row r="4" spans="1:10" ht="22.5" customHeight="1">
      <c r="B4" t="s">
        <v>300</v>
      </c>
      <c r="C4" t="s">
        <v>297</v>
      </c>
      <c r="H4">
        <v>1</v>
      </c>
      <c r="I4" t="s">
        <v>299</v>
      </c>
    </row>
    <row r="5" spans="1:10" ht="22.5" customHeight="1">
      <c r="B5" t="s">
        <v>301</v>
      </c>
      <c r="C5" t="s">
        <v>193</v>
      </c>
      <c r="H5">
        <f>H4+1</f>
        <v>2</v>
      </c>
      <c r="I5" t="s">
        <v>299</v>
      </c>
    </row>
    <row r="6" spans="1:10" ht="22.5" customHeight="1">
      <c r="B6" t="s">
        <v>302</v>
      </c>
      <c r="C6" t="s">
        <v>198</v>
      </c>
      <c r="H6">
        <f>H5+1</f>
        <v>3</v>
      </c>
      <c r="I6" t="s">
        <v>299</v>
      </c>
    </row>
    <row r="7" spans="1:10" ht="22.5" customHeight="1">
      <c r="B7" t="s">
        <v>303</v>
      </c>
      <c r="C7" t="s">
        <v>270</v>
      </c>
      <c r="H7">
        <f t="shared" ref="H7:H11" si="0">H6+1</f>
        <v>4</v>
      </c>
      <c r="I7" t="s">
        <v>299</v>
      </c>
    </row>
    <row r="8" spans="1:10" ht="22.5" customHeight="1">
      <c r="B8" t="s">
        <v>304</v>
      </c>
      <c r="C8" t="s">
        <v>264</v>
      </c>
      <c r="H8">
        <f t="shared" si="0"/>
        <v>5</v>
      </c>
      <c r="I8" t="s">
        <v>299</v>
      </c>
    </row>
    <row r="9" spans="1:10" ht="22.5" customHeight="1">
      <c r="B9" t="s">
        <v>305</v>
      </c>
      <c r="C9" t="s">
        <v>265</v>
      </c>
      <c r="H9">
        <f t="shared" si="0"/>
        <v>6</v>
      </c>
      <c r="I9" t="s">
        <v>299</v>
      </c>
    </row>
    <row r="10" spans="1:10" ht="22.5" customHeight="1">
      <c r="B10" t="s">
        <v>306</v>
      </c>
      <c r="H10">
        <f t="shared" si="0"/>
        <v>7</v>
      </c>
      <c r="I10" t="s">
        <v>299</v>
      </c>
    </row>
    <row r="11" spans="1:10" ht="22.5" customHeight="1">
      <c r="B11" t="s">
        <v>773</v>
      </c>
      <c r="H11">
        <f t="shared" si="0"/>
        <v>8</v>
      </c>
      <c r="I11" t="s">
        <v>299</v>
      </c>
    </row>
    <row r="12" spans="1:10" ht="22.5" customHeight="1"/>
    <row r="13" spans="1:10" ht="22.5" customHeight="1">
      <c r="A13" s="137" t="s">
        <v>350</v>
      </c>
    </row>
    <row r="14" spans="1:10" ht="22.5" customHeight="1">
      <c r="B14" t="s">
        <v>362</v>
      </c>
      <c r="H14" s="311">
        <f>H11+1</f>
        <v>9</v>
      </c>
      <c r="I14" t="s">
        <v>299</v>
      </c>
    </row>
    <row r="15" spans="1:10" ht="22.5" customHeight="1">
      <c r="B15" t="s">
        <v>307</v>
      </c>
      <c r="H15" s="311">
        <f>H14+9</f>
        <v>18</v>
      </c>
      <c r="I15" t="s">
        <v>299</v>
      </c>
    </row>
    <row r="16" spans="1:10" ht="22.5" customHeight="1">
      <c r="B16" t="s">
        <v>363</v>
      </c>
      <c r="H16" s="311">
        <f>H15+4</f>
        <v>22</v>
      </c>
      <c r="I16" t="s">
        <v>299</v>
      </c>
    </row>
    <row r="17" spans="1:9" ht="22.5" customHeight="1">
      <c r="B17" t="s">
        <v>364</v>
      </c>
      <c r="H17" s="311">
        <f>H16+8</f>
        <v>30</v>
      </c>
      <c r="I17" t="s">
        <v>299</v>
      </c>
    </row>
    <row r="18" spans="1:9" ht="22.5" customHeight="1">
      <c r="B18" t="s">
        <v>177</v>
      </c>
      <c r="H18" s="311">
        <f>H17+5</f>
        <v>35</v>
      </c>
      <c r="I18" t="s">
        <v>299</v>
      </c>
    </row>
    <row r="19" spans="1:9" ht="22.5" customHeight="1">
      <c r="B19" t="s">
        <v>308</v>
      </c>
      <c r="H19" s="311">
        <f>H18+3</f>
        <v>38</v>
      </c>
      <c r="I19" t="s">
        <v>299</v>
      </c>
    </row>
    <row r="20" spans="1:9" ht="22.5" customHeight="1">
      <c r="B20" t="s">
        <v>309</v>
      </c>
      <c r="H20" s="311">
        <f>H19+1</f>
        <v>39</v>
      </c>
      <c r="I20" t="s">
        <v>299</v>
      </c>
    </row>
    <row r="21" spans="1:9" ht="29.25" customHeight="1">
      <c r="B21" s="325" t="s">
        <v>755</v>
      </c>
      <c r="C21" s="326"/>
      <c r="D21" s="326"/>
      <c r="E21" s="326"/>
      <c r="F21" s="326"/>
      <c r="G21" s="326"/>
      <c r="H21" s="311">
        <f>H20+1</f>
        <v>40</v>
      </c>
      <c r="I21" t="s">
        <v>299</v>
      </c>
    </row>
    <row r="22" spans="1:9" ht="22.5" customHeight="1">
      <c r="B22" s="322" t="s">
        <v>807</v>
      </c>
      <c r="C22" s="323"/>
      <c r="D22" s="323"/>
      <c r="E22" s="323"/>
      <c r="F22" s="323"/>
      <c r="G22" s="323"/>
      <c r="H22" s="311">
        <f>H21+2</f>
        <v>42</v>
      </c>
      <c r="I22" t="s">
        <v>299</v>
      </c>
    </row>
    <row r="23" spans="1:9" ht="22.5" customHeight="1">
      <c r="B23" s="322" t="s">
        <v>816</v>
      </c>
      <c r="C23" s="323"/>
      <c r="D23" s="323"/>
      <c r="E23" s="323"/>
      <c r="F23" s="323"/>
      <c r="G23" s="323"/>
      <c r="H23" s="311">
        <f>H22+1</f>
        <v>43</v>
      </c>
      <c r="I23" t="s">
        <v>299</v>
      </c>
    </row>
    <row r="24" spans="1:9" ht="22.5" customHeight="1">
      <c r="B24" s="312" t="s">
        <v>749</v>
      </c>
      <c r="C24" s="312"/>
      <c r="D24" s="312"/>
      <c r="E24" s="312"/>
      <c r="F24" s="312"/>
      <c r="G24" s="312"/>
      <c r="H24" s="311">
        <f>H23+1</f>
        <v>44</v>
      </c>
      <c r="I24" t="s">
        <v>299</v>
      </c>
    </row>
    <row r="25" spans="1:9" ht="22.5" customHeight="1">
      <c r="B25" s="312"/>
      <c r="C25" s="312"/>
      <c r="D25" s="312"/>
      <c r="E25" s="312"/>
      <c r="F25" s="312"/>
      <c r="G25" s="312"/>
      <c r="H25" s="312"/>
    </row>
    <row r="26" spans="1:9" ht="22.5" customHeight="1">
      <c r="A26" s="137" t="s">
        <v>351</v>
      </c>
      <c r="B26" s="312"/>
      <c r="C26" s="312"/>
      <c r="D26" s="312"/>
      <c r="E26" s="312"/>
      <c r="F26" s="312"/>
      <c r="G26" s="312"/>
      <c r="H26" s="312"/>
    </row>
    <row r="27" spans="1:9" ht="22.5" customHeight="1">
      <c r="B27" s="312" t="s">
        <v>310</v>
      </c>
      <c r="C27" s="312"/>
      <c r="D27" s="312"/>
      <c r="E27" s="312"/>
      <c r="F27" s="312"/>
      <c r="G27" s="312"/>
      <c r="H27" s="311">
        <f>H24+1</f>
        <v>45</v>
      </c>
      <c r="I27" t="s">
        <v>299</v>
      </c>
    </row>
    <row r="28" spans="1:9" ht="22.5" customHeight="1">
      <c r="B28" t="s">
        <v>311</v>
      </c>
      <c r="H28" s="311">
        <f>H27+2</f>
        <v>47</v>
      </c>
      <c r="I28" t="s">
        <v>299</v>
      </c>
    </row>
    <row r="29" spans="1:9" ht="22.5" customHeight="1">
      <c r="H29" s="311"/>
    </row>
    <row r="30" spans="1:9" ht="22.5" customHeight="1">
      <c r="A30" s="137" t="s">
        <v>352</v>
      </c>
      <c r="H30" s="311"/>
    </row>
    <row r="31" spans="1:9" ht="22.5" customHeight="1">
      <c r="B31" t="s">
        <v>320</v>
      </c>
      <c r="H31" s="311">
        <f>H28+1</f>
        <v>48</v>
      </c>
      <c r="I31" t="s">
        <v>299</v>
      </c>
    </row>
    <row r="32" spans="1:9" ht="22.5" customHeight="1">
      <c r="B32" t="s">
        <v>327</v>
      </c>
      <c r="H32" s="311">
        <f>H31+1</f>
        <v>49</v>
      </c>
      <c r="I32" t="s">
        <v>299</v>
      </c>
    </row>
    <row r="33" spans="1:10" ht="22.5" customHeight="1">
      <c r="B33" t="s">
        <v>312</v>
      </c>
      <c r="H33" s="311">
        <f t="shared" ref="H33:H34" si="1">H32+1</f>
        <v>50</v>
      </c>
      <c r="I33" t="s">
        <v>299</v>
      </c>
    </row>
    <row r="34" spans="1:10" ht="22.5" customHeight="1">
      <c r="B34" t="s">
        <v>313</v>
      </c>
      <c r="H34" s="311">
        <f t="shared" si="1"/>
        <v>51</v>
      </c>
      <c r="I34" t="s">
        <v>299</v>
      </c>
    </row>
    <row r="35" spans="1:10" ht="30" customHeight="1" thickBot="1">
      <c r="A35" s="142"/>
      <c r="B35" s="142"/>
      <c r="C35" s="142"/>
      <c r="D35" s="142"/>
      <c r="E35" s="142"/>
      <c r="F35" s="142"/>
      <c r="G35" s="142"/>
      <c r="H35" s="313"/>
      <c r="I35" s="142"/>
      <c r="J35" s="142"/>
    </row>
    <row r="36" spans="1:10" ht="22.5" customHeight="1" thickTop="1">
      <c r="H36" s="311"/>
    </row>
    <row r="37" spans="1:10" ht="22.5" customHeight="1">
      <c r="A37" s="137" t="s">
        <v>353</v>
      </c>
      <c r="H37" s="311"/>
    </row>
    <row r="38" spans="1:10" ht="22.5" customHeight="1">
      <c r="B38" t="s">
        <v>75</v>
      </c>
      <c r="H38" s="311">
        <f>H34+1</f>
        <v>52</v>
      </c>
      <c r="I38" t="s">
        <v>299</v>
      </c>
    </row>
    <row r="39" spans="1:10" ht="22.5" customHeight="1">
      <c r="B39" t="s">
        <v>61</v>
      </c>
      <c r="H39" s="311">
        <f>H38+1</f>
        <v>53</v>
      </c>
      <c r="I39" t="s">
        <v>299</v>
      </c>
    </row>
    <row r="40" spans="1:10" ht="22.5" customHeight="1">
      <c r="B40" s="138" t="s">
        <v>314</v>
      </c>
      <c r="H40" s="311">
        <f t="shared" ref="H40:H43" si="2">H39+1</f>
        <v>54</v>
      </c>
      <c r="I40" t="s">
        <v>299</v>
      </c>
    </row>
    <row r="41" spans="1:10" ht="22.5" customHeight="1">
      <c r="B41" t="s">
        <v>55</v>
      </c>
      <c r="H41" s="311">
        <f t="shared" si="2"/>
        <v>55</v>
      </c>
      <c r="I41" t="s">
        <v>299</v>
      </c>
    </row>
    <row r="42" spans="1:10" ht="22.5" customHeight="1">
      <c r="B42" t="s">
        <v>48</v>
      </c>
      <c r="H42" s="311">
        <f t="shared" si="2"/>
        <v>56</v>
      </c>
      <c r="I42" t="s">
        <v>299</v>
      </c>
    </row>
    <row r="43" spans="1:10" ht="22.5" customHeight="1">
      <c r="B43" t="s">
        <v>45</v>
      </c>
      <c r="H43" s="311">
        <f t="shared" si="2"/>
        <v>57</v>
      </c>
      <c r="I43" t="s">
        <v>299</v>
      </c>
    </row>
    <row r="44" spans="1:10" ht="22.5" customHeight="1">
      <c r="H44" s="311"/>
    </row>
    <row r="45" spans="1:10" ht="22.5" customHeight="1">
      <c r="A45" s="137" t="s">
        <v>354</v>
      </c>
      <c r="H45" s="311">
        <f>H43+1</f>
        <v>58</v>
      </c>
      <c r="I45" t="s">
        <v>299</v>
      </c>
    </row>
    <row r="46" spans="1:10" ht="22.5" customHeight="1">
      <c r="H46" s="311"/>
    </row>
    <row r="47" spans="1:10" ht="22.5" customHeight="1">
      <c r="A47" s="137" t="s">
        <v>355</v>
      </c>
      <c r="H47" s="311"/>
    </row>
    <row r="48" spans="1:10" ht="22.5" customHeight="1">
      <c r="B48" s="141" t="s">
        <v>321</v>
      </c>
      <c r="H48" s="311">
        <f>H45+1</f>
        <v>59</v>
      </c>
      <c r="I48" t="s">
        <v>299</v>
      </c>
    </row>
    <row r="49" spans="1:9" ht="22.5" customHeight="1">
      <c r="B49" s="138" t="s">
        <v>315</v>
      </c>
      <c r="H49" s="311">
        <f>H48+1</f>
        <v>60</v>
      </c>
      <c r="I49" t="s">
        <v>299</v>
      </c>
    </row>
    <row r="50" spans="1:9" ht="22.5" customHeight="1">
      <c r="B50" t="s">
        <v>316</v>
      </c>
      <c r="H50" s="311">
        <f t="shared" ref="H50:H52" si="3">H49+1</f>
        <v>61</v>
      </c>
      <c r="I50" t="s">
        <v>299</v>
      </c>
    </row>
    <row r="51" spans="1:9" ht="22.5" customHeight="1">
      <c r="B51" t="s">
        <v>328</v>
      </c>
      <c r="H51" s="311">
        <f t="shared" si="3"/>
        <v>62</v>
      </c>
      <c r="I51" t="s">
        <v>299</v>
      </c>
    </row>
    <row r="52" spans="1:9" ht="22.5" customHeight="1">
      <c r="B52" t="s">
        <v>798</v>
      </c>
      <c r="H52" s="311">
        <f t="shared" si="3"/>
        <v>63</v>
      </c>
      <c r="I52" t="s">
        <v>299</v>
      </c>
    </row>
    <row r="53" spans="1:9" ht="22.5" customHeight="1">
      <c r="H53" s="311"/>
    </row>
    <row r="54" spans="1:9" ht="22.5" customHeight="1">
      <c r="A54" s="137" t="s">
        <v>356</v>
      </c>
      <c r="H54" s="311"/>
    </row>
    <row r="55" spans="1:9" ht="22.5" customHeight="1">
      <c r="B55" t="s">
        <v>317</v>
      </c>
      <c r="H55" s="311">
        <f>H52+1</f>
        <v>64</v>
      </c>
      <c r="I55" t="s">
        <v>299</v>
      </c>
    </row>
    <row r="56" spans="1:9" ht="22.5" customHeight="1">
      <c r="B56" t="s">
        <v>318</v>
      </c>
      <c r="H56" s="311">
        <f>H55+1</f>
        <v>65</v>
      </c>
      <c r="I56" t="s">
        <v>299</v>
      </c>
    </row>
    <row r="57" spans="1:9" ht="22.5" customHeight="1">
      <c r="B57" t="s">
        <v>319</v>
      </c>
      <c r="H57" s="311">
        <f t="shared" ref="H57:H62" si="4">H56+1</f>
        <v>66</v>
      </c>
      <c r="I57" t="s">
        <v>299</v>
      </c>
    </row>
    <row r="58" spans="1:9" ht="22.5" customHeight="1">
      <c r="B58" t="s">
        <v>322</v>
      </c>
      <c r="H58" s="311">
        <f t="shared" si="4"/>
        <v>67</v>
      </c>
      <c r="I58" t="s">
        <v>299</v>
      </c>
    </row>
    <row r="59" spans="1:9" ht="22.5" customHeight="1">
      <c r="B59" t="s">
        <v>323</v>
      </c>
      <c r="H59" s="311">
        <f t="shared" si="4"/>
        <v>68</v>
      </c>
      <c r="I59" t="s">
        <v>299</v>
      </c>
    </row>
    <row r="60" spans="1:9" ht="22.5" customHeight="1">
      <c r="B60" t="s">
        <v>750</v>
      </c>
      <c r="H60" s="311">
        <f t="shared" si="4"/>
        <v>69</v>
      </c>
      <c r="I60" t="s">
        <v>299</v>
      </c>
    </row>
    <row r="61" spans="1:9" ht="22.5" customHeight="1">
      <c r="B61" t="s">
        <v>324</v>
      </c>
      <c r="H61" s="311">
        <f t="shared" si="4"/>
        <v>70</v>
      </c>
      <c r="I61" t="s">
        <v>299</v>
      </c>
    </row>
    <row r="62" spans="1:9" ht="22.5" customHeight="1">
      <c r="B62" t="s">
        <v>751</v>
      </c>
      <c r="H62" s="311">
        <f t="shared" si="4"/>
        <v>71</v>
      </c>
      <c r="I62" t="s">
        <v>299</v>
      </c>
    </row>
    <row r="63" spans="1:9" ht="22.5" customHeight="1">
      <c r="H63" s="312"/>
    </row>
    <row r="64" spans="1:9" ht="22.5" customHeight="1">
      <c r="B64" s="143"/>
      <c r="C64" s="143"/>
      <c r="D64" s="143"/>
      <c r="E64" s="143"/>
      <c r="F64" s="143"/>
      <c r="G64" s="143"/>
      <c r="H64" s="143"/>
      <c r="I64" s="143"/>
    </row>
    <row r="65" spans="2:9" ht="22.5" customHeight="1">
      <c r="B65" s="324" t="s">
        <v>795</v>
      </c>
      <c r="C65" s="324"/>
      <c r="D65" s="324"/>
      <c r="E65" s="324"/>
      <c r="F65" s="324"/>
      <c r="G65" s="324"/>
      <c r="H65" s="324"/>
      <c r="I65" s="324"/>
    </row>
    <row r="66" spans="2:9" ht="22.5" customHeight="1">
      <c r="B66" s="324"/>
      <c r="C66" s="324"/>
      <c r="D66" s="324"/>
      <c r="E66" s="324"/>
      <c r="F66" s="324"/>
      <c r="G66" s="324"/>
      <c r="H66" s="324"/>
      <c r="I66" s="324"/>
    </row>
    <row r="67" spans="2:9" ht="22.5" customHeight="1">
      <c r="B67" s="324"/>
      <c r="C67" s="324"/>
      <c r="D67" s="324"/>
      <c r="E67" s="324"/>
      <c r="F67" s="324"/>
      <c r="G67" s="324"/>
      <c r="H67" s="324"/>
      <c r="I67" s="324"/>
    </row>
    <row r="68" spans="2:9" ht="22.5" customHeight="1">
      <c r="B68" s="324"/>
      <c r="C68" s="324"/>
      <c r="D68" s="324"/>
      <c r="E68" s="324"/>
      <c r="F68" s="324"/>
      <c r="G68" s="324"/>
      <c r="H68" s="324"/>
      <c r="I68" s="324"/>
    </row>
    <row r="69" spans="2:9" ht="22.5" customHeight="1"/>
    <row r="70" spans="2:9" ht="22.5" customHeight="1"/>
    <row r="71" spans="2:9" ht="22.5" customHeight="1"/>
    <row r="72" spans="2:9" ht="22.5" customHeight="1"/>
    <row r="73" spans="2:9" ht="22.5" customHeight="1"/>
    <row r="74" spans="2:9" ht="22.5" customHeight="1"/>
    <row r="75" spans="2:9" ht="22.5" customHeight="1"/>
    <row r="76" spans="2:9" ht="22.5" customHeight="1"/>
    <row r="77" spans="2:9" ht="22.5" customHeight="1"/>
    <row r="78" spans="2:9" ht="22.5" customHeight="1"/>
    <row r="79" spans="2:9" ht="22.5" customHeight="1"/>
    <row r="80" spans="2:9" ht="22.5" customHeight="1"/>
    <row r="81" ht="22.5" customHeight="1"/>
    <row r="82" ht="22.5" customHeight="1"/>
  </sheetData>
  <mergeCells count="2">
    <mergeCell ref="B65:I68"/>
    <mergeCell ref="B21:G21"/>
  </mergeCells>
  <phoneticPr fontId="2"/>
  <printOptions horizontalCentered="1"/>
  <pageMargins left="0.70866141732283472" right="0.70866141732283472" top="0.74803149606299213" bottom="0.74803149606299213" header="0.31496062992125984" footer="0.31496062992125984"/>
  <pageSetup paperSize="9" scale="105" fitToWidth="0" orientation="portrait" r:id="rId1"/>
  <rowBreaks count="1" manualBreakCount="1">
    <brk id="34" max="9"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W1" zoomScale="80" zoomScaleNormal="80" workbookViewId="0">
      <selection activeCell="CZ23" sqref="CO23:DH23"/>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64" t="s">
        <v>776</v>
      </c>
      <c r="E2" s="964"/>
      <c r="F2" s="964"/>
      <c r="G2" s="964"/>
      <c r="H2" s="964"/>
      <c r="I2" s="964"/>
      <c r="J2" s="964"/>
      <c r="K2" s="964"/>
      <c r="L2" s="964"/>
      <c r="M2" s="964"/>
      <c r="N2" s="964"/>
      <c r="O2" s="964"/>
      <c r="P2" s="964"/>
      <c r="Q2" s="964"/>
      <c r="R2" s="280"/>
      <c r="S2" s="74"/>
      <c r="T2" s="74"/>
      <c r="U2" s="965" t="s">
        <v>200</v>
      </c>
      <c r="V2" s="966"/>
      <c r="W2" s="949" t="s">
        <v>384</v>
      </c>
      <c r="X2" s="947"/>
      <c r="Y2" s="947"/>
      <c r="Z2" s="947"/>
      <c r="AA2" s="947"/>
      <c r="AB2" s="947"/>
      <c r="AC2" s="969">
        <v>146631</v>
      </c>
      <c r="AD2" s="970"/>
      <c r="AE2" s="970"/>
      <c r="AF2" s="970"/>
      <c r="AG2" s="970"/>
      <c r="AH2" s="970"/>
      <c r="AI2" s="944" t="s">
        <v>187</v>
      </c>
      <c r="AJ2" s="944"/>
      <c r="AK2" s="79"/>
      <c r="AL2" s="971" t="s">
        <v>77</v>
      </c>
      <c r="AM2" s="971"/>
      <c r="AN2" s="971"/>
      <c r="AO2" s="78"/>
      <c r="AP2" s="949" t="s">
        <v>199</v>
      </c>
      <c r="AQ2" s="947"/>
      <c r="AR2" s="947"/>
      <c r="AS2" s="947"/>
      <c r="AT2" s="947"/>
      <c r="AU2" s="947"/>
      <c r="AV2" s="947"/>
      <c r="AW2" s="948"/>
      <c r="AX2" s="77"/>
      <c r="AY2" s="947" t="s">
        <v>198</v>
      </c>
      <c r="AZ2" s="947"/>
      <c r="BA2" s="947"/>
      <c r="BB2" s="947"/>
      <c r="BC2" s="947"/>
      <c r="BD2" s="947"/>
      <c r="BE2" s="76"/>
      <c r="BF2" s="961"/>
      <c r="BG2" s="963"/>
      <c r="BH2" s="947" t="s">
        <v>197</v>
      </c>
      <c r="BI2" s="947"/>
      <c r="BJ2" s="947"/>
      <c r="BK2" s="947"/>
      <c r="BL2" s="947"/>
      <c r="BM2" s="947"/>
      <c r="BN2" s="947"/>
      <c r="BO2" s="947"/>
      <c r="BP2" s="947"/>
      <c r="BQ2" s="947"/>
      <c r="BR2" s="947"/>
      <c r="BS2" s="947"/>
      <c r="BT2" s="947"/>
      <c r="BU2" s="944"/>
      <c r="BV2" s="944"/>
      <c r="BW2" s="945"/>
      <c r="BX2" s="75"/>
      <c r="BY2" s="74"/>
      <c r="BZ2" s="947" t="s">
        <v>196</v>
      </c>
      <c r="CA2" s="947"/>
      <c r="CB2" s="947"/>
      <c r="CC2" s="947"/>
      <c r="CD2" s="947"/>
      <c r="CE2" s="947"/>
      <c r="CF2" s="947"/>
      <c r="CG2" s="73"/>
      <c r="CH2" s="73"/>
      <c r="CI2" s="73"/>
      <c r="CJ2" s="73"/>
      <c r="CK2" s="947" t="s">
        <v>195</v>
      </c>
      <c r="CL2" s="947"/>
      <c r="CM2" s="947"/>
      <c r="CN2" s="947"/>
      <c r="CO2" s="947"/>
      <c r="CP2" s="947"/>
      <c r="CQ2" s="948"/>
      <c r="CR2" s="949" t="s">
        <v>194</v>
      </c>
      <c r="CS2" s="947"/>
      <c r="CT2" s="947"/>
      <c r="CU2" s="947"/>
      <c r="CV2" s="947"/>
      <c r="CW2" s="947"/>
      <c r="CX2" s="947"/>
      <c r="CY2" s="947"/>
      <c r="CZ2" s="947"/>
      <c r="DA2" s="948"/>
      <c r="DB2" s="950" t="s">
        <v>466</v>
      </c>
      <c r="DC2" s="944"/>
      <c r="DD2" s="944"/>
      <c r="DE2" s="944"/>
      <c r="DF2" s="944"/>
      <c r="DG2" s="944"/>
      <c r="DH2" s="951"/>
      <c r="DI2" s="4"/>
    </row>
    <row r="3" spans="2:113" ht="13.5" customHeight="1">
      <c r="B3" s="17"/>
      <c r="C3" s="6"/>
      <c r="D3" s="937"/>
      <c r="E3" s="937"/>
      <c r="F3" s="937"/>
      <c r="G3" s="937"/>
      <c r="H3" s="937"/>
      <c r="I3" s="937"/>
      <c r="J3" s="937"/>
      <c r="K3" s="937"/>
      <c r="L3" s="937"/>
      <c r="M3" s="937"/>
      <c r="N3" s="937"/>
      <c r="O3" s="937"/>
      <c r="P3" s="937"/>
      <c r="Q3" s="937"/>
      <c r="R3" s="281"/>
      <c r="S3" s="6"/>
      <c r="T3" s="6"/>
      <c r="U3" s="967"/>
      <c r="V3" s="968"/>
      <c r="W3" s="619" t="s">
        <v>386</v>
      </c>
      <c r="X3" s="582"/>
      <c r="Y3" s="582"/>
      <c r="Z3" s="582"/>
      <c r="AA3" s="582"/>
      <c r="AB3" s="582"/>
      <c r="AC3" s="583">
        <v>147648</v>
      </c>
      <c r="AD3" s="584"/>
      <c r="AE3" s="584"/>
      <c r="AF3" s="584"/>
      <c r="AG3" s="584"/>
      <c r="AH3" s="584"/>
      <c r="AI3" s="941" t="s">
        <v>187</v>
      </c>
      <c r="AJ3" s="941"/>
      <c r="AK3" s="72"/>
      <c r="AL3" s="972"/>
      <c r="AM3" s="972"/>
      <c r="AN3" s="972"/>
      <c r="AO3" s="71"/>
      <c r="AP3" s="697"/>
      <c r="AQ3" s="662"/>
      <c r="AR3" s="662"/>
      <c r="AS3" s="662"/>
      <c r="AT3" s="662"/>
      <c r="AU3" s="662"/>
      <c r="AV3" s="662"/>
      <c r="AW3" s="663"/>
      <c r="AX3" s="20"/>
      <c r="AY3" s="662"/>
      <c r="AZ3" s="662"/>
      <c r="BA3" s="662"/>
      <c r="BB3" s="662"/>
      <c r="BC3" s="662"/>
      <c r="BD3" s="662"/>
      <c r="BE3" s="21"/>
      <c r="BF3" s="962"/>
      <c r="BG3" s="824"/>
      <c r="BH3" s="662"/>
      <c r="BI3" s="662"/>
      <c r="BJ3" s="662"/>
      <c r="BK3" s="662"/>
      <c r="BL3" s="662"/>
      <c r="BM3" s="662"/>
      <c r="BN3" s="662"/>
      <c r="BO3" s="662"/>
      <c r="BP3" s="662"/>
      <c r="BQ3" s="662"/>
      <c r="BR3" s="662"/>
      <c r="BS3" s="662"/>
      <c r="BT3" s="662"/>
      <c r="BU3" s="936"/>
      <c r="BV3" s="936"/>
      <c r="BW3" s="946"/>
      <c r="BX3" s="46"/>
      <c r="BY3" s="4"/>
      <c r="BZ3" s="582"/>
      <c r="CA3" s="582"/>
      <c r="CB3" s="582"/>
      <c r="CC3" s="582"/>
      <c r="CD3" s="582"/>
      <c r="CE3" s="582"/>
      <c r="CF3" s="582"/>
      <c r="CG3" s="35"/>
      <c r="CH3" s="35"/>
      <c r="CI3" s="6"/>
      <c r="CJ3" s="6"/>
      <c r="CK3" s="582"/>
      <c r="CL3" s="582"/>
      <c r="CM3" s="582"/>
      <c r="CN3" s="582"/>
      <c r="CO3" s="582"/>
      <c r="CP3" s="582"/>
      <c r="CQ3" s="585"/>
      <c r="CR3" s="619"/>
      <c r="CS3" s="582"/>
      <c r="CT3" s="582"/>
      <c r="CU3" s="582"/>
      <c r="CV3" s="582"/>
      <c r="CW3" s="582"/>
      <c r="CX3" s="582"/>
      <c r="CY3" s="582"/>
      <c r="CZ3" s="582"/>
      <c r="DA3" s="585"/>
      <c r="DB3" s="817"/>
      <c r="DC3" s="941"/>
      <c r="DD3" s="941"/>
      <c r="DE3" s="941"/>
      <c r="DF3" s="941"/>
      <c r="DG3" s="941"/>
      <c r="DH3" s="952"/>
      <c r="DI3" s="4"/>
    </row>
    <row r="4" spans="2:113" ht="13.5" customHeight="1">
      <c r="B4" s="17"/>
      <c r="C4" s="6"/>
      <c r="D4" s="937"/>
      <c r="E4" s="937"/>
      <c r="F4" s="937"/>
      <c r="G4" s="937"/>
      <c r="H4" s="937"/>
      <c r="I4" s="937"/>
      <c r="J4" s="937"/>
      <c r="K4" s="937"/>
      <c r="L4" s="937"/>
      <c r="M4" s="937"/>
      <c r="N4" s="937"/>
      <c r="O4" s="937"/>
      <c r="P4" s="937"/>
      <c r="Q4" s="937"/>
      <c r="R4" s="281"/>
      <c r="S4" s="6"/>
      <c r="T4" s="6"/>
      <c r="U4" s="967"/>
      <c r="V4" s="968"/>
      <c r="W4" s="619" t="s">
        <v>193</v>
      </c>
      <c r="X4" s="582"/>
      <c r="Y4" s="582"/>
      <c r="Z4" s="582"/>
      <c r="AA4" s="582"/>
      <c r="AB4" s="582"/>
      <c r="AC4" s="973" t="s">
        <v>493</v>
      </c>
      <c r="AD4" s="820"/>
      <c r="AE4" s="820"/>
      <c r="AF4" s="820"/>
      <c r="AG4" s="820"/>
      <c r="AH4" s="820"/>
      <c r="AI4" s="941" t="s">
        <v>21</v>
      </c>
      <c r="AJ4" s="941"/>
      <c r="AK4" s="728" t="s">
        <v>777</v>
      </c>
      <c r="AL4" s="632"/>
      <c r="AM4" s="632"/>
      <c r="AN4" s="632"/>
      <c r="AO4" s="633"/>
      <c r="AP4" s="749">
        <v>148724</v>
      </c>
      <c r="AQ4" s="750"/>
      <c r="AR4" s="750"/>
      <c r="AS4" s="750"/>
      <c r="AT4" s="750"/>
      <c r="AU4" s="750"/>
      <c r="AV4" s="805" t="s">
        <v>187</v>
      </c>
      <c r="AW4" s="805"/>
      <c r="AX4" s="750">
        <v>146279</v>
      </c>
      <c r="AY4" s="750"/>
      <c r="AZ4" s="750"/>
      <c r="BA4" s="750"/>
      <c r="BB4" s="750"/>
      <c r="BC4" s="750"/>
      <c r="BD4" s="805" t="s">
        <v>187</v>
      </c>
      <c r="BE4" s="840"/>
      <c r="BF4" s="6"/>
      <c r="BG4" s="632" t="s">
        <v>77</v>
      </c>
      <c r="BH4" s="632"/>
      <c r="BI4" s="24"/>
      <c r="BJ4" s="801"/>
      <c r="BK4" s="632" t="s">
        <v>384</v>
      </c>
      <c r="BL4" s="632"/>
      <c r="BM4" s="632"/>
      <c r="BN4" s="632"/>
      <c r="BO4" s="632"/>
      <c r="BP4" s="840"/>
      <c r="BQ4" s="801"/>
      <c r="BR4" s="632" t="s">
        <v>386</v>
      </c>
      <c r="BS4" s="632"/>
      <c r="BT4" s="632"/>
      <c r="BU4" s="632"/>
      <c r="BV4" s="632"/>
      <c r="BW4" s="840"/>
      <c r="BX4" s="46"/>
      <c r="BY4" s="4"/>
      <c r="BZ4" s="69"/>
      <c r="CA4" s="69"/>
      <c r="CB4" s="69"/>
      <c r="CC4" s="69"/>
      <c r="CD4" s="69"/>
      <c r="CE4" s="69"/>
      <c r="CF4" s="69"/>
      <c r="CG4" s="6"/>
      <c r="CH4" s="6"/>
      <c r="CI4" s="6"/>
      <c r="CJ4" s="35"/>
      <c r="CK4" s="69"/>
      <c r="CL4" s="69"/>
      <c r="CM4" s="69"/>
      <c r="CN4" s="69"/>
      <c r="CO4" s="69"/>
      <c r="CP4" s="69"/>
      <c r="CQ4" s="68"/>
      <c r="CR4" s="619"/>
      <c r="CS4" s="582"/>
      <c r="CT4" s="582"/>
      <c r="CU4" s="582"/>
      <c r="CV4" s="582"/>
      <c r="CW4" s="582"/>
      <c r="CX4" s="582"/>
      <c r="CY4" s="582"/>
      <c r="CZ4" s="582"/>
      <c r="DA4" s="585"/>
      <c r="DB4" s="817"/>
      <c r="DC4" s="941"/>
      <c r="DD4" s="941"/>
      <c r="DE4" s="941"/>
      <c r="DF4" s="941"/>
      <c r="DG4" s="941"/>
      <c r="DH4" s="952"/>
      <c r="DI4" s="4"/>
    </row>
    <row r="5" spans="2:113" ht="13.5" customHeight="1">
      <c r="B5" s="17"/>
      <c r="C5" s="6"/>
      <c r="D5" s="937" t="s">
        <v>192</v>
      </c>
      <c r="E5" s="937"/>
      <c r="F5" s="937"/>
      <c r="G5" s="937"/>
      <c r="H5" s="937"/>
      <c r="I5" s="937"/>
      <c r="J5" s="937"/>
      <c r="K5" s="937"/>
      <c r="L5" s="937"/>
      <c r="M5" s="937"/>
      <c r="N5" s="937"/>
      <c r="O5" s="937"/>
      <c r="P5" s="937"/>
      <c r="Q5" s="937"/>
      <c r="R5" s="281"/>
      <c r="S5" s="6"/>
      <c r="T5" s="6"/>
      <c r="U5" s="728" t="s">
        <v>191</v>
      </c>
      <c r="V5" s="632"/>
      <c r="W5" s="632"/>
      <c r="X5" s="632"/>
      <c r="Y5" s="632"/>
      <c r="Z5" s="632"/>
      <c r="AA5" s="632"/>
      <c r="AB5" s="632"/>
      <c r="AC5" s="939">
        <v>21.01</v>
      </c>
      <c r="AD5" s="940"/>
      <c r="AE5" s="940"/>
      <c r="AF5" s="940"/>
      <c r="AG5" s="940"/>
      <c r="AH5" s="940"/>
      <c r="AI5" s="805" t="s">
        <v>190</v>
      </c>
      <c r="AJ5" s="805"/>
      <c r="AK5" s="619" t="s">
        <v>388</v>
      </c>
      <c r="AL5" s="582"/>
      <c r="AM5" s="582"/>
      <c r="AN5" s="582"/>
      <c r="AO5" s="585"/>
      <c r="AP5" s="583">
        <v>148293</v>
      </c>
      <c r="AQ5" s="584"/>
      <c r="AR5" s="584"/>
      <c r="AS5" s="584"/>
      <c r="AT5" s="584"/>
      <c r="AU5" s="584"/>
      <c r="AV5" s="941" t="s">
        <v>187</v>
      </c>
      <c r="AW5" s="941"/>
      <c r="AX5" s="584">
        <v>145891</v>
      </c>
      <c r="AY5" s="584"/>
      <c r="AZ5" s="584"/>
      <c r="BA5" s="584"/>
      <c r="BB5" s="584"/>
      <c r="BC5" s="584"/>
      <c r="BD5" s="941" t="s">
        <v>187</v>
      </c>
      <c r="BE5" s="818"/>
      <c r="BF5" s="11"/>
      <c r="BG5" s="582"/>
      <c r="BH5" s="582"/>
      <c r="BI5" s="70"/>
      <c r="BJ5" s="823"/>
      <c r="BK5" s="662"/>
      <c r="BL5" s="662"/>
      <c r="BM5" s="662"/>
      <c r="BN5" s="662"/>
      <c r="BO5" s="662"/>
      <c r="BP5" s="816"/>
      <c r="BQ5" s="823"/>
      <c r="BR5" s="662"/>
      <c r="BS5" s="662"/>
      <c r="BT5" s="662"/>
      <c r="BU5" s="662"/>
      <c r="BV5" s="662"/>
      <c r="BW5" s="816"/>
      <c r="BX5" s="46"/>
      <c r="BY5" s="4"/>
      <c r="BZ5" s="959" t="s">
        <v>389</v>
      </c>
      <c r="CA5" s="959"/>
      <c r="CB5" s="959"/>
      <c r="CC5" s="959"/>
      <c r="CD5" s="959"/>
      <c r="CE5" s="959"/>
      <c r="CF5" s="959"/>
      <c r="CG5" s="35"/>
      <c r="CH5" s="35"/>
      <c r="CI5" s="35"/>
      <c r="CJ5" s="35"/>
      <c r="CK5" s="959" t="s">
        <v>562</v>
      </c>
      <c r="CL5" s="959"/>
      <c r="CM5" s="959"/>
      <c r="CN5" s="959"/>
      <c r="CO5" s="959"/>
      <c r="CP5" s="959"/>
      <c r="CQ5" s="960"/>
      <c r="CR5" s="619" t="s">
        <v>189</v>
      </c>
      <c r="CS5" s="582"/>
      <c r="CT5" s="582"/>
      <c r="CU5" s="582"/>
      <c r="CV5" s="582"/>
      <c r="CW5" s="582"/>
      <c r="CX5" s="582"/>
      <c r="CY5" s="582"/>
      <c r="CZ5" s="582"/>
      <c r="DA5" s="585"/>
      <c r="DB5" s="953">
        <v>43505</v>
      </c>
      <c r="DC5" s="954"/>
      <c r="DD5" s="954"/>
      <c r="DE5" s="954"/>
      <c r="DF5" s="954"/>
      <c r="DG5" s="954"/>
      <c r="DH5" s="955"/>
      <c r="DI5" s="4"/>
    </row>
    <row r="6" spans="2:113" ht="13.5" customHeight="1">
      <c r="B6" s="17"/>
      <c r="C6" s="6"/>
      <c r="D6" s="938"/>
      <c r="E6" s="938"/>
      <c r="F6" s="938"/>
      <c r="G6" s="938"/>
      <c r="H6" s="938"/>
      <c r="I6" s="938"/>
      <c r="J6" s="938"/>
      <c r="K6" s="938"/>
      <c r="L6" s="938"/>
      <c r="M6" s="938"/>
      <c r="N6" s="938"/>
      <c r="O6" s="938"/>
      <c r="P6" s="938"/>
      <c r="Q6" s="938"/>
      <c r="R6" s="281"/>
      <c r="S6" s="6"/>
      <c r="T6" s="6"/>
      <c r="U6" s="619" t="s">
        <v>188</v>
      </c>
      <c r="V6" s="582"/>
      <c r="W6" s="582"/>
      <c r="X6" s="582"/>
      <c r="Y6" s="582"/>
      <c r="Z6" s="582"/>
      <c r="AA6" s="582"/>
      <c r="AB6" s="582"/>
      <c r="AC6" s="583">
        <v>6979</v>
      </c>
      <c r="AD6" s="584"/>
      <c r="AE6" s="584"/>
      <c r="AF6" s="584"/>
      <c r="AG6" s="584"/>
      <c r="AH6" s="584"/>
      <c r="AI6" s="941" t="s">
        <v>187</v>
      </c>
      <c r="AJ6" s="941"/>
      <c r="AK6" s="697" t="s">
        <v>186</v>
      </c>
      <c r="AL6" s="662"/>
      <c r="AM6" s="662"/>
      <c r="AN6" s="662"/>
      <c r="AO6" s="663"/>
      <c r="AP6" s="934" t="s">
        <v>470</v>
      </c>
      <c r="AQ6" s="935"/>
      <c r="AR6" s="935"/>
      <c r="AS6" s="935"/>
      <c r="AT6" s="935"/>
      <c r="AU6" s="935"/>
      <c r="AV6" s="936" t="s">
        <v>21</v>
      </c>
      <c r="AW6" s="936"/>
      <c r="AX6" s="935" t="s">
        <v>470</v>
      </c>
      <c r="AY6" s="935"/>
      <c r="AZ6" s="935"/>
      <c r="BA6" s="935"/>
      <c r="BB6" s="935"/>
      <c r="BC6" s="935"/>
      <c r="BD6" s="936" t="s">
        <v>21</v>
      </c>
      <c r="BE6" s="936"/>
      <c r="BF6" s="795" t="s">
        <v>185</v>
      </c>
      <c r="BG6" s="788"/>
      <c r="BH6" s="788"/>
      <c r="BI6" s="796"/>
      <c r="BJ6" s="584">
        <v>277</v>
      </c>
      <c r="BK6" s="584"/>
      <c r="BL6" s="584"/>
      <c r="BM6" s="584"/>
      <c r="BN6" s="584"/>
      <c r="BO6" s="584"/>
      <c r="BP6" s="584"/>
      <c r="BQ6" s="584">
        <v>280</v>
      </c>
      <c r="BR6" s="584"/>
      <c r="BS6" s="584"/>
      <c r="BT6" s="584"/>
      <c r="BU6" s="584"/>
      <c r="BV6" s="584"/>
      <c r="BW6" s="672"/>
      <c r="BX6" s="46"/>
      <c r="BY6" s="4"/>
      <c r="BZ6" s="69"/>
      <c r="CA6" s="69"/>
      <c r="CB6" s="69"/>
      <c r="CC6" s="69"/>
      <c r="CD6" s="69"/>
      <c r="CE6" s="69"/>
      <c r="CF6" s="69"/>
      <c r="CG6" s="6"/>
      <c r="CH6" s="6"/>
      <c r="CI6" s="6"/>
      <c r="CJ6" s="6"/>
      <c r="CK6" s="69"/>
      <c r="CL6" s="69"/>
      <c r="CM6" s="69"/>
      <c r="CN6" s="69"/>
      <c r="CO6" s="69"/>
      <c r="CP6" s="69"/>
      <c r="CQ6" s="68"/>
      <c r="CR6" s="619"/>
      <c r="CS6" s="582"/>
      <c r="CT6" s="582"/>
      <c r="CU6" s="582"/>
      <c r="CV6" s="582"/>
      <c r="CW6" s="582"/>
      <c r="CX6" s="582"/>
      <c r="CY6" s="582"/>
      <c r="CZ6" s="582"/>
      <c r="DA6" s="585"/>
      <c r="DB6" s="953"/>
      <c r="DC6" s="954"/>
      <c r="DD6" s="954"/>
      <c r="DE6" s="954"/>
      <c r="DF6" s="954"/>
      <c r="DG6" s="954"/>
      <c r="DH6" s="955"/>
      <c r="DI6" s="4"/>
    </row>
    <row r="7" spans="2:113" ht="13.5" customHeight="1">
      <c r="B7" s="932"/>
      <c r="C7" s="930"/>
      <c r="D7" s="930"/>
      <c r="E7" s="930"/>
      <c r="F7" s="788" t="s">
        <v>184</v>
      </c>
      <c r="G7" s="788"/>
      <c r="H7" s="788"/>
      <c r="I7" s="788"/>
      <c r="J7" s="788"/>
      <c r="K7" s="788"/>
      <c r="L7" s="788"/>
      <c r="M7" s="788"/>
      <c r="N7" s="788"/>
      <c r="O7" s="788"/>
      <c r="P7" s="788"/>
      <c r="Q7" s="788"/>
      <c r="R7" s="788"/>
      <c r="S7" s="788"/>
      <c r="T7" s="928"/>
      <c r="U7" s="928"/>
      <c r="V7" s="928"/>
      <c r="W7" s="930"/>
      <c r="X7" s="788" t="s">
        <v>393</v>
      </c>
      <c r="Y7" s="788"/>
      <c r="Z7" s="788"/>
      <c r="AA7" s="788"/>
      <c r="AB7" s="788"/>
      <c r="AC7" s="788"/>
      <c r="AD7" s="788"/>
      <c r="AE7" s="788"/>
      <c r="AF7" s="788"/>
      <c r="AG7" s="928"/>
      <c r="AH7" s="928"/>
      <c r="AI7" s="805"/>
      <c r="AJ7" s="942"/>
      <c r="AK7" s="35"/>
      <c r="AL7" s="35"/>
      <c r="AM7" s="35"/>
      <c r="AN7" s="35"/>
      <c r="AO7" s="35"/>
      <c r="AP7" s="35"/>
      <c r="AQ7" s="35"/>
      <c r="AR7" s="35"/>
      <c r="AS7" s="35"/>
      <c r="AT7" s="35"/>
      <c r="AU7" s="35"/>
      <c r="AV7" s="35"/>
      <c r="AW7" s="35"/>
      <c r="AX7" s="35"/>
      <c r="AY7" s="35"/>
      <c r="AZ7" s="35"/>
      <c r="BA7" s="35"/>
      <c r="BB7" s="35"/>
      <c r="BC7" s="35"/>
      <c r="BD7" s="35"/>
      <c r="BE7" s="35"/>
      <c r="BF7" s="660"/>
      <c r="BG7" s="582"/>
      <c r="BH7" s="582"/>
      <c r="BI7" s="626"/>
      <c r="BJ7" s="588">
        <v>0.5</v>
      </c>
      <c r="BK7" s="588"/>
      <c r="BL7" s="588"/>
      <c r="BM7" s="588"/>
      <c r="BN7" s="588"/>
      <c r="BO7" s="588"/>
      <c r="BP7" s="588"/>
      <c r="BQ7" s="588">
        <v>0.5</v>
      </c>
      <c r="BR7" s="588"/>
      <c r="BS7" s="588"/>
      <c r="BT7" s="588"/>
      <c r="BU7" s="588"/>
      <c r="BV7" s="588"/>
      <c r="BW7" s="647"/>
      <c r="BX7" s="46"/>
      <c r="BY7" s="4"/>
      <c r="BZ7" s="959" t="s">
        <v>394</v>
      </c>
      <c r="CA7" s="959"/>
      <c r="CB7" s="959"/>
      <c r="CC7" s="959"/>
      <c r="CD7" s="959"/>
      <c r="CE7" s="959"/>
      <c r="CF7" s="959"/>
      <c r="CG7" s="35"/>
      <c r="CH7" s="35"/>
      <c r="CI7" s="35"/>
      <c r="CJ7" s="35"/>
      <c r="CK7" s="959" t="s">
        <v>222</v>
      </c>
      <c r="CL7" s="959"/>
      <c r="CM7" s="959"/>
      <c r="CN7" s="959"/>
      <c r="CO7" s="959"/>
      <c r="CP7" s="959"/>
      <c r="CQ7" s="960"/>
      <c r="CR7" s="619"/>
      <c r="CS7" s="582"/>
      <c r="CT7" s="582"/>
      <c r="CU7" s="582"/>
      <c r="CV7" s="582"/>
      <c r="CW7" s="582"/>
      <c r="CX7" s="582"/>
      <c r="CY7" s="582"/>
      <c r="CZ7" s="582"/>
      <c r="DA7" s="585"/>
      <c r="DB7" s="953"/>
      <c r="DC7" s="954"/>
      <c r="DD7" s="954"/>
      <c r="DE7" s="954"/>
      <c r="DF7" s="954"/>
      <c r="DG7" s="954"/>
      <c r="DH7" s="955"/>
      <c r="DI7" s="4"/>
    </row>
    <row r="8" spans="2:113" ht="13.5" customHeight="1">
      <c r="B8" s="933"/>
      <c r="C8" s="931"/>
      <c r="D8" s="931"/>
      <c r="E8" s="931"/>
      <c r="F8" s="806"/>
      <c r="G8" s="806"/>
      <c r="H8" s="806"/>
      <c r="I8" s="806"/>
      <c r="J8" s="806"/>
      <c r="K8" s="806"/>
      <c r="L8" s="806"/>
      <c r="M8" s="806"/>
      <c r="N8" s="806"/>
      <c r="O8" s="806"/>
      <c r="P8" s="806"/>
      <c r="Q8" s="806"/>
      <c r="R8" s="806"/>
      <c r="S8" s="806"/>
      <c r="T8" s="929"/>
      <c r="U8" s="929"/>
      <c r="V8" s="929"/>
      <c r="W8" s="931"/>
      <c r="X8" s="806"/>
      <c r="Y8" s="806"/>
      <c r="Z8" s="806"/>
      <c r="AA8" s="806"/>
      <c r="AB8" s="806"/>
      <c r="AC8" s="806"/>
      <c r="AD8" s="806"/>
      <c r="AE8" s="806"/>
      <c r="AF8" s="806"/>
      <c r="AG8" s="929"/>
      <c r="AH8" s="929"/>
      <c r="AI8" s="929"/>
      <c r="AJ8" s="943"/>
      <c r="AK8" s="35"/>
      <c r="AL8" s="35"/>
      <c r="AM8" s="35"/>
      <c r="AN8" s="35"/>
      <c r="AO8" s="35"/>
      <c r="AP8" s="35"/>
      <c r="AQ8" s="35"/>
      <c r="AR8" s="35"/>
      <c r="AS8" s="35"/>
      <c r="AT8" s="35"/>
      <c r="AU8" s="35"/>
      <c r="AV8" s="35"/>
      <c r="AW8" s="35"/>
      <c r="AX8" s="35"/>
      <c r="AY8" s="35"/>
      <c r="AZ8" s="35"/>
      <c r="BA8" s="35"/>
      <c r="BB8" s="35"/>
      <c r="BC8" s="35"/>
      <c r="BD8" s="35"/>
      <c r="BE8" s="35"/>
      <c r="BF8" s="660" t="s">
        <v>183</v>
      </c>
      <c r="BG8" s="582"/>
      <c r="BH8" s="582"/>
      <c r="BI8" s="626"/>
      <c r="BJ8" s="584">
        <v>8619</v>
      </c>
      <c r="BK8" s="584"/>
      <c r="BL8" s="584"/>
      <c r="BM8" s="584"/>
      <c r="BN8" s="584"/>
      <c r="BO8" s="584"/>
      <c r="BP8" s="584"/>
      <c r="BQ8" s="584">
        <v>9102</v>
      </c>
      <c r="BR8" s="584"/>
      <c r="BS8" s="584"/>
      <c r="BT8" s="584"/>
      <c r="BU8" s="584"/>
      <c r="BV8" s="584"/>
      <c r="BW8" s="672"/>
      <c r="BX8" s="33"/>
      <c r="BY8" s="32"/>
      <c r="BZ8" s="67"/>
      <c r="CA8" s="67"/>
      <c r="CB8" s="67"/>
      <c r="CC8" s="67"/>
      <c r="CD8" s="67"/>
      <c r="CE8" s="67"/>
      <c r="CF8" s="67"/>
      <c r="CG8" s="30"/>
      <c r="CH8" s="30"/>
      <c r="CI8" s="30"/>
      <c r="CJ8" s="30"/>
      <c r="CK8" s="67"/>
      <c r="CL8" s="67"/>
      <c r="CM8" s="67"/>
      <c r="CN8" s="67"/>
      <c r="CO8" s="67"/>
      <c r="CP8" s="67"/>
      <c r="CQ8" s="66"/>
      <c r="CR8" s="697"/>
      <c r="CS8" s="662"/>
      <c r="CT8" s="662"/>
      <c r="CU8" s="662"/>
      <c r="CV8" s="662"/>
      <c r="CW8" s="662"/>
      <c r="CX8" s="662"/>
      <c r="CY8" s="662"/>
      <c r="CZ8" s="662"/>
      <c r="DA8" s="663"/>
      <c r="DB8" s="956"/>
      <c r="DC8" s="957"/>
      <c r="DD8" s="957"/>
      <c r="DE8" s="957"/>
      <c r="DF8" s="957"/>
      <c r="DG8" s="957"/>
      <c r="DH8" s="958"/>
      <c r="DI8" s="4"/>
    </row>
    <row r="9" spans="2:113" ht="13.5" customHeight="1">
      <c r="B9" s="29"/>
      <c r="C9" s="28"/>
      <c r="D9" s="788" t="s">
        <v>77</v>
      </c>
      <c r="E9" s="788"/>
      <c r="F9" s="788"/>
      <c r="G9" s="788"/>
      <c r="H9" s="788"/>
      <c r="I9" s="788"/>
      <c r="J9" s="788"/>
      <c r="K9" s="27"/>
      <c r="L9" s="25"/>
      <c r="M9" s="26"/>
      <c r="N9" s="788" t="s">
        <v>76</v>
      </c>
      <c r="O9" s="788"/>
      <c r="P9" s="788"/>
      <c r="Q9" s="788"/>
      <c r="R9" s="788"/>
      <c r="S9" s="788"/>
      <c r="T9" s="25"/>
      <c r="U9" s="795" t="s">
        <v>73</v>
      </c>
      <c r="V9" s="788"/>
      <c r="W9" s="788"/>
      <c r="X9" s="796"/>
      <c r="Y9" s="795" t="s">
        <v>182</v>
      </c>
      <c r="Z9" s="788"/>
      <c r="AA9" s="788"/>
      <c r="AB9" s="788"/>
      <c r="AC9" s="788"/>
      <c r="AD9" s="788"/>
      <c r="AE9" s="788"/>
      <c r="AF9" s="788"/>
      <c r="AG9" s="795" t="s">
        <v>73</v>
      </c>
      <c r="AH9" s="788"/>
      <c r="AI9" s="788"/>
      <c r="AJ9" s="796"/>
      <c r="AK9" s="46"/>
      <c r="AL9" s="4"/>
      <c r="AM9" s="4"/>
      <c r="AN9" s="4"/>
      <c r="AO9" s="4"/>
      <c r="AP9" s="4"/>
      <c r="AQ9" s="4"/>
      <c r="AR9" s="4"/>
      <c r="AS9" s="4"/>
      <c r="AT9" s="4"/>
      <c r="AU9" s="4"/>
      <c r="AV9" s="4"/>
      <c r="AW9" s="4"/>
      <c r="AX9" s="4"/>
      <c r="AY9" s="4"/>
      <c r="AZ9" s="4"/>
      <c r="BA9" s="4"/>
      <c r="BB9" s="4"/>
      <c r="BC9" s="4"/>
      <c r="BD9" s="4"/>
      <c r="BE9" s="4"/>
      <c r="BF9" s="660"/>
      <c r="BG9" s="582"/>
      <c r="BH9" s="582"/>
      <c r="BI9" s="626"/>
      <c r="BJ9" s="588">
        <v>15.2</v>
      </c>
      <c r="BK9" s="588"/>
      <c r="BL9" s="588"/>
      <c r="BM9" s="588"/>
      <c r="BN9" s="588"/>
      <c r="BO9" s="588"/>
      <c r="BP9" s="588"/>
      <c r="BQ9" s="588">
        <v>15.5</v>
      </c>
      <c r="BR9" s="588"/>
      <c r="BS9" s="588"/>
      <c r="BT9" s="588"/>
      <c r="BU9" s="588"/>
      <c r="BV9" s="588"/>
      <c r="BW9" s="647"/>
      <c r="BX9" s="39"/>
      <c r="BY9" s="43"/>
      <c r="BZ9" s="43"/>
      <c r="CA9" s="632" t="s">
        <v>181</v>
      </c>
      <c r="CB9" s="632"/>
      <c r="CC9" s="632"/>
      <c r="CD9" s="632"/>
      <c r="CE9" s="632"/>
      <c r="CF9" s="632"/>
      <c r="CG9" s="632"/>
      <c r="CH9" s="632"/>
      <c r="CI9" s="632"/>
      <c r="CJ9" s="632"/>
      <c r="CK9" s="632"/>
      <c r="CL9" s="38"/>
      <c r="CM9" s="38"/>
      <c r="CN9" s="24"/>
      <c r="CO9" s="728" t="s">
        <v>778</v>
      </c>
      <c r="CP9" s="632"/>
      <c r="CQ9" s="632"/>
      <c r="CR9" s="632"/>
      <c r="CS9" s="632"/>
      <c r="CT9" s="632"/>
      <c r="CU9" s="632"/>
      <c r="CV9" s="632"/>
      <c r="CW9" s="632"/>
      <c r="CX9" s="632"/>
      <c r="CY9" s="728" t="s">
        <v>395</v>
      </c>
      <c r="CZ9" s="632"/>
      <c r="DA9" s="632"/>
      <c r="DB9" s="632"/>
      <c r="DC9" s="632"/>
      <c r="DD9" s="632"/>
      <c r="DE9" s="632"/>
      <c r="DF9" s="632"/>
      <c r="DG9" s="632"/>
      <c r="DH9" s="809"/>
      <c r="DI9" s="4"/>
    </row>
    <row r="10" spans="2:113" ht="13.5" customHeight="1">
      <c r="B10" s="65"/>
      <c r="C10" s="54"/>
      <c r="D10" s="806"/>
      <c r="E10" s="806"/>
      <c r="F10" s="806"/>
      <c r="G10" s="806"/>
      <c r="H10" s="806"/>
      <c r="I10" s="806"/>
      <c r="J10" s="806"/>
      <c r="K10" s="36"/>
      <c r="L10" s="53"/>
      <c r="M10" s="55"/>
      <c r="N10" s="916"/>
      <c r="O10" s="916"/>
      <c r="P10" s="916"/>
      <c r="Q10" s="916"/>
      <c r="R10" s="916"/>
      <c r="S10" s="916"/>
      <c r="T10" s="53"/>
      <c r="U10" s="917"/>
      <c r="V10" s="916"/>
      <c r="W10" s="916"/>
      <c r="X10" s="918"/>
      <c r="Y10" s="855"/>
      <c r="Z10" s="806"/>
      <c r="AA10" s="806"/>
      <c r="AB10" s="806"/>
      <c r="AC10" s="806"/>
      <c r="AD10" s="806"/>
      <c r="AE10" s="806"/>
      <c r="AF10" s="806"/>
      <c r="AG10" s="917"/>
      <c r="AH10" s="916"/>
      <c r="AI10" s="916"/>
      <c r="AJ10" s="918"/>
      <c r="AK10" s="46"/>
      <c r="AL10" s="4"/>
      <c r="AM10" s="4"/>
      <c r="AN10" s="4"/>
      <c r="AO10" s="4"/>
      <c r="AP10" s="4"/>
      <c r="AQ10" s="6"/>
      <c r="AR10" s="6"/>
      <c r="AS10" s="6"/>
      <c r="AT10" s="6"/>
      <c r="AU10" s="6"/>
      <c r="AV10" s="6"/>
      <c r="AW10" s="6"/>
      <c r="AX10" s="6"/>
      <c r="AY10" s="6"/>
      <c r="AZ10" s="6"/>
      <c r="BA10" s="6"/>
      <c r="BB10" s="6"/>
      <c r="BC10" s="6"/>
      <c r="BD10" s="6"/>
      <c r="BE10" s="6"/>
      <c r="BF10" s="660" t="s">
        <v>180</v>
      </c>
      <c r="BG10" s="582"/>
      <c r="BH10" s="582"/>
      <c r="BI10" s="626"/>
      <c r="BJ10" s="584">
        <v>47656</v>
      </c>
      <c r="BK10" s="584"/>
      <c r="BL10" s="584"/>
      <c r="BM10" s="584"/>
      <c r="BN10" s="584"/>
      <c r="BO10" s="584"/>
      <c r="BP10" s="584"/>
      <c r="BQ10" s="584">
        <v>49394</v>
      </c>
      <c r="BR10" s="584"/>
      <c r="BS10" s="584"/>
      <c r="BT10" s="584"/>
      <c r="BU10" s="584"/>
      <c r="BV10" s="584"/>
      <c r="BW10" s="584"/>
      <c r="BX10" s="22"/>
      <c r="BY10" s="30"/>
      <c r="BZ10" s="30"/>
      <c r="CA10" s="662"/>
      <c r="CB10" s="662"/>
      <c r="CC10" s="662"/>
      <c r="CD10" s="662"/>
      <c r="CE10" s="662"/>
      <c r="CF10" s="662"/>
      <c r="CG10" s="662"/>
      <c r="CH10" s="662"/>
      <c r="CI10" s="662"/>
      <c r="CJ10" s="662"/>
      <c r="CK10" s="662"/>
      <c r="CL10" s="30"/>
      <c r="CM10" s="30"/>
      <c r="CN10" s="21"/>
      <c r="CO10" s="697"/>
      <c r="CP10" s="662"/>
      <c r="CQ10" s="662"/>
      <c r="CR10" s="662"/>
      <c r="CS10" s="662"/>
      <c r="CT10" s="662"/>
      <c r="CU10" s="662"/>
      <c r="CV10" s="662"/>
      <c r="CW10" s="662"/>
      <c r="CX10" s="662"/>
      <c r="CY10" s="697"/>
      <c r="CZ10" s="662"/>
      <c r="DA10" s="662"/>
      <c r="DB10" s="662"/>
      <c r="DC10" s="662"/>
      <c r="DD10" s="662"/>
      <c r="DE10" s="662"/>
      <c r="DF10" s="662"/>
      <c r="DG10" s="662"/>
      <c r="DH10" s="810"/>
      <c r="DI10" s="4"/>
    </row>
    <row r="11" spans="2:113" ht="13.5" customHeight="1">
      <c r="B11" s="849" t="s">
        <v>179</v>
      </c>
      <c r="C11" s="773"/>
      <c r="D11" s="773"/>
      <c r="E11" s="773"/>
      <c r="F11" s="773"/>
      <c r="G11" s="773"/>
      <c r="H11" s="773"/>
      <c r="I11" s="773"/>
      <c r="J11" s="773"/>
      <c r="K11" s="773"/>
      <c r="L11" s="774"/>
      <c r="M11" s="583">
        <v>28629843</v>
      </c>
      <c r="N11" s="584"/>
      <c r="O11" s="584"/>
      <c r="P11" s="584"/>
      <c r="Q11" s="584"/>
      <c r="R11" s="584"/>
      <c r="S11" s="584"/>
      <c r="T11" s="584"/>
      <c r="U11" s="588">
        <v>50.4</v>
      </c>
      <c r="V11" s="588"/>
      <c r="W11" s="588"/>
      <c r="X11" s="588"/>
      <c r="Y11" s="790">
        <v>26895662</v>
      </c>
      <c r="Z11" s="790"/>
      <c r="AA11" s="790"/>
      <c r="AB11" s="790"/>
      <c r="AC11" s="790"/>
      <c r="AD11" s="790"/>
      <c r="AE11" s="790"/>
      <c r="AF11" s="790"/>
      <c r="AG11" s="791">
        <v>86.3</v>
      </c>
      <c r="AH11" s="791"/>
      <c r="AI11" s="791"/>
      <c r="AJ11" s="792"/>
      <c r="AK11" s="46"/>
      <c r="AL11" s="4"/>
      <c r="AM11" s="4"/>
      <c r="AN11" s="4"/>
      <c r="AO11" s="4"/>
      <c r="AP11" s="4"/>
      <c r="AQ11" s="6"/>
      <c r="AR11" s="6"/>
      <c r="AS11" s="6"/>
      <c r="AT11" s="6"/>
      <c r="AU11" s="6"/>
      <c r="AV11" s="6"/>
      <c r="AW11" s="6"/>
      <c r="AX11" s="6"/>
      <c r="AY11" s="6"/>
      <c r="AZ11" s="6"/>
      <c r="BA11" s="6"/>
      <c r="BB11" s="6"/>
      <c r="BC11" s="6"/>
      <c r="BD11" s="6"/>
      <c r="BE11" s="6"/>
      <c r="BF11" s="855"/>
      <c r="BG11" s="806"/>
      <c r="BH11" s="806"/>
      <c r="BI11" s="856"/>
      <c r="BJ11" s="922">
        <v>84.3</v>
      </c>
      <c r="BK11" s="922"/>
      <c r="BL11" s="922"/>
      <c r="BM11" s="922"/>
      <c r="BN11" s="922"/>
      <c r="BO11" s="922"/>
      <c r="BP11" s="922"/>
      <c r="BQ11" s="922">
        <v>84</v>
      </c>
      <c r="BR11" s="922"/>
      <c r="BS11" s="922"/>
      <c r="BT11" s="922"/>
      <c r="BU11" s="922"/>
      <c r="BV11" s="922"/>
      <c r="BW11" s="925"/>
      <c r="BX11" s="719"/>
      <c r="BY11" s="926"/>
      <c r="BZ11" s="728" t="s">
        <v>396</v>
      </c>
      <c r="CA11" s="793"/>
      <c r="CB11" s="793"/>
      <c r="CC11" s="793"/>
      <c r="CD11" s="793"/>
      <c r="CE11" s="793"/>
      <c r="CF11" s="793"/>
      <c r="CG11" s="793"/>
      <c r="CH11" s="793"/>
      <c r="CI11" s="793"/>
      <c r="CJ11" s="793"/>
      <c r="CK11" s="793"/>
      <c r="CL11" s="793"/>
      <c r="CM11" s="793"/>
      <c r="CN11" s="794"/>
      <c r="CO11" s="749">
        <v>56824085</v>
      </c>
      <c r="CP11" s="750"/>
      <c r="CQ11" s="750"/>
      <c r="CR11" s="750"/>
      <c r="CS11" s="750"/>
      <c r="CT11" s="750"/>
      <c r="CU11" s="750"/>
      <c r="CV11" s="750"/>
      <c r="CW11" s="750"/>
      <c r="CX11" s="750"/>
      <c r="CY11" s="750">
        <v>54800263</v>
      </c>
      <c r="CZ11" s="750"/>
      <c r="DA11" s="750"/>
      <c r="DB11" s="750"/>
      <c r="DC11" s="750"/>
      <c r="DD11" s="750"/>
      <c r="DE11" s="750"/>
      <c r="DF11" s="750"/>
      <c r="DG11" s="750"/>
      <c r="DH11" s="927"/>
      <c r="DI11" s="4"/>
    </row>
    <row r="12" spans="2:113" ht="13.5" customHeight="1">
      <c r="B12" s="659" t="s">
        <v>397</v>
      </c>
      <c r="C12" s="582"/>
      <c r="D12" s="582"/>
      <c r="E12" s="582"/>
      <c r="F12" s="582"/>
      <c r="G12" s="582"/>
      <c r="H12" s="582"/>
      <c r="I12" s="582"/>
      <c r="J12" s="582"/>
      <c r="K12" s="582"/>
      <c r="L12" s="585"/>
      <c r="M12" s="583">
        <v>249284</v>
      </c>
      <c r="N12" s="584"/>
      <c r="O12" s="584"/>
      <c r="P12" s="584"/>
      <c r="Q12" s="584"/>
      <c r="R12" s="584"/>
      <c r="S12" s="584"/>
      <c r="T12" s="584"/>
      <c r="U12" s="588">
        <v>0.4</v>
      </c>
      <c r="V12" s="588"/>
      <c r="W12" s="588"/>
      <c r="X12" s="588"/>
      <c r="Y12" s="584">
        <v>249284</v>
      </c>
      <c r="Z12" s="584"/>
      <c r="AA12" s="584"/>
      <c r="AB12" s="584"/>
      <c r="AC12" s="584"/>
      <c r="AD12" s="584"/>
      <c r="AE12" s="584"/>
      <c r="AF12" s="584"/>
      <c r="AG12" s="588">
        <v>0.8</v>
      </c>
      <c r="AH12" s="588"/>
      <c r="AI12" s="588"/>
      <c r="AJ12" s="647"/>
      <c r="AK12" s="39"/>
      <c r="AL12" s="43"/>
      <c r="AM12" s="43"/>
      <c r="AN12" s="632" t="s">
        <v>178</v>
      </c>
      <c r="AO12" s="632"/>
      <c r="AP12" s="632"/>
      <c r="AQ12" s="632"/>
      <c r="AR12" s="632"/>
      <c r="AS12" s="632"/>
      <c r="AT12" s="632"/>
      <c r="AU12" s="632"/>
      <c r="AV12" s="632"/>
      <c r="AW12" s="632"/>
      <c r="AX12" s="632"/>
      <c r="AY12" s="632"/>
      <c r="AZ12" s="632"/>
      <c r="BA12" s="632"/>
      <c r="BB12" s="632"/>
      <c r="BC12" s="38"/>
      <c r="BD12" s="38"/>
      <c r="BE12" s="632" t="s">
        <v>393</v>
      </c>
      <c r="BF12" s="582"/>
      <c r="BG12" s="582"/>
      <c r="BH12" s="582"/>
      <c r="BI12" s="582"/>
      <c r="BJ12" s="632"/>
      <c r="BK12" s="632"/>
      <c r="BL12" s="632"/>
      <c r="BM12" s="632"/>
      <c r="BN12" s="38"/>
      <c r="BO12" s="38"/>
      <c r="BP12" s="38"/>
      <c r="BQ12" s="893" t="s">
        <v>398</v>
      </c>
      <c r="BR12" s="745"/>
      <c r="BS12" s="745"/>
      <c r="BT12" s="745"/>
      <c r="BU12" s="745"/>
      <c r="BV12" s="745"/>
      <c r="BW12" s="746"/>
      <c r="BX12" s="924" t="s">
        <v>399</v>
      </c>
      <c r="BY12" s="896"/>
      <c r="BZ12" s="619" t="s">
        <v>400</v>
      </c>
      <c r="CA12" s="684"/>
      <c r="CB12" s="684"/>
      <c r="CC12" s="684"/>
      <c r="CD12" s="684"/>
      <c r="CE12" s="684"/>
      <c r="CF12" s="684"/>
      <c r="CG12" s="684"/>
      <c r="CH12" s="684"/>
      <c r="CI12" s="684"/>
      <c r="CJ12" s="684"/>
      <c r="CK12" s="684"/>
      <c r="CL12" s="684"/>
      <c r="CM12" s="684"/>
      <c r="CN12" s="685"/>
      <c r="CO12" s="583">
        <v>55256158</v>
      </c>
      <c r="CP12" s="584"/>
      <c r="CQ12" s="584"/>
      <c r="CR12" s="584"/>
      <c r="CS12" s="584"/>
      <c r="CT12" s="584"/>
      <c r="CU12" s="584"/>
      <c r="CV12" s="584"/>
      <c r="CW12" s="584"/>
      <c r="CX12" s="584"/>
      <c r="CY12" s="584">
        <v>52711296</v>
      </c>
      <c r="CZ12" s="584"/>
      <c r="DA12" s="584"/>
      <c r="DB12" s="584"/>
      <c r="DC12" s="584"/>
      <c r="DD12" s="584"/>
      <c r="DE12" s="584"/>
      <c r="DF12" s="584"/>
      <c r="DG12" s="584"/>
      <c r="DH12" s="903"/>
      <c r="DI12" s="4"/>
    </row>
    <row r="13" spans="2:113" ht="13.5" customHeight="1">
      <c r="B13" s="659" t="s">
        <v>401</v>
      </c>
      <c r="C13" s="582"/>
      <c r="D13" s="582"/>
      <c r="E13" s="582"/>
      <c r="F13" s="582"/>
      <c r="G13" s="582"/>
      <c r="H13" s="582"/>
      <c r="I13" s="582"/>
      <c r="J13" s="582"/>
      <c r="K13" s="582"/>
      <c r="L13" s="585"/>
      <c r="M13" s="583">
        <v>45666</v>
      </c>
      <c r="N13" s="584"/>
      <c r="O13" s="584"/>
      <c r="P13" s="584"/>
      <c r="Q13" s="584"/>
      <c r="R13" s="584"/>
      <c r="S13" s="584"/>
      <c r="T13" s="584"/>
      <c r="U13" s="588">
        <v>0.1</v>
      </c>
      <c r="V13" s="588"/>
      <c r="W13" s="588"/>
      <c r="X13" s="588"/>
      <c r="Y13" s="584">
        <v>45666</v>
      </c>
      <c r="Z13" s="584"/>
      <c r="AA13" s="584"/>
      <c r="AB13" s="584"/>
      <c r="AC13" s="584"/>
      <c r="AD13" s="584"/>
      <c r="AE13" s="584"/>
      <c r="AF13" s="584"/>
      <c r="AG13" s="588">
        <v>0.1</v>
      </c>
      <c r="AH13" s="588"/>
      <c r="AI13" s="588"/>
      <c r="AJ13" s="647"/>
      <c r="AK13" s="49"/>
      <c r="AL13" s="6"/>
      <c r="AM13" s="6"/>
      <c r="AN13" s="806"/>
      <c r="AO13" s="806"/>
      <c r="AP13" s="806"/>
      <c r="AQ13" s="806"/>
      <c r="AR13" s="806"/>
      <c r="AS13" s="806"/>
      <c r="AT13" s="806"/>
      <c r="AU13" s="806"/>
      <c r="AV13" s="806"/>
      <c r="AW13" s="806"/>
      <c r="AX13" s="806"/>
      <c r="AY13" s="806"/>
      <c r="AZ13" s="806"/>
      <c r="BA13" s="806"/>
      <c r="BB13" s="806"/>
      <c r="BC13" s="35"/>
      <c r="BD13" s="35"/>
      <c r="BE13" s="582"/>
      <c r="BF13" s="582"/>
      <c r="BG13" s="582"/>
      <c r="BH13" s="582"/>
      <c r="BI13" s="582"/>
      <c r="BJ13" s="582"/>
      <c r="BK13" s="582"/>
      <c r="BL13" s="582"/>
      <c r="BM13" s="582"/>
      <c r="BN13" s="35"/>
      <c r="BO13" s="35"/>
      <c r="BP13" s="35"/>
      <c r="BQ13" s="905"/>
      <c r="BR13" s="906"/>
      <c r="BS13" s="906"/>
      <c r="BT13" s="906"/>
      <c r="BU13" s="906"/>
      <c r="BV13" s="906"/>
      <c r="BW13" s="923"/>
      <c r="BX13" s="924"/>
      <c r="BY13" s="896"/>
      <c r="BZ13" s="619" t="s">
        <v>402</v>
      </c>
      <c r="CA13" s="684"/>
      <c r="CB13" s="684"/>
      <c r="CC13" s="684"/>
      <c r="CD13" s="684"/>
      <c r="CE13" s="684"/>
      <c r="CF13" s="684"/>
      <c r="CG13" s="684"/>
      <c r="CH13" s="684"/>
      <c r="CI13" s="684"/>
      <c r="CJ13" s="684"/>
      <c r="CK13" s="684"/>
      <c r="CL13" s="684"/>
      <c r="CM13" s="684"/>
      <c r="CN13" s="685"/>
      <c r="CO13" s="583">
        <v>1567927</v>
      </c>
      <c r="CP13" s="584"/>
      <c r="CQ13" s="584"/>
      <c r="CR13" s="584"/>
      <c r="CS13" s="584"/>
      <c r="CT13" s="584"/>
      <c r="CU13" s="584"/>
      <c r="CV13" s="584"/>
      <c r="CW13" s="584"/>
      <c r="CX13" s="584"/>
      <c r="CY13" s="584">
        <v>2088967</v>
      </c>
      <c r="CZ13" s="584"/>
      <c r="DA13" s="584"/>
      <c r="DB13" s="584"/>
      <c r="DC13" s="584"/>
      <c r="DD13" s="584"/>
      <c r="DE13" s="584"/>
      <c r="DF13" s="584"/>
      <c r="DG13" s="584"/>
      <c r="DH13" s="903"/>
      <c r="DI13" s="4"/>
    </row>
    <row r="14" spans="2:113" ht="13.5" customHeight="1">
      <c r="B14" s="659" t="s">
        <v>176</v>
      </c>
      <c r="C14" s="582"/>
      <c r="D14" s="582"/>
      <c r="E14" s="582"/>
      <c r="F14" s="582"/>
      <c r="G14" s="582"/>
      <c r="H14" s="582"/>
      <c r="I14" s="582"/>
      <c r="J14" s="582"/>
      <c r="K14" s="582"/>
      <c r="L14" s="585"/>
      <c r="M14" s="583">
        <v>187847</v>
      </c>
      <c r="N14" s="584"/>
      <c r="O14" s="584"/>
      <c r="P14" s="584"/>
      <c r="Q14" s="584"/>
      <c r="R14" s="584"/>
      <c r="S14" s="584"/>
      <c r="T14" s="584"/>
      <c r="U14" s="588">
        <v>0.3</v>
      </c>
      <c r="V14" s="588"/>
      <c r="W14" s="588"/>
      <c r="X14" s="588"/>
      <c r="Y14" s="584">
        <v>187847</v>
      </c>
      <c r="Z14" s="584"/>
      <c r="AA14" s="584"/>
      <c r="AB14" s="584"/>
      <c r="AC14" s="584"/>
      <c r="AD14" s="584"/>
      <c r="AE14" s="584"/>
      <c r="AF14" s="584"/>
      <c r="AG14" s="588">
        <v>0.6</v>
      </c>
      <c r="AH14" s="588"/>
      <c r="AI14" s="588"/>
      <c r="AJ14" s="647"/>
      <c r="AK14" s="26"/>
      <c r="AL14" s="28"/>
      <c r="AM14" s="914" t="s">
        <v>77</v>
      </c>
      <c r="AN14" s="914"/>
      <c r="AO14" s="914"/>
      <c r="AP14" s="914"/>
      <c r="AQ14" s="914"/>
      <c r="AR14" s="914"/>
      <c r="AS14" s="914"/>
      <c r="AT14" s="914"/>
      <c r="AU14" s="64"/>
      <c r="AV14" s="63"/>
      <c r="AW14" s="26"/>
      <c r="AX14" s="788" t="s">
        <v>175</v>
      </c>
      <c r="AY14" s="788"/>
      <c r="AZ14" s="788"/>
      <c r="BA14" s="788"/>
      <c r="BB14" s="788"/>
      <c r="BC14" s="788"/>
      <c r="BD14" s="788"/>
      <c r="BE14" s="25"/>
      <c r="BF14" s="795" t="s">
        <v>73</v>
      </c>
      <c r="BG14" s="788"/>
      <c r="BH14" s="788"/>
      <c r="BI14" s="796"/>
      <c r="BJ14" s="26"/>
      <c r="BK14" s="914" t="s">
        <v>174</v>
      </c>
      <c r="BL14" s="914"/>
      <c r="BM14" s="914"/>
      <c r="BN14" s="914"/>
      <c r="BO14" s="914"/>
      <c r="BP14" s="62"/>
      <c r="BQ14" s="795" t="s">
        <v>173</v>
      </c>
      <c r="BR14" s="788"/>
      <c r="BS14" s="788"/>
      <c r="BT14" s="788"/>
      <c r="BU14" s="789"/>
      <c r="BV14" s="919" t="s">
        <v>403</v>
      </c>
      <c r="BW14" s="920"/>
      <c r="BX14" s="924"/>
      <c r="BY14" s="896"/>
      <c r="BZ14" s="641" t="s">
        <v>404</v>
      </c>
      <c r="CA14" s="694"/>
      <c r="CB14" s="694"/>
      <c r="CC14" s="694"/>
      <c r="CD14" s="694"/>
      <c r="CE14" s="694"/>
      <c r="CF14" s="694"/>
      <c r="CG14" s="694"/>
      <c r="CH14" s="694"/>
      <c r="CI14" s="694"/>
      <c r="CJ14" s="694"/>
      <c r="CK14" s="694"/>
      <c r="CL14" s="694"/>
      <c r="CM14" s="694"/>
      <c r="CN14" s="921"/>
      <c r="CO14" s="583">
        <v>88081</v>
      </c>
      <c r="CP14" s="584"/>
      <c r="CQ14" s="584"/>
      <c r="CR14" s="584"/>
      <c r="CS14" s="584"/>
      <c r="CT14" s="584"/>
      <c r="CU14" s="584"/>
      <c r="CV14" s="584"/>
      <c r="CW14" s="584"/>
      <c r="CX14" s="584"/>
      <c r="CY14" s="584">
        <v>199911</v>
      </c>
      <c r="CZ14" s="584"/>
      <c r="DA14" s="584"/>
      <c r="DB14" s="584"/>
      <c r="DC14" s="584"/>
      <c r="DD14" s="584"/>
      <c r="DE14" s="584"/>
      <c r="DF14" s="584"/>
      <c r="DG14" s="584"/>
      <c r="DH14" s="903"/>
      <c r="DI14" s="4"/>
    </row>
    <row r="15" spans="2:113" ht="13.5" customHeight="1">
      <c r="B15" s="853" t="s">
        <v>172</v>
      </c>
      <c r="C15" s="695"/>
      <c r="D15" s="695"/>
      <c r="E15" s="695"/>
      <c r="F15" s="695"/>
      <c r="G15" s="695"/>
      <c r="H15" s="695"/>
      <c r="I15" s="695"/>
      <c r="J15" s="695"/>
      <c r="K15" s="695"/>
      <c r="L15" s="696"/>
      <c r="M15" s="583">
        <v>187782</v>
      </c>
      <c r="N15" s="584"/>
      <c r="O15" s="584"/>
      <c r="P15" s="584"/>
      <c r="Q15" s="584"/>
      <c r="R15" s="584"/>
      <c r="S15" s="584"/>
      <c r="T15" s="584"/>
      <c r="U15" s="588">
        <v>0.3</v>
      </c>
      <c r="V15" s="588"/>
      <c r="W15" s="588"/>
      <c r="X15" s="588"/>
      <c r="Y15" s="584">
        <v>187782</v>
      </c>
      <c r="Z15" s="584"/>
      <c r="AA15" s="584"/>
      <c r="AB15" s="584"/>
      <c r="AC15" s="584"/>
      <c r="AD15" s="584"/>
      <c r="AE15" s="584"/>
      <c r="AF15" s="584"/>
      <c r="AG15" s="588">
        <v>0.6</v>
      </c>
      <c r="AH15" s="588"/>
      <c r="AI15" s="588"/>
      <c r="AJ15" s="647"/>
      <c r="AK15" s="55"/>
      <c r="AL15" s="54"/>
      <c r="AM15" s="915"/>
      <c r="AN15" s="915"/>
      <c r="AO15" s="915"/>
      <c r="AP15" s="915"/>
      <c r="AQ15" s="915"/>
      <c r="AR15" s="915"/>
      <c r="AS15" s="915"/>
      <c r="AT15" s="915"/>
      <c r="AU15" s="54"/>
      <c r="AV15" s="61"/>
      <c r="AW15" s="55"/>
      <c r="AX15" s="916"/>
      <c r="AY15" s="916"/>
      <c r="AZ15" s="916"/>
      <c r="BA15" s="916"/>
      <c r="BB15" s="916"/>
      <c r="BC15" s="916"/>
      <c r="BD15" s="916"/>
      <c r="BE15" s="61"/>
      <c r="BF15" s="917"/>
      <c r="BG15" s="916"/>
      <c r="BH15" s="916"/>
      <c r="BI15" s="918"/>
      <c r="BJ15" s="55"/>
      <c r="BK15" s="916"/>
      <c r="BL15" s="916"/>
      <c r="BM15" s="916"/>
      <c r="BN15" s="916"/>
      <c r="BO15" s="916"/>
      <c r="BP15" s="61"/>
      <c r="BQ15" s="619" t="s">
        <v>171</v>
      </c>
      <c r="BR15" s="582"/>
      <c r="BS15" s="582"/>
      <c r="BT15" s="582"/>
      <c r="BU15" s="585"/>
      <c r="BV15" s="817" t="s">
        <v>403</v>
      </c>
      <c r="BW15" s="818"/>
      <c r="BX15" s="924"/>
      <c r="BY15" s="896"/>
      <c r="BZ15" s="619" t="s">
        <v>405</v>
      </c>
      <c r="CA15" s="694"/>
      <c r="CB15" s="694"/>
      <c r="CC15" s="694"/>
      <c r="CD15" s="694"/>
      <c r="CE15" s="694"/>
      <c r="CF15" s="694"/>
      <c r="CG15" s="694"/>
      <c r="CH15" s="694"/>
      <c r="CI15" s="694"/>
      <c r="CJ15" s="694"/>
      <c r="CK15" s="694"/>
      <c r="CL15" s="694"/>
      <c r="CM15" s="694"/>
      <c r="CN15" s="921"/>
      <c r="CO15" s="583">
        <v>1479846</v>
      </c>
      <c r="CP15" s="584"/>
      <c r="CQ15" s="584"/>
      <c r="CR15" s="584"/>
      <c r="CS15" s="584"/>
      <c r="CT15" s="584"/>
      <c r="CU15" s="584"/>
      <c r="CV15" s="584"/>
      <c r="CW15" s="584"/>
      <c r="CX15" s="584"/>
      <c r="CY15" s="584">
        <v>1889056</v>
      </c>
      <c r="CZ15" s="584"/>
      <c r="DA15" s="584"/>
      <c r="DB15" s="584"/>
      <c r="DC15" s="584"/>
      <c r="DD15" s="584"/>
      <c r="DE15" s="584"/>
      <c r="DF15" s="584"/>
      <c r="DG15" s="584"/>
      <c r="DH15" s="903"/>
      <c r="DI15" s="4"/>
    </row>
    <row r="16" spans="2:113" ht="13.5" customHeight="1">
      <c r="B16" s="853" t="s">
        <v>779</v>
      </c>
      <c r="C16" s="695"/>
      <c r="D16" s="695"/>
      <c r="E16" s="695"/>
      <c r="F16" s="695"/>
      <c r="G16" s="695"/>
      <c r="H16" s="695"/>
      <c r="I16" s="695"/>
      <c r="J16" s="695"/>
      <c r="K16" s="695"/>
      <c r="L16" s="696"/>
      <c r="M16" s="583" t="s">
        <v>368</v>
      </c>
      <c r="N16" s="584"/>
      <c r="O16" s="584"/>
      <c r="P16" s="584"/>
      <c r="Q16" s="584"/>
      <c r="R16" s="584"/>
      <c r="S16" s="584"/>
      <c r="T16" s="584"/>
      <c r="U16" s="588" t="s">
        <v>368</v>
      </c>
      <c r="V16" s="588"/>
      <c r="W16" s="588"/>
      <c r="X16" s="588"/>
      <c r="Y16" s="584" t="s">
        <v>368</v>
      </c>
      <c r="Z16" s="584"/>
      <c r="AA16" s="584"/>
      <c r="AB16" s="584"/>
      <c r="AC16" s="584"/>
      <c r="AD16" s="584"/>
      <c r="AE16" s="584"/>
      <c r="AF16" s="584"/>
      <c r="AG16" s="588" t="s">
        <v>368</v>
      </c>
      <c r="AH16" s="588"/>
      <c r="AI16" s="588"/>
      <c r="AJ16" s="647"/>
      <c r="AK16" s="619" t="s">
        <v>169</v>
      </c>
      <c r="AL16" s="582"/>
      <c r="AM16" s="582"/>
      <c r="AN16" s="582"/>
      <c r="AO16" s="582"/>
      <c r="AP16" s="582"/>
      <c r="AQ16" s="582"/>
      <c r="AR16" s="582"/>
      <c r="AS16" s="582"/>
      <c r="AT16" s="582"/>
      <c r="AU16" s="582"/>
      <c r="AV16" s="585"/>
      <c r="AW16" s="583">
        <v>26895662</v>
      </c>
      <c r="AX16" s="584"/>
      <c r="AY16" s="584"/>
      <c r="AZ16" s="584"/>
      <c r="BA16" s="584"/>
      <c r="BB16" s="584"/>
      <c r="BC16" s="584"/>
      <c r="BD16" s="584"/>
      <c r="BE16" s="584"/>
      <c r="BF16" s="588">
        <v>93.9</v>
      </c>
      <c r="BG16" s="588"/>
      <c r="BH16" s="588"/>
      <c r="BI16" s="588"/>
      <c r="BJ16" s="584">
        <v>203817</v>
      </c>
      <c r="BK16" s="821"/>
      <c r="BL16" s="821"/>
      <c r="BM16" s="821"/>
      <c r="BN16" s="821"/>
      <c r="BO16" s="821"/>
      <c r="BP16" s="822"/>
      <c r="BQ16" s="619" t="s">
        <v>168</v>
      </c>
      <c r="BR16" s="582"/>
      <c r="BS16" s="582"/>
      <c r="BT16" s="582"/>
      <c r="BU16" s="585"/>
      <c r="BV16" s="817" t="s">
        <v>403</v>
      </c>
      <c r="BW16" s="818"/>
      <c r="BX16" s="924"/>
      <c r="BY16" s="896"/>
      <c r="BZ16" s="619" t="s">
        <v>406</v>
      </c>
      <c r="CA16" s="684"/>
      <c r="CB16" s="684"/>
      <c r="CC16" s="684"/>
      <c r="CD16" s="684"/>
      <c r="CE16" s="684"/>
      <c r="CF16" s="684"/>
      <c r="CG16" s="684"/>
      <c r="CH16" s="684"/>
      <c r="CI16" s="684"/>
      <c r="CJ16" s="684"/>
      <c r="CK16" s="684"/>
      <c r="CL16" s="684"/>
      <c r="CM16" s="684"/>
      <c r="CN16" s="685"/>
      <c r="CO16" s="583">
        <v>-409210</v>
      </c>
      <c r="CP16" s="584"/>
      <c r="CQ16" s="584"/>
      <c r="CR16" s="584"/>
      <c r="CS16" s="584"/>
      <c r="CT16" s="584"/>
      <c r="CU16" s="584"/>
      <c r="CV16" s="584"/>
      <c r="CW16" s="584"/>
      <c r="CX16" s="584"/>
      <c r="CY16" s="584">
        <v>318712</v>
      </c>
      <c r="CZ16" s="584"/>
      <c r="DA16" s="584"/>
      <c r="DB16" s="584"/>
      <c r="DC16" s="584"/>
      <c r="DD16" s="584"/>
      <c r="DE16" s="584"/>
      <c r="DF16" s="584"/>
      <c r="DG16" s="584"/>
      <c r="DH16" s="903"/>
      <c r="DI16" s="4"/>
    </row>
    <row r="17" spans="2:113" ht="13.5" customHeight="1">
      <c r="B17" s="853" t="s">
        <v>780</v>
      </c>
      <c r="C17" s="695"/>
      <c r="D17" s="695"/>
      <c r="E17" s="695"/>
      <c r="F17" s="695"/>
      <c r="G17" s="695"/>
      <c r="H17" s="695"/>
      <c r="I17" s="695"/>
      <c r="J17" s="695"/>
      <c r="K17" s="695"/>
      <c r="L17" s="696"/>
      <c r="M17" s="583" t="s">
        <v>368</v>
      </c>
      <c r="N17" s="584"/>
      <c r="O17" s="584"/>
      <c r="P17" s="584"/>
      <c r="Q17" s="584"/>
      <c r="R17" s="584"/>
      <c r="S17" s="584"/>
      <c r="T17" s="584"/>
      <c r="U17" s="588" t="s">
        <v>368</v>
      </c>
      <c r="V17" s="588"/>
      <c r="W17" s="588"/>
      <c r="X17" s="588"/>
      <c r="Y17" s="584" t="s">
        <v>368</v>
      </c>
      <c r="Z17" s="584"/>
      <c r="AA17" s="584"/>
      <c r="AB17" s="584"/>
      <c r="AC17" s="584"/>
      <c r="AD17" s="584"/>
      <c r="AE17" s="584"/>
      <c r="AF17" s="584"/>
      <c r="AG17" s="588" t="s">
        <v>368</v>
      </c>
      <c r="AH17" s="588"/>
      <c r="AI17" s="588"/>
      <c r="AJ17" s="647"/>
      <c r="AK17" s="49"/>
      <c r="AL17" s="582" t="s">
        <v>166</v>
      </c>
      <c r="AM17" s="582"/>
      <c r="AN17" s="582"/>
      <c r="AO17" s="582"/>
      <c r="AP17" s="582"/>
      <c r="AQ17" s="582"/>
      <c r="AR17" s="582"/>
      <c r="AS17" s="582"/>
      <c r="AT17" s="582"/>
      <c r="AU17" s="582"/>
      <c r="AV17" s="585"/>
      <c r="AW17" s="583">
        <v>26895662</v>
      </c>
      <c r="AX17" s="584"/>
      <c r="AY17" s="584"/>
      <c r="AZ17" s="584"/>
      <c r="BA17" s="584"/>
      <c r="BB17" s="584"/>
      <c r="BC17" s="584"/>
      <c r="BD17" s="584"/>
      <c r="BE17" s="584"/>
      <c r="BF17" s="588">
        <v>93.9</v>
      </c>
      <c r="BG17" s="588"/>
      <c r="BH17" s="588"/>
      <c r="BI17" s="588"/>
      <c r="BJ17" s="584">
        <v>203817</v>
      </c>
      <c r="BK17" s="821"/>
      <c r="BL17" s="821"/>
      <c r="BM17" s="821"/>
      <c r="BN17" s="821"/>
      <c r="BO17" s="821"/>
      <c r="BP17" s="822"/>
      <c r="BQ17" s="619" t="s">
        <v>165</v>
      </c>
      <c r="BR17" s="582"/>
      <c r="BS17" s="582"/>
      <c r="BT17" s="582"/>
      <c r="BU17" s="585"/>
      <c r="BV17" s="817" t="s">
        <v>403</v>
      </c>
      <c r="BW17" s="818"/>
      <c r="BX17" s="924"/>
      <c r="BY17" s="896"/>
      <c r="BZ17" s="619" t="s">
        <v>39</v>
      </c>
      <c r="CA17" s="684"/>
      <c r="CB17" s="684"/>
      <c r="CC17" s="684"/>
      <c r="CD17" s="684"/>
      <c r="CE17" s="684"/>
      <c r="CF17" s="684"/>
      <c r="CG17" s="684"/>
      <c r="CH17" s="684"/>
      <c r="CI17" s="684"/>
      <c r="CJ17" s="684"/>
      <c r="CK17" s="684"/>
      <c r="CL17" s="684"/>
      <c r="CM17" s="684"/>
      <c r="CN17" s="685"/>
      <c r="CO17" s="583">
        <v>1020092</v>
      </c>
      <c r="CP17" s="584"/>
      <c r="CQ17" s="584"/>
      <c r="CR17" s="584"/>
      <c r="CS17" s="584"/>
      <c r="CT17" s="584"/>
      <c r="CU17" s="584"/>
      <c r="CV17" s="584"/>
      <c r="CW17" s="584"/>
      <c r="CX17" s="584"/>
      <c r="CY17" s="584">
        <v>1211252</v>
      </c>
      <c r="CZ17" s="584"/>
      <c r="DA17" s="584"/>
      <c r="DB17" s="584"/>
      <c r="DC17" s="584"/>
      <c r="DD17" s="584"/>
      <c r="DE17" s="584"/>
      <c r="DF17" s="584"/>
      <c r="DG17" s="584"/>
      <c r="DH17" s="903"/>
      <c r="DI17" s="4"/>
    </row>
    <row r="18" spans="2:113" ht="13.5" customHeight="1">
      <c r="B18" s="853" t="s">
        <v>170</v>
      </c>
      <c r="C18" s="695"/>
      <c r="D18" s="695"/>
      <c r="E18" s="695"/>
      <c r="F18" s="695"/>
      <c r="G18" s="695"/>
      <c r="H18" s="695"/>
      <c r="I18" s="695"/>
      <c r="J18" s="695"/>
      <c r="K18" s="695"/>
      <c r="L18" s="696"/>
      <c r="M18" s="583">
        <v>3126755</v>
      </c>
      <c r="N18" s="584"/>
      <c r="O18" s="584"/>
      <c r="P18" s="584"/>
      <c r="Q18" s="584"/>
      <c r="R18" s="584"/>
      <c r="S18" s="584"/>
      <c r="T18" s="584"/>
      <c r="U18" s="588">
        <v>5.5</v>
      </c>
      <c r="V18" s="588"/>
      <c r="W18" s="588"/>
      <c r="X18" s="588"/>
      <c r="Y18" s="584">
        <v>3126755</v>
      </c>
      <c r="Z18" s="584"/>
      <c r="AA18" s="584"/>
      <c r="AB18" s="584"/>
      <c r="AC18" s="584"/>
      <c r="AD18" s="584"/>
      <c r="AE18" s="584"/>
      <c r="AF18" s="584"/>
      <c r="AG18" s="588">
        <v>10</v>
      </c>
      <c r="AH18" s="588"/>
      <c r="AI18" s="588"/>
      <c r="AJ18" s="647"/>
      <c r="AK18" s="49"/>
      <c r="AL18" s="6"/>
      <c r="AM18" s="908" t="s">
        <v>7</v>
      </c>
      <c r="AN18" s="908"/>
      <c r="AO18" s="908"/>
      <c r="AP18" s="908"/>
      <c r="AQ18" s="908"/>
      <c r="AR18" s="908"/>
      <c r="AS18" s="908"/>
      <c r="AT18" s="908"/>
      <c r="AU18" s="908"/>
      <c r="AV18" s="909"/>
      <c r="AW18" s="583">
        <v>12157226</v>
      </c>
      <c r="AX18" s="584"/>
      <c r="AY18" s="584"/>
      <c r="AZ18" s="584"/>
      <c r="BA18" s="584"/>
      <c r="BB18" s="584"/>
      <c r="BC18" s="584"/>
      <c r="BD18" s="584"/>
      <c r="BE18" s="584"/>
      <c r="BF18" s="588">
        <v>42.5</v>
      </c>
      <c r="BG18" s="588"/>
      <c r="BH18" s="588"/>
      <c r="BI18" s="588"/>
      <c r="BJ18" s="584">
        <v>203817</v>
      </c>
      <c r="BK18" s="821"/>
      <c r="BL18" s="821"/>
      <c r="BM18" s="821"/>
      <c r="BN18" s="821"/>
      <c r="BO18" s="821"/>
      <c r="BP18" s="822"/>
      <c r="BQ18" s="619" t="s">
        <v>163</v>
      </c>
      <c r="BR18" s="582"/>
      <c r="BS18" s="582"/>
      <c r="BT18" s="582"/>
      <c r="BU18" s="585"/>
      <c r="BV18" s="817" t="s">
        <v>403</v>
      </c>
      <c r="BW18" s="818"/>
      <c r="BX18" s="924"/>
      <c r="BY18" s="896"/>
      <c r="BZ18" s="619" t="s">
        <v>407</v>
      </c>
      <c r="CA18" s="684"/>
      <c r="CB18" s="684"/>
      <c r="CC18" s="684"/>
      <c r="CD18" s="684"/>
      <c r="CE18" s="684"/>
      <c r="CF18" s="684"/>
      <c r="CG18" s="684"/>
      <c r="CH18" s="684"/>
      <c r="CI18" s="684"/>
      <c r="CJ18" s="684"/>
      <c r="CK18" s="684"/>
      <c r="CL18" s="684"/>
      <c r="CM18" s="684"/>
      <c r="CN18" s="685"/>
      <c r="CO18" s="583" t="s">
        <v>368</v>
      </c>
      <c r="CP18" s="584"/>
      <c r="CQ18" s="584"/>
      <c r="CR18" s="584"/>
      <c r="CS18" s="584"/>
      <c r="CT18" s="584"/>
      <c r="CU18" s="584"/>
      <c r="CV18" s="584"/>
      <c r="CW18" s="584"/>
      <c r="CX18" s="584"/>
      <c r="CY18" s="584" t="s">
        <v>368</v>
      </c>
      <c r="CZ18" s="584"/>
      <c r="DA18" s="584"/>
      <c r="DB18" s="584"/>
      <c r="DC18" s="584"/>
      <c r="DD18" s="584"/>
      <c r="DE18" s="584"/>
      <c r="DF18" s="584"/>
      <c r="DG18" s="584"/>
      <c r="DH18" s="903"/>
      <c r="DI18" s="4"/>
    </row>
    <row r="19" spans="2:113" ht="13.5" customHeight="1">
      <c r="B19" s="853" t="s">
        <v>167</v>
      </c>
      <c r="C19" s="695"/>
      <c r="D19" s="695"/>
      <c r="E19" s="695"/>
      <c r="F19" s="695"/>
      <c r="G19" s="695"/>
      <c r="H19" s="695"/>
      <c r="I19" s="695"/>
      <c r="J19" s="695"/>
      <c r="K19" s="695"/>
      <c r="L19" s="696"/>
      <c r="M19" s="583">
        <v>32285</v>
      </c>
      <c r="N19" s="584"/>
      <c r="O19" s="584"/>
      <c r="P19" s="584"/>
      <c r="Q19" s="584"/>
      <c r="R19" s="584"/>
      <c r="S19" s="584"/>
      <c r="T19" s="584"/>
      <c r="U19" s="588">
        <v>0.1</v>
      </c>
      <c r="V19" s="588"/>
      <c r="W19" s="588"/>
      <c r="X19" s="588"/>
      <c r="Y19" s="584">
        <v>32285</v>
      </c>
      <c r="Z19" s="584"/>
      <c r="AA19" s="584"/>
      <c r="AB19" s="584"/>
      <c r="AC19" s="584"/>
      <c r="AD19" s="584"/>
      <c r="AE19" s="584"/>
      <c r="AF19" s="584"/>
      <c r="AG19" s="588">
        <v>0.1</v>
      </c>
      <c r="AH19" s="588"/>
      <c r="AI19" s="588"/>
      <c r="AJ19" s="647"/>
      <c r="AK19" s="911" t="s">
        <v>116</v>
      </c>
      <c r="AL19" s="60"/>
      <c r="AM19" s="59"/>
      <c r="AN19" s="894" t="s">
        <v>161</v>
      </c>
      <c r="AO19" s="894"/>
      <c r="AP19" s="894"/>
      <c r="AQ19" s="894"/>
      <c r="AR19" s="894"/>
      <c r="AS19" s="894"/>
      <c r="AT19" s="894"/>
      <c r="AU19" s="894"/>
      <c r="AV19" s="895"/>
      <c r="AW19" s="741">
        <v>263042</v>
      </c>
      <c r="AX19" s="742"/>
      <c r="AY19" s="742"/>
      <c r="AZ19" s="742"/>
      <c r="BA19" s="742"/>
      <c r="BB19" s="742"/>
      <c r="BC19" s="742"/>
      <c r="BD19" s="742"/>
      <c r="BE19" s="742"/>
      <c r="BF19" s="743">
        <v>0.9</v>
      </c>
      <c r="BG19" s="743"/>
      <c r="BH19" s="743"/>
      <c r="BI19" s="743"/>
      <c r="BJ19" s="742" t="s">
        <v>368</v>
      </c>
      <c r="BK19" s="831"/>
      <c r="BL19" s="831"/>
      <c r="BM19" s="831"/>
      <c r="BN19" s="831"/>
      <c r="BO19" s="831"/>
      <c r="BP19" s="832"/>
      <c r="BQ19" s="619" t="s">
        <v>160</v>
      </c>
      <c r="BR19" s="582"/>
      <c r="BS19" s="582"/>
      <c r="BT19" s="582"/>
      <c r="BU19" s="585"/>
      <c r="BV19" s="817" t="s">
        <v>403</v>
      </c>
      <c r="BW19" s="818"/>
      <c r="BX19" s="924"/>
      <c r="BY19" s="896"/>
      <c r="BZ19" s="619" t="s">
        <v>408</v>
      </c>
      <c r="CA19" s="684"/>
      <c r="CB19" s="684"/>
      <c r="CC19" s="684"/>
      <c r="CD19" s="684"/>
      <c r="CE19" s="684"/>
      <c r="CF19" s="684"/>
      <c r="CG19" s="684"/>
      <c r="CH19" s="684"/>
      <c r="CI19" s="684"/>
      <c r="CJ19" s="684"/>
      <c r="CK19" s="684"/>
      <c r="CL19" s="684"/>
      <c r="CM19" s="684"/>
      <c r="CN19" s="685"/>
      <c r="CO19" s="583">
        <v>1021000</v>
      </c>
      <c r="CP19" s="584"/>
      <c r="CQ19" s="584"/>
      <c r="CR19" s="584"/>
      <c r="CS19" s="584"/>
      <c r="CT19" s="584"/>
      <c r="CU19" s="584"/>
      <c r="CV19" s="584"/>
      <c r="CW19" s="584"/>
      <c r="CX19" s="584"/>
      <c r="CY19" s="584">
        <v>1169000</v>
      </c>
      <c r="CZ19" s="584"/>
      <c r="DA19" s="584"/>
      <c r="DB19" s="584"/>
      <c r="DC19" s="584"/>
      <c r="DD19" s="584"/>
      <c r="DE19" s="584"/>
      <c r="DF19" s="584"/>
      <c r="DG19" s="584"/>
      <c r="DH19" s="903"/>
      <c r="DI19" s="4"/>
    </row>
    <row r="20" spans="2:113" ht="13.5" customHeight="1">
      <c r="B20" s="853" t="s">
        <v>164</v>
      </c>
      <c r="C20" s="695"/>
      <c r="D20" s="695"/>
      <c r="E20" s="695"/>
      <c r="F20" s="695"/>
      <c r="G20" s="695"/>
      <c r="H20" s="695"/>
      <c r="I20" s="695"/>
      <c r="J20" s="695"/>
      <c r="K20" s="695"/>
      <c r="L20" s="696"/>
      <c r="M20" s="583" t="s">
        <v>368</v>
      </c>
      <c r="N20" s="584"/>
      <c r="O20" s="584"/>
      <c r="P20" s="584"/>
      <c r="Q20" s="584"/>
      <c r="R20" s="584"/>
      <c r="S20" s="584"/>
      <c r="T20" s="584"/>
      <c r="U20" s="588" t="s">
        <v>368</v>
      </c>
      <c r="V20" s="588"/>
      <c r="W20" s="588"/>
      <c r="X20" s="588"/>
      <c r="Y20" s="584" t="s">
        <v>368</v>
      </c>
      <c r="Z20" s="584"/>
      <c r="AA20" s="584"/>
      <c r="AB20" s="584"/>
      <c r="AC20" s="584"/>
      <c r="AD20" s="584"/>
      <c r="AE20" s="584"/>
      <c r="AF20" s="584"/>
      <c r="AG20" s="588" t="s">
        <v>368</v>
      </c>
      <c r="AH20" s="588"/>
      <c r="AI20" s="588"/>
      <c r="AJ20" s="647"/>
      <c r="AK20" s="912"/>
      <c r="AL20" s="58"/>
      <c r="AM20" s="6"/>
      <c r="AN20" s="582" t="s">
        <v>158</v>
      </c>
      <c r="AO20" s="582"/>
      <c r="AP20" s="582"/>
      <c r="AQ20" s="582"/>
      <c r="AR20" s="582"/>
      <c r="AS20" s="582"/>
      <c r="AT20" s="582"/>
      <c r="AU20" s="582"/>
      <c r="AV20" s="585"/>
      <c r="AW20" s="583">
        <v>10277718</v>
      </c>
      <c r="AX20" s="584"/>
      <c r="AY20" s="584"/>
      <c r="AZ20" s="584"/>
      <c r="BA20" s="584"/>
      <c r="BB20" s="584"/>
      <c r="BC20" s="584"/>
      <c r="BD20" s="584"/>
      <c r="BE20" s="584"/>
      <c r="BF20" s="588">
        <v>35.9</v>
      </c>
      <c r="BG20" s="588"/>
      <c r="BH20" s="588"/>
      <c r="BI20" s="588"/>
      <c r="BJ20" s="584" t="s">
        <v>368</v>
      </c>
      <c r="BK20" s="821"/>
      <c r="BL20" s="821"/>
      <c r="BM20" s="821"/>
      <c r="BN20" s="821"/>
      <c r="BO20" s="821"/>
      <c r="BP20" s="822"/>
      <c r="BQ20" s="619" t="s">
        <v>157</v>
      </c>
      <c r="BR20" s="582"/>
      <c r="BS20" s="582"/>
      <c r="BT20" s="582"/>
      <c r="BU20" s="585"/>
      <c r="BV20" s="817" t="s">
        <v>403</v>
      </c>
      <c r="BW20" s="818"/>
      <c r="BX20" s="897"/>
      <c r="BY20" s="898"/>
      <c r="BZ20" s="697" t="s">
        <v>410</v>
      </c>
      <c r="CA20" s="901"/>
      <c r="CB20" s="901"/>
      <c r="CC20" s="901"/>
      <c r="CD20" s="901"/>
      <c r="CE20" s="901"/>
      <c r="CF20" s="901"/>
      <c r="CG20" s="901"/>
      <c r="CH20" s="901"/>
      <c r="CI20" s="901"/>
      <c r="CJ20" s="901"/>
      <c r="CK20" s="901"/>
      <c r="CL20" s="901"/>
      <c r="CM20" s="901"/>
      <c r="CN20" s="902"/>
      <c r="CO20" s="583">
        <v>-410118</v>
      </c>
      <c r="CP20" s="584"/>
      <c r="CQ20" s="584"/>
      <c r="CR20" s="584"/>
      <c r="CS20" s="584"/>
      <c r="CT20" s="584"/>
      <c r="CU20" s="584"/>
      <c r="CV20" s="584"/>
      <c r="CW20" s="584"/>
      <c r="CX20" s="584"/>
      <c r="CY20" s="584">
        <v>360964</v>
      </c>
      <c r="CZ20" s="584"/>
      <c r="DA20" s="584"/>
      <c r="DB20" s="584"/>
      <c r="DC20" s="584"/>
      <c r="DD20" s="584"/>
      <c r="DE20" s="584"/>
      <c r="DF20" s="584"/>
      <c r="DG20" s="584"/>
      <c r="DH20" s="903"/>
      <c r="DI20" s="4"/>
    </row>
    <row r="21" spans="2:113" ht="13.5" customHeight="1">
      <c r="B21" s="853" t="s">
        <v>162</v>
      </c>
      <c r="C21" s="695"/>
      <c r="D21" s="695"/>
      <c r="E21" s="695"/>
      <c r="F21" s="695"/>
      <c r="G21" s="695"/>
      <c r="H21" s="695"/>
      <c r="I21" s="695"/>
      <c r="J21" s="695"/>
      <c r="K21" s="695"/>
      <c r="L21" s="696"/>
      <c r="M21" s="583">
        <v>143717</v>
      </c>
      <c r="N21" s="584"/>
      <c r="O21" s="584"/>
      <c r="P21" s="584"/>
      <c r="Q21" s="584"/>
      <c r="R21" s="584"/>
      <c r="S21" s="584"/>
      <c r="T21" s="584"/>
      <c r="U21" s="588">
        <v>0.3</v>
      </c>
      <c r="V21" s="588"/>
      <c r="W21" s="588"/>
      <c r="X21" s="588"/>
      <c r="Y21" s="584">
        <v>143717</v>
      </c>
      <c r="Z21" s="584"/>
      <c r="AA21" s="584"/>
      <c r="AB21" s="584"/>
      <c r="AC21" s="584"/>
      <c r="AD21" s="584"/>
      <c r="AE21" s="584"/>
      <c r="AF21" s="584"/>
      <c r="AG21" s="588">
        <v>0.5</v>
      </c>
      <c r="AH21" s="588"/>
      <c r="AI21" s="588"/>
      <c r="AJ21" s="647"/>
      <c r="AK21" s="912"/>
      <c r="AL21" s="58"/>
      <c r="AM21" s="6"/>
      <c r="AN21" s="582" t="s">
        <v>155</v>
      </c>
      <c r="AO21" s="582"/>
      <c r="AP21" s="582"/>
      <c r="AQ21" s="582"/>
      <c r="AR21" s="582"/>
      <c r="AS21" s="582"/>
      <c r="AT21" s="582"/>
      <c r="AU21" s="582"/>
      <c r="AV21" s="585"/>
      <c r="AW21" s="583">
        <v>445111</v>
      </c>
      <c r="AX21" s="584"/>
      <c r="AY21" s="584"/>
      <c r="AZ21" s="584"/>
      <c r="BA21" s="584"/>
      <c r="BB21" s="584"/>
      <c r="BC21" s="584"/>
      <c r="BD21" s="584"/>
      <c r="BE21" s="584"/>
      <c r="BF21" s="588">
        <v>1.6</v>
      </c>
      <c r="BG21" s="588"/>
      <c r="BH21" s="588"/>
      <c r="BI21" s="588"/>
      <c r="BJ21" s="584" t="s">
        <v>368</v>
      </c>
      <c r="BK21" s="821"/>
      <c r="BL21" s="821"/>
      <c r="BM21" s="821"/>
      <c r="BN21" s="821"/>
      <c r="BO21" s="821"/>
      <c r="BP21" s="822"/>
      <c r="BQ21" s="619" t="s">
        <v>154</v>
      </c>
      <c r="BR21" s="582"/>
      <c r="BS21" s="582"/>
      <c r="BT21" s="582"/>
      <c r="BU21" s="585"/>
      <c r="BV21" s="817" t="s">
        <v>403</v>
      </c>
      <c r="BW21" s="818"/>
      <c r="BX21" s="26"/>
      <c r="BY21" s="28"/>
      <c r="BZ21" s="28"/>
      <c r="CA21" s="788" t="s">
        <v>153</v>
      </c>
      <c r="CB21" s="788"/>
      <c r="CC21" s="788"/>
      <c r="CD21" s="788"/>
      <c r="CE21" s="788"/>
      <c r="CF21" s="788"/>
      <c r="CG21" s="788"/>
      <c r="CH21" s="788"/>
      <c r="CI21" s="788"/>
      <c r="CJ21" s="788"/>
      <c r="CK21" s="788"/>
      <c r="CL21" s="27"/>
      <c r="CM21" s="27"/>
      <c r="CN21" s="25"/>
      <c r="CO21" s="910" t="s">
        <v>152</v>
      </c>
      <c r="CP21" s="632"/>
      <c r="CQ21" s="632"/>
      <c r="CR21" s="632"/>
      <c r="CS21" s="632"/>
      <c r="CT21" s="893" t="s">
        <v>411</v>
      </c>
      <c r="CU21" s="788"/>
      <c r="CV21" s="788"/>
      <c r="CW21" s="788"/>
      <c r="CX21" s="788"/>
      <c r="CY21" s="796"/>
      <c r="CZ21" s="893" t="s">
        <v>412</v>
      </c>
      <c r="DA21" s="745"/>
      <c r="DB21" s="745"/>
      <c r="DC21" s="745"/>
      <c r="DD21" s="745"/>
      <c r="DE21" s="745"/>
      <c r="DF21" s="745"/>
      <c r="DG21" s="745"/>
      <c r="DH21" s="904"/>
      <c r="DI21" s="4"/>
    </row>
    <row r="22" spans="2:113" ht="13.5" customHeight="1">
      <c r="B22" s="659" t="s">
        <v>159</v>
      </c>
      <c r="C22" s="582"/>
      <c r="D22" s="582"/>
      <c r="E22" s="582"/>
      <c r="F22" s="582"/>
      <c r="G22" s="582"/>
      <c r="H22" s="582"/>
      <c r="I22" s="582"/>
      <c r="J22" s="582"/>
      <c r="K22" s="582"/>
      <c r="L22" s="585"/>
      <c r="M22" s="583" t="s">
        <v>368</v>
      </c>
      <c r="N22" s="584"/>
      <c r="O22" s="584"/>
      <c r="P22" s="584"/>
      <c r="Q22" s="584"/>
      <c r="R22" s="584"/>
      <c r="S22" s="584"/>
      <c r="T22" s="584"/>
      <c r="U22" s="588" t="s">
        <v>368</v>
      </c>
      <c r="V22" s="588"/>
      <c r="W22" s="588"/>
      <c r="X22" s="588"/>
      <c r="Y22" s="584" t="s">
        <v>368</v>
      </c>
      <c r="Z22" s="584"/>
      <c r="AA22" s="584"/>
      <c r="AB22" s="584"/>
      <c r="AC22" s="584"/>
      <c r="AD22" s="584"/>
      <c r="AE22" s="584"/>
      <c r="AF22" s="584"/>
      <c r="AG22" s="588" t="s">
        <v>368</v>
      </c>
      <c r="AH22" s="588"/>
      <c r="AI22" s="588"/>
      <c r="AJ22" s="647"/>
      <c r="AK22" s="913"/>
      <c r="AL22" s="57"/>
      <c r="AM22" s="56"/>
      <c r="AN22" s="908" t="s">
        <v>150</v>
      </c>
      <c r="AO22" s="908"/>
      <c r="AP22" s="908"/>
      <c r="AQ22" s="908"/>
      <c r="AR22" s="908"/>
      <c r="AS22" s="908"/>
      <c r="AT22" s="908"/>
      <c r="AU22" s="908"/>
      <c r="AV22" s="909"/>
      <c r="AW22" s="733">
        <v>1171355</v>
      </c>
      <c r="AX22" s="734"/>
      <c r="AY22" s="734"/>
      <c r="AZ22" s="734"/>
      <c r="BA22" s="734"/>
      <c r="BB22" s="734"/>
      <c r="BC22" s="734"/>
      <c r="BD22" s="734"/>
      <c r="BE22" s="734"/>
      <c r="BF22" s="735">
        <v>4.0999999999999996</v>
      </c>
      <c r="BG22" s="735"/>
      <c r="BH22" s="735"/>
      <c r="BI22" s="735"/>
      <c r="BJ22" s="734">
        <v>203817</v>
      </c>
      <c r="BK22" s="833"/>
      <c r="BL22" s="833"/>
      <c r="BM22" s="833"/>
      <c r="BN22" s="833"/>
      <c r="BO22" s="833"/>
      <c r="BP22" s="834"/>
      <c r="BQ22" s="619" t="s">
        <v>149</v>
      </c>
      <c r="BR22" s="582"/>
      <c r="BS22" s="582"/>
      <c r="BT22" s="582"/>
      <c r="BU22" s="585"/>
      <c r="BV22" s="817" t="s">
        <v>403</v>
      </c>
      <c r="BW22" s="818"/>
      <c r="BX22" s="55"/>
      <c r="BY22" s="54"/>
      <c r="BZ22" s="36"/>
      <c r="CA22" s="806"/>
      <c r="CB22" s="806"/>
      <c r="CC22" s="806"/>
      <c r="CD22" s="806"/>
      <c r="CE22" s="806"/>
      <c r="CF22" s="806"/>
      <c r="CG22" s="806"/>
      <c r="CH22" s="806"/>
      <c r="CI22" s="806"/>
      <c r="CJ22" s="806"/>
      <c r="CK22" s="806"/>
      <c r="CL22" s="36"/>
      <c r="CM22" s="36"/>
      <c r="CN22" s="53"/>
      <c r="CO22" s="661"/>
      <c r="CP22" s="662"/>
      <c r="CQ22" s="662"/>
      <c r="CR22" s="662"/>
      <c r="CS22" s="662"/>
      <c r="CT22" s="855"/>
      <c r="CU22" s="806"/>
      <c r="CV22" s="806"/>
      <c r="CW22" s="806"/>
      <c r="CX22" s="806"/>
      <c r="CY22" s="856"/>
      <c r="CZ22" s="905"/>
      <c r="DA22" s="906"/>
      <c r="DB22" s="906"/>
      <c r="DC22" s="906"/>
      <c r="DD22" s="906"/>
      <c r="DE22" s="906"/>
      <c r="DF22" s="906"/>
      <c r="DG22" s="906"/>
      <c r="DH22" s="907"/>
      <c r="DI22" s="4"/>
    </row>
    <row r="23" spans="2:113" ht="13.5" customHeight="1">
      <c r="B23" s="659" t="s">
        <v>156</v>
      </c>
      <c r="C23" s="582"/>
      <c r="D23" s="582"/>
      <c r="E23" s="582"/>
      <c r="F23" s="582"/>
      <c r="G23" s="582"/>
      <c r="H23" s="582"/>
      <c r="I23" s="582"/>
      <c r="J23" s="582"/>
      <c r="K23" s="582"/>
      <c r="L23" s="585"/>
      <c r="M23" s="583">
        <v>96504</v>
      </c>
      <c r="N23" s="584"/>
      <c r="O23" s="584"/>
      <c r="P23" s="584"/>
      <c r="Q23" s="584"/>
      <c r="R23" s="584"/>
      <c r="S23" s="584"/>
      <c r="T23" s="584"/>
      <c r="U23" s="588">
        <v>0.2</v>
      </c>
      <c r="V23" s="588"/>
      <c r="W23" s="588"/>
      <c r="X23" s="588"/>
      <c r="Y23" s="584">
        <v>96504</v>
      </c>
      <c r="Z23" s="584"/>
      <c r="AA23" s="584"/>
      <c r="AB23" s="584"/>
      <c r="AC23" s="584"/>
      <c r="AD23" s="584"/>
      <c r="AE23" s="584"/>
      <c r="AF23" s="584"/>
      <c r="AG23" s="588">
        <v>0.3</v>
      </c>
      <c r="AH23" s="588"/>
      <c r="AI23" s="588"/>
      <c r="AJ23" s="647"/>
      <c r="AK23" s="46"/>
      <c r="AL23" s="4"/>
      <c r="AM23" s="894" t="s">
        <v>147</v>
      </c>
      <c r="AN23" s="894"/>
      <c r="AO23" s="894"/>
      <c r="AP23" s="894"/>
      <c r="AQ23" s="894"/>
      <c r="AR23" s="894"/>
      <c r="AS23" s="894"/>
      <c r="AT23" s="894"/>
      <c r="AU23" s="894"/>
      <c r="AV23" s="895"/>
      <c r="AW23" s="741">
        <v>13837898</v>
      </c>
      <c r="AX23" s="742"/>
      <c r="AY23" s="742"/>
      <c r="AZ23" s="742"/>
      <c r="BA23" s="742"/>
      <c r="BB23" s="742"/>
      <c r="BC23" s="742"/>
      <c r="BD23" s="742"/>
      <c r="BE23" s="742"/>
      <c r="BF23" s="743">
        <v>48.3</v>
      </c>
      <c r="BG23" s="743"/>
      <c r="BH23" s="743"/>
      <c r="BI23" s="743"/>
      <c r="BJ23" s="742" t="s">
        <v>368</v>
      </c>
      <c r="BK23" s="831"/>
      <c r="BL23" s="831"/>
      <c r="BM23" s="831"/>
      <c r="BN23" s="831"/>
      <c r="BO23" s="831"/>
      <c r="BP23" s="832"/>
      <c r="BQ23" s="835" t="s">
        <v>146</v>
      </c>
      <c r="BR23" s="695"/>
      <c r="BS23" s="695"/>
      <c r="BT23" s="695"/>
      <c r="BU23" s="696"/>
      <c r="BV23" s="817" t="s">
        <v>403</v>
      </c>
      <c r="BW23" s="818"/>
      <c r="BX23" s="720" t="s">
        <v>145</v>
      </c>
      <c r="BY23" s="896"/>
      <c r="BZ23" s="641" t="s">
        <v>144</v>
      </c>
      <c r="CA23" s="642"/>
      <c r="CB23" s="642"/>
      <c r="CC23" s="642"/>
      <c r="CD23" s="642"/>
      <c r="CE23" s="642"/>
      <c r="CF23" s="642"/>
      <c r="CG23" s="642"/>
      <c r="CH23" s="642"/>
      <c r="CI23" s="642"/>
      <c r="CJ23" s="642"/>
      <c r="CK23" s="642"/>
      <c r="CL23" s="642"/>
      <c r="CM23" s="642"/>
      <c r="CN23" s="643"/>
      <c r="CO23" s="899">
        <v>770</v>
      </c>
      <c r="CP23" s="900"/>
      <c r="CQ23" s="900"/>
      <c r="CR23" s="900"/>
      <c r="CS23" s="900"/>
      <c r="CT23" s="888">
        <f>CO23*CZ23</f>
        <v>2393160</v>
      </c>
      <c r="CU23" s="888"/>
      <c r="CV23" s="888"/>
      <c r="CW23" s="888"/>
      <c r="CX23" s="888"/>
      <c r="CY23" s="888"/>
      <c r="CZ23" s="888">
        <v>3108</v>
      </c>
      <c r="DA23" s="888"/>
      <c r="DB23" s="888"/>
      <c r="DC23" s="888"/>
      <c r="DD23" s="888"/>
      <c r="DE23" s="888"/>
      <c r="DF23" s="888"/>
      <c r="DG23" s="888"/>
      <c r="DH23" s="889"/>
      <c r="DI23" s="4"/>
    </row>
    <row r="24" spans="2:113" ht="13.5" customHeight="1">
      <c r="B24" s="659" t="s">
        <v>151</v>
      </c>
      <c r="C24" s="582"/>
      <c r="D24" s="582"/>
      <c r="E24" s="582"/>
      <c r="F24" s="582"/>
      <c r="G24" s="582"/>
      <c r="H24" s="582"/>
      <c r="I24" s="582"/>
      <c r="J24" s="582"/>
      <c r="K24" s="582"/>
      <c r="L24" s="585"/>
      <c r="M24" s="583">
        <v>65843</v>
      </c>
      <c r="N24" s="584"/>
      <c r="O24" s="584"/>
      <c r="P24" s="584"/>
      <c r="Q24" s="584"/>
      <c r="R24" s="584"/>
      <c r="S24" s="584"/>
      <c r="T24" s="584"/>
      <c r="U24" s="588">
        <v>0.1</v>
      </c>
      <c r="V24" s="588"/>
      <c r="W24" s="588"/>
      <c r="X24" s="588"/>
      <c r="Y24" s="584" t="s">
        <v>368</v>
      </c>
      <c r="Z24" s="584"/>
      <c r="AA24" s="584"/>
      <c r="AB24" s="584"/>
      <c r="AC24" s="584"/>
      <c r="AD24" s="584"/>
      <c r="AE24" s="584"/>
      <c r="AF24" s="584"/>
      <c r="AG24" s="588" t="s">
        <v>368</v>
      </c>
      <c r="AH24" s="588"/>
      <c r="AI24" s="588"/>
      <c r="AJ24" s="647"/>
      <c r="AK24" s="46"/>
      <c r="AL24" s="4"/>
      <c r="AM24" s="4"/>
      <c r="AN24" s="582" t="s">
        <v>142</v>
      </c>
      <c r="AO24" s="582"/>
      <c r="AP24" s="582"/>
      <c r="AQ24" s="582"/>
      <c r="AR24" s="582"/>
      <c r="AS24" s="582"/>
      <c r="AT24" s="582"/>
      <c r="AU24" s="582"/>
      <c r="AV24" s="585"/>
      <c r="AW24" s="583">
        <v>13634521</v>
      </c>
      <c r="AX24" s="584"/>
      <c r="AY24" s="584"/>
      <c r="AZ24" s="584"/>
      <c r="BA24" s="584"/>
      <c r="BB24" s="584"/>
      <c r="BC24" s="584"/>
      <c r="BD24" s="584"/>
      <c r="BE24" s="584"/>
      <c r="BF24" s="588">
        <v>47.6</v>
      </c>
      <c r="BG24" s="588"/>
      <c r="BH24" s="588"/>
      <c r="BI24" s="588"/>
      <c r="BJ24" s="584" t="s">
        <v>368</v>
      </c>
      <c r="BK24" s="821"/>
      <c r="BL24" s="821"/>
      <c r="BM24" s="821"/>
      <c r="BN24" s="821"/>
      <c r="BO24" s="821"/>
      <c r="BP24" s="822"/>
      <c r="BQ24" s="890" t="s">
        <v>141</v>
      </c>
      <c r="BR24" s="891"/>
      <c r="BS24" s="891"/>
      <c r="BT24" s="891"/>
      <c r="BU24" s="892"/>
      <c r="BV24" s="817" t="s">
        <v>409</v>
      </c>
      <c r="BW24" s="818"/>
      <c r="BX24" s="720"/>
      <c r="BY24" s="896"/>
      <c r="BZ24" s="52"/>
      <c r="CA24" s="582" t="s">
        <v>140</v>
      </c>
      <c r="CB24" s="582"/>
      <c r="CC24" s="582"/>
      <c r="CD24" s="582"/>
      <c r="CE24" s="582"/>
      <c r="CF24" s="582"/>
      <c r="CG24" s="582"/>
      <c r="CH24" s="582"/>
      <c r="CI24" s="582"/>
      <c r="CJ24" s="582"/>
      <c r="CK24" s="582"/>
      <c r="CL24" s="582"/>
      <c r="CM24" s="582"/>
      <c r="CN24" s="585"/>
      <c r="CO24" s="583" t="s">
        <v>368</v>
      </c>
      <c r="CP24" s="584"/>
      <c r="CQ24" s="584"/>
      <c r="CR24" s="584"/>
      <c r="CS24" s="584"/>
      <c r="CT24" s="752" t="s">
        <v>368</v>
      </c>
      <c r="CU24" s="752"/>
      <c r="CV24" s="752"/>
      <c r="CW24" s="752"/>
      <c r="CX24" s="752"/>
      <c r="CY24" s="752"/>
      <c r="CZ24" s="752" t="s">
        <v>368</v>
      </c>
      <c r="DA24" s="752"/>
      <c r="DB24" s="752"/>
      <c r="DC24" s="752"/>
      <c r="DD24" s="752"/>
      <c r="DE24" s="752"/>
      <c r="DF24" s="752"/>
      <c r="DG24" s="752"/>
      <c r="DH24" s="754"/>
      <c r="DI24" s="4"/>
    </row>
    <row r="25" spans="2:113" ht="13.5" customHeight="1">
      <c r="B25" s="878" t="s">
        <v>116</v>
      </c>
      <c r="C25" s="885" t="s">
        <v>148</v>
      </c>
      <c r="D25" s="886"/>
      <c r="E25" s="886"/>
      <c r="F25" s="886"/>
      <c r="G25" s="886"/>
      <c r="H25" s="886"/>
      <c r="I25" s="886"/>
      <c r="J25" s="886"/>
      <c r="K25" s="886"/>
      <c r="L25" s="887"/>
      <c r="M25" s="741" t="s">
        <v>368</v>
      </c>
      <c r="N25" s="742"/>
      <c r="O25" s="742"/>
      <c r="P25" s="742"/>
      <c r="Q25" s="742"/>
      <c r="R25" s="742"/>
      <c r="S25" s="742"/>
      <c r="T25" s="742"/>
      <c r="U25" s="743" t="s">
        <v>368</v>
      </c>
      <c r="V25" s="743"/>
      <c r="W25" s="743"/>
      <c r="X25" s="743"/>
      <c r="Y25" s="742" t="s">
        <v>368</v>
      </c>
      <c r="Z25" s="742"/>
      <c r="AA25" s="742"/>
      <c r="AB25" s="742"/>
      <c r="AC25" s="742"/>
      <c r="AD25" s="742"/>
      <c r="AE25" s="742"/>
      <c r="AF25" s="742"/>
      <c r="AG25" s="743" t="s">
        <v>368</v>
      </c>
      <c r="AH25" s="743"/>
      <c r="AI25" s="743"/>
      <c r="AJ25" s="781"/>
      <c r="AK25" s="46"/>
      <c r="AL25" s="4"/>
      <c r="AM25" s="582" t="s">
        <v>138</v>
      </c>
      <c r="AN25" s="582"/>
      <c r="AO25" s="582"/>
      <c r="AP25" s="582"/>
      <c r="AQ25" s="582"/>
      <c r="AR25" s="582"/>
      <c r="AS25" s="582"/>
      <c r="AT25" s="582"/>
      <c r="AU25" s="582"/>
      <c r="AV25" s="585"/>
      <c r="AW25" s="583">
        <v>113584</v>
      </c>
      <c r="AX25" s="584"/>
      <c r="AY25" s="584"/>
      <c r="AZ25" s="584"/>
      <c r="BA25" s="584"/>
      <c r="BB25" s="584"/>
      <c r="BC25" s="584"/>
      <c r="BD25" s="584"/>
      <c r="BE25" s="584"/>
      <c r="BF25" s="588">
        <v>0.4</v>
      </c>
      <c r="BG25" s="588"/>
      <c r="BH25" s="588"/>
      <c r="BI25" s="588"/>
      <c r="BJ25" s="584" t="s">
        <v>368</v>
      </c>
      <c r="BK25" s="821"/>
      <c r="BL25" s="821"/>
      <c r="BM25" s="821"/>
      <c r="BN25" s="821"/>
      <c r="BO25" s="821"/>
      <c r="BP25" s="822"/>
      <c r="BQ25" s="619" t="s">
        <v>137</v>
      </c>
      <c r="BR25" s="582"/>
      <c r="BS25" s="582"/>
      <c r="BT25" s="582"/>
      <c r="BU25" s="585"/>
      <c r="BV25" s="817" t="s">
        <v>409</v>
      </c>
      <c r="BW25" s="818"/>
      <c r="BX25" s="720"/>
      <c r="BY25" s="896"/>
      <c r="BZ25" s="51"/>
      <c r="CA25" s="582" t="s">
        <v>136</v>
      </c>
      <c r="CB25" s="582"/>
      <c r="CC25" s="582"/>
      <c r="CD25" s="582"/>
      <c r="CE25" s="582"/>
      <c r="CF25" s="582"/>
      <c r="CG25" s="582"/>
      <c r="CH25" s="582"/>
      <c r="CI25" s="582"/>
      <c r="CJ25" s="582"/>
      <c r="CK25" s="582"/>
      <c r="CL25" s="582"/>
      <c r="CM25" s="582"/>
      <c r="CN25" s="585"/>
      <c r="CO25" s="583">
        <v>43</v>
      </c>
      <c r="CP25" s="584"/>
      <c r="CQ25" s="584"/>
      <c r="CR25" s="584"/>
      <c r="CS25" s="584"/>
      <c r="CT25" s="752">
        <v>153209</v>
      </c>
      <c r="CU25" s="752"/>
      <c r="CV25" s="752"/>
      <c r="CW25" s="752"/>
      <c r="CX25" s="752"/>
      <c r="CY25" s="752"/>
      <c r="CZ25" s="752">
        <v>3563</v>
      </c>
      <c r="DA25" s="752"/>
      <c r="DB25" s="752"/>
      <c r="DC25" s="752"/>
      <c r="DD25" s="752"/>
      <c r="DE25" s="752"/>
      <c r="DF25" s="752"/>
      <c r="DG25" s="752"/>
      <c r="DH25" s="754"/>
      <c r="DI25" s="4"/>
    </row>
    <row r="26" spans="2:113" ht="13.5" customHeight="1">
      <c r="B26" s="879"/>
      <c r="C26" s="881" t="s">
        <v>143</v>
      </c>
      <c r="D26" s="695"/>
      <c r="E26" s="695"/>
      <c r="F26" s="695"/>
      <c r="G26" s="695"/>
      <c r="H26" s="695"/>
      <c r="I26" s="695"/>
      <c r="J26" s="695"/>
      <c r="K26" s="695"/>
      <c r="L26" s="696"/>
      <c r="M26" s="583">
        <v>65736</v>
      </c>
      <c r="N26" s="584"/>
      <c r="O26" s="584"/>
      <c r="P26" s="584"/>
      <c r="Q26" s="584"/>
      <c r="R26" s="584"/>
      <c r="S26" s="584"/>
      <c r="T26" s="584"/>
      <c r="U26" s="588">
        <v>0.1</v>
      </c>
      <c r="V26" s="588"/>
      <c r="W26" s="588"/>
      <c r="X26" s="588"/>
      <c r="Y26" s="584" t="s">
        <v>368</v>
      </c>
      <c r="Z26" s="584"/>
      <c r="AA26" s="584"/>
      <c r="AB26" s="584"/>
      <c r="AC26" s="584"/>
      <c r="AD26" s="584"/>
      <c r="AE26" s="584"/>
      <c r="AF26" s="584"/>
      <c r="AG26" s="588" t="s">
        <v>368</v>
      </c>
      <c r="AH26" s="588"/>
      <c r="AI26" s="588"/>
      <c r="AJ26" s="647"/>
      <c r="AK26" s="46"/>
      <c r="AL26" s="4"/>
      <c r="AM26" s="582" t="s">
        <v>134</v>
      </c>
      <c r="AN26" s="582"/>
      <c r="AO26" s="582"/>
      <c r="AP26" s="582"/>
      <c r="AQ26" s="582"/>
      <c r="AR26" s="582"/>
      <c r="AS26" s="582"/>
      <c r="AT26" s="582"/>
      <c r="AU26" s="582"/>
      <c r="AV26" s="585"/>
      <c r="AW26" s="583">
        <v>786954</v>
      </c>
      <c r="AX26" s="584"/>
      <c r="AY26" s="584"/>
      <c r="AZ26" s="584"/>
      <c r="BA26" s="584"/>
      <c r="BB26" s="584"/>
      <c r="BC26" s="584"/>
      <c r="BD26" s="584"/>
      <c r="BE26" s="584"/>
      <c r="BF26" s="588">
        <v>2.7</v>
      </c>
      <c r="BG26" s="588"/>
      <c r="BH26" s="588"/>
      <c r="BI26" s="588"/>
      <c r="BJ26" s="584" t="s">
        <v>368</v>
      </c>
      <c r="BK26" s="821"/>
      <c r="BL26" s="821"/>
      <c r="BM26" s="821"/>
      <c r="BN26" s="821"/>
      <c r="BO26" s="821"/>
      <c r="BP26" s="822"/>
      <c r="BQ26" s="619"/>
      <c r="BR26" s="582"/>
      <c r="BS26" s="582"/>
      <c r="BT26" s="582"/>
      <c r="BU26" s="585"/>
      <c r="BV26" s="817"/>
      <c r="BW26" s="818"/>
      <c r="BX26" s="720"/>
      <c r="BY26" s="896"/>
      <c r="BZ26" s="619" t="s">
        <v>133</v>
      </c>
      <c r="CA26" s="582"/>
      <c r="CB26" s="582"/>
      <c r="CC26" s="582"/>
      <c r="CD26" s="582"/>
      <c r="CE26" s="582"/>
      <c r="CF26" s="582"/>
      <c r="CG26" s="582"/>
      <c r="CH26" s="582"/>
      <c r="CI26" s="582"/>
      <c r="CJ26" s="582"/>
      <c r="CK26" s="582"/>
      <c r="CL26" s="582"/>
      <c r="CM26" s="582"/>
      <c r="CN26" s="585"/>
      <c r="CO26" s="583">
        <v>3</v>
      </c>
      <c r="CP26" s="584"/>
      <c r="CQ26" s="584"/>
      <c r="CR26" s="584"/>
      <c r="CS26" s="584"/>
      <c r="CT26" s="752">
        <v>13629</v>
      </c>
      <c r="CU26" s="752"/>
      <c r="CV26" s="752"/>
      <c r="CW26" s="752"/>
      <c r="CX26" s="752"/>
      <c r="CY26" s="752"/>
      <c r="CZ26" s="752">
        <v>4543</v>
      </c>
      <c r="DA26" s="752"/>
      <c r="DB26" s="752"/>
      <c r="DC26" s="752"/>
      <c r="DD26" s="752"/>
      <c r="DE26" s="752"/>
      <c r="DF26" s="752"/>
      <c r="DG26" s="752"/>
      <c r="DH26" s="754"/>
      <c r="DI26" s="4"/>
    </row>
    <row r="27" spans="2:113" ht="13.5" customHeight="1">
      <c r="B27" s="880"/>
      <c r="C27" s="882" t="s">
        <v>139</v>
      </c>
      <c r="D27" s="883"/>
      <c r="E27" s="883"/>
      <c r="F27" s="883"/>
      <c r="G27" s="883"/>
      <c r="H27" s="883"/>
      <c r="I27" s="883"/>
      <c r="J27" s="883"/>
      <c r="K27" s="883"/>
      <c r="L27" s="884"/>
      <c r="M27" s="874">
        <v>107</v>
      </c>
      <c r="N27" s="875"/>
      <c r="O27" s="875"/>
      <c r="P27" s="875"/>
      <c r="Q27" s="875"/>
      <c r="R27" s="875"/>
      <c r="S27" s="875"/>
      <c r="T27" s="875"/>
      <c r="U27" s="876">
        <v>0</v>
      </c>
      <c r="V27" s="876"/>
      <c r="W27" s="876"/>
      <c r="X27" s="876"/>
      <c r="Y27" s="875" t="s">
        <v>368</v>
      </c>
      <c r="Z27" s="875"/>
      <c r="AA27" s="875"/>
      <c r="AB27" s="875"/>
      <c r="AC27" s="875"/>
      <c r="AD27" s="875"/>
      <c r="AE27" s="875"/>
      <c r="AF27" s="875"/>
      <c r="AG27" s="876" t="s">
        <v>368</v>
      </c>
      <c r="AH27" s="876"/>
      <c r="AI27" s="876"/>
      <c r="AJ27" s="877"/>
      <c r="AK27" s="46"/>
      <c r="AL27" s="4"/>
      <c r="AM27" s="582" t="s">
        <v>131</v>
      </c>
      <c r="AN27" s="582"/>
      <c r="AO27" s="582"/>
      <c r="AP27" s="582"/>
      <c r="AQ27" s="582"/>
      <c r="AR27" s="582"/>
      <c r="AS27" s="582"/>
      <c r="AT27" s="582"/>
      <c r="AU27" s="582"/>
      <c r="AV27" s="585"/>
      <c r="AW27" s="583" t="s">
        <v>368</v>
      </c>
      <c r="AX27" s="584"/>
      <c r="AY27" s="584"/>
      <c r="AZ27" s="584"/>
      <c r="BA27" s="584"/>
      <c r="BB27" s="584"/>
      <c r="BC27" s="584"/>
      <c r="BD27" s="584"/>
      <c r="BE27" s="584"/>
      <c r="BF27" s="588" t="s">
        <v>368</v>
      </c>
      <c r="BG27" s="588"/>
      <c r="BH27" s="588"/>
      <c r="BI27" s="588"/>
      <c r="BJ27" s="584" t="s">
        <v>368</v>
      </c>
      <c r="BK27" s="821"/>
      <c r="BL27" s="821"/>
      <c r="BM27" s="821"/>
      <c r="BN27" s="821"/>
      <c r="BO27" s="821"/>
      <c r="BP27" s="822"/>
      <c r="BQ27" s="619"/>
      <c r="BR27" s="582"/>
      <c r="BS27" s="582"/>
      <c r="BT27" s="582"/>
      <c r="BU27" s="585"/>
      <c r="BV27" s="817"/>
      <c r="BW27" s="818"/>
      <c r="BX27" s="720"/>
      <c r="BY27" s="896"/>
      <c r="BZ27" s="619" t="s">
        <v>130</v>
      </c>
      <c r="CA27" s="582"/>
      <c r="CB27" s="582"/>
      <c r="CC27" s="582"/>
      <c r="CD27" s="582"/>
      <c r="CE27" s="582"/>
      <c r="CF27" s="582"/>
      <c r="CG27" s="582"/>
      <c r="CH27" s="582"/>
      <c r="CI27" s="582"/>
      <c r="CJ27" s="582"/>
      <c r="CK27" s="582"/>
      <c r="CL27" s="582"/>
      <c r="CM27" s="582"/>
      <c r="CN27" s="585"/>
      <c r="CO27" s="583" t="s">
        <v>368</v>
      </c>
      <c r="CP27" s="584"/>
      <c r="CQ27" s="584"/>
      <c r="CR27" s="584"/>
      <c r="CS27" s="584"/>
      <c r="CT27" s="752" t="s">
        <v>368</v>
      </c>
      <c r="CU27" s="752"/>
      <c r="CV27" s="752"/>
      <c r="CW27" s="752"/>
      <c r="CX27" s="752"/>
      <c r="CY27" s="752"/>
      <c r="CZ27" s="752" t="s">
        <v>368</v>
      </c>
      <c r="DA27" s="752"/>
      <c r="DB27" s="752"/>
      <c r="DC27" s="752"/>
      <c r="DD27" s="752"/>
      <c r="DE27" s="752"/>
      <c r="DF27" s="752"/>
      <c r="DG27" s="752"/>
      <c r="DH27" s="754"/>
      <c r="DI27" s="4"/>
    </row>
    <row r="28" spans="2:113" ht="13.5" customHeight="1">
      <c r="B28" s="659" t="s">
        <v>135</v>
      </c>
      <c r="C28" s="582"/>
      <c r="D28" s="582"/>
      <c r="E28" s="582"/>
      <c r="F28" s="582"/>
      <c r="G28" s="582"/>
      <c r="H28" s="582"/>
      <c r="I28" s="582"/>
      <c r="J28" s="582"/>
      <c r="K28" s="582"/>
      <c r="L28" s="585"/>
      <c r="M28" s="870">
        <v>32765526</v>
      </c>
      <c r="N28" s="871"/>
      <c r="O28" s="871"/>
      <c r="P28" s="871"/>
      <c r="Q28" s="871"/>
      <c r="R28" s="871"/>
      <c r="S28" s="871"/>
      <c r="T28" s="871"/>
      <c r="U28" s="872">
        <v>57.7</v>
      </c>
      <c r="V28" s="872"/>
      <c r="W28" s="872"/>
      <c r="X28" s="872"/>
      <c r="Y28" s="871">
        <v>30965502</v>
      </c>
      <c r="Z28" s="871"/>
      <c r="AA28" s="871"/>
      <c r="AB28" s="871"/>
      <c r="AC28" s="871"/>
      <c r="AD28" s="871"/>
      <c r="AE28" s="871"/>
      <c r="AF28" s="871"/>
      <c r="AG28" s="872">
        <v>99.4</v>
      </c>
      <c r="AH28" s="872"/>
      <c r="AI28" s="872"/>
      <c r="AJ28" s="873"/>
      <c r="AK28" s="49"/>
      <c r="AL28" s="6"/>
      <c r="AM28" s="695" t="s">
        <v>128</v>
      </c>
      <c r="AN28" s="695"/>
      <c r="AO28" s="695"/>
      <c r="AP28" s="695"/>
      <c r="AQ28" s="695"/>
      <c r="AR28" s="695"/>
      <c r="AS28" s="695"/>
      <c r="AT28" s="695"/>
      <c r="AU28" s="695"/>
      <c r="AV28" s="696"/>
      <c r="AW28" s="583" t="s">
        <v>368</v>
      </c>
      <c r="AX28" s="584"/>
      <c r="AY28" s="584"/>
      <c r="AZ28" s="584"/>
      <c r="BA28" s="584"/>
      <c r="BB28" s="584"/>
      <c r="BC28" s="584"/>
      <c r="BD28" s="584"/>
      <c r="BE28" s="584"/>
      <c r="BF28" s="588" t="s">
        <v>368</v>
      </c>
      <c r="BG28" s="588"/>
      <c r="BH28" s="588"/>
      <c r="BI28" s="588"/>
      <c r="BJ28" s="584" t="s">
        <v>368</v>
      </c>
      <c r="BK28" s="821"/>
      <c r="BL28" s="821"/>
      <c r="BM28" s="821"/>
      <c r="BN28" s="821"/>
      <c r="BO28" s="821"/>
      <c r="BP28" s="822"/>
      <c r="BQ28" s="619"/>
      <c r="BR28" s="582"/>
      <c r="BS28" s="582"/>
      <c r="BT28" s="582"/>
      <c r="BU28" s="585"/>
      <c r="BV28" s="817"/>
      <c r="BW28" s="818"/>
      <c r="BX28" s="897"/>
      <c r="BY28" s="898"/>
      <c r="BZ28" s="697" t="s">
        <v>30</v>
      </c>
      <c r="CA28" s="662"/>
      <c r="CB28" s="662"/>
      <c r="CC28" s="662"/>
      <c r="CD28" s="662"/>
      <c r="CE28" s="662"/>
      <c r="CF28" s="662"/>
      <c r="CG28" s="662"/>
      <c r="CH28" s="662"/>
      <c r="CI28" s="662"/>
      <c r="CJ28" s="662"/>
      <c r="CK28" s="662"/>
      <c r="CL28" s="662"/>
      <c r="CM28" s="662"/>
      <c r="CN28" s="663"/>
      <c r="CO28" s="583">
        <v>760</v>
      </c>
      <c r="CP28" s="584"/>
      <c r="CQ28" s="584"/>
      <c r="CR28" s="584"/>
      <c r="CS28" s="584"/>
      <c r="CT28" s="752">
        <v>2441328</v>
      </c>
      <c r="CU28" s="752"/>
      <c r="CV28" s="752"/>
      <c r="CW28" s="752"/>
      <c r="CX28" s="752"/>
      <c r="CY28" s="752"/>
      <c r="CZ28" s="752">
        <v>3212</v>
      </c>
      <c r="DA28" s="752"/>
      <c r="DB28" s="752"/>
      <c r="DC28" s="752"/>
      <c r="DD28" s="752"/>
      <c r="DE28" s="752"/>
      <c r="DF28" s="752"/>
      <c r="DG28" s="752"/>
      <c r="DH28" s="754"/>
      <c r="DI28" s="4"/>
    </row>
    <row r="29" spans="2:113" ht="13.5" customHeight="1">
      <c r="B29" s="853" t="s">
        <v>132</v>
      </c>
      <c r="C29" s="695"/>
      <c r="D29" s="695"/>
      <c r="E29" s="695"/>
      <c r="F29" s="695"/>
      <c r="G29" s="695"/>
      <c r="H29" s="695"/>
      <c r="I29" s="695"/>
      <c r="J29" s="695"/>
      <c r="K29" s="695"/>
      <c r="L29" s="696"/>
      <c r="M29" s="583">
        <v>14440</v>
      </c>
      <c r="N29" s="584"/>
      <c r="O29" s="584"/>
      <c r="P29" s="584"/>
      <c r="Q29" s="584"/>
      <c r="R29" s="584"/>
      <c r="S29" s="584"/>
      <c r="T29" s="584"/>
      <c r="U29" s="588">
        <v>0</v>
      </c>
      <c r="V29" s="588"/>
      <c r="W29" s="588"/>
      <c r="X29" s="588"/>
      <c r="Y29" s="584">
        <v>14440</v>
      </c>
      <c r="Z29" s="584"/>
      <c r="AA29" s="584"/>
      <c r="AB29" s="584"/>
      <c r="AC29" s="584"/>
      <c r="AD29" s="584"/>
      <c r="AE29" s="584"/>
      <c r="AF29" s="584"/>
      <c r="AG29" s="588">
        <v>0</v>
      </c>
      <c r="AH29" s="588"/>
      <c r="AI29" s="588"/>
      <c r="AJ29" s="647"/>
      <c r="AK29" s="49"/>
      <c r="AL29" s="582" t="s">
        <v>126</v>
      </c>
      <c r="AM29" s="582"/>
      <c r="AN29" s="582"/>
      <c r="AO29" s="582"/>
      <c r="AP29" s="582"/>
      <c r="AQ29" s="582"/>
      <c r="AR29" s="582"/>
      <c r="AS29" s="582"/>
      <c r="AT29" s="582"/>
      <c r="AU29" s="582"/>
      <c r="AV29" s="585"/>
      <c r="AW29" s="583" t="s">
        <v>368</v>
      </c>
      <c r="AX29" s="584"/>
      <c r="AY29" s="584"/>
      <c r="AZ29" s="584"/>
      <c r="BA29" s="584"/>
      <c r="BB29" s="584"/>
      <c r="BC29" s="584"/>
      <c r="BD29" s="584"/>
      <c r="BE29" s="584"/>
      <c r="BF29" s="588" t="s">
        <v>368</v>
      </c>
      <c r="BG29" s="588"/>
      <c r="BH29" s="588"/>
      <c r="BI29" s="588"/>
      <c r="BJ29" s="584" t="s">
        <v>368</v>
      </c>
      <c r="BK29" s="821"/>
      <c r="BL29" s="821"/>
      <c r="BM29" s="821"/>
      <c r="BN29" s="821"/>
      <c r="BO29" s="821"/>
      <c r="BP29" s="822"/>
      <c r="BQ29" s="861"/>
      <c r="BR29" s="862"/>
      <c r="BS29" s="862"/>
      <c r="BT29" s="862"/>
      <c r="BU29" s="863"/>
      <c r="BV29" s="864"/>
      <c r="BW29" s="816"/>
      <c r="BX29" s="865" t="s">
        <v>413</v>
      </c>
      <c r="BY29" s="866"/>
      <c r="BZ29" s="866"/>
      <c r="CA29" s="866"/>
      <c r="CB29" s="866"/>
      <c r="CC29" s="866"/>
      <c r="CD29" s="866"/>
      <c r="CE29" s="866"/>
      <c r="CF29" s="866"/>
      <c r="CG29" s="866"/>
      <c r="CH29" s="866"/>
      <c r="CI29" s="866"/>
      <c r="CJ29" s="866"/>
      <c r="CK29" s="866"/>
      <c r="CL29" s="866"/>
      <c r="CM29" s="866"/>
      <c r="CN29" s="867"/>
      <c r="CO29" s="868">
        <v>100.6</v>
      </c>
      <c r="CP29" s="784"/>
      <c r="CQ29" s="784"/>
      <c r="CR29" s="784"/>
      <c r="CS29" s="784"/>
      <c r="CT29" s="784"/>
      <c r="CU29" s="784"/>
      <c r="CV29" s="784"/>
      <c r="CW29" s="784"/>
      <c r="CX29" s="784"/>
      <c r="CY29" s="784"/>
      <c r="CZ29" s="784"/>
      <c r="DA29" s="784"/>
      <c r="DB29" s="784"/>
      <c r="DC29" s="784"/>
      <c r="DD29" s="784"/>
      <c r="DE29" s="784"/>
      <c r="DF29" s="784"/>
      <c r="DG29" s="784"/>
      <c r="DH29" s="869"/>
      <c r="DI29" s="4"/>
    </row>
    <row r="30" spans="2:113" ht="13.5" customHeight="1">
      <c r="B30" s="659" t="s">
        <v>129</v>
      </c>
      <c r="C30" s="582"/>
      <c r="D30" s="582"/>
      <c r="E30" s="582"/>
      <c r="F30" s="582"/>
      <c r="G30" s="582"/>
      <c r="H30" s="582"/>
      <c r="I30" s="582"/>
      <c r="J30" s="582"/>
      <c r="K30" s="582"/>
      <c r="L30" s="585"/>
      <c r="M30" s="583">
        <v>606049</v>
      </c>
      <c r="N30" s="584"/>
      <c r="O30" s="584"/>
      <c r="P30" s="584"/>
      <c r="Q30" s="584"/>
      <c r="R30" s="584"/>
      <c r="S30" s="584"/>
      <c r="T30" s="584"/>
      <c r="U30" s="588">
        <v>1.1000000000000001</v>
      </c>
      <c r="V30" s="588"/>
      <c r="W30" s="588"/>
      <c r="X30" s="588"/>
      <c r="Y30" s="584" t="s">
        <v>368</v>
      </c>
      <c r="Z30" s="584"/>
      <c r="AA30" s="584"/>
      <c r="AB30" s="584"/>
      <c r="AC30" s="584"/>
      <c r="AD30" s="584"/>
      <c r="AE30" s="584"/>
      <c r="AF30" s="584"/>
      <c r="AG30" s="588" t="s">
        <v>368</v>
      </c>
      <c r="AH30" s="588"/>
      <c r="AI30" s="588"/>
      <c r="AJ30" s="647"/>
      <c r="AK30" s="619" t="s">
        <v>123</v>
      </c>
      <c r="AL30" s="582"/>
      <c r="AM30" s="582"/>
      <c r="AN30" s="582"/>
      <c r="AO30" s="582"/>
      <c r="AP30" s="582"/>
      <c r="AQ30" s="582"/>
      <c r="AR30" s="582"/>
      <c r="AS30" s="582"/>
      <c r="AT30" s="582"/>
      <c r="AU30" s="582"/>
      <c r="AV30" s="585"/>
      <c r="AW30" s="583">
        <v>1734181</v>
      </c>
      <c r="AX30" s="584"/>
      <c r="AY30" s="584"/>
      <c r="AZ30" s="584"/>
      <c r="BA30" s="584"/>
      <c r="BB30" s="584"/>
      <c r="BC30" s="584"/>
      <c r="BD30" s="584"/>
      <c r="BE30" s="584"/>
      <c r="BF30" s="588">
        <v>6.1</v>
      </c>
      <c r="BG30" s="588"/>
      <c r="BH30" s="588"/>
      <c r="BI30" s="588"/>
      <c r="BJ30" s="584" t="s">
        <v>368</v>
      </c>
      <c r="BK30" s="821"/>
      <c r="BL30" s="821"/>
      <c r="BM30" s="821"/>
      <c r="BN30" s="821"/>
      <c r="BO30" s="821"/>
      <c r="BP30" s="822"/>
      <c r="BQ30" s="728" t="s">
        <v>122</v>
      </c>
      <c r="BR30" s="632"/>
      <c r="BS30" s="632"/>
      <c r="BT30" s="632"/>
      <c r="BU30" s="632"/>
      <c r="BV30" s="632"/>
      <c r="BW30" s="632"/>
      <c r="BX30" s="632"/>
      <c r="BY30" s="632"/>
      <c r="BZ30" s="632"/>
      <c r="CA30" s="632"/>
      <c r="CB30" s="632"/>
      <c r="CC30" s="632"/>
      <c r="CD30" s="633"/>
      <c r="CE30" s="801"/>
      <c r="CF30" s="632" t="s">
        <v>121</v>
      </c>
      <c r="CG30" s="632"/>
      <c r="CH30" s="632"/>
      <c r="CI30" s="632"/>
      <c r="CJ30" s="632"/>
      <c r="CK30" s="632"/>
      <c r="CL30" s="632"/>
      <c r="CM30" s="632"/>
      <c r="CN30" s="854"/>
      <c r="CO30" s="795" t="s">
        <v>120</v>
      </c>
      <c r="CP30" s="788"/>
      <c r="CQ30" s="788"/>
      <c r="CR30" s="788"/>
      <c r="CS30" s="796"/>
      <c r="CT30" s="857" t="s">
        <v>119</v>
      </c>
      <c r="CU30" s="844"/>
      <c r="CV30" s="844"/>
      <c r="CW30" s="844"/>
      <c r="CX30" s="844"/>
      <c r="CY30" s="845"/>
      <c r="CZ30" s="638" t="s">
        <v>414</v>
      </c>
      <c r="DA30" s="639"/>
      <c r="DB30" s="639"/>
      <c r="DC30" s="639"/>
      <c r="DD30" s="639"/>
      <c r="DE30" s="639"/>
      <c r="DF30" s="639"/>
      <c r="DG30" s="639"/>
      <c r="DH30" s="859"/>
    </row>
    <row r="31" spans="2:113" ht="13.5" customHeight="1">
      <c r="B31" s="659" t="s">
        <v>127</v>
      </c>
      <c r="C31" s="582"/>
      <c r="D31" s="582"/>
      <c r="E31" s="582"/>
      <c r="F31" s="582"/>
      <c r="G31" s="582"/>
      <c r="H31" s="582"/>
      <c r="I31" s="582"/>
      <c r="J31" s="582"/>
      <c r="K31" s="582"/>
      <c r="L31" s="585"/>
      <c r="M31" s="583">
        <v>343935</v>
      </c>
      <c r="N31" s="584"/>
      <c r="O31" s="584"/>
      <c r="P31" s="584"/>
      <c r="Q31" s="584"/>
      <c r="R31" s="584"/>
      <c r="S31" s="584"/>
      <c r="T31" s="584"/>
      <c r="U31" s="588">
        <v>0.6</v>
      </c>
      <c r="V31" s="588"/>
      <c r="W31" s="588"/>
      <c r="X31" s="588"/>
      <c r="Y31" s="584">
        <v>83915</v>
      </c>
      <c r="Z31" s="584"/>
      <c r="AA31" s="584"/>
      <c r="AB31" s="584"/>
      <c r="AC31" s="584"/>
      <c r="AD31" s="584"/>
      <c r="AE31" s="584"/>
      <c r="AF31" s="584"/>
      <c r="AG31" s="588">
        <v>0.3</v>
      </c>
      <c r="AH31" s="588"/>
      <c r="AI31" s="588"/>
      <c r="AJ31" s="647"/>
      <c r="AK31" s="49"/>
      <c r="AL31" s="667" t="s">
        <v>118</v>
      </c>
      <c r="AM31" s="667"/>
      <c r="AN31" s="667"/>
      <c r="AO31" s="667"/>
      <c r="AP31" s="667"/>
      <c r="AQ31" s="667"/>
      <c r="AR31" s="667"/>
      <c r="AS31" s="667"/>
      <c r="AT31" s="667"/>
      <c r="AU31" s="667"/>
      <c r="AV31" s="668"/>
      <c r="AW31" s="733">
        <v>1734181</v>
      </c>
      <c r="AX31" s="734"/>
      <c r="AY31" s="734"/>
      <c r="AZ31" s="734"/>
      <c r="BA31" s="734"/>
      <c r="BB31" s="734"/>
      <c r="BC31" s="734"/>
      <c r="BD31" s="734"/>
      <c r="BE31" s="734"/>
      <c r="BF31" s="735">
        <v>6.1</v>
      </c>
      <c r="BG31" s="735"/>
      <c r="BH31" s="735"/>
      <c r="BI31" s="735"/>
      <c r="BJ31" s="734" t="s">
        <v>368</v>
      </c>
      <c r="BK31" s="833"/>
      <c r="BL31" s="833"/>
      <c r="BM31" s="833"/>
      <c r="BN31" s="833"/>
      <c r="BO31" s="833"/>
      <c r="BP31" s="834"/>
      <c r="BQ31" s="697"/>
      <c r="BR31" s="662"/>
      <c r="BS31" s="662"/>
      <c r="BT31" s="662"/>
      <c r="BU31" s="662"/>
      <c r="BV31" s="662"/>
      <c r="BW31" s="662"/>
      <c r="BX31" s="662"/>
      <c r="BY31" s="662"/>
      <c r="BZ31" s="662"/>
      <c r="CA31" s="662"/>
      <c r="CB31" s="662"/>
      <c r="CC31" s="662"/>
      <c r="CD31" s="663"/>
      <c r="CE31" s="823"/>
      <c r="CF31" s="662"/>
      <c r="CG31" s="662"/>
      <c r="CH31" s="662"/>
      <c r="CI31" s="662"/>
      <c r="CJ31" s="662"/>
      <c r="CK31" s="662"/>
      <c r="CL31" s="662"/>
      <c r="CM31" s="662"/>
      <c r="CN31" s="824"/>
      <c r="CO31" s="855"/>
      <c r="CP31" s="806"/>
      <c r="CQ31" s="806"/>
      <c r="CR31" s="806"/>
      <c r="CS31" s="856"/>
      <c r="CT31" s="858"/>
      <c r="CU31" s="674"/>
      <c r="CV31" s="674"/>
      <c r="CW31" s="674"/>
      <c r="CX31" s="674"/>
      <c r="CY31" s="675"/>
      <c r="CZ31" s="644"/>
      <c r="DA31" s="645"/>
      <c r="DB31" s="645"/>
      <c r="DC31" s="645"/>
      <c r="DD31" s="645"/>
      <c r="DE31" s="645"/>
      <c r="DF31" s="645"/>
      <c r="DG31" s="645"/>
      <c r="DH31" s="860"/>
      <c r="DI31" s="4"/>
    </row>
    <row r="32" spans="2:113" ht="13.5" customHeight="1">
      <c r="B32" s="659" t="s">
        <v>124</v>
      </c>
      <c r="C32" s="582"/>
      <c r="D32" s="582"/>
      <c r="E32" s="582"/>
      <c r="F32" s="582"/>
      <c r="G32" s="582"/>
      <c r="H32" s="582"/>
      <c r="I32" s="582"/>
      <c r="J32" s="582"/>
      <c r="K32" s="582"/>
      <c r="L32" s="585"/>
      <c r="M32" s="583">
        <v>662080</v>
      </c>
      <c r="N32" s="584"/>
      <c r="O32" s="584"/>
      <c r="P32" s="584"/>
      <c r="Q32" s="584"/>
      <c r="R32" s="584"/>
      <c r="S32" s="584"/>
      <c r="T32" s="584"/>
      <c r="U32" s="588">
        <v>1.2</v>
      </c>
      <c r="V32" s="588"/>
      <c r="W32" s="588"/>
      <c r="X32" s="588"/>
      <c r="Y32" s="584" t="s">
        <v>368</v>
      </c>
      <c r="Z32" s="584"/>
      <c r="AA32" s="584"/>
      <c r="AB32" s="584"/>
      <c r="AC32" s="584"/>
      <c r="AD32" s="584"/>
      <c r="AE32" s="584"/>
      <c r="AF32" s="584"/>
      <c r="AG32" s="588" t="s">
        <v>368</v>
      </c>
      <c r="AH32" s="588"/>
      <c r="AI32" s="588"/>
      <c r="AJ32" s="647"/>
      <c r="AK32" s="846" t="s">
        <v>116</v>
      </c>
      <c r="AL32" s="50"/>
      <c r="AM32" s="726" t="s">
        <v>115</v>
      </c>
      <c r="AN32" s="726"/>
      <c r="AO32" s="726"/>
      <c r="AP32" s="726"/>
      <c r="AQ32" s="726"/>
      <c r="AR32" s="726"/>
      <c r="AS32" s="726"/>
      <c r="AT32" s="726"/>
      <c r="AU32" s="726"/>
      <c r="AV32" s="727"/>
      <c r="AW32" s="741" t="s">
        <v>368</v>
      </c>
      <c r="AX32" s="742"/>
      <c r="AY32" s="742"/>
      <c r="AZ32" s="742"/>
      <c r="BA32" s="742"/>
      <c r="BB32" s="742"/>
      <c r="BC32" s="742"/>
      <c r="BD32" s="742"/>
      <c r="BE32" s="742"/>
      <c r="BF32" s="743" t="s">
        <v>368</v>
      </c>
      <c r="BG32" s="743"/>
      <c r="BH32" s="743"/>
      <c r="BI32" s="743"/>
      <c r="BJ32" s="742" t="s">
        <v>368</v>
      </c>
      <c r="BK32" s="831"/>
      <c r="BL32" s="831"/>
      <c r="BM32" s="831"/>
      <c r="BN32" s="831"/>
      <c r="BO32" s="831"/>
      <c r="BP32" s="832"/>
      <c r="BQ32" s="843" t="s">
        <v>114</v>
      </c>
      <c r="BR32" s="844"/>
      <c r="BS32" s="844"/>
      <c r="BT32" s="844"/>
      <c r="BU32" s="845"/>
      <c r="BV32" s="839" t="s">
        <v>409</v>
      </c>
      <c r="BW32" s="840"/>
      <c r="BX32" s="728" t="s">
        <v>113</v>
      </c>
      <c r="BY32" s="632"/>
      <c r="BZ32" s="632"/>
      <c r="CA32" s="632"/>
      <c r="CB32" s="633"/>
      <c r="CC32" s="839" t="s">
        <v>403</v>
      </c>
      <c r="CD32" s="840"/>
      <c r="CE32" s="728" t="s">
        <v>112</v>
      </c>
      <c r="CF32" s="632"/>
      <c r="CG32" s="632"/>
      <c r="CH32" s="632"/>
      <c r="CI32" s="632"/>
      <c r="CJ32" s="632"/>
      <c r="CK32" s="632"/>
      <c r="CL32" s="632"/>
      <c r="CM32" s="632"/>
      <c r="CN32" s="633"/>
      <c r="CO32" s="841">
        <v>1</v>
      </c>
      <c r="CP32" s="614"/>
      <c r="CQ32" s="614"/>
      <c r="CR32" s="614"/>
      <c r="CS32" s="614"/>
      <c r="CT32" s="842" t="s">
        <v>555</v>
      </c>
      <c r="CU32" s="842"/>
      <c r="CV32" s="842"/>
      <c r="CW32" s="842"/>
      <c r="CX32" s="842"/>
      <c r="CY32" s="842"/>
      <c r="CZ32" s="750">
        <v>9506</v>
      </c>
      <c r="DA32" s="783"/>
      <c r="DB32" s="783"/>
      <c r="DC32" s="783"/>
      <c r="DD32" s="783"/>
      <c r="DE32" s="783"/>
      <c r="DF32" s="783"/>
      <c r="DG32" s="783"/>
      <c r="DH32" s="786"/>
      <c r="DI32" s="4"/>
    </row>
    <row r="33" spans="2:113" ht="13.5" customHeight="1">
      <c r="B33" s="849" t="s">
        <v>8</v>
      </c>
      <c r="C33" s="773"/>
      <c r="D33" s="773"/>
      <c r="E33" s="773"/>
      <c r="F33" s="773"/>
      <c r="G33" s="773"/>
      <c r="H33" s="773"/>
      <c r="I33" s="773"/>
      <c r="J33" s="773"/>
      <c r="K33" s="773"/>
      <c r="L33" s="774"/>
      <c r="M33" s="583">
        <v>8434768</v>
      </c>
      <c r="N33" s="584"/>
      <c r="O33" s="584"/>
      <c r="P33" s="584"/>
      <c r="Q33" s="584"/>
      <c r="R33" s="584"/>
      <c r="S33" s="584"/>
      <c r="T33" s="584"/>
      <c r="U33" s="588">
        <v>14.8</v>
      </c>
      <c r="V33" s="588"/>
      <c r="W33" s="588"/>
      <c r="X33" s="588"/>
      <c r="Y33" s="584" t="s">
        <v>368</v>
      </c>
      <c r="Z33" s="584"/>
      <c r="AA33" s="584"/>
      <c r="AB33" s="584"/>
      <c r="AC33" s="584"/>
      <c r="AD33" s="584"/>
      <c r="AE33" s="584"/>
      <c r="AF33" s="584"/>
      <c r="AG33" s="588" t="s">
        <v>368</v>
      </c>
      <c r="AH33" s="588"/>
      <c r="AI33" s="588"/>
      <c r="AJ33" s="647"/>
      <c r="AK33" s="847"/>
      <c r="AL33" s="49"/>
      <c r="AM33" s="773" t="s">
        <v>416</v>
      </c>
      <c r="AN33" s="773"/>
      <c r="AO33" s="773"/>
      <c r="AP33" s="773"/>
      <c r="AQ33" s="773"/>
      <c r="AR33" s="773"/>
      <c r="AS33" s="773"/>
      <c r="AT33" s="773"/>
      <c r="AU33" s="773"/>
      <c r="AV33" s="774"/>
      <c r="AW33" s="583" t="s">
        <v>368</v>
      </c>
      <c r="AX33" s="584"/>
      <c r="AY33" s="584"/>
      <c r="AZ33" s="584"/>
      <c r="BA33" s="584"/>
      <c r="BB33" s="584"/>
      <c r="BC33" s="584"/>
      <c r="BD33" s="584"/>
      <c r="BE33" s="584"/>
      <c r="BF33" s="588" t="s">
        <v>368</v>
      </c>
      <c r="BG33" s="588"/>
      <c r="BH33" s="588"/>
      <c r="BI33" s="588"/>
      <c r="BJ33" s="584" t="s">
        <v>368</v>
      </c>
      <c r="BK33" s="821"/>
      <c r="BL33" s="821"/>
      <c r="BM33" s="821"/>
      <c r="BN33" s="821"/>
      <c r="BO33" s="821"/>
      <c r="BP33" s="822"/>
      <c r="BQ33" s="838" t="s">
        <v>110</v>
      </c>
      <c r="BR33" s="708"/>
      <c r="BS33" s="708"/>
      <c r="BT33" s="708"/>
      <c r="BU33" s="709"/>
      <c r="BV33" s="817" t="s">
        <v>403</v>
      </c>
      <c r="BW33" s="818"/>
      <c r="BX33" s="619" t="s">
        <v>109</v>
      </c>
      <c r="BY33" s="582"/>
      <c r="BZ33" s="582"/>
      <c r="CA33" s="582"/>
      <c r="CB33" s="585"/>
      <c r="CC33" s="817" t="s">
        <v>409</v>
      </c>
      <c r="CD33" s="818"/>
      <c r="CE33" s="619" t="s">
        <v>108</v>
      </c>
      <c r="CF33" s="582"/>
      <c r="CG33" s="582"/>
      <c r="CH33" s="582"/>
      <c r="CI33" s="582"/>
      <c r="CJ33" s="582"/>
      <c r="CK33" s="582"/>
      <c r="CL33" s="582"/>
      <c r="CM33" s="582"/>
      <c r="CN33" s="585"/>
      <c r="CO33" s="819">
        <v>2</v>
      </c>
      <c r="CP33" s="752"/>
      <c r="CQ33" s="752"/>
      <c r="CR33" s="752"/>
      <c r="CS33" s="752"/>
      <c r="CT33" s="820" t="s">
        <v>555</v>
      </c>
      <c r="CU33" s="820"/>
      <c r="CV33" s="820"/>
      <c r="CW33" s="820"/>
      <c r="CX33" s="820"/>
      <c r="CY33" s="820"/>
      <c r="CZ33" s="584">
        <v>8308</v>
      </c>
      <c r="DA33" s="752"/>
      <c r="DB33" s="752"/>
      <c r="DC33" s="752"/>
      <c r="DD33" s="752"/>
      <c r="DE33" s="752"/>
      <c r="DF33" s="752"/>
      <c r="DG33" s="752"/>
      <c r="DH33" s="754"/>
      <c r="DI33" s="4"/>
    </row>
    <row r="34" spans="2:113" ht="13.5" customHeight="1">
      <c r="B34" s="850" t="s">
        <v>117</v>
      </c>
      <c r="C34" s="851"/>
      <c r="D34" s="851"/>
      <c r="E34" s="851"/>
      <c r="F34" s="851"/>
      <c r="G34" s="851"/>
      <c r="H34" s="851"/>
      <c r="I34" s="851"/>
      <c r="J34" s="851"/>
      <c r="K34" s="851"/>
      <c r="L34" s="852"/>
      <c r="M34" s="583">
        <v>25999</v>
      </c>
      <c r="N34" s="584"/>
      <c r="O34" s="584"/>
      <c r="P34" s="584"/>
      <c r="Q34" s="584"/>
      <c r="R34" s="584"/>
      <c r="S34" s="584"/>
      <c r="T34" s="584"/>
      <c r="U34" s="588">
        <v>0</v>
      </c>
      <c r="V34" s="588"/>
      <c r="W34" s="588"/>
      <c r="X34" s="588"/>
      <c r="Y34" s="584">
        <v>25999</v>
      </c>
      <c r="Z34" s="584"/>
      <c r="AA34" s="584"/>
      <c r="AB34" s="584"/>
      <c r="AC34" s="584"/>
      <c r="AD34" s="584"/>
      <c r="AE34" s="584"/>
      <c r="AF34" s="584"/>
      <c r="AG34" s="588">
        <v>0.1</v>
      </c>
      <c r="AH34" s="588"/>
      <c r="AI34" s="588"/>
      <c r="AJ34" s="713"/>
      <c r="AK34" s="847"/>
      <c r="AL34" s="49"/>
      <c r="AM34" s="582" t="s">
        <v>106</v>
      </c>
      <c r="AN34" s="582"/>
      <c r="AO34" s="582"/>
      <c r="AP34" s="582"/>
      <c r="AQ34" s="582"/>
      <c r="AR34" s="582"/>
      <c r="AS34" s="582"/>
      <c r="AT34" s="582"/>
      <c r="AU34" s="582"/>
      <c r="AV34" s="585"/>
      <c r="AW34" s="583">
        <v>1734181</v>
      </c>
      <c r="AX34" s="584"/>
      <c r="AY34" s="584"/>
      <c r="AZ34" s="584"/>
      <c r="BA34" s="584"/>
      <c r="BB34" s="584"/>
      <c r="BC34" s="584"/>
      <c r="BD34" s="584"/>
      <c r="BE34" s="584"/>
      <c r="BF34" s="588">
        <v>6.1</v>
      </c>
      <c r="BG34" s="588"/>
      <c r="BH34" s="588"/>
      <c r="BI34" s="588"/>
      <c r="BJ34" s="584" t="s">
        <v>368</v>
      </c>
      <c r="BK34" s="821"/>
      <c r="BL34" s="821"/>
      <c r="BM34" s="821"/>
      <c r="BN34" s="821"/>
      <c r="BO34" s="821"/>
      <c r="BP34" s="822"/>
      <c r="BQ34" s="619" t="s">
        <v>105</v>
      </c>
      <c r="BR34" s="582"/>
      <c r="BS34" s="582"/>
      <c r="BT34" s="582"/>
      <c r="BU34" s="585"/>
      <c r="BV34" s="817" t="s">
        <v>409</v>
      </c>
      <c r="BW34" s="818"/>
      <c r="BX34" s="619" t="s">
        <v>104</v>
      </c>
      <c r="BY34" s="582"/>
      <c r="BZ34" s="582"/>
      <c r="CA34" s="582"/>
      <c r="CB34" s="585"/>
      <c r="CC34" s="817" t="s">
        <v>409</v>
      </c>
      <c r="CD34" s="818"/>
      <c r="CE34" s="619" t="s">
        <v>103</v>
      </c>
      <c r="CF34" s="582"/>
      <c r="CG34" s="582"/>
      <c r="CH34" s="582"/>
      <c r="CI34" s="582"/>
      <c r="CJ34" s="582"/>
      <c r="CK34" s="582"/>
      <c r="CL34" s="582"/>
      <c r="CM34" s="582"/>
      <c r="CN34" s="585"/>
      <c r="CO34" s="819">
        <v>1</v>
      </c>
      <c r="CP34" s="752"/>
      <c r="CQ34" s="752"/>
      <c r="CR34" s="752"/>
      <c r="CS34" s="752"/>
      <c r="CT34" s="820" t="s">
        <v>555</v>
      </c>
      <c r="CU34" s="820"/>
      <c r="CV34" s="820"/>
      <c r="CW34" s="820"/>
      <c r="CX34" s="820"/>
      <c r="CY34" s="820"/>
      <c r="CZ34" s="584">
        <v>7893</v>
      </c>
      <c r="DA34" s="752"/>
      <c r="DB34" s="752"/>
      <c r="DC34" s="752"/>
      <c r="DD34" s="752"/>
      <c r="DE34" s="752"/>
      <c r="DF34" s="752"/>
      <c r="DG34" s="752"/>
      <c r="DH34" s="754"/>
      <c r="DI34" s="4"/>
    </row>
    <row r="35" spans="2:113" ht="13.5" customHeight="1">
      <c r="B35" s="853" t="s">
        <v>111</v>
      </c>
      <c r="C35" s="695"/>
      <c r="D35" s="695"/>
      <c r="E35" s="695"/>
      <c r="F35" s="695"/>
      <c r="G35" s="695"/>
      <c r="H35" s="695"/>
      <c r="I35" s="695"/>
      <c r="J35" s="695"/>
      <c r="K35" s="695"/>
      <c r="L35" s="696"/>
      <c r="M35" s="583"/>
      <c r="N35" s="584"/>
      <c r="O35" s="584"/>
      <c r="P35" s="584"/>
      <c r="Q35" s="584"/>
      <c r="R35" s="584"/>
      <c r="S35" s="584"/>
      <c r="T35" s="584"/>
      <c r="U35" s="588"/>
      <c r="V35" s="588"/>
      <c r="W35" s="588"/>
      <c r="X35" s="588"/>
      <c r="Y35" s="584"/>
      <c r="Z35" s="584"/>
      <c r="AA35" s="584"/>
      <c r="AB35" s="584"/>
      <c r="AC35" s="584"/>
      <c r="AD35" s="584"/>
      <c r="AE35" s="584"/>
      <c r="AF35" s="584"/>
      <c r="AG35" s="588"/>
      <c r="AH35" s="588"/>
      <c r="AI35" s="588"/>
      <c r="AJ35" s="713"/>
      <c r="AK35" s="848"/>
      <c r="AL35" s="48"/>
      <c r="AM35" s="836" t="s">
        <v>101</v>
      </c>
      <c r="AN35" s="836"/>
      <c r="AO35" s="836"/>
      <c r="AP35" s="836"/>
      <c r="AQ35" s="836"/>
      <c r="AR35" s="836"/>
      <c r="AS35" s="836"/>
      <c r="AT35" s="836"/>
      <c r="AU35" s="836"/>
      <c r="AV35" s="837"/>
      <c r="AW35" s="733" t="s">
        <v>368</v>
      </c>
      <c r="AX35" s="734"/>
      <c r="AY35" s="734"/>
      <c r="AZ35" s="734"/>
      <c r="BA35" s="734"/>
      <c r="BB35" s="734"/>
      <c r="BC35" s="734"/>
      <c r="BD35" s="734"/>
      <c r="BE35" s="734"/>
      <c r="BF35" s="735" t="s">
        <v>368</v>
      </c>
      <c r="BG35" s="735"/>
      <c r="BH35" s="735"/>
      <c r="BI35" s="735"/>
      <c r="BJ35" s="734" t="s">
        <v>368</v>
      </c>
      <c r="BK35" s="833"/>
      <c r="BL35" s="833"/>
      <c r="BM35" s="833"/>
      <c r="BN35" s="833"/>
      <c r="BO35" s="833"/>
      <c r="BP35" s="834"/>
      <c r="BQ35" s="835" t="s">
        <v>100</v>
      </c>
      <c r="BR35" s="695"/>
      <c r="BS35" s="695"/>
      <c r="BT35" s="695"/>
      <c r="BU35" s="696"/>
      <c r="BV35" s="817" t="s">
        <v>403</v>
      </c>
      <c r="BW35" s="818"/>
      <c r="BX35" s="619" t="s">
        <v>99</v>
      </c>
      <c r="BY35" s="582"/>
      <c r="BZ35" s="582"/>
      <c r="CA35" s="582"/>
      <c r="CB35" s="585"/>
      <c r="CC35" s="817" t="s">
        <v>403</v>
      </c>
      <c r="CD35" s="818"/>
      <c r="CE35" s="619" t="s">
        <v>418</v>
      </c>
      <c r="CF35" s="582"/>
      <c r="CG35" s="582"/>
      <c r="CH35" s="582"/>
      <c r="CI35" s="582"/>
      <c r="CJ35" s="582"/>
      <c r="CK35" s="582"/>
      <c r="CL35" s="582"/>
      <c r="CM35" s="582"/>
      <c r="CN35" s="585"/>
      <c r="CO35" s="819">
        <v>1</v>
      </c>
      <c r="CP35" s="752"/>
      <c r="CQ35" s="752"/>
      <c r="CR35" s="752"/>
      <c r="CS35" s="752"/>
      <c r="CT35" s="820" t="s">
        <v>472</v>
      </c>
      <c r="CU35" s="820"/>
      <c r="CV35" s="820"/>
      <c r="CW35" s="820"/>
      <c r="CX35" s="820"/>
      <c r="CY35" s="820"/>
      <c r="CZ35" s="584">
        <v>5796</v>
      </c>
      <c r="DA35" s="752"/>
      <c r="DB35" s="752"/>
      <c r="DC35" s="752"/>
      <c r="DD35" s="752"/>
      <c r="DE35" s="752"/>
      <c r="DF35" s="752"/>
      <c r="DG35" s="752"/>
      <c r="DH35" s="754"/>
      <c r="DI35" s="4"/>
    </row>
    <row r="36" spans="2:113" ht="13.5" customHeight="1">
      <c r="B36" s="659" t="s">
        <v>107</v>
      </c>
      <c r="C36" s="582"/>
      <c r="D36" s="582"/>
      <c r="E36" s="582"/>
      <c r="F36" s="582"/>
      <c r="G36" s="582"/>
      <c r="H36" s="582"/>
      <c r="I36" s="582"/>
      <c r="J36" s="582"/>
      <c r="K36" s="582"/>
      <c r="L36" s="585"/>
      <c r="M36" s="583">
        <v>7034915</v>
      </c>
      <c r="N36" s="584"/>
      <c r="O36" s="584"/>
      <c r="P36" s="584"/>
      <c r="Q36" s="584"/>
      <c r="R36" s="584"/>
      <c r="S36" s="584"/>
      <c r="T36" s="584"/>
      <c r="U36" s="588">
        <v>12.4</v>
      </c>
      <c r="V36" s="588"/>
      <c r="W36" s="588"/>
      <c r="X36" s="588"/>
      <c r="Y36" s="584" t="s">
        <v>368</v>
      </c>
      <c r="Z36" s="584"/>
      <c r="AA36" s="584"/>
      <c r="AB36" s="584"/>
      <c r="AC36" s="584"/>
      <c r="AD36" s="584"/>
      <c r="AE36" s="584"/>
      <c r="AF36" s="584"/>
      <c r="AG36" s="588" t="s">
        <v>368</v>
      </c>
      <c r="AH36" s="588"/>
      <c r="AI36" s="588"/>
      <c r="AJ36" s="713"/>
      <c r="AK36" s="47"/>
      <c r="AL36" s="726" t="s">
        <v>97</v>
      </c>
      <c r="AM36" s="726"/>
      <c r="AN36" s="726"/>
      <c r="AO36" s="726"/>
      <c r="AP36" s="726"/>
      <c r="AQ36" s="726"/>
      <c r="AR36" s="726"/>
      <c r="AS36" s="726"/>
      <c r="AT36" s="726"/>
      <c r="AU36" s="726"/>
      <c r="AV36" s="727"/>
      <c r="AW36" s="741" t="s">
        <v>368</v>
      </c>
      <c r="AX36" s="742"/>
      <c r="AY36" s="742"/>
      <c r="AZ36" s="742"/>
      <c r="BA36" s="742"/>
      <c r="BB36" s="742"/>
      <c r="BC36" s="742"/>
      <c r="BD36" s="742"/>
      <c r="BE36" s="742"/>
      <c r="BF36" s="743" t="s">
        <v>368</v>
      </c>
      <c r="BG36" s="743"/>
      <c r="BH36" s="743"/>
      <c r="BI36" s="743"/>
      <c r="BJ36" s="742" t="s">
        <v>368</v>
      </c>
      <c r="BK36" s="831"/>
      <c r="BL36" s="831"/>
      <c r="BM36" s="831"/>
      <c r="BN36" s="831"/>
      <c r="BO36" s="831"/>
      <c r="BP36" s="832"/>
      <c r="BQ36" s="619" t="s">
        <v>96</v>
      </c>
      <c r="BR36" s="582"/>
      <c r="BS36" s="582"/>
      <c r="BT36" s="582"/>
      <c r="BU36" s="585"/>
      <c r="BV36" s="817" t="s">
        <v>403</v>
      </c>
      <c r="BW36" s="818"/>
      <c r="BX36" s="619" t="s">
        <v>95</v>
      </c>
      <c r="BY36" s="582"/>
      <c r="BZ36" s="582"/>
      <c r="CA36" s="582"/>
      <c r="CB36" s="585"/>
      <c r="CC36" s="817" t="s">
        <v>403</v>
      </c>
      <c r="CD36" s="818"/>
      <c r="CE36" s="619" t="s">
        <v>94</v>
      </c>
      <c r="CF36" s="582"/>
      <c r="CG36" s="582"/>
      <c r="CH36" s="582"/>
      <c r="CI36" s="582"/>
      <c r="CJ36" s="582"/>
      <c r="CK36" s="582"/>
      <c r="CL36" s="582"/>
      <c r="CM36" s="582"/>
      <c r="CN36" s="585"/>
      <c r="CO36" s="819">
        <v>1</v>
      </c>
      <c r="CP36" s="752"/>
      <c r="CQ36" s="752"/>
      <c r="CR36" s="752"/>
      <c r="CS36" s="752"/>
      <c r="CT36" s="820" t="s">
        <v>472</v>
      </c>
      <c r="CU36" s="820"/>
      <c r="CV36" s="820"/>
      <c r="CW36" s="820"/>
      <c r="CX36" s="820"/>
      <c r="CY36" s="820"/>
      <c r="CZ36" s="584">
        <v>5291</v>
      </c>
      <c r="DA36" s="752"/>
      <c r="DB36" s="752"/>
      <c r="DC36" s="752"/>
      <c r="DD36" s="752"/>
      <c r="DE36" s="752"/>
      <c r="DF36" s="752"/>
      <c r="DG36" s="752"/>
      <c r="DH36" s="754"/>
      <c r="DI36" s="4"/>
    </row>
    <row r="37" spans="2:113" ht="13.5" customHeight="1">
      <c r="B37" s="659" t="s">
        <v>102</v>
      </c>
      <c r="C37" s="582"/>
      <c r="D37" s="582"/>
      <c r="E37" s="582"/>
      <c r="F37" s="582"/>
      <c r="G37" s="582"/>
      <c r="H37" s="582"/>
      <c r="I37" s="582"/>
      <c r="J37" s="582"/>
      <c r="K37" s="582"/>
      <c r="L37" s="585"/>
      <c r="M37" s="583">
        <v>1490206</v>
      </c>
      <c r="N37" s="584"/>
      <c r="O37" s="584"/>
      <c r="P37" s="584"/>
      <c r="Q37" s="584"/>
      <c r="R37" s="584"/>
      <c r="S37" s="584"/>
      <c r="T37" s="584"/>
      <c r="U37" s="588">
        <v>2.6</v>
      </c>
      <c r="V37" s="588"/>
      <c r="W37" s="588"/>
      <c r="X37" s="588"/>
      <c r="Y37" s="584">
        <v>49940</v>
      </c>
      <c r="Z37" s="584"/>
      <c r="AA37" s="584"/>
      <c r="AB37" s="584"/>
      <c r="AC37" s="584"/>
      <c r="AD37" s="584"/>
      <c r="AE37" s="584"/>
      <c r="AF37" s="584"/>
      <c r="AG37" s="588">
        <v>0.2</v>
      </c>
      <c r="AH37" s="588"/>
      <c r="AI37" s="588"/>
      <c r="AJ37" s="713"/>
      <c r="AK37" s="619" t="s">
        <v>92</v>
      </c>
      <c r="AL37" s="582"/>
      <c r="AM37" s="582"/>
      <c r="AN37" s="582"/>
      <c r="AO37" s="582"/>
      <c r="AP37" s="582"/>
      <c r="AQ37" s="582"/>
      <c r="AR37" s="582"/>
      <c r="AS37" s="582"/>
      <c r="AT37" s="582"/>
      <c r="AU37" s="582"/>
      <c r="AV37" s="585"/>
      <c r="AW37" s="583" t="s">
        <v>368</v>
      </c>
      <c r="AX37" s="584"/>
      <c r="AY37" s="584"/>
      <c r="AZ37" s="584"/>
      <c r="BA37" s="584"/>
      <c r="BB37" s="584"/>
      <c r="BC37" s="584"/>
      <c r="BD37" s="584"/>
      <c r="BE37" s="584"/>
      <c r="BF37" s="588" t="s">
        <v>368</v>
      </c>
      <c r="BG37" s="588"/>
      <c r="BH37" s="588"/>
      <c r="BI37" s="588"/>
      <c r="BJ37" s="584" t="s">
        <v>368</v>
      </c>
      <c r="BK37" s="821"/>
      <c r="BL37" s="821"/>
      <c r="BM37" s="821"/>
      <c r="BN37" s="821"/>
      <c r="BO37" s="821"/>
      <c r="BP37" s="822"/>
      <c r="BQ37" s="619" t="s">
        <v>91</v>
      </c>
      <c r="BR37" s="582"/>
      <c r="BS37" s="582"/>
      <c r="BT37" s="582"/>
      <c r="BU37" s="585"/>
      <c r="BV37" s="817" t="s">
        <v>403</v>
      </c>
      <c r="BW37" s="818"/>
      <c r="BX37" s="619" t="s">
        <v>90</v>
      </c>
      <c r="BY37" s="582"/>
      <c r="BZ37" s="582"/>
      <c r="CA37" s="582"/>
      <c r="CB37" s="585"/>
      <c r="CC37" s="817" t="s">
        <v>403</v>
      </c>
      <c r="CD37" s="818"/>
      <c r="CE37" s="619" t="s">
        <v>89</v>
      </c>
      <c r="CF37" s="582"/>
      <c r="CG37" s="582"/>
      <c r="CH37" s="582"/>
      <c r="CI37" s="582"/>
      <c r="CJ37" s="582"/>
      <c r="CK37" s="582"/>
      <c r="CL37" s="582"/>
      <c r="CM37" s="582"/>
      <c r="CN37" s="585"/>
      <c r="CO37" s="819">
        <v>24</v>
      </c>
      <c r="CP37" s="752"/>
      <c r="CQ37" s="752"/>
      <c r="CR37" s="752"/>
      <c r="CS37" s="752"/>
      <c r="CT37" s="820" t="s">
        <v>472</v>
      </c>
      <c r="CU37" s="820"/>
      <c r="CV37" s="820"/>
      <c r="CW37" s="820"/>
      <c r="CX37" s="820"/>
      <c r="CY37" s="820"/>
      <c r="CZ37" s="584">
        <v>4945</v>
      </c>
      <c r="DA37" s="752"/>
      <c r="DB37" s="752"/>
      <c r="DC37" s="752"/>
      <c r="DD37" s="752"/>
      <c r="DE37" s="752"/>
      <c r="DF37" s="752"/>
      <c r="DG37" s="752"/>
      <c r="DH37" s="754"/>
      <c r="DI37" s="4"/>
    </row>
    <row r="38" spans="2:113" ht="13.5" customHeight="1">
      <c r="B38" s="659" t="s">
        <v>98</v>
      </c>
      <c r="C38" s="582"/>
      <c r="D38" s="582"/>
      <c r="E38" s="582"/>
      <c r="F38" s="582"/>
      <c r="G38" s="582"/>
      <c r="H38" s="582"/>
      <c r="I38" s="582"/>
      <c r="J38" s="582"/>
      <c r="K38" s="582"/>
      <c r="L38" s="585"/>
      <c r="M38" s="583">
        <v>12295</v>
      </c>
      <c r="N38" s="584"/>
      <c r="O38" s="584"/>
      <c r="P38" s="584"/>
      <c r="Q38" s="584"/>
      <c r="R38" s="584"/>
      <c r="S38" s="584"/>
      <c r="T38" s="584"/>
      <c r="U38" s="588">
        <v>0</v>
      </c>
      <c r="V38" s="588"/>
      <c r="W38" s="588"/>
      <c r="X38" s="588"/>
      <c r="Y38" s="584" t="s">
        <v>368</v>
      </c>
      <c r="Z38" s="584"/>
      <c r="AA38" s="584"/>
      <c r="AB38" s="584"/>
      <c r="AC38" s="584"/>
      <c r="AD38" s="584"/>
      <c r="AE38" s="584"/>
      <c r="AF38" s="584"/>
      <c r="AG38" s="588" t="s">
        <v>368</v>
      </c>
      <c r="AH38" s="588"/>
      <c r="AI38" s="588"/>
      <c r="AJ38" s="713"/>
      <c r="AK38" s="697" t="s">
        <v>87</v>
      </c>
      <c r="AL38" s="662"/>
      <c r="AM38" s="662"/>
      <c r="AN38" s="662"/>
      <c r="AO38" s="662"/>
      <c r="AP38" s="662"/>
      <c r="AQ38" s="662"/>
      <c r="AR38" s="662"/>
      <c r="AS38" s="662"/>
      <c r="AT38" s="662"/>
      <c r="AU38" s="662"/>
      <c r="AV38" s="663"/>
      <c r="AW38" s="830">
        <v>28629843</v>
      </c>
      <c r="AX38" s="812"/>
      <c r="AY38" s="812"/>
      <c r="AZ38" s="812"/>
      <c r="BA38" s="812"/>
      <c r="BB38" s="812"/>
      <c r="BC38" s="812"/>
      <c r="BD38" s="812"/>
      <c r="BE38" s="812"/>
      <c r="BF38" s="811">
        <v>100</v>
      </c>
      <c r="BG38" s="811"/>
      <c r="BH38" s="811"/>
      <c r="BI38" s="811"/>
      <c r="BJ38" s="812">
        <v>203817</v>
      </c>
      <c r="BK38" s="813"/>
      <c r="BL38" s="813"/>
      <c r="BM38" s="813"/>
      <c r="BN38" s="813"/>
      <c r="BO38" s="813"/>
      <c r="BP38" s="814"/>
      <c r="BQ38" s="697" t="s">
        <v>86</v>
      </c>
      <c r="BR38" s="662"/>
      <c r="BS38" s="662"/>
      <c r="BT38" s="662"/>
      <c r="BU38" s="663"/>
      <c r="BV38" s="815" t="s">
        <v>403</v>
      </c>
      <c r="BW38" s="816"/>
      <c r="BX38" s="697" t="s">
        <v>85</v>
      </c>
      <c r="BY38" s="662"/>
      <c r="BZ38" s="662"/>
      <c r="CA38" s="662"/>
      <c r="CB38" s="663"/>
      <c r="CC38" s="815" t="s">
        <v>409</v>
      </c>
      <c r="CD38" s="816"/>
      <c r="CE38" s="823"/>
      <c r="CF38" s="824"/>
      <c r="CG38" s="824"/>
      <c r="CH38" s="824"/>
      <c r="CI38" s="824"/>
      <c r="CJ38" s="824"/>
      <c r="CK38" s="824"/>
      <c r="CL38" s="824"/>
      <c r="CM38" s="824"/>
      <c r="CN38" s="825"/>
      <c r="CO38" s="826"/>
      <c r="CP38" s="827"/>
      <c r="CQ38" s="827"/>
      <c r="CR38" s="827"/>
      <c r="CS38" s="827"/>
      <c r="CT38" s="828"/>
      <c r="CU38" s="828"/>
      <c r="CV38" s="828"/>
      <c r="CW38" s="828"/>
      <c r="CX38" s="828"/>
      <c r="CY38" s="828"/>
      <c r="CZ38" s="827"/>
      <c r="DA38" s="827"/>
      <c r="DB38" s="827"/>
      <c r="DC38" s="827"/>
      <c r="DD38" s="827"/>
      <c r="DE38" s="827"/>
      <c r="DF38" s="827"/>
      <c r="DG38" s="827"/>
      <c r="DH38" s="829"/>
      <c r="DI38" s="4"/>
    </row>
    <row r="39" spans="2:113" ht="13.5" customHeight="1">
      <c r="B39" s="659" t="s">
        <v>93</v>
      </c>
      <c r="C39" s="582"/>
      <c r="D39" s="582"/>
      <c r="E39" s="582"/>
      <c r="F39" s="582"/>
      <c r="G39" s="582"/>
      <c r="H39" s="582"/>
      <c r="I39" s="582"/>
      <c r="J39" s="582"/>
      <c r="K39" s="582"/>
      <c r="L39" s="585"/>
      <c r="M39" s="583">
        <v>1457253</v>
      </c>
      <c r="N39" s="584"/>
      <c r="O39" s="584"/>
      <c r="P39" s="584"/>
      <c r="Q39" s="584"/>
      <c r="R39" s="584"/>
      <c r="S39" s="584"/>
      <c r="T39" s="584"/>
      <c r="U39" s="588">
        <v>2.6</v>
      </c>
      <c r="V39" s="588"/>
      <c r="W39" s="588"/>
      <c r="X39" s="588"/>
      <c r="Y39" s="584" t="s">
        <v>368</v>
      </c>
      <c r="Z39" s="584"/>
      <c r="AA39" s="584"/>
      <c r="AB39" s="584"/>
      <c r="AC39" s="584"/>
      <c r="AD39" s="584"/>
      <c r="AE39" s="584"/>
      <c r="AF39" s="584"/>
      <c r="AG39" s="588" t="s">
        <v>368</v>
      </c>
      <c r="AH39" s="588"/>
      <c r="AI39" s="588"/>
      <c r="AJ39" s="71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59" t="s">
        <v>88</v>
      </c>
      <c r="C40" s="582"/>
      <c r="D40" s="582"/>
      <c r="E40" s="582"/>
      <c r="F40" s="582"/>
      <c r="G40" s="582"/>
      <c r="H40" s="582"/>
      <c r="I40" s="582"/>
      <c r="J40" s="582"/>
      <c r="K40" s="582"/>
      <c r="L40" s="585"/>
      <c r="M40" s="583">
        <v>2088967</v>
      </c>
      <c r="N40" s="584"/>
      <c r="O40" s="584"/>
      <c r="P40" s="584"/>
      <c r="Q40" s="584"/>
      <c r="R40" s="584"/>
      <c r="S40" s="584"/>
      <c r="T40" s="584"/>
      <c r="U40" s="588">
        <v>3.7</v>
      </c>
      <c r="V40" s="588"/>
      <c r="W40" s="588"/>
      <c r="X40" s="588"/>
      <c r="Y40" s="584" t="s">
        <v>368</v>
      </c>
      <c r="Z40" s="584"/>
      <c r="AA40" s="584"/>
      <c r="AB40" s="584"/>
      <c r="AC40" s="584"/>
      <c r="AD40" s="584"/>
      <c r="AE40" s="584"/>
      <c r="AF40" s="584"/>
      <c r="AG40" s="588" t="s">
        <v>368</v>
      </c>
      <c r="AH40" s="588"/>
      <c r="AI40" s="588"/>
      <c r="AJ40" s="71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59" t="s">
        <v>84</v>
      </c>
      <c r="C41" s="582"/>
      <c r="D41" s="582"/>
      <c r="E41" s="582"/>
      <c r="F41" s="582"/>
      <c r="G41" s="582"/>
      <c r="H41" s="582"/>
      <c r="I41" s="582"/>
      <c r="J41" s="582"/>
      <c r="K41" s="582"/>
      <c r="L41" s="585"/>
      <c r="M41" s="583">
        <v>435352</v>
      </c>
      <c r="N41" s="584"/>
      <c r="O41" s="584"/>
      <c r="P41" s="584"/>
      <c r="Q41" s="584"/>
      <c r="R41" s="584"/>
      <c r="S41" s="584"/>
      <c r="T41" s="584"/>
      <c r="U41" s="588">
        <v>0.8</v>
      </c>
      <c r="V41" s="588"/>
      <c r="W41" s="588"/>
      <c r="X41" s="588"/>
      <c r="Y41" s="584">
        <v>10896</v>
      </c>
      <c r="Z41" s="584"/>
      <c r="AA41" s="584"/>
      <c r="AB41" s="584"/>
      <c r="AC41" s="584"/>
      <c r="AD41" s="584"/>
      <c r="AE41" s="584"/>
      <c r="AF41" s="584"/>
      <c r="AG41" s="588">
        <v>0</v>
      </c>
      <c r="AH41" s="588"/>
      <c r="AI41" s="588"/>
      <c r="AJ41" s="71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59" t="s">
        <v>83</v>
      </c>
      <c r="C42" s="582"/>
      <c r="D42" s="582"/>
      <c r="E42" s="582"/>
      <c r="F42" s="582"/>
      <c r="G42" s="582"/>
      <c r="H42" s="582"/>
      <c r="I42" s="582"/>
      <c r="J42" s="582"/>
      <c r="K42" s="582"/>
      <c r="L42" s="585"/>
      <c r="M42" s="583">
        <v>1452300</v>
      </c>
      <c r="N42" s="584"/>
      <c r="O42" s="584"/>
      <c r="P42" s="584"/>
      <c r="Q42" s="584"/>
      <c r="R42" s="584"/>
      <c r="S42" s="584"/>
      <c r="T42" s="584"/>
      <c r="U42" s="588">
        <v>2.6</v>
      </c>
      <c r="V42" s="588"/>
      <c r="W42" s="588"/>
      <c r="X42" s="588"/>
      <c r="Y42" s="584" t="s">
        <v>368</v>
      </c>
      <c r="Z42" s="584"/>
      <c r="AA42" s="584"/>
      <c r="AB42" s="584"/>
      <c r="AC42" s="584"/>
      <c r="AD42" s="584"/>
      <c r="AE42" s="584"/>
      <c r="AF42" s="584"/>
      <c r="AG42" s="588" t="s">
        <v>368</v>
      </c>
      <c r="AH42" s="588"/>
      <c r="AI42" s="588"/>
      <c r="AJ42" s="71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695" t="s">
        <v>82</v>
      </c>
      <c r="D43" s="695"/>
      <c r="E43" s="695"/>
      <c r="F43" s="695"/>
      <c r="G43" s="695"/>
      <c r="H43" s="695"/>
      <c r="I43" s="695"/>
      <c r="J43" s="695"/>
      <c r="K43" s="695"/>
      <c r="L43" s="696"/>
      <c r="M43" s="583" t="s">
        <v>368</v>
      </c>
      <c r="N43" s="584"/>
      <c r="O43" s="584"/>
      <c r="P43" s="584"/>
      <c r="Q43" s="584"/>
      <c r="R43" s="584"/>
      <c r="S43" s="584"/>
      <c r="T43" s="584"/>
      <c r="U43" s="588" t="s">
        <v>368</v>
      </c>
      <c r="V43" s="588"/>
      <c r="W43" s="588"/>
      <c r="X43" s="588"/>
      <c r="Y43" s="584" t="s">
        <v>368</v>
      </c>
      <c r="Z43" s="584"/>
      <c r="AA43" s="584"/>
      <c r="AB43" s="584"/>
      <c r="AC43" s="584"/>
      <c r="AD43" s="584"/>
      <c r="AE43" s="584"/>
      <c r="AF43" s="584"/>
      <c r="AG43" s="588" t="s">
        <v>368</v>
      </c>
      <c r="AH43" s="588"/>
      <c r="AI43" s="588"/>
      <c r="AJ43" s="713"/>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695" t="s">
        <v>81</v>
      </c>
      <c r="D44" s="695"/>
      <c r="E44" s="695"/>
      <c r="F44" s="695"/>
      <c r="G44" s="695"/>
      <c r="H44" s="695"/>
      <c r="I44" s="695"/>
      <c r="J44" s="695"/>
      <c r="K44" s="695"/>
      <c r="L44" s="696"/>
      <c r="M44" s="583" t="s">
        <v>368</v>
      </c>
      <c r="N44" s="584"/>
      <c r="O44" s="584"/>
      <c r="P44" s="584"/>
      <c r="Q44" s="584"/>
      <c r="R44" s="584"/>
      <c r="S44" s="584"/>
      <c r="T44" s="584"/>
      <c r="U44" s="588" t="s">
        <v>368</v>
      </c>
      <c r="V44" s="588"/>
      <c r="W44" s="588"/>
      <c r="X44" s="588"/>
      <c r="Y44" s="584" t="s">
        <v>368</v>
      </c>
      <c r="Z44" s="584"/>
      <c r="AA44" s="584"/>
      <c r="AB44" s="584"/>
      <c r="AC44" s="584"/>
      <c r="AD44" s="584"/>
      <c r="AE44" s="584"/>
      <c r="AF44" s="584"/>
      <c r="AG44" s="588" t="s">
        <v>368</v>
      </c>
      <c r="AH44" s="588"/>
      <c r="AI44" s="588"/>
      <c r="AJ44" s="713"/>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4" t="s">
        <v>80</v>
      </c>
      <c r="C45" s="662"/>
      <c r="D45" s="662"/>
      <c r="E45" s="662"/>
      <c r="F45" s="662"/>
      <c r="G45" s="662"/>
      <c r="H45" s="662"/>
      <c r="I45" s="662"/>
      <c r="J45" s="662"/>
      <c r="K45" s="662"/>
      <c r="L45" s="663"/>
      <c r="M45" s="583">
        <v>56824085</v>
      </c>
      <c r="N45" s="584"/>
      <c r="O45" s="584"/>
      <c r="P45" s="584"/>
      <c r="Q45" s="584"/>
      <c r="R45" s="584"/>
      <c r="S45" s="584"/>
      <c r="T45" s="584"/>
      <c r="U45" s="588">
        <v>100</v>
      </c>
      <c r="V45" s="588"/>
      <c r="W45" s="588"/>
      <c r="X45" s="588"/>
      <c r="Y45" s="584">
        <v>31150692</v>
      </c>
      <c r="Z45" s="584"/>
      <c r="AA45" s="584"/>
      <c r="AB45" s="584"/>
      <c r="AC45" s="584"/>
      <c r="AD45" s="584"/>
      <c r="AE45" s="584"/>
      <c r="AF45" s="584"/>
      <c r="AG45" s="588">
        <v>100</v>
      </c>
      <c r="AH45" s="588"/>
      <c r="AI45" s="588"/>
      <c r="AJ45" s="713"/>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32" t="s">
        <v>79</v>
      </c>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41"/>
      <c r="AD46" s="41"/>
      <c r="AE46" s="41"/>
      <c r="AF46" s="41"/>
      <c r="AG46" s="43"/>
      <c r="AH46" s="632" t="s">
        <v>419</v>
      </c>
      <c r="AI46" s="632"/>
      <c r="AJ46" s="632"/>
      <c r="AK46" s="632"/>
      <c r="AL46" s="632"/>
      <c r="AM46" s="632"/>
      <c r="AN46" s="632"/>
      <c r="AO46" s="632"/>
      <c r="AP46" s="632"/>
      <c r="AQ46" s="38"/>
      <c r="AR46" s="38"/>
      <c r="AS46" s="38"/>
      <c r="AT46" s="41"/>
      <c r="AU46" s="41"/>
      <c r="AV46" s="40"/>
      <c r="AW46" s="42"/>
      <c r="AX46" s="41"/>
      <c r="AY46" s="41"/>
      <c r="AZ46" s="632" t="s">
        <v>78</v>
      </c>
      <c r="BA46" s="632"/>
      <c r="BB46" s="632"/>
      <c r="BC46" s="632"/>
      <c r="BD46" s="632"/>
      <c r="BE46" s="632"/>
      <c r="BF46" s="632"/>
      <c r="BG46" s="632"/>
      <c r="BH46" s="632"/>
      <c r="BI46" s="632"/>
      <c r="BJ46" s="632"/>
      <c r="BK46" s="632"/>
      <c r="BL46" s="632"/>
      <c r="BM46" s="632"/>
      <c r="BN46" s="632"/>
      <c r="BO46" s="632"/>
      <c r="BP46" s="632"/>
      <c r="BQ46" s="632"/>
      <c r="BR46" s="632"/>
      <c r="BS46" s="632"/>
      <c r="BT46" s="41"/>
      <c r="BU46" s="41"/>
      <c r="BV46" s="632" t="s">
        <v>419</v>
      </c>
      <c r="BW46" s="632"/>
      <c r="BX46" s="632"/>
      <c r="BY46" s="632"/>
      <c r="BZ46" s="632"/>
      <c r="CA46" s="632"/>
      <c r="CB46" s="632"/>
      <c r="CC46" s="632"/>
      <c r="CD46" s="41"/>
      <c r="CE46" s="40"/>
      <c r="CF46" s="39"/>
      <c r="CG46" s="283"/>
      <c r="CH46" s="807" t="s">
        <v>77</v>
      </c>
      <c r="CI46" s="807"/>
      <c r="CJ46" s="807"/>
      <c r="CK46" s="807"/>
      <c r="CL46" s="807"/>
      <c r="CM46" s="807"/>
      <c r="CN46" s="807"/>
      <c r="CO46" s="807"/>
      <c r="CP46" s="807"/>
      <c r="CQ46" s="38"/>
      <c r="CR46" s="24"/>
      <c r="CS46" s="728" t="s">
        <v>778</v>
      </c>
      <c r="CT46" s="632"/>
      <c r="CU46" s="632"/>
      <c r="CV46" s="632"/>
      <c r="CW46" s="632"/>
      <c r="CX46" s="632"/>
      <c r="CY46" s="632"/>
      <c r="CZ46" s="633"/>
      <c r="DA46" s="728" t="s">
        <v>395</v>
      </c>
      <c r="DB46" s="632"/>
      <c r="DC46" s="632"/>
      <c r="DD46" s="632"/>
      <c r="DE46" s="632"/>
      <c r="DF46" s="632"/>
      <c r="DG46" s="632"/>
      <c r="DH46" s="809"/>
      <c r="DI46" s="4"/>
    </row>
    <row r="47" spans="2:113" ht="13.5" customHeight="1">
      <c r="B47" s="37"/>
      <c r="C47" s="32"/>
      <c r="D47" s="32"/>
      <c r="E47" s="662"/>
      <c r="F47" s="662"/>
      <c r="G47" s="662"/>
      <c r="H47" s="662"/>
      <c r="I47" s="662"/>
      <c r="J47" s="662"/>
      <c r="K47" s="662"/>
      <c r="L47" s="662"/>
      <c r="M47" s="662"/>
      <c r="N47" s="662"/>
      <c r="O47" s="662"/>
      <c r="P47" s="662"/>
      <c r="Q47" s="662"/>
      <c r="R47" s="662"/>
      <c r="S47" s="662"/>
      <c r="T47" s="662"/>
      <c r="U47" s="662"/>
      <c r="V47" s="662"/>
      <c r="W47" s="662"/>
      <c r="X47" s="662"/>
      <c r="Y47" s="582"/>
      <c r="Z47" s="582"/>
      <c r="AA47" s="582"/>
      <c r="AB47" s="582"/>
      <c r="AC47" s="4"/>
      <c r="AD47" s="4"/>
      <c r="AE47" s="4"/>
      <c r="AF47" s="4"/>
      <c r="AG47" s="6"/>
      <c r="AH47" s="806"/>
      <c r="AI47" s="806"/>
      <c r="AJ47" s="806"/>
      <c r="AK47" s="806"/>
      <c r="AL47" s="806"/>
      <c r="AM47" s="806"/>
      <c r="AN47" s="806"/>
      <c r="AO47" s="806"/>
      <c r="AP47" s="806"/>
      <c r="AQ47" s="35"/>
      <c r="AR47" s="35"/>
      <c r="AS47" s="35"/>
      <c r="AT47" s="4"/>
      <c r="AU47" s="4"/>
      <c r="AV47" s="34"/>
      <c r="AW47" s="33"/>
      <c r="AX47" s="32"/>
      <c r="AY47" s="32"/>
      <c r="AZ47" s="662"/>
      <c r="BA47" s="662"/>
      <c r="BB47" s="662"/>
      <c r="BC47" s="662"/>
      <c r="BD47" s="662"/>
      <c r="BE47" s="662"/>
      <c r="BF47" s="662"/>
      <c r="BG47" s="662"/>
      <c r="BH47" s="662"/>
      <c r="BI47" s="662"/>
      <c r="BJ47" s="662"/>
      <c r="BK47" s="662"/>
      <c r="BL47" s="662"/>
      <c r="BM47" s="662"/>
      <c r="BN47" s="662"/>
      <c r="BO47" s="662"/>
      <c r="BP47" s="662"/>
      <c r="BQ47" s="662"/>
      <c r="BR47" s="662"/>
      <c r="BS47" s="662"/>
      <c r="BT47" s="32"/>
      <c r="BU47" s="32"/>
      <c r="BV47" s="662"/>
      <c r="BW47" s="662"/>
      <c r="BX47" s="662"/>
      <c r="BY47" s="662"/>
      <c r="BZ47" s="662"/>
      <c r="CA47" s="662"/>
      <c r="CB47" s="662"/>
      <c r="CC47" s="662"/>
      <c r="CD47" s="32"/>
      <c r="CE47" s="31"/>
      <c r="CF47" s="20"/>
      <c r="CG47" s="284"/>
      <c r="CH47" s="808"/>
      <c r="CI47" s="808"/>
      <c r="CJ47" s="808"/>
      <c r="CK47" s="808"/>
      <c r="CL47" s="808"/>
      <c r="CM47" s="808"/>
      <c r="CN47" s="808"/>
      <c r="CO47" s="808"/>
      <c r="CP47" s="808"/>
      <c r="CQ47" s="30"/>
      <c r="CR47" s="21"/>
      <c r="CS47" s="697"/>
      <c r="CT47" s="662"/>
      <c r="CU47" s="662"/>
      <c r="CV47" s="662"/>
      <c r="CW47" s="662"/>
      <c r="CX47" s="662"/>
      <c r="CY47" s="662"/>
      <c r="CZ47" s="663"/>
      <c r="DA47" s="697"/>
      <c r="DB47" s="662"/>
      <c r="DC47" s="662"/>
      <c r="DD47" s="662"/>
      <c r="DE47" s="662"/>
      <c r="DF47" s="662"/>
      <c r="DG47" s="662"/>
      <c r="DH47" s="810"/>
      <c r="DI47" s="4"/>
    </row>
    <row r="48" spans="2:113" ht="13.5" customHeight="1">
      <c r="B48" s="29"/>
      <c r="C48" s="28"/>
      <c r="D48" s="788" t="s">
        <v>77</v>
      </c>
      <c r="E48" s="788"/>
      <c r="F48" s="788"/>
      <c r="G48" s="788"/>
      <c r="H48" s="788"/>
      <c r="I48" s="788"/>
      <c r="J48" s="788"/>
      <c r="K48" s="27"/>
      <c r="L48" s="25"/>
      <c r="M48" s="26"/>
      <c r="N48" s="788" t="s">
        <v>76</v>
      </c>
      <c r="O48" s="788"/>
      <c r="P48" s="788"/>
      <c r="Q48" s="788"/>
      <c r="R48" s="788"/>
      <c r="S48" s="788"/>
      <c r="T48" s="25"/>
      <c r="U48" s="795" t="s">
        <v>73</v>
      </c>
      <c r="V48" s="788"/>
      <c r="W48" s="788"/>
      <c r="X48" s="796"/>
      <c r="Y48" s="797" t="s">
        <v>70</v>
      </c>
      <c r="Z48" s="797"/>
      <c r="AA48" s="797"/>
      <c r="AB48" s="797"/>
      <c r="AC48" s="797"/>
      <c r="AD48" s="797"/>
      <c r="AE48" s="797"/>
      <c r="AF48" s="797"/>
      <c r="AG48" s="798" t="s">
        <v>420</v>
      </c>
      <c r="AH48" s="799"/>
      <c r="AI48" s="799"/>
      <c r="AJ48" s="799"/>
      <c r="AK48" s="799"/>
      <c r="AL48" s="799"/>
      <c r="AM48" s="799"/>
      <c r="AN48" s="799"/>
      <c r="AO48" s="799"/>
      <c r="AP48" s="800"/>
      <c r="AQ48" s="797" t="s">
        <v>75</v>
      </c>
      <c r="AR48" s="797"/>
      <c r="AS48" s="797"/>
      <c r="AT48" s="797"/>
      <c r="AU48" s="797"/>
      <c r="AV48" s="797"/>
      <c r="AW48" s="6"/>
      <c r="AX48" s="632" t="s">
        <v>74</v>
      </c>
      <c r="AY48" s="632"/>
      <c r="AZ48" s="632"/>
      <c r="BA48" s="632"/>
      <c r="BB48" s="632"/>
      <c r="BC48" s="632"/>
      <c r="BD48" s="632"/>
      <c r="BE48" s="24"/>
      <c r="BF48" s="6"/>
      <c r="BG48" s="632" t="s">
        <v>421</v>
      </c>
      <c r="BH48" s="632"/>
      <c r="BI48" s="632"/>
      <c r="BJ48" s="632"/>
      <c r="BK48" s="632"/>
      <c r="BL48" s="24"/>
      <c r="BM48" s="632" t="s">
        <v>73</v>
      </c>
      <c r="BN48" s="632"/>
      <c r="BO48" s="632"/>
      <c r="BP48" s="632"/>
      <c r="BQ48" s="801"/>
      <c r="BR48" s="802"/>
      <c r="BS48" s="632" t="s">
        <v>422</v>
      </c>
      <c r="BT48" s="632"/>
      <c r="BU48" s="632"/>
      <c r="BV48" s="632"/>
      <c r="BW48" s="632"/>
      <c r="BX48" s="803"/>
      <c r="BY48" s="804"/>
      <c r="BZ48" s="6"/>
      <c r="CA48" s="805" t="s">
        <v>423</v>
      </c>
      <c r="CB48" s="805"/>
      <c r="CC48" s="805"/>
      <c r="CD48" s="805"/>
      <c r="CE48" s="23"/>
      <c r="CF48" s="728" t="s">
        <v>72</v>
      </c>
      <c r="CG48" s="793"/>
      <c r="CH48" s="793"/>
      <c r="CI48" s="793"/>
      <c r="CJ48" s="793"/>
      <c r="CK48" s="793"/>
      <c r="CL48" s="793"/>
      <c r="CM48" s="793"/>
      <c r="CN48" s="793"/>
      <c r="CO48" s="793"/>
      <c r="CP48" s="793"/>
      <c r="CQ48" s="793"/>
      <c r="CR48" s="794"/>
      <c r="CS48" s="749">
        <v>23647054</v>
      </c>
      <c r="CT48" s="783"/>
      <c r="CU48" s="783"/>
      <c r="CV48" s="783"/>
      <c r="CW48" s="783"/>
      <c r="CX48" s="783"/>
      <c r="CY48" s="783"/>
      <c r="CZ48" s="785"/>
      <c r="DA48" s="749">
        <v>23625699</v>
      </c>
      <c r="DB48" s="783"/>
      <c r="DC48" s="783"/>
      <c r="DD48" s="783"/>
      <c r="DE48" s="783"/>
      <c r="DF48" s="783"/>
      <c r="DG48" s="783"/>
      <c r="DH48" s="786"/>
      <c r="DI48" s="4"/>
    </row>
    <row r="49" spans="2:113" ht="13.5" customHeight="1">
      <c r="B49" s="787" t="s">
        <v>71</v>
      </c>
      <c r="C49" s="788"/>
      <c r="D49" s="788"/>
      <c r="E49" s="788"/>
      <c r="F49" s="788"/>
      <c r="G49" s="788"/>
      <c r="H49" s="788"/>
      <c r="I49" s="788"/>
      <c r="J49" s="788"/>
      <c r="K49" s="788"/>
      <c r="L49" s="789"/>
      <c r="M49" s="613">
        <v>8165896</v>
      </c>
      <c r="N49" s="790"/>
      <c r="O49" s="790"/>
      <c r="P49" s="790"/>
      <c r="Q49" s="790"/>
      <c r="R49" s="790"/>
      <c r="S49" s="790"/>
      <c r="T49" s="790"/>
      <c r="U49" s="791">
        <v>14.8</v>
      </c>
      <c r="V49" s="791"/>
      <c r="W49" s="791"/>
      <c r="X49" s="791"/>
      <c r="Y49" s="790">
        <v>7579845</v>
      </c>
      <c r="Z49" s="790"/>
      <c r="AA49" s="790"/>
      <c r="AB49" s="790"/>
      <c r="AC49" s="790"/>
      <c r="AD49" s="790"/>
      <c r="AE49" s="790"/>
      <c r="AF49" s="790"/>
      <c r="AG49" s="790">
        <v>7543295</v>
      </c>
      <c r="AH49" s="790"/>
      <c r="AI49" s="790"/>
      <c r="AJ49" s="790"/>
      <c r="AK49" s="790"/>
      <c r="AL49" s="790"/>
      <c r="AM49" s="790"/>
      <c r="AN49" s="790"/>
      <c r="AO49" s="790"/>
      <c r="AP49" s="790"/>
      <c r="AQ49" s="791">
        <v>24.2</v>
      </c>
      <c r="AR49" s="791"/>
      <c r="AS49" s="791"/>
      <c r="AT49" s="791"/>
      <c r="AU49" s="791"/>
      <c r="AV49" s="792"/>
      <c r="AW49" s="22"/>
      <c r="AX49" s="662"/>
      <c r="AY49" s="662"/>
      <c r="AZ49" s="662"/>
      <c r="BA49" s="662"/>
      <c r="BB49" s="662"/>
      <c r="BC49" s="662"/>
      <c r="BD49" s="662"/>
      <c r="BE49" s="21"/>
      <c r="BF49" s="22"/>
      <c r="BG49" s="662"/>
      <c r="BH49" s="662"/>
      <c r="BI49" s="662"/>
      <c r="BJ49" s="662"/>
      <c r="BK49" s="662"/>
      <c r="BL49" s="21"/>
      <c r="BM49" s="662"/>
      <c r="BN49" s="662"/>
      <c r="BO49" s="662"/>
      <c r="BP49" s="662"/>
      <c r="BQ49" s="20"/>
      <c r="BR49" s="662" t="s">
        <v>27</v>
      </c>
      <c r="BS49" s="662"/>
      <c r="BT49" s="662"/>
      <c r="BU49" s="662"/>
      <c r="BV49" s="662"/>
      <c r="BW49" s="662"/>
      <c r="BX49" s="662"/>
      <c r="BY49" s="19"/>
      <c r="BZ49" s="673" t="s">
        <v>70</v>
      </c>
      <c r="CA49" s="674"/>
      <c r="CB49" s="674"/>
      <c r="CC49" s="674"/>
      <c r="CD49" s="674"/>
      <c r="CE49" s="675"/>
      <c r="CF49" s="619" t="s">
        <v>69</v>
      </c>
      <c r="CG49" s="684"/>
      <c r="CH49" s="684"/>
      <c r="CI49" s="684"/>
      <c r="CJ49" s="684"/>
      <c r="CK49" s="684"/>
      <c r="CL49" s="684"/>
      <c r="CM49" s="684"/>
      <c r="CN49" s="684"/>
      <c r="CO49" s="684"/>
      <c r="CP49" s="684"/>
      <c r="CQ49" s="684"/>
      <c r="CR49" s="685"/>
      <c r="CS49" s="583">
        <v>20491603</v>
      </c>
      <c r="CT49" s="752"/>
      <c r="CU49" s="752"/>
      <c r="CV49" s="752"/>
      <c r="CW49" s="752"/>
      <c r="CX49" s="752"/>
      <c r="CY49" s="752"/>
      <c r="CZ49" s="753"/>
      <c r="DA49" s="583">
        <v>20829767</v>
      </c>
      <c r="DB49" s="752"/>
      <c r="DC49" s="752"/>
      <c r="DD49" s="752"/>
      <c r="DE49" s="752"/>
      <c r="DF49" s="752"/>
      <c r="DG49" s="752"/>
      <c r="DH49" s="754"/>
      <c r="DI49" s="4"/>
    </row>
    <row r="50" spans="2:113" ht="13.5" customHeight="1">
      <c r="B50" s="17"/>
      <c r="C50" s="582" t="s">
        <v>68</v>
      </c>
      <c r="D50" s="582"/>
      <c r="E50" s="582"/>
      <c r="F50" s="582"/>
      <c r="G50" s="582"/>
      <c r="H50" s="582"/>
      <c r="I50" s="582"/>
      <c r="J50" s="582"/>
      <c r="K50" s="582"/>
      <c r="L50" s="585"/>
      <c r="M50" s="583">
        <v>5324793</v>
      </c>
      <c r="N50" s="584"/>
      <c r="O50" s="584"/>
      <c r="P50" s="584"/>
      <c r="Q50" s="584"/>
      <c r="R50" s="584"/>
      <c r="S50" s="584"/>
      <c r="T50" s="584"/>
      <c r="U50" s="588">
        <v>9.6</v>
      </c>
      <c r="V50" s="588"/>
      <c r="W50" s="588"/>
      <c r="X50" s="588"/>
      <c r="Y50" s="584">
        <v>4835645</v>
      </c>
      <c r="Z50" s="584"/>
      <c r="AA50" s="584"/>
      <c r="AB50" s="584"/>
      <c r="AC50" s="584"/>
      <c r="AD50" s="584"/>
      <c r="AE50" s="584"/>
      <c r="AF50" s="584"/>
      <c r="AG50" s="584" t="s">
        <v>368</v>
      </c>
      <c r="AH50" s="584"/>
      <c r="AI50" s="584"/>
      <c r="AJ50" s="584"/>
      <c r="AK50" s="584"/>
      <c r="AL50" s="584"/>
      <c r="AM50" s="584"/>
      <c r="AN50" s="584"/>
      <c r="AO50" s="584"/>
      <c r="AP50" s="584"/>
      <c r="AQ50" s="588" t="s">
        <v>368</v>
      </c>
      <c r="AR50" s="588"/>
      <c r="AS50" s="588"/>
      <c r="AT50" s="588"/>
      <c r="AU50" s="588"/>
      <c r="AV50" s="647"/>
      <c r="AW50" s="728" t="s">
        <v>67</v>
      </c>
      <c r="AX50" s="632"/>
      <c r="AY50" s="632"/>
      <c r="AZ50" s="632"/>
      <c r="BA50" s="632"/>
      <c r="BB50" s="632"/>
      <c r="BC50" s="632"/>
      <c r="BD50" s="632"/>
      <c r="BE50" s="633"/>
      <c r="BF50" s="782">
        <v>382402</v>
      </c>
      <c r="BG50" s="783"/>
      <c r="BH50" s="783"/>
      <c r="BI50" s="783"/>
      <c r="BJ50" s="783"/>
      <c r="BK50" s="783"/>
      <c r="BL50" s="783"/>
      <c r="BM50" s="784">
        <v>0.7</v>
      </c>
      <c r="BN50" s="784"/>
      <c r="BO50" s="784"/>
      <c r="BP50" s="784"/>
      <c r="BQ50" s="783" t="s">
        <v>368</v>
      </c>
      <c r="BR50" s="783"/>
      <c r="BS50" s="783"/>
      <c r="BT50" s="783"/>
      <c r="BU50" s="783"/>
      <c r="BV50" s="783"/>
      <c r="BW50" s="783"/>
      <c r="BX50" s="783"/>
      <c r="BY50" s="783"/>
      <c r="BZ50" s="783">
        <v>381972</v>
      </c>
      <c r="CA50" s="783"/>
      <c r="CB50" s="783"/>
      <c r="CC50" s="783"/>
      <c r="CD50" s="783"/>
      <c r="CE50" s="785"/>
      <c r="CF50" s="619" t="s">
        <v>66</v>
      </c>
      <c r="CG50" s="684"/>
      <c r="CH50" s="684"/>
      <c r="CI50" s="684"/>
      <c r="CJ50" s="684"/>
      <c r="CK50" s="684"/>
      <c r="CL50" s="684"/>
      <c r="CM50" s="684"/>
      <c r="CN50" s="684"/>
      <c r="CO50" s="684"/>
      <c r="CP50" s="684"/>
      <c r="CQ50" s="684"/>
      <c r="CR50" s="685"/>
      <c r="CS50" s="583">
        <v>30533213</v>
      </c>
      <c r="CT50" s="752"/>
      <c r="CU50" s="752"/>
      <c r="CV50" s="752"/>
      <c r="CW50" s="752"/>
      <c r="CX50" s="752"/>
      <c r="CY50" s="752"/>
      <c r="CZ50" s="753"/>
      <c r="DA50" s="583">
        <v>30595001</v>
      </c>
      <c r="DB50" s="752"/>
      <c r="DC50" s="752"/>
      <c r="DD50" s="752"/>
      <c r="DE50" s="752"/>
      <c r="DF50" s="752"/>
      <c r="DG50" s="752"/>
      <c r="DH50" s="754"/>
      <c r="DI50" s="4"/>
    </row>
    <row r="51" spans="2:113" ht="13.5" customHeight="1">
      <c r="B51" s="659" t="s">
        <v>65</v>
      </c>
      <c r="C51" s="582"/>
      <c r="D51" s="582"/>
      <c r="E51" s="582"/>
      <c r="F51" s="582"/>
      <c r="G51" s="582"/>
      <c r="H51" s="582"/>
      <c r="I51" s="582"/>
      <c r="J51" s="582"/>
      <c r="K51" s="582"/>
      <c r="L51" s="585"/>
      <c r="M51" s="583">
        <v>15214163</v>
      </c>
      <c r="N51" s="584"/>
      <c r="O51" s="584"/>
      <c r="P51" s="584"/>
      <c r="Q51" s="584"/>
      <c r="R51" s="584"/>
      <c r="S51" s="584"/>
      <c r="T51" s="584"/>
      <c r="U51" s="588">
        <v>27.5</v>
      </c>
      <c r="V51" s="588"/>
      <c r="W51" s="588"/>
      <c r="X51" s="588"/>
      <c r="Y51" s="584">
        <v>4176425</v>
      </c>
      <c r="Z51" s="584"/>
      <c r="AA51" s="584"/>
      <c r="AB51" s="584"/>
      <c r="AC51" s="584"/>
      <c r="AD51" s="584"/>
      <c r="AE51" s="584"/>
      <c r="AF51" s="584"/>
      <c r="AG51" s="584">
        <v>4176360</v>
      </c>
      <c r="AH51" s="584"/>
      <c r="AI51" s="584"/>
      <c r="AJ51" s="584"/>
      <c r="AK51" s="584"/>
      <c r="AL51" s="584"/>
      <c r="AM51" s="584"/>
      <c r="AN51" s="584"/>
      <c r="AO51" s="584"/>
      <c r="AP51" s="584"/>
      <c r="AQ51" s="588">
        <v>13.4</v>
      </c>
      <c r="AR51" s="588"/>
      <c r="AS51" s="588"/>
      <c r="AT51" s="588"/>
      <c r="AU51" s="588"/>
      <c r="AV51" s="647"/>
      <c r="AW51" s="619" t="s">
        <v>64</v>
      </c>
      <c r="AX51" s="582"/>
      <c r="AY51" s="582"/>
      <c r="AZ51" s="582"/>
      <c r="BA51" s="582"/>
      <c r="BB51" s="582"/>
      <c r="BC51" s="582"/>
      <c r="BD51" s="582"/>
      <c r="BE51" s="585"/>
      <c r="BF51" s="583">
        <v>9449193</v>
      </c>
      <c r="BG51" s="584"/>
      <c r="BH51" s="584"/>
      <c r="BI51" s="584"/>
      <c r="BJ51" s="584"/>
      <c r="BK51" s="584"/>
      <c r="BL51" s="584"/>
      <c r="BM51" s="588">
        <v>17.100000000000001</v>
      </c>
      <c r="BN51" s="588"/>
      <c r="BO51" s="588"/>
      <c r="BP51" s="588"/>
      <c r="BQ51" s="584">
        <v>591472</v>
      </c>
      <c r="BR51" s="584"/>
      <c r="BS51" s="584"/>
      <c r="BT51" s="584"/>
      <c r="BU51" s="584"/>
      <c r="BV51" s="584"/>
      <c r="BW51" s="584"/>
      <c r="BX51" s="584"/>
      <c r="BY51" s="584"/>
      <c r="BZ51" s="584">
        <v>8286394</v>
      </c>
      <c r="CA51" s="584"/>
      <c r="CB51" s="584"/>
      <c r="CC51" s="584"/>
      <c r="CD51" s="584"/>
      <c r="CE51" s="584"/>
      <c r="CF51" s="619" t="s">
        <v>63</v>
      </c>
      <c r="CG51" s="684"/>
      <c r="CH51" s="684"/>
      <c r="CI51" s="684"/>
      <c r="CJ51" s="684"/>
      <c r="CK51" s="684"/>
      <c r="CL51" s="684"/>
      <c r="CM51" s="684"/>
      <c r="CN51" s="684"/>
      <c r="CO51" s="684"/>
      <c r="CP51" s="684"/>
      <c r="CQ51" s="684"/>
      <c r="CR51" s="685"/>
      <c r="CS51" s="583">
        <v>30533213</v>
      </c>
      <c r="CT51" s="752"/>
      <c r="CU51" s="752"/>
      <c r="CV51" s="752"/>
      <c r="CW51" s="752"/>
      <c r="CX51" s="752"/>
      <c r="CY51" s="752"/>
      <c r="CZ51" s="753"/>
      <c r="DA51" s="583">
        <v>30595001</v>
      </c>
      <c r="DB51" s="752"/>
      <c r="DC51" s="752"/>
      <c r="DD51" s="752"/>
      <c r="DE51" s="752"/>
      <c r="DF51" s="752"/>
      <c r="DG51" s="752"/>
      <c r="DH51" s="754"/>
      <c r="DI51" s="4"/>
    </row>
    <row r="52" spans="2:113" ht="13.5" customHeight="1">
      <c r="B52" s="659" t="s">
        <v>40</v>
      </c>
      <c r="C52" s="582"/>
      <c r="D52" s="582"/>
      <c r="E52" s="582"/>
      <c r="F52" s="582"/>
      <c r="G52" s="582"/>
      <c r="H52" s="582"/>
      <c r="I52" s="582"/>
      <c r="J52" s="582"/>
      <c r="K52" s="582"/>
      <c r="L52" s="585"/>
      <c r="M52" s="583">
        <v>1945048</v>
      </c>
      <c r="N52" s="584"/>
      <c r="O52" s="584"/>
      <c r="P52" s="584"/>
      <c r="Q52" s="584"/>
      <c r="R52" s="584"/>
      <c r="S52" s="584"/>
      <c r="T52" s="584"/>
      <c r="U52" s="588">
        <v>3.5</v>
      </c>
      <c r="V52" s="588"/>
      <c r="W52" s="588"/>
      <c r="X52" s="588"/>
      <c r="Y52" s="584">
        <v>1837535</v>
      </c>
      <c r="Z52" s="584"/>
      <c r="AA52" s="584"/>
      <c r="AB52" s="584"/>
      <c r="AC52" s="584"/>
      <c r="AD52" s="584"/>
      <c r="AE52" s="584"/>
      <c r="AF52" s="584"/>
      <c r="AG52" s="734">
        <v>1837535</v>
      </c>
      <c r="AH52" s="734"/>
      <c r="AI52" s="734"/>
      <c r="AJ52" s="734"/>
      <c r="AK52" s="734"/>
      <c r="AL52" s="734"/>
      <c r="AM52" s="734"/>
      <c r="AN52" s="734"/>
      <c r="AO52" s="734"/>
      <c r="AP52" s="734"/>
      <c r="AQ52" s="588">
        <v>5.9</v>
      </c>
      <c r="AR52" s="588"/>
      <c r="AS52" s="588"/>
      <c r="AT52" s="588"/>
      <c r="AU52" s="588"/>
      <c r="AV52" s="647"/>
      <c r="AW52" s="619" t="s">
        <v>62</v>
      </c>
      <c r="AX52" s="582"/>
      <c r="AY52" s="582"/>
      <c r="AZ52" s="582"/>
      <c r="BA52" s="582"/>
      <c r="BB52" s="582"/>
      <c r="BC52" s="582"/>
      <c r="BD52" s="582"/>
      <c r="BE52" s="585"/>
      <c r="BF52" s="583">
        <v>26177904</v>
      </c>
      <c r="BG52" s="584"/>
      <c r="BH52" s="584"/>
      <c r="BI52" s="584"/>
      <c r="BJ52" s="584"/>
      <c r="BK52" s="584"/>
      <c r="BL52" s="584"/>
      <c r="BM52" s="588">
        <v>47.4</v>
      </c>
      <c r="BN52" s="588"/>
      <c r="BO52" s="588"/>
      <c r="BP52" s="588"/>
      <c r="BQ52" s="584">
        <v>440377</v>
      </c>
      <c r="BR52" s="584"/>
      <c r="BS52" s="584"/>
      <c r="BT52" s="584"/>
      <c r="BU52" s="584"/>
      <c r="BV52" s="584"/>
      <c r="BW52" s="584"/>
      <c r="BX52" s="584"/>
      <c r="BY52" s="584"/>
      <c r="BZ52" s="584">
        <v>12281741</v>
      </c>
      <c r="CA52" s="584"/>
      <c r="CB52" s="584"/>
      <c r="CC52" s="584"/>
      <c r="CD52" s="584"/>
      <c r="CE52" s="584"/>
      <c r="CF52" s="619" t="s">
        <v>61</v>
      </c>
      <c r="CG52" s="684"/>
      <c r="CH52" s="684"/>
      <c r="CI52" s="684"/>
      <c r="CJ52" s="684"/>
      <c r="CK52" s="684"/>
      <c r="CL52" s="684"/>
      <c r="CM52" s="684"/>
      <c r="CN52" s="684"/>
      <c r="CO52" s="684"/>
      <c r="CP52" s="684"/>
      <c r="CQ52" s="684"/>
      <c r="CR52" s="685"/>
      <c r="CS52" s="769">
        <v>1.1399999999999999</v>
      </c>
      <c r="CT52" s="770"/>
      <c r="CU52" s="770"/>
      <c r="CV52" s="770"/>
      <c r="CW52" s="770"/>
      <c r="CX52" s="770"/>
      <c r="CY52" s="770"/>
      <c r="CZ52" s="771"/>
      <c r="DA52" s="769">
        <v>1.1100000000000001</v>
      </c>
      <c r="DB52" s="770"/>
      <c r="DC52" s="770"/>
      <c r="DD52" s="770"/>
      <c r="DE52" s="770"/>
      <c r="DF52" s="770"/>
      <c r="DG52" s="770"/>
      <c r="DH52" s="775"/>
      <c r="DI52" s="4"/>
    </row>
    <row r="53" spans="2:113" ht="13.5" customHeight="1">
      <c r="B53" s="686" t="s">
        <v>116</v>
      </c>
      <c r="C53" s="688" t="s">
        <v>424</v>
      </c>
      <c r="D53" s="689"/>
      <c r="E53" s="689"/>
      <c r="F53" s="689"/>
      <c r="G53" s="689"/>
      <c r="H53" s="689"/>
      <c r="I53" s="690" t="s">
        <v>12</v>
      </c>
      <c r="J53" s="692" t="s">
        <v>60</v>
      </c>
      <c r="K53" s="692"/>
      <c r="L53" s="693"/>
      <c r="M53" s="741">
        <v>1808707</v>
      </c>
      <c r="N53" s="742"/>
      <c r="O53" s="742"/>
      <c r="P53" s="742"/>
      <c r="Q53" s="742"/>
      <c r="R53" s="742"/>
      <c r="S53" s="742"/>
      <c r="T53" s="742"/>
      <c r="U53" s="743">
        <v>3.3</v>
      </c>
      <c r="V53" s="743"/>
      <c r="W53" s="743"/>
      <c r="X53" s="743"/>
      <c r="Y53" s="742">
        <v>1712351</v>
      </c>
      <c r="Z53" s="742"/>
      <c r="AA53" s="742"/>
      <c r="AB53" s="742"/>
      <c r="AC53" s="742"/>
      <c r="AD53" s="742"/>
      <c r="AE53" s="742"/>
      <c r="AF53" s="742"/>
      <c r="AG53" s="742">
        <v>1712351</v>
      </c>
      <c r="AH53" s="742"/>
      <c r="AI53" s="742"/>
      <c r="AJ53" s="742"/>
      <c r="AK53" s="742"/>
      <c r="AL53" s="742"/>
      <c r="AM53" s="742"/>
      <c r="AN53" s="742"/>
      <c r="AO53" s="742"/>
      <c r="AP53" s="742"/>
      <c r="AQ53" s="743">
        <v>5.5</v>
      </c>
      <c r="AR53" s="743"/>
      <c r="AS53" s="743"/>
      <c r="AT53" s="743"/>
      <c r="AU53" s="743"/>
      <c r="AV53" s="781"/>
      <c r="AW53" s="619" t="s">
        <v>59</v>
      </c>
      <c r="AX53" s="582"/>
      <c r="AY53" s="582"/>
      <c r="AZ53" s="582"/>
      <c r="BA53" s="582"/>
      <c r="BB53" s="582"/>
      <c r="BC53" s="582"/>
      <c r="BD53" s="582"/>
      <c r="BE53" s="585"/>
      <c r="BF53" s="583">
        <v>4123538</v>
      </c>
      <c r="BG53" s="584"/>
      <c r="BH53" s="584"/>
      <c r="BI53" s="584"/>
      <c r="BJ53" s="584"/>
      <c r="BK53" s="584"/>
      <c r="BL53" s="584"/>
      <c r="BM53" s="588">
        <v>7.5</v>
      </c>
      <c r="BN53" s="588"/>
      <c r="BO53" s="588"/>
      <c r="BP53" s="588"/>
      <c r="BQ53" s="584">
        <v>512123</v>
      </c>
      <c r="BR53" s="584"/>
      <c r="BS53" s="584"/>
      <c r="BT53" s="584"/>
      <c r="BU53" s="584"/>
      <c r="BV53" s="584"/>
      <c r="BW53" s="584"/>
      <c r="BX53" s="584"/>
      <c r="BY53" s="584"/>
      <c r="BZ53" s="584">
        <v>2825594</v>
      </c>
      <c r="CA53" s="584"/>
      <c r="CB53" s="584"/>
      <c r="CC53" s="584"/>
      <c r="CD53" s="584"/>
      <c r="CE53" s="584"/>
      <c r="CF53" s="619" t="s">
        <v>58</v>
      </c>
      <c r="CG53" s="694"/>
      <c r="CH53" s="694"/>
      <c r="CI53" s="694"/>
      <c r="CJ53" s="694"/>
      <c r="CK53" s="694"/>
      <c r="CL53" s="694"/>
      <c r="CM53" s="694"/>
      <c r="CN53" s="694"/>
      <c r="CO53" s="694"/>
      <c r="CP53" s="694"/>
      <c r="CQ53" s="708" t="s">
        <v>3</v>
      </c>
      <c r="CR53" s="709"/>
      <c r="CS53" s="586">
        <v>4.8</v>
      </c>
      <c r="CT53" s="635"/>
      <c r="CU53" s="635"/>
      <c r="CV53" s="635"/>
      <c r="CW53" s="635"/>
      <c r="CX53" s="635"/>
      <c r="CY53" s="635"/>
      <c r="CZ53" s="765"/>
      <c r="DA53" s="586">
        <v>6.2</v>
      </c>
      <c r="DB53" s="635"/>
      <c r="DC53" s="635"/>
      <c r="DD53" s="635"/>
      <c r="DE53" s="635"/>
      <c r="DF53" s="635"/>
      <c r="DG53" s="635"/>
      <c r="DH53" s="760"/>
      <c r="DI53" s="4"/>
    </row>
    <row r="54" spans="2:113" ht="13.5" customHeight="1">
      <c r="B54" s="616"/>
      <c r="C54" s="641"/>
      <c r="D54" s="642"/>
      <c r="E54" s="642"/>
      <c r="F54" s="642"/>
      <c r="G54" s="642"/>
      <c r="H54" s="642"/>
      <c r="I54" s="691"/>
      <c r="J54" s="695" t="s">
        <v>57</v>
      </c>
      <c r="K54" s="695"/>
      <c r="L54" s="696"/>
      <c r="M54" s="583">
        <v>136341</v>
      </c>
      <c r="N54" s="584"/>
      <c r="O54" s="584"/>
      <c r="P54" s="584"/>
      <c r="Q54" s="584"/>
      <c r="R54" s="584"/>
      <c r="S54" s="584"/>
      <c r="T54" s="584"/>
      <c r="U54" s="588">
        <v>0.2</v>
      </c>
      <c r="V54" s="588"/>
      <c r="W54" s="588"/>
      <c r="X54" s="588"/>
      <c r="Y54" s="584">
        <v>125184</v>
      </c>
      <c r="Z54" s="584"/>
      <c r="AA54" s="584"/>
      <c r="AB54" s="584"/>
      <c r="AC54" s="584"/>
      <c r="AD54" s="584"/>
      <c r="AE54" s="584"/>
      <c r="AF54" s="584"/>
      <c r="AG54" s="584">
        <v>125184</v>
      </c>
      <c r="AH54" s="584"/>
      <c r="AI54" s="584"/>
      <c r="AJ54" s="584"/>
      <c r="AK54" s="584"/>
      <c r="AL54" s="584"/>
      <c r="AM54" s="584"/>
      <c r="AN54" s="584"/>
      <c r="AO54" s="584"/>
      <c r="AP54" s="584"/>
      <c r="AQ54" s="588">
        <v>0.4</v>
      </c>
      <c r="AR54" s="588"/>
      <c r="AS54" s="588"/>
      <c r="AT54" s="588"/>
      <c r="AU54" s="588"/>
      <c r="AV54" s="647"/>
      <c r="AW54" s="619" t="s">
        <v>56</v>
      </c>
      <c r="AX54" s="582"/>
      <c r="AY54" s="582"/>
      <c r="AZ54" s="582"/>
      <c r="BA54" s="582"/>
      <c r="BB54" s="582"/>
      <c r="BC54" s="582"/>
      <c r="BD54" s="582"/>
      <c r="BE54" s="585"/>
      <c r="BF54" s="583">
        <v>258505</v>
      </c>
      <c r="BG54" s="584"/>
      <c r="BH54" s="584"/>
      <c r="BI54" s="584"/>
      <c r="BJ54" s="584"/>
      <c r="BK54" s="584"/>
      <c r="BL54" s="584"/>
      <c r="BM54" s="588">
        <v>0.5</v>
      </c>
      <c r="BN54" s="588"/>
      <c r="BO54" s="588"/>
      <c r="BP54" s="588"/>
      <c r="BQ54" s="584" t="s">
        <v>368</v>
      </c>
      <c r="BR54" s="584"/>
      <c r="BS54" s="584"/>
      <c r="BT54" s="584"/>
      <c r="BU54" s="584"/>
      <c r="BV54" s="584"/>
      <c r="BW54" s="584"/>
      <c r="BX54" s="584"/>
      <c r="BY54" s="584"/>
      <c r="BZ54" s="584">
        <v>230653</v>
      </c>
      <c r="CA54" s="584"/>
      <c r="CB54" s="584"/>
      <c r="CC54" s="584"/>
      <c r="CD54" s="584"/>
      <c r="CE54" s="584"/>
      <c r="CF54" s="697" t="s">
        <v>55</v>
      </c>
      <c r="CG54" s="698"/>
      <c r="CH54" s="698"/>
      <c r="CI54" s="698"/>
      <c r="CJ54" s="698"/>
      <c r="CK54" s="698"/>
      <c r="CL54" s="698"/>
      <c r="CM54" s="698"/>
      <c r="CN54" s="698"/>
      <c r="CO54" s="698"/>
      <c r="CP54" s="698"/>
      <c r="CQ54" s="710" t="s">
        <v>3</v>
      </c>
      <c r="CR54" s="711"/>
      <c r="CS54" s="586">
        <v>4.9000000000000004</v>
      </c>
      <c r="CT54" s="635"/>
      <c r="CU54" s="635"/>
      <c r="CV54" s="635"/>
      <c r="CW54" s="635"/>
      <c r="CX54" s="635"/>
      <c r="CY54" s="635"/>
      <c r="CZ54" s="765"/>
      <c r="DA54" s="586">
        <v>5.5</v>
      </c>
      <c r="DB54" s="635"/>
      <c r="DC54" s="635"/>
      <c r="DD54" s="635"/>
      <c r="DE54" s="635"/>
      <c r="DF54" s="635"/>
      <c r="DG54" s="635"/>
      <c r="DH54" s="760"/>
      <c r="DI54" s="4"/>
    </row>
    <row r="55" spans="2:113" ht="13.5" customHeight="1">
      <c r="B55" s="687"/>
      <c r="C55" s="699" t="s">
        <v>425</v>
      </c>
      <c r="D55" s="700"/>
      <c r="E55" s="700"/>
      <c r="F55" s="700"/>
      <c r="G55" s="700"/>
      <c r="H55" s="700"/>
      <c r="I55" s="700"/>
      <c r="J55" s="700"/>
      <c r="K55" s="700"/>
      <c r="L55" s="701"/>
      <c r="M55" s="733" t="s">
        <v>368</v>
      </c>
      <c r="N55" s="734"/>
      <c r="O55" s="734"/>
      <c r="P55" s="734"/>
      <c r="Q55" s="734"/>
      <c r="R55" s="734"/>
      <c r="S55" s="734"/>
      <c r="T55" s="734"/>
      <c r="U55" s="735" t="s">
        <v>368</v>
      </c>
      <c r="V55" s="735"/>
      <c r="W55" s="735"/>
      <c r="X55" s="735"/>
      <c r="Y55" s="734" t="s">
        <v>368</v>
      </c>
      <c r="Z55" s="734"/>
      <c r="AA55" s="734"/>
      <c r="AB55" s="734"/>
      <c r="AC55" s="734"/>
      <c r="AD55" s="734"/>
      <c r="AE55" s="734"/>
      <c r="AF55" s="734"/>
      <c r="AG55" s="734" t="s">
        <v>368</v>
      </c>
      <c r="AH55" s="734"/>
      <c r="AI55" s="734"/>
      <c r="AJ55" s="734"/>
      <c r="AK55" s="734"/>
      <c r="AL55" s="734"/>
      <c r="AM55" s="734"/>
      <c r="AN55" s="734"/>
      <c r="AO55" s="734"/>
      <c r="AP55" s="734"/>
      <c r="AQ55" s="735" t="s">
        <v>368</v>
      </c>
      <c r="AR55" s="735"/>
      <c r="AS55" s="735"/>
      <c r="AT55" s="735"/>
      <c r="AU55" s="735"/>
      <c r="AV55" s="778"/>
      <c r="AW55" s="619" t="s">
        <v>54</v>
      </c>
      <c r="AX55" s="582"/>
      <c r="AY55" s="582"/>
      <c r="AZ55" s="582"/>
      <c r="BA55" s="582"/>
      <c r="BB55" s="582"/>
      <c r="BC55" s="582"/>
      <c r="BD55" s="582"/>
      <c r="BE55" s="585"/>
      <c r="BF55" s="583">
        <v>59057</v>
      </c>
      <c r="BG55" s="584"/>
      <c r="BH55" s="584"/>
      <c r="BI55" s="584"/>
      <c r="BJ55" s="584"/>
      <c r="BK55" s="584"/>
      <c r="BL55" s="584"/>
      <c r="BM55" s="588">
        <v>0.1</v>
      </c>
      <c r="BN55" s="588"/>
      <c r="BO55" s="588"/>
      <c r="BP55" s="588"/>
      <c r="BQ55" s="584" t="s">
        <v>368</v>
      </c>
      <c r="BR55" s="584"/>
      <c r="BS55" s="584"/>
      <c r="BT55" s="584"/>
      <c r="BU55" s="584"/>
      <c r="BV55" s="584"/>
      <c r="BW55" s="584"/>
      <c r="BX55" s="584"/>
      <c r="BY55" s="584"/>
      <c r="BZ55" s="584">
        <v>55743</v>
      </c>
      <c r="CA55" s="584"/>
      <c r="CB55" s="584"/>
      <c r="CC55" s="584"/>
      <c r="CD55" s="584"/>
      <c r="CE55" s="584"/>
      <c r="CF55" s="702" t="s">
        <v>426</v>
      </c>
      <c r="CG55" s="703"/>
      <c r="CH55" s="728" t="s">
        <v>53</v>
      </c>
      <c r="CI55" s="777"/>
      <c r="CJ55" s="777"/>
      <c r="CK55" s="777"/>
      <c r="CL55" s="777"/>
      <c r="CM55" s="777"/>
      <c r="CN55" s="777"/>
      <c r="CO55" s="777"/>
      <c r="CP55" s="777"/>
      <c r="CQ55" s="779" t="s">
        <v>3</v>
      </c>
      <c r="CR55" s="780"/>
      <c r="CS55" s="766" t="s">
        <v>368</v>
      </c>
      <c r="CT55" s="767"/>
      <c r="CU55" s="767"/>
      <c r="CV55" s="767"/>
      <c r="CW55" s="767"/>
      <c r="CX55" s="767"/>
      <c r="CY55" s="767"/>
      <c r="CZ55" s="768"/>
      <c r="DA55" s="766" t="s">
        <v>368</v>
      </c>
      <c r="DB55" s="767"/>
      <c r="DC55" s="767"/>
      <c r="DD55" s="767"/>
      <c r="DE55" s="767"/>
      <c r="DF55" s="767"/>
      <c r="DG55" s="767"/>
      <c r="DH55" s="776"/>
      <c r="DI55" s="4"/>
    </row>
    <row r="56" spans="2:113" ht="13.5" customHeight="1">
      <c r="B56" s="659" t="s">
        <v>52</v>
      </c>
      <c r="C56" s="582"/>
      <c r="D56" s="582"/>
      <c r="E56" s="582"/>
      <c r="F56" s="582"/>
      <c r="G56" s="582"/>
      <c r="H56" s="582"/>
      <c r="I56" s="582"/>
      <c r="J56" s="582"/>
      <c r="K56" s="582"/>
      <c r="L56" s="585"/>
      <c r="M56" s="583">
        <v>25325107</v>
      </c>
      <c r="N56" s="584"/>
      <c r="O56" s="584"/>
      <c r="P56" s="584"/>
      <c r="Q56" s="584"/>
      <c r="R56" s="584"/>
      <c r="S56" s="584"/>
      <c r="T56" s="584"/>
      <c r="U56" s="588">
        <v>45.8</v>
      </c>
      <c r="V56" s="588"/>
      <c r="W56" s="588"/>
      <c r="X56" s="588"/>
      <c r="Y56" s="584">
        <v>13593805</v>
      </c>
      <c r="Z56" s="584"/>
      <c r="AA56" s="584"/>
      <c r="AB56" s="584"/>
      <c r="AC56" s="584"/>
      <c r="AD56" s="584"/>
      <c r="AE56" s="584"/>
      <c r="AF56" s="584"/>
      <c r="AG56" s="742">
        <v>13557190</v>
      </c>
      <c r="AH56" s="742"/>
      <c r="AI56" s="742"/>
      <c r="AJ56" s="742"/>
      <c r="AK56" s="742"/>
      <c r="AL56" s="742"/>
      <c r="AM56" s="742"/>
      <c r="AN56" s="742"/>
      <c r="AO56" s="742"/>
      <c r="AP56" s="742"/>
      <c r="AQ56" s="588">
        <v>43.5</v>
      </c>
      <c r="AR56" s="588"/>
      <c r="AS56" s="588"/>
      <c r="AT56" s="588"/>
      <c r="AU56" s="588"/>
      <c r="AV56" s="647"/>
      <c r="AW56" s="772" t="s">
        <v>427</v>
      </c>
      <c r="AX56" s="773"/>
      <c r="AY56" s="773"/>
      <c r="AZ56" s="773"/>
      <c r="BA56" s="773"/>
      <c r="BB56" s="773"/>
      <c r="BC56" s="773"/>
      <c r="BD56" s="773"/>
      <c r="BE56" s="774"/>
      <c r="BF56" s="583">
        <v>308602</v>
      </c>
      <c r="BG56" s="584"/>
      <c r="BH56" s="584"/>
      <c r="BI56" s="584"/>
      <c r="BJ56" s="584"/>
      <c r="BK56" s="584"/>
      <c r="BL56" s="584"/>
      <c r="BM56" s="588">
        <v>0.6</v>
      </c>
      <c r="BN56" s="588"/>
      <c r="BO56" s="588"/>
      <c r="BP56" s="588"/>
      <c r="BQ56" s="584">
        <v>8372</v>
      </c>
      <c r="BR56" s="584"/>
      <c r="BS56" s="584"/>
      <c r="BT56" s="584"/>
      <c r="BU56" s="584"/>
      <c r="BV56" s="584"/>
      <c r="BW56" s="584"/>
      <c r="BX56" s="584"/>
      <c r="BY56" s="584"/>
      <c r="BZ56" s="584">
        <v>282859</v>
      </c>
      <c r="CA56" s="584"/>
      <c r="CB56" s="584"/>
      <c r="CC56" s="584"/>
      <c r="CD56" s="584"/>
      <c r="CE56" s="584"/>
      <c r="CF56" s="704"/>
      <c r="CG56" s="705"/>
      <c r="CH56" s="619" t="s">
        <v>51</v>
      </c>
      <c r="CI56" s="694"/>
      <c r="CJ56" s="694"/>
      <c r="CK56" s="694"/>
      <c r="CL56" s="694"/>
      <c r="CM56" s="694"/>
      <c r="CN56" s="694"/>
      <c r="CO56" s="694"/>
      <c r="CP56" s="694"/>
      <c r="CQ56" s="708" t="s">
        <v>3</v>
      </c>
      <c r="CR56" s="709"/>
      <c r="CS56" s="769" t="s">
        <v>368</v>
      </c>
      <c r="CT56" s="770"/>
      <c r="CU56" s="770"/>
      <c r="CV56" s="770"/>
      <c r="CW56" s="770"/>
      <c r="CX56" s="770"/>
      <c r="CY56" s="770"/>
      <c r="CZ56" s="771"/>
      <c r="DA56" s="769" t="s">
        <v>368</v>
      </c>
      <c r="DB56" s="770"/>
      <c r="DC56" s="770"/>
      <c r="DD56" s="770"/>
      <c r="DE56" s="770"/>
      <c r="DF56" s="770"/>
      <c r="DG56" s="770"/>
      <c r="DH56" s="775"/>
      <c r="DI56" s="4"/>
    </row>
    <row r="57" spans="2:113" ht="13.5" customHeight="1">
      <c r="B57" s="659" t="s">
        <v>50</v>
      </c>
      <c r="C57" s="582"/>
      <c r="D57" s="582"/>
      <c r="E57" s="582"/>
      <c r="F57" s="582"/>
      <c r="G57" s="582"/>
      <c r="H57" s="582"/>
      <c r="I57" s="582"/>
      <c r="J57" s="582"/>
      <c r="K57" s="582"/>
      <c r="L57" s="585"/>
      <c r="M57" s="583">
        <v>9327162</v>
      </c>
      <c r="N57" s="584"/>
      <c r="O57" s="584"/>
      <c r="P57" s="584"/>
      <c r="Q57" s="584"/>
      <c r="R57" s="584"/>
      <c r="S57" s="584"/>
      <c r="T57" s="584"/>
      <c r="U57" s="588">
        <v>16.899999999999999</v>
      </c>
      <c r="V57" s="588"/>
      <c r="W57" s="588"/>
      <c r="X57" s="588"/>
      <c r="Y57" s="584">
        <v>7654751</v>
      </c>
      <c r="Z57" s="584"/>
      <c r="AA57" s="584"/>
      <c r="AB57" s="584"/>
      <c r="AC57" s="584"/>
      <c r="AD57" s="584"/>
      <c r="AE57" s="584"/>
      <c r="AF57" s="584"/>
      <c r="AG57" s="584">
        <v>6954751</v>
      </c>
      <c r="AH57" s="584"/>
      <c r="AI57" s="584"/>
      <c r="AJ57" s="584"/>
      <c r="AK57" s="584"/>
      <c r="AL57" s="584"/>
      <c r="AM57" s="584"/>
      <c r="AN57" s="584"/>
      <c r="AO57" s="584"/>
      <c r="AP57" s="584"/>
      <c r="AQ57" s="588">
        <v>22.3</v>
      </c>
      <c r="AR57" s="588"/>
      <c r="AS57" s="588"/>
      <c r="AT57" s="588"/>
      <c r="AU57" s="588"/>
      <c r="AV57" s="647"/>
      <c r="AW57" s="619" t="s">
        <v>49</v>
      </c>
      <c r="AX57" s="582"/>
      <c r="AY57" s="582"/>
      <c r="AZ57" s="582"/>
      <c r="BA57" s="582"/>
      <c r="BB57" s="582"/>
      <c r="BC57" s="582"/>
      <c r="BD57" s="582"/>
      <c r="BE57" s="585"/>
      <c r="BF57" s="583">
        <v>3556891</v>
      </c>
      <c r="BG57" s="584"/>
      <c r="BH57" s="584"/>
      <c r="BI57" s="584"/>
      <c r="BJ57" s="584"/>
      <c r="BK57" s="584"/>
      <c r="BL57" s="584"/>
      <c r="BM57" s="588">
        <v>6.4</v>
      </c>
      <c r="BN57" s="588"/>
      <c r="BO57" s="588"/>
      <c r="BP57" s="588"/>
      <c r="BQ57" s="584">
        <v>495321</v>
      </c>
      <c r="BR57" s="584"/>
      <c r="BS57" s="584"/>
      <c r="BT57" s="584"/>
      <c r="BU57" s="584"/>
      <c r="BV57" s="584"/>
      <c r="BW57" s="584"/>
      <c r="BX57" s="584"/>
      <c r="BY57" s="584"/>
      <c r="BZ57" s="584">
        <v>3288871</v>
      </c>
      <c r="CA57" s="584"/>
      <c r="CB57" s="584"/>
      <c r="CC57" s="584"/>
      <c r="CD57" s="584"/>
      <c r="CE57" s="584"/>
      <c r="CF57" s="704"/>
      <c r="CG57" s="705"/>
      <c r="CH57" s="619" t="s">
        <v>48</v>
      </c>
      <c r="CI57" s="694"/>
      <c r="CJ57" s="694"/>
      <c r="CK57" s="694"/>
      <c r="CL57" s="694"/>
      <c r="CM57" s="694"/>
      <c r="CN57" s="694"/>
      <c r="CO57" s="694"/>
      <c r="CP57" s="694"/>
      <c r="CQ57" s="708" t="s">
        <v>3</v>
      </c>
      <c r="CR57" s="709"/>
      <c r="CS57" s="586">
        <v>0.3</v>
      </c>
      <c r="CT57" s="635"/>
      <c r="CU57" s="635"/>
      <c r="CV57" s="635"/>
      <c r="CW57" s="635"/>
      <c r="CX57" s="635"/>
      <c r="CY57" s="635"/>
      <c r="CZ57" s="765"/>
      <c r="DA57" s="586">
        <v>0</v>
      </c>
      <c r="DB57" s="635"/>
      <c r="DC57" s="635"/>
      <c r="DD57" s="635"/>
      <c r="DE57" s="635"/>
      <c r="DF57" s="635"/>
      <c r="DG57" s="635"/>
      <c r="DH57" s="760"/>
    </row>
    <row r="58" spans="2:113" ht="13.5" customHeight="1">
      <c r="B58" s="659" t="s">
        <v>47</v>
      </c>
      <c r="C58" s="582"/>
      <c r="D58" s="582"/>
      <c r="E58" s="582"/>
      <c r="F58" s="582"/>
      <c r="G58" s="582"/>
      <c r="H58" s="582"/>
      <c r="I58" s="582"/>
      <c r="J58" s="582"/>
      <c r="K58" s="582"/>
      <c r="L58" s="585"/>
      <c r="M58" s="583">
        <v>322133</v>
      </c>
      <c r="N58" s="584"/>
      <c r="O58" s="584"/>
      <c r="P58" s="584"/>
      <c r="Q58" s="584"/>
      <c r="R58" s="584"/>
      <c r="S58" s="584"/>
      <c r="T58" s="584"/>
      <c r="U58" s="588">
        <v>0.6</v>
      </c>
      <c r="V58" s="588"/>
      <c r="W58" s="588"/>
      <c r="X58" s="588"/>
      <c r="Y58" s="584">
        <v>266596</v>
      </c>
      <c r="Z58" s="584"/>
      <c r="AA58" s="584"/>
      <c r="AB58" s="584"/>
      <c r="AC58" s="584"/>
      <c r="AD58" s="584"/>
      <c r="AE58" s="584"/>
      <c r="AF58" s="584"/>
      <c r="AG58" s="584">
        <v>266596</v>
      </c>
      <c r="AH58" s="584"/>
      <c r="AI58" s="584"/>
      <c r="AJ58" s="584"/>
      <c r="AK58" s="584"/>
      <c r="AL58" s="584"/>
      <c r="AM58" s="584"/>
      <c r="AN58" s="584"/>
      <c r="AO58" s="584"/>
      <c r="AP58" s="584"/>
      <c r="AQ58" s="588">
        <v>0.9</v>
      </c>
      <c r="AR58" s="588"/>
      <c r="AS58" s="588"/>
      <c r="AT58" s="588"/>
      <c r="AU58" s="588"/>
      <c r="AV58" s="647"/>
      <c r="AW58" s="619" t="s">
        <v>46</v>
      </c>
      <c r="AX58" s="582"/>
      <c r="AY58" s="582"/>
      <c r="AZ58" s="582"/>
      <c r="BA58" s="582"/>
      <c r="BB58" s="582"/>
      <c r="BC58" s="582"/>
      <c r="BD58" s="582"/>
      <c r="BE58" s="585"/>
      <c r="BF58" s="583">
        <v>1849357</v>
      </c>
      <c r="BG58" s="584"/>
      <c r="BH58" s="584"/>
      <c r="BI58" s="584"/>
      <c r="BJ58" s="584"/>
      <c r="BK58" s="584"/>
      <c r="BL58" s="584"/>
      <c r="BM58" s="588">
        <v>3.3</v>
      </c>
      <c r="BN58" s="588"/>
      <c r="BO58" s="588"/>
      <c r="BP58" s="588"/>
      <c r="BQ58" s="584">
        <v>62637</v>
      </c>
      <c r="BR58" s="584"/>
      <c r="BS58" s="584"/>
      <c r="BT58" s="584"/>
      <c r="BU58" s="584"/>
      <c r="BV58" s="584"/>
      <c r="BW58" s="584"/>
      <c r="BX58" s="584"/>
      <c r="BY58" s="584"/>
      <c r="BZ58" s="584">
        <v>1348720</v>
      </c>
      <c r="CA58" s="584"/>
      <c r="CB58" s="584"/>
      <c r="CC58" s="584"/>
      <c r="CD58" s="584"/>
      <c r="CE58" s="584"/>
      <c r="CF58" s="706"/>
      <c r="CG58" s="707"/>
      <c r="CH58" s="697" t="s">
        <v>45</v>
      </c>
      <c r="CI58" s="698"/>
      <c r="CJ58" s="698"/>
      <c r="CK58" s="698"/>
      <c r="CL58" s="698"/>
      <c r="CM58" s="698"/>
      <c r="CN58" s="698"/>
      <c r="CO58" s="698"/>
      <c r="CP58" s="698"/>
      <c r="CQ58" s="710" t="s">
        <v>3</v>
      </c>
      <c r="CR58" s="711"/>
      <c r="CS58" s="761" t="s">
        <v>368</v>
      </c>
      <c r="CT58" s="762"/>
      <c r="CU58" s="762"/>
      <c r="CV58" s="762"/>
      <c r="CW58" s="762"/>
      <c r="CX58" s="762"/>
      <c r="CY58" s="762"/>
      <c r="CZ58" s="763"/>
      <c r="DA58" s="761" t="s">
        <v>368</v>
      </c>
      <c r="DB58" s="762"/>
      <c r="DC58" s="762"/>
      <c r="DD58" s="762"/>
      <c r="DE58" s="762"/>
      <c r="DF58" s="762"/>
      <c r="DG58" s="762"/>
      <c r="DH58" s="764"/>
      <c r="DI58" s="4"/>
    </row>
    <row r="59" spans="2:113" ht="13.5" customHeight="1">
      <c r="B59" s="659" t="s">
        <v>44</v>
      </c>
      <c r="C59" s="582"/>
      <c r="D59" s="582"/>
      <c r="E59" s="582"/>
      <c r="F59" s="582"/>
      <c r="G59" s="582"/>
      <c r="H59" s="582"/>
      <c r="I59" s="582"/>
      <c r="J59" s="582"/>
      <c r="K59" s="582"/>
      <c r="L59" s="585"/>
      <c r="M59" s="583">
        <v>6664488</v>
      </c>
      <c r="N59" s="584"/>
      <c r="O59" s="584"/>
      <c r="P59" s="584"/>
      <c r="Q59" s="584"/>
      <c r="R59" s="584"/>
      <c r="S59" s="584"/>
      <c r="T59" s="584"/>
      <c r="U59" s="588">
        <v>12.1</v>
      </c>
      <c r="V59" s="588"/>
      <c r="W59" s="588"/>
      <c r="X59" s="588"/>
      <c r="Y59" s="584">
        <v>4378961</v>
      </c>
      <c r="Z59" s="584"/>
      <c r="AA59" s="584"/>
      <c r="AB59" s="584"/>
      <c r="AC59" s="584"/>
      <c r="AD59" s="584"/>
      <c r="AE59" s="584"/>
      <c r="AF59" s="584"/>
      <c r="AG59" s="584">
        <v>3954386</v>
      </c>
      <c r="AH59" s="584"/>
      <c r="AI59" s="584"/>
      <c r="AJ59" s="584"/>
      <c r="AK59" s="584"/>
      <c r="AL59" s="584"/>
      <c r="AM59" s="584"/>
      <c r="AN59" s="584"/>
      <c r="AO59" s="584"/>
      <c r="AP59" s="584"/>
      <c r="AQ59" s="588">
        <v>12.7</v>
      </c>
      <c r="AR59" s="588"/>
      <c r="AS59" s="588"/>
      <c r="AT59" s="588"/>
      <c r="AU59" s="588"/>
      <c r="AV59" s="647"/>
      <c r="AW59" s="619" t="s">
        <v>428</v>
      </c>
      <c r="AX59" s="582"/>
      <c r="AY59" s="582"/>
      <c r="AZ59" s="582"/>
      <c r="BA59" s="582"/>
      <c r="BB59" s="582"/>
      <c r="BC59" s="582"/>
      <c r="BD59" s="582"/>
      <c r="BE59" s="585"/>
      <c r="BF59" s="583">
        <v>7145661</v>
      </c>
      <c r="BG59" s="584"/>
      <c r="BH59" s="584"/>
      <c r="BI59" s="584"/>
      <c r="BJ59" s="584"/>
      <c r="BK59" s="584"/>
      <c r="BL59" s="584"/>
      <c r="BM59" s="588">
        <v>12.9</v>
      </c>
      <c r="BN59" s="588"/>
      <c r="BO59" s="588"/>
      <c r="BP59" s="588"/>
      <c r="BQ59" s="584">
        <v>2055768</v>
      </c>
      <c r="BR59" s="584"/>
      <c r="BS59" s="584"/>
      <c r="BT59" s="584"/>
      <c r="BU59" s="584"/>
      <c r="BV59" s="584"/>
      <c r="BW59" s="584"/>
      <c r="BX59" s="584"/>
      <c r="BY59" s="584"/>
      <c r="BZ59" s="584">
        <v>5372262</v>
      </c>
      <c r="CA59" s="584"/>
      <c r="CB59" s="584"/>
      <c r="CC59" s="584"/>
      <c r="CD59" s="584"/>
      <c r="CE59" s="584"/>
      <c r="CF59" s="638" t="s">
        <v>429</v>
      </c>
      <c r="CG59" s="639"/>
      <c r="CH59" s="639"/>
      <c r="CI59" s="639"/>
      <c r="CJ59" s="640"/>
      <c r="CK59" s="632" t="s">
        <v>430</v>
      </c>
      <c r="CL59" s="632"/>
      <c r="CM59" s="632"/>
      <c r="CN59" s="632"/>
      <c r="CO59" s="632"/>
      <c r="CP59" s="632"/>
      <c r="CQ59" s="632"/>
      <c r="CR59" s="633"/>
      <c r="CS59" s="583">
        <v>3562459</v>
      </c>
      <c r="CT59" s="752"/>
      <c r="CU59" s="752"/>
      <c r="CV59" s="752"/>
      <c r="CW59" s="752"/>
      <c r="CX59" s="752"/>
      <c r="CY59" s="752"/>
      <c r="CZ59" s="753"/>
      <c r="DA59" s="583">
        <v>3563367</v>
      </c>
      <c r="DB59" s="752"/>
      <c r="DC59" s="752"/>
      <c r="DD59" s="752"/>
      <c r="DE59" s="752"/>
      <c r="DF59" s="752"/>
      <c r="DG59" s="752"/>
      <c r="DH59" s="754"/>
      <c r="DI59" s="4"/>
    </row>
    <row r="60" spans="2:113" ht="13.5" customHeight="1">
      <c r="B60" s="17"/>
      <c r="C60" s="582" t="s">
        <v>43</v>
      </c>
      <c r="D60" s="582"/>
      <c r="E60" s="582"/>
      <c r="F60" s="582"/>
      <c r="G60" s="582"/>
      <c r="H60" s="582"/>
      <c r="I60" s="582"/>
      <c r="J60" s="582"/>
      <c r="K60" s="582"/>
      <c r="L60" s="585"/>
      <c r="M60" s="583">
        <v>1121573</v>
      </c>
      <c r="N60" s="584"/>
      <c r="O60" s="584"/>
      <c r="P60" s="584"/>
      <c r="Q60" s="584"/>
      <c r="R60" s="584"/>
      <c r="S60" s="584"/>
      <c r="T60" s="584"/>
      <c r="U60" s="588">
        <v>2</v>
      </c>
      <c r="V60" s="588"/>
      <c r="W60" s="588"/>
      <c r="X60" s="588"/>
      <c r="Y60" s="584">
        <v>743563</v>
      </c>
      <c r="Z60" s="584"/>
      <c r="AA60" s="584"/>
      <c r="AB60" s="584"/>
      <c r="AC60" s="584"/>
      <c r="AD60" s="584"/>
      <c r="AE60" s="584"/>
      <c r="AF60" s="584"/>
      <c r="AG60" s="584">
        <v>726415</v>
      </c>
      <c r="AH60" s="584"/>
      <c r="AI60" s="584"/>
      <c r="AJ60" s="584"/>
      <c r="AK60" s="584"/>
      <c r="AL60" s="584"/>
      <c r="AM60" s="584"/>
      <c r="AN60" s="584"/>
      <c r="AO60" s="584"/>
      <c r="AP60" s="584"/>
      <c r="AQ60" s="588">
        <v>2.2999999999999998</v>
      </c>
      <c r="AR60" s="588"/>
      <c r="AS60" s="588"/>
      <c r="AT60" s="588"/>
      <c r="AU60" s="588"/>
      <c r="AV60" s="647"/>
      <c r="AW60" s="619" t="s">
        <v>42</v>
      </c>
      <c r="AX60" s="582"/>
      <c r="AY60" s="582"/>
      <c r="AZ60" s="582"/>
      <c r="BA60" s="582"/>
      <c r="BB60" s="582"/>
      <c r="BC60" s="582"/>
      <c r="BD60" s="582"/>
      <c r="BE60" s="585"/>
      <c r="BF60" s="583" t="s">
        <v>368</v>
      </c>
      <c r="BG60" s="584"/>
      <c r="BH60" s="584"/>
      <c r="BI60" s="584"/>
      <c r="BJ60" s="584"/>
      <c r="BK60" s="584"/>
      <c r="BL60" s="584"/>
      <c r="BM60" s="588" t="s">
        <v>368</v>
      </c>
      <c r="BN60" s="588"/>
      <c r="BO60" s="588"/>
      <c r="BP60" s="588"/>
      <c r="BQ60" s="584" t="s">
        <v>368</v>
      </c>
      <c r="BR60" s="584"/>
      <c r="BS60" s="584"/>
      <c r="BT60" s="584"/>
      <c r="BU60" s="584"/>
      <c r="BV60" s="584"/>
      <c r="BW60" s="584"/>
      <c r="BX60" s="584"/>
      <c r="BY60" s="584"/>
      <c r="BZ60" s="584" t="s">
        <v>368</v>
      </c>
      <c r="CA60" s="584"/>
      <c r="CB60" s="584"/>
      <c r="CC60" s="584"/>
      <c r="CD60" s="584"/>
      <c r="CE60" s="584"/>
      <c r="CF60" s="641"/>
      <c r="CG60" s="642"/>
      <c r="CH60" s="642"/>
      <c r="CI60" s="642"/>
      <c r="CJ60" s="643"/>
      <c r="CK60" s="582" t="s">
        <v>431</v>
      </c>
      <c r="CL60" s="582"/>
      <c r="CM60" s="582"/>
      <c r="CN60" s="582"/>
      <c r="CO60" s="582"/>
      <c r="CP60" s="582"/>
      <c r="CQ60" s="582"/>
      <c r="CR60" s="585"/>
      <c r="CS60" s="583" t="s">
        <v>368</v>
      </c>
      <c r="CT60" s="752"/>
      <c r="CU60" s="752"/>
      <c r="CV60" s="752"/>
      <c r="CW60" s="752"/>
      <c r="CX60" s="752"/>
      <c r="CY60" s="752"/>
      <c r="CZ60" s="753"/>
      <c r="DA60" s="583" t="s">
        <v>368</v>
      </c>
      <c r="DB60" s="752"/>
      <c r="DC60" s="752"/>
      <c r="DD60" s="752"/>
      <c r="DE60" s="752"/>
      <c r="DF60" s="752"/>
      <c r="DG60" s="752"/>
      <c r="DH60" s="754"/>
      <c r="DI60" s="4"/>
    </row>
    <row r="61" spans="2:113" ht="13.5" customHeight="1">
      <c r="B61" s="659" t="s">
        <v>41</v>
      </c>
      <c r="C61" s="582"/>
      <c r="D61" s="582"/>
      <c r="E61" s="582"/>
      <c r="F61" s="582"/>
      <c r="G61" s="582"/>
      <c r="H61" s="582"/>
      <c r="I61" s="582"/>
      <c r="J61" s="582"/>
      <c r="K61" s="582"/>
      <c r="L61" s="585"/>
      <c r="M61" s="583">
        <v>4670872</v>
      </c>
      <c r="N61" s="584"/>
      <c r="O61" s="584"/>
      <c r="P61" s="584"/>
      <c r="Q61" s="584"/>
      <c r="R61" s="584"/>
      <c r="S61" s="584"/>
      <c r="T61" s="584"/>
      <c r="U61" s="588">
        <v>8.5</v>
      </c>
      <c r="V61" s="588"/>
      <c r="W61" s="588"/>
      <c r="X61" s="588"/>
      <c r="Y61" s="584">
        <v>4104021</v>
      </c>
      <c r="Z61" s="584"/>
      <c r="AA61" s="584"/>
      <c r="AB61" s="584"/>
      <c r="AC61" s="584"/>
      <c r="AD61" s="584"/>
      <c r="AE61" s="584"/>
      <c r="AF61" s="584"/>
      <c r="AG61" s="584">
        <v>2987751</v>
      </c>
      <c r="AH61" s="584"/>
      <c r="AI61" s="584"/>
      <c r="AJ61" s="584"/>
      <c r="AK61" s="584"/>
      <c r="AL61" s="584"/>
      <c r="AM61" s="584"/>
      <c r="AN61" s="584"/>
      <c r="AO61" s="584"/>
      <c r="AP61" s="584"/>
      <c r="AQ61" s="588">
        <v>9.6</v>
      </c>
      <c r="AR61" s="588"/>
      <c r="AS61" s="588"/>
      <c r="AT61" s="588"/>
      <c r="AU61" s="588"/>
      <c r="AV61" s="647"/>
      <c r="AW61" s="619" t="s">
        <v>40</v>
      </c>
      <c r="AX61" s="582"/>
      <c r="AY61" s="582"/>
      <c r="AZ61" s="582"/>
      <c r="BA61" s="582"/>
      <c r="BB61" s="582"/>
      <c r="BC61" s="582"/>
      <c r="BD61" s="582"/>
      <c r="BE61" s="585"/>
      <c r="BF61" s="583">
        <v>1945048</v>
      </c>
      <c r="BG61" s="584"/>
      <c r="BH61" s="584"/>
      <c r="BI61" s="584"/>
      <c r="BJ61" s="584"/>
      <c r="BK61" s="584"/>
      <c r="BL61" s="584"/>
      <c r="BM61" s="588">
        <v>3.5</v>
      </c>
      <c r="BN61" s="588"/>
      <c r="BO61" s="588"/>
      <c r="BP61" s="588"/>
      <c r="BQ61" s="584" t="s">
        <v>368</v>
      </c>
      <c r="BR61" s="584"/>
      <c r="BS61" s="584"/>
      <c r="BT61" s="584"/>
      <c r="BU61" s="584"/>
      <c r="BV61" s="584"/>
      <c r="BW61" s="584"/>
      <c r="BX61" s="584"/>
      <c r="BY61" s="584"/>
      <c r="BZ61" s="584">
        <v>1837535</v>
      </c>
      <c r="CA61" s="584"/>
      <c r="CB61" s="584"/>
      <c r="CC61" s="584"/>
      <c r="CD61" s="584"/>
      <c r="CE61" s="584"/>
      <c r="CF61" s="644"/>
      <c r="CG61" s="645"/>
      <c r="CH61" s="645"/>
      <c r="CI61" s="645"/>
      <c r="CJ61" s="646"/>
      <c r="CK61" s="662" t="s">
        <v>432</v>
      </c>
      <c r="CL61" s="662"/>
      <c r="CM61" s="662"/>
      <c r="CN61" s="662"/>
      <c r="CO61" s="662"/>
      <c r="CP61" s="662"/>
      <c r="CQ61" s="662"/>
      <c r="CR61" s="663"/>
      <c r="CS61" s="583">
        <v>13019511</v>
      </c>
      <c r="CT61" s="752"/>
      <c r="CU61" s="752"/>
      <c r="CV61" s="752"/>
      <c r="CW61" s="752"/>
      <c r="CX61" s="752"/>
      <c r="CY61" s="752"/>
      <c r="CZ61" s="753"/>
      <c r="DA61" s="583">
        <v>9663107</v>
      </c>
      <c r="DB61" s="752"/>
      <c r="DC61" s="752"/>
      <c r="DD61" s="752"/>
      <c r="DE61" s="752"/>
      <c r="DF61" s="752"/>
      <c r="DG61" s="752"/>
      <c r="DH61" s="754"/>
      <c r="DI61" s="4"/>
    </row>
    <row r="62" spans="2:113" ht="13.5" customHeight="1">
      <c r="B62" s="659" t="s">
        <v>39</v>
      </c>
      <c r="C62" s="582"/>
      <c r="D62" s="582"/>
      <c r="E62" s="582"/>
      <c r="F62" s="582"/>
      <c r="G62" s="582"/>
      <c r="H62" s="582"/>
      <c r="I62" s="582"/>
      <c r="J62" s="582"/>
      <c r="K62" s="582"/>
      <c r="L62" s="585"/>
      <c r="M62" s="583">
        <v>4780326</v>
      </c>
      <c r="N62" s="584"/>
      <c r="O62" s="584"/>
      <c r="P62" s="584"/>
      <c r="Q62" s="584"/>
      <c r="R62" s="584"/>
      <c r="S62" s="584"/>
      <c r="T62" s="584"/>
      <c r="U62" s="588">
        <v>8.6999999999999993</v>
      </c>
      <c r="V62" s="588"/>
      <c r="W62" s="588"/>
      <c r="X62" s="588"/>
      <c r="Y62" s="584">
        <v>4772881</v>
      </c>
      <c r="Z62" s="584"/>
      <c r="AA62" s="584"/>
      <c r="AB62" s="584"/>
      <c r="AC62" s="584"/>
      <c r="AD62" s="584"/>
      <c r="AE62" s="584"/>
      <c r="AF62" s="584"/>
      <c r="AG62" s="584" t="s">
        <v>368</v>
      </c>
      <c r="AH62" s="584"/>
      <c r="AI62" s="584"/>
      <c r="AJ62" s="584"/>
      <c r="AK62" s="584"/>
      <c r="AL62" s="584"/>
      <c r="AM62" s="584"/>
      <c r="AN62" s="584"/>
      <c r="AO62" s="584"/>
      <c r="AP62" s="584"/>
      <c r="AQ62" s="588" t="s">
        <v>368</v>
      </c>
      <c r="AR62" s="588"/>
      <c r="AS62" s="588"/>
      <c r="AT62" s="588"/>
      <c r="AU62" s="588"/>
      <c r="AV62" s="647"/>
      <c r="AW62" s="619" t="s">
        <v>433</v>
      </c>
      <c r="AX62" s="582"/>
      <c r="AY62" s="582"/>
      <c r="AZ62" s="582"/>
      <c r="BA62" s="582"/>
      <c r="BB62" s="582"/>
      <c r="BC62" s="582"/>
      <c r="BD62" s="582"/>
      <c r="BE62" s="585"/>
      <c r="BF62" s="583" t="s">
        <v>368</v>
      </c>
      <c r="BG62" s="584"/>
      <c r="BH62" s="584"/>
      <c r="BI62" s="584"/>
      <c r="BJ62" s="584"/>
      <c r="BK62" s="584"/>
      <c r="BL62" s="584"/>
      <c r="BM62" s="588" t="s">
        <v>368</v>
      </c>
      <c r="BN62" s="588"/>
      <c r="BO62" s="588"/>
      <c r="BP62" s="588"/>
      <c r="BQ62" s="584" t="s">
        <v>368</v>
      </c>
      <c r="BR62" s="584"/>
      <c r="BS62" s="584"/>
      <c r="BT62" s="584"/>
      <c r="BU62" s="584"/>
      <c r="BV62" s="584"/>
      <c r="BW62" s="584"/>
      <c r="BX62" s="584"/>
      <c r="BY62" s="584"/>
      <c r="BZ62" s="584" t="s">
        <v>368</v>
      </c>
      <c r="CA62" s="584"/>
      <c r="CB62" s="584"/>
      <c r="CC62" s="584"/>
      <c r="CD62" s="584"/>
      <c r="CE62" s="584"/>
      <c r="CF62" s="648" t="s">
        <v>38</v>
      </c>
      <c r="CG62" s="649"/>
      <c r="CH62" s="649"/>
      <c r="CI62" s="649"/>
      <c r="CJ62" s="649"/>
      <c r="CK62" s="649"/>
      <c r="CL62" s="649"/>
      <c r="CM62" s="649"/>
      <c r="CN62" s="649"/>
      <c r="CO62" s="649"/>
      <c r="CP62" s="649"/>
      <c r="CQ62" s="649"/>
      <c r="CR62" s="649"/>
      <c r="CS62" s="755">
        <v>15358403</v>
      </c>
      <c r="CT62" s="756"/>
      <c r="CU62" s="756"/>
      <c r="CV62" s="756"/>
      <c r="CW62" s="756"/>
      <c r="CX62" s="756"/>
      <c r="CY62" s="756"/>
      <c r="CZ62" s="757"/>
      <c r="DA62" s="758">
        <v>15714810</v>
      </c>
      <c r="DB62" s="756"/>
      <c r="DC62" s="756"/>
      <c r="DD62" s="756"/>
      <c r="DE62" s="756"/>
      <c r="DF62" s="756"/>
      <c r="DG62" s="756"/>
      <c r="DH62" s="759"/>
      <c r="DI62" s="4"/>
    </row>
    <row r="63" spans="2:113" ht="13.5" customHeight="1">
      <c r="B63" s="659" t="s">
        <v>37</v>
      </c>
      <c r="C63" s="582"/>
      <c r="D63" s="582"/>
      <c r="E63" s="582"/>
      <c r="F63" s="582"/>
      <c r="G63" s="582"/>
      <c r="H63" s="582"/>
      <c r="I63" s="582"/>
      <c r="J63" s="582"/>
      <c r="K63" s="582"/>
      <c r="L63" s="585"/>
      <c r="M63" s="583" t="s">
        <v>368</v>
      </c>
      <c r="N63" s="584"/>
      <c r="O63" s="584"/>
      <c r="P63" s="584"/>
      <c r="Q63" s="584"/>
      <c r="R63" s="584"/>
      <c r="S63" s="584"/>
      <c r="T63" s="584"/>
      <c r="U63" s="588" t="s">
        <v>368</v>
      </c>
      <c r="V63" s="588"/>
      <c r="W63" s="588"/>
      <c r="X63" s="588"/>
      <c r="Y63" s="584" t="s">
        <v>368</v>
      </c>
      <c r="Z63" s="584"/>
      <c r="AA63" s="584"/>
      <c r="AB63" s="584"/>
      <c r="AC63" s="584"/>
      <c r="AD63" s="584"/>
      <c r="AE63" s="584"/>
      <c r="AF63" s="584"/>
      <c r="AG63" s="584" t="s">
        <v>368</v>
      </c>
      <c r="AH63" s="584"/>
      <c r="AI63" s="584"/>
      <c r="AJ63" s="584"/>
      <c r="AK63" s="584"/>
      <c r="AL63" s="584"/>
      <c r="AM63" s="584"/>
      <c r="AN63" s="584"/>
      <c r="AO63" s="584"/>
      <c r="AP63" s="584"/>
      <c r="AQ63" s="588" t="s">
        <v>368</v>
      </c>
      <c r="AR63" s="588"/>
      <c r="AS63" s="588"/>
      <c r="AT63" s="588"/>
      <c r="AU63" s="588"/>
      <c r="AV63" s="647"/>
      <c r="AW63" s="619" t="s">
        <v>35</v>
      </c>
      <c r="AX63" s="582"/>
      <c r="AY63" s="582"/>
      <c r="AZ63" s="582"/>
      <c r="BA63" s="582"/>
      <c r="BB63" s="582"/>
      <c r="BC63" s="582"/>
      <c r="BD63" s="582"/>
      <c r="BE63" s="585"/>
      <c r="BF63" s="583" t="s">
        <v>368</v>
      </c>
      <c r="BG63" s="584"/>
      <c r="BH63" s="584"/>
      <c r="BI63" s="584"/>
      <c r="BJ63" s="584"/>
      <c r="BK63" s="584"/>
      <c r="BL63" s="584"/>
      <c r="BM63" s="588" t="s">
        <v>368</v>
      </c>
      <c r="BN63" s="588"/>
      <c r="BO63" s="588"/>
      <c r="BP63" s="588"/>
      <c r="BQ63" s="584" t="s">
        <v>368</v>
      </c>
      <c r="BR63" s="584"/>
      <c r="BS63" s="584"/>
      <c r="BT63" s="584"/>
      <c r="BU63" s="584"/>
      <c r="BV63" s="584"/>
      <c r="BW63" s="584"/>
      <c r="BX63" s="584"/>
      <c r="BY63" s="584"/>
      <c r="BZ63" s="584" t="s">
        <v>368</v>
      </c>
      <c r="CA63" s="584"/>
      <c r="CB63" s="584"/>
      <c r="CC63" s="584"/>
      <c r="CD63" s="584"/>
      <c r="CE63" s="584"/>
      <c r="CF63" s="650" t="s">
        <v>434</v>
      </c>
      <c r="CG63" s="651"/>
      <c r="CH63" s="651"/>
      <c r="CI63" s="651"/>
      <c r="CJ63" s="652"/>
      <c r="CK63" s="619" t="s">
        <v>36</v>
      </c>
      <c r="CL63" s="582"/>
      <c r="CM63" s="582"/>
      <c r="CN63" s="582"/>
      <c r="CO63" s="582"/>
      <c r="CP63" s="582"/>
      <c r="CQ63" s="582"/>
      <c r="CR63" s="585"/>
      <c r="CS63" s="583">
        <v>2546153</v>
      </c>
      <c r="CT63" s="752"/>
      <c r="CU63" s="752"/>
      <c r="CV63" s="752"/>
      <c r="CW63" s="752"/>
      <c r="CX63" s="752"/>
      <c r="CY63" s="752"/>
      <c r="CZ63" s="753"/>
      <c r="DA63" s="583">
        <v>2985262</v>
      </c>
      <c r="DB63" s="752"/>
      <c r="DC63" s="752"/>
      <c r="DD63" s="752"/>
      <c r="DE63" s="752"/>
      <c r="DF63" s="752"/>
      <c r="DG63" s="752"/>
      <c r="DH63" s="754"/>
      <c r="DI63" s="4"/>
    </row>
    <row r="64" spans="2:113" ht="13.5" customHeight="1">
      <c r="B64" s="659" t="s">
        <v>35</v>
      </c>
      <c r="C64" s="582"/>
      <c r="D64" s="582"/>
      <c r="E64" s="582"/>
      <c r="F64" s="582"/>
      <c r="G64" s="582"/>
      <c r="H64" s="582"/>
      <c r="I64" s="582"/>
      <c r="J64" s="582"/>
      <c r="K64" s="582"/>
      <c r="L64" s="585"/>
      <c r="M64" s="583" t="s">
        <v>368</v>
      </c>
      <c r="N64" s="584"/>
      <c r="O64" s="584"/>
      <c r="P64" s="584"/>
      <c r="Q64" s="584"/>
      <c r="R64" s="584"/>
      <c r="S64" s="584"/>
      <c r="T64" s="584"/>
      <c r="U64" s="588" t="s">
        <v>368</v>
      </c>
      <c r="V64" s="588"/>
      <c r="W64" s="588"/>
      <c r="X64" s="588"/>
      <c r="Y64" s="584" t="s">
        <v>368</v>
      </c>
      <c r="Z64" s="584"/>
      <c r="AA64" s="584"/>
      <c r="AB64" s="584"/>
      <c r="AC64" s="584"/>
      <c r="AD64" s="584"/>
      <c r="AE64" s="584"/>
      <c r="AF64" s="584"/>
      <c r="AW64" s="660" t="s">
        <v>6</v>
      </c>
      <c r="AX64" s="582"/>
      <c r="AY64" s="582"/>
      <c r="AZ64" s="582"/>
      <c r="BA64" s="582"/>
      <c r="BB64" s="582"/>
      <c r="BC64" s="582"/>
      <c r="BD64" s="582"/>
      <c r="BE64" s="585"/>
      <c r="BF64" s="583">
        <v>55256158</v>
      </c>
      <c r="BG64" s="584"/>
      <c r="BH64" s="584"/>
      <c r="BI64" s="584"/>
      <c r="BJ64" s="584"/>
      <c r="BK64" s="584"/>
      <c r="BL64" s="584"/>
      <c r="BM64" s="588">
        <v>100</v>
      </c>
      <c r="BN64" s="588"/>
      <c r="BO64" s="588"/>
      <c r="BP64" s="588"/>
      <c r="BQ64" s="584">
        <v>4166070</v>
      </c>
      <c r="BR64" s="584"/>
      <c r="BS64" s="584"/>
      <c r="BT64" s="584"/>
      <c r="BU64" s="584"/>
      <c r="BV64" s="584"/>
      <c r="BW64" s="584"/>
      <c r="BX64" s="584"/>
      <c r="BY64" s="584"/>
      <c r="BZ64" s="584">
        <v>36192344</v>
      </c>
      <c r="CA64" s="584"/>
      <c r="CB64" s="584"/>
      <c r="CC64" s="584"/>
      <c r="CD64" s="584"/>
      <c r="CE64" s="584"/>
      <c r="CF64" s="653"/>
      <c r="CG64" s="654"/>
      <c r="CH64" s="654"/>
      <c r="CI64" s="654"/>
      <c r="CJ64" s="655"/>
      <c r="CK64" s="619" t="s">
        <v>34</v>
      </c>
      <c r="CL64" s="582"/>
      <c r="CM64" s="582"/>
      <c r="CN64" s="582"/>
      <c r="CO64" s="582"/>
      <c r="CP64" s="582"/>
      <c r="CQ64" s="582"/>
      <c r="CR64" s="585"/>
      <c r="CS64" s="583" t="s">
        <v>368</v>
      </c>
      <c r="CT64" s="752"/>
      <c r="CU64" s="752"/>
      <c r="CV64" s="752"/>
      <c r="CW64" s="752"/>
      <c r="CX64" s="752"/>
      <c r="CY64" s="752"/>
      <c r="CZ64" s="753"/>
      <c r="DA64" s="583" t="s">
        <v>368</v>
      </c>
      <c r="DB64" s="752"/>
      <c r="DC64" s="752"/>
      <c r="DD64" s="752"/>
      <c r="DE64" s="752"/>
      <c r="DF64" s="752"/>
      <c r="DG64" s="752"/>
      <c r="DH64" s="754"/>
      <c r="DI64" s="4"/>
    </row>
    <row r="65" spans="2:113" ht="13.5" customHeight="1">
      <c r="B65" s="659" t="s">
        <v>33</v>
      </c>
      <c r="C65" s="582"/>
      <c r="D65" s="582"/>
      <c r="E65" s="582"/>
      <c r="F65" s="582"/>
      <c r="G65" s="582"/>
      <c r="H65" s="582"/>
      <c r="I65" s="582"/>
      <c r="J65" s="582"/>
      <c r="K65" s="582"/>
      <c r="L65" s="585"/>
      <c r="M65" s="583">
        <v>4166070</v>
      </c>
      <c r="N65" s="584"/>
      <c r="O65" s="584"/>
      <c r="P65" s="584"/>
      <c r="Q65" s="584"/>
      <c r="R65" s="584"/>
      <c r="S65" s="584"/>
      <c r="T65" s="584"/>
      <c r="U65" s="588">
        <v>7.5</v>
      </c>
      <c r="V65" s="588"/>
      <c r="W65" s="588"/>
      <c r="X65" s="588"/>
      <c r="Y65" s="584">
        <v>1421329</v>
      </c>
      <c r="Z65" s="584"/>
      <c r="AA65" s="584"/>
      <c r="AB65" s="584"/>
      <c r="AC65" s="584"/>
      <c r="AD65" s="584"/>
      <c r="AE65" s="584"/>
      <c r="AF65" s="584"/>
      <c r="AG65" s="18"/>
      <c r="AH65" s="745" t="s">
        <v>435</v>
      </c>
      <c r="AI65" s="745"/>
      <c r="AJ65" s="745"/>
      <c r="AK65" s="745"/>
      <c r="AL65" s="745"/>
      <c r="AM65" s="745"/>
      <c r="AN65" s="745"/>
      <c r="AO65" s="745"/>
      <c r="AP65" s="745"/>
      <c r="AQ65" s="745"/>
      <c r="AR65" s="745"/>
      <c r="AS65" s="745"/>
      <c r="AT65" s="745"/>
      <c r="AU65" s="745"/>
      <c r="AV65" s="746"/>
      <c r="AW65" s="661"/>
      <c r="AX65" s="662"/>
      <c r="AY65" s="662"/>
      <c r="AZ65" s="662"/>
      <c r="BA65" s="662"/>
      <c r="BB65" s="662"/>
      <c r="BC65" s="662"/>
      <c r="BD65" s="662"/>
      <c r="BE65" s="663"/>
      <c r="BF65" s="664"/>
      <c r="BG65" s="665"/>
      <c r="BH65" s="665"/>
      <c r="BI65" s="665"/>
      <c r="BJ65" s="665"/>
      <c r="BK65" s="665"/>
      <c r="BL65" s="665"/>
      <c r="BM65" s="666"/>
      <c r="BN65" s="666"/>
      <c r="BO65" s="666"/>
      <c r="BP65" s="666"/>
      <c r="BQ65" s="665"/>
      <c r="BR65" s="665"/>
      <c r="BS65" s="665"/>
      <c r="BT65" s="665"/>
      <c r="BU65" s="665"/>
      <c r="BV65" s="665"/>
      <c r="BW65" s="665"/>
      <c r="BX65" s="665"/>
      <c r="BY65" s="665"/>
      <c r="BZ65" s="665"/>
      <c r="CA65" s="665"/>
      <c r="CB65" s="665"/>
      <c r="CC65" s="665"/>
      <c r="CD65" s="665"/>
      <c r="CE65" s="665"/>
      <c r="CF65" s="653"/>
      <c r="CG65" s="654"/>
      <c r="CH65" s="654"/>
      <c r="CI65" s="654"/>
      <c r="CJ65" s="655"/>
      <c r="CK65" s="619" t="s">
        <v>32</v>
      </c>
      <c r="CL65" s="582"/>
      <c r="CM65" s="582"/>
      <c r="CN65" s="582"/>
      <c r="CO65" s="582"/>
      <c r="CP65" s="582"/>
      <c r="CQ65" s="582"/>
      <c r="CR65" s="585"/>
      <c r="CS65" s="583">
        <v>9300207</v>
      </c>
      <c r="CT65" s="752"/>
      <c r="CU65" s="752"/>
      <c r="CV65" s="752"/>
      <c r="CW65" s="752"/>
      <c r="CX65" s="752"/>
      <c r="CY65" s="752"/>
      <c r="CZ65" s="753"/>
      <c r="DA65" s="583">
        <v>7640461</v>
      </c>
      <c r="DB65" s="752"/>
      <c r="DC65" s="752"/>
      <c r="DD65" s="752"/>
      <c r="DE65" s="752"/>
      <c r="DF65" s="752"/>
      <c r="DG65" s="752"/>
      <c r="DH65" s="754"/>
      <c r="DI65" s="4"/>
    </row>
    <row r="66" spans="2:113" ht="13.5" customHeight="1">
      <c r="B66" s="17"/>
      <c r="C66" s="667" t="s">
        <v>31</v>
      </c>
      <c r="D66" s="667"/>
      <c r="E66" s="667"/>
      <c r="F66" s="667"/>
      <c r="G66" s="667"/>
      <c r="H66" s="667"/>
      <c r="I66" s="667"/>
      <c r="J66" s="667"/>
      <c r="K66" s="667"/>
      <c r="L66" s="668"/>
      <c r="M66" s="583">
        <v>97172</v>
      </c>
      <c r="N66" s="584"/>
      <c r="O66" s="584"/>
      <c r="P66" s="584"/>
      <c r="Q66" s="584"/>
      <c r="R66" s="584"/>
      <c r="S66" s="584"/>
      <c r="T66" s="584"/>
      <c r="U66" s="588">
        <v>0.2</v>
      </c>
      <c r="V66" s="588"/>
      <c r="W66" s="588"/>
      <c r="X66" s="588"/>
      <c r="Y66" s="584">
        <v>97172</v>
      </c>
      <c r="Z66" s="584"/>
      <c r="AA66" s="584"/>
      <c r="AB66" s="584"/>
      <c r="AC66" s="584"/>
      <c r="AD66" s="584"/>
      <c r="AE66" s="584"/>
      <c r="AF66" s="584"/>
      <c r="AG66" s="11"/>
      <c r="AH66" s="676">
        <v>27720674</v>
      </c>
      <c r="AI66" s="676"/>
      <c r="AJ66" s="676"/>
      <c r="AK66" s="676"/>
      <c r="AL66" s="676"/>
      <c r="AM66" s="676"/>
      <c r="AN66" s="676"/>
      <c r="AO66" s="676"/>
      <c r="AP66" s="676"/>
      <c r="AQ66" s="676"/>
      <c r="AR66" s="676"/>
      <c r="AS66" s="676"/>
      <c r="AT66" s="677" t="s">
        <v>5</v>
      </c>
      <c r="AU66" s="677"/>
      <c r="AV66" s="14"/>
      <c r="AW66" s="678" t="s">
        <v>436</v>
      </c>
      <c r="AX66" s="679"/>
      <c r="AY66" s="728" t="s">
        <v>30</v>
      </c>
      <c r="AZ66" s="747"/>
      <c r="BA66" s="747"/>
      <c r="BB66" s="747"/>
      <c r="BC66" s="747"/>
      <c r="BD66" s="747"/>
      <c r="BE66" s="748"/>
      <c r="BF66" s="749">
        <v>4909623</v>
      </c>
      <c r="BG66" s="750"/>
      <c r="BH66" s="750"/>
      <c r="BI66" s="750"/>
      <c r="BJ66" s="750"/>
      <c r="BK66" s="751"/>
      <c r="BL66" s="719" t="s">
        <v>437</v>
      </c>
      <c r="BM66" s="722" t="s">
        <v>438</v>
      </c>
      <c r="BN66" s="728" t="s">
        <v>29</v>
      </c>
      <c r="BO66" s="632"/>
      <c r="BP66" s="632"/>
      <c r="BQ66" s="632"/>
      <c r="BR66" s="632"/>
      <c r="BS66" s="632"/>
      <c r="BT66" s="632"/>
      <c r="BU66" s="632"/>
      <c r="BV66" s="632"/>
      <c r="BW66" s="632"/>
      <c r="BX66" s="632"/>
      <c r="BY66" s="633"/>
      <c r="BZ66" s="749">
        <v>482664</v>
      </c>
      <c r="CA66" s="750"/>
      <c r="CB66" s="750"/>
      <c r="CC66" s="750"/>
      <c r="CD66" s="750"/>
      <c r="CE66" s="750"/>
      <c r="CF66" s="656"/>
      <c r="CG66" s="657"/>
      <c r="CH66" s="657"/>
      <c r="CI66" s="657"/>
      <c r="CJ66" s="658"/>
      <c r="CK66" s="697" t="s">
        <v>28</v>
      </c>
      <c r="CL66" s="662"/>
      <c r="CM66" s="662"/>
      <c r="CN66" s="662"/>
      <c r="CO66" s="662"/>
      <c r="CP66" s="662"/>
      <c r="CQ66" s="662"/>
      <c r="CR66" s="663"/>
      <c r="CS66" s="583" t="s">
        <v>368</v>
      </c>
      <c r="CT66" s="752"/>
      <c r="CU66" s="752"/>
      <c r="CV66" s="752"/>
      <c r="CW66" s="752"/>
      <c r="CX66" s="752"/>
      <c r="CY66" s="752"/>
      <c r="CZ66" s="753"/>
      <c r="DA66" s="583" t="s">
        <v>368</v>
      </c>
      <c r="DB66" s="752"/>
      <c r="DC66" s="752"/>
      <c r="DD66" s="752"/>
      <c r="DE66" s="752"/>
      <c r="DF66" s="752"/>
      <c r="DG66" s="752"/>
      <c r="DH66" s="754"/>
      <c r="DI66" s="4"/>
    </row>
    <row r="67" spans="2:113" ht="13.5" customHeight="1">
      <c r="B67" s="187"/>
      <c r="C67" s="725" t="s">
        <v>27</v>
      </c>
      <c r="D67" s="726"/>
      <c r="E67" s="726"/>
      <c r="F67" s="726"/>
      <c r="G67" s="726"/>
      <c r="H67" s="726"/>
      <c r="I67" s="726"/>
      <c r="J67" s="726"/>
      <c r="K67" s="726"/>
      <c r="L67" s="727"/>
      <c r="M67" s="741">
        <v>4166070</v>
      </c>
      <c r="N67" s="742"/>
      <c r="O67" s="742"/>
      <c r="P67" s="742"/>
      <c r="Q67" s="742"/>
      <c r="R67" s="742"/>
      <c r="S67" s="742"/>
      <c r="T67" s="742"/>
      <c r="U67" s="743">
        <v>7.5</v>
      </c>
      <c r="V67" s="743"/>
      <c r="W67" s="743"/>
      <c r="X67" s="743"/>
      <c r="Y67" s="742">
        <v>1421329</v>
      </c>
      <c r="Z67" s="742"/>
      <c r="AA67" s="742"/>
      <c r="AB67" s="742"/>
      <c r="AC67" s="742"/>
      <c r="AD67" s="742"/>
      <c r="AE67" s="742"/>
      <c r="AF67" s="744"/>
      <c r="AG67" s="11"/>
      <c r="AH67" s="582" t="s">
        <v>26</v>
      </c>
      <c r="AI67" s="582"/>
      <c r="AJ67" s="582"/>
      <c r="AK67" s="582"/>
      <c r="AL67" s="582"/>
      <c r="AM67" s="582"/>
      <c r="AN67" s="582"/>
      <c r="AO67" s="582"/>
      <c r="AP67" s="582"/>
      <c r="AQ67" s="582"/>
      <c r="AR67" s="582"/>
      <c r="AS67" s="582"/>
      <c r="AT67" s="582"/>
      <c r="AU67" s="582"/>
      <c r="AV67" s="626"/>
      <c r="AW67" s="680"/>
      <c r="AX67" s="681"/>
      <c r="AY67" s="669" t="s">
        <v>439</v>
      </c>
      <c r="AZ67" s="670"/>
      <c r="BA67" s="670"/>
      <c r="BB67" s="670"/>
      <c r="BC67" s="670"/>
      <c r="BD67" s="670"/>
      <c r="BE67" s="671"/>
      <c r="BF67" s="583">
        <v>238751</v>
      </c>
      <c r="BG67" s="584"/>
      <c r="BH67" s="584"/>
      <c r="BI67" s="584"/>
      <c r="BJ67" s="584"/>
      <c r="BK67" s="672"/>
      <c r="BL67" s="720"/>
      <c r="BM67" s="723"/>
      <c r="BN67" s="619" t="s">
        <v>25</v>
      </c>
      <c r="BO67" s="582"/>
      <c r="BP67" s="582"/>
      <c r="BQ67" s="582"/>
      <c r="BR67" s="582"/>
      <c r="BS67" s="582"/>
      <c r="BT67" s="582"/>
      <c r="BU67" s="582"/>
      <c r="BV67" s="582"/>
      <c r="BW67" s="582"/>
      <c r="BX67" s="582"/>
      <c r="BY67" s="585"/>
      <c r="BZ67" s="583">
        <v>-751538</v>
      </c>
      <c r="CA67" s="584"/>
      <c r="CB67" s="584"/>
      <c r="CC67" s="584"/>
      <c r="CD67" s="584"/>
      <c r="CE67" s="584"/>
      <c r="CF67" s="728" t="s">
        <v>24</v>
      </c>
      <c r="CG67" s="729"/>
      <c r="CH67" s="729"/>
      <c r="CI67" s="729"/>
      <c r="CJ67" s="729"/>
      <c r="CK67" s="729"/>
      <c r="CL67" s="729"/>
      <c r="CM67" s="729"/>
      <c r="CN67" s="729"/>
      <c r="CO67" s="729"/>
      <c r="CP67" s="729"/>
      <c r="CQ67" s="729"/>
      <c r="CR67" s="729"/>
      <c r="CS67" s="730">
        <v>20000</v>
      </c>
      <c r="CT67" s="614"/>
      <c r="CU67" s="614"/>
      <c r="CV67" s="614"/>
      <c r="CW67" s="614"/>
      <c r="CX67" s="614"/>
      <c r="CY67" s="614"/>
      <c r="CZ67" s="731"/>
      <c r="DA67" s="613">
        <v>20000</v>
      </c>
      <c r="DB67" s="614"/>
      <c r="DC67" s="614"/>
      <c r="DD67" s="614"/>
      <c r="DE67" s="614"/>
      <c r="DF67" s="614"/>
      <c r="DG67" s="614"/>
      <c r="DH67" s="615"/>
      <c r="DI67" s="4"/>
    </row>
    <row r="68" spans="2:113" ht="13.5" customHeight="1">
      <c r="B68" s="616" t="s">
        <v>23</v>
      </c>
      <c r="C68" s="13"/>
      <c r="D68" s="582" t="s">
        <v>22</v>
      </c>
      <c r="E68" s="582"/>
      <c r="F68" s="582"/>
      <c r="G68" s="582"/>
      <c r="H68" s="582"/>
      <c r="I68" s="582"/>
      <c r="J68" s="582"/>
      <c r="K68" s="582"/>
      <c r="L68" s="585"/>
      <c r="M68" s="583">
        <v>329225</v>
      </c>
      <c r="N68" s="584"/>
      <c r="O68" s="584"/>
      <c r="P68" s="584"/>
      <c r="Q68" s="584"/>
      <c r="R68" s="584"/>
      <c r="S68" s="584"/>
      <c r="T68" s="584"/>
      <c r="U68" s="588">
        <v>0.6</v>
      </c>
      <c r="V68" s="588"/>
      <c r="W68" s="588"/>
      <c r="X68" s="588"/>
      <c r="Y68" s="584">
        <v>141862</v>
      </c>
      <c r="Z68" s="584"/>
      <c r="AA68" s="584"/>
      <c r="AB68" s="584"/>
      <c r="AC68" s="584"/>
      <c r="AD68" s="584"/>
      <c r="AE68" s="584"/>
      <c r="AF68" s="672"/>
      <c r="AG68" s="11"/>
      <c r="AH68" s="4"/>
      <c r="AI68" s="4"/>
      <c r="AJ68" s="4"/>
      <c r="AK68" s="617">
        <v>89</v>
      </c>
      <c r="AL68" s="617"/>
      <c r="AM68" s="617"/>
      <c r="AN68" s="282" t="s">
        <v>21</v>
      </c>
      <c r="AO68" s="16"/>
      <c r="AP68" s="16"/>
      <c r="AQ68" s="15" t="s">
        <v>440</v>
      </c>
      <c r="AR68" s="618">
        <v>89</v>
      </c>
      <c r="AS68" s="618"/>
      <c r="AT68" s="618"/>
      <c r="AU68" s="282" t="s">
        <v>21</v>
      </c>
      <c r="AV68" s="14" t="s">
        <v>441</v>
      </c>
      <c r="AW68" s="680"/>
      <c r="AX68" s="681"/>
      <c r="AY68" s="669" t="s">
        <v>446</v>
      </c>
      <c r="AZ68" s="670"/>
      <c r="BA68" s="670"/>
      <c r="BB68" s="670"/>
      <c r="BC68" s="670"/>
      <c r="BD68" s="670"/>
      <c r="BE68" s="671"/>
      <c r="BF68" s="583" t="s">
        <v>368</v>
      </c>
      <c r="BG68" s="584"/>
      <c r="BH68" s="584"/>
      <c r="BI68" s="584"/>
      <c r="BJ68" s="584"/>
      <c r="BK68" s="672"/>
      <c r="BL68" s="720"/>
      <c r="BM68" s="723"/>
      <c r="BN68" s="619" t="s">
        <v>20</v>
      </c>
      <c r="BO68" s="582"/>
      <c r="BP68" s="582"/>
      <c r="BQ68" s="582"/>
      <c r="BR68" s="582"/>
      <c r="BS68" s="582"/>
      <c r="BT68" s="582"/>
      <c r="BU68" s="582"/>
      <c r="BV68" s="582"/>
      <c r="BW68" s="582"/>
      <c r="BX68" s="582"/>
      <c r="BY68" s="585"/>
      <c r="BZ68" s="583">
        <v>23375</v>
      </c>
      <c r="CA68" s="584"/>
      <c r="CB68" s="584"/>
      <c r="CC68" s="584"/>
      <c r="CD68" s="584"/>
      <c r="CE68" s="584"/>
      <c r="CF68" s="619" t="s">
        <v>19</v>
      </c>
      <c r="CG68" s="620"/>
      <c r="CH68" s="620"/>
      <c r="CI68" s="620"/>
      <c r="CJ68" s="620"/>
      <c r="CK68" s="620"/>
      <c r="CL68" s="620"/>
      <c r="CM68" s="620"/>
      <c r="CN68" s="620"/>
      <c r="CO68" s="620"/>
      <c r="CP68" s="620"/>
      <c r="CQ68" s="620"/>
      <c r="CR68" s="620"/>
      <c r="CS68" s="621" t="s">
        <v>368</v>
      </c>
      <c r="CT68" s="622"/>
      <c r="CU68" s="622"/>
      <c r="CV68" s="622"/>
      <c r="CW68" s="622"/>
      <c r="CX68" s="622"/>
      <c r="CY68" s="622"/>
      <c r="CZ68" s="623"/>
      <c r="DA68" s="624" t="s">
        <v>368</v>
      </c>
      <c r="DB68" s="622"/>
      <c r="DC68" s="622"/>
      <c r="DD68" s="622"/>
      <c r="DE68" s="622"/>
      <c r="DF68" s="622"/>
      <c r="DG68" s="622"/>
      <c r="DH68" s="625"/>
      <c r="DI68" s="4"/>
    </row>
    <row r="69" spans="2:113" ht="13.5" customHeight="1">
      <c r="B69" s="616"/>
      <c r="C69" s="13"/>
      <c r="D69" s="582" t="s">
        <v>18</v>
      </c>
      <c r="E69" s="582"/>
      <c r="F69" s="582"/>
      <c r="G69" s="582"/>
      <c r="H69" s="582"/>
      <c r="I69" s="582"/>
      <c r="J69" s="582"/>
      <c r="K69" s="582"/>
      <c r="L69" s="585"/>
      <c r="M69" s="583">
        <v>3798783</v>
      </c>
      <c r="N69" s="584"/>
      <c r="O69" s="584"/>
      <c r="P69" s="584"/>
      <c r="Q69" s="584"/>
      <c r="R69" s="584"/>
      <c r="S69" s="584"/>
      <c r="T69" s="584"/>
      <c r="U69" s="588">
        <v>6.9</v>
      </c>
      <c r="V69" s="588"/>
      <c r="W69" s="588"/>
      <c r="X69" s="588"/>
      <c r="Y69" s="584">
        <v>1279003</v>
      </c>
      <c r="Z69" s="584"/>
      <c r="AA69" s="584"/>
      <c r="AB69" s="584"/>
      <c r="AC69" s="584"/>
      <c r="AD69" s="584"/>
      <c r="AE69" s="584"/>
      <c r="AF69" s="672"/>
      <c r="AG69" s="11"/>
      <c r="AH69" s="6"/>
      <c r="AI69" s="12"/>
      <c r="AJ69" s="12"/>
      <c r="AK69" s="12"/>
      <c r="AL69" s="582" t="s">
        <v>443</v>
      </c>
      <c r="AM69" s="582"/>
      <c r="AN69" s="582"/>
      <c r="AO69" s="582"/>
      <c r="AP69" s="582"/>
      <c r="AQ69" s="582"/>
      <c r="AR69" s="582"/>
      <c r="AS69" s="582"/>
      <c r="AT69" s="582"/>
      <c r="AU69" s="582"/>
      <c r="AV69" s="626"/>
      <c r="AW69" s="680"/>
      <c r="AX69" s="681"/>
      <c r="AY69" s="669" t="s">
        <v>463</v>
      </c>
      <c r="AZ69" s="670"/>
      <c r="BA69" s="670"/>
      <c r="BB69" s="670"/>
      <c r="BC69" s="670"/>
      <c r="BD69" s="670"/>
      <c r="BE69" s="671"/>
      <c r="BF69" s="583" t="s">
        <v>368</v>
      </c>
      <c r="BG69" s="584"/>
      <c r="BH69" s="584"/>
      <c r="BI69" s="584"/>
      <c r="BJ69" s="584"/>
      <c r="BK69" s="672"/>
      <c r="BL69" s="720"/>
      <c r="BM69" s="723"/>
      <c r="BN69" s="619" t="s">
        <v>17</v>
      </c>
      <c r="BO69" s="582"/>
      <c r="BP69" s="582"/>
      <c r="BQ69" s="582"/>
      <c r="BR69" s="582"/>
      <c r="BS69" s="582"/>
      <c r="BT69" s="582"/>
      <c r="BU69" s="582"/>
      <c r="BV69" s="582"/>
      <c r="BW69" s="582"/>
      <c r="BX69" s="582"/>
      <c r="BY69" s="585"/>
      <c r="BZ69" s="583">
        <v>35405</v>
      </c>
      <c r="CA69" s="584"/>
      <c r="CB69" s="584"/>
      <c r="CC69" s="584"/>
      <c r="CD69" s="584"/>
      <c r="CE69" s="584"/>
      <c r="CF69" s="627" t="s">
        <v>16</v>
      </c>
      <c r="CG69" s="628"/>
      <c r="CH69" s="628" t="s">
        <v>15</v>
      </c>
      <c r="CI69" s="628"/>
      <c r="CJ69" s="631"/>
      <c r="CK69" s="632" t="s">
        <v>14</v>
      </c>
      <c r="CL69" s="632"/>
      <c r="CM69" s="632"/>
      <c r="CN69" s="632"/>
      <c r="CO69" s="632"/>
      <c r="CP69" s="632"/>
      <c r="CQ69" s="632"/>
      <c r="CR69" s="633"/>
      <c r="CS69" s="634">
        <v>99.4</v>
      </c>
      <c r="CT69" s="635"/>
      <c r="CU69" s="635"/>
      <c r="CV69" s="635"/>
      <c r="CW69" s="635">
        <v>98.3</v>
      </c>
      <c r="CX69" s="587"/>
      <c r="CY69" s="587"/>
      <c r="CZ69" s="589"/>
      <c r="DA69" s="634">
        <v>99.2</v>
      </c>
      <c r="DB69" s="587"/>
      <c r="DC69" s="587"/>
      <c r="DD69" s="587"/>
      <c r="DE69" s="635">
        <v>98</v>
      </c>
      <c r="DF69" s="587"/>
      <c r="DG69" s="587"/>
      <c r="DH69" s="590"/>
      <c r="DI69" s="4"/>
    </row>
    <row r="70" spans="2:113" ht="13.5" customHeight="1">
      <c r="B70" s="616"/>
      <c r="C70" s="619" t="s">
        <v>13</v>
      </c>
      <c r="D70" s="582"/>
      <c r="E70" s="582"/>
      <c r="F70" s="582"/>
      <c r="G70" s="582"/>
      <c r="H70" s="582"/>
      <c r="I70" s="582"/>
      <c r="J70" s="582"/>
      <c r="K70" s="582"/>
      <c r="L70" s="585"/>
      <c r="M70" s="583" t="s">
        <v>368</v>
      </c>
      <c r="N70" s="584"/>
      <c r="O70" s="584"/>
      <c r="P70" s="584"/>
      <c r="Q70" s="584"/>
      <c r="R70" s="584"/>
      <c r="S70" s="584"/>
      <c r="T70" s="584"/>
      <c r="U70" s="588" t="s">
        <v>368</v>
      </c>
      <c r="V70" s="588"/>
      <c r="W70" s="588"/>
      <c r="X70" s="588"/>
      <c r="Y70" s="584" t="s">
        <v>368</v>
      </c>
      <c r="Z70" s="584"/>
      <c r="AA70" s="584"/>
      <c r="AB70" s="584"/>
      <c r="AC70" s="584"/>
      <c r="AD70" s="584"/>
      <c r="AE70" s="584"/>
      <c r="AF70" s="672"/>
      <c r="AG70" s="11"/>
      <c r="AH70" s="6"/>
      <c r="AI70" s="12"/>
      <c r="AJ70" s="12"/>
      <c r="AK70" s="12"/>
      <c r="AL70" s="582" t="s">
        <v>445</v>
      </c>
      <c r="AM70" s="582"/>
      <c r="AN70" s="582"/>
      <c r="AO70" s="582"/>
      <c r="AP70" s="582"/>
      <c r="AQ70" s="582"/>
      <c r="AR70" s="582"/>
      <c r="AS70" s="582"/>
      <c r="AT70" s="582"/>
      <c r="AU70" s="582"/>
      <c r="AV70" s="626"/>
      <c r="AW70" s="680"/>
      <c r="AX70" s="681"/>
      <c r="AY70" s="669" t="s">
        <v>464</v>
      </c>
      <c r="AZ70" s="670"/>
      <c r="BA70" s="670"/>
      <c r="BB70" s="670"/>
      <c r="BC70" s="670"/>
      <c r="BD70" s="670"/>
      <c r="BE70" s="671"/>
      <c r="BF70" s="583" t="s">
        <v>368</v>
      </c>
      <c r="BG70" s="584"/>
      <c r="BH70" s="584"/>
      <c r="BI70" s="584"/>
      <c r="BJ70" s="584"/>
      <c r="BK70" s="672"/>
      <c r="BL70" s="720"/>
      <c r="BM70" s="723"/>
      <c r="BN70" s="737" t="s">
        <v>447</v>
      </c>
      <c r="BO70" s="737"/>
      <c r="BP70" s="737"/>
      <c r="BQ70" s="737"/>
      <c r="BR70" s="739" t="s">
        <v>12</v>
      </c>
      <c r="BS70" s="582" t="s">
        <v>11</v>
      </c>
      <c r="BT70" s="582"/>
      <c r="BU70" s="582"/>
      <c r="BV70" s="582"/>
      <c r="BW70" s="582"/>
      <c r="BX70" s="582"/>
      <c r="BY70" s="582"/>
      <c r="BZ70" s="583">
        <v>85</v>
      </c>
      <c r="CA70" s="584"/>
      <c r="CB70" s="584"/>
      <c r="CC70" s="584"/>
      <c r="CD70" s="584"/>
      <c r="CE70" s="584"/>
      <c r="CF70" s="629"/>
      <c r="CG70" s="630"/>
      <c r="CH70" s="637" t="s">
        <v>448</v>
      </c>
      <c r="CI70" s="637" t="s">
        <v>449</v>
      </c>
      <c r="CJ70" s="732" t="s">
        <v>450</v>
      </c>
      <c r="CK70" s="582"/>
      <c r="CL70" s="582"/>
      <c r="CM70" s="582"/>
      <c r="CN70" s="582"/>
      <c r="CO70" s="582"/>
      <c r="CP70" s="582"/>
      <c r="CQ70" s="582"/>
      <c r="CR70" s="585"/>
      <c r="CS70" s="634"/>
      <c r="CT70" s="635"/>
      <c r="CU70" s="635"/>
      <c r="CV70" s="635"/>
      <c r="CW70" s="587"/>
      <c r="CX70" s="587"/>
      <c r="CY70" s="587"/>
      <c r="CZ70" s="589"/>
      <c r="DA70" s="636"/>
      <c r="DB70" s="587"/>
      <c r="DC70" s="587"/>
      <c r="DD70" s="587"/>
      <c r="DE70" s="587"/>
      <c r="DF70" s="587"/>
      <c r="DG70" s="587"/>
      <c r="DH70" s="590"/>
      <c r="DI70" s="4"/>
    </row>
    <row r="71" spans="2:113" ht="13.5" customHeight="1">
      <c r="B71" s="188"/>
      <c r="C71" s="712" t="s">
        <v>10</v>
      </c>
      <c r="D71" s="667"/>
      <c r="E71" s="667"/>
      <c r="F71" s="667"/>
      <c r="G71" s="667"/>
      <c r="H71" s="667"/>
      <c r="I71" s="667"/>
      <c r="J71" s="667"/>
      <c r="K71" s="667"/>
      <c r="L71" s="668"/>
      <c r="M71" s="733" t="s">
        <v>368</v>
      </c>
      <c r="N71" s="734"/>
      <c r="O71" s="734"/>
      <c r="P71" s="734"/>
      <c r="Q71" s="734"/>
      <c r="R71" s="734"/>
      <c r="S71" s="734"/>
      <c r="T71" s="734"/>
      <c r="U71" s="735" t="s">
        <v>368</v>
      </c>
      <c r="V71" s="735"/>
      <c r="W71" s="735"/>
      <c r="X71" s="735"/>
      <c r="Y71" s="734" t="s">
        <v>368</v>
      </c>
      <c r="Z71" s="734"/>
      <c r="AA71" s="734"/>
      <c r="AB71" s="734"/>
      <c r="AC71" s="734"/>
      <c r="AD71" s="734"/>
      <c r="AE71" s="734"/>
      <c r="AF71" s="736"/>
      <c r="AG71" s="11"/>
      <c r="AH71" s="582" t="s">
        <v>9</v>
      </c>
      <c r="AI71" s="582"/>
      <c r="AJ71" s="582"/>
      <c r="AK71" s="582"/>
      <c r="AL71" s="582"/>
      <c r="AM71" s="582"/>
      <c r="AN71" s="582"/>
      <c r="AO71" s="582"/>
      <c r="AP71" s="582"/>
      <c r="AQ71" s="582"/>
      <c r="AR71" s="582"/>
      <c r="AS71" s="582"/>
      <c r="AT71" s="582"/>
      <c r="AU71" s="582"/>
      <c r="AV71" s="626"/>
      <c r="AW71" s="680"/>
      <c r="AX71" s="681"/>
      <c r="AY71" s="669" t="s">
        <v>451</v>
      </c>
      <c r="AZ71" s="670"/>
      <c r="BA71" s="670"/>
      <c r="BB71" s="670"/>
      <c r="BC71" s="670"/>
      <c r="BD71" s="670"/>
      <c r="BE71" s="671"/>
      <c r="BF71" s="583">
        <v>1807944</v>
      </c>
      <c r="BG71" s="584"/>
      <c r="BH71" s="584"/>
      <c r="BI71" s="584"/>
      <c r="BJ71" s="584"/>
      <c r="BK71" s="672"/>
      <c r="BL71" s="720"/>
      <c r="BM71" s="723"/>
      <c r="BN71" s="737"/>
      <c r="BO71" s="737"/>
      <c r="BP71" s="737"/>
      <c r="BQ71" s="737"/>
      <c r="BR71" s="739"/>
      <c r="BS71" s="582" t="s">
        <v>8</v>
      </c>
      <c r="BT71" s="582"/>
      <c r="BU71" s="582"/>
      <c r="BV71" s="582"/>
      <c r="BW71" s="582"/>
      <c r="BX71" s="582"/>
      <c r="BY71" s="582"/>
      <c r="BZ71" s="583">
        <v>91</v>
      </c>
      <c r="CA71" s="584"/>
      <c r="CB71" s="584"/>
      <c r="CC71" s="584"/>
      <c r="CD71" s="584"/>
      <c r="CE71" s="584"/>
      <c r="CF71" s="629"/>
      <c r="CG71" s="630"/>
      <c r="CH71" s="637"/>
      <c r="CI71" s="637"/>
      <c r="CJ71" s="732"/>
      <c r="CK71" s="582" t="s">
        <v>7</v>
      </c>
      <c r="CL71" s="582"/>
      <c r="CM71" s="582"/>
      <c r="CN71" s="582"/>
      <c r="CO71" s="582"/>
      <c r="CP71" s="582"/>
      <c r="CQ71" s="582"/>
      <c r="CR71" s="585"/>
      <c r="CS71" s="586">
        <v>99</v>
      </c>
      <c r="CT71" s="587"/>
      <c r="CU71" s="587"/>
      <c r="CV71" s="587"/>
      <c r="CW71" s="588">
        <v>97.1</v>
      </c>
      <c r="CX71" s="587"/>
      <c r="CY71" s="587"/>
      <c r="CZ71" s="589"/>
      <c r="DA71" s="586">
        <v>98.8</v>
      </c>
      <c r="DB71" s="587"/>
      <c r="DC71" s="587"/>
      <c r="DD71" s="587"/>
      <c r="DE71" s="588">
        <v>96.9</v>
      </c>
      <c r="DF71" s="587"/>
      <c r="DG71" s="587"/>
      <c r="DH71" s="590"/>
      <c r="DI71" s="4"/>
    </row>
    <row r="72" spans="2:113" ht="13.5" customHeight="1" thickBot="1">
      <c r="B72" s="591" t="s">
        <v>6</v>
      </c>
      <c r="C72" s="592"/>
      <c r="D72" s="592"/>
      <c r="E72" s="592"/>
      <c r="F72" s="592"/>
      <c r="G72" s="592"/>
      <c r="H72" s="592"/>
      <c r="I72" s="592"/>
      <c r="J72" s="592"/>
      <c r="K72" s="592"/>
      <c r="L72" s="593"/>
      <c r="M72" s="594">
        <v>55256158</v>
      </c>
      <c r="N72" s="595"/>
      <c r="O72" s="595"/>
      <c r="P72" s="595"/>
      <c r="Q72" s="595"/>
      <c r="R72" s="595"/>
      <c r="S72" s="595"/>
      <c r="T72" s="595"/>
      <c r="U72" s="596">
        <v>100</v>
      </c>
      <c r="V72" s="596"/>
      <c r="W72" s="596"/>
      <c r="X72" s="596"/>
      <c r="Y72" s="595">
        <v>36192344</v>
      </c>
      <c r="Z72" s="595"/>
      <c r="AA72" s="595"/>
      <c r="AB72" s="595"/>
      <c r="AC72" s="595"/>
      <c r="AD72" s="595"/>
      <c r="AE72" s="595"/>
      <c r="AF72" s="597"/>
      <c r="AG72" s="10"/>
      <c r="AH72" s="598">
        <v>37760271</v>
      </c>
      <c r="AI72" s="598"/>
      <c r="AJ72" s="598"/>
      <c r="AK72" s="598"/>
      <c r="AL72" s="598"/>
      <c r="AM72" s="598"/>
      <c r="AN72" s="598"/>
      <c r="AO72" s="598"/>
      <c r="AP72" s="598"/>
      <c r="AQ72" s="598"/>
      <c r="AR72" s="598"/>
      <c r="AS72" s="598"/>
      <c r="AT72" s="592" t="s">
        <v>5</v>
      </c>
      <c r="AU72" s="592"/>
      <c r="AV72" s="9"/>
      <c r="AW72" s="682"/>
      <c r="AX72" s="683"/>
      <c r="AY72" s="599" t="s">
        <v>85</v>
      </c>
      <c r="AZ72" s="600"/>
      <c r="BA72" s="600"/>
      <c r="BB72" s="600"/>
      <c r="BC72" s="600"/>
      <c r="BD72" s="600"/>
      <c r="BE72" s="601"/>
      <c r="BF72" s="602">
        <v>2862928</v>
      </c>
      <c r="BG72" s="603"/>
      <c r="BH72" s="603"/>
      <c r="BI72" s="603"/>
      <c r="BJ72" s="603"/>
      <c r="BK72" s="604"/>
      <c r="BL72" s="721"/>
      <c r="BM72" s="724"/>
      <c r="BN72" s="738"/>
      <c r="BO72" s="738"/>
      <c r="BP72" s="738"/>
      <c r="BQ72" s="738"/>
      <c r="BR72" s="740"/>
      <c r="BS72" s="592" t="s">
        <v>4</v>
      </c>
      <c r="BT72" s="592"/>
      <c r="BU72" s="592"/>
      <c r="BV72" s="592"/>
      <c r="BW72" s="592"/>
      <c r="BX72" s="592"/>
      <c r="BY72" s="592"/>
      <c r="BZ72" s="602">
        <v>300</v>
      </c>
      <c r="CA72" s="603"/>
      <c r="CB72" s="603"/>
      <c r="CC72" s="603"/>
      <c r="CD72" s="603"/>
      <c r="CE72" s="604"/>
      <c r="CF72" s="605" t="s">
        <v>3</v>
      </c>
      <c r="CG72" s="606"/>
      <c r="CH72" s="607" t="s">
        <v>2</v>
      </c>
      <c r="CI72" s="607"/>
      <c r="CJ72" s="608"/>
      <c r="CK72" s="592" t="s">
        <v>1</v>
      </c>
      <c r="CL72" s="592"/>
      <c r="CM72" s="592"/>
      <c r="CN72" s="592"/>
      <c r="CO72" s="592"/>
      <c r="CP72" s="592"/>
      <c r="CQ72" s="592"/>
      <c r="CR72" s="593"/>
      <c r="CS72" s="609">
        <v>99.7</v>
      </c>
      <c r="CT72" s="610"/>
      <c r="CU72" s="610"/>
      <c r="CV72" s="610"/>
      <c r="CW72" s="611">
        <v>99.2</v>
      </c>
      <c r="CX72" s="610"/>
      <c r="CY72" s="610"/>
      <c r="CZ72" s="612"/>
      <c r="DA72" s="609">
        <v>99.6</v>
      </c>
      <c r="DB72" s="610"/>
      <c r="DC72" s="610"/>
      <c r="DD72" s="610"/>
      <c r="DE72" s="611">
        <v>98.8</v>
      </c>
      <c r="DF72" s="610"/>
      <c r="DG72" s="610"/>
      <c r="DH72" s="718"/>
      <c r="DI72" s="4"/>
    </row>
    <row r="73" spans="2:113" ht="13.5" customHeight="1">
      <c r="B73" s="715" t="s">
        <v>0</v>
      </c>
      <c r="C73" s="715"/>
      <c r="D73" s="715"/>
      <c r="E73" s="715"/>
      <c r="F73" s="715"/>
      <c r="G73" s="715"/>
      <c r="H73" s="715"/>
      <c r="I73" s="715"/>
      <c r="J73" s="715"/>
      <c r="K73" s="715"/>
      <c r="L73" s="715"/>
      <c r="M73" s="715"/>
      <c r="N73" s="715"/>
      <c r="O73" s="715"/>
      <c r="P73" s="715"/>
      <c r="Q73" s="715"/>
      <c r="R73" s="715"/>
      <c r="S73" s="715"/>
      <c r="T73" s="715"/>
      <c r="U73" s="715"/>
      <c r="V73" s="715"/>
      <c r="W73" s="715"/>
      <c r="X73" s="715"/>
      <c r="Y73" s="715"/>
      <c r="Z73" s="715"/>
      <c r="AA73" s="715"/>
      <c r="AB73" s="715"/>
      <c r="AC73" s="715"/>
      <c r="AD73" s="715"/>
      <c r="AE73" s="715"/>
      <c r="AF73" s="715"/>
      <c r="AG73" s="715"/>
      <c r="AH73" s="715"/>
      <c r="AI73" s="715"/>
      <c r="AJ73" s="715"/>
      <c r="AK73" s="715"/>
      <c r="AL73" s="715"/>
      <c r="AM73" s="715"/>
      <c r="AN73" s="715"/>
      <c r="AO73" s="715"/>
      <c r="AP73" s="715"/>
      <c r="AQ73" s="715"/>
      <c r="AR73" s="715"/>
      <c r="AS73" s="715"/>
      <c r="AT73" s="715"/>
      <c r="AU73" s="715"/>
      <c r="AV73" s="715"/>
      <c r="AW73" s="715"/>
      <c r="AX73" s="715"/>
      <c r="AY73" s="715"/>
      <c r="AZ73" s="715"/>
      <c r="BA73" s="715"/>
      <c r="BB73" s="715"/>
      <c r="BC73" s="715"/>
      <c r="BD73" s="715"/>
      <c r="BE73" s="715"/>
      <c r="BF73" s="715"/>
      <c r="BG73" s="715"/>
      <c r="BH73" s="715"/>
      <c r="BI73" s="715"/>
      <c r="BJ73" s="715"/>
      <c r="BK73" s="715"/>
      <c r="BL73" s="715"/>
      <c r="BM73" s="715"/>
      <c r="BN73" s="715"/>
      <c r="BO73" s="715"/>
      <c r="BP73" s="715"/>
      <c r="BQ73" s="715"/>
      <c r="BR73" s="715"/>
      <c r="BS73" s="715"/>
      <c r="BT73" s="715"/>
      <c r="BU73" s="715"/>
      <c r="BV73" s="715"/>
      <c r="BW73" s="715"/>
      <c r="BX73" s="715"/>
      <c r="BY73" s="715"/>
      <c r="BZ73" s="715"/>
      <c r="CA73" s="715"/>
      <c r="CB73" s="715"/>
      <c r="CC73" s="715"/>
      <c r="CD73" s="715"/>
      <c r="CE73" s="715"/>
      <c r="CF73" s="715"/>
      <c r="CG73" s="715"/>
      <c r="CH73" s="715"/>
      <c r="CI73" s="715"/>
      <c r="CJ73" s="715"/>
      <c r="CK73" s="715"/>
      <c r="CL73" s="715"/>
      <c r="CN73" s="8"/>
      <c r="CO73" s="285"/>
      <c r="CP73" s="285"/>
      <c r="CQ73" s="285"/>
      <c r="CR73" s="285"/>
      <c r="CS73" s="285"/>
      <c r="CT73" s="282"/>
      <c r="CU73" s="282"/>
      <c r="CV73" s="282"/>
      <c r="CW73" s="282"/>
      <c r="CX73" s="282"/>
      <c r="CY73" s="282"/>
      <c r="CZ73" s="282"/>
      <c r="DA73" s="282"/>
      <c r="DB73" s="282"/>
      <c r="DC73" s="282"/>
      <c r="DD73" s="282"/>
      <c r="DE73" s="282"/>
      <c r="DF73" s="282"/>
      <c r="DG73" s="282"/>
      <c r="DH73" s="282"/>
    </row>
    <row r="74" spans="2:113" ht="13.5" customHeight="1">
      <c r="B74" s="716" t="s">
        <v>452</v>
      </c>
      <c r="C74" s="716"/>
      <c r="D74" s="716"/>
      <c r="E74" s="716"/>
      <c r="F74" s="716"/>
      <c r="G74" s="716"/>
      <c r="H74" s="716"/>
      <c r="I74" s="716"/>
      <c r="J74" s="716"/>
      <c r="K74" s="716"/>
      <c r="L74" s="716"/>
      <c r="M74" s="716"/>
      <c r="N74" s="716"/>
      <c r="O74" s="716"/>
      <c r="P74" s="716"/>
      <c r="Q74" s="716"/>
      <c r="R74" s="716"/>
      <c r="S74" s="716"/>
      <c r="T74" s="716"/>
      <c r="U74" s="716"/>
      <c r="V74" s="716"/>
      <c r="W74" s="716"/>
      <c r="X74" s="716"/>
      <c r="Y74" s="716"/>
      <c r="Z74" s="716"/>
      <c r="AA74" s="716"/>
      <c r="AB74" s="716"/>
      <c r="AC74" s="716"/>
      <c r="AD74" s="716"/>
      <c r="AE74" s="716"/>
      <c r="AF74" s="716"/>
      <c r="AG74" s="716"/>
      <c r="AH74" s="716"/>
      <c r="AI74" s="716"/>
      <c r="AJ74" s="716"/>
      <c r="AK74" s="716"/>
      <c r="AL74" s="716"/>
      <c r="AM74" s="716"/>
      <c r="AN74" s="716"/>
      <c r="AO74" s="716"/>
      <c r="AP74" s="716"/>
      <c r="AQ74" s="716"/>
      <c r="AR74" s="716"/>
      <c r="AS74" s="716"/>
      <c r="AT74" s="716"/>
      <c r="AU74" s="716"/>
      <c r="AV74" s="716"/>
      <c r="AW74" s="716"/>
      <c r="AX74" s="716"/>
      <c r="AY74" s="716"/>
      <c r="AZ74" s="716"/>
      <c r="BA74" s="716"/>
      <c r="BB74" s="716"/>
      <c r="BC74" s="716"/>
      <c r="BD74" s="716"/>
      <c r="BE74" s="716"/>
      <c r="BF74" s="716"/>
      <c r="BG74" s="716"/>
      <c r="BH74" s="716"/>
      <c r="BI74" s="716"/>
      <c r="BJ74" s="716"/>
      <c r="BK74" s="716"/>
      <c r="BL74" s="716"/>
      <c r="BM74" s="716"/>
      <c r="BN74" s="716"/>
      <c r="BO74" s="716"/>
      <c r="BP74" s="716"/>
      <c r="BQ74" s="716"/>
      <c r="BR74" s="716"/>
      <c r="BS74" s="716"/>
      <c r="BT74" s="716"/>
      <c r="BU74" s="716"/>
      <c r="BV74" s="716"/>
      <c r="BW74" s="716"/>
      <c r="BX74" s="716"/>
      <c r="BY74" s="716"/>
      <c r="BZ74" s="716"/>
      <c r="CA74" s="716"/>
      <c r="CB74" s="716"/>
      <c r="CC74" s="716"/>
      <c r="CD74" s="716"/>
      <c r="CE74" s="716"/>
      <c r="CF74" s="716"/>
      <c r="CG74" s="716"/>
      <c r="CH74" s="716"/>
      <c r="CI74" s="716"/>
      <c r="CJ74" s="716"/>
      <c r="CK74" s="716"/>
      <c r="CL74" s="716"/>
      <c r="CN74" s="7"/>
      <c r="CO74" s="7"/>
      <c r="CP74" s="7"/>
      <c r="CQ74" s="7"/>
      <c r="CR74" s="7"/>
      <c r="CS74" s="7"/>
      <c r="CT74" s="7"/>
      <c r="CU74" s="7"/>
      <c r="CV74" s="7"/>
      <c r="CW74" s="6"/>
      <c r="CZ74" s="6"/>
      <c r="DA74" s="6"/>
      <c r="DB74" s="4"/>
      <c r="DC74" s="4"/>
      <c r="DD74" s="4"/>
      <c r="DE74" s="580" t="s">
        <v>563</v>
      </c>
      <c r="DF74" s="580"/>
      <c r="DG74" s="580"/>
      <c r="DH74" s="580"/>
    </row>
    <row r="75" spans="2:113" ht="13.5" customHeight="1">
      <c r="B75" s="717" t="s">
        <v>454</v>
      </c>
      <c r="C75" s="717"/>
      <c r="D75" s="717"/>
      <c r="E75" s="717"/>
      <c r="F75" s="717"/>
      <c r="G75" s="717"/>
      <c r="H75" s="717"/>
      <c r="I75" s="717"/>
      <c r="J75" s="717"/>
      <c r="K75" s="717"/>
      <c r="L75" s="717"/>
      <c r="M75" s="717"/>
      <c r="N75" s="717"/>
      <c r="O75" s="717"/>
      <c r="P75" s="717"/>
      <c r="Q75" s="717"/>
      <c r="R75" s="717"/>
      <c r="S75" s="717"/>
      <c r="T75" s="717"/>
      <c r="U75" s="717"/>
      <c r="V75" s="717"/>
      <c r="W75" s="717"/>
      <c r="X75" s="717"/>
      <c r="Y75" s="717"/>
      <c r="Z75" s="717"/>
      <c r="AA75" s="717"/>
      <c r="AB75" s="717"/>
      <c r="AC75" s="717"/>
      <c r="AD75" s="717"/>
      <c r="AE75" s="717"/>
      <c r="AF75" s="717"/>
      <c r="AG75" s="717"/>
      <c r="AH75" s="717"/>
      <c r="AI75" s="717"/>
      <c r="AJ75" s="717"/>
      <c r="AK75" s="717"/>
      <c r="AL75" s="717"/>
      <c r="AM75" s="717"/>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7"/>
      <c r="BJ75" s="717"/>
      <c r="BK75" s="717"/>
      <c r="BL75" s="717"/>
      <c r="BM75" s="717"/>
      <c r="BN75" s="717"/>
      <c r="BO75" s="717"/>
      <c r="BP75" s="717"/>
      <c r="BQ75" s="717"/>
      <c r="BR75" s="717"/>
      <c r="BS75" s="717"/>
      <c r="BT75" s="717"/>
      <c r="BU75" s="717"/>
      <c r="BV75" s="717"/>
      <c r="BW75" s="717"/>
      <c r="BX75" s="717"/>
      <c r="BY75" s="717"/>
      <c r="BZ75" s="717"/>
      <c r="CA75" s="717"/>
      <c r="CB75" s="717"/>
      <c r="CC75" s="717"/>
      <c r="CD75" s="717"/>
      <c r="CE75" s="717"/>
      <c r="CF75" s="717"/>
      <c r="CG75" s="717"/>
      <c r="CH75" s="717"/>
      <c r="CI75" s="717"/>
      <c r="CJ75" s="717"/>
      <c r="CK75" s="717"/>
      <c r="CL75" s="717"/>
      <c r="CN75" s="3"/>
      <c r="CO75" s="3"/>
      <c r="CP75" s="3"/>
      <c r="CQ75" s="3"/>
      <c r="CR75" s="3"/>
      <c r="CS75" s="3"/>
      <c r="CT75" s="3"/>
      <c r="CU75" s="3"/>
      <c r="CV75" s="3"/>
      <c r="CW75" s="5"/>
      <c r="CZ75" s="4"/>
      <c r="DA75" s="4"/>
      <c r="DB75" s="4"/>
      <c r="DC75" s="4"/>
      <c r="DD75" s="4"/>
    </row>
    <row r="76" spans="2:113" ht="13.5" customHeight="1">
      <c r="B76" s="716" t="s">
        <v>781</v>
      </c>
      <c r="C76" s="716"/>
      <c r="D76" s="716"/>
      <c r="E76" s="716"/>
      <c r="F76" s="716"/>
      <c r="G76" s="716"/>
      <c r="H76" s="716"/>
      <c r="I76" s="716"/>
      <c r="J76" s="716"/>
      <c r="K76" s="716"/>
      <c r="L76" s="716"/>
      <c r="M76" s="716"/>
      <c r="N76" s="716"/>
      <c r="O76" s="716"/>
      <c r="P76" s="716"/>
      <c r="Q76" s="716"/>
      <c r="R76" s="716"/>
      <c r="S76" s="716"/>
      <c r="T76" s="716"/>
      <c r="U76" s="716"/>
      <c r="V76" s="716"/>
      <c r="W76" s="716"/>
      <c r="X76" s="716"/>
      <c r="Y76" s="716"/>
      <c r="Z76" s="716"/>
      <c r="AA76" s="716"/>
      <c r="AB76" s="716"/>
      <c r="AC76" s="716"/>
      <c r="AD76" s="716"/>
      <c r="AE76" s="716"/>
      <c r="AF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N76" s="3"/>
      <c r="CO76" s="3"/>
      <c r="CP76" s="3"/>
      <c r="CQ76" s="3"/>
      <c r="CR76" s="3"/>
      <c r="CS76" s="3"/>
      <c r="CT76" s="3"/>
      <c r="CU76" s="3"/>
      <c r="CV76" s="3"/>
    </row>
    <row r="77" spans="2:113" ht="13.5" customHeight="1">
      <c r="B77" s="581" t="s">
        <v>455</v>
      </c>
      <c r="C77" s="581"/>
      <c r="D77" s="581"/>
      <c r="E77" s="581"/>
      <c r="F77" s="581"/>
      <c r="G77" s="581"/>
      <c r="H77" s="581"/>
      <c r="I77" s="581"/>
      <c r="J77" s="581"/>
      <c r="K77" s="581"/>
      <c r="L77" s="581"/>
      <c r="M77" s="581"/>
      <c r="N77" s="581"/>
      <c r="O77" s="581"/>
      <c r="P77" s="581"/>
      <c r="Q77" s="581"/>
      <c r="R77" s="581"/>
      <c r="S77" s="581"/>
      <c r="T77" s="581"/>
      <c r="U77" s="581"/>
      <c r="V77" s="581"/>
      <c r="W77" s="581"/>
      <c r="X77" s="581"/>
      <c r="Y77" s="581"/>
      <c r="Z77" s="581"/>
      <c r="AA77" s="581"/>
      <c r="AB77" s="581"/>
      <c r="AC77" s="581"/>
      <c r="AD77" s="581"/>
      <c r="AE77" s="581"/>
      <c r="AF77" s="581"/>
      <c r="AG77" s="581"/>
      <c r="AH77" s="581"/>
      <c r="AI77" s="581"/>
      <c r="AJ77" s="581"/>
      <c r="AK77" s="581"/>
      <c r="AL77" s="581"/>
      <c r="AM77" s="581"/>
      <c r="AN77" s="581"/>
      <c r="AO77" s="581"/>
      <c r="AP77" s="581"/>
      <c r="AQ77" s="581"/>
      <c r="AR77" s="581"/>
      <c r="AS77" s="581"/>
      <c r="AT77" s="581"/>
      <c r="AU77" s="581"/>
      <c r="AV77" s="581"/>
      <c r="AW77" s="581"/>
      <c r="AX77" s="581"/>
      <c r="AY77" s="581"/>
      <c r="AZ77" s="581"/>
      <c r="BA77" s="581"/>
      <c r="BB77" s="581"/>
      <c r="BC77" s="581"/>
      <c r="BD77" s="581"/>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581"/>
      <c r="CG77" s="581"/>
      <c r="CH77" s="581"/>
      <c r="CI77" s="581"/>
      <c r="CJ77" s="581"/>
      <c r="CK77" s="581"/>
      <c r="CL77" s="581"/>
      <c r="CN77" s="3"/>
      <c r="CO77" s="3"/>
      <c r="CP77" s="3"/>
      <c r="CQ77" s="3"/>
      <c r="CR77" s="3"/>
      <c r="CS77" s="3"/>
      <c r="CT77" s="3"/>
      <c r="CU77" s="3"/>
      <c r="CV77" s="3"/>
    </row>
    <row r="78" spans="2:113" ht="13.5" customHeight="1">
      <c r="B78" s="581" t="s">
        <v>456</v>
      </c>
      <c r="C78" s="581"/>
      <c r="D78" s="581"/>
      <c r="E78" s="581"/>
      <c r="F78" s="581"/>
      <c r="G78" s="581"/>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1"/>
      <c r="AY78" s="581"/>
      <c r="AZ78" s="581"/>
      <c r="BA78" s="581"/>
      <c r="BB78" s="581"/>
      <c r="BC78" s="581"/>
      <c r="BD78" s="581"/>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N78" s="2"/>
      <c r="CO78" s="2"/>
      <c r="CP78" s="2"/>
      <c r="CQ78" s="2"/>
      <c r="CR78" s="2"/>
      <c r="CS78" s="2"/>
      <c r="CT78" s="2"/>
      <c r="CU78" s="2"/>
      <c r="CV78" s="2"/>
    </row>
    <row r="79" spans="2:113" ht="13.5" customHeight="1">
      <c r="B79" s="581" t="s">
        <v>782</v>
      </c>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81"/>
      <c r="AL79" s="581"/>
      <c r="AM79" s="581"/>
      <c r="AN79" s="581"/>
      <c r="AO79" s="581"/>
      <c r="AP79" s="581"/>
      <c r="AQ79" s="581"/>
      <c r="AR79" s="581"/>
      <c r="AS79" s="581"/>
      <c r="AT79" s="581"/>
      <c r="AU79" s="581"/>
      <c r="AV79" s="581"/>
      <c r="AW79" s="581"/>
      <c r="AX79" s="581"/>
      <c r="AY79" s="581"/>
      <c r="AZ79" s="581"/>
      <c r="BA79" s="581"/>
      <c r="BB79" s="581"/>
      <c r="BC79" s="581"/>
      <c r="BD79" s="581"/>
      <c r="BE79" s="581"/>
      <c r="BF79" s="581"/>
      <c r="BG79" s="581"/>
      <c r="BH79" s="581"/>
      <c r="BI79" s="581"/>
      <c r="BJ79" s="581"/>
      <c r="BK79" s="581"/>
      <c r="BL79" s="581"/>
      <c r="BM79" s="581"/>
      <c r="BN79" s="581"/>
      <c r="BO79" s="581"/>
      <c r="BP79" s="581"/>
      <c r="BQ79" s="581"/>
      <c r="BR79" s="581"/>
      <c r="BS79" s="581"/>
      <c r="BT79" s="581"/>
      <c r="BU79" s="581"/>
      <c r="BV79" s="581"/>
      <c r="BW79" s="581"/>
      <c r="BX79" s="581"/>
      <c r="BY79" s="581"/>
      <c r="BZ79" s="581"/>
      <c r="CA79" s="581"/>
      <c r="CB79" s="581"/>
      <c r="CC79" s="581"/>
      <c r="CD79" s="581"/>
      <c r="CE79" s="581"/>
      <c r="CF79" s="581"/>
      <c r="CG79" s="581"/>
      <c r="CH79" s="581"/>
      <c r="CI79" s="581"/>
      <c r="CJ79" s="581"/>
      <c r="CK79" s="581"/>
      <c r="CL79" s="581"/>
      <c r="CM79" s="2"/>
      <c r="CN79" s="2"/>
      <c r="CO79" s="2"/>
      <c r="CP79" s="2"/>
      <c r="CQ79" s="2"/>
      <c r="CR79" s="2"/>
      <c r="CS79" s="2"/>
      <c r="CT79" s="2"/>
      <c r="CU79" s="2"/>
      <c r="CV79" s="2"/>
    </row>
  </sheetData>
  <mergeCells count="906">
    <mergeCell ref="B79:CL79"/>
    <mergeCell ref="CF72:CG72"/>
    <mergeCell ref="CH72:CJ72"/>
    <mergeCell ref="CK72:CR72"/>
    <mergeCell ref="CS72:CV72"/>
    <mergeCell ref="CW72:CZ72"/>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N1" zoomScale="80" zoomScaleNormal="80" workbookViewId="0">
      <selection activeCell="CZ23" sqref="CO23:DH23"/>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64" t="s">
        <v>776</v>
      </c>
      <c r="E2" s="964"/>
      <c r="F2" s="964"/>
      <c r="G2" s="964"/>
      <c r="H2" s="964"/>
      <c r="I2" s="964"/>
      <c r="J2" s="964"/>
      <c r="K2" s="964"/>
      <c r="L2" s="964"/>
      <c r="M2" s="964"/>
      <c r="N2" s="964"/>
      <c r="O2" s="964"/>
      <c r="P2" s="964"/>
      <c r="Q2" s="964"/>
      <c r="R2" s="280"/>
      <c r="S2" s="74"/>
      <c r="T2" s="74"/>
      <c r="U2" s="965" t="s">
        <v>200</v>
      </c>
      <c r="V2" s="966"/>
      <c r="W2" s="949" t="s">
        <v>384</v>
      </c>
      <c r="X2" s="947"/>
      <c r="Y2" s="947"/>
      <c r="Z2" s="947"/>
      <c r="AA2" s="947"/>
      <c r="AB2" s="947"/>
      <c r="AC2" s="969">
        <v>87636</v>
      </c>
      <c r="AD2" s="970"/>
      <c r="AE2" s="970"/>
      <c r="AF2" s="970"/>
      <c r="AG2" s="970"/>
      <c r="AH2" s="970"/>
      <c r="AI2" s="944" t="s">
        <v>187</v>
      </c>
      <c r="AJ2" s="944"/>
      <c r="AK2" s="79"/>
      <c r="AL2" s="971" t="s">
        <v>77</v>
      </c>
      <c r="AM2" s="971"/>
      <c r="AN2" s="971"/>
      <c r="AO2" s="78"/>
      <c r="AP2" s="949" t="s">
        <v>199</v>
      </c>
      <c r="AQ2" s="947"/>
      <c r="AR2" s="947"/>
      <c r="AS2" s="947"/>
      <c r="AT2" s="947"/>
      <c r="AU2" s="947"/>
      <c r="AV2" s="947"/>
      <c r="AW2" s="948"/>
      <c r="AX2" s="77"/>
      <c r="AY2" s="947" t="s">
        <v>198</v>
      </c>
      <c r="AZ2" s="947"/>
      <c r="BA2" s="947"/>
      <c r="BB2" s="947"/>
      <c r="BC2" s="947"/>
      <c r="BD2" s="947"/>
      <c r="BE2" s="76"/>
      <c r="BF2" s="961"/>
      <c r="BG2" s="963"/>
      <c r="BH2" s="947" t="s">
        <v>197</v>
      </c>
      <c r="BI2" s="947"/>
      <c r="BJ2" s="947"/>
      <c r="BK2" s="947"/>
      <c r="BL2" s="947"/>
      <c r="BM2" s="947"/>
      <c r="BN2" s="947"/>
      <c r="BO2" s="947"/>
      <c r="BP2" s="947"/>
      <c r="BQ2" s="947"/>
      <c r="BR2" s="947"/>
      <c r="BS2" s="947"/>
      <c r="BT2" s="947"/>
      <c r="BU2" s="944"/>
      <c r="BV2" s="944"/>
      <c r="BW2" s="945"/>
      <c r="BX2" s="75"/>
      <c r="BY2" s="74"/>
      <c r="BZ2" s="947" t="s">
        <v>196</v>
      </c>
      <c r="CA2" s="947"/>
      <c r="CB2" s="947"/>
      <c r="CC2" s="947"/>
      <c r="CD2" s="947"/>
      <c r="CE2" s="947"/>
      <c r="CF2" s="947"/>
      <c r="CG2" s="73"/>
      <c r="CH2" s="73"/>
      <c r="CI2" s="73"/>
      <c r="CJ2" s="73"/>
      <c r="CK2" s="947" t="s">
        <v>195</v>
      </c>
      <c r="CL2" s="947"/>
      <c r="CM2" s="947"/>
      <c r="CN2" s="947"/>
      <c r="CO2" s="947"/>
      <c r="CP2" s="947"/>
      <c r="CQ2" s="948"/>
      <c r="CR2" s="949" t="s">
        <v>194</v>
      </c>
      <c r="CS2" s="947"/>
      <c r="CT2" s="947"/>
      <c r="CU2" s="947"/>
      <c r="CV2" s="947"/>
      <c r="CW2" s="947"/>
      <c r="CX2" s="947"/>
      <c r="CY2" s="947"/>
      <c r="CZ2" s="947"/>
      <c r="DA2" s="948"/>
      <c r="DB2" s="950" t="s">
        <v>532</v>
      </c>
      <c r="DC2" s="944"/>
      <c r="DD2" s="944"/>
      <c r="DE2" s="944"/>
      <c r="DF2" s="944"/>
      <c r="DG2" s="944"/>
      <c r="DH2" s="951"/>
      <c r="DI2" s="4"/>
    </row>
    <row r="3" spans="2:113" ht="13.5" customHeight="1">
      <c r="B3" s="17"/>
      <c r="C3" s="6"/>
      <c r="D3" s="937"/>
      <c r="E3" s="937"/>
      <c r="F3" s="937"/>
      <c r="G3" s="937"/>
      <c r="H3" s="937"/>
      <c r="I3" s="937"/>
      <c r="J3" s="937"/>
      <c r="K3" s="937"/>
      <c r="L3" s="937"/>
      <c r="M3" s="937"/>
      <c r="N3" s="937"/>
      <c r="O3" s="937"/>
      <c r="P3" s="937"/>
      <c r="Q3" s="937"/>
      <c r="R3" s="281"/>
      <c r="S3" s="6"/>
      <c r="T3" s="6"/>
      <c r="U3" s="967"/>
      <c r="V3" s="968"/>
      <c r="W3" s="619" t="s">
        <v>386</v>
      </c>
      <c r="X3" s="582"/>
      <c r="Y3" s="582"/>
      <c r="Z3" s="582"/>
      <c r="AA3" s="582"/>
      <c r="AB3" s="582"/>
      <c r="AC3" s="583">
        <v>84835</v>
      </c>
      <c r="AD3" s="584"/>
      <c r="AE3" s="584"/>
      <c r="AF3" s="584"/>
      <c r="AG3" s="584"/>
      <c r="AH3" s="584"/>
      <c r="AI3" s="941" t="s">
        <v>187</v>
      </c>
      <c r="AJ3" s="941"/>
      <c r="AK3" s="72"/>
      <c r="AL3" s="972"/>
      <c r="AM3" s="972"/>
      <c r="AN3" s="972"/>
      <c r="AO3" s="71"/>
      <c r="AP3" s="697"/>
      <c r="AQ3" s="662"/>
      <c r="AR3" s="662"/>
      <c r="AS3" s="662"/>
      <c r="AT3" s="662"/>
      <c r="AU3" s="662"/>
      <c r="AV3" s="662"/>
      <c r="AW3" s="663"/>
      <c r="AX3" s="20"/>
      <c r="AY3" s="662"/>
      <c r="AZ3" s="662"/>
      <c r="BA3" s="662"/>
      <c r="BB3" s="662"/>
      <c r="BC3" s="662"/>
      <c r="BD3" s="662"/>
      <c r="BE3" s="21"/>
      <c r="BF3" s="962"/>
      <c r="BG3" s="824"/>
      <c r="BH3" s="662"/>
      <c r="BI3" s="662"/>
      <c r="BJ3" s="662"/>
      <c r="BK3" s="662"/>
      <c r="BL3" s="662"/>
      <c r="BM3" s="662"/>
      <c r="BN3" s="662"/>
      <c r="BO3" s="662"/>
      <c r="BP3" s="662"/>
      <c r="BQ3" s="662"/>
      <c r="BR3" s="662"/>
      <c r="BS3" s="662"/>
      <c r="BT3" s="662"/>
      <c r="BU3" s="936"/>
      <c r="BV3" s="936"/>
      <c r="BW3" s="946"/>
      <c r="BX3" s="46"/>
      <c r="BY3" s="4"/>
      <c r="BZ3" s="582"/>
      <c r="CA3" s="582"/>
      <c r="CB3" s="582"/>
      <c r="CC3" s="582"/>
      <c r="CD3" s="582"/>
      <c r="CE3" s="582"/>
      <c r="CF3" s="582"/>
      <c r="CG3" s="35"/>
      <c r="CH3" s="35"/>
      <c r="CI3" s="6"/>
      <c r="CJ3" s="6"/>
      <c r="CK3" s="582"/>
      <c r="CL3" s="582"/>
      <c r="CM3" s="582"/>
      <c r="CN3" s="582"/>
      <c r="CO3" s="582"/>
      <c r="CP3" s="582"/>
      <c r="CQ3" s="585"/>
      <c r="CR3" s="619"/>
      <c r="CS3" s="582"/>
      <c r="CT3" s="582"/>
      <c r="CU3" s="582"/>
      <c r="CV3" s="582"/>
      <c r="CW3" s="582"/>
      <c r="CX3" s="582"/>
      <c r="CY3" s="582"/>
      <c r="CZ3" s="582"/>
      <c r="DA3" s="585"/>
      <c r="DB3" s="817"/>
      <c r="DC3" s="941"/>
      <c r="DD3" s="941"/>
      <c r="DE3" s="941"/>
      <c r="DF3" s="941"/>
      <c r="DG3" s="941"/>
      <c r="DH3" s="952"/>
      <c r="DI3" s="4"/>
    </row>
    <row r="4" spans="2:113" ht="13.5" customHeight="1">
      <c r="B4" s="17"/>
      <c r="C4" s="6"/>
      <c r="D4" s="937"/>
      <c r="E4" s="937"/>
      <c r="F4" s="937"/>
      <c r="G4" s="937"/>
      <c r="H4" s="937"/>
      <c r="I4" s="937"/>
      <c r="J4" s="937"/>
      <c r="K4" s="937"/>
      <c r="L4" s="937"/>
      <c r="M4" s="937"/>
      <c r="N4" s="937"/>
      <c r="O4" s="937"/>
      <c r="P4" s="937"/>
      <c r="Q4" s="937"/>
      <c r="R4" s="281"/>
      <c r="S4" s="6"/>
      <c r="T4" s="6"/>
      <c r="U4" s="967"/>
      <c r="V4" s="968"/>
      <c r="W4" s="619" t="s">
        <v>193</v>
      </c>
      <c r="X4" s="582"/>
      <c r="Y4" s="582"/>
      <c r="Z4" s="582"/>
      <c r="AA4" s="582"/>
      <c r="AB4" s="582"/>
      <c r="AC4" s="973" t="s">
        <v>564</v>
      </c>
      <c r="AD4" s="820"/>
      <c r="AE4" s="820"/>
      <c r="AF4" s="820"/>
      <c r="AG4" s="820"/>
      <c r="AH4" s="820"/>
      <c r="AI4" s="941" t="s">
        <v>21</v>
      </c>
      <c r="AJ4" s="941"/>
      <c r="AK4" s="728" t="s">
        <v>777</v>
      </c>
      <c r="AL4" s="632"/>
      <c r="AM4" s="632"/>
      <c r="AN4" s="632"/>
      <c r="AO4" s="633"/>
      <c r="AP4" s="749">
        <v>89915</v>
      </c>
      <c r="AQ4" s="750"/>
      <c r="AR4" s="750"/>
      <c r="AS4" s="750"/>
      <c r="AT4" s="750"/>
      <c r="AU4" s="750"/>
      <c r="AV4" s="805" t="s">
        <v>187</v>
      </c>
      <c r="AW4" s="805"/>
      <c r="AX4" s="750">
        <v>88684</v>
      </c>
      <c r="AY4" s="750"/>
      <c r="AZ4" s="750"/>
      <c r="BA4" s="750"/>
      <c r="BB4" s="750"/>
      <c r="BC4" s="750"/>
      <c r="BD4" s="805" t="s">
        <v>187</v>
      </c>
      <c r="BE4" s="840"/>
      <c r="BF4" s="6"/>
      <c r="BG4" s="632" t="s">
        <v>77</v>
      </c>
      <c r="BH4" s="632"/>
      <c r="BI4" s="24"/>
      <c r="BJ4" s="801"/>
      <c r="BK4" s="632" t="s">
        <v>384</v>
      </c>
      <c r="BL4" s="632"/>
      <c r="BM4" s="632"/>
      <c r="BN4" s="632"/>
      <c r="BO4" s="632"/>
      <c r="BP4" s="840"/>
      <c r="BQ4" s="801"/>
      <c r="BR4" s="632" t="s">
        <v>386</v>
      </c>
      <c r="BS4" s="632"/>
      <c r="BT4" s="632"/>
      <c r="BU4" s="632"/>
      <c r="BV4" s="632"/>
      <c r="BW4" s="840"/>
      <c r="BX4" s="46"/>
      <c r="BY4" s="4"/>
      <c r="BZ4" s="69"/>
      <c r="CA4" s="69"/>
      <c r="CB4" s="69"/>
      <c r="CC4" s="69"/>
      <c r="CD4" s="69"/>
      <c r="CE4" s="69"/>
      <c r="CF4" s="69"/>
      <c r="CG4" s="6"/>
      <c r="CH4" s="6"/>
      <c r="CI4" s="6"/>
      <c r="CJ4" s="35"/>
      <c r="CK4" s="69"/>
      <c r="CL4" s="69"/>
      <c r="CM4" s="69"/>
      <c r="CN4" s="69"/>
      <c r="CO4" s="69"/>
      <c r="CP4" s="69"/>
      <c r="CQ4" s="68"/>
      <c r="CR4" s="619"/>
      <c r="CS4" s="582"/>
      <c r="CT4" s="582"/>
      <c r="CU4" s="582"/>
      <c r="CV4" s="582"/>
      <c r="CW4" s="582"/>
      <c r="CX4" s="582"/>
      <c r="CY4" s="582"/>
      <c r="CZ4" s="582"/>
      <c r="DA4" s="585"/>
      <c r="DB4" s="817"/>
      <c r="DC4" s="941"/>
      <c r="DD4" s="941"/>
      <c r="DE4" s="941"/>
      <c r="DF4" s="941"/>
      <c r="DG4" s="941"/>
      <c r="DH4" s="952"/>
      <c r="DI4" s="4"/>
    </row>
    <row r="5" spans="2:113" ht="13.5" customHeight="1">
      <c r="B5" s="17"/>
      <c r="C5" s="6"/>
      <c r="D5" s="937" t="s">
        <v>192</v>
      </c>
      <c r="E5" s="937"/>
      <c r="F5" s="937"/>
      <c r="G5" s="937"/>
      <c r="H5" s="937"/>
      <c r="I5" s="937"/>
      <c r="J5" s="937"/>
      <c r="K5" s="937"/>
      <c r="L5" s="937"/>
      <c r="M5" s="937"/>
      <c r="N5" s="937"/>
      <c r="O5" s="937"/>
      <c r="P5" s="937"/>
      <c r="Q5" s="937"/>
      <c r="R5" s="281"/>
      <c r="S5" s="6"/>
      <c r="T5" s="6"/>
      <c r="U5" s="728" t="s">
        <v>191</v>
      </c>
      <c r="V5" s="632"/>
      <c r="W5" s="632"/>
      <c r="X5" s="632"/>
      <c r="Y5" s="632"/>
      <c r="Z5" s="632"/>
      <c r="AA5" s="632"/>
      <c r="AB5" s="632"/>
      <c r="AC5" s="939">
        <v>17.97</v>
      </c>
      <c r="AD5" s="940"/>
      <c r="AE5" s="940"/>
      <c r="AF5" s="940"/>
      <c r="AG5" s="940"/>
      <c r="AH5" s="940"/>
      <c r="AI5" s="805" t="s">
        <v>190</v>
      </c>
      <c r="AJ5" s="805"/>
      <c r="AK5" s="619" t="s">
        <v>388</v>
      </c>
      <c r="AL5" s="582"/>
      <c r="AM5" s="582"/>
      <c r="AN5" s="582"/>
      <c r="AO5" s="585"/>
      <c r="AP5" s="583">
        <v>89089</v>
      </c>
      <c r="AQ5" s="584"/>
      <c r="AR5" s="584"/>
      <c r="AS5" s="584"/>
      <c r="AT5" s="584"/>
      <c r="AU5" s="584"/>
      <c r="AV5" s="941" t="s">
        <v>187</v>
      </c>
      <c r="AW5" s="941"/>
      <c r="AX5" s="584">
        <v>87906</v>
      </c>
      <c r="AY5" s="584"/>
      <c r="AZ5" s="584"/>
      <c r="BA5" s="584"/>
      <c r="BB5" s="584"/>
      <c r="BC5" s="584"/>
      <c r="BD5" s="941" t="s">
        <v>187</v>
      </c>
      <c r="BE5" s="818"/>
      <c r="BF5" s="11"/>
      <c r="BG5" s="582"/>
      <c r="BH5" s="582"/>
      <c r="BI5" s="70"/>
      <c r="BJ5" s="823"/>
      <c r="BK5" s="662"/>
      <c r="BL5" s="662"/>
      <c r="BM5" s="662"/>
      <c r="BN5" s="662"/>
      <c r="BO5" s="662"/>
      <c r="BP5" s="816"/>
      <c r="BQ5" s="823"/>
      <c r="BR5" s="662"/>
      <c r="BS5" s="662"/>
      <c r="BT5" s="662"/>
      <c r="BU5" s="662"/>
      <c r="BV5" s="662"/>
      <c r="BW5" s="816"/>
      <c r="BX5" s="46"/>
      <c r="BY5" s="4"/>
      <c r="BZ5" s="959" t="s">
        <v>389</v>
      </c>
      <c r="CA5" s="959"/>
      <c r="CB5" s="959"/>
      <c r="CC5" s="959"/>
      <c r="CD5" s="959"/>
      <c r="CE5" s="959"/>
      <c r="CF5" s="959"/>
      <c r="CG5" s="35"/>
      <c r="CH5" s="35"/>
      <c r="CI5" s="35"/>
      <c r="CJ5" s="35"/>
      <c r="CK5" s="959" t="s">
        <v>565</v>
      </c>
      <c r="CL5" s="959"/>
      <c r="CM5" s="959"/>
      <c r="CN5" s="959"/>
      <c r="CO5" s="959"/>
      <c r="CP5" s="959"/>
      <c r="CQ5" s="960"/>
      <c r="CR5" s="619" t="s">
        <v>189</v>
      </c>
      <c r="CS5" s="582"/>
      <c r="CT5" s="582"/>
      <c r="CU5" s="582"/>
      <c r="CV5" s="582"/>
      <c r="CW5" s="582"/>
      <c r="CX5" s="582"/>
      <c r="CY5" s="582"/>
      <c r="CZ5" s="582"/>
      <c r="DA5" s="585"/>
      <c r="DB5" s="953">
        <v>43505</v>
      </c>
      <c r="DC5" s="954"/>
      <c r="DD5" s="954"/>
      <c r="DE5" s="954"/>
      <c r="DF5" s="954"/>
      <c r="DG5" s="954"/>
      <c r="DH5" s="955"/>
      <c r="DI5" s="4"/>
    </row>
    <row r="6" spans="2:113" ht="13.5" customHeight="1">
      <c r="B6" s="17"/>
      <c r="C6" s="6"/>
      <c r="D6" s="938"/>
      <c r="E6" s="938"/>
      <c r="F6" s="938"/>
      <c r="G6" s="938"/>
      <c r="H6" s="938"/>
      <c r="I6" s="938"/>
      <c r="J6" s="938"/>
      <c r="K6" s="938"/>
      <c r="L6" s="938"/>
      <c r="M6" s="938"/>
      <c r="N6" s="938"/>
      <c r="O6" s="938"/>
      <c r="P6" s="938"/>
      <c r="Q6" s="938"/>
      <c r="R6" s="281"/>
      <c r="S6" s="6"/>
      <c r="T6" s="6"/>
      <c r="U6" s="619" t="s">
        <v>188</v>
      </c>
      <c r="V6" s="582"/>
      <c r="W6" s="582"/>
      <c r="X6" s="582"/>
      <c r="Y6" s="582"/>
      <c r="Z6" s="582"/>
      <c r="AA6" s="582"/>
      <c r="AB6" s="582"/>
      <c r="AC6" s="583">
        <v>4877</v>
      </c>
      <c r="AD6" s="584"/>
      <c r="AE6" s="584"/>
      <c r="AF6" s="584"/>
      <c r="AG6" s="584"/>
      <c r="AH6" s="584"/>
      <c r="AI6" s="941" t="s">
        <v>187</v>
      </c>
      <c r="AJ6" s="941"/>
      <c r="AK6" s="697" t="s">
        <v>186</v>
      </c>
      <c r="AL6" s="662"/>
      <c r="AM6" s="662"/>
      <c r="AN6" s="662"/>
      <c r="AO6" s="663"/>
      <c r="AP6" s="934" t="s">
        <v>544</v>
      </c>
      <c r="AQ6" s="935"/>
      <c r="AR6" s="935"/>
      <c r="AS6" s="935"/>
      <c r="AT6" s="935"/>
      <c r="AU6" s="935"/>
      <c r="AV6" s="936" t="s">
        <v>21</v>
      </c>
      <c r="AW6" s="936"/>
      <c r="AX6" s="935" t="s">
        <v>544</v>
      </c>
      <c r="AY6" s="935"/>
      <c r="AZ6" s="935"/>
      <c r="BA6" s="935"/>
      <c r="BB6" s="935"/>
      <c r="BC6" s="935"/>
      <c r="BD6" s="936" t="s">
        <v>21</v>
      </c>
      <c r="BE6" s="936"/>
      <c r="BF6" s="795" t="s">
        <v>185</v>
      </c>
      <c r="BG6" s="788"/>
      <c r="BH6" s="788"/>
      <c r="BI6" s="796"/>
      <c r="BJ6" s="584">
        <v>483</v>
      </c>
      <c r="BK6" s="584"/>
      <c r="BL6" s="584"/>
      <c r="BM6" s="584"/>
      <c r="BN6" s="584"/>
      <c r="BO6" s="584"/>
      <c r="BP6" s="584"/>
      <c r="BQ6" s="584">
        <v>485</v>
      </c>
      <c r="BR6" s="584"/>
      <c r="BS6" s="584"/>
      <c r="BT6" s="584"/>
      <c r="BU6" s="584"/>
      <c r="BV6" s="584"/>
      <c r="BW6" s="672"/>
      <c r="BX6" s="46"/>
      <c r="BY6" s="4"/>
      <c r="BZ6" s="69"/>
      <c r="CA6" s="69"/>
      <c r="CB6" s="69"/>
      <c r="CC6" s="69"/>
      <c r="CD6" s="69"/>
      <c r="CE6" s="69"/>
      <c r="CF6" s="69"/>
      <c r="CG6" s="6"/>
      <c r="CH6" s="6"/>
      <c r="CI6" s="6"/>
      <c r="CJ6" s="6"/>
      <c r="CK6" s="69"/>
      <c r="CL6" s="69"/>
      <c r="CM6" s="69"/>
      <c r="CN6" s="69"/>
      <c r="CO6" s="69"/>
      <c r="CP6" s="69"/>
      <c r="CQ6" s="68"/>
      <c r="CR6" s="619"/>
      <c r="CS6" s="582"/>
      <c r="CT6" s="582"/>
      <c r="CU6" s="582"/>
      <c r="CV6" s="582"/>
      <c r="CW6" s="582"/>
      <c r="CX6" s="582"/>
      <c r="CY6" s="582"/>
      <c r="CZ6" s="582"/>
      <c r="DA6" s="585"/>
      <c r="DB6" s="953"/>
      <c r="DC6" s="954"/>
      <c r="DD6" s="954"/>
      <c r="DE6" s="954"/>
      <c r="DF6" s="954"/>
      <c r="DG6" s="954"/>
      <c r="DH6" s="955"/>
      <c r="DI6" s="4"/>
    </row>
    <row r="7" spans="2:113" ht="13.5" customHeight="1">
      <c r="B7" s="932"/>
      <c r="C7" s="930"/>
      <c r="D7" s="930"/>
      <c r="E7" s="930"/>
      <c r="F7" s="788" t="s">
        <v>184</v>
      </c>
      <c r="G7" s="788"/>
      <c r="H7" s="788"/>
      <c r="I7" s="788"/>
      <c r="J7" s="788"/>
      <c r="K7" s="788"/>
      <c r="L7" s="788"/>
      <c r="M7" s="788"/>
      <c r="N7" s="788"/>
      <c r="O7" s="788"/>
      <c r="P7" s="788"/>
      <c r="Q7" s="788"/>
      <c r="R7" s="788"/>
      <c r="S7" s="788"/>
      <c r="T7" s="928"/>
      <c r="U7" s="928"/>
      <c r="V7" s="928"/>
      <c r="W7" s="930"/>
      <c r="X7" s="788" t="s">
        <v>393</v>
      </c>
      <c r="Y7" s="788"/>
      <c r="Z7" s="788"/>
      <c r="AA7" s="788"/>
      <c r="AB7" s="788"/>
      <c r="AC7" s="788"/>
      <c r="AD7" s="788"/>
      <c r="AE7" s="788"/>
      <c r="AF7" s="788"/>
      <c r="AG7" s="928"/>
      <c r="AH7" s="928"/>
      <c r="AI7" s="805"/>
      <c r="AJ7" s="942"/>
      <c r="AK7" s="35"/>
      <c r="AL7" s="35"/>
      <c r="AM7" s="35"/>
      <c r="AN7" s="35"/>
      <c r="AO7" s="35"/>
      <c r="AP7" s="35"/>
      <c r="AQ7" s="35"/>
      <c r="AR7" s="35"/>
      <c r="AS7" s="35"/>
      <c r="AT7" s="35"/>
      <c r="AU7" s="35"/>
      <c r="AV7" s="35"/>
      <c r="AW7" s="35"/>
      <c r="AX7" s="35"/>
      <c r="AY7" s="35"/>
      <c r="AZ7" s="35"/>
      <c r="BA7" s="35"/>
      <c r="BB7" s="35"/>
      <c r="BC7" s="35"/>
      <c r="BD7" s="35"/>
      <c r="BE7" s="35"/>
      <c r="BF7" s="660"/>
      <c r="BG7" s="582"/>
      <c r="BH7" s="582"/>
      <c r="BI7" s="626"/>
      <c r="BJ7" s="588">
        <v>1.3</v>
      </c>
      <c r="BK7" s="588"/>
      <c r="BL7" s="588"/>
      <c r="BM7" s="588"/>
      <c r="BN7" s="588"/>
      <c r="BO7" s="588"/>
      <c r="BP7" s="588"/>
      <c r="BQ7" s="588">
        <v>1.4</v>
      </c>
      <c r="BR7" s="588"/>
      <c r="BS7" s="588"/>
      <c r="BT7" s="588"/>
      <c r="BU7" s="588"/>
      <c r="BV7" s="588"/>
      <c r="BW7" s="647"/>
      <c r="BX7" s="46"/>
      <c r="BY7" s="4"/>
      <c r="BZ7" s="959" t="s">
        <v>394</v>
      </c>
      <c r="CA7" s="959"/>
      <c r="CB7" s="959"/>
      <c r="CC7" s="959"/>
      <c r="CD7" s="959"/>
      <c r="CE7" s="959"/>
      <c r="CF7" s="959"/>
      <c r="CG7" s="35"/>
      <c r="CH7" s="35"/>
      <c r="CI7" s="35"/>
      <c r="CJ7" s="35"/>
      <c r="CK7" s="959" t="s">
        <v>223</v>
      </c>
      <c r="CL7" s="959"/>
      <c r="CM7" s="959"/>
      <c r="CN7" s="959"/>
      <c r="CO7" s="959"/>
      <c r="CP7" s="959"/>
      <c r="CQ7" s="960"/>
      <c r="CR7" s="619"/>
      <c r="CS7" s="582"/>
      <c r="CT7" s="582"/>
      <c r="CU7" s="582"/>
      <c r="CV7" s="582"/>
      <c r="CW7" s="582"/>
      <c r="CX7" s="582"/>
      <c r="CY7" s="582"/>
      <c r="CZ7" s="582"/>
      <c r="DA7" s="585"/>
      <c r="DB7" s="953"/>
      <c r="DC7" s="954"/>
      <c r="DD7" s="954"/>
      <c r="DE7" s="954"/>
      <c r="DF7" s="954"/>
      <c r="DG7" s="954"/>
      <c r="DH7" s="955"/>
      <c r="DI7" s="4"/>
    </row>
    <row r="8" spans="2:113" ht="13.5" customHeight="1">
      <c r="B8" s="933"/>
      <c r="C8" s="931"/>
      <c r="D8" s="931"/>
      <c r="E8" s="931"/>
      <c r="F8" s="806"/>
      <c r="G8" s="806"/>
      <c r="H8" s="806"/>
      <c r="I8" s="806"/>
      <c r="J8" s="806"/>
      <c r="K8" s="806"/>
      <c r="L8" s="806"/>
      <c r="M8" s="806"/>
      <c r="N8" s="806"/>
      <c r="O8" s="806"/>
      <c r="P8" s="806"/>
      <c r="Q8" s="806"/>
      <c r="R8" s="806"/>
      <c r="S8" s="806"/>
      <c r="T8" s="929"/>
      <c r="U8" s="929"/>
      <c r="V8" s="929"/>
      <c r="W8" s="931"/>
      <c r="X8" s="806"/>
      <c r="Y8" s="806"/>
      <c r="Z8" s="806"/>
      <c r="AA8" s="806"/>
      <c r="AB8" s="806"/>
      <c r="AC8" s="806"/>
      <c r="AD8" s="806"/>
      <c r="AE8" s="806"/>
      <c r="AF8" s="806"/>
      <c r="AG8" s="929"/>
      <c r="AH8" s="929"/>
      <c r="AI8" s="929"/>
      <c r="AJ8" s="943"/>
      <c r="AK8" s="35"/>
      <c r="AL8" s="35"/>
      <c r="AM8" s="35"/>
      <c r="AN8" s="35"/>
      <c r="AO8" s="35"/>
      <c r="AP8" s="35"/>
      <c r="AQ8" s="35"/>
      <c r="AR8" s="35"/>
      <c r="AS8" s="35"/>
      <c r="AT8" s="35"/>
      <c r="AU8" s="35"/>
      <c r="AV8" s="35"/>
      <c r="AW8" s="35"/>
      <c r="AX8" s="35"/>
      <c r="AY8" s="35"/>
      <c r="AZ8" s="35"/>
      <c r="BA8" s="35"/>
      <c r="BB8" s="35"/>
      <c r="BC8" s="35"/>
      <c r="BD8" s="35"/>
      <c r="BE8" s="35"/>
      <c r="BF8" s="660" t="s">
        <v>183</v>
      </c>
      <c r="BG8" s="582"/>
      <c r="BH8" s="582"/>
      <c r="BI8" s="626"/>
      <c r="BJ8" s="584">
        <v>7363</v>
      </c>
      <c r="BK8" s="584"/>
      <c r="BL8" s="584"/>
      <c r="BM8" s="584"/>
      <c r="BN8" s="584"/>
      <c r="BO8" s="584"/>
      <c r="BP8" s="584"/>
      <c r="BQ8" s="584">
        <v>7265</v>
      </c>
      <c r="BR8" s="584"/>
      <c r="BS8" s="584"/>
      <c r="BT8" s="584"/>
      <c r="BU8" s="584"/>
      <c r="BV8" s="584"/>
      <c r="BW8" s="672"/>
      <c r="BX8" s="33"/>
      <c r="BY8" s="32"/>
      <c r="BZ8" s="67"/>
      <c r="CA8" s="67"/>
      <c r="CB8" s="67"/>
      <c r="CC8" s="67"/>
      <c r="CD8" s="67"/>
      <c r="CE8" s="67"/>
      <c r="CF8" s="67"/>
      <c r="CG8" s="30"/>
      <c r="CH8" s="30"/>
      <c r="CI8" s="30"/>
      <c r="CJ8" s="30"/>
      <c r="CK8" s="67"/>
      <c r="CL8" s="67"/>
      <c r="CM8" s="67"/>
      <c r="CN8" s="67"/>
      <c r="CO8" s="67"/>
      <c r="CP8" s="67"/>
      <c r="CQ8" s="66"/>
      <c r="CR8" s="697"/>
      <c r="CS8" s="662"/>
      <c r="CT8" s="662"/>
      <c r="CU8" s="662"/>
      <c r="CV8" s="662"/>
      <c r="CW8" s="662"/>
      <c r="CX8" s="662"/>
      <c r="CY8" s="662"/>
      <c r="CZ8" s="662"/>
      <c r="DA8" s="663"/>
      <c r="DB8" s="956"/>
      <c r="DC8" s="957"/>
      <c r="DD8" s="957"/>
      <c r="DE8" s="957"/>
      <c r="DF8" s="957"/>
      <c r="DG8" s="957"/>
      <c r="DH8" s="958"/>
      <c r="DI8" s="4"/>
    </row>
    <row r="9" spans="2:113" ht="13.5" customHeight="1">
      <c r="B9" s="29"/>
      <c r="C9" s="28"/>
      <c r="D9" s="788" t="s">
        <v>77</v>
      </c>
      <c r="E9" s="788"/>
      <c r="F9" s="788"/>
      <c r="G9" s="788"/>
      <c r="H9" s="788"/>
      <c r="I9" s="788"/>
      <c r="J9" s="788"/>
      <c r="K9" s="27"/>
      <c r="L9" s="25"/>
      <c r="M9" s="26"/>
      <c r="N9" s="788" t="s">
        <v>76</v>
      </c>
      <c r="O9" s="788"/>
      <c r="P9" s="788"/>
      <c r="Q9" s="788"/>
      <c r="R9" s="788"/>
      <c r="S9" s="788"/>
      <c r="T9" s="25"/>
      <c r="U9" s="795" t="s">
        <v>73</v>
      </c>
      <c r="V9" s="788"/>
      <c r="W9" s="788"/>
      <c r="X9" s="796"/>
      <c r="Y9" s="795" t="s">
        <v>182</v>
      </c>
      <c r="Z9" s="788"/>
      <c r="AA9" s="788"/>
      <c r="AB9" s="788"/>
      <c r="AC9" s="788"/>
      <c r="AD9" s="788"/>
      <c r="AE9" s="788"/>
      <c r="AF9" s="788"/>
      <c r="AG9" s="795" t="s">
        <v>73</v>
      </c>
      <c r="AH9" s="788"/>
      <c r="AI9" s="788"/>
      <c r="AJ9" s="796"/>
      <c r="AK9" s="46"/>
      <c r="AL9" s="4"/>
      <c r="AM9" s="4"/>
      <c r="AN9" s="4"/>
      <c r="AO9" s="4"/>
      <c r="AP9" s="4"/>
      <c r="AQ9" s="4"/>
      <c r="AR9" s="4"/>
      <c r="AS9" s="4"/>
      <c r="AT9" s="4"/>
      <c r="AU9" s="4"/>
      <c r="AV9" s="4"/>
      <c r="AW9" s="4"/>
      <c r="AX9" s="4"/>
      <c r="AY9" s="4"/>
      <c r="AZ9" s="4"/>
      <c r="BA9" s="4"/>
      <c r="BB9" s="4"/>
      <c r="BC9" s="4"/>
      <c r="BD9" s="4"/>
      <c r="BE9" s="4"/>
      <c r="BF9" s="660"/>
      <c r="BG9" s="582"/>
      <c r="BH9" s="582"/>
      <c r="BI9" s="626"/>
      <c r="BJ9" s="588">
        <v>19.600000000000001</v>
      </c>
      <c r="BK9" s="588"/>
      <c r="BL9" s="588"/>
      <c r="BM9" s="588"/>
      <c r="BN9" s="588"/>
      <c r="BO9" s="588"/>
      <c r="BP9" s="588"/>
      <c r="BQ9" s="588">
        <v>20.5</v>
      </c>
      <c r="BR9" s="588"/>
      <c r="BS9" s="588"/>
      <c r="BT9" s="588"/>
      <c r="BU9" s="588"/>
      <c r="BV9" s="588"/>
      <c r="BW9" s="647"/>
      <c r="BX9" s="39"/>
      <c r="BY9" s="43"/>
      <c r="BZ9" s="43"/>
      <c r="CA9" s="632" t="s">
        <v>181</v>
      </c>
      <c r="CB9" s="632"/>
      <c r="CC9" s="632"/>
      <c r="CD9" s="632"/>
      <c r="CE9" s="632"/>
      <c r="CF9" s="632"/>
      <c r="CG9" s="632"/>
      <c r="CH9" s="632"/>
      <c r="CI9" s="632"/>
      <c r="CJ9" s="632"/>
      <c r="CK9" s="632"/>
      <c r="CL9" s="38"/>
      <c r="CM9" s="38"/>
      <c r="CN9" s="24"/>
      <c r="CO9" s="728" t="s">
        <v>778</v>
      </c>
      <c r="CP9" s="632"/>
      <c r="CQ9" s="632"/>
      <c r="CR9" s="632"/>
      <c r="CS9" s="632"/>
      <c r="CT9" s="632"/>
      <c r="CU9" s="632"/>
      <c r="CV9" s="632"/>
      <c r="CW9" s="632"/>
      <c r="CX9" s="632"/>
      <c r="CY9" s="728" t="s">
        <v>395</v>
      </c>
      <c r="CZ9" s="632"/>
      <c r="DA9" s="632"/>
      <c r="DB9" s="632"/>
      <c r="DC9" s="632"/>
      <c r="DD9" s="632"/>
      <c r="DE9" s="632"/>
      <c r="DF9" s="632"/>
      <c r="DG9" s="632"/>
      <c r="DH9" s="809"/>
      <c r="DI9" s="4"/>
    </row>
    <row r="10" spans="2:113" ht="13.5" customHeight="1">
      <c r="B10" s="65"/>
      <c r="C10" s="54"/>
      <c r="D10" s="806"/>
      <c r="E10" s="806"/>
      <c r="F10" s="806"/>
      <c r="G10" s="806"/>
      <c r="H10" s="806"/>
      <c r="I10" s="806"/>
      <c r="J10" s="806"/>
      <c r="K10" s="36"/>
      <c r="L10" s="53"/>
      <c r="M10" s="55"/>
      <c r="N10" s="916"/>
      <c r="O10" s="916"/>
      <c r="P10" s="916"/>
      <c r="Q10" s="916"/>
      <c r="R10" s="916"/>
      <c r="S10" s="916"/>
      <c r="T10" s="53"/>
      <c r="U10" s="917"/>
      <c r="V10" s="916"/>
      <c r="W10" s="916"/>
      <c r="X10" s="918"/>
      <c r="Y10" s="855"/>
      <c r="Z10" s="806"/>
      <c r="AA10" s="806"/>
      <c r="AB10" s="806"/>
      <c r="AC10" s="806"/>
      <c r="AD10" s="806"/>
      <c r="AE10" s="806"/>
      <c r="AF10" s="806"/>
      <c r="AG10" s="917"/>
      <c r="AH10" s="916"/>
      <c r="AI10" s="916"/>
      <c r="AJ10" s="918"/>
      <c r="AK10" s="46"/>
      <c r="AL10" s="4"/>
      <c r="AM10" s="4"/>
      <c r="AN10" s="4"/>
      <c r="AO10" s="4"/>
      <c r="AP10" s="4"/>
      <c r="AQ10" s="6"/>
      <c r="AR10" s="6"/>
      <c r="AS10" s="6"/>
      <c r="AT10" s="6"/>
      <c r="AU10" s="6"/>
      <c r="AV10" s="6"/>
      <c r="AW10" s="6"/>
      <c r="AX10" s="6"/>
      <c r="AY10" s="6"/>
      <c r="AZ10" s="6"/>
      <c r="BA10" s="6"/>
      <c r="BB10" s="6"/>
      <c r="BC10" s="6"/>
      <c r="BD10" s="6"/>
      <c r="BE10" s="6"/>
      <c r="BF10" s="660" t="s">
        <v>180</v>
      </c>
      <c r="BG10" s="582"/>
      <c r="BH10" s="582"/>
      <c r="BI10" s="626"/>
      <c r="BJ10" s="584">
        <v>29788</v>
      </c>
      <c r="BK10" s="584"/>
      <c r="BL10" s="584"/>
      <c r="BM10" s="584"/>
      <c r="BN10" s="584"/>
      <c r="BO10" s="584"/>
      <c r="BP10" s="584"/>
      <c r="BQ10" s="584">
        <v>27674</v>
      </c>
      <c r="BR10" s="584"/>
      <c r="BS10" s="584"/>
      <c r="BT10" s="584"/>
      <c r="BU10" s="584"/>
      <c r="BV10" s="584"/>
      <c r="BW10" s="584"/>
      <c r="BX10" s="22"/>
      <c r="BY10" s="30"/>
      <c r="BZ10" s="30"/>
      <c r="CA10" s="662"/>
      <c r="CB10" s="662"/>
      <c r="CC10" s="662"/>
      <c r="CD10" s="662"/>
      <c r="CE10" s="662"/>
      <c r="CF10" s="662"/>
      <c r="CG10" s="662"/>
      <c r="CH10" s="662"/>
      <c r="CI10" s="662"/>
      <c r="CJ10" s="662"/>
      <c r="CK10" s="662"/>
      <c r="CL10" s="30"/>
      <c r="CM10" s="30"/>
      <c r="CN10" s="21"/>
      <c r="CO10" s="697"/>
      <c r="CP10" s="662"/>
      <c r="CQ10" s="662"/>
      <c r="CR10" s="662"/>
      <c r="CS10" s="662"/>
      <c r="CT10" s="662"/>
      <c r="CU10" s="662"/>
      <c r="CV10" s="662"/>
      <c r="CW10" s="662"/>
      <c r="CX10" s="662"/>
      <c r="CY10" s="697"/>
      <c r="CZ10" s="662"/>
      <c r="DA10" s="662"/>
      <c r="DB10" s="662"/>
      <c r="DC10" s="662"/>
      <c r="DD10" s="662"/>
      <c r="DE10" s="662"/>
      <c r="DF10" s="662"/>
      <c r="DG10" s="662"/>
      <c r="DH10" s="810"/>
      <c r="DI10" s="4"/>
    </row>
    <row r="11" spans="2:113" ht="13.5" customHeight="1">
      <c r="B11" s="849" t="s">
        <v>179</v>
      </c>
      <c r="C11" s="773"/>
      <c r="D11" s="773"/>
      <c r="E11" s="773"/>
      <c r="F11" s="773"/>
      <c r="G11" s="773"/>
      <c r="H11" s="773"/>
      <c r="I11" s="773"/>
      <c r="J11" s="773"/>
      <c r="K11" s="773"/>
      <c r="L11" s="774"/>
      <c r="M11" s="583">
        <v>15131414</v>
      </c>
      <c r="N11" s="584"/>
      <c r="O11" s="584"/>
      <c r="P11" s="584"/>
      <c r="Q11" s="584"/>
      <c r="R11" s="584"/>
      <c r="S11" s="584"/>
      <c r="T11" s="584"/>
      <c r="U11" s="588">
        <v>47.1</v>
      </c>
      <c r="V11" s="588"/>
      <c r="W11" s="588"/>
      <c r="X11" s="588"/>
      <c r="Y11" s="790">
        <v>13913394</v>
      </c>
      <c r="Z11" s="790"/>
      <c r="AA11" s="790"/>
      <c r="AB11" s="790"/>
      <c r="AC11" s="790"/>
      <c r="AD11" s="790"/>
      <c r="AE11" s="790"/>
      <c r="AF11" s="790"/>
      <c r="AG11" s="791">
        <v>81.099999999999994</v>
      </c>
      <c r="AH11" s="791"/>
      <c r="AI11" s="791"/>
      <c r="AJ11" s="792"/>
      <c r="AK11" s="46"/>
      <c r="AL11" s="4"/>
      <c r="AM11" s="4"/>
      <c r="AN11" s="4"/>
      <c r="AO11" s="4"/>
      <c r="AP11" s="4"/>
      <c r="AQ11" s="6"/>
      <c r="AR11" s="6"/>
      <c r="AS11" s="6"/>
      <c r="AT11" s="6"/>
      <c r="AU11" s="6"/>
      <c r="AV11" s="6"/>
      <c r="AW11" s="6"/>
      <c r="AX11" s="6"/>
      <c r="AY11" s="6"/>
      <c r="AZ11" s="6"/>
      <c r="BA11" s="6"/>
      <c r="BB11" s="6"/>
      <c r="BC11" s="6"/>
      <c r="BD11" s="6"/>
      <c r="BE11" s="6"/>
      <c r="BF11" s="855"/>
      <c r="BG11" s="806"/>
      <c r="BH11" s="806"/>
      <c r="BI11" s="856"/>
      <c r="BJ11" s="922">
        <v>79.2</v>
      </c>
      <c r="BK11" s="922"/>
      <c r="BL11" s="922"/>
      <c r="BM11" s="922"/>
      <c r="BN11" s="922"/>
      <c r="BO11" s="922"/>
      <c r="BP11" s="922"/>
      <c r="BQ11" s="922">
        <v>78.099999999999994</v>
      </c>
      <c r="BR11" s="922"/>
      <c r="BS11" s="922"/>
      <c r="BT11" s="922"/>
      <c r="BU11" s="922"/>
      <c r="BV11" s="922"/>
      <c r="BW11" s="925"/>
      <c r="BX11" s="719"/>
      <c r="BY11" s="926"/>
      <c r="BZ11" s="728" t="s">
        <v>396</v>
      </c>
      <c r="CA11" s="793"/>
      <c r="CB11" s="793"/>
      <c r="CC11" s="793"/>
      <c r="CD11" s="793"/>
      <c r="CE11" s="793"/>
      <c r="CF11" s="793"/>
      <c r="CG11" s="793"/>
      <c r="CH11" s="793"/>
      <c r="CI11" s="793"/>
      <c r="CJ11" s="793"/>
      <c r="CK11" s="793"/>
      <c r="CL11" s="793"/>
      <c r="CM11" s="793"/>
      <c r="CN11" s="794"/>
      <c r="CO11" s="749">
        <v>32149998</v>
      </c>
      <c r="CP11" s="750"/>
      <c r="CQ11" s="750"/>
      <c r="CR11" s="750"/>
      <c r="CS11" s="750"/>
      <c r="CT11" s="750"/>
      <c r="CU11" s="750"/>
      <c r="CV11" s="750"/>
      <c r="CW11" s="750"/>
      <c r="CX11" s="750"/>
      <c r="CY11" s="750">
        <v>34537388</v>
      </c>
      <c r="CZ11" s="750"/>
      <c r="DA11" s="750"/>
      <c r="DB11" s="750"/>
      <c r="DC11" s="750"/>
      <c r="DD11" s="750"/>
      <c r="DE11" s="750"/>
      <c r="DF11" s="750"/>
      <c r="DG11" s="750"/>
      <c r="DH11" s="927"/>
      <c r="DI11" s="4"/>
    </row>
    <row r="12" spans="2:113" ht="13.5" customHeight="1">
      <c r="B12" s="659" t="s">
        <v>397</v>
      </c>
      <c r="C12" s="582"/>
      <c r="D12" s="582"/>
      <c r="E12" s="582"/>
      <c r="F12" s="582"/>
      <c r="G12" s="582"/>
      <c r="H12" s="582"/>
      <c r="I12" s="582"/>
      <c r="J12" s="582"/>
      <c r="K12" s="582"/>
      <c r="L12" s="585"/>
      <c r="M12" s="583">
        <v>148204</v>
      </c>
      <c r="N12" s="584"/>
      <c r="O12" s="584"/>
      <c r="P12" s="584"/>
      <c r="Q12" s="584"/>
      <c r="R12" s="584"/>
      <c r="S12" s="584"/>
      <c r="T12" s="584"/>
      <c r="U12" s="588">
        <v>0.5</v>
      </c>
      <c r="V12" s="588"/>
      <c r="W12" s="588"/>
      <c r="X12" s="588"/>
      <c r="Y12" s="584">
        <v>148204</v>
      </c>
      <c r="Z12" s="584"/>
      <c r="AA12" s="584"/>
      <c r="AB12" s="584"/>
      <c r="AC12" s="584"/>
      <c r="AD12" s="584"/>
      <c r="AE12" s="584"/>
      <c r="AF12" s="584"/>
      <c r="AG12" s="588">
        <v>0.9</v>
      </c>
      <c r="AH12" s="588"/>
      <c r="AI12" s="588"/>
      <c r="AJ12" s="647"/>
      <c r="AK12" s="39"/>
      <c r="AL12" s="43"/>
      <c r="AM12" s="43"/>
      <c r="AN12" s="632" t="s">
        <v>178</v>
      </c>
      <c r="AO12" s="632"/>
      <c r="AP12" s="632"/>
      <c r="AQ12" s="632"/>
      <c r="AR12" s="632"/>
      <c r="AS12" s="632"/>
      <c r="AT12" s="632"/>
      <c r="AU12" s="632"/>
      <c r="AV12" s="632"/>
      <c r="AW12" s="632"/>
      <c r="AX12" s="632"/>
      <c r="AY12" s="632"/>
      <c r="AZ12" s="632"/>
      <c r="BA12" s="632"/>
      <c r="BB12" s="632"/>
      <c r="BC12" s="38"/>
      <c r="BD12" s="38"/>
      <c r="BE12" s="632" t="s">
        <v>393</v>
      </c>
      <c r="BF12" s="582"/>
      <c r="BG12" s="582"/>
      <c r="BH12" s="582"/>
      <c r="BI12" s="582"/>
      <c r="BJ12" s="632"/>
      <c r="BK12" s="632"/>
      <c r="BL12" s="632"/>
      <c r="BM12" s="632"/>
      <c r="BN12" s="38"/>
      <c r="BO12" s="38"/>
      <c r="BP12" s="38"/>
      <c r="BQ12" s="893" t="s">
        <v>398</v>
      </c>
      <c r="BR12" s="745"/>
      <c r="BS12" s="745"/>
      <c r="BT12" s="745"/>
      <c r="BU12" s="745"/>
      <c r="BV12" s="745"/>
      <c r="BW12" s="746"/>
      <c r="BX12" s="924" t="s">
        <v>399</v>
      </c>
      <c r="BY12" s="896"/>
      <c r="BZ12" s="619" t="s">
        <v>400</v>
      </c>
      <c r="CA12" s="684"/>
      <c r="CB12" s="684"/>
      <c r="CC12" s="684"/>
      <c r="CD12" s="684"/>
      <c r="CE12" s="684"/>
      <c r="CF12" s="684"/>
      <c r="CG12" s="684"/>
      <c r="CH12" s="684"/>
      <c r="CI12" s="684"/>
      <c r="CJ12" s="684"/>
      <c r="CK12" s="684"/>
      <c r="CL12" s="684"/>
      <c r="CM12" s="684"/>
      <c r="CN12" s="685"/>
      <c r="CO12" s="583">
        <v>31382711</v>
      </c>
      <c r="CP12" s="584"/>
      <c r="CQ12" s="584"/>
      <c r="CR12" s="584"/>
      <c r="CS12" s="584"/>
      <c r="CT12" s="584"/>
      <c r="CU12" s="584"/>
      <c r="CV12" s="584"/>
      <c r="CW12" s="584"/>
      <c r="CX12" s="584"/>
      <c r="CY12" s="584">
        <v>33886137</v>
      </c>
      <c r="CZ12" s="584"/>
      <c r="DA12" s="584"/>
      <c r="DB12" s="584"/>
      <c r="DC12" s="584"/>
      <c r="DD12" s="584"/>
      <c r="DE12" s="584"/>
      <c r="DF12" s="584"/>
      <c r="DG12" s="584"/>
      <c r="DH12" s="903"/>
      <c r="DI12" s="4"/>
    </row>
    <row r="13" spans="2:113" ht="13.5" customHeight="1">
      <c r="B13" s="659" t="s">
        <v>401</v>
      </c>
      <c r="C13" s="582"/>
      <c r="D13" s="582"/>
      <c r="E13" s="582"/>
      <c r="F13" s="582"/>
      <c r="G13" s="582"/>
      <c r="H13" s="582"/>
      <c r="I13" s="582"/>
      <c r="J13" s="582"/>
      <c r="K13" s="582"/>
      <c r="L13" s="585"/>
      <c r="M13" s="583">
        <v>28990</v>
      </c>
      <c r="N13" s="584"/>
      <c r="O13" s="584"/>
      <c r="P13" s="584"/>
      <c r="Q13" s="584"/>
      <c r="R13" s="584"/>
      <c r="S13" s="584"/>
      <c r="T13" s="584"/>
      <c r="U13" s="588">
        <v>0.1</v>
      </c>
      <c r="V13" s="588"/>
      <c r="W13" s="588"/>
      <c r="X13" s="588"/>
      <c r="Y13" s="584">
        <v>28990</v>
      </c>
      <c r="Z13" s="584"/>
      <c r="AA13" s="584"/>
      <c r="AB13" s="584"/>
      <c r="AC13" s="584"/>
      <c r="AD13" s="584"/>
      <c r="AE13" s="584"/>
      <c r="AF13" s="584"/>
      <c r="AG13" s="588">
        <v>0.2</v>
      </c>
      <c r="AH13" s="588"/>
      <c r="AI13" s="588"/>
      <c r="AJ13" s="647"/>
      <c r="AK13" s="49"/>
      <c r="AL13" s="6"/>
      <c r="AM13" s="6"/>
      <c r="AN13" s="806"/>
      <c r="AO13" s="806"/>
      <c r="AP13" s="806"/>
      <c r="AQ13" s="806"/>
      <c r="AR13" s="806"/>
      <c r="AS13" s="806"/>
      <c r="AT13" s="806"/>
      <c r="AU13" s="806"/>
      <c r="AV13" s="806"/>
      <c r="AW13" s="806"/>
      <c r="AX13" s="806"/>
      <c r="AY13" s="806"/>
      <c r="AZ13" s="806"/>
      <c r="BA13" s="806"/>
      <c r="BB13" s="806"/>
      <c r="BC13" s="35"/>
      <c r="BD13" s="35"/>
      <c r="BE13" s="582"/>
      <c r="BF13" s="582"/>
      <c r="BG13" s="582"/>
      <c r="BH13" s="582"/>
      <c r="BI13" s="582"/>
      <c r="BJ13" s="582"/>
      <c r="BK13" s="582"/>
      <c r="BL13" s="582"/>
      <c r="BM13" s="582"/>
      <c r="BN13" s="35"/>
      <c r="BO13" s="35"/>
      <c r="BP13" s="35"/>
      <c r="BQ13" s="905"/>
      <c r="BR13" s="906"/>
      <c r="BS13" s="906"/>
      <c r="BT13" s="906"/>
      <c r="BU13" s="906"/>
      <c r="BV13" s="906"/>
      <c r="BW13" s="923"/>
      <c r="BX13" s="924"/>
      <c r="BY13" s="896"/>
      <c r="BZ13" s="619" t="s">
        <v>402</v>
      </c>
      <c r="CA13" s="684"/>
      <c r="CB13" s="684"/>
      <c r="CC13" s="684"/>
      <c r="CD13" s="684"/>
      <c r="CE13" s="684"/>
      <c r="CF13" s="684"/>
      <c r="CG13" s="684"/>
      <c r="CH13" s="684"/>
      <c r="CI13" s="684"/>
      <c r="CJ13" s="684"/>
      <c r="CK13" s="684"/>
      <c r="CL13" s="684"/>
      <c r="CM13" s="684"/>
      <c r="CN13" s="685"/>
      <c r="CO13" s="583">
        <v>767287</v>
      </c>
      <c r="CP13" s="584"/>
      <c r="CQ13" s="584"/>
      <c r="CR13" s="584"/>
      <c r="CS13" s="584"/>
      <c r="CT13" s="584"/>
      <c r="CU13" s="584"/>
      <c r="CV13" s="584"/>
      <c r="CW13" s="584"/>
      <c r="CX13" s="584"/>
      <c r="CY13" s="584">
        <v>651251</v>
      </c>
      <c r="CZ13" s="584"/>
      <c r="DA13" s="584"/>
      <c r="DB13" s="584"/>
      <c r="DC13" s="584"/>
      <c r="DD13" s="584"/>
      <c r="DE13" s="584"/>
      <c r="DF13" s="584"/>
      <c r="DG13" s="584"/>
      <c r="DH13" s="903"/>
      <c r="DI13" s="4"/>
    </row>
    <row r="14" spans="2:113" ht="13.5" customHeight="1">
      <c r="B14" s="659" t="s">
        <v>176</v>
      </c>
      <c r="C14" s="582"/>
      <c r="D14" s="582"/>
      <c r="E14" s="582"/>
      <c r="F14" s="582"/>
      <c r="G14" s="582"/>
      <c r="H14" s="582"/>
      <c r="I14" s="582"/>
      <c r="J14" s="582"/>
      <c r="K14" s="582"/>
      <c r="L14" s="585"/>
      <c r="M14" s="583">
        <v>119370</v>
      </c>
      <c r="N14" s="584"/>
      <c r="O14" s="584"/>
      <c r="P14" s="584"/>
      <c r="Q14" s="584"/>
      <c r="R14" s="584"/>
      <c r="S14" s="584"/>
      <c r="T14" s="584"/>
      <c r="U14" s="588">
        <v>0.4</v>
      </c>
      <c r="V14" s="588"/>
      <c r="W14" s="588"/>
      <c r="X14" s="588"/>
      <c r="Y14" s="584">
        <v>119370</v>
      </c>
      <c r="Z14" s="584"/>
      <c r="AA14" s="584"/>
      <c r="AB14" s="584"/>
      <c r="AC14" s="584"/>
      <c r="AD14" s="584"/>
      <c r="AE14" s="584"/>
      <c r="AF14" s="584"/>
      <c r="AG14" s="588">
        <v>0.7</v>
      </c>
      <c r="AH14" s="588"/>
      <c r="AI14" s="588"/>
      <c r="AJ14" s="647"/>
      <c r="AK14" s="26"/>
      <c r="AL14" s="28"/>
      <c r="AM14" s="914" t="s">
        <v>77</v>
      </c>
      <c r="AN14" s="914"/>
      <c r="AO14" s="914"/>
      <c r="AP14" s="914"/>
      <c r="AQ14" s="914"/>
      <c r="AR14" s="914"/>
      <c r="AS14" s="914"/>
      <c r="AT14" s="914"/>
      <c r="AU14" s="64"/>
      <c r="AV14" s="63"/>
      <c r="AW14" s="26"/>
      <c r="AX14" s="788" t="s">
        <v>175</v>
      </c>
      <c r="AY14" s="788"/>
      <c r="AZ14" s="788"/>
      <c r="BA14" s="788"/>
      <c r="BB14" s="788"/>
      <c r="BC14" s="788"/>
      <c r="BD14" s="788"/>
      <c r="BE14" s="25"/>
      <c r="BF14" s="795" t="s">
        <v>73</v>
      </c>
      <c r="BG14" s="788"/>
      <c r="BH14" s="788"/>
      <c r="BI14" s="796"/>
      <c r="BJ14" s="26"/>
      <c r="BK14" s="914" t="s">
        <v>174</v>
      </c>
      <c r="BL14" s="914"/>
      <c r="BM14" s="914"/>
      <c r="BN14" s="914"/>
      <c r="BO14" s="914"/>
      <c r="BP14" s="62"/>
      <c r="BQ14" s="795" t="s">
        <v>173</v>
      </c>
      <c r="BR14" s="788"/>
      <c r="BS14" s="788"/>
      <c r="BT14" s="788"/>
      <c r="BU14" s="789"/>
      <c r="BV14" s="919" t="s">
        <v>403</v>
      </c>
      <c r="BW14" s="920"/>
      <c r="BX14" s="924"/>
      <c r="BY14" s="896"/>
      <c r="BZ14" s="641" t="s">
        <v>404</v>
      </c>
      <c r="CA14" s="694"/>
      <c r="CB14" s="694"/>
      <c r="CC14" s="694"/>
      <c r="CD14" s="694"/>
      <c r="CE14" s="694"/>
      <c r="CF14" s="694"/>
      <c r="CG14" s="694"/>
      <c r="CH14" s="694"/>
      <c r="CI14" s="694"/>
      <c r="CJ14" s="694"/>
      <c r="CK14" s="694"/>
      <c r="CL14" s="694"/>
      <c r="CM14" s="694"/>
      <c r="CN14" s="921"/>
      <c r="CO14" s="583">
        <v>31724</v>
      </c>
      <c r="CP14" s="584"/>
      <c r="CQ14" s="584"/>
      <c r="CR14" s="584"/>
      <c r="CS14" s="584"/>
      <c r="CT14" s="584"/>
      <c r="CU14" s="584"/>
      <c r="CV14" s="584"/>
      <c r="CW14" s="584"/>
      <c r="CX14" s="584"/>
      <c r="CY14" s="584">
        <v>85309</v>
      </c>
      <c r="CZ14" s="584"/>
      <c r="DA14" s="584"/>
      <c r="DB14" s="584"/>
      <c r="DC14" s="584"/>
      <c r="DD14" s="584"/>
      <c r="DE14" s="584"/>
      <c r="DF14" s="584"/>
      <c r="DG14" s="584"/>
      <c r="DH14" s="903"/>
      <c r="DI14" s="4"/>
    </row>
    <row r="15" spans="2:113" ht="13.5" customHeight="1">
      <c r="B15" s="853" t="s">
        <v>172</v>
      </c>
      <c r="C15" s="695"/>
      <c r="D15" s="695"/>
      <c r="E15" s="695"/>
      <c r="F15" s="695"/>
      <c r="G15" s="695"/>
      <c r="H15" s="695"/>
      <c r="I15" s="695"/>
      <c r="J15" s="695"/>
      <c r="K15" s="695"/>
      <c r="L15" s="696"/>
      <c r="M15" s="583">
        <v>119572</v>
      </c>
      <c r="N15" s="584"/>
      <c r="O15" s="584"/>
      <c r="P15" s="584"/>
      <c r="Q15" s="584"/>
      <c r="R15" s="584"/>
      <c r="S15" s="584"/>
      <c r="T15" s="584"/>
      <c r="U15" s="588">
        <v>0.4</v>
      </c>
      <c r="V15" s="588"/>
      <c r="W15" s="588"/>
      <c r="X15" s="588"/>
      <c r="Y15" s="584">
        <v>119572</v>
      </c>
      <c r="Z15" s="584"/>
      <c r="AA15" s="584"/>
      <c r="AB15" s="584"/>
      <c r="AC15" s="584"/>
      <c r="AD15" s="584"/>
      <c r="AE15" s="584"/>
      <c r="AF15" s="584"/>
      <c r="AG15" s="588">
        <v>0.7</v>
      </c>
      <c r="AH15" s="588"/>
      <c r="AI15" s="588"/>
      <c r="AJ15" s="647"/>
      <c r="AK15" s="55"/>
      <c r="AL15" s="54"/>
      <c r="AM15" s="915"/>
      <c r="AN15" s="915"/>
      <c r="AO15" s="915"/>
      <c r="AP15" s="915"/>
      <c r="AQ15" s="915"/>
      <c r="AR15" s="915"/>
      <c r="AS15" s="915"/>
      <c r="AT15" s="915"/>
      <c r="AU15" s="54"/>
      <c r="AV15" s="61"/>
      <c r="AW15" s="55"/>
      <c r="AX15" s="916"/>
      <c r="AY15" s="916"/>
      <c r="AZ15" s="916"/>
      <c r="BA15" s="916"/>
      <c r="BB15" s="916"/>
      <c r="BC15" s="916"/>
      <c r="BD15" s="916"/>
      <c r="BE15" s="61"/>
      <c r="BF15" s="917"/>
      <c r="BG15" s="916"/>
      <c r="BH15" s="916"/>
      <c r="BI15" s="918"/>
      <c r="BJ15" s="55"/>
      <c r="BK15" s="916"/>
      <c r="BL15" s="916"/>
      <c r="BM15" s="916"/>
      <c r="BN15" s="916"/>
      <c r="BO15" s="916"/>
      <c r="BP15" s="61"/>
      <c r="BQ15" s="619" t="s">
        <v>171</v>
      </c>
      <c r="BR15" s="582"/>
      <c r="BS15" s="582"/>
      <c r="BT15" s="582"/>
      <c r="BU15" s="585"/>
      <c r="BV15" s="817" t="s">
        <v>403</v>
      </c>
      <c r="BW15" s="818"/>
      <c r="BX15" s="924"/>
      <c r="BY15" s="896"/>
      <c r="BZ15" s="619" t="s">
        <v>405</v>
      </c>
      <c r="CA15" s="694"/>
      <c r="CB15" s="694"/>
      <c r="CC15" s="694"/>
      <c r="CD15" s="694"/>
      <c r="CE15" s="694"/>
      <c r="CF15" s="694"/>
      <c r="CG15" s="694"/>
      <c r="CH15" s="694"/>
      <c r="CI15" s="694"/>
      <c r="CJ15" s="694"/>
      <c r="CK15" s="694"/>
      <c r="CL15" s="694"/>
      <c r="CM15" s="694"/>
      <c r="CN15" s="921"/>
      <c r="CO15" s="583">
        <v>735563</v>
      </c>
      <c r="CP15" s="584"/>
      <c r="CQ15" s="584"/>
      <c r="CR15" s="584"/>
      <c r="CS15" s="584"/>
      <c r="CT15" s="584"/>
      <c r="CU15" s="584"/>
      <c r="CV15" s="584"/>
      <c r="CW15" s="584"/>
      <c r="CX15" s="584"/>
      <c r="CY15" s="584">
        <v>565942</v>
      </c>
      <c r="CZ15" s="584"/>
      <c r="DA15" s="584"/>
      <c r="DB15" s="584"/>
      <c r="DC15" s="584"/>
      <c r="DD15" s="584"/>
      <c r="DE15" s="584"/>
      <c r="DF15" s="584"/>
      <c r="DG15" s="584"/>
      <c r="DH15" s="903"/>
      <c r="DI15" s="4"/>
    </row>
    <row r="16" spans="2:113" ht="13.5" customHeight="1">
      <c r="B16" s="853" t="s">
        <v>779</v>
      </c>
      <c r="C16" s="695"/>
      <c r="D16" s="695"/>
      <c r="E16" s="695"/>
      <c r="F16" s="695"/>
      <c r="G16" s="695"/>
      <c r="H16" s="695"/>
      <c r="I16" s="695"/>
      <c r="J16" s="695"/>
      <c r="K16" s="695"/>
      <c r="L16" s="696"/>
      <c r="M16" s="583" t="s">
        <v>368</v>
      </c>
      <c r="N16" s="584"/>
      <c r="O16" s="584"/>
      <c r="P16" s="584"/>
      <c r="Q16" s="584"/>
      <c r="R16" s="584"/>
      <c r="S16" s="584"/>
      <c r="T16" s="584"/>
      <c r="U16" s="588" t="s">
        <v>368</v>
      </c>
      <c r="V16" s="588"/>
      <c r="W16" s="588"/>
      <c r="X16" s="588"/>
      <c r="Y16" s="584" t="s">
        <v>368</v>
      </c>
      <c r="Z16" s="584"/>
      <c r="AA16" s="584"/>
      <c r="AB16" s="584"/>
      <c r="AC16" s="584"/>
      <c r="AD16" s="584"/>
      <c r="AE16" s="584"/>
      <c r="AF16" s="584"/>
      <c r="AG16" s="588" t="s">
        <v>368</v>
      </c>
      <c r="AH16" s="588"/>
      <c r="AI16" s="588"/>
      <c r="AJ16" s="647"/>
      <c r="AK16" s="619" t="s">
        <v>169</v>
      </c>
      <c r="AL16" s="582"/>
      <c r="AM16" s="582"/>
      <c r="AN16" s="582"/>
      <c r="AO16" s="582"/>
      <c r="AP16" s="582"/>
      <c r="AQ16" s="582"/>
      <c r="AR16" s="582"/>
      <c r="AS16" s="582"/>
      <c r="AT16" s="582"/>
      <c r="AU16" s="582"/>
      <c r="AV16" s="585"/>
      <c r="AW16" s="583">
        <v>13913394</v>
      </c>
      <c r="AX16" s="584"/>
      <c r="AY16" s="584"/>
      <c r="AZ16" s="584"/>
      <c r="BA16" s="584"/>
      <c r="BB16" s="584"/>
      <c r="BC16" s="584"/>
      <c r="BD16" s="584"/>
      <c r="BE16" s="584"/>
      <c r="BF16" s="588">
        <v>92</v>
      </c>
      <c r="BG16" s="588"/>
      <c r="BH16" s="588"/>
      <c r="BI16" s="588"/>
      <c r="BJ16" s="584">
        <v>52398</v>
      </c>
      <c r="BK16" s="821"/>
      <c r="BL16" s="821"/>
      <c r="BM16" s="821"/>
      <c r="BN16" s="821"/>
      <c r="BO16" s="821"/>
      <c r="BP16" s="822"/>
      <c r="BQ16" s="619" t="s">
        <v>168</v>
      </c>
      <c r="BR16" s="582"/>
      <c r="BS16" s="582"/>
      <c r="BT16" s="582"/>
      <c r="BU16" s="585"/>
      <c r="BV16" s="817" t="s">
        <v>403</v>
      </c>
      <c r="BW16" s="818"/>
      <c r="BX16" s="924"/>
      <c r="BY16" s="896"/>
      <c r="BZ16" s="619" t="s">
        <v>406</v>
      </c>
      <c r="CA16" s="684"/>
      <c r="CB16" s="684"/>
      <c r="CC16" s="684"/>
      <c r="CD16" s="684"/>
      <c r="CE16" s="684"/>
      <c r="CF16" s="684"/>
      <c r="CG16" s="684"/>
      <c r="CH16" s="684"/>
      <c r="CI16" s="684"/>
      <c r="CJ16" s="684"/>
      <c r="CK16" s="684"/>
      <c r="CL16" s="684"/>
      <c r="CM16" s="684"/>
      <c r="CN16" s="685"/>
      <c r="CO16" s="583">
        <v>169621</v>
      </c>
      <c r="CP16" s="584"/>
      <c r="CQ16" s="584"/>
      <c r="CR16" s="584"/>
      <c r="CS16" s="584"/>
      <c r="CT16" s="584"/>
      <c r="CU16" s="584"/>
      <c r="CV16" s="584"/>
      <c r="CW16" s="584"/>
      <c r="CX16" s="584"/>
      <c r="CY16" s="584">
        <v>-74723</v>
      </c>
      <c r="CZ16" s="584"/>
      <c r="DA16" s="584"/>
      <c r="DB16" s="584"/>
      <c r="DC16" s="584"/>
      <c r="DD16" s="584"/>
      <c r="DE16" s="584"/>
      <c r="DF16" s="584"/>
      <c r="DG16" s="584"/>
      <c r="DH16" s="903"/>
      <c r="DI16" s="4"/>
    </row>
    <row r="17" spans="2:113" ht="13.5" customHeight="1">
      <c r="B17" s="853" t="s">
        <v>780</v>
      </c>
      <c r="C17" s="695"/>
      <c r="D17" s="695"/>
      <c r="E17" s="695"/>
      <c r="F17" s="695"/>
      <c r="G17" s="695"/>
      <c r="H17" s="695"/>
      <c r="I17" s="695"/>
      <c r="J17" s="695"/>
      <c r="K17" s="695"/>
      <c r="L17" s="696"/>
      <c r="M17" s="583" t="s">
        <v>368</v>
      </c>
      <c r="N17" s="584"/>
      <c r="O17" s="584"/>
      <c r="P17" s="584"/>
      <c r="Q17" s="584"/>
      <c r="R17" s="584"/>
      <c r="S17" s="584"/>
      <c r="T17" s="584"/>
      <c r="U17" s="588" t="s">
        <v>368</v>
      </c>
      <c r="V17" s="588"/>
      <c r="W17" s="588"/>
      <c r="X17" s="588"/>
      <c r="Y17" s="584" t="s">
        <v>368</v>
      </c>
      <c r="Z17" s="584"/>
      <c r="AA17" s="584"/>
      <c r="AB17" s="584"/>
      <c r="AC17" s="584"/>
      <c r="AD17" s="584"/>
      <c r="AE17" s="584"/>
      <c r="AF17" s="584"/>
      <c r="AG17" s="588" t="s">
        <v>368</v>
      </c>
      <c r="AH17" s="588"/>
      <c r="AI17" s="588"/>
      <c r="AJ17" s="647"/>
      <c r="AK17" s="49"/>
      <c r="AL17" s="582" t="s">
        <v>166</v>
      </c>
      <c r="AM17" s="582"/>
      <c r="AN17" s="582"/>
      <c r="AO17" s="582"/>
      <c r="AP17" s="582"/>
      <c r="AQ17" s="582"/>
      <c r="AR17" s="582"/>
      <c r="AS17" s="582"/>
      <c r="AT17" s="582"/>
      <c r="AU17" s="582"/>
      <c r="AV17" s="585"/>
      <c r="AW17" s="583">
        <v>13913394</v>
      </c>
      <c r="AX17" s="584"/>
      <c r="AY17" s="584"/>
      <c r="AZ17" s="584"/>
      <c r="BA17" s="584"/>
      <c r="BB17" s="584"/>
      <c r="BC17" s="584"/>
      <c r="BD17" s="584"/>
      <c r="BE17" s="584"/>
      <c r="BF17" s="588">
        <v>92</v>
      </c>
      <c r="BG17" s="588"/>
      <c r="BH17" s="588"/>
      <c r="BI17" s="588"/>
      <c r="BJ17" s="584">
        <v>52398</v>
      </c>
      <c r="BK17" s="821"/>
      <c r="BL17" s="821"/>
      <c r="BM17" s="821"/>
      <c r="BN17" s="821"/>
      <c r="BO17" s="821"/>
      <c r="BP17" s="822"/>
      <c r="BQ17" s="619" t="s">
        <v>165</v>
      </c>
      <c r="BR17" s="582"/>
      <c r="BS17" s="582"/>
      <c r="BT17" s="582"/>
      <c r="BU17" s="585"/>
      <c r="BV17" s="817" t="s">
        <v>403</v>
      </c>
      <c r="BW17" s="818"/>
      <c r="BX17" s="924"/>
      <c r="BY17" s="896"/>
      <c r="BZ17" s="619" t="s">
        <v>39</v>
      </c>
      <c r="CA17" s="684"/>
      <c r="CB17" s="684"/>
      <c r="CC17" s="684"/>
      <c r="CD17" s="684"/>
      <c r="CE17" s="684"/>
      <c r="CF17" s="684"/>
      <c r="CG17" s="684"/>
      <c r="CH17" s="684"/>
      <c r="CI17" s="684"/>
      <c r="CJ17" s="684"/>
      <c r="CK17" s="684"/>
      <c r="CL17" s="684"/>
      <c r="CM17" s="684"/>
      <c r="CN17" s="685"/>
      <c r="CO17" s="583">
        <v>3887</v>
      </c>
      <c r="CP17" s="584"/>
      <c r="CQ17" s="584"/>
      <c r="CR17" s="584"/>
      <c r="CS17" s="584"/>
      <c r="CT17" s="584"/>
      <c r="CU17" s="584"/>
      <c r="CV17" s="584"/>
      <c r="CW17" s="584"/>
      <c r="CX17" s="584"/>
      <c r="CY17" s="584">
        <v>89803</v>
      </c>
      <c r="CZ17" s="584"/>
      <c r="DA17" s="584"/>
      <c r="DB17" s="584"/>
      <c r="DC17" s="584"/>
      <c r="DD17" s="584"/>
      <c r="DE17" s="584"/>
      <c r="DF17" s="584"/>
      <c r="DG17" s="584"/>
      <c r="DH17" s="903"/>
      <c r="DI17" s="4"/>
    </row>
    <row r="18" spans="2:113" ht="13.5" customHeight="1">
      <c r="B18" s="853" t="s">
        <v>170</v>
      </c>
      <c r="C18" s="695"/>
      <c r="D18" s="695"/>
      <c r="E18" s="695"/>
      <c r="F18" s="695"/>
      <c r="G18" s="695"/>
      <c r="H18" s="695"/>
      <c r="I18" s="695"/>
      <c r="J18" s="695"/>
      <c r="K18" s="695"/>
      <c r="L18" s="696"/>
      <c r="M18" s="583">
        <v>1721941</v>
      </c>
      <c r="N18" s="584"/>
      <c r="O18" s="584"/>
      <c r="P18" s="584"/>
      <c r="Q18" s="584"/>
      <c r="R18" s="584"/>
      <c r="S18" s="584"/>
      <c r="T18" s="584"/>
      <c r="U18" s="588">
        <v>5.4</v>
      </c>
      <c r="V18" s="588"/>
      <c r="W18" s="588"/>
      <c r="X18" s="588"/>
      <c r="Y18" s="584">
        <v>1721941</v>
      </c>
      <c r="Z18" s="584"/>
      <c r="AA18" s="584"/>
      <c r="AB18" s="584"/>
      <c r="AC18" s="584"/>
      <c r="AD18" s="584"/>
      <c r="AE18" s="584"/>
      <c r="AF18" s="584"/>
      <c r="AG18" s="588">
        <v>10</v>
      </c>
      <c r="AH18" s="588"/>
      <c r="AI18" s="588"/>
      <c r="AJ18" s="647"/>
      <c r="AK18" s="49"/>
      <c r="AL18" s="6"/>
      <c r="AM18" s="908" t="s">
        <v>7</v>
      </c>
      <c r="AN18" s="908"/>
      <c r="AO18" s="908"/>
      <c r="AP18" s="908"/>
      <c r="AQ18" s="908"/>
      <c r="AR18" s="908"/>
      <c r="AS18" s="908"/>
      <c r="AT18" s="908"/>
      <c r="AU18" s="908"/>
      <c r="AV18" s="909"/>
      <c r="AW18" s="583">
        <v>7426533</v>
      </c>
      <c r="AX18" s="584"/>
      <c r="AY18" s="584"/>
      <c r="AZ18" s="584"/>
      <c r="BA18" s="584"/>
      <c r="BB18" s="584"/>
      <c r="BC18" s="584"/>
      <c r="BD18" s="584"/>
      <c r="BE18" s="584"/>
      <c r="BF18" s="588">
        <v>49.1</v>
      </c>
      <c r="BG18" s="588"/>
      <c r="BH18" s="588"/>
      <c r="BI18" s="588"/>
      <c r="BJ18" s="584">
        <v>52398</v>
      </c>
      <c r="BK18" s="821"/>
      <c r="BL18" s="821"/>
      <c r="BM18" s="821"/>
      <c r="BN18" s="821"/>
      <c r="BO18" s="821"/>
      <c r="BP18" s="822"/>
      <c r="BQ18" s="619" t="s">
        <v>163</v>
      </c>
      <c r="BR18" s="582"/>
      <c r="BS18" s="582"/>
      <c r="BT18" s="582"/>
      <c r="BU18" s="585"/>
      <c r="BV18" s="817" t="s">
        <v>403</v>
      </c>
      <c r="BW18" s="818"/>
      <c r="BX18" s="924"/>
      <c r="BY18" s="896"/>
      <c r="BZ18" s="619" t="s">
        <v>407</v>
      </c>
      <c r="CA18" s="684"/>
      <c r="CB18" s="684"/>
      <c r="CC18" s="684"/>
      <c r="CD18" s="684"/>
      <c r="CE18" s="684"/>
      <c r="CF18" s="684"/>
      <c r="CG18" s="684"/>
      <c r="CH18" s="684"/>
      <c r="CI18" s="684"/>
      <c r="CJ18" s="684"/>
      <c r="CK18" s="684"/>
      <c r="CL18" s="684"/>
      <c r="CM18" s="684"/>
      <c r="CN18" s="685"/>
      <c r="CO18" s="583" t="s">
        <v>368</v>
      </c>
      <c r="CP18" s="584"/>
      <c r="CQ18" s="584"/>
      <c r="CR18" s="584"/>
      <c r="CS18" s="584"/>
      <c r="CT18" s="584"/>
      <c r="CU18" s="584"/>
      <c r="CV18" s="584"/>
      <c r="CW18" s="584"/>
      <c r="CX18" s="584"/>
      <c r="CY18" s="584" t="s">
        <v>368</v>
      </c>
      <c r="CZ18" s="584"/>
      <c r="DA18" s="584"/>
      <c r="DB18" s="584"/>
      <c r="DC18" s="584"/>
      <c r="DD18" s="584"/>
      <c r="DE18" s="584"/>
      <c r="DF18" s="584"/>
      <c r="DG18" s="584"/>
      <c r="DH18" s="903"/>
      <c r="DI18" s="4"/>
    </row>
    <row r="19" spans="2:113" ht="13.5" customHeight="1">
      <c r="B19" s="853" t="s">
        <v>167</v>
      </c>
      <c r="C19" s="695"/>
      <c r="D19" s="695"/>
      <c r="E19" s="695"/>
      <c r="F19" s="695"/>
      <c r="G19" s="695"/>
      <c r="H19" s="695"/>
      <c r="I19" s="695"/>
      <c r="J19" s="695"/>
      <c r="K19" s="695"/>
      <c r="L19" s="696"/>
      <c r="M19" s="583">
        <v>78421</v>
      </c>
      <c r="N19" s="584"/>
      <c r="O19" s="584"/>
      <c r="P19" s="584"/>
      <c r="Q19" s="584"/>
      <c r="R19" s="584"/>
      <c r="S19" s="584"/>
      <c r="T19" s="584"/>
      <c r="U19" s="588">
        <v>0.2</v>
      </c>
      <c r="V19" s="588"/>
      <c r="W19" s="588"/>
      <c r="X19" s="588"/>
      <c r="Y19" s="584">
        <v>78421</v>
      </c>
      <c r="Z19" s="584"/>
      <c r="AA19" s="584"/>
      <c r="AB19" s="584"/>
      <c r="AC19" s="584"/>
      <c r="AD19" s="584"/>
      <c r="AE19" s="584"/>
      <c r="AF19" s="584"/>
      <c r="AG19" s="588">
        <v>0.5</v>
      </c>
      <c r="AH19" s="588"/>
      <c r="AI19" s="588"/>
      <c r="AJ19" s="647"/>
      <c r="AK19" s="911" t="s">
        <v>116</v>
      </c>
      <c r="AL19" s="60"/>
      <c r="AM19" s="59"/>
      <c r="AN19" s="894" t="s">
        <v>161</v>
      </c>
      <c r="AO19" s="894"/>
      <c r="AP19" s="894"/>
      <c r="AQ19" s="894"/>
      <c r="AR19" s="894"/>
      <c r="AS19" s="894"/>
      <c r="AT19" s="894"/>
      <c r="AU19" s="894"/>
      <c r="AV19" s="895"/>
      <c r="AW19" s="741">
        <v>155191</v>
      </c>
      <c r="AX19" s="742"/>
      <c r="AY19" s="742"/>
      <c r="AZ19" s="742"/>
      <c r="BA19" s="742"/>
      <c r="BB19" s="742"/>
      <c r="BC19" s="742"/>
      <c r="BD19" s="742"/>
      <c r="BE19" s="742"/>
      <c r="BF19" s="743">
        <v>1</v>
      </c>
      <c r="BG19" s="743"/>
      <c r="BH19" s="743"/>
      <c r="BI19" s="743"/>
      <c r="BJ19" s="742" t="s">
        <v>368</v>
      </c>
      <c r="BK19" s="831"/>
      <c r="BL19" s="831"/>
      <c r="BM19" s="831"/>
      <c r="BN19" s="831"/>
      <c r="BO19" s="831"/>
      <c r="BP19" s="832"/>
      <c r="BQ19" s="619" t="s">
        <v>160</v>
      </c>
      <c r="BR19" s="582"/>
      <c r="BS19" s="582"/>
      <c r="BT19" s="582"/>
      <c r="BU19" s="585"/>
      <c r="BV19" s="817" t="s">
        <v>403</v>
      </c>
      <c r="BW19" s="818"/>
      <c r="BX19" s="924"/>
      <c r="BY19" s="896"/>
      <c r="BZ19" s="619" t="s">
        <v>408</v>
      </c>
      <c r="CA19" s="684"/>
      <c r="CB19" s="684"/>
      <c r="CC19" s="684"/>
      <c r="CD19" s="684"/>
      <c r="CE19" s="684"/>
      <c r="CF19" s="684"/>
      <c r="CG19" s="684"/>
      <c r="CH19" s="684"/>
      <c r="CI19" s="684"/>
      <c r="CJ19" s="684"/>
      <c r="CK19" s="684"/>
      <c r="CL19" s="684"/>
      <c r="CM19" s="684"/>
      <c r="CN19" s="685"/>
      <c r="CO19" s="583">
        <v>24725</v>
      </c>
      <c r="CP19" s="584"/>
      <c r="CQ19" s="584"/>
      <c r="CR19" s="584"/>
      <c r="CS19" s="584"/>
      <c r="CT19" s="584"/>
      <c r="CU19" s="584"/>
      <c r="CV19" s="584"/>
      <c r="CW19" s="584"/>
      <c r="CX19" s="584"/>
      <c r="CY19" s="584">
        <v>620000</v>
      </c>
      <c r="CZ19" s="584"/>
      <c r="DA19" s="584"/>
      <c r="DB19" s="584"/>
      <c r="DC19" s="584"/>
      <c r="DD19" s="584"/>
      <c r="DE19" s="584"/>
      <c r="DF19" s="584"/>
      <c r="DG19" s="584"/>
      <c r="DH19" s="903"/>
      <c r="DI19" s="4"/>
    </row>
    <row r="20" spans="2:113" ht="13.5" customHeight="1">
      <c r="B20" s="853" t="s">
        <v>164</v>
      </c>
      <c r="C20" s="695"/>
      <c r="D20" s="695"/>
      <c r="E20" s="695"/>
      <c r="F20" s="695"/>
      <c r="G20" s="695"/>
      <c r="H20" s="695"/>
      <c r="I20" s="695"/>
      <c r="J20" s="695"/>
      <c r="K20" s="695"/>
      <c r="L20" s="696"/>
      <c r="M20" s="583" t="s">
        <v>368</v>
      </c>
      <c r="N20" s="584"/>
      <c r="O20" s="584"/>
      <c r="P20" s="584"/>
      <c r="Q20" s="584"/>
      <c r="R20" s="584"/>
      <c r="S20" s="584"/>
      <c r="T20" s="584"/>
      <c r="U20" s="588" t="s">
        <v>368</v>
      </c>
      <c r="V20" s="588"/>
      <c r="W20" s="588"/>
      <c r="X20" s="588"/>
      <c r="Y20" s="584" t="s">
        <v>368</v>
      </c>
      <c r="Z20" s="584"/>
      <c r="AA20" s="584"/>
      <c r="AB20" s="584"/>
      <c r="AC20" s="584"/>
      <c r="AD20" s="584"/>
      <c r="AE20" s="584"/>
      <c r="AF20" s="584"/>
      <c r="AG20" s="588" t="s">
        <v>368</v>
      </c>
      <c r="AH20" s="588"/>
      <c r="AI20" s="588"/>
      <c r="AJ20" s="647"/>
      <c r="AK20" s="912"/>
      <c r="AL20" s="58"/>
      <c r="AM20" s="6"/>
      <c r="AN20" s="582" t="s">
        <v>158</v>
      </c>
      <c r="AO20" s="582"/>
      <c r="AP20" s="582"/>
      <c r="AQ20" s="582"/>
      <c r="AR20" s="582"/>
      <c r="AS20" s="582"/>
      <c r="AT20" s="582"/>
      <c r="AU20" s="582"/>
      <c r="AV20" s="585"/>
      <c r="AW20" s="583">
        <v>6714420</v>
      </c>
      <c r="AX20" s="584"/>
      <c r="AY20" s="584"/>
      <c r="AZ20" s="584"/>
      <c r="BA20" s="584"/>
      <c r="BB20" s="584"/>
      <c r="BC20" s="584"/>
      <c r="BD20" s="584"/>
      <c r="BE20" s="584"/>
      <c r="BF20" s="588">
        <v>44.4</v>
      </c>
      <c r="BG20" s="588"/>
      <c r="BH20" s="588"/>
      <c r="BI20" s="588"/>
      <c r="BJ20" s="584" t="s">
        <v>368</v>
      </c>
      <c r="BK20" s="821"/>
      <c r="BL20" s="821"/>
      <c r="BM20" s="821"/>
      <c r="BN20" s="821"/>
      <c r="BO20" s="821"/>
      <c r="BP20" s="822"/>
      <c r="BQ20" s="619" t="s">
        <v>157</v>
      </c>
      <c r="BR20" s="582"/>
      <c r="BS20" s="582"/>
      <c r="BT20" s="582"/>
      <c r="BU20" s="585"/>
      <c r="BV20" s="817" t="s">
        <v>403</v>
      </c>
      <c r="BW20" s="818"/>
      <c r="BX20" s="897"/>
      <c r="BY20" s="898"/>
      <c r="BZ20" s="697" t="s">
        <v>410</v>
      </c>
      <c r="CA20" s="901"/>
      <c r="CB20" s="901"/>
      <c r="CC20" s="901"/>
      <c r="CD20" s="901"/>
      <c r="CE20" s="901"/>
      <c r="CF20" s="901"/>
      <c r="CG20" s="901"/>
      <c r="CH20" s="901"/>
      <c r="CI20" s="901"/>
      <c r="CJ20" s="901"/>
      <c r="CK20" s="901"/>
      <c r="CL20" s="901"/>
      <c r="CM20" s="901"/>
      <c r="CN20" s="902"/>
      <c r="CO20" s="583">
        <v>148783</v>
      </c>
      <c r="CP20" s="584"/>
      <c r="CQ20" s="584"/>
      <c r="CR20" s="584"/>
      <c r="CS20" s="584"/>
      <c r="CT20" s="584"/>
      <c r="CU20" s="584"/>
      <c r="CV20" s="584"/>
      <c r="CW20" s="584"/>
      <c r="CX20" s="584"/>
      <c r="CY20" s="584">
        <v>-604920</v>
      </c>
      <c r="CZ20" s="584"/>
      <c r="DA20" s="584"/>
      <c r="DB20" s="584"/>
      <c r="DC20" s="584"/>
      <c r="DD20" s="584"/>
      <c r="DE20" s="584"/>
      <c r="DF20" s="584"/>
      <c r="DG20" s="584"/>
      <c r="DH20" s="903"/>
      <c r="DI20" s="4"/>
    </row>
    <row r="21" spans="2:113" ht="13.5" customHeight="1">
      <c r="B21" s="853" t="s">
        <v>162</v>
      </c>
      <c r="C21" s="695"/>
      <c r="D21" s="695"/>
      <c r="E21" s="695"/>
      <c r="F21" s="695"/>
      <c r="G21" s="695"/>
      <c r="H21" s="695"/>
      <c r="I21" s="695"/>
      <c r="J21" s="695"/>
      <c r="K21" s="695"/>
      <c r="L21" s="696"/>
      <c r="M21" s="583">
        <v>85258</v>
      </c>
      <c r="N21" s="584"/>
      <c r="O21" s="584"/>
      <c r="P21" s="584"/>
      <c r="Q21" s="584"/>
      <c r="R21" s="584"/>
      <c r="S21" s="584"/>
      <c r="T21" s="584"/>
      <c r="U21" s="588">
        <v>0.3</v>
      </c>
      <c r="V21" s="588"/>
      <c r="W21" s="588"/>
      <c r="X21" s="588"/>
      <c r="Y21" s="584">
        <v>85258</v>
      </c>
      <c r="Z21" s="584"/>
      <c r="AA21" s="584"/>
      <c r="AB21" s="584"/>
      <c r="AC21" s="584"/>
      <c r="AD21" s="584"/>
      <c r="AE21" s="584"/>
      <c r="AF21" s="584"/>
      <c r="AG21" s="588">
        <v>0.5</v>
      </c>
      <c r="AH21" s="588"/>
      <c r="AI21" s="588"/>
      <c r="AJ21" s="647"/>
      <c r="AK21" s="912"/>
      <c r="AL21" s="58"/>
      <c r="AM21" s="6"/>
      <c r="AN21" s="582" t="s">
        <v>155</v>
      </c>
      <c r="AO21" s="582"/>
      <c r="AP21" s="582"/>
      <c r="AQ21" s="582"/>
      <c r="AR21" s="582"/>
      <c r="AS21" s="582"/>
      <c r="AT21" s="582"/>
      <c r="AU21" s="582"/>
      <c r="AV21" s="585"/>
      <c r="AW21" s="583">
        <v>188167</v>
      </c>
      <c r="AX21" s="584"/>
      <c r="AY21" s="584"/>
      <c r="AZ21" s="584"/>
      <c r="BA21" s="584"/>
      <c r="BB21" s="584"/>
      <c r="BC21" s="584"/>
      <c r="BD21" s="584"/>
      <c r="BE21" s="584"/>
      <c r="BF21" s="588">
        <v>1.2</v>
      </c>
      <c r="BG21" s="588"/>
      <c r="BH21" s="588"/>
      <c r="BI21" s="588"/>
      <c r="BJ21" s="584" t="s">
        <v>368</v>
      </c>
      <c r="BK21" s="821"/>
      <c r="BL21" s="821"/>
      <c r="BM21" s="821"/>
      <c r="BN21" s="821"/>
      <c r="BO21" s="821"/>
      <c r="BP21" s="822"/>
      <c r="BQ21" s="619" t="s">
        <v>154</v>
      </c>
      <c r="BR21" s="582"/>
      <c r="BS21" s="582"/>
      <c r="BT21" s="582"/>
      <c r="BU21" s="585"/>
      <c r="BV21" s="817" t="s">
        <v>403</v>
      </c>
      <c r="BW21" s="818"/>
      <c r="BX21" s="26"/>
      <c r="BY21" s="28"/>
      <c r="BZ21" s="28"/>
      <c r="CA21" s="788" t="s">
        <v>153</v>
      </c>
      <c r="CB21" s="788"/>
      <c r="CC21" s="788"/>
      <c r="CD21" s="788"/>
      <c r="CE21" s="788"/>
      <c r="CF21" s="788"/>
      <c r="CG21" s="788"/>
      <c r="CH21" s="788"/>
      <c r="CI21" s="788"/>
      <c r="CJ21" s="788"/>
      <c r="CK21" s="788"/>
      <c r="CL21" s="27"/>
      <c r="CM21" s="27"/>
      <c r="CN21" s="25"/>
      <c r="CO21" s="910" t="s">
        <v>152</v>
      </c>
      <c r="CP21" s="632"/>
      <c r="CQ21" s="632"/>
      <c r="CR21" s="632"/>
      <c r="CS21" s="632"/>
      <c r="CT21" s="893" t="s">
        <v>411</v>
      </c>
      <c r="CU21" s="788"/>
      <c r="CV21" s="788"/>
      <c r="CW21" s="788"/>
      <c r="CX21" s="788"/>
      <c r="CY21" s="796"/>
      <c r="CZ21" s="893" t="s">
        <v>412</v>
      </c>
      <c r="DA21" s="745"/>
      <c r="DB21" s="745"/>
      <c r="DC21" s="745"/>
      <c r="DD21" s="745"/>
      <c r="DE21" s="745"/>
      <c r="DF21" s="745"/>
      <c r="DG21" s="745"/>
      <c r="DH21" s="904"/>
      <c r="DI21" s="4"/>
    </row>
    <row r="22" spans="2:113" ht="13.5" customHeight="1">
      <c r="B22" s="659" t="s">
        <v>159</v>
      </c>
      <c r="C22" s="582"/>
      <c r="D22" s="582"/>
      <c r="E22" s="582"/>
      <c r="F22" s="582"/>
      <c r="G22" s="582"/>
      <c r="H22" s="582"/>
      <c r="I22" s="582"/>
      <c r="J22" s="582"/>
      <c r="K22" s="582"/>
      <c r="L22" s="585"/>
      <c r="M22" s="583" t="s">
        <v>368</v>
      </c>
      <c r="N22" s="584"/>
      <c r="O22" s="584"/>
      <c r="P22" s="584"/>
      <c r="Q22" s="584"/>
      <c r="R22" s="584"/>
      <c r="S22" s="584"/>
      <c r="T22" s="584"/>
      <c r="U22" s="588" t="s">
        <v>368</v>
      </c>
      <c r="V22" s="588"/>
      <c r="W22" s="588"/>
      <c r="X22" s="588"/>
      <c r="Y22" s="584" t="s">
        <v>368</v>
      </c>
      <c r="Z22" s="584"/>
      <c r="AA22" s="584"/>
      <c r="AB22" s="584"/>
      <c r="AC22" s="584"/>
      <c r="AD22" s="584"/>
      <c r="AE22" s="584"/>
      <c r="AF22" s="584"/>
      <c r="AG22" s="588" t="s">
        <v>368</v>
      </c>
      <c r="AH22" s="588"/>
      <c r="AI22" s="588"/>
      <c r="AJ22" s="647"/>
      <c r="AK22" s="913"/>
      <c r="AL22" s="57"/>
      <c r="AM22" s="56"/>
      <c r="AN22" s="908" t="s">
        <v>150</v>
      </c>
      <c r="AO22" s="908"/>
      <c r="AP22" s="908"/>
      <c r="AQ22" s="908"/>
      <c r="AR22" s="908"/>
      <c r="AS22" s="908"/>
      <c r="AT22" s="908"/>
      <c r="AU22" s="908"/>
      <c r="AV22" s="909"/>
      <c r="AW22" s="733">
        <v>368755</v>
      </c>
      <c r="AX22" s="734"/>
      <c r="AY22" s="734"/>
      <c r="AZ22" s="734"/>
      <c r="BA22" s="734"/>
      <c r="BB22" s="734"/>
      <c r="BC22" s="734"/>
      <c r="BD22" s="734"/>
      <c r="BE22" s="734"/>
      <c r="BF22" s="735">
        <v>2.4</v>
      </c>
      <c r="BG22" s="735"/>
      <c r="BH22" s="735"/>
      <c r="BI22" s="735"/>
      <c r="BJ22" s="734">
        <v>52398</v>
      </c>
      <c r="BK22" s="833"/>
      <c r="BL22" s="833"/>
      <c r="BM22" s="833"/>
      <c r="BN22" s="833"/>
      <c r="BO22" s="833"/>
      <c r="BP22" s="834"/>
      <c r="BQ22" s="619" t="s">
        <v>149</v>
      </c>
      <c r="BR22" s="582"/>
      <c r="BS22" s="582"/>
      <c r="BT22" s="582"/>
      <c r="BU22" s="585"/>
      <c r="BV22" s="817" t="s">
        <v>403</v>
      </c>
      <c r="BW22" s="818"/>
      <c r="BX22" s="55"/>
      <c r="BY22" s="54"/>
      <c r="BZ22" s="36"/>
      <c r="CA22" s="806"/>
      <c r="CB22" s="806"/>
      <c r="CC22" s="806"/>
      <c r="CD22" s="806"/>
      <c r="CE22" s="806"/>
      <c r="CF22" s="806"/>
      <c r="CG22" s="806"/>
      <c r="CH22" s="806"/>
      <c r="CI22" s="806"/>
      <c r="CJ22" s="806"/>
      <c r="CK22" s="806"/>
      <c r="CL22" s="36"/>
      <c r="CM22" s="36"/>
      <c r="CN22" s="53"/>
      <c r="CO22" s="661"/>
      <c r="CP22" s="662"/>
      <c r="CQ22" s="662"/>
      <c r="CR22" s="662"/>
      <c r="CS22" s="662"/>
      <c r="CT22" s="855"/>
      <c r="CU22" s="806"/>
      <c r="CV22" s="806"/>
      <c r="CW22" s="806"/>
      <c r="CX22" s="806"/>
      <c r="CY22" s="856"/>
      <c r="CZ22" s="905"/>
      <c r="DA22" s="906"/>
      <c r="DB22" s="906"/>
      <c r="DC22" s="906"/>
      <c r="DD22" s="906"/>
      <c r="DE22" s="906"/>
      <c r="DF22" s="906"/>
      <c r="DG22" s="906"/>
      <c r="DH22" s="907"/>
      <c r="DI22" s="4"/>
    </row>
    <row r="23" spans="2:113" ht="13.5" customHeight="1">
      <c r="B23" s="659" t="s">
        <v>156</v>
      </c>
      <c r="C23" s="582"/>
      <c r="D23" s="582"/>
      <c r="E23" s="582"/>
      <c r="F23" s="582"/>
      <c r="G23" s="582"/>
      <c r="H23" s="582"/>
      <c r="I23" s="582"/>
      <c r="J23" s="582"/>
      <c r="K23" s="582"/>
      <c r="L23" s="585"/>
      <c r="M23" s="583">
        <v>74212</v>
      </c>
      <c r="N23" s="584"/>
      <c r="O23" s="584"/>
      <c r="P23" s="584"/>
      <c r="Q23" s="584"/>
      <c r="R23" s="584"/>
      <c r="S23" s="584"/>
      <c r="T23" s="584"/>
      <c r="U23" s="588">
        <v>0.2</v>
      </c>
      <c r="V23" s="588"/>
      <c r="W23" s="588"/>
      <c r="X23" s="588"/>
      <c r="Y23" s="584">
        <v>74212</v>
      </c>
      <c r="Z23" s="584"/>
      <c r="AA23" s="584"/>
      <c r="AB23" s="584"/>
      <c r="AC23" s="584"/>
      <c r="AD23" s="584"/>
      <c r="AE23" s="584"/>
      <c r="AF23" s="584"/>
      <c r="AG23" s="588">
        <v>0.4</v>
      </c>
      <c r="AH23" s="588"/>
      <c r="AI23" s="588"/>
      <c r="AJ23" s="647"/>
      <c r="AK23" s="46"/>
      <c r="AL23" s="4"/>
      <c r="AM23" s="894" t="s">
        <v>147</v>
      </c>
      <c r="AN23" s="894"/>
      <c r="AO23" s="894"/>
      <c r="AP23" s="894"/>
      <c r="AQ23" s="894"/>
      <c r="AR23" s="894"/>
      <c r="AS23" s="894"/>
      <c r="AT23" s="894"/>
      <c r="AU23" s="894"/>
      <c r="AV23" s="895"/>
      <c r="AW23" s="741">
        <v>6010859</v>
      </c>
      <c r="AX23" s="742"/>
      <c r="AY23" s="742"/>
      <c r="AZ23" s="742"/>
      <c r="BA23" s="742"/>
      <c r="BB23" s="742"/>
      <c r="BC23" s="742"/>
      <c r="BD23" s="742"/>
      <c r="BE23" s="742"/>
      <c r="BF23" s="743">
        <v>39.700000000000003</v>
      </c>
      <c r="BG23" s="743"/>
      <c r="BH23" s="743"/>
      <c r="BI23" s="743"/>
      <c r="BJ23" s="742" t="s">
        <v>368</v>
      </c>
      <c r="BK23" s="831"/>
      <c r="BL23" s="831"/>
      <c r="BM23" s="831"/>
      <c r="BN23" s="831"/>
      <c r="BO23" s="831"/>
      <c r="BP23" s="832"/>
      <c r="BQ23" s="835" t="s">
        <v>146</v>
      </c>
      <c r="BR23" s="695"/>
      <c r="BS23" s="695"/>
      <c r="BT23" s="695"/>
      <c r="BU23" s="696"/>
      <c r="BV23" s="817" t="s">
        <v>403</v>
      </c>
      <c r="BW23" s="818"/>
      <c r="BX23" s="720" t="s">
        <v>145</v>
      </c>
      <c r="BY23" s="896"/>
      <c r="BZ23" s="641" t="s">
        <v>144</v>
      </c>
      <c r="CA23" s="642"/>
      <c r="CB23" s="642"/>
      <c r="CC23" s="642"/>
      <c r="CD23" s="642"/>
      <c r="CE23" s="642"/>
      <c r="CF23" s="642"/>
      <c r="CG23" s="642"/>
      <c r="CH23" s="642"/>
      <c r="CI23" s="642"/>
      <c r="CJ23" s="642"/>
      <c r="CK23" s="642"/>
      <c r="CL23" s="642"/>
      <c r="CM23" s="642"/>
      <c r="CN23" s="643"/>
      <c r="CO23" s="899">
        <v>518</v>
      </c>
      <c r="CP23" s="900"/>
      <c r="CQ23" s="900"/>
      <c r="CR23" s="900"/>
      <c r="CS23" s="900"/>
      <c r="CT23" s="888">
        <f>CO23*CZ23</f>
        <v>1563324</v>
      </c>
      <c r="CU23" s="888"/>
      <c r="CV23" s="888"/>
      <c r="CW23" s="888"/>
      <c r="CX23" s="888"/>
      <c r="CY23" s="888"/>
      <c r="CZ23" s="888">
        <v>3018</v>
      </c>
      <c r="DA23" s="888"/>
      <c r="DB23" s="888"/>
      <c r="DC23" s="888"/>
      <c r="DD23" s="888"/>
      <c r="DE23" s="888"/>
      <c r="DF23" s="888"/>
      <c r="DG23" s="888"/>
      <c r="DH23" s="889"/>
      <c r="DI23" s="4"/>
    </row>
    <row r="24" spans="2:113" ht="13.5" customHeight="1">
      <c r="B24" s="659" t="s">
        <v>151</v>
      </c>
      <c r="C24" s="582"/>
      <c r="D24" s="582"/>
      <c r="E24" s="582"/>
      <c r="F24" s="582"/>
      <c r="G24" s="582"/>
      <c r="H24" s="582"/>
      <c r="I24" s="582"/>
      <c r="J24" s="582"/>
      <c r="K24" s="582"/>
      <c r="L24" s="585"/>
      <c r="M24" s="583">
        <v>727259</v>
      </c>
      <c r="N24" s="584"/>
      <c r="O24" s="584"/>
      <c r="P24" s="584"/>
      <c r="Q24" s="584"/>
      <c r="R24" s="584"/>
      <c r="S24" s="584"/>
      <c r="T24" s="584"/>
      <c r="U24" s="588">
        <v>2.2999999999999998</v>
      </c>
      <c r="V24" s="588"/>
      <c r="W24" s="588"/>
      <c r="X24" s="588"/>
      <c r="Y24" s="584">
        <v>521447</v>
      </c>
      <c r="Z24" s="584"/>
      <c r="AA24" s="584"/>
      <c r="AB24" s="584"/>
      <c r="AC24" s="584"/>
      <c r="AD24" s="584"/>
      <c r="AE24" s="584"/>
      <c r="AF24" s="584"/>
      <c r="AG24" s="588">
        <v>3</v>
      </c>
      <c r="AH24" s="588"/>
      <c r="AI24" s="588"/>
      <c r="AJ24" s="647"/>
      <c r="AK24" s="46"/>
      <c r="AL24" s="4"/>
      <c r="AM24" s="4"/>
      <c r="AN24" s="582" t="s">
        <v>142</v>
      </c>
      <c r="AO24" s="582"/>
      <c r="AP24" s="582"/>
      <c r="AQ24" s="582"/>
      <c r="AR24" s="582"/>
      <c r="AS24" s="582"/>
      <c r="AT24" s="582"/>
      <c r="AU24" s="582"/>
      <c r="AV24" s="585"/>
      <c r="AW24" s="583">
        <v>5924449</v>
      </c>
      <c r="AX24" s="584"/>
      <c r="AY24" s="584"/>
      <c r="AZ24" s="584"/>
      <c r="BA24" s="584"/>
      <c r="BB24" s="584"/>
      <c r="BC24" s="584"/>
      <c r="BD24" s="584"/>
      <c r="BE24" s="584"/>
      <c r="BF24" s="588">
        <v>39.200000000000003</v>
      </c>
      <c r="BG24" s="588"/>
      <c r="BH24" s="588"/>
      <c r="BI24" s="588"/>
      <c r="BJ24" s="584" t="s">
        <v>368</v>
      </c>
      <c r="BK24" s="821"/>
      <c r="BL24" s="821"/>
      <c r="BM24" s="821"/>
      <c r="BN24" s="821"/>
      <c r="BO24" s="821"/>
      <c r="BP24" s="822"/>
      <c r="BQ24" s="890" t="s">
        <v>141</v>
      </c>
      <c r="BR24" s="891"/>
      <c r="BS24" s="891"/>
      <c r="BT24" s="891"/>
      <c r="BU24" s="892"/>
      <c r="BV24" s="817" t="s">
        <v>409</v>
      </c>
      <c r="BW24" s="818"/>
      <c r="BX24" s="720"/>
      <c r="BY24" s="896"/>
      <c r="BZ24" s="52"/>
      <c r="CA24" s="582" t="s">
        <v>140</v>
      </c>
      <c r="CB24" s="582"/>
      <c r="CC24" s="582"/>
      <c r="CD24" s="582"/>
      <c r="CE24" s="582"/>
      <c r="CF24" s="582"/>
      <c r="CG24" s="582"/>
      <c r="CH24" s="582"/>
      <c r="CI24" s="582"/>
      <c r="CJ24" s="582"/>
      <c r="CK24" s="582"/>
      <c r="CL24" s="582"/>
      <c r="CM24" s="582"/>
      <c r="CN24" s="585"/>
      <c r="CO24" s="583">
        <v>108</v>
      </c>
      <c r="CP24" s="584"/>
      <c r="CQ24" s="584"/>
      <c r="CR24" s="584"/>
      <c r="CS24" s="584"/>
      <c r="CT24" s="752">
        <v>295380</v>
      </c>
      <c r="CU24" s="752"/>
      <c r="CV24" s="752"/>
      <c r="CW24" s="752"/>
      <c r="CX24" s="752"/>
      <c r="CY24" s="752"/>
      <c r="CZ24" s="752">
        <v>2735</v>
      </c>
      <c r="DA24" s="752"/>
      <c r="DB24" s="752"/>
      <c r="DC24" s="752"/>
      <c r="DD24" s="752"/>
      <c r="DE24" s="752"/>
      <c r="DF24" s="752"/>
      <c r="DG24" s="752"/>
      <c r="DH24" s="754"/>
      <c r="DI24" s="4"/>
    </row>
    <row r="25" spans="2:113" ht="13.5" customHeight="1">
      <c r="B25" s="878" t="s">
        <v>116</v>
      </c>
      <c r="C25" s="885" t="s">
        <v>148</v>
      </c>
      <c r="D25" s="886"/>
      <c r="E25" s="886"/>
      <c r="F25" s="886"/>
      <c r="G25" s="886"/>
      <c r="H25" s="886"/>
      <c r="I25" s="886"/>
      <c r="J25" s="886"/>
      <c r="K25" s="886"/>
      <c r="L25" s="887"/>
      <c r="M25" s="741">
        <v>521447</v>
      </c>
      <c r="N25" s="742"/>
      <c r="O25" s="742"/>
      <c r="P25" s="742"/>
      <c r="Q25" s="742"/>
      <c r="R25" s="742"/>
      <c r="S25" s="742"/>
      <c r="T25" s="742"/>
      <c r="U25" s="743">
        <v>1.6</v>
      </c>
      <c r="V25" s="743"/>
      <c r="W25" s="743"/>
      <c r="X25" s="743"/>
      <c r="Y25" s="742">
        <v>521447</v>
      </c>
      <c r="Z25" s="742"/>
      <c r="AA25" s="742"/>
      <c r="AB25" s="742"/>
      <c r="AC25" s="742"/>
      <c r="AD25" s="742"/>
      <c r="AE25" s="742"/>
      <c r="AF25" s="742"/>
      <c r="AG25" s="743">
        <v>3</v>
      </c>
      <c r="AH25" s="743"/>
      <c r="AI25" s="743"/>
      <c r="AJ25" s="781"/>
      <c r="AK25" s="46"/>
      <c r="AL25" s="4"/>
      <c r="AM25" s="582" t="s">
        <v>138</v>
      </c>
      <c r="AN25" s="582"/>
      <c r="AO25" s="582"/>
      <c r="AP25" s="582"/>
      <c r="AQ25" s="582"/>
      <c r="AR25" s="582"/>
      <c r="AS25" s="582"/>
      <c r="AT25" s="582"/>
      <c r="AU25" s="582"/>
      <c r="AV25" s="585"/>
      <c r="AW25" s="583">
        <v>67580</v>
      </c>
      <c r="AX25" s="584"/>
      <c r="AY25" s="584"/>
      <c r="AZ25" s="584"/>
      <c r="BA25" s="584"/>
      <c r="BB25" s="584"/>
      <c r="BC25" s="584"/>
      <c r="BD25" s="584"/>
      <c r="BE25" s="584"/>
      <c r="BF25" s="588">
        <v>0.4</v>
      </c>
      <c r="BG25" s="588"/>
      <c r="BH25" s="588"/>
      <c r="BI25" s="588"/>
      <c r="BJ25" s="584" t="s">
        <v>368</v>
      </c>
      <c r="BK25" s="821"/>
      <c r="BL25" s="821"/>
      <c r="BM25" s="821"/>
      <c r="BN25" s="821"/>
      <c r="BO25" s="821"/>
      <c r="BP25" s="822"/>
      <c r="BQ25" s="619" t="s">
        <v>137</v>
      </c>
      <c r="BR25" s="582"/>
      <c r="BS25" s="582"/>
      <c r="BT25" s="582"/>
      <c r="BU25" s="585"/>
      <c r="BV25" s="817" t="s">
        <v>403</v>
      </c>
      <c r="BW25" s="818"/>
      <c r="BX25" s="720"/>
      <c r="BY25" s="896"/>
      <c r="BZ25" s="51"/>
      <c r="CA25" s="582" t="s">
        <v>136</v>
      </c>
      <c r="CB25" s="582"/>
      <c r="CC25" s="582"/>
      <c r="CD25" s="582"/>
      <c r="CE25" s="582"/>
      <c r="CF25" s="582"/>
      <c r="CG25" s="582"/>
      <c r="CH25" s="582"/>
      <c r="CI25" s="582"/>
      <c r="CJ25" s="582"/>
      <c r="CK25" s="582"/>
      <c r="CL25" s="582"/>
      <c r="CM25" s="582"/>
      <c r="CN25" s="585"/>
      <c r="CO25" s="583">
        <v>18</v>
      </c>
      <c r="CP25" s="584"/>
      <c r="CQ25" s="584"/>
      <c r="CR25" s="584"/>
      <c r="CS25" s="584"/>
      <c r="CT25" s="752">
        <v>56430</v>
      </c>
      <c r="CU25" s="752"/>
      <c r="CV25" s="752"/>
      <c r="CW25" s="752"/>
      <c r="CX25" s="752"/>
      <c r="CY25" s="752"/>
      <c r="CZ25" s="752">
        <v>3135</v>
      </c>
      <c r="DA25" s="752"/>
      <c r="DB25" s="752"/>
      <c r="DC25" s="752"/>
      <c r="DD25" s="752"/>
      <c r="DE25" s="752"/>
      <c r="DF25" s="752"/>
      <c r="DG25" s="752"/>
      <c r="DH25" s="754"/>
      <c r="DI25" s="4"/>
    </row>
    <row r="26" spans="2:113" ht="13.5" customHeight="1">
      <c r="B26" s="879"/>
      <c r="C26" s="881" t="s">
        <v>143</v>
      </c>
      <c r="D26" s="695"/>
      <c r="E26" s="695"/>
      <c r="F26" s="695"/>
      <c r="G26" s="695"/>
      <c r="H26" s="695"/>
      <c r="I26" s="695"/>
      <c r="J26" s="695"/>
      <c r="K26" s="695"/>
      <c r="L26" s="696"/>
      <c r="M26" s="583">
        <v>205750</v>
      </c>
      <c r="N26" s="584"/>
      <c r="O26" s="584"/>
      <c r="P26" s="584"/>
      <c r="Q26" s="584"/>
      <c r="R26" s="584"/>
      <c r="S26" s="584"/>
      <c r="T26" s="584"/>
      <c r="U26" s="588">
        <v>0.6</v>
      </c>
      <c r="V26" s="588"/>
      <c r="W26" s="588"/>
      <c r="X26" s="588"/>
      <c r="Y26" s="584" t="s">
        <v>368</v>
      </c>
      <c r="Z26" s="584"/>
      <c r="AA26" s="584"/>
      <c r="AB26" s="584"/>
      <c r="AC26" s="584"/>
      <c r="AD26" s="584"/>
      <c r="AE26" s="584"/>
      <c r="AF26" s="584"/>
      <c r="AG26" s="588" t="s">
        <v>368</v>
      </c>
      <c r="AH26" s="588"/>
      <c r="AI26" s="588"/>
      <c r="AJ26" s="647"/>
      <c r="AK26" s="46"/>
      <c r="AL26" s="4"/>
      <c r="AM26" s="582" t="s">
        <v>134</v>
      </c>
      <c r="AN26" s="582"/>
      <c r="AO26" s="582"/>
      <c r="AP26" s="582"/>
      <c r="AQ26" s="582"/>
      <c r="AR26" s="582"/>
      <c r="AS26" s="582"/>
      <c r="AT26" s="582"/>
      <c r="AU26" s="582"/>
      <c r="AV26" s="585"/>
      <c r="AW26" s="583">
        <v>408422</v>
      </c>
      <c r="AX26" s="584"/>
      <c r="AY26" s="584"/>
      <c r="AZ26" s="584"/>
      <c r="BA26" s="584"/>
      <c r="BB26" s="584"/>
      <c r="BC26" s="584"/>
      <c r="BD26" s="584"/>
      <c r="BE26" s="584"/>
      <c r="BF26" s="588">
        <v>2.7</v>
      </c>
      <c r="BG26" s="588"/>
      <c r="BH26" s="588"/>
      <c r="BI26" s="588"/>
      <c r="BJ26" s="584" t="s">
        <v>368</v>
      </c>
      <c r="BK26" s="821"/>
      <c r="BL26" s="821"/>
      <c r="BM26" s="821"/>
      <c r="BN26" s="821"/>
      <c r="BO26" s="821"/>
      <c r="BP26" s="822"/>
      <c r="BQ26" s="619"/>
      <c r="BR26" s="582"/>
      <c r="BS26" s="582"/>
      <c r="BT26" s="582"/>
      <c r="BU26" s="585"/>
      <c r="BV26" s="817"/>
      <c r="BW26" s="818"/>
      <c r="BX26" s="720"/>
      <c r="BY26" s="896"/>
      <c r="BZ26" s="619" t="s">
        <v>133</v>
      </c>
      <c r="CA26" s="582"/>
      <c r="CB26" s="582"/>
      <c r="CC26" s="582"/>
      <c r="CD26" s="582"/>
      <c r="CE26" s="582"/>
      <c r="CF26" s="582"/>
      <c r="CG26" s="582"/>
      <c r="CH26" s="582"/>
      <c r="CI26" s="582"/>
      <c r="CJ26" s="582"/>
      <c r="CK26" s="582"/>
      <c r="CL26" s="582"/>
      <c r="CM26" s="582"/>
      <c r="CN26" s="585"/>
      <c r="CO26" s="583">
        <v>2</v>
      </c>
      <c r="CP26" s="584"/>
      <c r="CQ26" s="584"/>
      <c r="CR26" s="584"/>
      <c r="CS26" s="584"/>
      <c r="CT26" s="752" t="s">
        <v>484</v>
      </c>
      <c r="CU26" s="752"/>
      <c r="CV26" s="752"/>
      <c r="CW26" s="752"/>
      <c r="CX26" s="752"/>
      <c r="CY26" s="752"/>
      <c r="CZ26" s="752" t="s">
        <v>484</v>
      </c>
      <c r="DA26" s="752"/>
      <c r="DB26" s="752"/>
      <c r="DC26" s="752"/>
      <c r="DD26" s="752"/>
      <c r="DE26" s="752"/>
      <c r="DF26" s="752"/>
      <c r="DG26" s="752"/>
      <c r="DH26" s="754"/>
      <c r="DI26" s="4"/>
    </row>
    <row r="27" spans="2:113" ht="13.5" customHeight="1">
      <c r="B27" s="880"/>
      <c r="C27" s="882" t="s">
        <v>139</v>
      </c>
      <c r="D27" s="883"/>
      <c r="E27" s="883"/>
      <c r="F27" s="883"/>
      <c r="G27" s="883"/>
      <c r="H27" s="883"/>
      <c r="I27" s="883"/>
      <c r="J27" s="883"/>
      <c r="K27" s="883"/>
      <c r="L27" s="884"/>
      <c r="M27" s="874">
        <v>62</v>
      </c>
      <c r="N27" s="875"/>
      <c r="O27" s="875"/>
      <c r="P27" s="875"/>
      <c r="Q27" s="875"/>
      <c r="R27" s="875"/>
      <c r="S27" s="875"/>
      <c r="T27" s="875"/>
      <c r="U27" s="876">
        <v>0</v>
      </c>
      <c r="V27" s="876"/>
      <c r="W27" s="876"/>
      <c r="X27" s="876"/>
      <c r="Y27" s="875" t="s">
        <v>368</v>
      </c>
      <c r="Z27" s="875"/>
      <c r="AA27" s="875"/>
      <c r="AB27" s="875"/>
      <c r="AC27" s="875"/>
      <c r="AD27" s="875"/>
      <c r="AE27" s="875"/>
      <c r="AF27" s="875"/>
      <c r="AG27" s="876" t="s">
        <v>368</v>
      </c>
      <c r="AH27" s="876"/>
      <c r="AI27" s="876"/>
      <c r="AJ27" s="877"/>
      <c r="AK27" s="46"/>
      <c r="AL27" s="4"/>
      <c r="AM27" s="582" t="s">
        <v>131</v>
      </c>
      <c r="AN27" s="582"/>
      <c r="AO27" s="582"/>
      <c r="AP27" s="582"/>
      <c r="AQ27" s="582"/>
      <c r="AR27" s="582"/>
      <c r="AS27" s="582"/>
      <c r="AT27" s="582"/>
      <c r="AU27" s="582"/>
      <c r="AV27" s="585"/>
      <c r="AW27" s="583" t="s">
        <v>368</v>
      </c>
      <c r="AX27" s="584"/>
      <c r="AY27" s="584"/>
      <c r="AZ27" s="584"/>
      <c r="BA27" s="584"/>
      <c r="BB27" s="584"/>
      <c r="BC27" s="584"/>
      <c r="BD27" s="584"/>
      <c r="BE27" s="584"/>
      <c r="BF27" s="588" t="s">
        <v>368</v>
      </c>
      <c r="BG27" s="588"/>
      <c r="BH27" s="588"/>
      <c r="BI27" s="588"/>
      <c r="BJ27" s="584" t="s">
        <v>368</v>
      </c>
      <c r="BK27" s="821"/>
      <c r="BL27" s="821"/>
      <c r="BM27" s="821"/>
      <c r="BN27" s="821"/>
      <c r="BO27" s="821"/>
      <c r="BP27" s="822"/>
      <c r="BQ27" s="619"/>
      <c r="BR27" s="582"/>
      <c r="BS27" s="582"/>
      <c r="BT27" s="582"/>
      <c r="BU27" s="585"/>
      <c r="BV27" s="817"/>
      <c r="BW27" s="818"/>
      <c r="BX27" s="720"/>
      <c r="BY27" s="896"/>
      <c r="BZ27" s="619" t="s">
        <v>130</v>
      </c>
      <c r="CA27" s="582"/>
      <c r="CB27" s="582"/>
      <c r="CC27" s="582"/>
      <c r="CD27" s="582"/>
      <c r="CE27" s="582"/>
      <c r="CF27" s="582"/>
      <c r="CG27" s="582"/>
      <c r="CH27" s="582"/>
      <c r="CI27" s="582"/>
      <c r="CJ27" s="582"/>
      <c r="CK27" s="582"/>
      <c r="CL27" s="582"/>
      <c r="CM27" s="582"/>
      <c r="CN27" s="585"/>
      <c r="CO27" s="583" t="s">
        <v>368</v>
      </c>
      <c r="CP27" s="584"/>
      <c r="CQ27" s="584"/>
      <c r="CR27" s="584"/>
      <c r="CS27" s="584"/>
      <c r="CT27" s="752" t="s">
        <v>368</v>
      </c>
      <c r="CU27" s="752"/>
      <c r="CV27" s="752"/>
      <c r="CW27" s="752"/>
      <c r="CX27" s="752"/>
      <c r="CY27" s="752"/>
      <c r="CZ27" s="752" t="s">
        <v>368</v>
      </c>
      <c r="DA27" s="752"/>
      <c r="DB27" s="752"/>
      <c r="DC27" s="752"/>
      <c r="DD27" s="752"/>
      <c r="DE27" s="752"/>
      <c r="DF27" s="752"/>
      <c r="DG27" s="752"/>
      <c r="DH27" s="754"/>
      <c r="DI27" s="4"/>
    </row>
    <row r="28" spans="2:113" ht="13.5" customHeight="1">
      <c r="B28" s="659" t="s">
        <v>135</v>
      </c>
      <c r="C28" s="582"/>
      <c r="D28" s="582"/>
      <c r="E28" s="582"/>
      <c r="F28" s="582"/>
      <c r="G28" s="582"/>
      <c r="H28" s="582"/>
      <c r="I28" s="582"/>
      <c r="J28" s="582"/>
      <c r="K28" s="582"/>
      <c r="L28" s="585"/>
      <c r="M28" s="870">
        <v>18234641</v>
      </c>
      <c r="N28" s="871"/>
      <c r="O28" s="871"/>
      <c r="P28" s="871"/>
      <c r="Q28" s="871"/>
      <c r="R28" s="871"/>
      <c r="S28" s="871"/>
      <c r="T28" s="871"/>
      <c r="U28" s="872">
        <v>56.7</v>
      </c>
      <c r="V28" s="872"/>
      <c r="W28" s="872"/>
      <c r="X28" s="872"/>
      <c r="Y28" s="871">
        <v>16810809</v>
      </c>
      <c r="Z28" s="871"/>
      <c r="AA28" s="871"/>
      <c r="AB28" s="871"/>
      <c r="AC28" s="871"/>
      <c r="AD28" s="871"/>
      <c r="AE28" s="871"/>
      <c r="AF28" s="871"/>
      <c r="AG28" s="872">
        <v>98</v>
      </c>
      <c r="AH28" s="872"/>
      <c r="AI28" s="872"/>
      <c r="AJ28" s="873"/>
      <c r="AK28" s="49"/>
      <c r="AL28" s="6"/>
      <c r="AM28" s="695" t="s">
        <v>128</v>
      </c>
      <c r="AN28" s="695"/>
      <c r="AO28" s="695"/>
      <c r="AP28" s="695"/>
      <c r="AQ28" s="695"/>
      <c r="AR28" s="695"/>
      <c r="AS28" s="695"/>
      <c r="AT28" s="695"/>
      <c r="AU28" s="695"/>
      <c r="AV28" s="696"/>
      <c r="AW28" s="583" t="s">
        <v>368</v>
      </c>
      <c r="AX28" s="584"/>
      <c r="AY28" s="584"/>
      <c r="AZ28" s="584"/>
      <c r="BA28" s="584"/>
      <c r="BB28" s="584"/>
      <c r="BC28" s="584"/>
      <c r="BD28" s="584"/>
      <c r="BE28" s="584"/>
      <c r="BF28" s="588" t="s">
        <v>368</v>
      </c>
      <c r="BG28" s="588"/>
      <c r="BH28" s="588"/>
      <c r="BI28" s="588"/>
      <c r="BJ28" s="584" t="s">
        <v>368</v>
      </c>
      <c r="BK28" s="821"/>
      <c r="BL28" s="821"/>
      <c r="BM28" s="821"/>
      <c r="BN28" s="821"/>
      <c r="BO28" s="821"/>
      <c r="BP28" s="822"/>
      <c r="BQ28" s="619"/>
      <c r="BR28" s="582"/>
      <c r="BS28" s="582"/>
      <c r="BT28" s="582"/>
      <c r="BU28" s="585"/>
      <c r="BV28" s="817"/>
      <c r="BW28" s="818"/>
      <c r="BX28" s="897"/>
      <c r="BY28" s="898"/>
      <c r="BZ28" s="697" t="s">
        <v>30</v>
      </c>
      <c r="CA28" s="662"/>
      <c r="CB28" s="662"/>
      <c r="CC28" s="662"/>
      <c r="CD28" s="662"/>
      <c r="CE28" s="662"/>
      <c r="CF28" s="662"/>
      <c r="CG28" s="662"/>
      <c r="CH28" s="662"/>
      <c r="CI28" s="662"/>
      <c r="CJ28" s="662"/>
      <c r="CK28" s="662"/>
      <c r="CL28" s="662"/>
      <c r="CM28" s="662"/>
      <c r="CN28" s="663"/>
      <c r="CO28" s="583">
        <v>518</v>
      </c>
      <c r="CP28" s="584"/>
      <c r="CQ28" s="584"/>
      <c r="CR28" s="584"/>
      <c r="CS28" s="584"/>
      <c r="CT28" s="752">
        <v>1580628</v>
      </c>
      <c r="CU28" s="752"/>
      <c r="CV28" s="752"/>
      <c r="CW28" s="752"/>
      <c r="CX28" s="752"/>
      <c r="CY28" s="752"/>
      <c r="CZ28" s="752">
        <v>3051</v>
      </c>
      <c r="DA28" s="752"/>
      <c r="DB28" s="752"/>
      <c r="DC28" s="752"/>
      <c r="DD28" s="752"/>
      <c r="DE28" s="752"/>
      <c r="DF28" s="752"/>
      <c r="DG28" s="752"/>
      <c r="DH28" s="754"/>
      <c r="DI28" s="4"/>
    </row>
    <row r="29" spans="2:113" ht="13.5" customHeight="1">
      <c r="B29" s="853" t="s">
        <v>132</v>
      </c>
      <c r="C29" s="695"/>
      <c r="D29" s="695"/>
      <c r="E29" s="695"/>
      <c r="F29" s="695"/>
      <c r="G29" s="695"/>
      <c r="H29" s="695"/>
      <c r="I29" s="695"/>
      <c r="J29" s="695"/>
      <c r="K29" s="695"/>
      <c r="L29" s="696"/>
      <c r="M29" s="583">
        <v>8885</v>
      </c>
      <c r="N29" s="584"/>
      <c r="O29" s="584"/>
      <c r="P29" s="584"/>
      <c r="Q29" s="584"/>
      <c r="R29" s="584"/>
      <c r="S29" s="584"/>
      <c r="T29" s="584"/>
      <c r="U29" s="588">
        <v>0</v>
      </c>
      <c r="V29" s="588"/>
      <c r="W29" s="588"/>
      <c r="X29" s="588"/>
      <c r="Y29" s="584">
        <v>8885</v>
      </c>
      <c r="Z29" s="584"/>
      <c r="AA29" s="584"/>
      <c r="AB29" s="584"/>
      <c r="AC29" s="584"/>
      <c r="AD29" s="584"/>
      <c r="AE29" s="584"/>
      <c r="AF29" s="584"/>
      <c r="AG29" s="588">
        <v>0.1</v>
      </c>
      <c r="AH29" s="588"/>
      <c r="AI29" s="588"/>
      <c r="AJ29" s="647"/>
      <c r="AK29" s="49"/>
      <c r="AL29" s="582" t="s">
        <v>126</v>
      </c>
      <c r="AM29" s="582"/>
      <c r="AN29" s="582"/>
      <c r="AO29" s="582"/>
      <c r="AP29" s="582"/>
      <c r="AQ29" s="582"/>
      <c r="AR29" s="582"/>
      <c r="AS29" s="582"/>
      <c r="AT29" s="582"/>
      <c r="AU29" s="582"/>
      <c r="AV29" s="585"/>
      <c r="AW29" s="583" t="s">
        <v>368</v>
      </c>
      <c r="AX29" s="584"/>
      <c r="AY29" s="584"/>
      <c r="AZ29" s="584"/>
      <c r="BA29" s="584"/>
      <c r="BB29" s="584"/>
      <c r="BC29" s="584"/>
      <c r="BD29" s="584"/>
      <c r="BE29" s="584"/>
      <c r="BF29" s="588" t="s">
        <v>368</v>
      </c>
      <c r="BG29" s="588"/>
      <c r="BH29" s="588"/>
      <c r="BI29" s="588"/>
      <c r="BJ29" s="584" t="s">
        <v>368</v>
      </c>
      <c r="BK29" s="821"/>
      <c r="BL29" s="821"/>
      <c r="BM29" s="821"/>
      <c r="BN29" s="821"/>
      <c r="BO29" s="821"/>
      <c r="BP29" s="822"/>
      <c r="BQ29" s="861"/>
      <c r="BR29" s="862"/>
      <c r="BS29" s="862"/>
      <c r="BT29" s="862"/>
      <c r="BU29" s="863"/>
      <c r="BV29" s="864"/>
      <c r="BW29" s="816"/>
      <c r="BX29" s="865" t="s">
        <v>413</v>
      </c>
      <c r="BY29" s="866"/>
      <c r="BZ29" s="866"/>
      <c r="CA29" s="866"/>
      <c r="CB29" s="866"/>
      <c r="CC29" s="866"/>
      <c r="CD29" s="866"/>
      <c r="CE29" s="866"/>
      <c r="CF29" s="866"/>
      <c r="CG29" s="866"/>
      <c r="CH29" s="866"/>
      <c r="CI29" s="866"/>
      <c r="CJ29" s="866"/>
      <c r="CK29" s="866"/>
      <c r="CL29" s="866"/>
      <c r="CM29" s="866"/>
      <c r="CN29" s="867"/>
      <c r="CO29" s="868">
        <v>102</v>
      </c>
      <c r="CP29" s="784"/>
      <c r="CQ29" s="784"/>
      <c r="CR29" s="784"/>
      <c r="CS29" s="784"/>
      <c r="CT29" s="784"/>
      <c r="CU29" s="784"/>
      <c r="CV29" s="784"/>
      <c r="CW29" s="784"/>
      <c r="CX29" s="784"/>
      <c r="CY29" s="784"/>
      <c r="CZ29" s="784"/>
      <c r="DA29" s="784"/>
      <c r="DB29" s="784"/>
      <c r="DC29" s="784"/>
      <c r="DD29" s="784"/>
      <c r="DE29" s="784"/>
      <c r="DF29" s="784"/>
      <c r="DG29" s="784"/>
      <c r="DH29" s="869"/>
      <c r="DI29" s="4"/>
    </row>
    <row r="30" spans="2:113" ht="13.5" customHeight="1">
      <c r="B30" s="659" t="s">
        <v>129</v>
      </c>
      <c r="C30" s="582"/>
      <c r="D30" s="582"/>
      <c r="E30" s="582"/>
      <c r="F30" s="582"/>
      <c r="G30" s="582"/>
      <c r="H30" s="582"/>
      <c r="I30" s="582"/>
      <c r="J30" s="582"/>
      <c r="K30" s="582"/>
      <c r="L30" s="585"/>
      <c r="M30" s="583">
        <v>382460</v>
      </c>
      <c r="N30" s="584"/>
      <c r="O30" s="584"/>
      <c r="P30" s="584"/>
      <c r="Q30" s="584"/>
      <c r="R30" s="584"/>
      <c r="S30" s="584"/>
      <c r="T30" s="584"/>
      <c r="U30" s="588">
        <v>1.2</v>
      </c>
      <c r="V30" s="588"/>
      <c r="W30" s="588"/>
      <c r="X30" s="588"/>
      <c r="Y30" s="584" t="s">
        <v>368</v>
      </c>
      <c r="Z30" s="584"/>
      <c r="AA30" s="584"/>
      <c r="AB30" s="584"/>
      <c r="AC30" s="584"/>
      <c r="AD30" s="584"/>
      <c r="AE30" s="584"/>
      <c r="AF30" s="584"/>
      <c r="AG30" s="588" t="s">
        <v>368</v>
      </c>
      <c r="AH30" s="588"/>
      <c r="AI30" s="588"/>
      <c r="AJ30" s="647"/>
      <c r="AK30" s="619" t="s">
        <v>123</v>
      </c>
      <c r="AL30" s="582"/>
      <c r="AM30" s="582"/>
      <c r="AN30" s="582"/>
      <c r="AO30" s="582"/>
      <c r="AP30" s="582"/>
      <c r="AQ30" s="582"/>
      <c r="AR30" s="582"/>
      <c r="AS30" s="582"/>
      <c r="AT30" s="582"/>
      <c r="AU30" s="582"/>
      <c r="AV30" s="585"/>
      <c r="AW30" s="583">
        <v>1218020</v>
      </c>
      <c r="AX30" s="584"/>
      <c r="AY30" s="584"/>
      <c r="AZ30" s="584"/>
      <c r="BA30" s="584"/>
      <c r="BB30" s="584"/>
      <c r="BC30" s="584"/>
      <c r="BD30" s="584"/>
      <c r="BE30" s="584"/>
      <c r="BF30" s="588">
        <v>8</v>
      </c>
      <c r="BG30" s="588"/>
      <c r="BH30" s="588"/>
      <c r="BI30" s="588"/>
      <c r="BJ30" s="584" t="s">
        <v>368</v>
      </c>
      <c r="BK30" s="821"/>
      <c r="BL30" s="821"/>
      <c r="BM30" s="821"/>
      <c r="BN30" s="821"/>
      <c r="BO30" s="821"/>
      <c r="BP30" s="822"/>
      <c r="BQ30" s="728" t="s">
        <v>122</v>
      </c>
      <c r="BR30" s="632"/>
      <c r="BS30" s="632"/>
      <c r="BT30" s="632"/>
      <c r="BU30" s="632"/>
      <c r="BV30" s="632"/>
      <c r="BW30" s="632"/>
      <c r="BX30" s="632"/>
      <c r="BY30" s="632"/>
      <c r="BZ30" s="632"/>
      <c r="CA30" s="632"/>
      <c r="CB30" s="632"/>
      <c r="CC30" s="632"/>
      <c r="CD30" s="633"/>
      <c r="CE30" s="801"/>
      <c r="CF30" s="632" t="s">
        <v>121</v>
      </c>
      <c r="CG30" s="632"/>
      <c r="CH30" s="632"/>
      <c r="CI30" s="632"/>
      <c r="CJ30" s="632"/>
      <c r="CK30" s="632"/>
      <c r="CL30" s="632"/>
      <c r="CM30" s="632"/>
      <c r="CN30" s="854"/>
      <c r="CO30" s="795" t="s">
        <v>120</v>
      </c>
      <c r="CP30" s="788"/>
      <c r="CQ30" s="788"/>
      <c r="CR30" s="788"/>
      <c r="CS30" s="796"/>
      <c r="CT30" s="857" t="s">
        <v>119</v>
      </c>
      <c r="CU30" s="844"/>
      <c r="CV30" s="844"/>
      <c r="CW30" s="844"/>
      <c r="CX30" s="844"/>
      <c r="CY30" s="845"/>
      <c r="CZ30" s="638" t="s">
        <v>414</v>
      </c>
      <c r="DA30" s="639"/>
      <c r="DB30" s="639"/>
      <c r="DC30" s="639"/>
      <c r="DD30" s="639"/>
      <c r="DE30" s="639"/>
      <c r="DF30" s="639"/>
      <c r="DG30" s="639"/>
      <c r="DH30" s="859"/>
    </row>
    <row r="31" spans="2:113" ht="13.5" customHeight="1">
      <c r="B31" s="659" t="s">
        <v>127</v>
      </c>
      <c r="C31" s="582"/>
      <c r="D31" s="582"/>
      <c r="E31" s="582"/>
      <c r="F31" s="582"/>
      <c r="G31" s="582"/>
      <c r="H31" s="582"/>
      <c r="I31" s="582"/>
      <c r="J31" s="582"/>
      <c r="K31" s="582"/>
      <c r="L31" s="585"/>
      <c r="M31" s="583">
        <v>356304</v>
      </c>
      <c r="N31" s="584"/>
      <c r="O31" s="584"/>
      <c r="P31" s="584"/>
      <c r="Q31" s="584"/>
      <c r="R31" s="584"/>
      <c r="S31" s="584"/>
      <c r="T31" s="584"/>
      <c r="U31" s="588">
        <v>1.1000000000000001</v>
      </c>
      <c r="V31" s="588"/>
      <c r="W31" s="588"/>
      <c r="X31" s="588"/>
      <c r="Y31" s="584">
        <v>76301</v>
      </c>
      <c r="Z31" s="584"/>
      <c r="AA31" s="584"/>
      <c r="AB31" s="584"/>
      <c r="AC31" s="584"/>
      <c r="AD31" s="584"/>
      <c r="AE31" s="584"/>
      <c r="AF31" s="584"/>
      <c r="AG31" s="588">
        <v>0.4</v>
      </c>
      <c r="AH31" s="588"/>
      <c r="AI31" s="588"/>
      <c r="AJ31" s="647"/>
      <c r="AK31" s="49"/>
      <c r="AL31" s="667" t="s">
        <v>118</v>
      </c>
      <c r="AM31" s="667"/>
      <c r="AN31" s="667"/>
      <c r="AO31" s="667"/>
      <c r="AP31" s="667"/>
      <c r="AQ31" s="667"/>
      <c r="AR31" s="667"/>
      <c r="AS31" s="667"/>
      <c r="AT31" s="667"/>
      <c r="AU31" s="667"/>
      <c r="AV31" s="668"/>
      <c r="AW31" s="733">
        <v>1218020</v>
      </c>
      <c r="AX31" s="734"/>
      <c r="AY31" s="734"/>
      <c r="AZ31" s="734"/>
      <c r="BA31" s="734"/>
      <c r="BB31" s="734"/>
      <c r="BC31" s="734"/>
      <c r="BD31" s="734"/>
      <c r="BE31" s="734"/>
      <c r="BF31" s="735">
        <v>8</v>
      </c>
      <c r="BG31" s="735"/>
      <c r="BH31" s="735"/>
      <c r="BI31" s="735"/>
      <c r="BJ31" s="734" t="s">
        <v>368</v>
      </c>
      <c r="BK31" s="833"/>
      <c r="BL31" s="833"/>
      <c r="BM31" s="833"/>
      <c r="BN31" s="833"/>
      <c r="BO31" s="833"/>
      <c r="BP31" s="834"/>
      <c r="BQ31" s="697"/>
      <c r="BR31" s="662"/>
      <c r="BS31" s="662"/>
      <c r="BT31" s="662"/>
      <c r="BU31" s="662"/>
      <c r="BV31" s="662"/>
      <c r="BW31" s="662"/>
      <c r="BX31" s="662"/>
      <c r="BY31" s="662"/>
      <c r="BZ31" s="662"/>
      <c r="CA31" s="662"/>
      <c r="CB31" s="662"/>
      <c r="CC31" s="662"/>
      <c r="CD31" s="663"/>
      <c r="CE31" s="823"/>
      <c r="CF31" s="662"/>
      <c r="CG31" s="662"/>
      <c r="CH31" s="662"/>
      <c r="CI31" s="662"/>
      <c r="CJ31" s="662"/>
      <c r="CK31" s="662"/>
      <c r="CL31" s="662"/>
      <c r="CM31" s="662"/>
      <c r="CN31" s="824"/>
      <c r="CO31" s="855"/>
      <c r="CP31" s="806"/>
      <c r="CQ31" s="806"/>
      <c r="CR31" s="806"/>
      <c r="CS31" s="856"/>
      <c r="CT31" s="858"/>
      <c r="CU31" s="674"/>
      <c r="CV31" s="674"/>
      <c r="CW31" s="674"/>
      <c r="CX31" s="674"/>
      <c r="CY31" s="675"/>
      <c r="CZ31" s="644"/>
      <c r="DA31" s="645"/>
      <c r="DB31" s="645"/>
      <c r="DC31" s="645"/>
      <c r="DD31" s="645"/>
      <c r="DE31" s="645"/>
      <c r="DF31" s="645"/>
      <c r="DG31" s="645"/>
      <c r="DH31" s="860"/>
      <c r="DI31" s="4"/>
    </row>
    <row r="32" spans="2:113" ht="13.5" customHeight="1">
      <c r="B32" s="659" t="s">
        <v>124</v>
      </c>
      <c r="C32" s="582"/>
      <c r="D32" s="582"/>
      <c r="E32" s="582"/>
      <c r="F32" s="582"/>
      <c r="G32" s="582"/>
      <c r="H32" s="582"/>
      <c r="I32" s="582"/>
      <c r="J32" s="582"/>
      <c r="K32" s="582"/>
      <c r="L32" s="585"/>
      <c r="M32" s="583">
        <v>329595</v>
      </c>
      <c r="N32" s="584"/>
      <c r="O32" s="584"/>
      <c r="P32" s="584"/>
      <c r="Q32" s="584"/>
      <c r="R32" s="584"/>
      <c r="S32" s="584"/>
      <c r="T32" s="584"/>
      <c r="U32" s="588">
        <v>1</v>
      </c>
      <c r="V32" s="588"/>
      <c r="W32" s="588"/>
      <c r="X32" s="588"/>
      <c r="Y32" s="584" t="s">
        <v>368</v>
      </c>
      <c r="Z32" s="584"/>
      <c r="AA32" s="584"/>
      <c r="AB32" s="584"/>
      <c r="AC32" s="584"/>
      <c r="AD32" s="584"/>
      <c r="AE32" s="584"/>
      <c r="AF32" s="584"/>
      <c r="AG32" s="588" t="s">
        <v>368</v>
      </c>
      <c r="AH32" s="588"/>
      <c r="AI32" s="588"/>
      <c r="AJ32" s="647"/>
      <c r="AK32" s="846" t="s">
        <v>116</v>
      </c>
      <c r="AL32" s="50"/>
      <c r="AM32" s="726" t="s">
        <v>115</v>
      </c>
      <c r="AN32" s="726"/>
      <c r="AO32" s="726"/>
      <c r="AP32" s="726"/>
      <c r="AQ32" s="726"/>
      <c r="AR32" s="726"/>
      <c r="AS32" s="726"/>
      <c r="AT32" s="726"/>
      <c r="AU32" s="726"/>
      <c r="AV32" s="727"/>
      <c r="AW32" s="741" t="s">
        <v>368</v>
      </c>
      <c r="AX32" s="742"/>
      <c r="AY32" s="742"/>
      <c r="AZ32" s="742"/>
      <c r="BA32" s="742"/>
      <c r="BB32" s="742"/>
      <c r="BC32" s="742"/>
      <c r="BD32" s="742"/>
      <c r="BE32" s="742"/>
      <c r="BF32" s="743" t="s">
        <v>368</v>
      </c>
      <c r="BG32" s="743"/>
      <c r="BH32" s="743"/>
      <c r="BI32" s="743"/>
      <c r="BJ32" s="742" t="s">
        <v>368</v>
      </c>
      <c r="BK32" s="831"/>
      <c r="BL32" s="831"/>
      <c r="BM32" s="831"/>
      <c r="BN32" s="831"/>
      <c r="BO32" s="831"/>
      <c r="BP32" s="832"/>
      <c r="BQ32" s="843" t="s">
        <v>114</v>
      </c>
      <c r="BR32" s="844"/>
      <c r="BS32" s="844"/>
      <c r="BT32" s="844"/>
      <c r="BU32" s="845"/>
      <c r="BV32" s="839" t="s">
        <v>409</v>
      </c>
      <c r="BW32" s="840"/>
      <c r="BX32" s="728" t="s">
        <v>113</v>
      </c>
      <c r="BY32" s="632"/>
      <c r="BZ32" s="632"/>
      <c r="CA32" s="632"/>
      <c r="CB32" s="633"/>
      <c r="CC32" s="839" t="s">
        <v>409</v>
      </c>
      <c r="CD32" s="840"/>
      <c r="CE32" s="728" t="s">
        <v>112</v>
      </c>
      <c r="CF32" s="632"/>
      <c r="CG32" s="632"/>
      <c r="CH32" s="632"/>
      <c r="CI32" s="632"/>
      <c r="CJ32" s="632"/>
      <c r="CK32" s="632"/>
      <c r="CL32" s="632"/>
      <c r="CM32" s="632"/>
      <c r="CN32" s="633"/>
      <c r="CO32" s="841">
        <v>1</v>
      </c>
      <c r="CP32" s="614"/>
      <c r="CQ32" s="614"/>
      <c r="CR32" s="614"/>
      <c r="CS32" s="614"/>
      <c r="CT32" s="842" t="s">
        <v>567</v>
      </c>
      <c r="CU32" s="842"/>
      <c r="CV32" s="842"/>
      <c r="CW32" s="842"/>
      <c r="CX32" s="842"/>
      <c r="CY32" s="842"/>
      <c r="CZ32" s="750">
        <v>8540</v>
      </c>
      <c r="DA32" s="783"/>
      <c r="DB32" s="783"/>
      <c r="DC32" s="783"/>
      <c r="DD32" s="783"/>
      <c r="DE32" s="783"/>
      <c r="DF32" s="783"/>
      <c r="DG32" s="783"/>
      <c r="DH32" s="786"/>
      <c r="DI32" s="4"/>
    </row>
    <row r="33" spans="2:113" ht="13.5" customHeight="1">
      <c r="B33" s="849" t="s">
        <v>8</v>
      </c>
      <c r="C33" s="773"/>
      <c r="D33" s="773"/>
      <c r="E33" s="773"/>
      <c r="F33" s="773"/>
      <c r="G33" s="773"/>
      <c r="H33" s="773"/>
      <c r="I33" s="773"/>
      <c r="J33" s="773"/>
      <c r="K33" s="773"/>
      <c r="L33" s="774"/>
      <c r="M33" s="583">
        <v>4587606</v>
      </c>
      <c r="N33" s="584"/>
      <c r="O33" s="584"/>
      <c r="P33" s="584"/>
      <c r="Q33" s="584"/>
      <c r="R33" s="584"/>
      <c r="S33" s="584"/>
      <c r="T33" s="584"/>
      <c r="U33" s="588">
        <v>14.3</v>
      </c>
      <c r="V33" s="588"/>
      <c r="W33" s="588"/>
      <c r="X33" s="588"/>
      <c r="Y33" s="584" t="s">
        <v>368</v>
      </c>
      <c r="Z33" s="584"/>
      <c r="AA33" s="584"/>
      <c r="AB33" s="584"/>
      <c r="AC33" s="584"/>
      <c r="AD33" s="584"/>
      <c r="AE33" s="584"/>
      <c r="AF33" s="584"/>
      <c r="AG33" s="588" t="s">
        <v>368</v>
      </c>
      <c r="AH33" s="588"/>
      <c r="AI33" s="588"/>
      <c r="AJ33" s="647"/>
      <c r="AK33" s="847"/>
      <c r="AL33" s="49"/>
      <c r="AM33" s="773" t="s">
        <v>416</v>
      </c>
      <c r="AN33" s="773"/>
      <c r="AO33" s="773"/>
      <c r="AP33" s="773"/>
      <c r="AQ33" s="773"/>
      <c r="AR33" s="773"/>
      <c r="AS33" s="773"/>
      <c r="AT33" s="773"/>
      <c r="AU33" s="773"/>
      <c r="AV33" s="774"/>
      <c r="AW33" s="583" t="s">
        <v>368</v>
      </c>
      <c r="AX33" s="584"/>
      <c r="AY33" s="584"/>
      <c r="AZ33" s="584"/>
      <c r="BA33" s="584"/>
      <c r="BB33" s="584"/>
      <c r="BC33" s="584"/>
      <c r="BD33" s="584"/>
      <c r="BE33" s="584"/>
      <c r="BF33" s="588" t="s">
        <v>368</v>
      </c>
      <c r="BG33" s="588"/>
      <c r="BH33" s="588"/>
      <c r="BI33" s="588"/>
      <c r="BJ33" s="584" t="s">
        <v>368</v>
      </c>
      <c r="BK33" s="821"/>
      <c r="BL33" s="821"/>
      <c r="BM33" s="821"/>
      <c r="BN33" s="821"/>
      <c r="BO33" s="821"/>
      <c r="BP33" s="822"/>
      <c r="BQ33" s="838" t="s">
        <v>110</v>
      </c>
      <c r="BR33" s="708"/>
      <c r="BS33" s="708"/>
      <c r="BT33" s="708"/>
      <c r="BU33" s="709"/>
      <c r="BV33" s="817" t="s">
        <v>403</v>
      </c>
      <c r="BW33" s="818"/>
      <c r="BX33" s="619" t="s">
        <v>109</v>
      </c>
      <c r="BY33" s="582"/>
      <c r="BZ33" s="582"/>
      <c r="CA33" s="582"/>
      <c r="CB33" s="585"/>
      <c r="CC33" s="817" t="s">
        <v>409</v>
      </c>
      <c r="CD33" s="818"/>
      <c r="CE33" s="619" t="s">
        <v>108</v>
      </c>
      <c r="CF33" s="582"/>
      <c r="CG33" s="582"/>
      <c r="CH33" s="582"/>
      <c r="CI33" s="582"/>
      <c r="CJ33" s="582"/>
      <c r="CK33" s="582"/>
      <c r="CL33" s="582"/>
      <c r="CM33" s="582"/>
      <c r="CN33" s="585"/>
      <c r="CO33" s="819">
        <v>1</v>
      </c>
      <c r="CP33" s="752"/>
      <c r="CQ33" s="752"/>
      <c r="CR33" s="752"/>
      <c r="CS33" s="752"/>
      <c r="CT33" s="820" t="s">
        <v>567</v>
      </c>
      <c r="CU33" s="820"/>
      <c r="CV33" s="820"/>
      <c r="CW33" s="820"/>
      <c r="CX33" s="820"/>
      <c r="CY33" s="820"/>
      <c r="CZ33" s="584">
        <v>7400</v>
      </c>
      <c r="DA33" s="752"/>
      <c r="DB33" s="752"/>
      <c r="DC33" s="752"/>
      <c r="DD33" s="752"/>
      <c r="DE33" s="752"/>
      <c r="DF33" s="752"/>
      <c r="DG33" s="752"/>
      <c r="DH33" s="754"/>
      <c r="DI33" s="4"/>
    </row>
    <row r="34" spans="2:113" ht="13.5" customHeight="1">
      <c r="B34" s="850" t="s">
        <v>117</v>
      </c>
      <c r="C34" s="851"/>
      <c r="D34" s="851"/>
      <c r="E34" s="851"/>
      <c r="F34" s="851"/>
      <c r="G34" s="851"/>
      <c r="H34" s="851"/>
      <c r="I34" s="851"/>
      <c r="J34" s="851"/>
      <c r="K34" s="851"/>
      <c r="L34" s="852"/>
      <c r="M34" s="583">
        <v>244161</v>
      </c>
      <c r="N34" s="584"/>
      <c r="O34" s="584"/>
      <c r="P34" s="584"/>
      <c r="Q34" s="584"/>
      <c r="R34" s="584"/>
      <c r="S34" s="584"/>
      <c r="T34" s="584"/>
      <c r="U34" s="588">
        <v>0.8</v>
      </c>
      <c r="V34" s="588"/>
      <c r="W34" s="588"/>
      <c r="X34" s="588"/>
      <c r="Y34" s="584">
        <v>244161</v>
      </c>
      <c r="Z34" s="584"/>
      <c r="AA34" s="584"/>
      <c r="AB34" s="584"/>
      <c r="AC34" s="584"/>
      <c r="AD34" s="584"/>
      <c r="AE34" s="584"/>
      <c r="AF34" s="584"/>
      <c r="AG34" s="588">
        <v>1.4</v>
      </c>
      <c r="AH34" s="588"/>
      <c r="AI34" s="588"/>
      <c r="AJ34" s="713"/>
      <c r="AK34" s="847"/>
      <c r="AL34" s="49"/>
      <c r="AM34" s="582" t="s">
        <v>106</v>
      </c>
      <c r="AN34" s="582"/>
      <c r="AO34" s="582"/>
      <c r="AP34" s="582"/>
      <c r="AQ34" s="582"/>
      <c r="AR34" s="582"/>
      <c r="AS34" s="582"/>
      <c r="AT34" s="582"/>
      <c r="AU34" s="582"/>
      <c r="AV34" s="585"/>
      <c r="AW34" s="583">
        <v>1218020</v>
      </c>
      <c r="AX34" s="584"/>
      <c r="AY34" s="584"/>
      <c r="AZ34" s="584"/>
      <c r="BA34" s="584"/>
      <c r="BB34" s="584"/>
      <c r="BC34" s="584"/>
      <c r="BD34" s="584"/>
      <c r="BE34" s="584"/>
      <c r="BF34" s="588">
        <v>8</v>
      </c>
      <c r="BG34" s="588"/>
      <c r="BH34" s="588"/>
      <c r="BI34" s="588"/>
      <c r="BJ34" s="584" t="s">
        <v>368</v>
      </c>
      <c r="BK34" s="821"/>
      <c r="BL34" s="821"/>
      <c r="BM34" s="821"/>
      <c r="BN34" s="821"/>
      <c r="BO34" s="821"/>
      <c r="BP34" s="822"/>
      <c r="BQ34" s="619" t="s">
        <v>105</v>
      </c>
      <c r="BR34" s="582"/>
      <c r="BS34" s="582"/>
      <c r="BT34" s="582"/>
      <c r="BU34" s="585"/>
      <c r="BV34" s="817" t="s">
        <v>409</v>
      </c>
      <c r="BW34" s="818"/>
      <c r="BX34" s="619" t="s">
        <v>104</v>
      </c>
      <c r="BY34" s="582"/>
      <c r="BZ34" s="582"/>
      <c r="CA34" s="582"/>
      <c r="CB34" s="585"/>
      <c r="CC34" s="817" t="s">
        <v>409</v>
      </c>
      <c r="CD34" s="818"/>
      <c r="CE34" s="619" t="s">
        <v>103</v>
      </c>
      <c r="CF34" s="582"/>
      <c r="CG34" s="582"/>
      <c r="CH34" s="582"/>
      <c r="CI34" s="582"/>
      <c r="CJ34" s="582"/>
      <c r="CK34" s="582"/>
      <c r="CL34" s="582"/>
      <c r="CM34" s="582"/>
      <c r="CN34" s="585"/>
      <c r="CO34" s="819">
        <v>1</v>
      </c>
      <c r="CP34" s="752"/>
      <c r="CQ34" s="752"/>
      <c r="CR34" s="752"/>
      <c r="CS34" s="752"/>
      <c r="CT34" s="820" t="s">
        <v>567</v>
      </c>
      <c r="CU34" s="820"/>
      <c r="CV34" s="820"/>
      <c r="CW34" s="820"/>
      <c r="CX34" s="820"/>
      <c r="CY34" s="820"/>
      <c r="CZ34" s="584">
        <v>6950</v>
      </c>
      <c r="DA34" s="752"/>
      <c r="DB34" s="752"/>
      <c r="DC34" s="752"/>
      <c r="DD34" s="752"/>
      <c r="DE34" s="752"/>
      <c r="DF34" s="752"/>
      <c r="DG34" s="752"/>
      <c r="DH34" s="754"/>
      <c r="DI34" s="4"/>
    </row>
    <row r="35" spans="2:113" ht="13.5" customHeight="1">
      <c r="B35" s="853" t="s">
        <v>111</v>
      </c>
      <c r="C35" s="695"/>
      <c r="D35" s="695"/>
      <c r="E35" s="695"/>
      <c r="F35" s="695"/>
      <c r="G35" s="695"/>
      <c r="H35" s="695"/>
      <c r="I35" s="695"/>
      <c r="J35" s="695"/>
      <c r="K35" s="695"/>
      <c r="L35" s="696"/>
      <c r="M35" s="583"/>
      <c r="N35" s="584"/>
      <c r="O35" s="584"/>
      <c r="P35" s="584"/>
      <c r="Q35" s="584"/>
      <c r="R35" s="584"/>
      <c r="S35" s="584"/>
      <c r="T35" s="584"/>
      <c r="U35" s="588"/>
      <c r="V35" s="588"/>
      <c r="W35" s="588"/>
      <c r="X35" s="588"/>
      <c r="Y35" s="584"/>
      <c r="Z35" s="584"/>
      <c r="AA35" s="584"/>
      <c r="AB35" s="584"/>
      <c r="AC35" s="584"/>
      <c r="AD35" s="584"/>
      <c r="AE35" s="584"/>
      <c r="AF35" s="584"/>
      <c r="AG35" s="588"/>
      <c r="AH35" s="588"/>
      <c r="AI35" s="588"/>
      <c r="AJ35" s="713"/>
      <c r="AK35" s="848"/>
      <c r="AL35" s="48"/>
      <c r="AM35" s="836" t="s">
        <v>101</v>
      </c>
      <c r="AN35" s="836"/>
      <c r="AO35" s="836"/>
      <c r="AP35" s="836"/>
      <c r="AQ35" s="836"/>
      <c r="AR35" s="836"/>
      <c r="AS35" s="836"/>
      <c r="AT35" s="836"/>
      <c r="AU35" s="836"/>
      <c r="AV35" s="837"/>
      <c r="AW35" s="733" t="s">
        <v>368</v>
      </c>
      <c r="AX35" s="734"/>
      <c r="AY35" s="734"/>
      <c r="AZ35" s="734"/>
      <c r="BA35" s="734"/>
      <c r="BB35" s="734"/>
      <c r="BC35" s="734"/>
      <c r="BD35" s="734"/>
      <c r="BE35" s="734"/>
      <c r="BF35" s="735" t="s">
        <v>368</v>
      </c>
      <c r="BG35" s="735"/>
      <c r="BH35" s="735"/>
      <c r="BI35" s="735"/>
      <c r="BJ35" s="734" t="s">
        <v>368</v>
      </c>
      <c r="BK35" s="833"/>
      <c r="BL35" s="833"/>
      <c r="BM35" s="833"/>
      <c r="BN35" s="833"/>
      <c r="BO35" s="833"/>
      <c r="BP35" s="834"/>
      <c r="BQ35" s="835" t="s">
        <v>100</v>
      </c>
      <c r="BR35" s="695"/>
      <c r="BS35" s="695"/>
      <c r="BT35" s="695"/>
      <c r="BU35" s="696"/>
      <c r="BV35" s="817" t="s">
        <v>403</v>
      </c>
      <c r="BW35" s="818"/>
      <c r="BX35" s="619" t="s">
        <v>99</v>
      </c>
      <c r="BY35" s="582"/>
      <c r="BZ35" s="582"/>
      <c r="CA35" s="582"/>
      <c r="CB35" s="585"/>
      <c r="CC35" s="817" t="s">
        <v>403</v>
      </c>
      <c r="CD35" s="818"/>
      <c r="CE35" s="619" t="s">
        <v>418</v>
      </c>
      <c r="CF35" s="582"/>
      <c r="CG35" s="582"/>
      <c r="CH35" s="582"/>
      <c r="CI35" s="582"/>
      <c r="CJ35" s="582"/>
      <c r="CK35" s="582"/>
      <c r="CL35" s="582"/>
      <c r="CM35" s="582"/>
      <c r="CN35" s="585"/>
      <c r="CO35" s="819">
        <v>1</v>
      </c>
      <c r="CP35" s="752"/>
      <c r="CQ35" s="752"/>
      <c r="CR35" s="752"/>
      <c r="CS35" s="752"/>
      <c r="CT35" s="820" t="s">
        <v>567</v>
      </c>
      <c r="CU35" s="820"/>
      <c r="CV35" s="820"/>
      <c r="CW35" s="820"/>
      <c r="CX35" s="820"/>
      <c r="CY35" s="820"/>
      <c r="CZ35" s="584">
        <v>4980</v>
      </c>
      <c r="DA35" s="752"/>
      <c r="DB35" s="752"/>
      <c r="DC35" s="752"/>
      <c r="DD35" s="752"/>
      <c r="DE35" s="752"/>
      <c r="DF35" s="752"/>
      <c r="DG35" s="752"/>
      <c r="DH35" s="754"/>
      <c r="DI35" s="4"/>
    </row>
    <row r="36" spans="2:113" ht="13.5" customHeight="1">
      <c r="B36" s="659" t="s">
        <v>107</v>
      </c>
      <c r="C36" s="582"/>
      <c r="D36" s="582"/>
      <c r="E36" s="582"/>
      <c r="F36" s="582"/>
      <c r="G36" s="582"/>
      <c r="H36" s="582"/>
      <c r="I36" s="582"/>
      <c r="J36" s="582"/>
      <c r="K36" s="582"/>
      <c r="L36" s="585"/>
      <c r="M36" s="583">
        <v>5376799</v>
      </c>
      <c r="N36" s="584"/>
      <c r="O36" s="584"/>
      <c r="P36" s="584"/>
      <c r="Q36" s="584"/>
      <c r="R36" s="584"/>
      <c r="S36" s="584"/>
      <c r="T36" s="584"/>
      <c r="U36" s="588">
        <v>16.7</v>
      </c>
      <c r="V36" s="588"/>
      <c r="W36" s="588"/>
      <c r="X36" s="588"/>
      <c r="Y36" s="584" t="s">
        <v>368</v>
      </c>
      <c r="Z36" s="584"/>
      <c r="AA36" s="584"/>
      <c r="AB36" s="584"/>
      <c r="AC36" s="584"/>
      <c r="AD36" s="584"/>
      <c r="AE36" s="584"/>
      <c r="AF36" s="584"/>
      <c r="AG36" s="588" t="s">
        <v>368</v>
      </c>
      <c r="AH36" s="588"/>
      <c r="AI36" s="588"/>
      <c r="AJ36" s="713"/>
      <c r="AK36" s="47"/>
      <c r="AL36" s="726" t="s">
        <v>97</v>
      </c>
      <c r="AM36" s="726"/>
      <c r="AN36" s="726"/>
      <c r="AO36" s="726"/>
      <c r="AP36" s="726"/>
      <c r="AQ36" s="726"/>
      <c r="AR36" s="726"/>
      <c r="AS36" s="726"/>
      <c r="AT36" s="726"/>
      <c r="AU36" s="726"/>
      <c r="AV36" s="727"/>
      <c r="AW36" s="741" t="s">
        <v>368</v>
      </c>
      <c r="AX36" s="742"/>
      <c r="AY36" s="742"/>
      <c r="AZ36" s="742"/>
      <c r="BA36" s="742"/>
      <c r="BB36" s="742"/>
      <c r="BC36" s="742"/>
      <c r="BD36" s="742"/>
      <c r="BE36" s="742"/>
      <c r="BF36" s="743" t="s">
        <v>368</v>
      </c>
      <c r="BG36" s="743"/>
      <c r="BH36" s="743"/>
      <c r="BI36" s="743"/>
      <c r="BJ36" s="742" t="s">
        <v>368</v>
      </c>
      <c r="BK36" s="831"/>
      <c r="BL36" s="831"/>
      <c r="BM36" s="831"/>
      <c r="BN36" s="831"/>
      <c r="BO36" s="831"/>
      <c r="BP36" s="832"/>
      <c r="BQ36" s="619" t="s">
        <v>96</v>
      </c>
      <c r="BR36" s="582"/>
      <c r="BS36" s="582"/>
      <c r="BT36" s="582"/>
      <c r="BU36" s="585"/>
      <c r="BV36" s="817" t="s">
        <v>403</v>
      </c>
      <c r="BW36" s="818"/>
      <c r="BX36" s="619" t="s">
        <v>95</v>
      </c>
      <c r="BY36" s="582"/>
      <c r="BZ36" s="582"/>
      <c r="CA36" s="582"/>
      <c r="CB36" s="585"/>
      <c r="CC36" s="817" t="s">
        <v>403</v>
      </c>
      <c r="CD36" s="818"/>
      <c r="CE36" s="619" t="s">
        <v>94</v>
      </c>
      <c r="CF36" s="582"/>
      <c r="CG36" s="582"/>
      <c r="CH36" s="582"/>
      <c r="CI36" s="582"/>
      <c r="CJ36" s="582"/>
      <c r="CK36" s="582"/>
      <c r="CL36" s="582"/>
      <c r="CM36" s="582"/>
      <c r="CN36" s="585"/>
      <c r="CO36" s="819">
        <v>1</v>
      </c>
      <c r="CP36" s="752"/>
      <c r="CQ36" s="752"/>
      <c r="CR36" s="752"/>
      <c r="CS36" s="752"/>
      <c r="CT36" s="820" t="s">
        <v>567</v>
      </c>
      <c r="CU36" s="820"/>
      <c r="CV36" s="820"/>
      <c r="CW36" s="820"/>
      <c r="CX36" s="820"/>
      <c r="CY36" s="820"/>
      <c r="CZ36" s="584">
        <v>4540</v>
      </c>
      <c r="DA36" s="752"/>
      <c r="DB36" s="752"/>
      <c r="DC36" s="752"/>
      <c r="DD36" s="752"/>
      <c r="DE36" s="752"/>
      <c r="DF36" s="752"/>
      <c r="DG36" s="752"/>
      <c r="DH36" s="754"/>
      <c r="DI36" s="4"/>
    </row>
    <row r="37" spans="2:113" ht="13.5" customHeight="1">
      <c r="B37" s="659" t="s">
        <v>102</v>
      </c>
      <c r="C37" s="582"/>
      <c r="D37" s="582"/>
      <c r="E37" s="582"/>
      <c r="F37" s="582"/>
      <c r="G37" s="582"/>
      <c r="H37" s="582"/>
      <c r="I37" s="582"/>
      <c r="J37" s="582"/>
      <c r="K37" s="582"/>
      <c r="L37" s="585"/>
      <c r="M37" s="583">
        <v>31872</v>
      </c>
      <c r="N37" s="584"/>
      <c r="O37" s="584"/>
      <c r="P37" s="584"/>
      <c r="Q37" s="584"/>
      <c r="R37" s="584"/>
      <c r="S37" s="584"/>
      <c r="T37" s="584"/>
      <c r="U37" s="588">
        <v>0.1</v>
      </c>
      <c r="V37" s="588"/>
      <c r="W37" s="588"/>
      <c r="X37" s="588"/>
      <c r="Y37" s="584">
        <v>7542</v>
      </c>
      <c r="Z37" s="584"/>
      <c r="AA37" s="584"/>
      <c r="AB37" s="584"/>
      <c r="AC37" s="584"/>
      <c r="AD37" s="584"/>
      <c r="AE37" s="584"/>
      <c r="AF37" s="584"/>
      <c r="AG37" s="588">
        <v>0</v>
      </c>
      <c r="AH37" s="588"/>
      <c r="AI37" s="588"/>
      <c r="AJ37" s="713"/>
      <c r="AK37" s="619" t="s">
        <v>92</v>
      </c>
      <c r="AL37" s="582"/>
      <c r="AM37" s="582"/>
      <c r="AN37" s="582"/>
      <c r="AO37" s="582"/>
      <c r="AP37" s="582"/>
      <c r="AQ37" s="582"/>
      <c r="AR37" s="582"/>
      <c r="AS37" s="582"/>
      <c r="AT37" s="582"/>
      <c r="AU37" s="582"/>
      <c r="AV37" s="585"/>
      <c r="AW37" s="583" t="s">
        <v>368</v>
      </c>
      <c r="AX37" s="584"/>
      <c r="AY37" s="584"/>
      <c r="AZ37" s="584"/>
      <c r="BA37" s="584"/>
      <c r="BB37" s="584"/>
      <c r="BC37" s="584"/>
      <c r="BD37" s="584"/>
      <c r="BE37" s="584"/>
      <c r="BF37" s="588" t="s">
        <v>368</v>
      </c>
      <c r="BG37" s="588"/>
      <c r="BH37" s="588"/>
      <c r="BI37" s="588"/>
      <c r="BJ37" s="584" t="s">
        <v>368</v>
      </c>
      <c r="BK37" s="821"/>
      <c r="BL37" s="821"/>
      <c r="BM37" s="821"/>
      <c r="BN37" s="821"/>
      <c r="BO37" s="821"/>
      <c r="BP37" s="822"/>
      <c r="BQ37" s="619" t="s">
        <v>91</v>
      </c>
      <c r="BR37" s="582"/>
      <c r="BS37" s="582"/>
      <c r="BT37" s="582"/>
      <c r="BU37" s="585"/>
      <c r="BV37" s="817" t="s">
        <v>403</v>
      </c>
      <c r="BW37" s="818"/>
      <c r="BX37" s="619" t="s">
        <v>90</v>
      </c>
      <c r="BY37" s="582"/>
      <c r="BZ37" s="582"/>
      <c r="CA37" s="582"/>
      <c r="CB37" s="585"/>
      <c r="CC37" s="817" t="s">
        <v>403</v>
      </c>
      <c r="CD37" s="818"/>
      <c r="CE37" s="619" t="s">
        <v>89</v>
      </c>
      <c r="CF37" s="582"/>
      <c r="CG37" s="582"/>
      <c r="CH37" s="582"/>
      <c r="CI37" s="582"/>
      <c r="CJ37" s="582"/>
      <c r="CK37" s="582"/>
      <c r="CL37" s="582"/>
      <c r="CM37" s="582"/>
      <c r="CN37" s="585"/>
      <c r="CO37" s="819">
        <v>20</v>
      </c>
      <c r="CP37" s="752"/>
      <c r="CQ37" s="752"/>
      <c r="CR37" s="752"/>
      <c r="CS37" s="752"/>
      <c r="CT37" s="820" t="s">
        <v>567</v>
      </c>
      <c r="CU37" s="820"/>
      <c r="CV37" s="820"/>
      <c r="CW37" s="820"/>
      <c r="CX37" s="820"/>
      <c r="CY37" s="820"/>
      <c r="CZ37" s="584">
        <v>4240</v>
      </c>
      <c r="DA37" s="752"/>
      <c r="DB37" s="752"/>
      <c r="DC37" s="752"/>
      <c r="DD37" s="752"/>
      <c r="DE37" s="752"/>
      <c r="DF37" s="752"/>
      <c r="DG37" s="752"/>
      <c r="DH37" s="754"/>
      <c r="DI37" s="4"/>
    </row>
    <row r="38" spans="2:113" ht="13.5" customHeight="1">
      <c r="B38" s="659" t="s">
        <v>98</v>
      </c>
      <c r="C38" s="582"/>
      <c r="D38" s="582"/>
      <c r="E38" s="582"/>
      <c r="F38" s="582"/>
      <c r="G38" s="582"/>
      <c r="H38" s="582"/>
      <c r="I38" s="582"/>
      <c r="J38" s="582"/>
      <c r="K38" s="582"/>
      <c r="L38" s="585"/>
      <c r="M38" s="583">
        <v>10985</v>
      </c>
      <c r="N38" s="584"/>
      <c r="O38" s="584"/>
      <c r="P38" s="584"/>
      <c r="Q38" s="584"/>
      <c r="R38" s="584"/>
      <c r="S38" s="584"/>
      <c r="T38" s="584"/>
      <c r="U38" s="588">
        <v>0</v>
      </c>
      <c r="V38" s="588"/>
      <c r="W38" s="588"/>
      <c r="X38" s="588"/>
      <c r="Y38" s="584" t="s">
        <v>368</v>
      </c>
      <c r="Z38" s="584"/>
      <c r="AA38" s="584"/>
      <c r="AB38" s="584"/>
      <c r="AC38" s="584"/>
      <c r="AD38" s="584"/>
      <c r="AE38" s="584"/>
      <c r="AF38" s="584"/>
      <c r="AG38" s="588" t="s">
        <v>368</v>
      </c>
      <c r="AH38" s="588"/>
      <c r="AI38" s="588"/>
      <c r="AJ38" s="713"/>
      <c r="AK38" s="697" t="s">
        <v>87</v>
      </c>
      <c r="AL38" s="662"/>
      <c r="AM38" s="662"/>
      <c r="AN38" s="662"/>
      <c r="AO38" s="662"/>
      <c r="AP38" s="662"/>
      <c r="AQ38" s="662"/>
      <c r="AR38" s="662"/>
      <c r="AS38" s="662"/>
      <c r="AT38" s="662"/>
      <c r="AU38" s="662"/>
      <c r="AV38" s="663"/>
      <c r="AW38" s="830">
        <v>15131414</v>
      </c>
      <c r="AX38" s="812"/>
      <c r="AY38" s="812"/>
      <c r="AZ38" s="812"/>
      <c r="BA38" s="812"/>
      <c r="BB38" s="812"/>
      <c r="BC38" s="812"/>
      <c r="BD38" s="812"/>
      <c r="BE38" s="812"/>
      <c r="BF38" s="811">
        <v>100</v>
      </c>
      <c r="BG38" s="811"/>
      <c r="BH38" s="811"/>
      <c r="BI38" s="811"/>
      <c r="BJ38" s="812">
        <v>52398</v>
      </c>
      <c r="BK38" s="813"/>
      <c r="BL38" s="813"/>
      <c r="BM38" s="813"/>
      <c r="BN38" s="813"/>
      <c r="BO38" s="813"/>
      <c r="BP38" s="814"/>
      <c r="BQ38" s="697" t="s">
        <v>86</v>
      </c>
      <c r="BR38" s="662"/>
      <c r="BS38" s="662"/>
      <c r="BT38" s="662"/>
      <c r="BU38" s="663"/>
      <c r="BV38" s="815" t="s">
        <v>403</v>
      </c>
      <c r="BW38" s="816"/>
      <c r="BX38" s="697" t="s">
        <v>85</v>
      </c>
      <c r="BY38" s="662"/>
      <c r="BZ38" s="662"/>
      <c r="CA38" s="662"/>
      <c r="CB38" s="663"/>
      <c r="CC38" s="815" t="s">
        <v>409</v>
      </c>
      <c r="CD38" s="816"/>
      <c r="CE38" s="823"/>
      <c r="CF38" s="824"/>
      <c r="CG38" s="824"/>
      <c r="CH38" s="824"/>
      <c r="CI38" s="824"/>
      <c r="CJ38" s="824"/>
      <c r="CK38" s="824"/>
      <c r="CL38" s="824"/>
      <c r="CM38" s="824"/>
      <c r="CN38" s="825"/>
      <c r="CO38" s="826"/>
      <c r="CP38" s="827"/>
      <c r="CQ38" s="827"/>
      <c r="CR38" s="827"/>
      <c r="CS38" s="827"/>
      <c r="CT38" s="828"/>
      <c r="CU38" s="828"/>
      <c r="CV38" s="828"/>
      <c r="CW38" s="828"/>
      <c r="CX38" s="828"/>
      <c r="CY38" s="828"/>
      <c r="CZ38" s="827"/>
      <c r="DA38" s="827"/>
      <c r="DB38" s="827"/>
      <c r="DC38" s="827"/>
      <c r="DD38" s="827"/>
      <c r="DE38" s="827"/>
      <c r="DF38" s="827"/>
      <c r="DG38" s="827"/>
      <c r="DH38" s="829"/>
      <c r="DI38" s="4"/>
    </row>
    <row r="39" spans="2:113" ht="13.5" customHeight="1">
      <c r="B39" s="659" t="s">
        <v>93</v>
      </c>
      <c r="C39" s="582"/>
      <c r="D39" s="582"/>
      <c r="E39" s="582"/>
      <c r="F39" s="582"/>
      <c r="G39" s="582"/>
      <c r="H39" s="582"/>
      <c r="I39" s="582"/>
      <c r="J39" s="582"/>
      <c r="K39" s="582"/>
      <c r="L39" s="585"/>
      <c r="M39" s="583">
        <v>277157</v>
      </c>
      <c r="N39" s="584"/>
      <c r="O39" s="584"/>
      <c r="P39" s="584"/>
      <c r="Q39" s="584"/>
      <c r="R39" s="584"/>
      <c r="S39" s="584"/>
      <c r="T39" s="584"/>
      <c r="U39" s="588">
        <v>0.9</v>
      </c>
      <c r="V39" s="588"/>
      <c r="W39" s="588"/>
      <c r="X39" s="588"/>
      <c r="Y39" s="584" t="s">
        <v>368</v>
      </c>
      <c r="Z39" s="584"/>
      <c r="AA39" s="584"/>
      <c r="AB39" s="584"/>
      <c r="AC39" s="584"/>
      <c r="AD39" s="584"/>
      <c r="AE39" s="584"/>
      <c r="AF39" s="584"/>
      <c r="AG39" s="588" t="s">
        <v>368</v>
      </c>
      <c r="AH39" s="588"/>
      <c r="AI39" s="588"/>
      <c r="AJ39" s="71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59" t="s">
        <v>88</v>
      </c>
      <c r="C40" s="582"/>
      <c r="D40" s="582"/>
      <c r="E40" s="582"/>
      <c r="F40" s="582"/>
      <c r="G40" s="582"/>
      <c r="H40" s="582"/>
      <c r="I40" s="582"/>
      <c r="J40" s="582"/>
      <c r="K40" s="582"/>
      <c r="L40" s="585"/>
      <c r="M40" s="583">
        <v>651251</v>
      </c>
      <c r="N40" s="584"/>
      <c r="O40" s="584"/>
      <c r="P40" s="584"/>
      <c r="Q40" s="584"/>
      <c r="R40" s="584"/>
      <c r="S40" s="584"/>
      <c r="T40" s="584"/>
      <c r="U40" s="588">
        <v>2</v>
      </c>
      <c r="V40" s="588"/>
      <c r="W40" s="588"/>
      <c r="X40" s="588"/>
      <c r="Y40" s="584" t="s">
        <v>368</v>
      </c>
      <c r="Z40" s="584"/>
      <c r="AA40" s="584"/>
      <c r="AB40" s="584"/>
      <c r="AC40" s="584"/>
      <c r="AD40" s="584"/>
      <c r="AE40" s="584"/>
      <c r="AF40" s="584"/>
      <c r="AG40" s="588" t="s">
        <v>368</v>
      </c>
      <c r="AH40" s="588"/>
      <c r="AI40" s="588"/>
      <c r="AJ40" s="71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59" t="s">
        <v>84</v>
      </c>
      <c r="C41" s="582"/>
      <c r="D41" s="582"/>
      <c r="E41" s="582"/>
      <c r="F41" s="582"/>
      <c r="G41" s="582"/>
      <c r="H41" s="582"/>
      <c r="I41" s="582"/>
      <c r="J41" s="582"/>
      <c r="K41" s="582"/>
      <c r="L41" s="585"/>
      <c r="M41" s="583">
        <v>277684</v>
      </c>
      <c r="N41" s="584"/>
      <c r="O41" s="584"/>
      <c r="P41" s="584"/>
      <c r="Q41" s="584"/>
      <c r="R41" s="584"/>
      <c r="S41" s="584"/>
      <c r="T41" s="584"/>
      <c r="U41" s="588">
        <v>0.9</v>
      </c>
      <c r="V41" s="588"/>
      <c r="W41" s="588"/>
      <c r="X41" s="588"/>
      <c r="Y41" s="584">
        <v>22</v>
      </c>
      <c r="Z41" s="584"/>
      <c r="AA41" s="584"/>
      <c r="AB41" s="584"/>
      <c r="AC41" s="584"/>
      <c r="AD41" s="584"/>
      <c r="AE41" s="584"/>
      <c r="AF41" s="584"/>
      <c r="AG41" s="588">
        <v>0</v>
      </c>
      <c r="AH41" s="588"/>
      <c r="AI41" s="588"/>
      <c r="AJ41" s="71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59" t="s">
        <v>83</v>
      </c>
      <c r="C42" s="582"/>
      <c r="D42" s="582"/>
      <c r="E42" s="582"/>
      <c r="F42" s="582"/>
      <c r="G42" s="582"/>
      <c r="H42" s="582"/>
      <c r="I42" s="582"/>
      <c r="J42" s="582"/>
      <c r="K42" s="582"/>
      <c r="L42" s="585"/>
      <c r="M42" s="583">
        <v>1380598</v>
      </c>
      <c r="N42" s="584"/>
      <c r="O42" s="584"/>
      <c r="P42" s="584"/>
      <c r="Q42" s="584"/>
      <c r="R42" s="584"/>
      <c r="S42" s="584"/>
      <c r="T42" s="584"/>
      <c r="U42" s="588">
        <v>4.3</v>
      </c>
      <c r="V42" s="588"/>
      <c r="W42" s="588"/>
      <c r="X42" s="588"/>
      <c r="Y42" s="584" t="s">
        <v>368</v>
      </c>
      <c r="Z42" s="584"/>
      <c r="AA42" s="584"/>
      <c r="AB42" s="584"/>
      <c r="AC42" s="584"/>
      <c r="AD42" s="584"/>
      <c r="AE42" s="584"/>
      <c r="AF42" s="584"/>
      <c r="AG42" s="588" t="s">
        <v>368</v>
      </c>
      <c r="AH42" s="588"/>
      <c r="AI42" s="588"/>
      <c r="AJ42" s="71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695" t="s">
        <v>82</v>
      </c>
      <c r="D43" s="695"/>
      <c r="E43" s="695"/>
      <c r="F43" s="695"/>
      <c r="G43" s="695"/>
      <c r="H43" s="695"/>
      <c r="I43" s="695"/>
      <c r="J43" s="695"/>
      <c r="K43" s="695"/>
      <c r="L43" s="696"/>
      <c r="M43" s="583" t="s">
        <v>368</v>
      </c>
      <c r="N43" s="584"/>
      <c r="O43" s="584"/>
      <c r="P43" s="584"/>
      <c r="Q43" s="584"/>
      <c r="R43" s="584"/>
      <c r="S43" s="584"/>
      <c r="T43" s="584"/>
      <c r="U43" s="588" t="s">
        <v>368</v>
      </c>
      <c r="V43" s="588"/>
      <c r="W43" s="588"/>
      <c r="X43" s="588"/>
      <c r="Y43" s="584" t="s">
        <v>368</v>
      </c>
      <c r="Z43" s="584"/>
      <c r="AA43" s="584"/>
      <c r="AB43" s="584"/>
      <c r="AC43" s="584"/>
      <c r="AD43" s="584"/>
      <c r="AE43" s="584"/>
      <c r="AF43" s="584"/>
      <c r="AG43" s="588" t="s">
        <v>368</v>
      </c>
      <c r="AH43" s="588"/>
      <c r="AI43" s="588"/>
      <c r="AJ43" s="713"/>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695" t="s">
        <v>81</v>
      </c>
      <c r="D44" s="695"/>
      <c r="E44" s="695"/>
      <c r="F44" s="695"/>
      <c r="G44" s="695"/>
      <c r="H44" s="695"/>
      <c r="I44" s="695"/>
      <c r="J44" s="695"/>
      <c r="K44" s="695"/>
      <c r="L44" s="696"/>
      <c r="M44" s="583">
        <v>674598</v>
      </c>
      <c r="N44" s="584"/>
      <c r="O44" s="584"/>
      <c r="P44" s="584"/>
      <c r="Q44" s="584"/>
      <c r="R44" s="584"/>
      <c r="S44" s="584"/>
      <c r="T44" s="584"/>
      <c r="U44" s="588">
        <v>2.1</v>
      </c>
      <c r="V44" s="588"/>
      <c r="W44" s="588"/>
      <c r="X44" s="588"/>
      <c r="Y44" s="584" t="s">
        <v>368</v>
      </c>
      <c r="Z44" s="584"/>
      <c r="AA44" s="584"/>
      <c r="AB44" s="584"/>
      <c r="AC44" s="584"/>
      <c r="AD44" s="584"/>
      <c r="AE44" s="584"/>
      <c r="AF44" s="584"/>
      <c r="AG44" s="588" t="s">
        <v>368</v>
      </c>
      <c r="AH44" s="588"/>
      <c r="AI44" s="588"/>
      <c r="AJ44" s="713"/>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4" t="s">
        <v>80</v>
      </c>
      <c r="C45" s="662"/>
      <c r="D45" s="662"/>
      <c r="E45" s="662"/>
      <c r="F45" s="662"/>
      <c r="G45" s="662"/>
      <c r="H45" s="662"/>
      <c r="I45" s="662"/>
      <c r="J45" s="662"/>
      <c r="K45" s="662"/>
      <c r="L45" s="663"/>
      <c r="M45" s="583">
        <v>32149998</v>
      </c>
      <c r="N45" s="584"/>
      <c r="O45" s="584"/>
      <c r="P45" s="584"/>
      <c r="Q45" s="584"/>
      <c r="R45" s="584"/>
      <c r="S45" s="584"/>
      <c r="T45" s="584"/>
      <c r="U45" s="588">
        <v>100</v>
      </c>
      <c r="V45" s="588"/>
      <c r="W45" s="588"/>
      <c r="X45" s="588"/>
      <c r="Y45" s="584">
        <v>17147720</v>
      </c>
      <c r="Z45" s="584"/>
      <c r="AA45" s="584"/>
      <c r="AB45" s="584"/>
      <c r="AC45" s="584"/>
      <c r="AD45" s="584"/>
      <c r="AE45" s="584"/>
      <c r="AF45" s="584"/>
      <c r="AG45" s="588">
        <v>100</v>
      </c>
      <c r="AH45" s="588"/>
      <c r="AI45" s="588"/>
      <c r="AJ45" s="713"/>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32" t="s">
        <v>79</v>
      </c>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41"/>
      <c r="AD46" s="41"/>
      <c r="AE46" s="41"/>
      <c r="AF46" s="41"/>
      <c r="AG46" s="43"/>
      <c r="AH46" s="632" t="s">
        <v>419</v>
      </c>
      <c r="AI46" s="632"/>
      <c r="AJ46" s="632"/>
      <c r="AK46" s="632"/>
      <c r="AL46" s="632"/>
      <c r="AM46" s="632"/>
      <c r="AN46" s="632"/>
      <c r="AO46" s="632"/>
      <c r="AP46" s="632"/>
      <c r="AQ46" s="38"/>
      <c r="AR46" s="38"/>
      <c r="AS46" s="38"/>
      <c r="AT46" s="41"/>
      <c r="AU46" s="41"/>
      <c r="AV46" s="40"/>
      <c r="AW46" s="42"/>
      <c r="AX46" s="41"/>
      <c r="AY46" s="41"/>
      <c r="AZ46" s="632" t="s">
        <v>78</v>
      </c>
      <c r="BA46" s="632"/>
      <c r="BB46" s="632"/>
      <c r="BC46" s="632"/>
      <c r="BD46" s="632"/>
      <c r="BE46" s="632"/>
      <c r="BF46" s="632"/>
      <c r="BG46" s="632"/>
      <c r="BH46" s="632"/>
      <c r="BI46" s="632"/>
      <c r="BJ46" s="632"/>
      <c r="BK46" s="632"/>
      <c r="BL46" s="632"/>
      <c r="BM46" s="632"/>
      <c r="BN46" s="632"/>
      <c r="BO46" s="632"/>
      <c r="BP46" s="632"/>
      <c r="BQ46" s="632"/>
      <c r="BR46" s="632"/>
      <c r="BS46" s="632"/>
      <c r="BT46" s="41"/>
      <c r="BU46" s="41"/>
      <c r="BV46" s="632" t="s">
        <v>419</v>
      </c>
      <c r="BW46" s="632"/>
      <c r="BX46" s="632"/>
      <c r="BY46" s="632"/>
      <c r="BZ46" s="632"/>
      <c r="CA46" s="632"/>
      <c r="CB46" s="632"/>
      <c r="CC46" s="632"/>
      <c r="CD46" s="41"/>
      <c r="CE46" s="40"/>
      <c r="CF46" s="39"/>
      <c r="CG46" s="283"/>
      <c r="CH46" s="807" t="s">
        <v>77</v>
      </c>
      <c r="CI46" s="807"/>
      <c r="CJ46" s="807"/>
      <c r="CK46" s="807"/>
      <c r="CL46" s="807"/>
      <c r="CM46" s="807"/>
      <c r="CN46" s="807"/>
      <c r="CO46" s="807"/>
      <c r="CP46" s="807"/>
      <c r="CQ46" s="38"/>
      <c r="CR46" s="24"/>
      <c r="CS46" s="728" t="s">
        <v>778</v>
      </c>
      <c r="CT46" s="632"/>
      <c r="CU46" s="632"/>
      <c r="CV46" s="632"/>
      <c r="CW46" s="632"/>
      <c r="CX46" s="632"/>
      <c r="CY46" s="632"/>
      <c r="CZ46" s="633"/>
      <c r="DA46" s="728" t="s">
        <v>395</v>
      </c>
      <c r="DB46" s="632"/>
      <c r="DC46" s="632"/>
      <c r="DD46" s="632"/>
      <c r="DE46" s="632"/>
      <c r="DF46" s="632"/>
      <c r="DG46" s="632"/>
      <c r="DH46" s="809"/>
      <c r="DI46" s="4"/>
    </row>
    <row r="47" spans="2:113" ht="13.5" customHeight="1">
      <c r="B47" s="37"/>
      <c r="C47" s="32"/>
      <c r="D47" s="32"/>
      <c r="E47" s="662"/>
      <c r="F47" s="662"/>
      <c r="G47" s="662"/>
      <c r="H47" s="662"/>
      <c r="I47" s="662"/>
      <c r="J47" s="662"/>
      <c r="K47" s="662"/>
      <c r="L47" s="662"/>
      <c r="M47" s="662"/>
      <c r="N47" s="662"/>
      <c r="O47" s="662"/>
      <c r="P47" s="662"/>
      <c r="Q47" s="662"/>
      <c r="R47" s="662"/>
      <c r="S47" s="662"/>
      <c r="T47" s="662"/>
      <c r="U47" s="662"/>
      <c r="V47" s="662"/>
      <c r="W47" s="662"/>
      <c r="X47" s="662"/>
      <c r="Y47" s="582"/>
      <c r="Z47" s="582"/>
      <c r="AA47" s="582"/>
      <c r="AB47" s="582"/>
      <c r="AC47" s="4"/>
      <c r="AD47" s="4"/>
      <c r="AE47" s="4"/>
      <c r="AF47" s="4"/>
      <c r="AG47" s="6"/>
      <c r="AH47" s="806"/>
      <c r="AI47" s="806"/>
      <c r="AJ47" s="806"/>
      <c r="AK47" s="806"/>
      <c r="AL47" s="806"/>
      <c r="AM47" s="806"/>
      <c r="AN47" s="806"/>
      <c r="AO47" s="806"/>
      <c r="AP47" s="806"/>
      <c r="AQ47" s="35"/>
      <c r="AR47" s="35"/>
      <c r="AS47" s="35"/>
      <c r="AT47" s="4"/>
      <c r="AU47" s="4"/>
      <c r="AV47" s="34"/>
      <c r="AW47" s="33"/>
      <c r="AX47" s="32"/>
      <c r="AY47" s="32"/>
      <c r="AZ47" s="662"/>
      <c r="BA47" s="662"/>
      <c r="BB47" s="662"/>
      <c r="BC47" s="662"/>
      <c r="BD47" s="662"/>
      <c r="BE47" s="662"/>
      <c r="BF47" s="662"/>
      <c r="BG47" s="662"/>
      <c r="BH47" s="662"/>
      <c r="BI47" s="662"/>
      <c r="BJ47" s="662"/>
      <c r="BK47" s="662"/>
      <c r="BL47" s="662"/>
      <c r="BM47" s="662"/>
      <c r="BN47" s="662"/>
      <c r="BO47" s="662"/>
      <c r="BP47" s="662"/>
      <c r="BQ47" s="662"/>
      <c r="BR47" s="662"/>
      <c r="BS47" s="662"/>
      <c r="BT47" s="32"/>
      <c r="BU47" s="32"/>
      <c r="BV47" s="662"/>
      <c r="BW47" s="662"/>
      <c r="BX47" s="662"/>
      <c r="BY47" s="662"/>
      <c r="BZ47" s="662"/>
      <c r="CA47" s="662"/>
      <c r="CB47" s="662"/>
      <c r="CC47" s="662"/>
      <c r="CD47" s="32"/>
      <c r="CE47" s="31"/>
      <c r="CF47" s="20"/>
      <c r="CG47" s="284"/>
      <c r="CH47" s="808"/>
      <c r="CI47" s="808"/>
      <c r="CJ47" s="808"/>
      <c r="CK47" s="808"/>
      <c r="CL47" s="808"/>
      <c r="CM47" s="808"/>
      <c r="CN47" s="808"/>
      <c r="CO47" s="808"/>
      <c r="CP47" s="808"/>
      <c r="CQ47" s="30"/>
      <c r="CR47" s="21"/>
      <c r="CS47" s="697"/>
      <c r="CT47" s="662"/>
      <c r="CU47" s="662"/>
      <c r="CV47" s="662"/>
      <c r="CW47" s="662"/>
      <c r="CX47" s="662"/>
      <c r="CY47" s="662"/>
      <c r="CZ47" s="663"/>
      <c r="DA47" s="697"/>
      <c r="DB47" s="662"/>
      <c r="DC47" s="662"/>
      <c r="DD47" s="662"/>
      <c r="DE47" s="662"/>
      <c r="DF47" s="662"/>
      <c r="DG47" s="662"/>
      <c r="DH47" s="810"/>
      <c r="DI47" s="4"/>
    </row>
    <row r="48" spans="2:113" ht="13.5" customHeight="1">
      <c r="B48" s="29"/>
      <c r="C48" s="28"/>
      <c r="D48" s="788" t="s">
        <v>77</v>
      </c>
      <c r="E48" s="788"/>
      <c r="F48" s="788"/>
      <c r="G48" s="788"/>
      <c r="H48" s="788"/>
      <c r="I48" s="788"/>
      <c r="J48" s="788"/>
      <c r="K48" s="27"/>
      <c r="L48" s="25"/>
      <c r="M48" s="26"/>
      <c r="N48" s="788" t="s">
        <v>76</v>
      </c>
      <c r="O48" s="788"/>
      <c r="P48" s="788"/>
      <c r="Q48" s="788"/>
      <c r="R48" s="788"/>
      <c r="S48" s="788"/>
      <c r="T48" s="25"/>
      <c r="U48" s="795" t="s">
        <v>73</v>
      </c>
      <c r="V48" s="788"/>
      <c r="W48" s="788"/>
      <c r="X48" s="796"/>
      <c r="Y48" s="797" t="s">
        <v>70</v>
      </c>
      <c r="Z48" s="797"/>
      <c r="AA48" s="797"/>
      <c r="AB48" s="797"/>
      <c r="AC48" s="797"/>
      <c r="AD48" s="797"/>
      <c r="AE48" s="797"/>
      <c r="AF48" s="797"/>
      <c r="AG48" s="798" t="s">
        <v>420</v>
      </c>
      <c r="AH48" s="799"/>
      <c r="AI48" s="799"/>
      <c r="AJ48" s="799"/>
      <c r="AK48" s="799"/>
      <c r="AL48" s="799"/>
      <c r="AM48" s="799"/>
      <c r="AN48" s="799"/>
      <c r="AO48" s="799"/>
      <c r="AP48" s="800"/>
      <c r="AQ48" s="797" t="s">
        <v>75</v>
      </c>
      <c r="AR48" s="797"/>
      <c r="AS48" s="797"/>
      <c r="AT48" s="797"/>
      <c r="AU48" s="797"/>
      <c r="AV48" s="797"/>
      <c r="AW48" s="6"/>
      <c r="AX48" s="632" t="s">
        <v>74</v>
      </c>
      <c r="AY48" s="632"/>
      <c r="AZ48" s="632"/>
      <c r="BA48" s="632"/>
      <c r="BB48" s="632"/>
      <c r="BC48" s="632"/>
      <c r="BD48" s="632"/>
      <c r="BE48" s="24"/>
      <c r="BF48" s="6"/>
      <c r="BG48" s="632" t="s">
        <v>421</v>
      </c>
      <c r="BH48" s="632"/>
      <c r="BI48" s="632"/>
      <c r="BJ48" s="632"/>
      <c r="BK48" s="632"/>
      <c r="BL48" s="24"/>
      <c r="BM48" s="632" t="s">
        <v>73</v>
      </c>
      <c r="BN48" s="632"/>
      <c r="BO48" s="632"/>
      <c r="BP48" s="632"/>
      <c r="BQ48" s="801"/>
      <c r="BR48" s="802"/>
      <c r="BS48" s="632" t="s">
        <v>422</v>
      </c>
      <c r="BT48" s="632"/>
      <c r="BU48" s="632"/>
      <c r="BV48" s="632"/>
      <c r="BW48" s="632"/>
      <c r="BX48" s="803"/>
      <c r="BY48" s="804"/>
      <c r="BZ48" s="6"/>
      <c r="CA48" s="805" t="s">
        <v>423</v>
      </c>
      <c r="CB48" s="805"/>
      <c r="CC48" s="805"/>
      <c r="CD48" s="805"/>
      <c r="CE48" s="23"/>
      <c r="CF48" s="728" t="s">
        <v>72</v>
      </c>
      <c r="CG48" s="793"/>
      <c r="CH48" s="793"/>
      <c r="CI48" s="793"/>
      <c r="CJ48" s="793"/>
      <c r="CK48" s="793"/>
      <c r="CL48" s="793"/>
      <c r="CM48" s="793"/>
      <c r="CN48" s="793"/>
      <c r="CO48" s="793"/>
      <c r="CP48" s="793"/>
      <c r="CQ48" s="793"/>
      <c r="CR48" s="794"/>
      <c r="CS48" s="749">
        <v>12574806</v>
      </c>
      <c r="CT48" s="783"/>
      <c r="CU48" s="783"/>
      <c r="CV48" s="783"/>
      <c r="CW48" s="783"/>
      <c r="CX48" s="783"/>
      <c r="CY48" s="783"/>
      <c r="CZ48" s="785"/>
      <c r="DA48" s="749">
        <v>12449253</v>
      </c>
      <c r="DB48" s="783"/>
      <c r="DC48" s="783"/>
      <c r="DD48" s="783"/>
      <c r="DE48" s="783"/>
      <c r="DF48" s="783"/>
      <c r="DG48" s="783"/>
      <c r="DH48" s="786"/>
      <c r="DI48" s="4"/>
    </row>
    <row r="49" spans="2:113" ht="13.5" customHeight="1">
      <c r="B49" s="787" t="s">
        <v>71</v>
      </c>
      <c r="C49" s="788"/>
      <c r="D49" s="788"/>
      <c r="E49" s="788"/>
      <c r="F49" s="788"/>
      <c r="G49" s="788"/>
      <c r="H49" s="788"/>
      <c r="I49" s="788"/>
      <c r="J49" s="788"/>
      <c r="K49" s="788"/>
      <c r="L49" s="789"/>
      <c r="M49" s="613">
        <v>5043737</v>
      </c>
      <c r="N49" s="790"/>
      <c r="O49" s="790"/>
      <c r="P49" s="790"/>
      <c r="Q49" s="790"/>
      <c r="R49" s="790"/>
      <c r="S49" s="790"/>
      <c r="T49" s="790"/>
      <c r="U49" s="791">
        <v>16.100000000000001</v>
      </c>
      <c r="V49" s="791"/>
      <c r="W49" s="791"/>
      <c r="X49" s="791"/>
      <c r="Y49" s="790">
        <v>4698922</v>
      </c>
      <c r="Z49" s="790"/>
      <c r="AA49" s="790"/>
      <c r="AB49" s="790"/>
      <c r="AC49" s="790"/>
      <c r="AD49" s="790"/>
      <c r="AE49" s="790"/>
      <c r="AF49" s="790"/>
      <c r="AG49" s="790">
        <v>4688148</v>
      </c>
      <c r="AH49" s="790"/>
      <c r="AI49" s="790"/>
      <c r="AJ49" s="790"/>
      <c r="AK49" s="790"/>
      <c r="AL49" s="790"/>
      <c r="AM49" s="790"/>
      <c r="AN49" s="790"/>
      <c r="AO49" s="790"/>
      <c r="AP49" s="790"/>
      <c r="AQ49" s="791">
        <v>26.3</v>
      </c>
      <c r="AR49" s="791"/>
      <c r="AS49" s="791"/>
      <c r="AT49" s="791"/>
      <c r="AU49" s="791"/>
      <c r="AV49" s="792"/>
      <c r="AW49" s="22"/>
      <c r="AX49" s="662"/>
      <c r="AY49" s="662"/>
      <c r="AZ49" s="662"/>
      <c r="BA49" s="662"/>
      <c r="BB49" s="662"/>
      <c r="BC49" s="662"/>
      <c r="BD49" s="662"/>
      <c r="BE49" s="21"/>
      <c r="BF49" s="22"/>
      <c r="BG49" s="662"/>
      <c r="BH49" s="662"/>
      <c r="BI49" s="662"/>
      <c r="BJ49" s="662"/>
      <c r="BK49" s="662"/>
      <c r="BL49" s="21"/>
      <c r="BM49" s="662"/>
      <c r="BN49" s="662"/>
      <c r="BO49" s="662"/>
      <c r="BP49" s="662"/>
      <c r="BQ49" s="20"/>
      <c r="BR49" s="662" t="s">
        <v>27</v>
      </c>
      <c r="BS49" s="662"/>
      <c r="BT49" s="662"/>
      <c r="BU49" s="662"/>
      <c r="BV49" s="662"/>
      <c r="BW49" s="662"/>
      <c r="BX49" s="662"/>
      <c r="BY49" s="19"/>
      <c r="BZ49" s="673" t="s">
        <v>70</v>
      </c>
      <c r="CA49" s="674"/>
      <c r="CB49" s="674"/>
      <c r="CC49" s="674"/>
      <c r="CD49" s="674"/>
      <c r="CE49" s="675"/>
      <c r="CF49" s="619" t="s">
        <v>69</v>
      </c>
      <c r="CG49" s="684"/>
      <c r="CH49" s="684"/>
      <c r="CI49" s="684"/>
      <c r="CJ49" s="684"/>
      <c r="CK49" s="684"/>
      <c r="CL49" s="684"/>
      <c r="CM49" s="684"/>
      <c r="CN49" s="684"/>
      <c r="CO49" s="684"/>
      <c r="CP49" s="684"/>
      <c r="CQ49" s="684"/>
      <c r="CR49" s="685"/>
      <c r="CS49" s="583">
        <v>13106593</v>
      </c>
      <c r="CT49" s="752"/>
      <c r="CU49" s="752"/>
      <c r="CV49" s="752"/>
      <c r="CW49" s="752"/>
      <c r="CX49" s="752"/>
      <c r="CY49" s="752"/>
      <c r="CZ49" s="753"/>
      <c r="DA49" s="583">
        <v>13010297</v>
      </c>
      <c r="DB49" s="752"/>
      <c r="DC49" s="752"/>
      <c r="DD49" s="752"/>
      <c r="DE49" s="752"/>
      <c r="DF49" s="752"/>
      <c r="DG49" s="752"/>
      <c r="DH49" s="754"/>
      <c r="DI49" s="4"/>
    </row>
    <row r="50" spans="2:113" ht="13.5" customHeight="1">
      <c r="B50" s="17"/>
      <c r="C50" s="582" t="s">
        <v>68</v>
      </c>
      <c r="D50" s="582"/>
      <c r="E50" s="582"/>
      <c r="F50" s="582"/>
      <c r="G50" s="582"/>
      <c r="H50" s="582"/>
      <c r="I50" s="582"/>
      <c r="J50" s="582"/>
      <c r="K50" s="582"/>
      <c r="L50" s="585"/>
      <c r="M50" s="583">
        <v>3259642</v>
      </c>
      <c r="N50" s="584"/>
      <c r="O50" s="584"/>
      <c r="P50" s="584"/>
      <c r="Q50" s="584"/>
      <c r="R50" s="584"/>
      <c r="S50" s="584"/>
      <c r="T50" s="584"/>
      <c r="U50" s="588">
        <v>10.4</v>
      </c>
      <c r="V50" s="588"/>
      <c r="W50" s="588"/>
      <c r="X50" s="588"/>
      <c r="Y50" s="584">
        <v>2991932</v>
      </c>
      <c r="Z50" s="584"/>
      <c r="AA50" s="584"/>
      <c r="AB50" s="584"/>
      <c r="AC50" s="584"/>
      <c r="AD50" s="584"/>
      <c r="AE50" s="584"/>
      <c r="AF50" s="584"/>
      <c r="AG50" s="584" t="s">
        <v>368</v>
      </c>
      <c r="AH50" s="584"/>
      <c r="AI50" s="584"/>
      <c r="AJ50" s="584"/>
      <c r="AK50" s="584"/>
      <c r="AL50" s="584"/>
      <c r="AM50" s="584"/>
      <c r="AN50" s="584"/>
      <c r="AO50" s="584"/>
      <c r="AP50" s="584"/>
      <c r="AQ50" s="588" t="s">
        <v>368</v>
      </c>
      <c r="AR50" s="588"/>
      <c r="AS50" s="588"/>
      <c r="AT50" s="588"/>
      <c r="AU50" s="588"/>
      <c r="AV50" s="647"/>
      <c r="AW50" s="728" t="s">
        <v>67</v>
      </c>
      <c r="AX50" s="632"/>
      <c r="AY50" s="632"/>
      <c r="AZ50" s="632"/>
      <c r="BA50" s="632"/>
      <c r="BB50" s="632"/>
      <c r="BC50" s="632"/>
      <c r="BD50" s="632"/>
      <c r="BE50" s="633"/>
      <c r="BF50" s="782">
        <v>307538</v>
      </c>
      <c r="BG50" s="783"/>
      <c r="BH50" s="783"/>
      <c r="BI50" s="783"/>
      <c r="BJ50" s="783"/>
      <c r="BK50" s="783"/>
      <c r="BL50" s="783"/>
      <c r="BM50" s="784">
        <v>1</v>
      </c>
      <c r="BN50" s="784"/>
      <c r="BO50" s="784"/>
      <c r="BP50" s="784"/>
      <c r="BQ50" s="783" t="s">
        <v>368</v>
      </c>
      <c r="BR50" s="783"/>
      <c r="BS50" s="783"/>
      <c r="BT50" s="783"/>
      <c r="BU50" s="783"/>
      <c r="BV50" s="783"/>
      <c r="BW50" s="783"/>
      <c r="BX50" s="783"/>
      <c r="BY50" s="783"/>
      <c r="BZ50" s="783">
        <v>306769</v>
      </c>
      <c r="CA50" s="783"/>
      <c r="CB50" s="783"/>
      <c r="CC50" s="783"/>
      <c r="CD50" s="783"/>
      <c r="CE50" s="785"/>
      <c r="CF50" s="619" t="s">
        <v>66</v>
      </c>
      <c r="CG50" s="684"/>
      <c r="CH50" s="684"/>
      <c r="CI50" s="684"/>
      <c r="CJ50" s="684"/>
      <c r="CK50" s="684"/>
      <c r="CL50" s="684"/>
      <c r="CM50" s="684"/>
      <c r="CN50" s="684"/>
      <c r="CO50" s="684"/>
      <c r="CP50" s="684"/>
      <c r="CQ50" s="684"/>
      <c r="CR50" s="685"/>
      <c r="CS50" s="583">
        <v>16240194</v>
      </c>
      <c r="CT50" s="752"/>
      <c r="CU50" s="752"/>
      <c r="CV50" s="752"/>
      <c r="CW50" s="752"/>
      <c r="CX50" s="752"/>
      <c r="CY50" s="752"/>
      <c r="CZ50" s="753"/>
      <c r="DA50" s="583">
        <v>16082673</v>
      </c>
      <c r="DB50" s="752"/>
      <c r="DC50" s="752"/>
      <c r="DD50" s="752"/>
      <c r="DE50" s="752"/>
      <c r="DF50" s="752"/>
      <c r="DG50" s="752"/>
      <c r="DH50" s="754"/>
      <c r="DI50" s="4"/>
    </row>
    <row r="51" spans="2:113" ht="13.5" customHeight="1">
      <c r="B51" s="659" t="s">
        <v>65</v>
      </c>
      <c r="C51" s="582"/>
      <c r="D51" s="582"/>
      <c r="E51" s="582"/>
      <c r="F51" s="582"/>
      <c r="G51" s="582"/>
      <c r="H51" s="582"/>
      <c r="I51" s="582"/>
      <c r="J51" s="582"/>
      <c r="K51" s="582"/>
      <c r="L51" s="585"/>
      <c r="M51" s="583">
        <v>9415274</v>
      </c>
      <c r="N51" s="584"/>
      <c r="O51" s="584"/>
      <c r="P51" s="584"/>
      <c r="Q51" s="584"/>
      <c r="R51" s="584"/>
      <c r="S51" s="584"/>
      <c r="T51" s="584"/>
      <c r="U51" s="588">
        <v>30</v>
      </c>
      <c r="V51" s="588"/>
      <c r="W51" s="588"/>
      <c r="X51" s="588"/>
      <c r="Y51" s="584">
        <v>3102021</v>
      </c>
      <c r="Z51" s="584"/>
      <c r="AA51" s="584"/>
      <c r="AB51" s="584"/>
      <c r="AC51" s="584"/>
      <c r="AD51" s="584"/>
      <c r="AE51" s="584"/>
      <c r="AF51" s="584"/>
      <c r="AG51" s="584">
        <v>3101986</v>
      </c>
      <c r="AH51" s="584"/>
      <c r="AI51" s="584"/>
      <c r="AJ51" s="584"/>
      <c r="AK51" s="584"/>
      <c r="AL51" s="584"/>
      <c r="AM51" s="584"/>
      <c r="AN51" s="584"/>
      <c r="AO51" s="584"/>
      <c r="AP51" s="584"/>
      <c r="AQ51" s="588">
        <v>17.399999999999999</v>
      </c>
      <c r="AR51" s="588"/>
      <c r="AS51" s="588"/>
      <c r="AT51" s="588"/>
      <c r="AU51" s="588"/>
      <c r="AV51" s="647"/>
      <c r="AW51" s="619" t="s">
        <v>64</v>
      </c>
      <c r="AX51" s="582"/>
      <c r="AY51" s="582"/>
      <c r="AZ51" s="582"/>
      <c r="BA51" s="582"/>
      <c r="BB51" s="582"/>
      <c r="BC51" s="582"/>
      <c r="BD51" s="582"/>
      <c r="BE51" s="585"/>
      <c r="BF51" s="583">
        <v>2692266</v>
      </c>
      <c r="BG51" s="584"/>
      <c r="BH51" s="584"/>
      <c r="BI51" s="584"/>
      <c r="BJ51" s="584"/>
      <c r="BK51" s="584"/>
      <c r="BL51" s="584"/>
      <c r="BM51" s="588">
        <v>8.6</v>
      </c>
      <c r="BN51" s="588"/>
      <c r="BO51" s="588"/>
      <c r="BP51" s="588"/>
      <c r="BQ51" s="584">
        <v>197710</v>
      </c>
      <c r="BR51" s="584"/>
      <c r="BS51" s="584"/>
      <c r="BT51" s="584"/>
      <c r="BU51" s="584"/>
      <c r="BV51" s="584"/>
      <c r="BW51" s="584"/>
      <c r="BX51" s="584"/>
      <c r="BY51" s="584"/>
      <c r="BZ51" s="584">
        <v>2284016</v>
      </c>
      <c r="CA51" s="584"/>
      <c r="CB51" s="584"/>
      <c r="CC51" s="584"/>
      <c r="CD51" s="584"/>
      <c r="CE51" s="584"/>
      <c r="CF51" s="619" t="s">
        <v>63</v>
      </c>
      <c r="CG51" s="684"/>
      <c r="CH51" s="684"/>
      <c r="CI51" s="684"/>
      <c r="CJ51" s="684"/>
      <c r="CK51" s="684"/>
      <c r="CL51" s="684"/>
      <c r="CM51" s="684"/>
      <c r="CN51" s="684"/>
      <c r="CO51" s="684"/>
      <c r="CP51" s="684"/>
      <c r="CQ51" s="684"/>
      <c r="CR51" s="685"/>
      <c r="CS51" s="583">
        <v>17436239</v>
      </c>
      <c r="CT51" s="752"/>
      <c r="CU51" s="752"/>
      <c r="CV51" s="752"/>
      <c r="CW51" s="752"/>
      <c r="CX51" s="752"/>
      <c r="CY51" s="752"/>
      <c r="CZ51" s="753"/>
      <c r="DA51" s="583">
        <v>17223727</v>
      </c>
      <c r="DB51" s="752"/>
      <c r="DC51" s="752"/>
      <c r="DD51" s="752"/>
      <c r="DE51" s="752"/>
      <c r="DF51" s="752"/>
      <c r="DG51" s="752"/>
      <c r="DH51" s="754"/>
      <c r="DI51" s="4"/>
    </row>
    <row r="52" spans="2:113" ht="13.5" customHeight="1">
      <c r="B52" s="659" t="s">
        <v>40</v>
      </c>
      <c r="C52" s="582"/>
      <c r="D52" s="582"/>
      <c r="E52" s="582"/>
      <c r="F52" s="582"/>
      <c r="G52" s="582"/>
      <c r="H52" s="582"/>
      <c r="I52" s="582"/>
      <c r="J52" s="582"/>
      <c r="K52" s="582"/>
      <c r="L52" s="585"/>
      <c r="M52" s="583">
        <v>2085238</v>
      </c>
      <c r="N52" s="584"/>
      <c r="O52" s="584"/>
      <c r="P52" s="584"/>
      <c r="Q52" s="584"/>
      <c r="R52" s="584"/>
      <c r="S52" s="584"/>
      <c r="T52" s="584"/>
      <c r="U52" s="588">
        <v>6.6</v>
      </c>
      <c r="V52" s="588"/>
      <c r="W52" s="588"/>
      <c r="X52" s="588"/>
      <c r="Y52" s="584">
        <v>1968327</v>
      </c>
      <c r="Z52" s="584"/>
      <c r="AA52" s="584"/>
      <c r="AB52" s="584"/>
      <c r="AC52" s="584"/>
      <c r="AD52" s="584"/>
      <c r="AE52" s="584"/>
      <c r="AF52" s="584"/>
      <c r="AG52" s="734">
        <v>1968327</v>
      </c>
      <c r="AH52" s="734"/>
      <c r="AI52" s="734"/>
      <c r="AJ52" s="734"/>
      <c r="AK52" s="734"/>
      <c r="AL52" s="734"/>
      <c r="AM52" s="734"/>
      <c r="AN52" s="734"/>
      <c r="AO52" s="734"/>
      <c r="AP52" s="734"/>
      <c r="AQ52" s="588">
        <v>11</v>
      </c>
      <c r="AR52" s="588"/>
      <c r="AS52" s="588"/>
      <c r="AT52" s="588"/>
      <c r="AU52" s="588"/>
      <c r="AV52" s="647"/>
      <c r="AW52" s="619" t="s">
        <v>62</v>
      </c>
      <c r="AX52" s="582"/>
      <c r="AY52" s="582"/>
      <c r="AZ52" s="582"/>
      <c r="BA52" s="582"/>
      <c r="BB52" s="582"/>
      <c r="BC52" s="582"/>
      <c r="BD52" s="582"/>
      <c r="BE52" s="585"/>
      <c r="BF52" s="583">
        <v>13429128</v>
      </c>
      <c r="BG52" s="584"/>
      <c r="BH52" s="584"/>
      <c r="BI52" s="584"/>
      <c r="BJ52" s="584"/>
      <c r="BK52" s="584"/>
      <c r="BL52" s="584"/>
      <c r="BM52" s="588">
        <v>42.8</v>
      </c>
      <c r="BN52" s="588"/>
      <c r="BO52" s="588"/>
      <c r="BP52" s="588"/>
      <c r="BQ52" s="584">
        <v>94448</v>
      </c>
      <c r="BR52" s="584"/>
      <c r="BS52" s="584"/>
      <c r="BT52" s="584"/>
      <c r="BU52" s="584"/>
      <c r="BV52" s="584"/>
      <c r="BW52" s="584"/>
      <c r="BX52" s="584"/>
      <c r="BY52" s="584"/>
      <c r="BZ52" s="584">
        <v>6341292</v>
      </c>
      <c r="CA52" s="584"/>
      <c r="CB52" s="584"/>
      <c r="CC52" s="584"/>
      <c r="CD52" s="584"/>
      <c r="CE52" s="584"/>
      <c r="CF52" s="619" t="s">
        <v>61</v>
      </c>
      <c r="CG52" s="684"/>
      <c r="CH52" s="684"/>
      <c r="CI52" s="684"/>
      <c r="CJ52" s="684"/>
      <c r="CK52" s="684"/>
      <c r="CL52" s="684"/>
      <c r="CM52" s="684"/>
      <c r="CN52" s="684"/>
      <c r="CO52" s="684"/>
      <c r="CP52" s="684"/>
      <c r="CQ52" s="684"/>
      <c r="CR52" s="685"/>
      <c r="CS52" s="769">
        <v>0.95</v>
      </c>
      <c r="CT52" s="770"/>
      <c r="CU52" s="770"/>
      <c r="CV52" s="770"/>
      <c r="CW52" s="770"/>
      <c r="CX52" s="770"/>
      <c r="CY52" s="770"/>
      <c r="CZ52" s="771"/>
      <c r="DA52" s="769">
        <v>0.94</v>
      </c>
      <c r="DB52" s="770"/>
      <c r="DC52" s="770"/>
      <c r="DD52" s="770"/>
      <c r="DE52" s="770"/>
      <c r="DF52" s="770"/>
      <c r="DG52" s="770"/>
      <c r="DH52" s="775"/>
      <c r="DI52" s="4"/>
    </row>
    <row r="53" spans="2:113" ht="13.5" customHeight="1">
      <c r="B53" s="686" t="s">
        <v>116</v>
      </c>
      <c r="C53" s="688" t="s">
        <v>424</v>
      </c>
      <c r="D53" s="689"/>
      <c r="E53" s="689"/>
      <c r="F53" s="689"/>
      <c r="G53" s="689"/>
      <c r="H53" s="689"/>
      <c r="I53" s="690" t="s">
        <v>12</v>
      </c>
      <c r="J53" s="692" t="s">
        <v>60</v>
      </c>
      <c r="K53" s="692"/>
      <c r="L53" s="693"/>
      <c r="M53" s="741">
        <v>1913417</v>
      </c>
      <c r="N53" s="742"/>
      <c r="O53" s="742"/>
      <c r="P53" s="742"/>
      <c r="Q53" s="742"/>
      <c r="R53" s="742"/>
      <c r="S53" s="742"/>
      <c r="T53" s="742"/>
      <c r="U53" s="743">
        <v>6.1</v>
      </c>
      <c r="V53" s="743"/>
      <c r="W53" s="743"/>
      <c r="X53" s="743"/>
      <c r="Y53" s="742">
        <v>1805707</v>
      </c>
      <c r="Z53" s="742"/>
      <c r="AA53" s="742"/>
      <c r="AB53" s="742"/>
      <c r="AC53" s="742"/>
      <c r="AD53" s="742"/>
      <c r="AE53" s="742"/>
      <c r="AF53" s="742"/>
      <c r="AG53" s="742">
        <v>1805707</v>
      </c>
      <c r="AH53" s="742"/>
      <c r="AI53" s="742"/>
      <c r="AJ53" s="742"/>
      <c r="AK53" s="742"/>
      <c r="AL53" s="742"/>
      <c r="AM53" s="742"/>
      <c r="AN53" s="742"/>
      <c r="AO53" s="742"/>
      <c r="AP53" s="742"/>
      <c r="AQ53" s="743">
        <v>10.1</v>
      </c>
      <c r="AR53" s="743"/>
      <c r="AS53" s="743"/>
      <c r="AT53" s="743"/>
      <c r="AU53" s="743"/>
      <c r="AV53" s="781"/>
      <c r="AW53" s="619" t="s">
        <v>59</v>
      </c>
      <c r="AX53" s="582"/>
      <c r="AY53" s="582"/>
      <c r="AZ53" s="582"/>
      <c r="BA53" s="582"/>
      <c r="BB53" s="582"/>
      <c r="BC53" s="582"/>
      <c r="BD53" s="582"/>
      <c r="BE53" s="585"/>
      <c r="BF53" s="583">
        <v>2801820</v>
      </c>
      <c r="BG53" s="584"/>
      <c r="BH53" s="584"/>
      <c r="BI53" s="584"/>
      <c r="BJ53" s="584"/>
      <c r="BK53" s="584"/>
      <c r="BL53" s="584"/>
      <c r="BM53" s="588">
        <v>8.9</v>
      </c>
      <c r="BN53" s="588"/>
      <c r="BO53" s="588"/>
      <c r="BP53" s="588"/>
      <c r="BQ53" s="584">
        <v>39289</v>
      </c>
      <c r="BR53" s="584"/>
      <c r="BS53" s="584"/>
      <c r="BT53" s="584"/>
      <c r="BU53" s="584"/>
      <c r="BV53" s="584"/>
      <c r="BW53" s="584"/>
      <c r="BX53" s="584"/>
      <c r="BY53" s="584"/>
      <c r="BZ53" s="584">
        <v>1631334</v>
      </c>
      <c r="CA53" s="584"/>
      <c r="CB53" s="584"/>
      <c r="CC53" s="584"/>
      <c r="CD53" s="584"/>
      <c r="CE53" s="584"/>
      <c r="CF53" s="619" t="s">
        <v>58</v>
      </c>
      <c r="CG53" s="694"/>
      <c r="CH53" s="694"/>
      <c r="CI53" s="694"/>
      <c r="CJ53" s="694"/>
      <c r="CK53" s="694"/>
      <c r="CL53" s="694"/>
      <c r="CM53" s="694"/>
      <c r="CN53" s="694"/>
      <c r="CO53" s="694"/>
      <c r="CP53" s="694"/>
      <c r="CQ53" s="708" t="s">
        <v>3</v>
      </c>
      <c r="CR53" s="709"/>
      <c r="CS53" s="586">
        <v>4.2</v>
      </c>
      <c r="CT53" s="635"/>
      <c r="CU53" s="635"/>
      <c r="CV53" s="635"/>
      <c r="CW53" s="635"/>
      <c r="CX53" s="635"/>
      <c r="CY53" s="635"/>
      <c r="CZ53" s="765"/>
      <c r="DA53" s="586">
        <v>3.3</v>
      </c>
      <c r="DB53" s="635"/>
      <c r="DC53" s="635"/>
      <c r="DD53" s="635"/>
      <c r="DE53" s="635"/>
      <c r="DF53" s="635"/>
      <c r="DG53" s="635"/>
      <c r="DH53" s="760"/>
      <c r="DI53" s="4"/>
    </row>
    <row r="54" spans="2:113" ht="13.5" customHeight="1">
      <c r="B54" s="616"/>
      <c r="C54" s="641"/>
      <c r="D54" s="642"/>
      <c r="E54" s="642"/>
      <c r="F54" s="642"/>
      <c r="G54" s="642"/>
      <c r="H54" s="642"/>
      <c r="I54" s="691"/>
      <c r="J54" s="695" t="s">
        <v>57</v>
      </c>
      <c r="K54" s="695"/>
      <c r="L54" s="696"/>
      <c r="M54" s="583">
        <v>171809</v>
      </c>
      <c r="N54" s="584"/>
      <c r="O54" s="584"/>
      <c r="P54" s="584"/>
      <c r="Q54" s="584"/>
      <c r="R54" s="584"/>
      <c r="S54" s="584"/>
      <c r="T54" s="584"/>
      <c r="U54" s="588">
        <v>0.5</v>
      </c>
      <c r="V54" s="588"/>
      <c r="W54" s="588"/>
      <c r="X54" s="588"/>
      <c r="Y54" s="584">
        <v>162608</v>
      </c>
      <c r="Z54" s="584"/>
      <c r="AA54" s="584"/>
      <c r="AB54" s="584"/>
      <c r="AC54" s="584"/>
      <c r="AD54" s="584"/>
      <c r="AE54" s="584"/>
      <c r="AF54" s="584"/>
      <c r="AG54" s="584">
        <v>162608</v>
      </c>
      <c r="AH54" s="584"/>
      <c r="AI54" s="584"/>
      <c r="AJ54" s="584"/>
      <c r="AK54" s="584"/>
      <c r="AL54" s="584"/>
      <c r="AM54" s="584"/>
      <c r="AN54" s="584"/>
      <c r="AO54" s="584"/>
      <c r="AP54" s="584"/>
      <c r="AQ54" s="588">
        <v>0.9</v>
      </c>
      <c r="AR54" s="588"/>
      <c r="AS54" s="588"/>
      <c r="AT54" s="588"/>
      <c r="AU54" s="588"/>
      <c r="AV54" s="647"/>
      <c r="AW54" s="619" t="s">
        <v>56</v>
      </c>
      <c r="AX54" s="582"/>
      <c r="AY54" s="582"/>
      <c r="AZ54" s="582"/>
      <c r="BA54" s="582"/>
      <c r="BB54" s="582"/>
      <c r="BC54" s="582"/>
      <c r="BD54" s="582"/>
      <c r="BE54" s="585"/>
      <c r="BF54" s="583">
        <v>110293</v>
      </c>
      <c r="BG54" s="584"/>
      <c r="BH54" s="584"/>
      <c r="BI54" s="584"/>
      <c r="BJ54" s="584"/>
      <c r="BK54" s="584"/>
      <c r="BL54" s="584"/>
      <c r="BM54" s="588">
        <v>0.4</v>
      </c>
      <c r="BN54" s="588"/>
      <c r="BO54" s="588"/>
      <c r="BP54" s="588"/>
      <c r="BQ54" s="584" t="s">
        <v>368</v>
      </c>
      <c r="BR54" s="584"/>
      <c r="BS54" s="584"/>
      <c r="BT54" s="584"/>
      <c r="BU54" s="584"/>
      <c r="BV54" s="584"/>
      <c r="BW54" s="584"/>
      <c r="BX54" s="584"/>
      <c r="BY54" s="584"/>
      <c r="BZ54" s="584">
        <v>89524</v>
      </c>
      <c r="CA54" s="584"/>
      <c r="CB54" s="584"/>
      <c r="CC54" s="584"/>
      <c r="CD54" s="584"/>
      <c r="CE54" s="584"/>
      <c r="CF54" s="697" t="s">
        <v>55</v>
      </c>
      <c r="CG54" s="698"/>
      <c r="CH54" s="698"/>
      <c r="CI54" s="698"/>
      <c r="CJ54" s="698"/>
      <c r="CK54" s="698"/>
      <c r="CL54" s="698"/>
      <c r="CM54" s="698"/>
      <c r="CN54" s="698"/>
      <c r="CO54" s="698"/>
      <c r="CP54" s="698"/>
      <c r="CQ54" s="710" t="s">
        <v>3</v>
      </c>
      <c r="CR54" s="711"/>
      <c r="CS54" s="586">
        <v>9.6999999999999993</v>
      </c>
      <c r="CT54" s="635"/>
      <c r="CU54" s="635"/>
      <c r="CV54" s="635"/>
      <c r="CW54" s="635"/>
      <c r="CX54" s="635"/>
      <c r="CY54" s="635"/>
      <c r="CZ54" s="765"/>
      <c r="DA54" s="586">
        <v>9.3000000000000007</v>
      </c>
      <c r="DB54" s="635"/>
      <c r="DC54" s="635"/>
      <c r="DD54" s="635"/>
      <c r="DE54" s="635"/>
      <c r="DF54" s="635"/>
      <c r="DG54" s="635"/>
      <c r="DH54" s="760"/>
      <c r="DI54" s="4"/>
    </row>
    <row r="55" spans="2:113" ht="13.5" customHeight="1">
      <c r="B55" s="687"/>
      <c r="C55" s="699" t="s">
        <v>425</v>
      </c>
      <c r="D55" s="700"/>
      <c r="E55" s="700"/>
      <c r="F55" s="700"/>
      <c r="G55" s="700"/>
      <c r="H55" s="700"/>
      <c r="I55" s="700"/>
      <c r="J55" s="700"/>
      <c r="K55" s="700"/>
      <c r="L55" s="701"/>
      <c r="M55" s="733">
        <v>12</v>
      </c>
      <c r="N55" s="734"/>
      <c r="O55" s="734"/>
      <c r="P55" s="734"/>
      <c r="Q55" s="734"/>
      <c r="R55" s="734"/>
      <c r="S55" s="734"/>
      <c r="T55" s="734"/>
      <c r="U55" s="735">
        <v>0</v>
      </c>
      <c r="V55" s="735"/>
      <c r="W55" s="735"/>
      <c r="X55" s="735"/>
      <c r="Y55" s="734">
        <v>12</v>
      </c>
      <c r="Z55" s="734"/>
      <c r="AA55" s="734"/>
      <c r="AB55" s="734"/>
      <c r="AC55" s="734"/>
      <c r="AD55" s="734"/>
      <c r="AE55" s="734"/>
      <c r="AF55" s="734"/>
      <c r="AG55" s="734">
        <v>12</v>
      </c>
      <c r="AH55" s="734"/>
      <c r="AI55" s="734"/>
      <c r="AJ55" s="734"/>
      <c r="AK55" s="734"/>
      <c r="AL55" s="734"/>
      <c r="AM55" s="734"/>
      <c r="AN55" s="734"/>
      <c r="AO55" s="734"/>
      <c r="AP55" s="734"/>
      <c r="AQ55" s="735">
        <v>0</v>
      </c>
      <c r="AR55" s="735"/>
      <c r="AS55" s="735"/>
      <c r="AT55" s="735"/>
      <c r="AU55" s="735"/>
      <c r="AV55" s="778"/>
      <c r="AW55" s="619" t="s">
        <v>54</v>
      </c>
      <c r="AX55" s="582"/>
      <c r="AY55" s="582"/>
      <c r="AZ55" s="582"/>
      <c r="BA55" s="582"/>
      <c r="BB55" s="582"/>
      <c r="BC55" s="582"/>
      <c r="BD55" s="582"/>
      <c r="BE55" s="585"/>
      <c r="BF55" s="583">
        <v>64321</v>
      </c>
      <c r="BG55" s="584"/>
      <c r="BH55" s="584"/>
      <c r="BI55" s="584"/>
      <c r="BJ55" s="584"/>
      <c r="BK55" s="584"/>
      <c r="BL55" s="584"/>
      <c r="BM55" s="588">
        <v>0.2</v>
      </c>
      <c r="BN55" s="588"/>
      <c r="BO55" s="588"/>
      <c r="BP55" s="588"/>
      <c r="BQ55" s="584" t="s">
        <v>368</v>
      </c>
      <c r="BR55" s="584"/>
      <c r="BS55" s="584"/>
      <c r="BT55" s="584"/>
      <c r="BU55" s="584"/>
      <c r="BV55" s="584"/>
      <c r="BW55" s="584"/>
      <c r="BX55" s="584"/>
      <c r="BY55" s="584"/>
      <c r="BZ55" s="584">
        <v>54504</v>
      </c>
      <c r="CA55" s="584"/>
      <c r="CB55" s="584"/>
      <c r="CC55" s="584"/>
      <c r="CD55" s="584"/>
      <c r="CE55" s="584"/>
      <c r="CF55" s="702" t="s">
        <v>426</v>
      </c>
      <c r="CG55" s="703"/>
      <c r="CH55" s="728" t="s">
        <v>53</v>
      </c>
      <c r="CI55" s="777"/>
      <c r="CJ55" s="777"/>
      <c r="CK55" s="777"/>
      <c r="CL55" s="777"/>
      <c r="CM55" s="777"/>
      <c r="CN55" s="777"/>
      <c r="CO55" s="777"/>
      <c r="CP55" s="777"/>
      <c r="CQ55" s="779" t="s">
        <v>3</v>
      </c>
      <c r="CR55" s="780"/>
      <c r="CS55" s="766" t="s">
        <v>368</v>
      </c>
      <c r="CT55" s="767"/>
      <c r="CU55" s="767"/>
      <c r="CV55" s="767"/>
      <c r="CW55" s="767"/>
      <c r="CX55" s="767"/>
      <c r="CY55" s="767"/>
      <c r="CZ55" s="768"/>
      <c r="DA55" s="766" t="s">
        <v>368</v>
      </c>
      <c r="DB55" s="767"/>
      <c r="DC55" s="767"/>
      <c r="DD55" s="767"/>
      <c r="DE55" s="767"/>
      <c r="DF55" s="767"/>
      <c r="DG55" s="767"/>
      <c r="DH55" s="776"/>
      <c r="DI55" s="4"/>
    </row>
    <row r="56" spans="2:113" ht="13.5" customHeight="1">
      <c r="B56" s="659" t="s">
        <v>52</v>
      </c>
      <c r="C56" s="582"/>
      <c r="D56" s="582"/>
      <c r="E56" s="582"/>
      <c r="F56" s="582"/>
      <c r="G56" s="582"/>
      <c r="H56" s="582"/>
      <c r="I56" s="582"/>
      <c r="J56" s="582"/>
      <c r="K56" s="582"/>
      <c r="L56" s="585"/>
      <c r="M56" s="583">
        <v>16544249</v>
      </c>
      <c r="N56" s="584"/>
      <c r="O56" s="584"/>
      <c r="P56" s="584"/>
      <c r="Q56" s="584"/>
      <c r="R56" s="584"/>
      <c r="S56" s="584"/>
      <c r="T56" s="584"/>
      <c r="U56" s="588">
        <v>52.7</v>
      </c>
      <c r="V56" s="588"/>
      <c r="W56" s="588"/>
      <c r="X56" s="588"/>
      <c r="Y56" s="584">
        <v>9769270</v>
      </c>
      <c r="Z56" s="584"/>
      <c r="AA56" s="584"/>
      <c r="AB56" s="584"/>
      <c r="AC56" s="584"/>
      <c r="AD56" s="584"/>
      <c r="AE56" s="584"/>
      <c r="AF56" s="584"/>
      <c r="AG56" s="742">
        <v>9758461</v>
      </c>
      <c r="AH56" s="742"/>
      <c r="AI56" s="742"/>
      <c r="AJ56" s="742"/>
      <c r="AK56" s="742"/>
      <c r="AL56" s="742"/>
      <c r="AM56" s="742"/>
      <c r="AN56" s="742"/>
      <c r="AO56" s="742"/>
      <c r="AP56" s="742"/>
      <c r="AQ56" s="588">
        <v>54.8</v>
      </c>
      <c r="AR56" s="588"/>
      <c r="AS56" s="588"/>
      <c r="AT56" s="588"/>
      <c r="AU56" s="588"/>
      <c r="AV56" s="647"/>
      <c r="AW56" s="772" t="s">
        <v>427</v>
      </c>
      <c r="AX56" s="773"/>
      <c r="AY56" s="773"/>
      <c r="AZ56" s="773"/>
      <c r="BA56" s="773"/>
      <c r="BB56" s="773"/>
      <c r="BC56" s="773"/>
      <c r="BD56" s="773"/>
      <c r="BE56" s="774"/>
      <c r="BF56" s="583">
        <v>203264</v>
      </c>
      <c r="BG56" s="584"/>
      <c r="BH56" s="584"/>
      <c r="BI56" s="584"/>
      <c r="BJ56" s="584"/>
      <c r="BK56" s="584"/>
      <c r="BL56" s="584"/>
      <c r="BM56" s="588">
        <v>0.6</v>
      </c>
      <c r="BN56" s="588"/>
      <c r="BO56" s="588"/>
      <c r="BP56" s="588"/>
      <c r="BQ56" s="584" t="s">
        <v>368</v>
      </c>
      <c r="BR56" s="584"/>
      <c r="BS56" s="584"/>
      <c r="BT56" s="584"/>
      <c r="BU56" s="584"/>
      <c r="BV56" s="584"/>
      <c r="BW56" s="584"/>
      <c r="BX56" s="584"/>
      <c r="BY56" s="584"/>
      <c r="BZ56" s="584">
        <v>191332</v>
      </c>
      <c r="CA56" s="584"/>
      <c r="CB56" s="584"/>
      <c r="CC56" s="584"/>
      <c r="CD56" s="584"/>
      <c r="CE56" s="584"/>
      <c r="CF56" s="704"/>
      <c r="CG56" s="705"/>
      <c r="CH56" s="619" t="s">
        <v>51</v>
      </c>
      <c r="CI56" s="694"/>
      <c r="CJ56" s="694"/>
      <c r="CK56" s="694"/>
      <c r="CL56" s="694"/>
      <c r="CM56" s="694"/>
      <c r="CN56" s="694"/>
      <c r="CO56" s="694"/>
      <c r="CP56" s="694"/>
      <c r="CQ56" s="708" t="s">
        <v>3</v>
      </c>
      <c r="CR56" s="709"/>
      <c r="CS56" s="769" t="s">
        <v>368</v>
      </c>
      <c r="CT56" s="770"/>
      <c r="CU56" s="770"/>
      <c r="CV56" s="770"/>
      <c r="CW56" s="770"/>
      <c r="CX56" s="770"/>
      <c r="CY56" s="770"/>
      <c r="CZ56" s="771"/>
      <c r="DA56" s="769" t="s">
        <v>368</v>
      </c>
      <c r="DB56" s="770"/>
      <c r="DC56" s="770"/>
      <c r="DD56" s="770"/>
      <c r="DE56" s="770"/>
      <c r="DF56" s="770"/>
      <c r="DG56" s="770"/>
      <c r="DH56" s="775"/>
      <c r="DI56" s="4"/>
    </row>
    <row r="57" spans="2:113" ht="13.5" customHeight="1">
      <c r="B57" s="659" t="s">
        <v>50</v>
      </c>
      <c r="C57" s="582"/>
      <c r="D57" s="582"/>
      <c r="E57" s="582"/>
      <c r="F57" s="582"/>
      <c r="G57" s="582"/>
      <c r="H57" s="582"/>
      <c r="I57" s="582"/>
      <c r="J57" s="582"/>
      <c r="K57" s="582"/>
      <c r="L57" s="585"/>
      <c r="M57" s="583">
        <v>4916104</v>
      </c>
      <c r="N57" s="584"/>
      <c r="O57" s="584"/>
      <c r="P57" s="584"/>
      <c r="Q57" s="584"/>
      <c r="R57" s="584"/>
      <c r="S57" s="584"/>
      <c r="T57" s="584"/>
      <c r="U57" s="588">
        <v>15.7</v>
      </c>
      <c r="V57" s="588"/>
      <c r="W57" s="588"/>
      <c r="X57" s="588"/>
      <c r="Y57" s="584">
        <v>3898027</v>
      </c>
      <c r="Z57" s="584"/>
      <c r="AA57" s="584"/>
      <c r="AB57" s="584"/>
      <c r="AC57" s="584"/>
      <c r="AD57" s="584"/>
      <c r="AE57" s="584"/>
      <c r="AF57" s="584"/>
      <c r="AG57" s="584">
        <v>3515023</v>
      </c>
      <c r="AH57" s="584"/>
      <c r="AI57" s="584"/>
      <c r="AJ57" s="584"/>
      <c r="AK57" s="584"/>
      <c r="AL57" s="584"/>
      <c r="AM57" s="584"/>
      <c r="AN57" s="584"/>
      <c r="AO57" s="584"/>
      <c r="AP57" s="584"/>
      <c r="AQ57" s="588">
        <v>19.7</v>
      </c>
      <c r="AR57" s="588"/>
      <c r="AS57" s="588"/>
      <c r="AT57" s="588"/>
      <c r="AU57" s="588"/>
      <c r="AV57" s="647"/>
      <c r="AW57" s="619" t="s">
        <v>49</v>
      </c>
      <c r="AX57" s="582"/>
      <c r="AY57" s="582"/>
      <c r="AZ57" s="582"/>
      <c r="BA57" s="582"/>
      <c r="BB57" s="582"/>
      <c r="BC57" s="582"/>
      <c r="BD57" s="582"/>
      <c r="BE57" s="585"/>
      <c r="BF57" s="583">
        <v>4063748</v>
      </c>
      <c r="BG57" s="584"/>
      <c r="BH57" s="584"/>
      <c r="BI57" s="584"/>
      <c r="BJ57" s="584"/>
      <c r="BK57" s="584"/>
      <c r="BL57" s="584"/>
      <c r="BM57" s="588">
        <v>12.9</v>
      </c>
      <c r="BN57" s="588"/>
      <c r="BO57" s="588"/>
      <c r="BP57" s="588"/>
      <c r="BQ57" s="584">
        <v>2548410</v>
      </c>
      <c r="BR57" s="584"/>
      <c r="BS57" s="584"/>
      <c r="BT57" s="584"/>
      <c r="BU57" s="584"/>
      <c r="BV57" s="584"/>
      <c r="BW57" s="584"/>
      <c r="BX57" s="584"/>
      <c r="BY57" s="584"/>
      <c r="BZ57" s="584">
        <v>2834109</v>
      </c>
      <c r="CA57" s="584"/>
      <c r="CB57" s="584"/>
      <c r="CC57" s="584"/>
      <c r="CD57" s="584"/>
      <c r="CE57" s="584"/>
      <c r="CF57" s="704"/>
      <c r="CG57" s="705"/>
      <c r="CH57" s="619" t="s">
        <v>48</v>
      </c>
      <c r="CI57" s="694"/>
      <c r="CJ57" s="694"/>
      <c r="CK57" s="694"/>
      <c r="CL57" s="694"/>
      <c r="CM57" s="694"/>
      <c r="CN57" s="694"/>
      <c r="CO57" s="694"/>
      <c r="CP57" s="694"/>
      <c r="CQ57" s="708" t="s">
        <v>3</v>
      </c>
      <c r="CR57" s="709"/>
      <c r="CS57" s="586">
        <v>2.1</v>
      </c>
      <c r="CT57" s="635"/>
      <c r="CU57" s="635"/>
      <c r="CV57" s="635"/>
      <c r="CW57" s="635"/>
      <c r="CX57" s="635"/>
      <c r="CY57" s="635"/>
      <c r="CZ57" s="765"/>
      <c r="DA57" s="586">
        <v>1.3</v>
      </c>
      <c r="DB57" s="635"/>
      <c r="DC57" s="635"/>
      <c r="DD57" s="635"/>
      <c r="DE57" s="635"/>
      <c r="DF57" s="635"/>
      <c r="DG57" s="635"/>
      <c r="DH57" s="760"/>
    </row>
    <row r="58" spans="2:113" ht="13.5" customHeight="1">
      <c r="B58" s="659" t="s">
        <v>47</v>
      </c>
      <c r="C58" s="582"/>
      <c r="D58" s="582"/>
      <c r="E58" s="582"/>
      <c r="F58" s="582"/>
      <c r="G58" s="582"/>
      <c r="H58" s="582"/>
      <c r="I58" s="582"/>
      <c r="J58" s="582"/>
      <c r="K58" s="582"/>
      <c r="L58" s="585"/>
      <c r="M58" s="583">
        <v>144022</v>
      </c>
      <c r="N58" s="584"/>
      <c r="O58" s="584"/>
      <c r="P58" s="584"/>
      <c r="Q58" s="584"/>
      <c r="R58" s="584"/>
      <c r="S58" s="584"/>
      <c r="T58" s="584"/>
      <c r="U58" s="588">
        <v>0.5</v>
      </c>
      <c r="V58" s="588"/>
      <c r="W58" s="588"/>
      <c r="X58" s="588"/>
      <c r="Y58" s="584">
        <v>144022</v>
      </c>
      <c r="Z58" s="584"/>
      <c r="AA58" s="584"/>
      <c r="AB58" s="584"/>
      <c r="AC58" s="584"/>
      <c r="AD58" s="584"/>
      <c r="AE58" s="584"/>
      <c r="AF58" s="584"/>
      <c r="AG58" s="584">
        <v>144022</v>
      </c>
      <c r="AH58" s="584"/>
      <c r="AI58" s="584"/>
      <c r="AJ58" s="584"/>
      <c r="AK58" s="584"/>
      <c r="AL58" s="584"/>
      <c r="AM58" s="584"/>
      <c r="AN58" s="584"/>
      <c r="AO58" s="584"/>
      <c r="AP58" s="584"/>
      <c r="AQ58" s="588">
        <v>0.8</v>
      </c>
      <c r="AR58" s="588"/>
      <c r="AS58" s="588"/>
      <c r="AT58" s="588"/>
      <c r="AU58" s="588"/>
      <c r="AV58" s="647"/>
      <c r="AW58" s="619" t="s">
        <v>46</v>
      </c>
      <c r="AX58" s="582"/>
      <c r="AY58" s="582"/>
      <c r="AZ58" s="582"/>
      <c r="BA58" s="582"/>
      <c r="BB58" s="582"/>
      <c r="BC58" s="582"/>
      <c r="BD58" s="582"/>
      <c r="BE58" s="585"/>
      <c r="BF58" s="583">
        <v>1078272</v>
      </c>
      <c r="BG58" s="584"/>
      <c r="BH58" s="584"/>
      <c r="BI58" s="584"/>
      <c r="BJ58" s="584"/>
      <c r="BK58" s="584"/>
      <c r="BL58" s="584"/>
      <c r="BM58" s="588">
        <v>3.4</v>
      </c>
      <c r="BN58" s="588"/>
      <c r="BO58" s="588"/>
      <c r="BP58" s="588"/>
      <c r="BQ58" s="584">
        <v>76442</v>
      </c>
      <c r="BR58" s="584"/>
      <c r="BS58" s="584"/>
      <c r="BT58" s="584"/>
      <c r="BU58" s="584"/>
      <c r="BV58" s="584"/>
      <c r="BW58" s="584"/>
      <c r="BX58" s="584"/>
      <c r="BY58" s="584"/>
      <c r="BZ58" s="584">
        <v>965831</v>
      </c>
      <c r="CA58" s="584"/>
      <c r="CB58" s="584"/>
      <c r="CC58" s="584"/>
      <c r="CD58" s="584"/>
      <c r="CE58" s="584"/>
      <c r="CF58" s="706"/>
      <c r="CG58" s="707"/>
      <c r="CH58" s="697" t="s">
        <v>45</v>
      </c>
      <c r="CI58" s="698"/>
      <c r="CJ58" s="698"/>
      <c r="CK58" s="698"/>
      <c r="CL58" s="698"/>
      <c r="CM58" s="698"/>
      <c r="CN58" s="698"/>
      <c r="CO58" s="698"/>
      <c r="CP58" s="698"/>
      <c r="CQ58" s="710" t="s">
        <v>3</v>
      </c>
      <c r="CR58" s="711"/>
      <c r="CS58" s="761">
        <v>30.1</v>
      </c>
      <c r="CT58" s="762"/>
      <c r="CU58" s="762"/>
      <c r="CV58" s="762"/>
      <c r="CW58" s="762"/>
      <c r="CX58" s="762"/>
      <c r="CY58" s="762"/>
      <c r="CZ58" s="763"/>
      <c r="DA58" s="761">
        <v>47.9</v>
      </c>
      <c r="DB58" s="762"/>
      <c r="DC58" s="762"/>
      <c r="DD58" s="762"/>
      <c r="DE58" s="762"/>
      <c r="DF58" s="762"/>
      <c r="DG58" s="762"/>
      <c r="DH58" s="764"/>
      <c r="DI58" s="4"/>
    </row>
    <row r="59" spans="2:113" ht="13.5" customHeight="1">
      <c r="B59" s="659" t="s">
        <v>44</v>
      </c>
      <c r="C59" s="582"/>
      <c r="D59" s="582"/>
      <c r="E59" s="582"/>
      <c r="F59" s="582"/>
      <c r="G59" s="582"/>
      <c r="H59" s="582"/>
      <c r="I59" s="582"/>
      <c r="J59" s="582"/>
      <c r="K59" s="582"/>
      <c r="L59" s="585"/>
      <c r="M59" s="583">
        <v>2650385</v>
      </c>
      <c r="N59" s="584"/>
      <c r="O59" s="584"/>
      <c r="P59" s="584"/>
      <c r="Q59" s="584"/>
      <c r="R59" s="584"/>
      <c r="S59" s="584"/>
      <c r="T59" s="584"/>
      <c r="U59" s="588">
        <v>8.4</v>
      </c>
      <c r="V59" s="588"/>
      <c r="W59" s="588"/>
      <c r="X59" s="588"/>
      <c r="Y59" s="584">
        <v>1629383</v>
      </c>
      <c r="Z59" s="584"/>
      <c r="AA59" s="584"/>
      <c r="AB59" s="584"/>
      <c r="AC59" s="584"/>
      <c r="AD59" s="584"/>
      <c r="AE59" s="584"/>
      <c r="AF59" s="584"/>
      <c r="AG59" s="584">
        <v>1338946</v>
      </c>
      <c r="AH59" s="584"/>
      <c r="AI59" s="584"/>
      <c r="AJ59" s="584"/>
      <c r="AK59" s="584"/>
      <c r="AL59" s="584"/>
      <c r="AM59" s="584"/>
      <c r="AN59" s="584"/>
      <c r="AO59" s="584"/>
      <c r="AP59" s="584"/>
      <c r="AQ59" s="588">
        <v>7.5</v>
      </c>
      <c r="AR59" s="588"/>
      <c r="AS59" s="588"/>
      <c r="AT59" s="588"/>
      <c r="AU59" s="588"/>
      <c r="AV59" s="647"/>
      <c r="AW59" s="619" t="s">
        <v>428</v>
      </c>
      <c r="AX59" s="582"/>
      <c r="AY59" s="582"/>
      <c r="AZ59" s="582"/>
      <c r="BA59" s="582"/>
      <c r="BB59" s="582"/>
      <c r="BC59" s="582"/>
      <c r="BD59" s="582"/>
      <c r="BE59" s="585"/>
      <c r="BF59" s="583">
        <v>4534543</v>
      </c>
      <c r="BG59" s="584"/>
      <c r="BH59" s="584"/>
      <c r="BI59" s="584"/>
      <c r="BJ59" s="584"/>
      <c r="BK59" s="584"/>
      <c r="BL59" s="584"/>
      <c r="BM59" s="588">
        <v>14.4</v>
      </c>
      <c r="BN59" s="588"/>
      <c r="BO59" s="588"/>
      <c r="BP59" s="588"/>
      <c r="BQ59" s="584">
        <v>1785225</v>
      </c>
      <c r="BR59" s="584"/>
      <c r="BS59" s="584"/>
      <c r="BT59" s="584"/>
      <c r="BU59" s="584"/>
      <c r="BV59" s="584"/>
      <c r="BW59" s="584"/>
      <c r="BX59" s="584"/>
      <c r="BY59" s="584"/>
      <c r="BZ59" s="584">
        <v>2855513</v>
      </c>
      <c r="CA59" s="584"/>
      <c r="CB59" s="584"/>
      <c r="CC59" s="584"/>
      <c r="CD59" s="584"/>
      <c r="CE59" s="584"/>
      <c r="CF59" s="638" t="s">
        <v>429</v>
      </c>
      <c r="CG59" s="639"/>
      <c r="CH59" s="639"/>
      <c r="CI59" s="639"/>
      <c r="CJ59" s="640"/>
      <c r="CK59" s="632" t="s">
        <v>430</v>
      </c>
      <c r="CL59" s="632"/>
      <c r="CM59" s="632"/>
      <c r="CN59" s="632"/>
      <c r="CO59" s="632"/>
      <c r="CP59" s="632"/>
      <c r="CQ59" s="632"/>
      <c r="CR59" s="633"/>
      <c r="CS59" s="583">
        <v>2635409</v>
      </c>
      <c r="CT59" s="752"/>
      <c r="CU59" s="752"/>
      <c r="CV59" s="752"/>
      <c r="CW59" s="752"/>
      <c r="CX59" s="752"/>
      <c r="CY59" s="752"/>
      <c r="CZ59" s="753"/>
      <c r="DA59" s="583">
        <v>2656247</v>
      </c>
      <c r="DB59" s="752"/>
      <c r="DC59" s="752"/>
      <c r="DD59" s="752"/>
      <c r="DE59" s="752"/>
      <c r="DF59" s="752"/>
      <c r="DG59" s="752"/>
      <c r="DH59" s="754"/>
      <c r="DI59" s="4"/>
    </row>
    <row r="60" spans="2:113" ht="13.5" customHeight="1">
      <c r="B60" s="17"/>
      <c r="C60" s="582" t="s">
        <v>43</v>
      </c>
      <c r="D60" s="582"/>
      <c r="E60" s="582"/>
      <c r="F60" s="582"/>
      <c r="G60" s="582"/>
      <c r="H60" s="582"/>
      <c r="I60" s="582"/>
      <c r="J60" s="582"/>
      <c r="K60" s="582"/>
      <c r="L60" s="585"/>
      <c r="M60" s="583">
        <v>598540</v>
      </c>
      <c r="N60" s="584"/>
      <c r="O60" s="584"/>
      <c r="P60" s="584"/>
      <c r="Q60" s="584"/>
      <c r="R60" s="584"/>
      <c r="S60" s="584"/>
      <c r="T60" s="584"/>
      <c r="U60" s="588">
        <v>1.9</v>
      </c>
      <c r="V60" s="588"/>
      <c r="W60" s="588"/>
      <c r="X60" s="588"/>
      <c r="Y60" s="584">
        <v>254399</v>
      </c>
      <c r="Z60" s="584"/>
      <c r="AA60" s="584"/>
      <c r="AB60" s="584"/>
      <c r="AC60" s="584"/>
      <c r="AD60" s="584"/>
      <c r="AE60" s="584"/>
      <c r="AF60" s="584"/>
      <c r="AG60" s="584">
        <v>201381</v>
      </c>
      <c r="AH60" s="584"/>
      <c r="AI60" s="584"/>
      <c r="AJ60" s="584"/>
      <c r="AK60" s="584"/>
      <c r="AL60" s="584"/>
      <c r="AM60" s="584"/>
      <c r="AN60" s="584"/>
      <c r="AO60" s="584"/>
      <c r="AP60" s="584"/>
      <c r="AQ60" s="588">
        <v>1.1000000000000001</v>
      </c>
      <c r="AR60" s="588"/>
      <c r="AS60" s="588"/>
      <c r="AT60" s="588"/>
      <c r="AU60" s="588"/>
      <c r="AV60" s="647"/>
      <c r="AW60" s="619" t="s">
        <v>42</v>
      </c>
      <c r="AX60" s="582"/>
      <c r="AY60" s="582"/>
      <c r="AZ60" s="582"/>
      <c r="BA60" s="582"/>
      <c r="BB60" s="582"/>
      <c r="BC60" s="582"/>
      <c r="BD60" s="582"/>
      <c r="BE60" s="585"/>
      <c r="BF60" s="583">
        <v>12280</v>
      </c>
      <c r="BG60" s="584"/>
      <c r="BH60" s="584"/>
      <c r="BI60" s="584"/>
      <c r="BJ60" s="584"/>
      <c r="BK60" s="584"/>
      <c r="BL60" s="584"/>
      <c r="BM60" s="588">
        <v>0</v>
      </c>
      <c r="BN60" s="588"/>
      <c r="BO60" s="588"/>
      <c r="BP60" s="588"/>
      <c r="BQ60" s="584" t="s">
        <v>368</v>
      </c>
      <c r="BR60" s="584"/>
      <c r="BS60" s="584"/>
      <c r="BT60" s="584"/>
      <c r="BU60" s="584"/>
      <c r="BV60" s="584"/>
      <c r="BW60" s="584"/>
      <c r="BX60" s="584"/>
      <c r="BY60" s="584"/>
      <c r="BZ60" s="584">
        <v>12280</v>
      </c>
      <c r="CA60" s="584"/>
      <c r="CB60" s="584"/>
      <c r="CC60" s="584"/>
      <c r="CD60" s="584"/>
      <c r="CE60" s="584"/>
      <c r="CF60" s="641"/>
      <c r="CG60" s="642"/>
      <c r="CH60" s="642"/>
      <c r="CI60" s="642"/>
      <c r="CJ60" s="643"/>
      <c r="CK60" s="582" t="s">
        <v>431</v>
      </c>
      <c r="CL60" s="582"/>
      <c r="CM60" s="582"/>
      <c r="CN60" s="582"/>
      <c r="CO60" s="582"/>
      <c r="CP60" s="582"/>
      <c r="CQ60" s="582"/>
      <c r="CR60" s="585"/>
      <c r="CS60" s="583" t="s">
        <v>368</v>
      </c>
      <c r="CT60" s="752"/>
      <c r="CU60" s="752"/>
      <c r="CV60" s="752"/>
      <c r="CW60" s="752"/>
      <c r="CX60" s="752"/>
      <c r="CY60" s="752"/>
      <c r="CZ60" s="753"/>
      <c r="DA60" s="583" t="s">
        <v>368</v>
      </c>
      <c r="DB60" s="752"/>
      <c r="DC60" s="752"/>
      <c r="DD60" s="752"/>
      <c r="DE60" s="752"/>
      <c r="DF60" s="752"/>
      <c r="DG60" s="752"/>
      <c r="DH60" s="754"/>
      <c r="DI60" s="4"/>
    </row>
    <row r="61" spans="2:113" ht="13.5" customHeight="1">
      <c r="B61" s="659" t="s">
        <v>41</v>
      </c>
      <c r="C61" s="582"/>
      <c r="D61" s="582"/>
      <c r="E61" s="582"/>
      <c r="F61" s="582"/>
      <c r="G61" s="582"/>
      <c r="H61" s="582"/>
      <c r="I61" s="582"/>
      <c r="J61" s="582"/>
      <c r="K61" s="582"/>
      <c r="L61" s="585"/>
      <c r="M61" s="583">
        <v>2311906</v>
      </c>
      <c r="N61" s="584"/>
      <c r="O61" s="584"/>
      <c r="P61" s="584"/>
      <c r="Q61" s="584"/>
      <c r="R61" s="584"/>
      <c r="S61" s="584"/>
      <c r="T61" s="584"/>
      <c r="U61" s="588">
        <v>7.4</v>
      </c>
      <c r="V61" s="588"/>
      <c r="W61" s="588"/>
      <c r="X61" s="588"/>
      <c r="Y61" s="584">
        <v>2074339</v>
      </c>
      <c r="Z61" s="584"/>
      <c r="AA61" s="584"/>
      <c r="AB61" s="584"/>
      <c r="AC61" s="584"/>
      <c r="AD61" s="584"/>
      <c r="AE61" s="584"/>
      <c r="AF61" s="584"/>
      <c r="AG61" s="584">
        <v>1520462</v>
      </c>
      <c r="AH61" s="584"/>
      <c r="AI61" s="584"/>
      <c r="AJ61" s="584"/>
      <c r="AK61" s="584"/>
      <c r="AL61" s="584"/>
      <c r="AM61" s="584"/>
      <c r="AN61" s="584"/>
      <c r="AO61" s="584"/>
      <c r="AP61" s="584"/>
      <c r="AQ61" s="588">
        <v>8.5</v>
      </c>
      <c r="AR61" s="588"/>
      <c r="AS61" s="588"/>
      <c r="AT61" s="588"/>
      <c r="AU61" s="588"/>
      <c r="AV61" s="647"/>
      <c r="AW61" s="619" t="s">
        <v>40</v>
      </c>
      <c r="AX61" s="582"/>
      <c r="AY61" s="582"/>
      <c r="AZ61" s="582"/>
      <c r="BA61" s="582"/>
      <c r="BB61" s="582"/>
      <c r="BC61" s="582"/>
      <c r="BD61" s="582"/>
      <c r="BE61" s="585"/>
      <c r="BF61" s="583">
        <v>2085238</v>
      </c>
      <c r="BG61" s="584"/>
      <c r="BH61" s="584"/>
      <c r="BI61" s="584"/>
      <c r="BJ61" s="584"/>
      <c r="BK61" s="584"/>
      <c r="BL61" s="584"/>
      <c r="BM61" s="588">
        <v>6.6</v>
      </c>
      <c r="BN61" s="588"/>
      <c r="BO61" s="588"/>
      <c r="BP61" s="588"/>
      <c r="BQ61" s="584" t="s">
        <v>368</v>
      </c>
      <c r="BR61" s="584"/>
      <c r="BS61" s="584"/>
      <c r="BT61" s="584"/>
      <c r="BU61" s="584"/>
      <c r="BV61" s="584"/>
      <c r="BW61" s="584"/>
      <c r="BX61" s="584"/>
      <c r="BY61" s="584"/>
      <c r="BZ61" s="584">
        <v>1968327</v>
      </c>
      <c r="CA61" s="584"/>
      <c r="CB61" s="584"/>
      <c r="CC61" s="584"/>
      <c r="CD61" s="584"/>
      <c r="CE61" s="584"/>
      <c r="CF61" s="644"/>
      <c r="CG61" s="645"/>
      <c r="CH61" s="645"/>
      <c r="CI61" s="645"/>
      <c r="CJ61" s="646"/>
      <c r="CK61" s="662" t="s">
        <v>432</v>
      </c>
      <c r="CL61" s="662"/>
      <c r="CM61" s="662"/>
      <c r="CN61" s="662"/>
      <c r="CO61" s="662"/>
      <c r="CP61" s="662"/>
      <c r="CQ61" s="662"/>
      <c r="CR61" s="663"/>
      <c r="CS61" s="583">
        <v>2481140</v>
      </c>
      <c r="CT61" s="752"/>
      <c r="CU61" s="752"/>
      <c r="CV61" s="752"/>
      <c r="CW61" s="752"/>
      <c r="CX61" s="752"/>
      <c r="CY61" s="752"/>
      <c r="CZ61" s="753"/>
      <c r="DA61" s="583">
        <v>2672787</v>
      </c>
      <c r="DB61" s="752"/>
      <c r="DC61" s="752"/>
      <c r="DD61" s="752"/>
      <c r="DE61" s="752"/>
      <c r="DF61" s="752"/>
      <c r="DG61" s="752"/>
      <c r="DH61" s="754"/>
      <c r="DI61" s="4"/>
    </row>
    <row r="62" spans="2:113" ht="13.5" customHeight="1">
      <c r="B62" s="659" t="s">
        <v>39</v>
      </c>
      <c r="C62" s="582"/>
      <c r="D62" s="582"/>
      <c r="E62" s="582"/>
      <c r="F62" s="582"/>
      <c r="G62" s="582"/>
      <c r="H62" s="582"/>
      <c r="I62" s="582"/>
      <c r="J62" s="582"/>
      <c r="K62" s="582"/>
      <c r="L62" s="585"/>
      <c r="M62" s="583">
        <v>62241</v>
      </c>
      <c r="N62" s="584"/>
      <c r="O62" s="584"/>
      <c r="P62" s="584"/>
      <c r="Q62" s="584"/>
      <c r="R62" s="584"/>
      <c r="S62" s="584"/>
      <c r="T62" s="584"/>
      <c r="U62" s="588">
        <v>0.2</v>
      </c>
      <c r="V62" s="588"/>
      <c r="W62" s="588"/>
      <c r="X62" s="588"/>
      <c r="Y62" s="584">
        <v>58254</v>
      </c>
      <c r="Z62" s="584"/>
      <c r="AA62" s="584"/>
      <c r="AB62" s="584"/>
      <c r="AC62" s="584"/>
      <c r="AD62" s="584"/>
      <c r="AE62" s="584"/>
      <c r="AF62" s="584"/>
      <c r="AG62" s="584" t="s">
        <v>368</v>
      </c>
      <c r="AH62" s="584"/>
      <c r="AI62" s="584"/>
      <c r="AJ62" s="584"/>
      <c r="AK62" s="584"/>
      <c r="AL62" s="584"/>
      <c r="AM62" s="584"/>
      <c r="AN62" s="584"/>
      <c r="AO62" s="584"/>
      <c r="AP62" s="584"/>
      <c r="AQ62" s="588" t="s">
        <v>368</v>
      </c>
      <c r="AR62" s="588"/>
      <c r="AS62" s="588"/>
      <c r="AT62" s="588"/>
      <c r="AU62" s="588"/>
      <c r="AV62" s="647"/>
      <c r="AW62" s="619" t="s">
        <v>433</v>
      </c>
      <c r="AX62" s="582"/>
      <c r="AY62" s="582"/>
      <c r="AZ62" s="582"/>
      <c r="BA62" s="582"/>
      <c r="BB62" s="582"/>
      <c r="BC62" s="582"/>
      <c r="BD62" s="582"/>
      <c r="BE62" s="585"/>
      <c r="BF62" s="583" t="s">
        <v>368</v>
      </c>
      <c r="BG62" s="584"/>
      <c r="BH62" s="584"/>
      <c r="BI62" s="584"/>
      <c r="BJ62" s="584"/>
      <c r="BK62" s="584"/>
      <c r="BL62" s="584"/>
      <c r="BM62" s="588" t="s">
        <v>368</v>
      </c>
      <c r="BN62" s="588"/>
      <c r="BO62" s="588"/>
      <c r="BP62" s="588"/>
      <c r="BQ62" s="584" t="s">
        <v>368</v>
      </c>
      <c r="BR62" s="584"/>
      <c r="BS62" s="584"/>
      <c r="BT62" s="584"/>
      <c r="BU62" s="584"/>
      <c r="BV62" s="584"/>
      <c r="BW62" s="584"/>
      <c r="BX62" s="584"/>
      <c r="BY62" s="584"/>
      <c r="BZ62" s="584" t="s">
        <v>368</v>
      </c>
      <c r="CA62" s="584"/>
      <c r="CB62" s="584"/>
      <c r="CC62" s="584"/>
      <c r="CD62" s="584"/>
      <c r="CE62" s="584"/>
      <c r="CF62" s="648" t="s">
        <v>38</v>
      </c>
      <c r="CG62" s="649"/>
      <c r="CH62" s="649"/>
      <c r="CI62" s="649"/>
      <c r="CJ62" s="649"/>
      <c r="CK62" s="649"/>
      <c r="CL62" s="649"/>
      <c r="CM62" s="649"/>
      <c r="CN62" s="649"/>
      <c r="CO62" s="649"/>
      <c r="CP62" s="649"/>
      <c r="CQ62" s="649"/>
      <c r="CR62" s="649"/>
      <c r="CS62" s="755">
        <v>23083995</v>
      </c>
      <c r="CT62" s="756"/>
      <c r="CU62" s="756"/>
      <c r="CV62" s="756"/>
      <c r="CW62" s="756"/>
      <c r="CX62" s="756"/>
      <c r="CY62" s="756"/>
      <c r="CZ62" s="757"/>
      <c r="DA62" s="758">
        <v>23616814</v>
      </c>
      <c r="DB62" s="756"/>
      <c r="DC62" s="756"/>
      <c r="DD62" s="756"/>
      <c r="DE62" s="756"/>
      <c r="DF62" s="756"/>
      <c r="DG62" s="756"/>
      <c r="DH62" s="759"/>
      <c r="DI62" s="4"/>
    </row>
    <row r="63" spans="2:113" ht="13.5" customHeight="1">
      <c r="B63" s="659" t="s">
        <v>37</v>
      </c>
      <c r="C63" s="582"/>
      <c r="D63" s="582"/>
      <c r="E63" s="582"/>
      <c r="F63" s="582"/>
      <c r="G63" s="582"/>
      <c r="H63" s="582"/>
      <c r="I63" s="582"/>
      <c r="J63" s="582"/>
      <c r="K63" s="582"/>
      <c r="L63" s="585"/>
      <c r="M63" s="583" t="s">
        <v>368</v>
      </c>
      <c r="N63" s="584"/>
      <c r="O63" s="584"/>
      <c r="P63" s="584"/>
      <c r="Q63" s="584"/>
      <c r="R63" s="584"/>
      <c r="S63" s="584"/>
      <c r="T63" s="584"/>
      <c r="U63" s="588" t="s">
        <v>368</v>
      </c>
      <c r="V63" s="588"/>
      <c r="W63" s="588"/>
      <c r="X63" s="588"/>
      <c r="Y63" s="584" t="s">
        <v>368</v>
      </c>
      <c r="Z63" s="584"/>
      <c r="AA63" s="584"/>
      <c r="AB63" s="584"/>
      <c r="AC63" s="584"/>
      <c r="AD63" s="584"/>
      <c r="AE63" s="584"/>
      <c r="AF63" s="584"/>
      <c r="AG63" s="584" t="s">
        <v>368</v>
      </c>
      <c r="AH63" s="584"/>
      <c r="AI63" s="584"/>
      <c r="AJ63" s="584"/>
      <c r="AK63" s="584"/>
      <c r="AL63" s="584"/>
      <c r="AM63" s="584"/>
      <c r="AN63" s="584"/>
      <c r="AO63" s="584"/>
      <c r="AP63" s="584"/>
      <c r="AQ63" s="588" t="s">
        <v>368</v>
      </c>
      <c r="AR63" s="588"/>
      <c r="AS63" s="588"/>
      <c r="AT63" s="588"/>
      <c r="AU63" s="588"/>
      <c r="AV63" s="647"/>
      <c r="AW63" s="619" t="s">
        <v>35</v>
      </c>
      <c r="AX63" s="582"/>
      <c r="AY63" s="582"/>
      <c r="AZ63" s="582"/>
      <c r="BA63" s="582"/>
      <c r="BB63" s="582"/>
      <c r="BC63" s="582"/>
      <c r="BD63" s="582"/>
      <c r="BE63" s="585"/>
      <c r="BF63" s="583" t="s">
        <v>368</v>
      </c>
      <c r="BG63" s="584"/>
      <c r="BH63" s="584"/>
      <c r="BI63" s="584"/>
      <c r="BJ63" s="584"/>
      <c r="BK63" s="584"/>
      <c r="BL63" s="584"/>
      <c r="BM63" s="588" t="s">
        <v>368</v>
      </c>
      <c r="BN63" s="588"/>
      <c r="BO63" s="588"/>
      <c r="BP63" s="588"/>
      <c r="BQ63" s="584" t="s">
        <v>368</v>
      </c>
      <c r="BR63" s="584"/>
      <c r="BS63" s="584"/>
      <c r="BT63" s="584"/>
      <c r="BU63" s="584"/>
      <c r="BV63" s="584"/>
      <c r="BW63" s="584"/>
      <c r="BX63" s="584"/>
      <c r="BY63" s="584"/>
      <c r="BZ63" s="584" t="s">
        <v>368</v>
      </c>
      <c r="CA63" s="584"/>
      <c r="CB63" s="584"/>
      <c r="CC63" s="584"/>
      <c r="CD63" s="584"/>
      <c r="CE63" s="584"/>
      <c r="CF63" s="650" t="s">
        <v>434</v>
      </c>
      <c r="CG63" s="651"/>
      <c r="CH63" s="651"/>
      <c r="CI63" s="651"/>
      <c r="CJ63" s="652"/>
      <c r="CK63" s="619" t="s">
        <v>36</v>
      </c>
      <c r="CL63" s="582"/>
      <c r="CM63" s="582"/>
      <c r="CN63" s="582"/>
      <c r="CO63" s="582"/>
      <c r="CP63" s="582"/>
      <c r="CQ63" s="582"/>
      <c r="CR63" s="585"/>
      <c r="CS63" s="583">
        <v>20107732</v>
      </c>
      <c r="CT63" s="752"/>
      <c r="CU63" s="752"/>
      <c r="CV63" s="752"/>
      <c r="CW63" s="752"/>
      <c r="CX63" s="752"/>
      <c r="CY63" s="752"/>
      <c r="CZ63" s="753"/>
      <c r="DA63" s="583">
        <v>21797849</v>
      </c>
      <c r="DB63" s="752"/>
      <c r="DC63" s="752"/>
      <c r="DD63" s="752"/>
      <c r="DE63" s="752"/>
      <c r="DF63" s="752"/>
      <c r="DG63" s="752"/>
      <c r="DH63" s="754"/>
      <c r="DI63" s="4"/>
    </row>
    <row r="64" spans="2:113" ht="13.5" customHeight="1">
      <c r="B64" s="659" t="s">
        <v>35</v>
      </c>
      <c r="C64" s="582"/>
      <c r="D64" s="582"/>
      <c r="E64" s="582"/>
      <c r="F64" s="582"/>
      <c r="G64" s="582"/>
      <c r="H64" s="582"/>
      <c r="I64" s="582"/>
      <c r="J64" s="582"/>
      <c r="K64" s="582"/>
      <c r="L64" s="585"/>
      <c r="M64" s="583" t="s">
        <v>368</v>
      </c>
      <c r="N64" s="584"/>
      <c r="O64" s="584"/>
      <c r="P64" s="584"/>
      <c r="Q64" s="584"/>
      <c r="R64" s="584"/>
      <c r="S64" s="584"/>
      <c r="T64" s="584"/>
      <c r="U64" s="588" t="s">
        <v>368</v>
      </c>
      <c r="V64" s="588"/>
      <c r="W64" s="588"/>
      <c r="X64" s="588"/>
      <c r="Y64" s="584" t="s">
        <v>368</v>
      </c>
      <c r="Z64" s="584"/>
      <c r="AA64" s="584"/>
      <c r="AB64" s="584"/>
      <c r="AC64" s="584"/>
      <c r="AD64" s="584"/>
      <c r="AE64" s="584"/>
      <c r="AF64" s="584"/>
      <c r="AW64" s="660" t="s">
        <v>6</v>
      </c>
      <c r="AX64" s="582"/>
      <c r="AY64" s="582"/>
      <c r="AZ64" s="582"/>
      <c r="BA64" s="582"/>
      <c r="BB64" s="582"/>
      <c r="BC64" s="582"/>
      <c r="BD64" s="582"/>
      <c r="BE64" s="585"/>
      <c r="BF64" s="583">
        <v>31382711</v>
      </c>
      <c r="BG64" s="584"/>
      <c r="BH64" s="584"/>
      <c r="BI64" s="584"/>
      <c r="BJ64" s="584"/>
      <c r="BK64" s="584"/>
      <c r="BL64" s="584"/>
      <c r="BM64" s="588">
        <v>100</v>
      </c>
      <c r="BN64" s="588"/>
      <c r="BO64" s="588"/>
      <c r="BP64" s="588"/>
      <c r="BQ64" s="584">
        <v>4741524</v>
      </c>
      <c r="BR64" s="584"/>
      <c r="BS64" s="584"/>
      <c r="BT64" s="584"/>
      <c r="BU64" s="584"/>
      <c r="BV64" s="584"/>
      <c r="BW64" s="584"/>
      <c r="BX64" s="584"/>
      <c r="BY64" s="584"/>
      <c r="BZ64" s="584">
        <v>19534831</v>
      </c>
      <c r="CA64" s="584"/>
      <c r="CB64" s="584"/>
      <c r="CC64" s="584"/>
      <c r="CD64" s="584"/>
      <c r="CE64" s="584"/>
      <c r="CF64" s="653"/>
      <c r="CG64" s="654"/>
      <c r="CH64" s="654"/>
      <c r="CI64" s="654"/>
      <c r="CJ64" s="655"/>
      <c r="CK64" s="619" t="s">
        <v>34</v>
      </c>
      <c r="CL64" s="582"/>
      <c r="CM64" s="582"/>
      <c r="CN64" s="582"/>
      <c r="CO64" s="582"/>
      <c r="CP64" s="582"/>
      <c r="CQ64" s="582"/>
      <c r="CR64" s="585"/>
      <c r="CS64" s="583" t="s">
        <v>368</v>
      </c>
      <c r="CT64" s="752"/>
      <c r="CU64" s="752"/>
      <c r="CV64" s="752"/>
      <c r="CW64" s="752"/>
      <c r="CX64" s="752"/>
      <c r="CY64" s="752"/>
      <c r="CZ64" s="753"/>
      <c r="DA64" s="583" t="s">
        <v>368</v>
      </c>
      <c r="DB64" s="752"/>
      <c r="DC64" s="752"/>
      <c r="DD64" s="752"/>
      <c r="DE64" s="752"/>
      <c r="DF64" s="752"/>
      <c r="DG64" s="752"/>
      <c r="DH64" s="754"/>
      <c r="DI64" s="4"/>
    </row>
    <row r="65" spans="2:113" ht="13.5" customHeight="1">
      <c r="B65" s="659" t="s">
        <v>33</v>
      </c>
      <c r="C65" s="582"/>
      <c r="D65" s="582"/>
      <c r="E65" s="582"/>
      <c r="F65" s="582"/>
      <c r="G65" s="582"/>
      <c r="H65" s="582"/>
      <c r="I65" s="582"/>
      <c r="J65" s="582"/>
      <c r="K65" s="582"/>
      <c r="L65" s="585"/>
      <c r="M65" s="583">
        <v>4753804</v>
      </c>
      <c r="N65" s="584"/>
      <c r="O65" s="584"/>
      <c r="P65" s="584"/>
      <c r="Q65" s="584"/>
      <c r="R65" s="584"/>
      <c r="S65" s="584"/>
      <c r="T65" s="584"/>
      <c r="U65" s="588">
        <v>15.1</v>
      </c>
      <c r="V65" s="588"/>
      <c r="W65" s="588"/>
      <c r="X65" s="588"/>
      <c r="Y65" s="584">
        <v>1961536</v>
      </c>
      <c r="Z65" s="584"/>
      <c r="AA65" s="584"/>
      <c r="AB65" s="584"/>
      <c r="AC65" s="584"/>
      <c r="AD65" s="584"/>
      <c r="AE65" s="584"/>
      <c r="AF65" s="584"/>
      <c r="AG65" s="18"/>
      <c r="AH65" s="745" t="s">
        <v>435</v>
      </c>
      <c r="AI65" s="745"/>
      <c r="AJ65" s="745"/>
      <c r="AK65" s="745"/>
      <c r="AL65" s="745"/>
      <c r="AM65" s="745"/>
      <c r="AN65" s="745"/>
      <c r="AO65" s="745"/>
      <c r="AP65" s="745"/>
      <c r="AQ65" s="745"/>
      <c r="AR65" s="745"/>
      <c r="AS65" s="745"/>
      <c r="AT65" s="745"/>
      <c r="AU65" s="745"/>
      <c r="AV65" s="746"/>
      <c r="AW65" s="661"/>
      <c r="AX65" s="662"/>
      <c r="AY65" s="662"/>
      <c r="AZ65" s="662"/>
      <c r="BA65" s="662"/>
      <c r="BB65" s="662"/>
      <c r="BC65" s="662"/>
      <c r="BD65" s="662"/>
      <c r="BE65" s="663"/>
      <c r="BF65" s="664"/>
      <c r="BG65" s="665"/>
      <c r="BH65" s="665"/>
      <c r="BI65" s="665"/>
      <c r="BJ65" s="665"/>
      <c r="BK65" s="665"/>
      <c r="BL65" s="665"/>
      <c r="BM65" s="666"/>
      <c r="BN65" s="666"/>
      <c r="BO65" s="666"/>
      <c r="BP65" s="666"/>
      <c r="BQ65" s="665"/>
      <c r="BR65" s="665"/>
      <c r="BS65" s="665"/>
      <c r="BT65" s="665"/>
      <c r="BU65" s="665"/>
      <c r="BV65" s="665"/>
      <c r="BW65" s="665"/>
      <c r="BX65" s="665"/>
      <c r="BY65" s="665"/>
      <c r="BZ65" s="665"/>
      <c r="CA65" s="665"/>
      <c r="CB65" s="665"/>
      <c r="CC65" s="665"/>
      <c r="CD65" s="665"/>
      <c r="CE65" s="665"/>
      <c r="CF65" s="653"/>
      <c r="CG65" s="654"/>
      <c r="CH65" s="654"/>
      <c r="CI65" s="654"/>
      <c r="CJ65" s="655"/>
      <c r="CK65" s="619" t="s">
        <v>32</v>
      </c>
      <c r="CL65" s="582"/>
      <c r="CM65" s="582"/>
      <c r="CN65" s="582"/>
      <c r="CO65" s="582"/>
      <c r="CP65" s="582"/>
      <c r="CQ65" s="582"/>
      <c r="CR65" s="585"/>
      <c r="CS65" s="583">
        <v>5980136</v>
      </c>
      <c r="CT65" s="752"/>
      <c r="CU65" s="752"/>
      <c r="CV65" s="752"/>
      <c r="CW65" s="752"/>
      <c r="CX65" s="752"/>
      <c r="CY65" s="752"/>
      <c r="CZ65" s="753"/>
      <c r="DA65" s="583">
        <v>7317199</v>
      </c>
      <c r="DB65" s="752"/>
      <c r="DC65" s="752"/>
      <c r="DD65" s="752"/>
      <c r="DE65" s="752"/>
      <c r="DF65" s="752"/>
      <c r="DG65" s="752"/>
      <c r="DH65" s="754"/>
      <c r="DI65" s="4"/>
    </row>
    <row r="66" spans="2:113" ht="13.5" customHeight="1">
      <c r="B66" s="17"/>
      <c r="C66" s="667" t="s">
        <v>31</v>
      </c>
      <c r="D66" s="667"/>
      <c r="E66" s="667"/>
      <c r="F66" s="667"/>
      <c r="G66" s="667"/>
      <c r="H66" s="667"/>
      <c r="I66" s="667"/>
      <c r="J66" s="667"/>
      <c r="K66" s="667"/>
      <c r="L66" s="668"/>
      <c r="M66" s="583">
        <v>160836</v>
      </c>
      <c r="N66" s="584"/>
      <c r="O66" s="584"/>
      <c r="P66" s="584"/>
      <c r="Q66" s="584"/>
      <c r="R66" s="584"/>
      <c r="S66" s="584"/>
      <c r="T66" s="584"/>
      <c r="U66" s="588">
        <v>0.5</v>
      </c>
      <c r="V66" s="588"/>
      <c r="W66" s="588"/>
      <c r="X66" s="588"/>
      <c r="Y66" s="584">
        <v>160836</v>
      </c>
      <c r="Z66" s="584"/>
      <c r="AA66" s="584"/>
      <c r="AB66" s="584"/>
      <c r="AC66" s="584"/>
      <c r="AD66" s="584"/>
      <c r="AE66" s="584"/>
      <c r="AF66" s="584"/>
      <c r="AG66" s="11"/>
      <c r="AH66" s="676">
        <v>16276914</v>
      </c>
      <c r="AI66" s="676"/>
      <c r="AJ66" s="676"/>
      <c r="AK66" s="676"/>
      <c r="AL66" s="676"/>
      <c r="AM66" s="676"/>
      <c r="AN66" s="676"/>
      <c r="AO66" s="676"/>
      <c r="AP66" s="676"/>
      <c r="AQ66" s="676"/>
      <c r="AR66" s="676"/>
      <c r="AS66" s="676"/>
      <c r="AT66" s="677" t="s">
        <v>5</v>
      </c>
      <c r="AU66" s="677"/>
      <c r="AV66" s="14"/>
      <c r="AW66" s="678" t="s">
        <v>436</v>
      </c>
      <c r="AX66" s="679"/>
      <c r="AY66" s="728" t="s">
        <v>30</v>
      </c>
      <c r="AZ66" s="747"/>
      <c r="BA66" s="747"/>
      <c r="BB66" s="747"/>
      <c r="BC66" s="747"/>
      <c r="BD66" s="747"/>
      <c r="BE66" s="748"/>
      <c r="BF66" s="749">
        <v>3013591</v>
      </c>
      <c r="BG66" s="750"/>
      <c r="BH66" s="750"/>
      <c r="BI66" s="750"/>
      <c r="BJ66" s="750"/>
      <c r="BK66" s="751"/>
      <c r="BL66" s="719" t="s">
        <v>437</v>
      </c>
      <c r="BM66" s="722" t="s">
        <v>438</v>
      </c>
      <c r="BN66" s="728" t="s">
        <v>29</v>
      </c>
      <c r="BO66" s="632"/>
      <c r="BP66" s="632"/>
      <c r="BQ66" s="632"/>
      <c r="BR66" s="632"/>
      <c r="BS66" s="632"/>
      <c r="BT66" s="632"/>
      <c r="BU66" s="632"/>
      <c r="BV66" s="632"/>
      <c r="BW66" s="632"/>
      <c r="BX66" s="632"/>
      <c r="BY66" s="633"/>
      <c r="BZ66" s="749" t="s">
        <v>368</v>
      </c>
      <c r="CA66" s="750"/>
      <c r="CB66" s="750"/>
      <c r="CC66" s="750"/>
      <c r="CD66" s="750"/>
      <c r="CE66" s="750"/>
      <c r="CF66" s="656"/>
      <c r="CG66" s="657"/>
      <c r="CH66" s="657"/>
      <c r="CI66" s="657"/>
      <c r="CJ66" s="658"/>
      <c r="CK66" s="697" t="s">
        <v>28</v>
      </c>
      <c r="CL66" s="662"/>
      <c r="CM66" s="662"/>
      <c r="CN66" s="662"/>
      <c r="CO66" s="662"/>
      <c r="CP66" s="662"/>
      <c r="CQ66" s="662"/>
      <c r="CR66" s="663"/>
      <c r="CS66" s="583">
        <v>93431</v>
      </c>
      <c r="CT66" s="752"/>
      <c r="CU66" s="752"/>
      <c r="CV66" s="752"/>
      <c r="CW66" s="752"/>
      <c r="CX66" s="752"/>
      <c r="CY66" s="752"/>
      <c r="CZ66" s="753"/>
      <c r="DA66" s="583">
        <v>93431</v>
      </c>
      <c r="DB66" s="752"/>
      <c r="DC66" s="752"/>
      <c r="DD66" s="752"/>
      <c r="DE66" s="752"/>
      <c r="DF66" s="752"/>
      <c r="DG66" s="752"/>
      <c r="DH66" s="754"/>
      <c r="DI66" s="4"/>
    </row>
    <row r="67" spans="2:113" ht="13.5" customHeight="1">
      <c r="B67" s="187"/>
      <c r="C67" s="725" t="s">
        <v>27</v>
      </c>
      <c r="D67" s="726"/>
      <c r="E67" s="726"/>
      <c r="F67" s="726"/>
      <c r="G67" s="726"/>
      <c r="H67" s="726"/>
      <c r="I67" s="726"/>
      <c r="J67" s="726"/>
      <c r="K67" s="726"/>
      <c r="L67" s="727"/>
      <c r="M67" s="741">
        <v>4741524</v>
      </c>
      <c r="N67" s="742"/>
      <c r="O67" s="742"/>
      <c r="P67" s="742"/>
      <c r="Q67" s="742"/>
      <c r="R67" s="742"/>
      <c r="S67" s="742"/>
      <c r="T67" s="742"/>
      <c r="U67" s="743">
        <v>15.1</v>
      </c>
      <c r="V67" s="743"/>
      <c r="W67" s="743"/>
      <c r="X67" s="743"/>
      <c r="Y67" s="742">
        <v>1949256</v>
      </c>
      <c r="Z67" s="742"/>
      <c r="AA67" s="742"/>
      <c r="AB67" s="742"/>
      <c r="AC67" s="742"/>
      <c r="AD67" s="742"/>
      <c r="AE67" s="742"/>
      <c r="AF67" s="744"/>
      <c r="AG67" s="11"/>
      <c r="AH67" s="582" t="s">
        <v>26</v>
      </c>
      <c r="AI67" s="582"/>
      <c r="AJ67" s="582"/>
      <c r="AK67" s="582"/>
      <c r="AL67" s="582"/>
      <c r="AM67" s="582"/>
      <c r="AN67" s="582"/>
      <c r="AO67" s="582"/>
      <c r="AP67" s="582"/>
      <c r="AQ67" s="582"/>
      <c r="AR67" s="582"/>
      <c r="AS67" s="582"/>
      <c r="AT67" s="582"/>
      <c r="AU67" s="582"/>
      <c r="AV67" s="626"/>
      <c r="AW67" s="680"/>
      <c r="AX67" s="681"/>
      <c r="AY67" s="669" t="s">
        <v>486</v>
      </c>
      <c r="AZ67" s="670"/>
      <c r="BA67" s="670"/>
      <c r="BB67" s="670"/>
      <c r="BC67" s="670"/>
      <c r="BD67" s="670"/>
      <c r="BE67" s="671"/>
      <c r="BF67" s="583">
        <v>701685</v>
      </c>
      <c r="BG67" s="584"/>
      <c r="BH67" s="584"/>
      <c r="BI67" s="584"/>
      <c r="BJ67" s="584"/>
      <c r="BK67" s="672"/>
      <c r="BL67" s="720"/>
      <c r="BM67" s="723"/>
      <c r="BN67" s="619" t="s">
        <v>25</v>
      </c>
      <c r="BO67" s="582"/>
      <c r="BP67" s="582"/>
      <c r="BQ67" s="582"/>
      <c r="BR67" s="582"/>
      <c r="BS67" s="582"/>
      <c r="BT67" s="582"/>
      <c r="BU67" s="582"/>
      <c r="BV67" s="582"/>
      <c r="BW67" s="582"/>
      <c r="BX67" s="582"/>
      <c r="BY67" s="585"/>
      <c r="BZ67" s="583">
        <v>-467688</v>
      </c>
      <c r="CA67" s="584"/>
      <c r="CB67" s="584"/>
      <c r="CC67" s="584"/>
      <c r="CD67" s="584"/>
      <c r="CE67" s="584"/>
      <c r="CF67" s="728" t="s">
        <v>24</v>
      </c>
      <c r="CG67" s="729"/>
      <c r="CH67" s="729"/>
      <c r="CI67" s="729"/>
      <c r="CJ67" s="729"/>
      <c r="CK67" s="729"/>
      <c r="CL67" s="729"/>
      <c r="CM67" s="729"/>
      <c r="CN67" s="729"/>
      <c r="CO67" s="729"/>
      <c r="CP67" s="729"/>
      <c r="CQ67" s="729"/>
      <c r="CR67" s="729"/>
      <c r="CS67" s="730">
        <v>20000</v>
      </c>
      <c r="CT67" s="614"/>
      <c r="CU67" s="614"/>
      <c r="CV67" s="614"/>
      <c r="CW67" s="614"/>
      <c r="CX67" s="614"/>
      <c r="CY67" s="614"/>
      <c r="CZ67" s="731"/>
      <c r="DA67" s="613">
        <v>20000</v>
      </c>
      <c r="DB67" s="614"/>
      <c r="DC67" s="614"/>
      <c r="DD67" s="614"/>
      <c r="DE67" s="614"/>
      <c r="DF67" s="614"/>
      <c r="DG67" s="614"/>
      <c r="DH67" s="615"/>
      <c r="DI67" s="4"/>
    </row>
    <row r="68" spans="2:113" ht="13.5" customHeight="1">
      <c r="B68" s="616" t="s">
        <v>23</v>
      </c>
      <c r="C68" s="13"/>
      <c r="D68" s="582" t="s">
        <v>22</v>
      </c>
      <c r="E68" s="582"/>
      <c r="F68" s="582"/>
      <c r="G68" s="582"/>
      <c r="H68" s="582"/>
      <c r="I68" s="582"/>
      <c r="J68" s="582"/>
      <c r="K68" s="582"/>
      <c r="L68" s="585"/>
      <c r="M68" s="583">
        <v>731796</v>
      </c>
      <c r="N68" s="584"/>
      <c r="O68" s="584"/>
      <c r="P68" s="584"/>
      <c r="Q68" s="584"/>
      <c r="R68" s="584"/>
      <c r="S68" s="584"/>
      <c r="T68" s="584"/>
      <c r="U68" s="588">
        <v>2.2999999999999998</v>
      </c>
      <c r="V68" s="588"/>
      <c r="W68" s="588"/>
      <c r="X68" s="588"/>
      <c r="Y68" s="584">
        <v>104550</v>
      </c>
      <c r="Z68" s="584"/>
      <c r="AA68" s="584"/>
      <c r="AB68" s="584"/>
      <c r="AC68" s="584"/>
      <c r="AD68" s="584"/>
      <c r="AE68" s="584"/>
      <c r="AF68" s="672"/>
      <c r="AG68" s="11"/>
      <c r="AH68" s="4"/>
      <c r="AI68" s="4"/>
      <c r="AJ68" s="4"/>
      <c r="AK68" s="617">
        <v>91.3</v>
      </c>
      <c r="AL68" s="617"/>
      <c r="AM68" s="617"/>
      <c r="AN68" s="282" t="s">
        <v>21</v>
      </c>
      <c r="AO68" s="16"/>
      <c r="AP68" s="16"/>
      <c r="AQ68" s="15" t="s">
        <v>440</v>
      </c>
      <c r="AR68" s="618">
        <v>94.9</v>
      </c>
      <c r="AS68" s="618"/>
      <c r="AT68" s="618"/>
      <c r="AU68" s="282" t="s">
        <v>21</v>
      </c>
      <c r="AV68" s="14" t="s">
        <v>441</v>
      </c>
      <c r="AW68" s="680"/>
      <c r="AX68" s="681"/>
      <c r="AY68" s="669" t="s">
        <v>439</v>
      </c>
      <c r="AZ68" s="670"/>
      <c r="BA68" s="670"/>
      <c r="BB68" s="670"/>
      <c r="BC68" s="670"/>
      <c r="BD68" s="670"/>
      <c r="BE68" s="671"/>
      <c r="BF68" s="583">
        <v>412858</v>
      </c>
      <c r="BG68" s="584"/>
      <c r="BH68" s="584"/>
      <c r="BI68" s="584"/>
      <c r="BJ68" s="584"/>
      <c r="BK68" s="672"/>
      <c r="BL68" s="720"/>
      <c r="BM68" s="723"/>
      <c r="BN68" s="619" t="s">
        <v>20</v>
      </c>
      <c r="BO68" s="582"/>
      <c r="BP68" s="582"/>
      <c r="BQ68" s="582"/>
      <c r="BR68" s="582"/>
      <c r="BS68" s="582"/>
      <c r="BT68" s="582"/>
      <c r="BU68" s="582"/>
      <c r="BV68" s="582"/>
      <c r="BW68" s="582"/>
      <c r="BX68" s="582"/>
      <c r="BY68" s="585"/>
      <c r="BZ68" s="583">
        <v>11286</v>
      </c>
      <c r="CA68" s="584"/>
      <c r="CB68" s="584"/>
      <c r="CC68" s="584"/>
      <c r="CD68" s="584"/>
      <c r="CE68" s="584"/>
      <c r="CF68" s="619" t="s">
        <v>19</v>
      </c>
      <c r="CG68" s="620"/>
      <c r="CH68" s="620"/>
      <c r="CI68" s="620"/>
      <c r="CJ68" s="620"/>
      <c r="CK68" s="620"/>
      <c r="CL68" s="620"/>
      <c r="CM68" s="620"/>
      <c r="CN68" s="620"/>
      <c r="CO68" s="620"/>
      <c r="CP68" s="620"/>
      <c r="CQ68" s="620"/>
      <c r="CR68" s="620"/>
      <c r="CS68" s="621" t="s">
        <v>368</v>
      </c>
      <c r="CT68" s="622"/>
      <c r="CU68" s="622"/>
      <c r="CV68" s="622"/>
      <c r="CW68" s="622"/>
      <c r="CX68" s="622"/>
      <c r="CY68" s="622"/>
      <c r="CZ68" s="623"/>
      <c r="DA68" s="624" t="s">
        <v>368</v>
      </c>
      <c r="DB68" s="622"/>
      <c r="DC68" s="622"/>
      <c r="DD68" s="622"/>
      <c r="DE68" s="622"/>
      <c r="DF68" s="622"/>
      <c r="DG68" s="622"/>
      <c r="DH68" s="625"/>
      <c r="DI68" s="4"/>
    </row>
    <row r="69" spans="2:113" ht="13.5" customHeight="1">
      <c r="B69" s="616"/>
      <c r="C69" s="13"/>
      <c r="D69" s="582" t="s">
        <v>18</v>
      </c>
      <c r="E69" s="582"/>
      <c r="F69" s="582"/>
      <c r="G69" s="582"/>
      <c r="H69" s="582"/>
      <c r="I69" s="582"/>
      <c r="J69" s="582"/>
      <c r="K69" s="582"/>
      <c r="L69" s="585"/>
      <c r="M69" s="583">
        <v>4009728</v>
      </c>
      <c r="N69" s="584"/>
      <c r="O69" s="584"/>
      <c r="P69" s="584"/>
      <c r="Q69" s="584"/>
      <c r="R69" s="584"/>
      <c r="S69" s="584"/>
      <c r="T69" s="584"/>
      <c r="U69" s="588">
        <v>12.8</v>
      </c>
      <c r="V69" s="588"/>
      <c r="W69" s="588"/>
      <c r="X69" s="588"/>
      <c r="Y69" s="584">
        <v>1844706</v>
      </c>
      <c r="Z69" s="584"/>
      <c r="AA69" s="584"/>
      <c r="AB69" s="584"/>
      <c r="AC69" s="584"/>
      <c r="AD69" s="584"/>
      <c r="AE69" s="584"/>
      <c r="AF69" s="672"/>
      <c r="AG69" s="11"/>
      <c r="AH69" s="6"/>
      <c r="AI69" s="12"/>
      <c r="AJ69" s="12"/>
      <c r="AK69" s="12"/>
      <c r="AL69" s="582" t="s">
        <v>443</v>
      </c>
      <c r="AM69" s="582"/>
      <c r="AN69" s="582"/>
      <c r="AO69" s="582"/>
      <c r="AP69" s="582"/>
      <c r="AQ69" s="582"/>
      <c r="AR69" s="582"/>
      <c r="AS69" s="582"/>
      <c r="AT69" s="582"/>
      <c r="AU69" s="582"/>
      <c r="AV69" s="626"/>
      <c r="AW69" s="680"/>
      <c r="AX69" s="681"/>
      <c r="AY69" s="669" t="s">
        <v>446</v>
      </c>
      <c r="AZ69" s="670"/>
      <c r="BA69" s="670"/>
      <c r="BB69" s="670"/>
      <c r="BC69" s="670"/>
      <c r="BD69" s="670"/>
      <c r="BE69" s="671"/>
      <c r="BF69" s="583" t="s">
        <v>368</v>
      </c>
      <c r="BG69" s="584"/>
      <c r="BH69" s="584"/>
      <c r="BI69" s="584"/>
      <c r="BJ69" s="584"/>
      <c r="BK69" s="672"/>
      <c r="BL69" s="720"/>
      <c r="BM69" s="723"/>
      <c r="BN69" s="619" t="s">
        <v>17</v>
      </c>
      <c r="BO69" s="582"/>
      <c r="BP69" s="582"/>
      <c r="BQ69" s="582"/>
      <c r="BR69" s="582"/>
      <c r="BS69" s="582"/>
      <c r="BT69" s="582"/>
      <c r="BU69" s="582"/>
      <c r="BV69" s="582"/>
      <c r="BW69" s="582"/>
      <c r="BX69" s="582"/>
      <c r="BY69" s="585"/>
      <c r="BZ69" s="583">
        <v>17836</v>
      </c>
      <c r="CA69" s="584"/>
      <c r="CB69" s="584"/>
      <c r="CC69" s="584"/>
      <c r="CD69" s="584"/>
      <c r="CE69" s="584"/>
      <c r="CF69" s="627" t="s">
        <v>16</v>
      </c>
      <c r="CG69" s="628"/>
      <c r="CH69" s="628" t="s">
        <v>15</v>
      </c>
      <c r="CI69" s="628"/>
      <c r="CJ69" s="631"/>
      <c r="CK69" s="632" t="s">
        <v>14</v>
      </c>
      <c r="CL69" s="632"/>
      <c r="CM69" s="632"/>
      <c r="CN69" s="632"/>
      <c r="CO69" s="632"/>
      <c r="CP69" s="632"/>
      <c r="CQ69" s="632"/>
      <c r="CR69" s="633"/>
      <c r="CS69" s="634">
        <v>99.7</v>
      </c>
      <c r="CT69" s="635"/>
      <c r="CU69" s="635"/>
      <c r="CV69" s="635"/>
      <c r="CW69" s="635">
        <v>98.6</v>
      </c>
      <c r="CX69" s="587"/>
      <c r="CY69" s="587"/>
      <c r="CZ69" s="589"/>
      <c r="DA69" s="634">
        <v>99.7</v>
      </c>
      <c r="DB69" s="587"/>
      <c r="DC69" s="587"/>
      <c r="DD69" s="587"/>
      <c r="DE69" s="635">
        <v>98.4</v>
      </c>
      <c r="DF69" s="587"/>
      <c r="DG69" s="587"/>
      <c r="DH69" s="590"/>
      <c r="DI69" s="4"/>
    </row>
    <row r="70" spans="2:113" ht="13.5" customHeight="1">
      <c r="B70" s="616"/>
      <c r="C70" s="619" t="s">
        <v>13</v>
      </c>
      <c r="D70" s="582"/>
      <c r="E70" s="582"/>
      <c r="F70" s="582"/>
      <c r="G70" s="582"/>
      <c r="H70" s="582"/>
      <c r="I70" s="582"/>
      <c r="J70" s="582"/>
      <c r="K70" s="582"/>
      <c r="L70" s="585"/>
      <c r="M70" s="583">
        <v>12280</v>
      </c>
      <c r="N70" s="584"/>
      <c r="O70" s="584"/>
      <c r="P70" s="584"/>
      <c r="Q70" s="584"/>
      <c r="R70" s="584"/>
      <c r="S70" s="584"/>
      <c r="T70" s="584"/>
      <c r="U70" s="588">
        <v>0</v>
      </c>
      <c r="V70" s="588"/>
      <c r="W70" s="588"/>
      <c r="X70" s="588"/>
      <c r="Y70" s="584">
        <v>12280</v>
      </c>
      <c r="Z70" s="584"/>
      <c r="AA70" s="584"/>
      <c r="AB70" s="584"/>
      <c r="AC70" s="584"/>
      <c r="AD70" s="584"/>
      <c r="AE70" s="584"/>
      <c r="AF70" s="672"/>
      <c r="AG70" s="11"/>
      <c r="AH70" s="6"/>
      <c r="AI70" s="12"/>
      <c r="AJ70" s="12"/>
      <c r="AK70" s="12"/>
      <c r="AL70" s="582" t="s">
        <v>445</v>
      </c>
      <c r="AM70" s="582"/>
      <c r="AN70" s="582"/>
      <c r="AO70" s="582"/>
      <c r="AP70" s="582"/>
      <c r="AQ70" s="582"/>
      <c r="AR70" s="582"/>
      <c r="AS70" s="582"/>
      <c r="AT70" s="582"/>
      <c r="AU70" s="582"/>
      <c r="AV70" s="626"/>
      <c r="AW70" s="680"/>
      <c r="AX70" s="681"/>
      <c r="AY70" s="669" t="s">
        <v>463</v>
      </c>
      <c r="AZ70" s="670"/>
      <c r="BA70" s="670"/>
      <c r="BB70" s="670"/>
      <c r="BC70" s="670"/>
      <c r="BD70" s="670"/>
      <c r="BE70" s="671"/>
      <c r="BF70" s="583" t="s">
        <v>368</v>
      </c>
      <c r="BG70" s="584"/>
      <c r="BH70" s="584"/>
      <c r="BI70" s="584"/>
      <c r="BJ70" s="584"/>
      <c r="BK70" s="672"/>
      <c r="BL70" s="720"/>
      <c r="BM70" s="723"/>
      <c r="BN70" s="737" t="s">
        <v>447</v>
      </c>
      <c r="BO70" s="737"/>
      <c r="BP70" s="737"/>
      <c r="BQ70" s="737"/>
      <c r="BR70" s="739" t="s">
        <v>12</v>
      </c>
      <c r="BS70" s="582" t="s">
        <v>11</v>
      </c>
      <c r="BT70" s="582"/>
      <c r="BU70" s="582"/>
      <c r="BV70" s="582"/>
      <c r="BW70" s="582"/>
      <c r="BX70" s="582"/>
      <c r="BY70" s="582"/>
      <c r="BZ70" s="583">
        <v>83</v>
      </c>
      <c r="CA70" s="584"/>
      <c r="CB70" s="584"/>
      <c r="CC70" s="584"/>
      <c r="CD70" s="584"/>
      <c r="CE70" s="584"/>
      <c r="CF70" s="629"/>
      <c r="CG70" s="630"/>
      <c r="CH70" s="637" t="s">
        <v>448</v>
      </c>
      <c r="CI70" s="637" t="s">
        <v>449</v>
      </c>
      <c r="CJ70" s="732" t="s">
        <v>450</v>
      </c>
      <c r="CK70" s="582"/>
      <c r="CL70" s="582"/>
      <c r="CM70" s="582"/>
      <c r="CN70" s="582"/>
      <c r="CO70" s="582"/>
      <c r="CP70" s="582"/>
      <c r="CQ70" s="582"/>
      <c r="CR70" s="585"/>
      <c r="CS70" s="634"/>
      <c r="CT70" s="635"/>
      <c r="CU70" s="635"/>
      <c r="CV70" s="635"/>
      <c r="CW70" s="587"/>
      <c r="CX70" s="587"/>
      <c r="CY70" s="587"/>
      <c r="CZ70" s="589"/>
      <c r="DA70" s="636"/>
      <c r="DB70" s="587"/>
      <c r="DC70" s="587"/>
      <c r="DD70" s="587"/>
      <c r="DE70" s="587"/>
      <c r="DF70" s="587"/>
      <c r="DG70" s="587"/>
      <c r="DH70" s="590"/>
      <c r="DI70" s="4"/>
    </row>
    <row r="71" spans="2:113" ht="13.5" customHeight="1">
      <c r="B71" s="188"/>
      <c r="C71" s="712" t="s">
        <v>10</v>
      </c>
      <c r="D71" s="667"/>
      <c r="E71" s="667"/>
      <c r="F71" s="667"/>
      <c r="G71" s="667"/>
      <c r="H71" s="667"/>
      <c r="I71" s="667"/>
      <c r="J71" s="667"/>
      <c r="K71" s="667"/>
      <c r="L71" s="668"/>
      <c r="M71" s="733" t="s">
        <v>368</v>
      </c>
      <c r="N71" s="734"/>
      <c r="O71" s="734"/>
      <c r="P71" s="734"/>
      <c r="Q71" s="734"/>
      <c r="R71" s="734"/>
      <c r="S71" s="734"/>
      <c r="T71" s="734"/>
      <c r="U71" s="735" t="s">
        <v>368</v>
      </c>
      <c r="V71" s="735"/>
      <c r="W71" s="735"/>
      <c r="X71" s="735"/>
      <c r="Y71" s="734" t="s">
        <v>368</v>
      </c>
      <c r="Z71" s="734"/>
      <c r="AA71" s="734"/>
      <c r="AB71" s="734"/>
      <c r="AC71" s="734"/>
      <c r="AD71" s="734"/>
      <c r="AE71" s="734"/>
      <c r="AF71" s="736"/>
      <c r="AG71" s="11"/>
      <c r="AH71" s="582" t="s">
        <v>9</v>
      </c>
      <c r="AI71" s="582"/>
      <c r="AJ71" s="582"/>
      <c r="AK71" s="582"/>
      <c r="AL71" s="582"/>
      <c r="AM71" s="582"/>
      <c r="AN71" s="582"/>
      <c r="AO71" s="582"/>
      <c r="AP71" s="582"/>
      <c r="AQ71" s="582"/>
      <c r="AR71" s="582"/>
      <c r="AS71" s="582"/>
      <c r="AT71" s="582"/>
      <c r="AU71" s="582"/>
      <c r="AV71" s="626"/>
      <c r="AW71" s="680"/>
      <c r="AX71" s="681"/>
      <c r="AY71" s="669" t="s">
        <v>451</v>
      </c>
      <c r="AZ71" s="670"/>
      <c r="BA71" s="670"/>
      <c r="BB71" s="670"/>
      <c r="BC71" s="670"/>
      <c r="BD71" s="670"/>
      <c r="BE71" s="671"/>
      <c r="BF71" s="583">
        <v>628116</v>
      </c>
      <c r="BG71" s="584"/>
      <c r="BH71" s="584"/>
      <c r="BI71" s="584"/>
      <c r="BJ71" s="584"/>
      <c r="BK71" s="672"/>
      <c r="BL71" s="720"/>
      <c r="BM71" s="723"/>
      <c r="BN71" s="737"/>
      <c r="BO71" s="737"/>
      <c r="BP71" s="737"/>
      <c r="BQ71" s="737"/>
      <c r="BR71" s="739"/>
      <c r="BS71" s="582" t="s">
        <v>8</v>
      </c>
      <c r="BT71" s="582"/>
      <c r="BU71" s="582"/>
      <c r="BV71" s="582"/>
      <c r="BW71" s="582"/>
      <c r="BX71" s="582"/>
      <c r="BY71" s="582"/>
      <c r="BZ71" s="583">
        <v>90</v>
      </c>
      <c r="CA71" s="584"/>
      <c r="CB71" s="584"/>
      <c r="CC71" s="584"/>
      <c r="CD71" s="584"/>
      <c r="CE71" s="584"/>
      <c r="CF71" s="629"/>
      <c r="CG71" s="630"/>
      <c r="CH71" s="637"/>
      <c r="CI71" s="637"/>
      <c r="CJ71" s="732"/>
      <c r="CK71" s="582" t="s">
        <v>7</v>
      </c>
      <c r="CL71" s="582"/>
      <c r="CM71" s="582"/>
      <c r="CN71" s="582"/>
      <c r="CO71" s="582"/>
      <c r="CP71" s="582"/>
      <c r="CQ71" s="582"/>
      <c r="CR71" s="585"/>
      <c r="CS71" s="586">
        <v>99.6</v>
      </c>
      <c r="CT71" s="587"/>
      <c r="CU71" s="587"/>
      <c r="CV71" s="587"/>
      <c r="CW71" s="588">
        <v>98.7</v>
      </c>
      <c r="CX71" s="587"/>
      <c r="CY71" s="587"/>
      <c r="CZ71" s="589"/>
      <c r="DA71" s="586">
        <v>99.5</v>
      </c>
      <c r="DB71" s="587"/>
      <c r="DC71" s="587"/>
      <c r="DD71" s="587"/>
      <c r="DE71" s="588">
        <v>98.4</v>
      </c>
      <c r="DF71" s="587"/>
      <c r="DG71" s="587"/>
      <c r="DH71" s="590"/>
      <c r="DI71" s="4"/>
    </row>
    <row r="72" spans="2:113" ht="13.5" customHeight="1" thickBot="1">
      <c r="B72" s="591" t="s">
        <v>6</v>
      </c>
      <c r="C72" s="592"/>
      <c r="D72" s="592"/>
      <c r="E72" s="592"/>
      <c r="F72" s="592"/>
      <c r="G72" s="592"/>
      <c r="H72" s="592"/>
      <c r="I72" s="592"/>
      <c r="J72" s="592"/>
      <c r="K72" s="592"/>
      <c r="L72" s="593"/>
      <c r="M72" s="594">
        <v>31382711</v>
      </c>
      <c r="N72" s="595"/>
      <c r="O72" s="595"/>
      <c r="P72" s="595"/>
      <c r="Q72" s="595"/>
      <c r="R72" s="595"/>
      <c r="S72" s="595"/>
      <c r="T72" s="595"/>
      <c r="U72" s="596">
        <v>100</v>
      </c>
      <c r="V72" s="596"/>
      <c r="W72" s="596"/>
      <c r="X72" s="596"/>
      <c r="Y72" s="595">
        <v>19534831</v>
      </c>
      <c r="Z72" s="595"/>
      <c r="AA72" s="595"/>
      <c r="AB72" s="595"/>
      <c r="AC72" s="595"/>
      <c r="AD72" s="595"/>
      <c r="AE72" s="595"/>
      <c r="AF72" s="597"/>
      <c r="AG72" s="10"/>
      <c r="AH72" s="598">
        <v>20302118</v>
      </c>
      <c r="AI72" s="598"/>
      <c r="AJ72" s="598"/>
      <c r="AK72" s="598"/>
      <c r="AL72" s="598"/>
      <c r="AM72" s="598"/>
      <c r="AN72" s="598"/>
      <c r="AO72" s="598"/>
      <c r="AP72" s="598"/>
      <c r="AQ72" s="598"/>
      <c r="AR72" s="598"/>
      <c r="AS72" s="598"/>
      <c r="AT72" s="592" t="s">
        <v>5</v>
      </c>
      <c r="AU72" s="592"/>
      <c r="AV72" s="9"/>
      <c r="AW72" s="682"/>
      <c r="AX72" s="683"/>
      <c r="AY72" s="599" t="s">
        <v>85</v>
      </c>
      <c r="AZ72" s="600"/>
      <c r="BA72" s="600"/>
      <c r="BB72" s="600"/>
      <c r="BC72" s="600"/>
      <c r="BD72" s="600"/>
      <c r="BE72" s="601"/>
      <c r="BF72" s="602">
        <v>1270932</v>
      </c>
      <c r="BG72" s="603"/>
      <c r="BH72" s="603"/>
      <c r="BI72" s="603"/>
      <c r="BJ72" s="603"/>
      <c r="BK72" s="604"/>
      <c r="BL72" s="721"/>
      <c r="BM72" s="724"/>
      <c r="BN72" s="738"/>
      <c r="BO72" s="738"/>
      <c r="BP72" s="738"/>
      <c r="BQ72" s="738"/>
      <c r="BR72" s="740"/>
      <c r="BS72" s="592" t="s">
        <v>4</v>
      </c>
      <c r="BT72" s="592"/>
      <c r="BU72" s="592"/>
      <c r="BV72" s="592"/>
      <c r="BW72" s="592"/>
      <c r="BX72" s="592"/>
      <c r="BY72" s="592"/>
      <c r="BZ72" s="602">
        <v>275</v>
      </c>
      <c r="CA72" s="603"/>
      <c r="CB72" s="603"/>
      <c r="CC72" s="603"/>
      <c r="CD72" s="603"/>
      <c r="CE72" s="604"/>
      <c r="CF72" s="605" t="s">
        <v>3</v>
      </c>
      <c r="CG72" s="606"/>
      <c r="CH72" s="607" t="s">
        <v>2</v>
      </c>
      <c r="CI72" s="607"/>
      <c r="CJ72" s="608"/>
      <c r="CK72" s="592" t="s">
        <v>1</v>
      </c>
      <c r="CL72" s="592"/>
      <c r="CM72" s="592"/>
      <c r="CN72" s="592"/>
      <c r="CO72" s="592"/>
      <c r="CP72" s="592"/>
      <c r="CQ72" s="592"/>
      <c r="CR72" s="593"/>
      <c r="CS72" s="609">
        <v>99.9</v>
      </c>
      <c r="CT72" s="610"/>
      <c r="CU72" s="610"/>
      <c r="CV72" s="610"/>
      <c r="CW72" s="611">
        <v>98.5</v>
      </c>
      <c r="CX72" s="610"/>
      <c r="CY72" s="610"/>
      <c r="CZ72" s="612"/>
      <c r="DA72" s="609">
        <v>99.9</v>
      </c>
      <c r="DB72" s="610"/>
      <c r="DC72" s="610"/>
      <c r="DD72" s="610"/>
      <c r="DE72" s="611">
        <v>98.2</v>
      </c>
      <c r="DF72" s="610"/>
      <c r="DG72" s="610"/>
      <c r="DH72" s="718"/>
      <c r="DI72" s="4"/>
    </row>
    <row r="73" spans="2:113" ht="13.5" customHeight="1">
      <c r="B73" s="715" t="s">
        <v>0</v>
      </c>
      <c r="C73" s="715"/>
      <c r="D73" s="715"/>
      <c r="E73" s="715"/>
      <c r="F73" s="715"/>
      <c r="G73" s="715"/>
      <c r="H73" s="715"/>
      <c r="I73" s="715"/>
      <c r="J73" s="715"/>
      <c r="K73" s="715"/>
      <c r="L73" s="715"/>
      <c r="M73" s="715"/>
      <c r="N73" s="715"/>
      <c r="O73" s="715"/>
      <c r="P73" s="715"/>
      <c r="Q73" s="715"/>
      <c r="R73" s="715"/>
      <c r="S73" s="715"/>
      <c r="T73" s="715"/>
      <c r="U73" s="715"/>
      <c r="V73" s="715"/>
      <c r="W73" s="715"/>
      <c r="X73" s="715"/>
      <c r="Y73" s="715"/>
      <c r="Z73" s="715"/>
      <c r="AA73" s="715"/>
      <c r="AB73" s="715"/>
      <c r="AC73" s="715"/>
      <c r="AD73" s="715"/>
      <c r="AE73" s="715"/>
      <c r="AF73" s="715"/>
      <c r="AG73" s="715"/>
      <c r="AH73" s="715"/>
      <c r="AI73" s="715"/>
      <c r="AJ73" s="715"/>
      <c r="AK73" s="715"/>
      <c r="AL73" s="715"/>
      <c r="AM73" s="715"/>
      <c r="AN73" s="715"/>
      <c r="AO73" s="715"/>
      <c r="AP73" s="715"/>
      <c r="AQ73" s="715"/>
      <c r="AR73" s="715"/>
      <c r="AS73" s="715"/>
      <c r="AT73" s="715"/>
      <c r="AU73" s="715"/>
      <c r="AV73" s="715"/>
      <c r="AW73" s="715"/>
      <c r="AX73" s="715"/>
      <c r="AY73" s="715"/>
      <c r="AZ73" s="715"/>
      <c r="BA73" s="715"/>
      <c r="BB73" s="715"/>
      <c r="BC73" s="715"/>
      <c r="BD73" s="715"/>
      <c r="BE73" s="715"/>
      <c r="BF73" s="715"/>
      <c r="BG73" s="715"/>
      <c r="BH73" s="715"/>
      <c r="BI73" s="715"/>
      <c r="BJ73" s="715"/>
      <c r="BK73" s="715"/>
      <c r="BL73" s="715"/>
      <c r="BM73" s="715"/>
      <c r="BN73" s="715"/>
      <c r="BO73" s="715"/>
      <c r="BP73" s="715"/>
      <c r="BQ73" s="715"/>
      <c r="BR73" s="715"/>
      <c r="BS73" s="715"/>
      <c r="BT73" s="715"/>
      <c r="BU73" s="715"/>
      <c r="BV73" s="715"/>
      <c r="BW73" s="715"/>
      <c r="BX73" s="715"/>
      <c r="BY73" s="715"/>
      <c r="BZ73" s="715"/>
      <c r="CA73" s="715"/>
      <c r="CB73" s="715"/>
      <c r="CC73" s="715"/>
      <c r="CD73" s="715"/>
      <c r="CE73" s="715"/>
      <c r="CF73" s="715"/>
      <c r="CG73" s="715"/>
      <c r="CH73" s="715"/>
      <c r="CI73" s="715"/>
      <c r="CJ73" s="715"/>
      <c r="CK73" s="715"/>
      <c r="CL73" s="715"/>
      <c r="CN73" s="8"/>
      <c r="CO73" s="285"/>
      <c r="CP73" s="285"/>
      <c r="CQ73" s="285"/>
      <c r="CR73" s="285"/>
      <c r="CS73" s="285"/>
      <c r="CT73" s="282"/>
      <c r="CU73" s="282"/>
      <c r="CV73" s="282"/>
      <c r="CW73" s="282"/>
      <c r="CX73" s="282"/>
      <c r="CY73" s="282"/>
      <c r="CZ73" s="282"/>
      <c r="DA73" s="282"/>
      <c r="DB73" s="282"/>
      <c r="DC73" s="282"/>
      <c r="DD73" s="282"/>
      <c r="DE73" s="282"/>
      <c r="DF73" s="282"/>
      <c r="DG73" s="282"/>
      <c r="DH73" s="282"/>
    </row>
    <row r="74" spans="2:113" ht="13.5" customHeight="1">
      <c r="B74" s="716" t="s">
        <v>452</v>
      </c>
      <c r="C74" s="716"/>
      <c r="D74" s="716"/>
      <c r="E74" s="716"/>
      <c r="F74" s="716"/>
      <c r="G74" s="716"/>
      <c r="H74" s="716"/>
      <c r="I74" s="716"/>
      <c r="J74" s="716"/>
      <c r="K74" s="716"/>
      <c r="L74" s="716"/>
      <c r="M74" s="716"/>
      <c r="N74" s="716"/>
      <c r="O74" s="716"/>
      <c r="P74" s="716"/>
      <c r="Q74" s="716"/>
      <c r="R74" s="716"/>
      <c r="S74" s="716"/>
      <c r="T74" s="716"/>
      <c r="U74" s="716"/>
      <c r="V74" s="716"/>
      <c r="W74" s="716"/>
      <c r="X74" s="716"/>
      <c r="Y74" s="716"/>
      <c r="Z74" s="716"/>
      <c r="AA74" s="716"/>
      <c r="AB74" s="716"/>
      <c r="AC74" s="716"/>
      <c r="AD74" s="716"/>
      <c r="AE74" s="716"/>
      <c r="AF74" s="716"/>
      <c r="AG74" s="716"/>
      <c r="AH74" s="716"/>
      <c r="AI74" s="716"/>
      <c r="AJ74" s="716"/>
      <c r="AK74" s="716"/>
      <c r="AL74" s="716"/>
      <c r="AM74" s="716"/>
      <c r="AN74" s="716"/>
      <c r="AO74" s="716"/>
      <c r="AP74" s="716"/>
      <c r="AQ74" s="716"/>
      <c r="AR74" s="716"/>
      <c r="AS74" s="716"/>
      <c r="AT74" s="716"/>
      <c r="AU74" s="716"/>
      <c r="AV74" s="716"/>
      <c r="AW74" s="716"/>
      <c r="AX74" s="716"/>
      <c r="AY74" s="716"/>
      <c r="AZ74" s="716"/>
      <c r="BA74" s="716"/>
      <c r="BB74" s="716"/>
      <c r="BC74" s="716"/>
      <c r="BD74" s="716"/>
      <c r="BE74" s="716"/>
      <c r="BF74" s="716"/>
      <c r="BG74" s="716"/>
      <c r="BH74" s="716"/>
      <c r="BI74" s="716"/>
      <c r="BJ74" s="716"/>
      <c r="BK74" s="716"/>
      <c r="BL74" s="716"/>
      <c r="BM74" s="716"/>
      <c r="BN74" s="716"/>
      <c r="BO74" s="716"/>
      <c r="BP74" s="716"/>
      <c r="BQ74" s="716"/>
      <c r="BR74" s="716"/>
      <c r="BS74" s="716"/>
      <c r="BT74" s="716"/>
      <c r="BU74" s="716"/>
      <c r="BV74" s="716"/>
      <c r="BW74" s="716"/>
      <c r="BX74" s="716"/>
      <c r="BY74" s="716"/>
      <c r="BZ74" s="716"/>
      <c r="CA74" s="716"/>
      <c r="CB74" s="716"/>
      <c r="CC74" s="716"/>
      <c r="CD74" s="716"/>
      <c r="CE74" s="716"/>
      <c r="CF74" s="716"/>
      <c r="CG74" s="716"/>
      <c r="CH74" s="716"/>
      <c r="CI74" s="716"/>
      <c r="CJ74" s="716"/>
      <c r="CK74" s="716"/>
      <c r="CL74" s="716"/>
      <c r="CN74" s="7"/>
      <c r="CO74" s="7"/>
      <c r="CP74" s="7"/>
      <c r="CQ74" s="7"/>
      <c r="CR74" s="7"/>
      <c r="CS74" s="7"/>
      <c r="CT74" s="7"/>
      <c r="CU74" s="7"/>
      <c r="CV74" s="7"/>
      <c r="CW74" s="6"/>
      <c r="CZ74" s="6"/>
      <c r="DA74" s="6"/>
      <c r="DB74" s="4"/>
      <c r="DC74" s="4"/>
      <c r="DD74" s="4"/>
      <c r="DE74" s="580" t="s">
        <v>568</v>
      </c>
      <c r="DF74" s="580"/>
      <c r="DG74" s="580"/>
      <c r="DH74" s="580"/>
    </row>
    <row r="75" spans="2:113" ht="13.5" customHeight="1">
      <c r="B75" s="717" t="s">
        <v>454</v>
      </c>
      <c r="C75" s="717"/>
      <c r="D75" s="717"/>
      <c r="E75" s="717"/>
      <c r="F75" s="717"/>
      <c r="G75" s="717"/>
      <c r="H75" s="717"/>
      <c r="I75" s="717"/>
      <c r="J75" s="717"/>
      <c r="K75" s="717"/>
      <c r="L75" s="717"/>
      <c r="M75" s="717"/>
      <c r="N75" s="717"/>
      <c r="O75" s="717"/>
      <c r="P75" s="717"/>
      <c r="Q75" s="717"/>
      <c r="R75" s="717"/>
      <c r="S75" s="717"/>
      <c r="T75" s="717"/>
      <c r="U75" s="717"/>
      <c r="V75" s="717"/>
      <c r="W75" s="717"/>
      <c r="X75" s="717"/>
      <c r="Y75" s="717"/>
      <c r="Z75" s="717"/>
      <c r="AA75" s="717"/>
      <c r="AB75" s="717"/>
      <c r="AC75" s="717"/>
      <c r="AD75" s="717"/>
      <c r="AE75" s="717"/>
      <c r="AF75" s="717"/>
      <c r="AG75" s="717"/>
      <c r="AH75" s="717"/>
      <c r="AI75" s="717"/>
      <c r="AJ75" s="717"/>
      <c r="AK75" s="717"/>
      <c r="AL75" s="717"/>
      <c r="AM75" s="717"/>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7"/>
      <c r="BJ75" s="717"/>
      <c r="BK75" s="717"/>
      <c r="BL75" s="717"/>
      <c r="BM75" s="717"/>
      <c r="BN75" s="717"/>
      <c r="BO75" s="717"/>
      <c r="BP75" s="717"/>
      <c r="BQ75" s="717"/>
      <c r="BR75" s="717"/>
      <c r="BS75" s="717"/>
      <c r="BT75" s="717"/>
      <c r="BU75" s="717"/>
      <c r="BV75" s="717"/>
      <c r="BW75" s="717"/>
      <c r="BX75" s="717"/>
      <c r="BY75" s="717"/>
      <c r="BZ75" s="717"/>
      <c r="CA75" s="717"/>
      <c r="CB75" s="717"/>
      <c r="CC75" s="717"/>
      <c r="CD75" s="717"/>
      <c r="CE75" s="717"/>
      <c r="CF75" s="717"/>
      <c r="CG75" s="717"/>
      <c r="CH75" s="717"/>
      <c r="CI75" s="717"/>
      <c r="CJ75" s="717"/>
      <c r="CK75" s="717"/>
      <c r="CL75" s="717"/>
      <c r="CN75" s="3"/>
      <c r="CO75" s="3"/>
      <c r="CP75" s="3"/>
      <c r="CQ75" s="3"/>
      <c r="CR75" s="3"/>
      <c r="CS75" s="3"/>
      <c r="CT75" s="3"/>
      <c r="CU75" s="3"/>
      <c r="CV75" s="3"/>
      <c r="CW75" s="5"/>
      <c r="CZ75" s="4"/>
      <c r="DA75" s="4"/>
      <c r="DB75" s="4"/>
      <c r="DC75" s="4"/>
      <c r="DD75" s="4"/>
    </row>
    <row r="76" spans="2:113" ht="13.5" customHeight="1">
      <c r="B76" s="716" t="s">
        <v>781</v>
      </c>
      <c r="C76" s="716"/>
      <c r="D76" s="716"/>
      <c r="E76" s="716"/>
      <c r="F76" s="716"/>
      <c r="G76" s="716"/>
      <c r="H76" s="716"/>
      <c r="I76" s="716"/>
      <c r="J76" s="716"/>
      <c r="K76" s="716"/>
      <c r="L76" s="716"/>
      <c r="M76" s="716"/>
      <c r="N76" s="716"/>
      <c r="O76" s="716"/>
      <c r="P76" s="716"/>
      <c r="Q76" s="716"/>
      <c r="R76" s="716"/>
      <c r="S76" s="716"/>
      <c r="T76" s="716"/>
      <c r="U76" s="716"/>
      <c r="V76" s="716"/>
      <c r="W76" s="716"/>
      <c r="X76" s="716"/>
      <c r="Y76" s="716"/>
      <c r="Z76" s="716"/>
      <c r="AA76" s="716"/>
      <c r="AB76" s="716"/>
      <c r="AC76" s="716"/>
      <c r="AD76" s="716"/>
      <c r="AE76" s="716"/>
      <c r="AF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N76" s="3"/>
      <c r="CO76" s="3"/>
      <c r="CP76" s="3"/>
      <c r="CQ76" s="3"/>
      <c r="CR76" s="3"/>
      <c r="CS76" s="3"/>
      <c r="CT76" s="3"/>
      <c r="CU76" s="3"/>
      <c r="CV76" s="3"/>
    </row>
    <row r="77" spans="2:113" ht="13.5" customHeight="1">
      <c r="B77" s="581" t="s">
        <v>455</v>
      </c>
      <c r="C77" s="581"/>
      <c r="D77" s="581"/>
      <c r="E77" s="581"/>
      <c r="F77" s="581"/>
      <c r="G77" s="581"/>
      <c r="H77" s="581"/>
      <c r="I77" s="581"/>
      <c r="J77" s="581"/>
      <c r="K77" s="581"/>
      <c r="L77" s="581"/>
      <c r="M77" s="581"/>
      <c r="N77" s="581"/>
      <c r="O77" s="581"/>
      <c r="P77" s="581"/>
      <c r="Q77" s="581"/>
      <c r="R77" s="581"/>
      <c r="S77" s="581"/>
      <c r="T77" s="581"/>
      <c r="U77" s="581"/>
      <c r="V77" s="581"/>
      <c r="W77" s="581"/>
      <c r="X77" s="581"/>
      <c r="Y77" s="581"/>
      <c r="Z77" s="581"/>
      <c r="AA77" s="581"/>
      <c r="AB77" s="581"/>
      <c r="AC77" s="581"/>
      <c r="AD77" s="581"/>
      <c r="AE77" s="581"/>
      <c r="AF77" s="581"/>
      <c r="AG77" s="581"/>
      <c r="AH77" s="581"/>
      <c r="AI77" s="581"/>
      <c r="AJ77" s="581"/>
      <c r="AK77" s="581"/>
      <c r="AL77" s="581"/>
      <c r="AM77" s="581"/>
      <c r="AN77" s="581"/>
      <c r="AO77" s="581"/>
      <c r="AP77" s="581"/>
      <c r="AQ77" s="581"/>
      <c r="AR77" s="581"/>
      <c r="AS77" s="581"/>
      <c r="AT77" s="581"/>
      <c r="AU77" s="581"/>
      <c r="AV77" s="581"/>
      <c r="AW77" s="581"/>
      <c r="AX77" s="581"/>
      <c r="AY77" s="581"/>
      <c r="AZ77" s="581"/>
      <c r="BA77" s="581"/>
      <c r="BB77" s="581"/>
      <c r="BC77" s="581"/>
      <c r="BD77" s="581"/>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581"/>
      <c r="CG77" s="581"/>
      <c r="CH77" s="581"/>
      <c r="CI77" s="581"/>
      <c r="CJ77" s="581"/>
      <c r="CK77" s="581"/>
      <c r="CL77" s="581"/>
      <c r="CN77" s="3"/>
      <c r="CO77" s="3"/>
      <c r="CP77" s="3"/>
      <c r="CQ77" s="3"/>
      <c r="CR77" s="3"/>
      <c r="CS77" s="3"/>
      <c r="CT77" s="3"/>
      <c r="CU77" s="3"/>
      <c r="CV77" s="3"/>
    </row>
    <row r="78" spans="2:113" ht="13.5" customHeight="1">
      <c r="B78" s="581" t="s">
        <v>456</v>
      </c>
      <c r="C78" s="581"/>
      <c r="D78" s="581"/>
      <c r="E78" s="581"/>
      <c r="F78" s="581"/>
      <c r="G78" s="581"/>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1"/>
      <c r="AY78" s="581"/>
      <c r="AZ78" s="581"/>
      <c r="BA78" s="581"/>
      <c r="BB78" s="581"/>
      <c r="BC78" s="581"/>
      <c r="BD78" s="581"/>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N78" s="2"/>
      <c r="CO78" s="2"/>
      <c r="CP78" s="2"/>
      <c r="CQ78" s="2"/>
      <c r="CR78" s="2"/>
      <c r="CS78" s="2"/>
      <c r="CT78" s="2"/>
      <c r="CU78" s="2"/>
      <c r="CV78" s="2"/>
    </row>
    <row r="79" spans="2:113" ht="13.5" customHeight="1">
      <c r="B79" s="581" t="s">
        <v>782</v>
      </c>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81"/>
      <c r="AL79" s="581"/>
      <c r="AM79" s="581"/>
      <c r="AN79" s="581"/>
      <c r="AO79" s="581"/>
      <c r="AP79" s="581"/>
      <c r="AQ79" s="581"/>
      <c r="AR79" s="581"/>
      <c r="AS79" s="581"/>
      <c r="AT79" s="581"/>
      <c r="AU79" s="581"/>
      <c r="AV79" s="581"/>
      <c r="AW79" s="581"/>
      <c r="AX79" s="581"/>
      <c r="AY79" s="581"/>
      <c r="AZ79" s="581"/>
      <c r="BA79" s="581"/>
      <c r="BB79" s="581"/>
      <c r="BC79" s="581"/>
      <c r="BD79" s="581"/>
      <c r="BE79" s="581"/>
      <c r="BF79" s="581"/>
      <c r="BG79" s="581"/>
      <c r="BH79" s="581"/>
      <c r="BI79" s="581"/>
      <c r="BJ79" s="581"/>
      <c r="BK79" s="581"/>
      <c r="BL79" s="581"/>
      <c r="BM79" s="581"/>
      <c r="BN79" s="581"/>
      <c r="BO79" s="581"/>
      <c r="BP79" s="581"/>
      <c r="BQ79" s="581"/>
      <c r="BR79" s="581"/>
      <c r="BS79" s="581"/>
      <c r="BT79" s="581"/>
      <c r="BU79" s="581"/>
      <c r="BV79" s="581"/>
      <c r="BW79" s="581"/>
      <c r="BX79" s="581"/>
      <c r="BY79" s="581"/>
      <c r="BZ79" s="581"/>
      <c r="CA79" s="581"/>
      <c r="CB79" s="581"/>
      <c r="CC79" s="581"/>
      <c r="CD79" s="581"/>
      <c r="CE79" s="581"/>
      <c r="CF79" s="581"/>
      <c r="CG79" s="581"/>
      <c r="CH79" s="581"/>
      <c r="CI79" s="581"/>
      <c r="CJ79" s="581"/>
      <c r="CK79" s="581"/>
      <c r="CL79" s="581"/>
      <c r="CM79" s="2"/>
      <c r="CN79" s="2"/>
      <c r="CO79" s="2"/>
      <c r="CP79" s="2"/>
      <c r="CQ79" s="2"/>
      <c r="CR79" s="2"/>
      <c r="CS79" s="2"/>
      <c r="CT79" s="2"/>
      <c r="CU79" s="2"/>
      <c r="CV79" s="2"/>
    </row>
  </sheetData>
  <mergeCells count="906">
    <mergeCell ref="B79:CL79"/>
    <mergeCell ref="CF72:CG72"/>
    <mergeCell ref="CH72:CJ72"/>
    <mergeCell ref="CK72:CR72"/>
    <mergeCell ref="CS72:CV72"/>
    <mergeCell ref="CW72:CZ72"/>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L1" zoomScale="80" zoomScaleNormal="80" workbookViewId="0">
      <selection activeCell="CZ23" sqref="CO23:DH23"/>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64" t="s">
        <v>776</v>
      </c>
      <c r="E2" s="964"/>
      <c r="F2" s="964"/>
      <c r="G2" s="964"/>
      <c r="H2" s="964"/>
      <c r="I2" s="964"/>
      <c r="J2" s="964"/>
      <c r="K2" s="964"/>
      <c r="L2" s="964"/>
      <c r="M2" s="964"/>
      <c r="N2" s="964"/>
      <c r="O2" s="964"/>
      <c r="P2" s="964"/>
      <c r="Q2" s="964"/>
      <c r="R2" s="280"/>
      <c r="S2" s="74"/>
      <c r="T2" s="74"/>
      <c r="U2" s="965" t="s">
        <v>200</v>
      </c>
      <c r="V2" s="966"/>
      <c r="W2" s="949" t="s">
        <v>384</v>
      </c>
      <c r="X2" s="947"/>
      <c r="Y2" s="947"/>
      <c r="Z2" s="947"/>
      <c r="AA2" s="947"/>
      <c r="AB2" s="947"/>
      <c r="AC2" s="969">
        <v>55833</v>
      </c>
      <c r="AD2" s="970"/>
      <c r="AE2" s="970"/>
      <c r="AF2" s="970"/>
      <c r="AG2" s="970"/>
      <c r="AH2" s="970"/>
      <c r="AI2" s="944" t="s">
        <v>187</v>
      </c>
      <c r="AJ2" s="944"/>
      <c r="AK2" s="79"/>
      <c r="AL2" s="971" t="s">
        <v>77</v>
      </c>
      <c r="AM2" s="971"/>
      <c r="AN2" s="971"/>
      <c r="AO2" s="78"/>
      <c r="AP2" s="949" t="s">
        <v>199</v>
      </c>
      <c r="AQ2" s="947"/>
      <c r="AR2" s="947"/>
      <c r="AS2" s="947"/>
      <c r="AT2" s="947"/>
      <c r="AU2" s="947"/>
      <c r="AV2" s="947"/>
      <c r="AW2" s="948"/>
      <c r="AX2" s="77"/>
      <c r="AY2" s="947" t="s">
        <v>198</v>
      </c>
      <c r="AZ2" s="947"/>
      <c r="BA2" s="947"/>
      <c r="BB2" s="947"/>
      <c r="BC2" s="947"/>
      <c r="BD2" s="947"/>
      <c r="BE2" s="76"/>
      <c r="BF2" s="961"/>
      <c r="BG2" s="963"/>
      <c r="BH2" s="947" t="s">
        <v>197</v>
      </c>
      <c r="BI2" s="947"/>
      <c r="BJ2" s="947"/>
      <c r="BK2" s="947"/>
      <c r="BL2" s="947"/>
      <c r="BM2" s="947"/>
      <c r="BN2" s="947"/>
      <c r="BO2" s="947"/>
      <c r="BP2" s="947"/>
      <c r="BQ2" s="947"/>
      <c r="BR2" s="947"/>
      <c r="BS2" s="947"/>
      <c r="BT2" s="947"/>
      <c r="BU2" s="944"/>
      <c r="BV2" s="944"/>
      <c r="BW2" s="945"/>
      <c r="BX2" s="75"/>
      <c r="BY2" s="74"/>
      <c r="BZ2" s="947" t="s">
        <v>196</v>
      </c>
      <c r="CA2" s="947"/>
      <c r="CB2" s="947"/>
      <c r="CC2" s="947"/>
      <c r="CD2" s="947"/>
      <c r="CE2" s="947"/>
      <c r="CF2" s="947"/>
      <c r="CG2" s="73"/>
      <c r="CH2" s="73"/>
      <c r="CI2" s="73"/>
      <c r="CJ2" s="73"/>
      <c r="CK2" s="947" t="s">
        <v>195</v>
      </c>
      <c r="CL2" s="947"/>
      <c r="CM2" s="947"/>
      <c r="CN2" s="947"/>
      <c r="CO2" s="947"/>
      <c r="CP2" s="947"/>
      <c r="CQ2" s="948"/>
      <c r="CR2" s="949" t="s">
        <v>194</v>
      </c>
      <c r="CS2" s="947"/>
      <c r="CT2" s="947"/>
      <c r="CU2" s="947"/>
      <c r="CV2" s="947"/>
      <c r="CW2" s="947"/>
      <c r="CX2" s="947"/>
      <c r="CY2" s="947"/>
      <c r="CZ2" s="947"/>
      <c r="DA2" s="948"/>
      <c r="DB2" s="950" t="s">
        <v>569</v>
      </c>
      <c r="DC2" s="944"/>
      <c r="DD2" s="944"/>
      <c r="DE2" s="944"/>
      <c r="DF2" s="944"/>
      <c r="DG2" s="944"/>
      <c r="DH2" s="951"/>
      <c r="DI2" s="4"/>
    </row>
    <row r="3" spans="2:113" ht="13.5" customHeight="1">
      <c r="B3" s="17"/>
      <c r="C3" s="6"/>
      <c r="D3" s="937"/>
      <c r="E3" s="937"/>
      <c r="F3" s="937"/>
      <c r="G3" s="937"/>
      <c r="H3" s="937"/>
      <c r="I3" s="937"/>
      <c r="J3" s="937"/>
      <c r="K3" s="937"/>
      <c r="L3" s="937"/>
      <c r="M3" s="937"/>
      <c r="N3" s="937"/>
      <c r="O3" s="937"/>
      <c r="P3" s="937"/>
      <c r="Q3" s="937"/>
      <c r="R3" s="281"/>
      <c r="S3" s="6"/>
      <c r="T3" s="6"/>
      <c r="U3" s="967"/>
      <c r="V3" s="968"/>
      <c r="W3" s="619" t="s">
        <v>386</v>
      </c>
      <c r="X3" s="582"/>
      <c r="Y3" s="582"/>
      <c r="Z3" s="582"/>
      <c r="AA3" s="582"/>
      <c r="AB3" s="582"/>
      <c r="AC3" s="583">
        <v>57032</v>
      </c>
      <c r="AD3" s="584"/>
      <c r="AE3" s="584"/>
      <c r="AF3" s="584"/>
      <c r="AG3" s="584"/>
      <c r="AH3" s="584"/>
      <c r="AI3" s="941" t="s">
        <v>187</v>
      </c>
      <c r="AJ3" s="941"/>
      <c r="AK3" s="72"/>
      <c r="AL3" s="972"/>
      <c r="AM3" s="972"/>
      <c r="AN3" s="972"/>
      <c r="AO3" s="71"/>
      <c r="AP3" s="697"/>
      <c r="AQ3" s="662"/>
      <c r="AR3" s="662"/>
      <c r="AS3" s="662"/>
      <c r="AT3" s="662"/>
      <c r="AU3" s="662"/>
      <c r="AV3" s="662"/>
      <c r="AW3" s="663"/>
      <c r="AX3" s="20"/>
      <c r="AY3" s="662"/>
      <c r="AZ3" s="662"/>
      <c r="BA3" s="662"/>
      <c r="BB3" s="662"/>
      <c r="BC3" s="662"/>
      <c r="BD3" s="662"/>
      <c r="BE3" s="21"/>
      <c r="BF3" s="962"/>
      <c r="BG3" s="824"/>
      <c r="BH3" s="662"/>
      <c r="BI3" s="662"/>
      <c r="BJ3" s="662"/>
      <c r="BK3" s="662"/>
      <c r="BL3" s="662"/>
      <c r="BM3" s="662"/>
      <c r="BN3" s="662"/>
      <c r="BO3" s="662"/>
      <c r="BP3" s="662"/>
      <c r="BQ3" s="662"/>
      <c r="BR3" s="662"/>
      <c r="BS3" s="662"/>
      <c r="BT3" s="662"/>
      <c r="BU3" s="936"/>
      <c r="BV3" s="936"/>
      <c r="BW3" s="946"/>
      <c r="BX3" s="46"/>
      <c r="BY3" s="4"/>
      <c r="BZ3" s="582"/>
      <c r="CA3" s="582"/>
      <c r="CB3" s="582"/>
      <c r="CC3" s="582"/>
      <c r="CD3" s="582"/>
      <c r="CE3" s="582"/>
      <c r="CF3" s="582"/>
      <c r="CG3" s="35"/>
      <c r="CH3" s="35"/>
      <c r="CI3" s="6"/>
      <c r="CJ3" s="6"/>
      <c r="CK3" s="582"/>
      <c r="CL3" s="582"/>
      <c r="CM3" s="582"/>
      <c r="CN3" s="582"/>
      <c r="CO3" s="582"/>
      <c r="CP3" s="582"/>
      <c r="CQ3" s="585"/>
      <c r="CR3" s="619"/>
      <c r="CS3" s="582"/>
      <c r="CT3" s="582"/>
      <c r="CU3" s="582"/>
      <c r="CV3" s="582"/>
      <c r="CW3" s="582"/>
      <c r="CX3" s="582"/>
      <c r="CY3" s="582"/>
      <c r="CZ3" s="582"/>
      <c r="DA3" s="585"/>
      <c r="DB3" s="817"/>
      <c r="DC3" s="941"/>
      <c r="DD3" s="941"/>
      <c r="DE3" s="941"/>
      <c r="DF3" s="941"/>
      <c r="DG3" s="941"/>
      <c r="DH3" s="952"/>
      <c r="DI3" s="4"/>
    </row>
    <row r="4" spans="2:113" ht="13.5" customHeight="1">
      <c r="B4" s="17"/>
      <c r="C4" s="6"/>
      <c r="D4" s="937"/>
      <c r="E4" s="937"/>
      <c r="F4" s="937"/>
      <c r="G4" s="937"/>
      <c r="H4" s="937"/>
      <c r="I4" s="937"/>
      <c r="J4" s="937"/>
      <c r="K4" s="937"/>
      <c r="L4" s="937"/>
      <c r="M4" s="937"/>
      <c r="N4" s="937"/>
      <c r="O4" s="937"/>
      <c r="P4" s="937"/>
      <c r="Q4" s="937"/>
      <c r="R4" s="281"/>
      <c r="S4" s="6"/>
      <c r="T4" s="6"/>
      <c r="U4" s="967"/>
      <c r="V4" s="968"/>
      <c r="W4" s="619" t="s">
        <v>193</v>
      </c>
      <c r="X4" s="582"/>
      <c r="Y4" s="582"/>
      <c r="Z4" s="582"/>
      <c r="AA4" s="582"/>
      <c r="AB4" s="582"/>
      <c r="AC4" s="973" t="s">
        <v>570</v>
      </c>
      <c r="AD4" s="820"/>
      <c r="AE4" s="820"/>
      <c r="AF4" s="820"/>
      <c r="AG4" s="820"/>
      <c r="AH4" s="820"/>
      <c r="AI4" s="941" t="s">
        <v>21</v>
      </c>
      <c r="AJ4" s="941"/>
      <c r="AK4" s="728" t="s">
        <v>777</v>
      </c>
      <c r="AL4" s="632"/>
      <c r="AM4" s="632"/>
      <c r="AN4" s="632"/>
      <c r="AO4" s="633"/>
      <c r="AP4" s="749">
        <v>55870</v>
      </c>
      <c r="AQ4" s="750"/>
      <c r="AR4" s="750"/>
      <c r="AS4" s="750"/>
      <c r="AT4" s="750"/>
      <c r="AU4" s="750"/>
      <c r="AV4" s="805" t="s">
        <v>187</v>
      </c>
      <c r="AW4" s="805"/>
      <c r="AX4" s="750">
        <v>54555</v>
      </c>
      <c r="AY4" s="750"/>
      <c r="AZ4" s="750"/>
      <c r="BA4" s="750"/>
      <c r="BB4" s="750"/>
      <c r="BC4" s="750"/>
      <c r="BD4" s="805" t="s">
        <v>187</v>
      </c>
      <c r="BE4" s="840"/>
      <c r="BF4" s="6"/>
      <c r="BG4" s="632" t="s">
        <v>77</v>
      </c>
      <c r="BH4" s="632"/>
      <c r="BI4" s="24"/>
      <c r="BJ4" s="801"/>
      <c r="BK4" s="632" t="s">
        <v>384</v>
      </c>
      <c r="BL4" s="632"/>
      <c r="BM4" s="632"/>
      <c r="BN4" s="632"/>
      <c r="BO4" s="632"/>
      <c r="BP4" s="840"/>
      <c r="BQ4" s="801"/>
      <c r="BR4" s="632" t="s">
        <v>386</v>
      </c>
      <c r="BS4" s="632"/>
      <c r="BT4" s="632"/>
      <c r="BU4" s="632"/>
      <c r="BV4" s="632"/>
      <c r="BW4" s="840"/>
      <c r="BX4" s="46"/>
      <c r="BY4" s="4"/>
      <c r="BZ4" s="69"/>
      <c r="CA4" s="69"/>
      <c r="CB4" s="69"/>
      <c r="CC4" s="69"/>
      <c r="CD4" s="69"/>
      <c r="CE4" s="69"/>
      <c r="CF4" s="69"/>
      <c r="CG4" s="6"/>
      <c r="CH4" s="6"/>
      <c r="CI4" s="6"/>
      <c r="CJ4" s="35"/>
      <c r="CK4" s="69"/>
      <c r="CL4" s="69"/>
      <c r="CM4" s="69"/>
      <c r="CN4" s="69"/>
      <c r="CO4" s="69"/>
      <c r="CP4" s="69"/>
      <c r="CQ4" s="68"/>
      <c r="CR4" s="619"/>
      <c r="CS4" s="582"/>
      <c r="CT4" s="582"/>
      <c r="CU4" s="582"/>
      <c r="CV4" s="582"/>
      <c r="CW4" s="582"/>
      <c r="CX4" s="582"/>
      <c r="CY4" s="582"/>
      <c r="CZ4" s="582"/>
      <c r="DA4" s="585"/>
      <c r="DB4" s="817"/>
      <c r="DC4" s="941"/>
      <c r="DD4" s="941"/>
      <c r="DE4" s="941"/>
      <c r="DF4" s="941"/>
      <c r="DG4" s="941"/>
      <c r="DH4" s="952"/>
      <c r="DI4" s="4"/>
    </row>
    <row r="5" spans="2:113" ht="13.5" customHeight="1">
      <c r="B5" s="17"/>
      <c r="C5" s="6"/>
      <c r="D5" s="937" t="s">
        <v>192</v>
      </c>
      <c r="E5" s="937"/>
      <c r="F5" s="937"/>
      <c r="G5" s="937"/>
      <c r="H5" s="937"/>
      <c r="I5" s="937"/>
      <c r="J5" s="937"/>
      <c r="K5" s="937"/>
      <c r="L5" s="937"/>
      <c r="M5" s="937"/>
      <c r="N5" s="937"/>
      <c r="O5" s="937"/>
      <c r="P5" s="937"/>
      <c r="Q5" s="937"/>
      <c r="R5" s="281"/>
      <c r="S5" s="6"/>
      <c r="T5" s="6"/>
      <c r="U5" s="728" t="s">
        <v>191</v>
      </c>
      <c r="V5" s="632"/>
      <c r="W5" s="632"/>
      <c r="X5" s="632"/>
      <c r="Y5" s="632"/>
      <c r="Z5" s="632"/>
      <c r="AA5" s="632"/>
      <c r="AB5" s="632"/>
      <c r="AC5" s="939">
        <v>9.9</v>
      </c>
      <c r="AD5" s="940"/>
      <c r="AE5" s="940"/>
      <c r="AF5" s="940"/>
      <c r="AG5" s="940"/>
      <c r="AH5" s="940"/>
      <c r="AI5" s="805" t="s">
        <v>190</v>
      </c>
      <c r="AJ5" s="805"/>
      <c r="AK5" s="619" t="s">
        <v>388</v>
      </c>
      <c r="AL5" s="582"/>
      <c r="AM5" s="582"/>
      <c r="AN5" s="582"/>
      <c r="AO5" s="585"/>
      <c r="AP5" s="583">
        <v>56244</v>
      </c>
      <c r="AQ5" s="584"/>
      <c r="AR5" s="584"/>
      <c r="AS5" s="584"/>
      <c r="AT5" s="584"/>
      <c r="AU5" s="584"/>
      <c r="AV5" s="941" t="s">
        <v>187</v>
      </c>
      <c r="AW5" s="941"/>
      <c r="AX5" s="584">
        <v>55011</v>
      </c>
      <c r="AY5" s="584"/>
      <c r="AZ5" s="584"/>
      <c r="BA5" s="584"/>
      <c r="BB5" s="584"/>
      <c r="BC5" s="584"/>
      <c r="BD5" s="941" t="s">
        <v>187</v>
      </c>
      <c r="BE5" s="818"/>
      <c r="BF5" s="11"/>
      <c r="BG5" s="582"/>
      <c r="BH5" s="582"/>
      <c r="BI5" s="70"/>
      <c r="BJ5" s="823"/>
      <c r="BK5" s="662"/>
      <c r="BL5" s="662"/>
      <c r="BM5" s="662"/>
      <c r="BN5" s="662"/>
      <c r="BO5" s="662"/>
      <c r="BP5" s="816"/>
      <c r="BQ5" s="823"/>
      <c r="BR5" s="662"/>
      <c r="BS5" s="662"/>
      <c r="BT5" s="662"/>
      <c r="BU5" s="662"/>
      <c r="BV5" s="662"/>
      <c r="BW5" s="816"/>
      <c r="BX5" s="46"/>
      <c r="BY5" s="4"/>
      <c r="BZ5" s="959" t="s">
        <v>389</v>
      </c>
      <c r="CA5" s="959"/>
      <c r="CB5" s="959"/>
      <c r="CC5" s="959"/>
      <c r="CD5" s="959"/>
      <c r="CE5" s="959"/>
      <c r="CF5" s="959"/>
      <c r="CG5" s="35"/>
      <c r="CH5" s="35"/>
      <c r="CI5" s="35"/>
      <c r="CJ5" s="35"/>
      <c r="CK5" s="959" t="s">
        <v>571</v>
      </c>
      <c r="CL5" s="959"/>
      <c r="CM5" s="959"/>
      <c r="CN5" s="959"/>
      <c r="CO5" s="959"/>
      <c r="CP5" s="959"/>
      <c r="CQ5" s="960"/>
      <c r="CR5" s="619" t="s">
        <v>189</v>
      </c>
      <c r="CS5" s="582"/>
      <c r="CT5" s="582"/>
      <c r="CU5" s="582"/>
      <c r="CV5" s="582"/>
      <c r="CW5" s="582"/>
      <c r="CX5" s="582"/>
      <c r="CY5" s="582"/>
      <c r="CZ5" s="582"/>
      <c r="DA5" s="585"/>
      <c r="DB5" s="953">
        <v>43503</v>
      </c>
      <c r="DC5" s="954"/>
      <c r="DD5" s="954"/>
      <c r="DE5" s="954"/>
      <c r="DF5" s="954"/>
      <c r="DG5" s="954"/>
      <c r="DH5" s="955"/>
      <c r="DI5" s="4"/>
    </row>
    <row r="6" spans="2:113" ht="13.5" customHeight="1">
      <c r="B6" s="17"/>
      <c r="C6" s="6"/>
      <c r="D6" s="938"/>
      <c r="E6" s="938"/>
      <c r="F6" s="938"/>
      <c r="G6" s="938"/>
      <c r="H6" s="938"/>
      <c r="I6" s="938"/>
      <c r="J6" s="938"/>
      <c r="K6" s="938"/>
      <c r="L6" s="938"/>
      <c r="M6" s="938"/>
      <c r="N6" s="938"/>
      <c r="O6" s="938"/>
      <c r="P6" s="938"/>
      <c r="Q6" s="938"/>
      <c r="R6" s="281"/>
      <c r="S6" s="6"/>
      <c r="T6" s="6"/>
      <c r="U6" s="619" t="s">
        <v>188</v>
      </c>
      <c r="V6" s="582"/>
      <c r="W6" s="582"/>
      <c r="X6" s="582"/>
      <c r="Y6" s="582"/>
      <c r="Z6" s="582"/>
      <c r="AA6" s="582"/>
      <c r="AB6" s="582"/>
      <c r="AC6" s="583">
        <v>5640</v>
      </c>
      <c r="AD6" s="584"/>
      <c r="AE6" s="584"/>
      <c r="AF6" s="584"/>
      <c r="AG6" s="584"/>
      <c r="AH6" s="584"/>
      <c r="AI6" s="941" t="s">
        <v>187</v>
      </c>
      <c r="AJ6" s="941"/>
      <c r="AK6" s="697" t="s">
        <v>186</v>
      </c>
      <c r="AL6" s="662"/>
      <c r="AM6" s="662"/>
      <c r="AN6" s="662"/>
      <c r="AO6" s="663"/>
      <c r="AP6" s="934" t="s">
        <v>493</v>
      </c>
      <c r="AQ6" s="935"/>
      <c r="AR6" s="935"/>
      <c r="AS6" s="935"/>
      <c r="AT6" s="935"/>
      <c r="AU6" s="935"/>
      <c r="AV6" s="936" t="s">
        <v>21</v>
      </c>
      <c r="AW6" s="936"/>
      <c r="AX6" s="935" t="s">
        <v>788</v>
      </c>
      <c r="AY6" s="935"/>
      <c r="AZ6" s="935"/>
      <c r="BA6" s="935"/>
      <c r="BB6" s="935"/>
      <c r="BC6" s="935"/>
      <c r="BD6" s="936" t="s">
        <v>21</v>
      </c>
      <c r="BE6" s="936"/>
      <c r="BF6" s="795" t="s">
        <v>185</v>
      </c>
      <c r="BG6" s="788"/>
      <c r="BH6" s="788"/>
      <c r="BI6" s="796"/>
      <c r="BJ6" s="584">
        <v>194</v>
      </c>
      <c r="BK6" s="584"/>
      <c r="BL6" s="584"/>
      <c r="BM6" s="584"/>
      <c r="BN6" s="584"/>
      <c r="BO6" s="584"/>
      <c r="BP6" s="584"/>
      <c r="BQ6" s="584">
        <v>185</v>
      </c>
      <c r="BR6" s="584"/>
      <c r="BS6" s="584"/>
      <c r="BT6" s="584"/>
      <c r="BU6" s="584"/>
      <c r="BV6" s="584"/>
      <c r="BW6" s="672"/>
      <c r="BX6" s="46"/>
      <c r="BY6" s="4"/>
      <c r="BZ6" s="69"/>
      <c r="CA6" s="69"/>
      <c r="CB6" s="69"/>
      <c r="CC6" s="69"/>
      <c r="CD6" s="69"/>
      <c r="CE6" s="69"/>
      <c r="CF6" s="69"/>
      <c r="CG6" s="6"/>
      <c r="CH6" s="6"/>
      <c r="CI6" s="6"/>
      <c r="CJ6" s="6"/>
      <c r="CK6" s="69"/>
      <c r="CL6" s="69"/>
      <c r="CM6" s="69"/>
      <c r="CN6" s="69"/>
      <c r="CO6" s="69"/>
      <c r="CP6" s="69"/>
      <c r="CQ6" s="68"/>
      <c r="CR6" s="619"/>
      <c r="CS6" s="582"/>
      <c r="CT6" s="582"/>
      <c r="CU6" s="582"/>
      <c r="CV6" s="582"/>
      <c r="CW6" s="582"/>
      <c r="CX6" s="582"/>
      <c r="CY6" s="582"/>
      <c r="CZ6" s="582"/>
      <c r="DA6" s="585"/>
      <c r="DB6" s="953"/>
      <c r="DC6" s="954"/>
      <c r="DD6" s="954"/>
      <c r="DE6" s="954"/>
      <c r="DF6" s="954"/>
      <c r="DG6" s="954"/>
      <c r="DH6" s="955"/>
      <c r="DI6" s="4"/>
    </row>
    <row r="7" spans="2:113" ht="13.5" customHeight="1">
      <c r="B7" s="932"/>
      <c r="C7" s="930"/>
      <c r="D7" s="930"/>
      <c r="E7" s="930"/>
      <c r="F7" s="788" t="s">
        <v>184</v>
      </c>
      <c r="G7" s="788"/>
      <c r="H7" s="788"/>
      <c r="I7" s="788"/>
      <c r="J7" s="788"/>
      <c r="K7" s="788"/>
      <c r="L7" s="788"/>
      <c r="M7" s="788"/>
      <c r="N7" s="788"/>
      <c r="O7" s="788"/>
      <c r="P7" s="788"/>
      <c r="Q7" s="788"/>
      <c r="R7" s="788"/>
      <c r="S7" s="788"/>
      <c r="T7" s="928"/>
      <c r="U7" s="928"/>
      <c r="V7" s="928"/>
      <c r="W7" s="930"/>
      <c r="X7" s="788" t="s">
        <v>393</v>
      </c>
      <c r="Y7" s="788"/>
      <c r="Z7" s="788"/>
      <c r="AA7" s="788"/>
      <c r="AB7" s="788"/>
      <c r="AC7" s="788"/>
      <c r="AD7" s="788"/>
      <c r="AE7" s="788"/>
      <c r="AF7" s="788"/>
      <c r="AG7" s="928"/>
      <c r="AH7" s="928"/>
      <c r="AI7" s="805"/>
      <c r="AJ7" s="942"/>
      <c r="AK7" s="35"/>
      <c r="AL7" s="35"/>
      <c r="AM7" s="35"/>
      <c r="AN7" s="35"/>
      <c r="AO7" s="35"/>
      <c r="AP7" s="35"/>
      <c r="AQ7" s="35"/>
      <c r="AR7" s="35"/>
      <c r="AS7" s="35"/>
      <c r="AT7" s="35"/>
      <c r="AU7" s="35"/>
      <c r="AV7" s="35"/>
      <c r="AW7" s="35"/>
      <c r="AX7" s="35"/>
      <c r="AY7" s="35"/>
      <c r="AZ7" s="35"/>
      <c r="BA7" s="35"/>
      <c r="BB7" s="35"/>
      <c r="BC7" s="35"/>
      <c r="BD7" s="35"/>
      <c r="BE7" s="35"/>
      <c r="BF7" s="660"/>
      <c r="BG7" s="582"/>
      <c r="BH7" s="582"/>
      <c r="BI7" s="626"/>
      <c r="BJ7" s="588">
        <v>0.8</v>
      </c>
      <c r="BK7" s="588"/>
      <c r="BL7" s="588"/>
      <c r="BM7" s="588"/>
      <c r="BN7" s="588"/>
      <c r="BO7" s="588"/>
      <c r="BP7" s="588"/>
      <c r="BQ7" s="588">
        <v>0.7</v>
      </c>
      <c r="BR7" s="588"/>
      <c r="BS7" s="588"/>
      <c r="BT7" s="588"/>
      <c r="BU7" s="588"/>
      <c r="BV7" s="588"/>
      <c r="BW7" s="647"/>
      <c r="BX7" s="46"/>
      <c r="BY7" s="4"/>
      <c r="BZ7" s="959" t="s">
        <v>394</v>
      </c>
      <c r="CA7" s="959"/>
      <c r="CB7" s="959"/>
      <c r="CC7" s="959"/>
      <c r="CD7" s="959"/>
      <c r="CE7" s="959"/>
      <c r="CF7" s="959"/>
      <c r="CG7" s="35"/>
      <c r="CH7" s="35"/>
      <c r="CI7" s="35"/>
      <c r="CJ7" s="35"/>
      <c r="CK7" s="959" t="s">
        <v>224</v>
      </c>
      <c r="CL7" s="959"/>
      <c r="CM7" s="959"/>
      <c r="CN7" s="959"/>
      <c r="CO7" s="959"/>
      <c r="CP7" s="959"/>
      <c r="CQ7" s="960"/>
      <c r="CR7" s="619"/>
      <c r="CS7" s="582"/>
      <c r="CT7" s="582"/>
      <c r="CU7" s="582"/>
      <c r="CV7" s="582"/>
      <c r="CW7" s="582"/>
      <c r="CX7" s="582"/>
      <c r="CY7" s="582"/>
      <c r="CZ7" s="582"/>
      <c r="DA7" s="585"/>
      <c r="DB7" s="953"/>
      <c r="DC7" s="954"/>
      <c r="DD7" s="954"/>
      <c r="DE7" s="954"/>
      <c r="DF7" s="954"/>
      <c r="DG7" s="954"/>
      <c r="DH7" s="955"/>
      <c r="DI7" s="4"/>
    </row>
    <row r="8" spans="2:113" ht="13.5" customHeight="1">
      <c r="B8" s="933"/>
      <c r="C8" s="931"/>
      <c r="D8" s="931"/>
      <c r="E8" s="931"/>
      <c r="F8" s="806"/>
      <c r="G8" s="806"/>
      <c r="H8" s="806"/>
      <c r="I8" s="806"/>
      <c r="J8" s="806"/>
      <c r="K8" s="806"/>
      <c r="L8" s="806"/>
      <c r="M8" s="806"/>
      <c r="N8" s="806"/>
      <c r="O8" s="806"/>
      <c r="P8" s="806"/>
      <c r="Q8" s="806"/>
      <c r="R8" s="806"/>
      <c r="S8" s="806"/>
      <c r="T8" s="929"/>
      <c r="U8" s="929"/>
      <c r="V8" s="929"/>
      <c r="W8" s="931"/>
      <c r="X8" s="806"/>
      <c r="Y8" s="806"/>
      <c r="Z8" s="806"/>
      <c r="AA8" s="806"/>
      <c r="AB8" s="806"/>
      <c r="AC8" s="806"/>
      <c r="AD8" s="806"/>
      <c r="AE8" s="806"/>
      <c r="AF8" s="806"/>
      <c r="AG8" s="929"/>
      <c r="AH8" s="929"/>
      <c r="AI8" s="929"/>
      <c r="AJ8" s="943"/>
      <c r="AK8" s="35"/>
      <c r="AL8" s="35"/>
      <c r="AM8" s="35"/>
      <c r="AN8" s="35"/>
      <c r="AO8" s="35"/>
      <c r="AP8" s="35"/>
      <c r="AQ8" s="35"/>
      <c r="AR8" s="35"/>
      <c r="AS8" s="35"/>
      <c r="AT8" s="35"/>
      <c r="AU8" s="35"/>
      <c r="AV8" s="35"/>
      <c r="AW8" s="35"/>
      <c r="AX8" s="35"/>
      <c r="AY8" s="35"/>
      <c r="AZ8" s="35"/>
      <c r="BA8" s="35"/>
      <c r="BB8" s="35"/>
      <c r="BC8" s="35"/>
      <c r="BD8" s="35"/>
      <c r="BE8" s="35"/>
      <c r="BF8" s="660" t="s">
        <v>183</v>
      </c>
      <c r="BG8" s="582"/>
      <c r="BH8" s="582"/>
      <c r="BI8" s="626"/>
      <c r="BJ8" s="584">
        <v>7789</v>
      </c>
      <c r="BK8" s="584"/>
      <c r="BL8" s="584"/>
      <c r="BM8" s="584"/>
      <c r="BN8" s="584"/>
      <c r="BO8" s="584"/>
      <c r="BP8" s="584"/>
      <c r="BQ8" s="584">
        <v>8317</v>
      </c>
      <c r="BR8" s="584"/>
      <c r="BS8" s="584"/>
      <c r="BT8" s="584"/>
      <c r="BU8" s="584"/>
      <c r="BV8" s="584"/>
      <c r="BW8" s="672"/>
      <c r="BX8" s="33"/>
      <c r="BY8" s="32"/>
      <c r="BZ8" s="67"/>
      <c r="CA8" s="67"/>
      <c r="CB8" s="67"/>
      <c r="CC8" s="67"/>
      <c r="CD8" s="67"/>
      <c r="CE8" s="67"/>
      <c r="CF8" s="67"/>
      <c r="CG8" s="30"/>
      <c r="CH8" s="30"/>
      <c r="CI8" s="30"/>
      <c r="CJ8" s="30"/>
      <c r="CK8" s="67"/>
      <c r="CL8" s="67"/>
      <c r="CM8" s="67"/>
      <c r="CN8" s="67"/>
      <c r="CO8" s="67"/>
      <c r="CP8" s="67"/>
      <c r="CQ8" s="66"/>
      <c r="CR8" s="697"/>
      <c r="CS8" s="662"/>
      <c r="CT8" s="662"/>
      <c r="CU8" s="662"/>
      <c r="CV8" s="662"/>
      <c r="CW8" s="662"/>
      <c r="CX8" s="662"/>
      <c r="CY8" s="662"/>
      <c r="CZ8" s="662"/>
      <c r="DA8" s="663"/>
      <c r="DB8" s="956"/>
      <c r="DC8" s="957"/>
      <c r="DD8" s="957"/>
      <c r="DE8" s="957"/>
      <c r="DF8" s="957"/>
      <c r="DG8" s="957"/>
      <c r="DH8" s="958"/>
      <c r="DI8" s="4"/>
    </row>
    <row r="9" spans="2:113" ht="13.5" customHeight="1">
      <c r="B9" s="29"/>
      <c r="C9" s="28"/>
      <c r="D9" s="788" t="s">
        <v>77</v>
      </c>
      <c r="E9" s="788"/>
      <c r="F9" s="788"/>
      <c r="G9" s="788"/>
      <c r="H9" s="788"/>
      <c r="I9" s="788"/>
      <c r="J9" s="788"/>
      <c r="K9" s="27"/>
      <c r="L9" s="25"/>
      <c r="M9" s="26"/>
      <c r="N9" s="788" t="s">
        <v>76</v>
      </c>
      <c r="O9" s="788"/>
      <c r="P9" s="788"/>
      <c r="Q9" s="788"/>
      <c r="R9" s="788"/>
      <c r="S9" s="788"/>
      <c r="T9" s="25"/>
      <c r="U9" s="795" t="s">
        <v>73</v>
      </c>
      <c r="V9" s="788"/>
      <c r="W9" s="788"/>
      <c r="X9" s="796"/>
      <c r="Y9" s="795" t="s">
        <v>182</v>
      </c>
      <c r="Z9" s="788"/>
      <c r="AA9" s="788"/>
      <c r="AB9" s="788"/>
      <c r="AC9" s="788"/>
      <c r="AD9" s="788"/>
      <c r="AE9" s="788"/>
      <c r="AF9" s="788"/>
      <c r="AG9" s="795" t="s">
        <v>73</v>
      </c>
      <c r="AH9" s="788"/>
      <c r="AI9" s="788"/>
      <c r="AJ9" s="796"/>
      <c r="AK9" s="46"/>
      <c r="AL9" s="4"/>
      <c r="AM9" s="4"/>
      <c r="AN9" s="4"/>
      <c r="AO9" s="4"/>
      <c r="AP9" s="4"/>
      <c r="AQ9" s="4"/>
      <c r="AR9" s="4"/>
      <c r="AS9" s="4"/>
      <c r="AT9" s="4"/>
      <c r="AU9" s="4"/>
      <c r="AV9" s="4"/>
      <c r="AW9" s="4"/>
      <c r="AX9" s="4"/>
      <c r="AY9" s="4"/>
      <c r="AZ9" s="4"/>
      <c r="BA9" s="4"/>
      <c r="BB9" s="4"/>
      <c r="BC9" s="4"/>
      <c r="BD9" s="4"/>
      <c r="BE9" s="4"/>
      <c r="BF9" s="660"/>
      <c r="BG9" s="582"/>
      <c r="BH9" s="582"/>
      <c r="BI9" s="626"/>
      <c r="BJ9" s="588">
        <v>31.1</v>
      </c>
      <c r="BK9" s="588"/>
      <c r="BL9" s="588"/>
      <c r="BM9" s="588"/>
      <c r="BN9" s="588"/>
      <c r="BO9" s="588"/>
      <c r="BP9" s="588"/>
      <c r="BQ9" s="588">
        <v>32.1</v>
      </c>
      <c r="BR9" s="588"/>
      <c r="BS9" s="588"/>
      <c r="BT9" s="588"/>
      <c r="BU9" s="588"/>
      <c r="BV9" s="588"/>
      <c r="BW9" s="647"/>
      <c r="BX9" s="39"/>
      <c r="BY9" s="43"/>
      <c r="BZ9" s="43"/>
      <c r="CA9" s="632" t="s">
        <v>181</v>
      </c>
      <c r="CB9" s="632"/>
      <c r="CC9" s="632"/>
      <c r="CD9" s="632"/>
      <c r="CE9" s="632"/>
      <c r="CF9" s="632"/>
      <c r="CG9" s="632"/>
      <c r="CH9" s="632"/>
      <c r="CI9" s="632"/>
      <c r="CJ9" s="632"/>
      <c r="CK9" s="632"/>
      <c r="CL9" s="38"/>
      <c r="CM9" s="38"/>
      <c r="CN9" s="24"/>
      <c r="CO9" s="728" t="s">
        <v>778</v>
      </c>
      <c r="CP9" s="632"/>
      <c r="CQ9" s="632"/>
      <c r="CR9" s="632"/>
      <c r="CS9" s="632"/>
      <c r="CT9" s="632"/>
      <c r="CU9" s="632"/>
      <c r="CV9" s="632"/>
      <c r="CW9" s="632"/>
      <c r="CX9" s="632"/>
      <c r="CY9" s="728" t="s">
        <v>395</v>
      </c>
      <c r="CZ9" s="632"/>
      <c r="DA9" s="632"/>
      <c r="DB9" s="632"/>
      <c r="DC9" s="632"/>
      <c r="DD9" s="632"/>
      <c r="DE9" s="632"/>
      <c r="DF9" s="632"/>
      <c r="DG9" s="632"/>
      <c r="DH9" s="809"/>
      <c r="DI9" s="4"/>
    </row>
    <row r="10" spans="2:113" ht="13.5" customHeight="1">
      <c r="B10" s="65"/>
      <c r="C10" s="54"/>
      <c r="D10" s="806"/>
      <c r="E10" s="806"/>
      <c r="F10" s="806"/>
      <c r="G10" s="806"/>
      <c r="H10" s="806"/>
      <c r="I10" s="806"/>
      <c r="J10" s="806"/>
      <c r="K10" s="36"/>
      <c r="L10" s="53"/>
      <c r="M10" s="55"/>
      <c r="N10" s="916"/>
      <c r="O10" s="916"/>
      <c r="P10" s="916"/>
      <c r="Q10" s="916"/>
      <c r="R10" s="916"/>
      <c r="S10" s="916"/>
      <c r="T10" s="53"/>
      <c r="U10" s="917"/>
      <c r="V10" s="916"/>
      <c r="W10" s="916"/>
      <c r="X10" s="918"/>
      <c r="Y10" s="855"/>
      <c r="Z10" s="806"/>
      <c r="AA10" s="806"/>
      <c r="AB10" s="806"/>
      <c r="AC10" s="806"/>
      <c r="AD10" s="806"/>
      <c r="AE10" s="806"/>
      <c r="AF10" s="806"/>
      <c r="AG10" s="917"/>
      <c r="AH10" s="916"/>
      <c r="AI10" s="916"/>
      <c r="AJ10" s="918"/>
      <c r="AK10" s="46"/>
      <c r="AL10" s="4"/>
      <c r="AM10" s="4"/>
      <c r="AN10" s="4"/>
      <c r="AO10" s="4"/>
      <c r="AP10" s="4"/>
      <c r="AQ10" s="6"/>
      <c r="AR10" s="6"/>
      <c r="AS10" s="6"/>
      <c r="AT10" s="6"/>
      <c r="AU10" s="6"/>
      <c r="AV10" s="6"/>
      <c r="AW10" s="6"/>
      <c r="AX10" s="6"/>
      <c r="AY10" s="6"/>
      <c r="AZ10" s="6"/>
      <c r="BA10" s="6"/>
      <c r="BB10" s="6"/>
      <c r="BC10" s="6"/>
      <c r="BD10" s="6"/>
      <c r="BE10" s="6"/>
      <c r="BF10" s="660" t="s">
        <v>180</v>
      </c>
      <c r="BG10" s="582"/>
      <c r="BH10" s="582"/>
      <c r="BI10" s="626"/>
      <c r="BJ10" s="584">
        <v>17082</v>
      </c>
      <c r="BK10" s="584"/>
      <c r="BL10" s="584"/>
      <c r="BM10" s="584"/>
      <c r="BN10" s="584"/>
      <c r="BO10" s="584"/>
      <c r="BP10" s="584"/>
      <c r="BQ10" s="584">
        <v>17421</v>
      </c>
      <c r="BR10" s="584"/>
      <c r="BS10" s="584"/>
      <c r="BT10" s="584"/>
      <c r="BU10" s="584"/>
      <c r="BV10" s="584"/>
      <c r="BW10" s="584"/>
      <c r="BX10" s="22"/>
      <c r="BY10" s="30"/>
      <c r="BZ10" s="30"/>
      <c r="CA10" s="662"/>
      <c r="CB10" s="662"/>
      <c r="CC10" s="662"/>
      <c r="CD10" s="662"/>
      <c r="CE10" s="662"/>
      <c r="CF10" s="662"/>
      <c r="CG10" s="662"/>
      <c r="CH10" s="662"/>
      <c r="CI10" s="662"/>
      <c r="CJ10" s="662"/>
      <c r="CK10" s="662"/>
      <c r="CL10" s="30"/>
      <c r="CM10" s="30"/>
      <c r="CN10" s="21"/>
      <c r="CO10" s="697"/>
      <c r="CP10" s="662"/>
      <c r="CQ10" s="662"/>
      <c r="CR10" s="662"/>
      <c r="CS10" s="662"/>
      <c r="CT10" s="662"/>
      <c r="CU10" s="662"/>
      <c r="CV10" s="662"/>
      <c r="CW10" s="662"/>
      <c r="CX10" s="662"/>
      <c r="CY10" s="697"/>
      <c r="CZ10" s="662"/>
      <c r="DA10" s="662"/>
      <c r="DB10" s="662"/>
      <c r="DC10" s="662"/>
      <c r="DD10" s="662"/>
      <c r="DE10" s="662"/>
      <c r="DF10" s="662"/>
      <c r="DG10" s="662"/>
      <c r="DH10" s="810"/>
      <c r="DI10" s="4"/>
    </row>
    <row r="11" spans="2:113" ht="13.5" customHeight="1">
      <c r="B11" s="849" t="s">
        <v>179</v>
      </c>
      <c r="C11" s="773"/>
      <c r="D11" s="773"/>
      <c r="E11" s="773"/>
      <c r="F11" s="773"/>
      <c r="G11" s="773"/>
      <c r="H11" s="773"/>
      <c r="I11" s="773"/>
      <c r="J11" s="773"/>
      <c r="K11" s="773"/>
      <c r="L11" s="774"/>
      <c r="M11" s="583">
        <v>10252434</v>
      </c>
      <c r="N11" s="584"/>
      <c r="O11" s="584"/>
      <c r="P11" s="584"/>
      <c r="Q11" s="584"/>
      <c r="R11" s="584"/>
      <c r="S11" s="584"/>
      <c r="T11" s="584"/>
      <c r="U11" s="588">
        <v>43.7</v>
      </c>
      <c r="V11" s="588"/>
      <c r="W11" s="588"/>
      <c r="X11" s="588"/>
      <c r="Y11" s="790">
        <v>9426931</v>
      </c>
      <c r="Z11" s="790"/>
      <c r="AA11" s="790"/>
      <c r="AB11" s="790"/>
      <c r="AC11" s="790"/>
      <c r="AD11" s="790"/>
      <c r="AE11" s="790"/>
      <c r="AF11" s="790"/>
      <c r="AG11" s="791">
        <v>83.2</v>
      </c>
      <c r="AH11" s="791"/>
      <c r="AI11" s="791"/>
      <c r="AJ11" s="792"/>
      <c r="AK11" s="46"/>
      <c r="AL11" s="4"/>
      <c r="AM11" s="4"/>
      <c r="AN11" s="4"/>
      <c r="AO11" s="4"/>
      <c r="AP11" s="4"/>
      <c r="AQ11" s="6"/>
      <c r="AR11" s="6"/>
      <c r="AS11" s="6"/>
      <c r="AT11" s="6"/>
      <c r="AU11" s="6"/>
      <c r="AV11" s="6"/>
      <c r="AW11" s="6"/>
      <c r="AX11" s="6"/>
      <c r="AY11" s="6"/>
      <c r="AZ11" s="6"/>
      <c r="BA11" s="6"/>
      <c r="BB11" s="6"/>
      <c r="BC11" s="6"/>
      <c r="BD11" s="6"/>
      <c r="BE11" s="6"/>
      <c r="BF11" s="855"/>
      <c r="BG11" s="806"/>
      <c r="BH11" s="806"/>
      <c r="BI11" s="856"/>
      <c r="BJ11" s="922">
        <v>68.2</v>
      </c>
      <c r="BK11" s="922"/>
      <c r="BL11" s="922"/>
      <c r="BM11" s="922"/>
      <c r="BN11" s="922"/>
      <c r="BO11" s="922"/>
      <c r="BP11" s="922"/>
      <c r="BQ11" s="922">
        <v>67.2</v>
      </c>
      <c r="BR11" s="922"/>
      <c r="BS11" s="922"/>
      <c r="BT11" s="922"/>
      <c r="BU11" s="922"/>
      <c r="BV11" s="922"/>
      <c r="BW11" s="925"/>
      <c r="BX11" s="719"/>
      <c r="BY11" s="926"/>
      <c r="BZ11" s="728" t="s">
        <v>396</v>
      </c>
      <c r="CA11" s="793"/>
      <c r="CB11" s="793"/>
      <c r="CC11" s="793"/>
      <c r="CD11" s="793"/>
      <c r="CE11" s="793"/>
      <c r="CF11" s="793"/>
      <c r="CG11" s="793"/>
      <c r="CH11" s="793"/>
      <c r="CI11" s="793"/>
      <c r="CJ11" s="793"/>
      <c r="CK11" s="793"/>
      <c r="CL11" s="793"/>
      <c r="CM11" s="793"/>
      <c r="CN11" s="794"/>
      <c r="CO11" s="749">
        <v>23481461</v>
      </c>
      <c r="CP11" s="750"/>
      <c r="CQ11" s="750"/>
      <c r="CR11" s="750"/>
      <c r="CS11" s="750"/>
      <c r="CT11" s="750"/>
      <c r="CU11" s="750"/>
      <c r="CV11" s="750"/>
      <c r="CW11" s="750"/>
      <c r="CX11" s="750"/>
      <c r="CY11" s="750">
        <v>23877112</v>
      </c>
      <c r="CZ11" s="750"/>
      <c r="DA11" s="750"/>
      <c r="DB11" s="750"/>
      <c r="DC11" s="750"/>
      <c r="DD11" s="750"/>
      <c r="DE11" s="750"/>
      <c r="DF11" s="750"/>
      <c r="DG11" s="750"/>
      <c r="DH11" s="927"/>
      <c r="DI11" s="4"/>
    </row>
    <row r="12" spans="2:113" ht="13.5" customHeight="1">
      <c r="B12" s="659" t="s">
        <v>397</v>
      </c>
      <c r="C12" s="582"/>
      <c r="D12" s="582"/>
      <c r="E12" s="582"/>
      <c r="F12" s="582"/>
      <c r="G12" s="582"/>
      <c r="H12" s="582"/>
      <c r="I12" s="582"/>
      <c r="J12" s="582"/>
      <c r="K12" s="582"/>
      <c r="L12" s="585"/>
      <c r="M12" s="583">
        <v>101148</v>
      </c>
      <c r="N12" s="584"/>
      <c r="O12" s="584"/>
      <c r="P12" s="584"/>
      <c r="Q12" s="584"/>
      <c r="R12" s="584"/>
      <c r="S12" s="584"/>
      <c r="T12" s="584"/>
      <c r="U12" s="588">
        <v>0.4</v>
      </c>
      <c r="V12" s="588"/>
      <c r="W12" s="588"/>
      <c r="X12" s="588"/>
      <c r="Y12" s="584">
        <v>101148</v>
      </c>
      <c r="Z12" s="584"/>
      <c r="AA12" s="584"/>
      <c r="AB12" s="584"/>
      <c r="AC12" s="584"/>
      <c r="AD12" s="584"/>
      <c r="AE12" s="584"/>
      <c r="AF12" s="584"/>
      <c r="AG12" s="588">
        <v>0.9</v>
      </c>
      <c r="AH12" s="588"/>
      <c r="AI12" s="588"/>
      <c r="AJ12" s="647"/>
      <c r="AK12" s="39"/>
      <c r="AL12" s="43"/>
      <c r="AM12" s="43"/>
      <c r="AN12" s="632" t="s">
        <v>178</v>
      </c>
      <c r="AO12" s="632"/>
      <c r="AP12" s="632"/>
      <c r="AQ12" s="632"/>
      <c r="AR12" s="632"/>
      <c r="AS12" s="632"/>
      <c r="AT12" s="632"/>
      <c r="AU12" s="632"/>
      <c r="AV12" s="632"/>
      <c r="AW12" s="632"/>
      <c r="AX12" s="632"/>
      <c r="AY12" s="632"/>
      <c r="AZ12" s="632"/>
      <c r="BA12" s="632"/>
      <c r="BB12" s="632"/>
      <c r="BC12" s="38"/>
      <c r="BD12" s="38"/>
      <c r="BE12" s="632" t="s">
        <v>393</v>
      </c>
      <c r="BF12" s="582"/>
      <c r="BG12" s="582"/>
      <c r="BH12" s="582"/>
      <c r="BI12" s="582"/>
      <c r="BJ12" s="632"/>
      <c r="BK12" s="632"/>
      <c r="BL12" s="632"/>
      <c r="BM12" s="632"/>
      <c r="BN12" s="38"/>
      <c r="BO12" s="38"/>
      <c r="BP12" s="38"/>
      <c r="BQ12" s="893" t="s">
        <v>398</v>
      </c>
      <c r="BR12" s="745"/>
      <c r="BS12" s="745"/>
      <c r="BT12" s="745"/>
      <c r="BU12" s="745"/>
      <c r="BV12" s="745"/>
      <c r="BW12" s="746"/>
      <c r="BX12" s="924" t="s">
        <v>399</v>
      </c>
      <c r="BY12" s="896"/>
      <c r="BZ12" s="619" t="s">
        <v>400</v>
      </c>
      <c r="CA12" s="684"/>
      <c r="CB12" s="684"/>
      <c r="CC12" s="684"/>
      <c r="CD12" s="684"/>
      <c r="CE12" s="684"/>
      <c r="CF12" s="684"/>
      <c r="CG12" s="684"/>
      <c r="CH12" s="684"/>
      <c r="CI12" s="684"/>
      <c r="CJ12" s="684"/>
      <c r="CK12" s="684"/>
      <c r="CL12" s="684"/>
      <c r="CM12" s="684"/>
      <c r="CN12" s="685"/>
      <c r="CO12" s="583">
        <v>22873104</v>
      </c>
      <c r="CP12" s="584"/>
      <c r="CQ12" s="584"/>
      <c r="CR12" s="584"/>
      <c r="CS12" s="584"/>
      <c r="CT12" s="584"/>
      <c r="CU12" s="584"/>
      <c r="CV12" s="584"/>
      <c r="CW12" s="584"/>
      <c r="CX12" s="584"/>
      <c r="CY12" s="584">
        <v>23272370</v>
      </c>
      <c r="CZ12" s="584"/>
      <c r="DA12" s="584"/>
      <c r="DB12" s="584"/>
      <c r="DC12" s="584"/>
      <c r="DD12" s="584"/>
      <c r="DE12" s="584"/>
      <c r="DF12" s="584"/>
      <c r="DG12" s="584"/>
      <c r="DH12" s="903"/>
      <c r="DI12" s="4"/>
    </row>
    <row r="13" spans="2:113" ht="13.5" customHeight="1">
      <c r="B13" s="659" t="s">
        <v>401</v>
      </c>
      <c r="C13" s="582"/>
      <c r="D13" s="582"/>
      <c r="E13" s="582"/>
      <c r="F13" s="582"/>
      <c r="G13" s="582"/>
      <c r="H13" s="582"/>
      <c r="I13" s="582"/>
      <c r="J13" s="582"/>
      <c r="K13" s="582"/>
      <c r="L13" s="585"/>
      <c r="M13" s="583">
        <v>15269</v>
      </c>
      <c r="N13" s="584"/>
      <c r="O13" s="584"/>
      <c r="P13" s="584"/>
      <c r="Q13" s="584"/>
      <c r="R13" s="584"/>
      <c r="S13" s="584"/>
      <c r="T13" s="584"/>
      <c r="U13" s="588">
        <v>0.1</v>
      </c>
      <c r="V13" s="588"/>
      <c r="W13" s="588"/>
      <c r="X13" s="588"/>
      <c r="Y13" s="584">
        <v>15269</v>
      </c>
      <c r="Z13" s="584"/>
      <c r="AA13" s="584"/>
      <c r="AB13" s="584"/>
      <c r="AC13" s="584"/>
      <c r="AD13" s="584"/>
      <c r="AE13" s="584"/>
      <c r="AF13" s="584"/>
      <c r="AG13" s="588">
        <v>0.1</v>
      </c>
      <c r="AH13" s="588"/>
      <c r="AI13" s="588"/>
      <c r="AJ13" s="647"/>
      <c r="AK13" s="49"/>
      <c r="AL13" s="6"/>
      <c r="AM13" s="6"/>
      <c r="AN13" s="806"/>
      <c r="AO13" s="806"/>
      <c r="AP13" s="806"/>
      <c r="AQ13" s="806"/>
      <c r="AR13" s="806"/>
      <c r="AS13" s="806"/>
      <c r="AT13" s="806"/>
      <c r="AU13" s="806"/>
      <c r="AV13" s="806"/>
      <c r="AW13" s="806"/>
      <c r="AX13" s="806"/>
      <c r="AY13" s="806"/>
      <c r="AZ13" s="806"/>
      <c r="BA13" s="806"/>
      <c r="BB13" s="806"/>
      <c r="BC13" s="35"/>
      <c r="BD13" s="35"/>
      <c r="BE13" s="582"/>
      <c r="BF13" s="582"/>
      <c r="BG13" s="582"/>
      <c r="BH13" s="582"/>
      <c r="BI13" s="582"/>
      <c r="BJ13" s="582"/>
      <c r="BK13" s="582"/>
      <c r="BL13" s="582"/>
      <c r="BM13" s="582"/>
      <c r="BN13" s="35"/>
      <c r="BO13" s="35"/>
      <c r="BP13" s="35"/>
      <c r="BQ13" s="905"/>
      <c r="BR13" s="906"/>
      <c r="BS13" s="906"/>
      <c r="BT13" s="906"/>
      <c r="BU13" s="906"/>
      <c r="BV13" s="906"/>
      <c r="BW13" s="923"/>
      <c r="BX13" s="924"/>
      <c r="BY13" s="896"/>
      <c r="BZ13" s="619" t="s">
        <v>402</v>
      </c>
      <c r="CA13" s="684"/>
      <c r="CB13" s="684"/>
      <c r="CC13" s="684"/>
      <c r="CD13" s="684"/>
      <c r="CE13" s="684"/>
      <c r="CF13" s="684"/>
      <c r="CG13" s="684"/>
      <c r="CH13" s="684"/>
      <c r="CI13" s="684"/>
      <c r="CJ13" s="684"/>
      <c r="CK13" s="684"/>
      <c r="CL13" s="684"/>
      <c r="CM13" s="684"/>
      <c r="CN13" s="685"/>
      <c r="CO13" s="583">
        <v>608357</v>
      </c>
      <c r="CP13" s="584"/>
      <c r="CQ13" s="584"/>
      <c r="CR13" s="584"/>
      <c r="CS13" s="584"/>
      <c r="CT13" s="584"/>
      <c r="CU13" s="584"/>
      <c r="CV13" s="584"/>
      <c r="CW13" s="584"/>
      <c r="CX13" s="584"/>
      <c r="CY13" s="584">
        <v>604742</v>
      </c>
      <c r="CZ13" s="584"/>
      <c r="DA13" s="584"/>
      <c r="DB13" s="584"/>
      <c r="DC13" s="584"/>
      <c r="DD13" s="584"/>
      <c r="DE13" s="584"/>
      <c r="DF13" s="584"/>
      <c r="DG13" s="584"/>
      <c r="DH13" s="903"/>
      <c r="DI13" s="4"/>
    </row>
    <row r="14" spans="2:113" ht="13.5" customHeight="1">
      <c r="B14" s="659" t="s">
        <v>176</v>
      </c>
      <c r="C14" s="582"/>
      <c r="D14" s="582"/>
      <c r="E14" s="582"/>
      <c r="F14" s="582"/>
      <c r="G14" s="582"/>
      <c r="H14" s="582"/>
      <c r="I14" s="582"/>
      <c r="J14" s="582"/>
      <c r="K14" s="582"/>
      <c r="L14" s="585"/>
      <c r="M14" s="583">
        <v>62781</v>
      </c>
      <c r="N14" s="584"/>
      <c r="O14" s="584"/>
      <c r="P14" s="584"/>
      <c r="Q14" s="584"/>
      <c r="R14" s="584"/>
      <c r="S14" s="584"/>
      <c r="T14" s="584"/>
      <c r="U14" s="588">
        <v>0.3</v>
      </c>
      <c r="V14" s="588"/>
      <c r="W14" s="588"/>
      <c r="X14" s="588"/>
      <c r="Y14" s="584">
        <v>62781</v>
      </c>
      <c r="Z14" s="584"/>
      <c r="AA14" s="584"/>
      <c r="AB14" s="584"/>
      <c r="AC14" s="584"/>
      <c r="AD14" s="584"/>
      <c r="AE14" s="584"/>
      <c r="AF14" s="584"/>
      <c r="AG14" s="588">
        <v>0.6</v>
      </c>
      <c r="AH14" s="588"/>
      <c r="AI14" s="588"/>
      <c r="AJ14" s="647"/>
      <c r="AK14" s="26"/>
      <c r="AL14" s="28"/>
      <c r="AM14" s="914" t="s">
        <v>77</v>
      </c>
      <c r="AN14" s="914"/>
      <c r="AO14" s="914"/>
      <c r="AP14" s="914"/>
      <c r="AQ14" s="914"/>
      <c r="AR14" s="914"/>
      <c r="AS14" s="914"/>
      <c r="AT14" s="914"/>
      <c r="AU14" s="64"/>
      <c r="AV14" s="63"/>
      <c r="AW14" s="26"/>
      <c r="AX14" s="788" t="s">
        <v>175</v>
      </c>
      <c r="AY14" s="788"/>
      <c r="AZ14" s="788"/>
      <c r="BA14" s="788"/>
      <c r="BB14" s="788"/>
      <c r="BC14" s="788"/>
      <c r="BD14" s="788"/>
      <c r="BE14" s="25"/>
      <c r="BF14" s="795" t="s">
        <v>73</v>
      </c>
      <c r="BG14" s="788"/>
      <c r="BH14" s="788"/>
      <c r="BI14" s="796"/>
      <c r="BJ14" s="26"/>
      <c r="BK14" s="914" t="s">
        <v>174</v>
      </c>
      <c r="BL14" s="914"/>
      <c r="BM14" s="914"/>
      <c r="BN14" s="914"/>
      <c r="BO14" s="914"/>
      <c r="BP14" s="62"/>
      <c r="BQ14" s="795" t="s">
        <v>173</v>
      </c>
      <c r="BR14" s="788"/>
      <c r="BS14" s="788"/>
      <c r="BT14" s="788"/>
      <c r="BU14" s="789"/>
      <c r="BV14" s="919" t="s">
        <v>403</v>
      </c>
      <c r="BW14" s="920"/>
      <c r="BX14" s="924"/>
      <c r="BY14" s="896"/>
      <c r="BZ14" s="641" t="s">
        <v>404</v>
      </c>
      <c r="CA14" s="694"/>
      <c r="CB14" s="694"/>
      <c r="CC14" s="694"/>
      <c r="CD14" s="694"/>
      <c r="CE14" s="694"/>
      <c r="CF14" s="694"/>
      <c r="CG14" s="694"/>
      <c r="CH14" s="694"/>
      <c r="CI14" s="694"/>
      <c r="CJ14" s="694"/>
      <c r="CK14" s="694"/>
      <c r="CL14" s="694"/>
      <c r="CM14" s="694"/>
      <c r="CN14" s="921"/>
      <c r="CO14" s="583">
        <v>7586</v>
      </c>
      <c r="CP14" s="584"/>
      <c r="CQ14" s="584"/>
      <c r="CR14" s="584"/>
      <c r="CS14" s="584"/>
      <c r="CT14" s="584"/>
      <c r="CU14" s="584"/>
      <c r="CV14" s="584"/>
      <c r="CW14" s="584"/>
      <c r="CX14" s="584"/>
      <c r="CY14" s="584">
        <v>147503</v>
      </c>
      <c r="CZ14" s="584"/>
      <c r="DA14" s="584"/>
      <c r="DB14" s="584"/>
      <c r="DC14" s="584"/>
      <c r="DD14" s="584"/>
      <c r="DE14" s="584"/>
      <c r="DF14" s="584"/>
      <c r="DG14" s="584"/>
      <c r="DH14" s="903"/>
      <c r="DI14" s="4"/>
    </row>
    <row r="15" spans="2:113" ht="13.5" customHeight="1">
      <c r="B15" s="853" t="s">
        <v>172</v>
      </c>
      <c r="C15" s="695"/>
      <c r="D15" s="695"/>
      <c r="E15" s="695"/>
      <c r="F15" s="695"/>
      <c r="G15" s="695"/>
      <c r="H15" s="695"/>
      <c r="I15" s="695"/>
      <c r="J15" s="695"/>
      <c r="K15" s="695"/>
      <c r="L15" s="696"/>
      <c r="M15" s="583">
        <v>62692</v>
      </c>
      <c r="N15" s="584"/>
      <c r="O15" s="584"/>
      <c r="P15" s="584"/>
      <c r="Q15" s="584"/>
      <c r="R15" s="584"/>
      <c r="S15" s="584"/>
      <c r="T15" s="584"/>
      <c r="U15" s="588">
        <v>0.3</v>
      </c>
      <c r="V15" s="588"/>
      <c r="W15" s="588"/>
      <c r="X15" s="588"/>
      <c r="Y15" s="584">
        <v>62692</v>
      </c>
      <c r="Z15" s="584"/>
      <c r="AA15" s="584"/>
      <c r="AB15" s="584"/>
      <c r="AC15" s="584"/>
      <c r="AD15" s="584"/>
      <c r="AE15" s="584"/>
      <c r="AF15" s="584"/>
      <c r="AG15" s="588">
        <v>0.6</v>
      </c>
      <c r="AH15" s="588"/>
      <c r="AI15" s="588"/>
      <c r="AJ15" s="647"/>
      <c r="AK15" s="55"/>
      <c r="AL15" s="54"/>
      <c r="AM15" s="915"/>
      <c r="AN15" s="915"/>
      <c r="AO15" s="915"/>
      <c r="AP15" s="915"/>
      <c r="AQ15" s="915"/>
      <c r="AR15" s="915"/>
      <c r="AS15" s="915"/>
      <c r="AT15" s="915"/>
      <c r="AU15" s="54"/>
      <c r="AV15" s="61"/>
      <c r="AW15" s="55"/>
      <c r="AX15" s="916"/>
      <c r="AY15" s="916"/>
      <c r="AZ15" s="916"/>
      <c r="BA15" s="916"/>
      <c r="BB15" s="916"/>
      <c r="BC15" s="916"/>
      <c r="BD15" s="916"/>
      <c r="BE15" s="61"/>
      <c r="BF15" s="917"/>
      <c r="BG15" s="916"/>
      <c r="BH15" s="916"/>
      <c r="BI15" s="918"/>
      <c r="BJ15" s="55"/>
      <c r="BK15" s="916"/>
      <c r="BL15" s="916"/>
      <c r="BM15" s="916"/>
      <c r="BN15" s="916"/>
      <c r="BO15" s="916"/>
      <c r="BP15" s="61"/>
      <c r="BQ15" s="619" t="s">
        <v>171</v>
      </c>
      <c r="BR15" s="582"/>
      <c r="BS15" s="582"/>
      <c r="BT15" s="582"/>
      <c r="BU15" s="585"/>
      <c r="BV15" s="817" t="s">
        <v>403</v>
      </c>
      <c r="BW15" s="818"/>
      <c r="BX15" s="924"/>
      <c r="BY15" s="896"/>
      <c r="BZ15" s="619" t="s">
        <v>405</v>
      </c>
      <c r="CA15" s="694"/>
      <c r="CB15" s="694"/>
      <c r="CC15" s="694"/>
      <c r="CD15" s="694"/>
      <c r="CE15" s="694"/>
      <c r="CF15" s="694"/>
      <c r="CG15" s="694"/>
      <c r="CH15" s="694"/>
      <c r="CI15" s="694"/>
      <c r="CJ15" s="694"/>
      <c r="CK15" s="694"/>
      <c r="CL15" s="694"/>
      <c r="CM15" s="694"/>
      <c r="CN15" s="921"/>
      <c r="CO15" s="583">
        <v>600771</v>
      </c>
      <c r="CP15" s="584"/>
      <c r="CQ15" s="584"/>
      <c r="CR15" s="584"/>
      <c r="CS15" s="584"/>
      <c r="CT15" s="584"/>
      <c r="CU15" s="584"/>
      <c r="CV15" s="584"/>
      <c r="CW15" s="584"/>
      <c r="CX15" s="584"/>
      <c r="CY15" s="584">
        <v>457239</v>
      </c>
      <c r="CZ15" s="584"/>
      <c r="DA15" s="584"/>
      <c r="DB15" s="584"/>
      <c r="DC15" s="584"/>
      <c r="DD15" s="584"/>
      <c r="DE15" s="584"/>
      <c r="DF15" s="584"/>
      <c r="DG15" s="584"/>
      <c r="DH15" s="903"/>
      <c r="DI15" s="4"/>
    </row>
    <row r="16" spans="2:113" ht="13.5" customHeight="1">
      <c r="B16" s="853" t="s">
        <v>779</v>
      </c>
      <c r="C16" s="695"/>
      <c r="D16" s="695"/>
      <c r="E16" s="695"/>
      <c r="F16" s="695"/>
      <c r="G16" s="695"/>
      <c r="H16" s="695"/>
      <c r="I16" s="695"/>
      <c r="J16" s="695"/>
      <c r="K16" s="695"/>
      <c r="L16" s="696"/>
      <c r="M16" s="583" t="s">
        <v>368</v>
      </c>
      <c r="N16" s="584"/>
      <c r="O16" s="584"/>
      <c r="P16" s="584"/>
      <c r="Q16" s="584"/>
      <c r="R16" s="584"/>
      <c r="S16" s="584"/>
      <c r="T16" s="584"/>
      <c r="U16" s="588" t="s">
        <v>368</v>
      </c>
      <c r="V16" s="588"/>
      <c r="W16" s="588"/>
      <c r="X16" s="588"/>
      <c r="Y16" s="584" t="s">
        <v>368</v>
      </c>
      <c r="Z16" s="584"/>
      <c r="AA16" s="584"/>
      <c r="AB16" s="584"/>
      <c r="AC16" s="584"/>
      <c r="AD16" s="584"/>
      <c r="AE16" s="584"/>
      <c r="AF16" s="584"/>
      <c r="AG16" s="588" t="s">
        <v>368</v>
      </c>
      <c r="AH16" s="588"/>
      <c r="AI16" s="588"/>
      <c r="AJ16" s="647"/>
      <c r="AK16" s="619" t="s">
        <v>169</v>
      </c>
      <c r="AL16" s="582"/>
      <c r="AM16" s="582"/>
      <c r="AN16" s="582"/>
      <c r="AO16" s="582"/>
      <c r="AP16" s="582"/>
      <c r="AQ16" s="582"/>
      <c r="AR16" s="582"/>
      <c r="AS16" s="582"/>
      <c r="AT16" s="582"/>
      <c r="AU16" s="582"/>
      <c r="AV16" s="585"/>
      <c r="AW16" s="583">
        <v>9426931</v>
      </c>
      <c r="AX16" s="584"/>
      <c r="AY16" s="584"/>
      <c r="AZ16" s="584"/>
      <c r="BA16" s="584"/>
      <c r="BB16" s="584"/>
      <c r="BC16" s="584"/>
      <c r="BD16" s="584"/>
      <c r="BE16" s="584"/>
      <c r="BF16" s="588">
        <v>91.9</v>
      </c>
      <c r="BG16" s="588"/>
      <c r="BH16" s="588"/>
      <c r="BI16" s="588"/>
      <c r="BJ16" s="584">
        <v>74654</v>
      </c>
      <c r="BK16" s="821"/>
      <c r="BL16" s="821"/>
      <c r="BM16" s="821"/>
      <c r="BN16" s="821"/>
      <c r="BO16" s="821"/>
      <c r="BP16" s="822"/>
      <c r="BQ16" s="619" t="s">
        <v>168</v>
      </c>
      <c r="BR16" s="582"/>
      <c r="BS16" s="582"/>
      <c r="BT16" s="582"/>
      <c r="BU16" s="585"/>
      <c r="BV16" s="817" t="s">
        <v>403</v>
      </c>
      <c r="BW16" s="818"/>
      <c r="BX16" s="924"/>
      <c r="BY16" s="896"/>
      <c r="BZ16" s="619" t="s">
        <v>406</v>
      </c>
      <c r="CA16" s="684"/>
      <c r="CB16" s="684"/>
      <c r="CC16" s="684"/>
      <c r="CD16" s="684"/>
      <c r="CE16" s="684"/>
      <c r="CF16" s="684"/>
      <c r="CG16" s="684"/>
      <c r="CH16" s="684"/>
      <c r="CI16" s="684"/>
      <c r="CJ16" s="684"/>
      <c r="CK16" s="684"/>
      <c r="CL16" s="684"/>
      <c r="CM16" s="684"/>
      <c r="CN16" s="685"/>
      <c r="CO16" s="583">
        <v>143532</v>
      </c>
      <c r="CP16" s="584"/>
      <c r="CQ16" s="584"/>
      <c r="CR16" s="584"/>
      <c r="CS16" s="584"/>
      <c r="CT16" s="584"/>
      <c r="CU16" s="584"/>
      <c r="CV16" s="584"/>
      <c r="CW16" s="584"/>
      <c r="CX16" s="584"/>
      <c r="CY16" s="584">
        <v>-223841</v>
      </c>
      <c r="CZ16" s="584"/>
      <c r="DA16" s="584"/>
      <c r="DB16" s="584"/>
      <c r="DC16" s="584"/>
      <c r="DD16" s="584"/>
      <c r="DE16" s="584"/>
      <c r="DF16" s="584"/>
      <c r="DG16" s="584"/>
      <c r="DH16" s="903"/>
      <c r="DI16" s="4"/>
    </row>
    <row r="17" spans="2:113" ht="13.5" customHeight="1">
      <c r="B17" s="853" t="s">
        <v>780</v>
      </c>
      <c r="C17" s="695"/>
      <c r="D17" s="695"/>
      <c r="E17" s="695"/>
      <c r="F17" s="695"/>
      <c r="G17" s="695"/>
      <c r="H17" s="695"/>
      <c r="I17" s="695"/>
      <c r="J17" s="695"/>
      <c r="K17" s="695"/>
      <c r="L17" s="696"/>
      <c r="M17" s="583" t="s">
        <v>368</v>
      </c>
      <c r="N17" s="584"/>
      <c r="O17" s="584"/>
      <c r="P17" s="584"/>
      <c r="Q17" s="584"/>
      <c r="R17" s="584"/>
      <c r="S17" s="584"/>
      <c r="T17" s="584"/>
      <c r="U17" s="588" t="s">
        <v>368</v>
      </c>
      <c r="V17" s="588"/>
      <c r="W17" s="588"/>
      <c r="X17" s="588"/>
      <c r="Y17" s="584" t="s">
        <v>368</v>
      </c>
      <c r="Z17" s="584"/>
      <c r="AA17" s="584"/>
      <c r="AB17" s="584"/>
      <c r="AC17" s="584"/>
      <c r="AD17" s="584"/>
      <c r="AE17" s="584"/>
      <c r="AF17" s="584"/>
      <c r="AG17" s="588" t="s">
        <v>368</v>
      </c>
      <c r="AH17" s="588"/>
      <c r="AI17" s="588"/>
      <c r="AJ17" s="647"/>
      <c r="AK17" s="49"/>
      <c r="AL17" s="582" t="s">
        <v>166</v>
      </c>
      <c r="AM17" s="582"/>
      <c r="AN17" s="582"/>
      <c r="AO17" s="582"/>
      <c r="AP17" s="582"/>
      <c r="AQ17" s="582"/>
      <c r="AR17" s="582"/>
      <c r="AS17" s="582"/>
      <c r="AT17" s="582"/>
      <c r="AU17" s="582"/>
      <c r="AV17" s="585"/>
      <c r="AW17" s="583">
        <v>9426931</v>
      </c>
      <c r="AX17" s="584"/>
      <c r="AY17" s="584"/>
      <c r="AZ17" s="584"/>
      <c r="BA17" s="584"/>
      <c r="BB17" s="584"/>
      <c r="BC17" s="584"/>
      <c r="BD17" s="584"/>
      <c r="BE17" s="584"/>
      <c r="BF17" s="588">
        <v>91.9</v>
      </c>
      <c r="BG17" s="588"/>
      <c r="BH17" s="588"/>
      <c r="BI17" s="588"/>
      <c r="BJ17" s="584">
        <v>74654</v>
      </c>
      <c r="BK17" s="821"/>
      <c r="BL17" s="821"/>
      <c r="BM17" s="821"/>
      <c r="BN17" s="821"/>
      <c r="BO17" s="821"/>
      <c r="BP17" s="822"/>
      <c r="BQ17" s="619" t="s">
        <v>165</v>
      </c>
      <c r="BR17" s="582"/>
      <c r="BS17" s="582"/>
      <c r="BT17" s="582"/>
      <c r="BU17" s="585"/>
      <c r="BV17" s="817" t="s">
        <v>403</v>
      </c>
      <c r="BW17" s="818"/>
      <c r="BX17" s="924"/>
      <c r="BY17" s="896"/>
      <c r="BZ17" s="619" t="s">
        <v>39</v>
      </c>
      <c r="CA17" s="684"/>
      <c r="CB17" s="684"/>
      <c r="CC17" s="684"/>
      <c r="CD17" s="684"/>
      <c r="CE17" s="684"/>
      <c r="CF17" s="684"/>
      <c r="CG17" s="684"/>
      <c r="CH17" s="684"/>
      <c r="CI17" s="684"/>
      <c r="CJ17" s="684"/>
      <c r="CK17" s="684"/>
      <c r="CL17" s="684"/>
      <c r="CM17" s="684"/>
      <c r="CN17" s="685"/>
      <c r="CO17" s="583">
        <v>477313</v>
      </c>
      <c r="CP17" s="584"/>
      <c r="CQ17" s="584"/>
      <c r="CR17" s="584"/>
      <c r="CS17" s="584"/>
      <c r="CT17" s="584"/>
      <c r="CU17" s="584"/>
      <c r="CV17" s="584"/>
      <c r="CW17" s="584"/>
      <c r="CX17" s="584"/>
      <c r="CY17" s="584">
        <v>508893</v>
      </c>
      <c r="CZ17" s="584"/>
      <c r="DA17" s="584"/>
      <c r="DB17" s="584"/>
      <c r="DC17" s="584"/>
      <c r="DD17" s="584"/>
      <c r="DE17" s="584"/>
      <c r="DF17" s="584"/>
      <c r="DG17" s="584"/>
      <c r="DH17" s="903"/>
      <c r="DI17" s="4"/>
    </row>
    <row r="18" spans="2:113" ht="13.5" customHeight="1">
      <c r="B18" s="853" t="s">
        <v>170</v>
      </c>
      <c r="C18" s="695"/>
      <c r="D18" s="695"/>
      <c r="E18" s="695"/>
      <c r="F18" s="695"/>
      <c r="G18" s="695"/>
      <c r="H18" s="695"/>
      <c r="I18" s="695"/>
      <c r="J18" s="695"/>
      <c r="K18" s="695"/>
      <c r="L18" s="696"/>
      <c r="M18" s="583">
        <v>1210516</v>
      </c>
      <c r="N18" s="584"/>
      <c r="O18" s="584"/>
      <c r="P18" s="584"/>
      <c r="Q18" s="584"/>
      <c r="R18" s="584"/>
      <c r="S18" s="584"/>
      <c r="T18" s="584"/>
      <c r="U18" s="588">
        <v>5.2</v>
      </c>
      <c r="V18" s="588"/>
      <c r="W18" s="588"/>
      <c r="X18" s="588"/>
      <c r="Y18" s="584">
        <v>1210516</v>
      </c>
      <c r="Z18" s="584"/>
      <c r="AA18" s="584"/>
      <c r="AB18" s="584"/>
      <c r="AC18" s="584"/>
      <c r="AD18" s="584"/>
      <c r="AE18" s="584"/>
      <c r="AF18" s="584"/>
      <c r="AG18" s="588">
        <v>10.7</v>
      </c>
      <c r="AH18" s="588"/>
      <c r="AI18" s="588"/>
      <c r="AJ18" s="647"/>
      <c r="AK18" s="49"/>
      <c r="AL18" s="6"/>
      <c r="AM18" s="908" t="s">
        <v>7</v>
      </c>
      <c r="AN18" s="908"/>
      <c r="AO18" s="908"/>
      <c r="AP18" s="908"/>
      <c r="AQ18" s="908"/>
      <c r="AR18" s="908"/>
      <c r="AS18" s="908"/>
      <c r="AT18" s="908"/>
      <c r="AU18" s="908"/>
      <c r="AV18" s="909"/>
      <c r="AW18" s="583">
        <v>4186882</v>
      </c>
      <c r="AX18" s="584"/>
      <c r="AY18" s="584"/>
      <c r="AZ18" s="584"/>
      <c r="BA18" s="584"/>
      <c r="BB18" s="584"/>
      <c r="BC18" s="584"/>
      <c r="BD18" s="584"/>
      <c r="BE18" s="584"/>
      <c r="BF18" s="588">
        <v>40.799999999999997</v>
      </c>
      <c r="BG18" s="588"/>
      <c r="BH18" s="588"/>
      <c r="BI18" s="588"/>
      <c r="BJ18" s="584">
        <v>74654</v>
      </c>
      <c r="BK18" s="821"/>
      <c r="BL18" s="821"/>
      <c r="BM18" s="821"/>
      <c r="BN18" s="821"/>
      <c r="BO18" s="821"/>
      <c r="BP18" s="822"/>
      <c r="BQ18" s="619" t="s">
        <v>163</v>
      </c>
      <c r="BR18" s="582"/>
      <c r="BS18" s="582"/>
      <c r="BT18" s="582"/>
      <c r="BU18" s="585"/>
      <c r="BV18" s="817" t="s">
        <v>403</v>
      </c>
      <c r="BW18" s="818"/>
      <c r="BX18" s="924"/>
      <c r="BY18" s="896"/>
      <c r="BZ18" s="619" t="s">
        <v>407</v>
      </c>
      <c r="CA18" s="684"/>
      <c r="CB18" s="684"/>
      <c r="CC18" s="684"/>
      <c r="CD18" s="684"/>
      <c r="CE18" s="684"/>
      <c r="CF18" s="684"/>
      <c r="CG18" s="684"/>
      <c r="CH18" s="684"/>
      <c r="CI18" s="684"/>
      <c r="CJ18" s="684"/>
      <c r="CK18" s="684"/>
      <c r="CL18" s="684"/>
      <c r="CM18" s="684"/>
      <c r="CN18" s="685"/>
      <c r="CO18" s="583" t="s">
        <v>368</v>
      </c>
      <c r="CP18" s="584"/>
      <c r="CQ18" s="584"/>
      <c r="CR18" s="584"/>
      <c r="CS18" s="584"/>
      <c r="CT18" s="584"/>
      <c r="CU18" s="584"/>
      <c r="CV18" s="584"/>
      <c r="CW18" s="584"/>
      <c r="CX18" s="584"/>
      <c r="CY18" s="584" t="s">
        <v>368</v>
      </c>
      <c r="CZ18" s="584"/>
      <c r="DA18" s="584"/>
      <c r="DB18" s="584"/>
      <c r="DC18" s="584"/>
      <c r="DD18" s="584"/>
      <c r="DE18" s="584"/>
      <c r="DF18" s="584"/>
      <c r="DG18" s="584"/>
      <c r="DH18" s="903"/>
      <c r="DI18" s="4"/>
    </row>
    <row r="19" spans="2:113" ht="13.5" customHeight="1">
      <c r="B19" s="853" t="s">
        <v>167</v>
      </c>
      <c r="C19" s="695"/>
      <c r="D19" s="695"/>
      <c r="E19" s="695"/>
      <c r="F19" s="695"/>
      <c r="G19" s="695"/>
      <c r="H19" s="695"/>
      <c r="I19" s="695"/>
      <c r="J19" s="695"/>
      <c r="K19" s="695"/>
      <c r="L19" s="696"/>
      <c r="M19" s="583" t="s">
        <v>368</v>
      </c>
      <c r="N19" s="584"/>
      <c r="O19" s="584"/>
      <c r="P19" s="584"/>
      <c r="Q19" s="584"/>
      <c r="R19" s="584"/>
      <c r="S19" s="584"/>
      <c r="T19" s="584"/>
      <c r="U19" s="588" t="s">
        <v>368</v>
      </c>
      <c r="V19" s="588"/>
      <c r="W19" s="588"/>
      <c r="X19" s="588"/>
      <c r="Y19" s="584" t="s">
        <v>368</v>
      </c>
      <c r="Z19" s="584"/>
      <c r="AA19" s="584"/>
      <c r="AB19" s="584"/>
      <c r="AC19" s="584"/>
      <c r="AD19" s="584"/>
      <c r="AE19" s="584"/>
      <c r="AF19" s="584"/>
      <c r="AG19" s="588" t="s">
        <v>368</v>
      </c>
      <c r="AH19" s="588"/>
      <c r="AI19" s="588"/>
      <c r="AJ19" s="647"/>
      <c r="AK19" s="911" t="s">
        <v>116</v>
      </c>
      <c r="AL19" s="60"/>
      <c r="AM19" s="59"/>
      <c r="AN19" s="894" t="s">
        <v>161</v>
      </c>
      <c r="AO19" s="894"/>
      <c r="AP19" s="894"/>
      <c r="AQ19" s="894"/>
      <c r="AR19" s="894"/>
      <c r="AS19" s="894"/>
      <c r="AT19" s="894"/>
      <c r="AU19" s="894"/>
      <c r="AV19" s="895"/>
      <c r="AW19" s="741">
        <v>101119</v>
      </c>
      <c r="AX19" s="742"/>
      <c r="AY19" s="742"/>
      <c r="AZ19" s="742"/>
      <c r="BA19" s="742"/>
      <c r="BB19" s="742"/>
      <c r="BC19" s="742"/>
      <c r="BD19" s="742"/>
      <c r="BE19" s="742"/>
      <c r="BF19" s="743">
        <v>1</v>
      </c>
      <c r="BG19" s="743"/>
      <c r="BH19" s="743"/>
      <c r="BI19" s="743"/>
      <c r="BJ19" s="742" t="s">
        <v>368</v>
      </c>
      <c r="BK19" s="831"/>
      <c r="BL19" s="831"/>
      <c r="BM19" s="831"/>
      <c r="BN19" s="831"/>
      <c r="BO19" s="831"/>
      <c r="BP19" s="832"/>
      <c r="BQ19" s="619" t="s">
        <v>160</v>
      </c>
      <c r="BR19" s="582"/>
      <c r="BS19" s="582"/>
      <c r="BT19" s="582"/>
      <c r="BU19" s="585"/>
      <c r="BV19" s="817" t="s">
        <v>403</v>
      </c>
      <c r="BW19" s="818"/>
      <c r="BX19" s="924"/>
      <c r="BY19" s="896"/>
      <c r="BZ19" s="619" t="s">
        <v>408</v>
      </c>
      <c r="CA19" s="684"/>
      <c r="CB19" s="684"/>
      <c r="CC19" s="684"/>
      <c r="CD19" s="684"/>
      <c r="CE19" s="684"/>
      <c r="CF19" s="684"/>
      <c r="CG19" s="684"/>
      <c r="CH19" s="684"/>
      <c r="CI19" s="684"/>
      <c r="CJ19" s="684"/>
      <c r="CK19" s="684"/>
      <c r="CL19" s="684"/>
      <c r="CM19" s="684"/>
      <c r="CN19" s="685"/>
      <c r="CO19" s="583">
        <v>1147563</v>
      </c>
      <c r="CP19" s="584"/>
      <c r="CQ19" s="584"/>
      <c r="CR19" s="584"/>
      <c r="CS19" s="584"/>
      <c r="CT19" s="584"/>
      <c r="CU19" s="584"/>
      <c r="CV19" s="584"/>
      <c r="CW19" s="584"/>
      <c r="CX19" s="584"/>
      <c r="CY19" s="584">
        <v>1504987</v>
      </c>
      <c r="CZ19" s="584"/>
      <c r="DA19" s="584"/>
      <c r="DB19" s="584"/>
      <c r="DC19" s="584"/>
      <c r="DD19" s="584"/>
      <c r="DE19" s="584"/>
      <c r="DF19" s="584"/>
      <c r="DG19" s="584"/>
      <c r="DH19" s="903"/>
      <c r="DI19" s="4"/>
    </row>
    <row r="20" spans="2:113" ht="13.5" customHeight="1">
      <c r="B20" s="853" t="s">
        <v>164</v>
      </c>
      <c r="C20" s="695"/>
      <c r="D20" s="695"/>
      <c r="E20" s="695"/>
      <c r="F20" s="695"/>
      <c r="G20" s="695"/>
      <c r="H20" s="695"/>
      <c r="I20" s="695"/>
      <c r="J20" s="695"/>
      <c r="K20" s="695"/>
      <c r="L20" s="696"/>
      <c r="M20" s="583" t="s">
        <v>368</v>
      </c>
      <c r="N20" s="584"/>
      <c r="O20" s="584"/>
      <c r="P20" s="584"/>
      <c r="Q20" s="584"/>
      <c r="R20" s="584"/>
      <c r="S20" s="584"/>
      <c r="T20" s="584"/>
      <c r="U20" s="588" t="s">
        <v>368</v>
      </c>
      <c r="V20" s="588"/>
      <c r="W20" s="588"/>
      <c r="X20" s="588"/>
      <c r="Y20" s="584" t="s">
        <v>368</v>
      </c>
      <c r="Z20" s="584"/>
      <c r="AA20" s="584"/>
      <c r="AB20" s="584"/>
      <c r="AC20" s="584"/>
      <c r="AD20" s="584"/>
      <c r="AE20" s="584"/>
      <c r="AF20" s="584"/>
      <c r="AG20" s="588" t="s">
        <v>368</v>
      </c>
      <c r="AH20" s="588"/>
      <c r="AI20" s="588"/>
      <c r="AJ20" s="647"/>
      <c r="AK20" s="912"/>
      <c r="AL20" s="58"/>
      <c r="AM20" s="6"/>
      <c r="AN20" s="582" t="s">
        <v>158</v>
      </c>
      <c r="AO20" s="582"/>
      <c r="AP20" s="582"/>
      <c r="AQ20" s="582"/>
      <c r="AR20" s="582"/>
      <c r="AS20" s="582"/>
      <c r="AT20" s="582"/>
      <c r="AU20" s="582"/>
      <c r="AV20" s="585"/>
      <c r="AW20" s="583">
        <v>3426468</v>
      </c>
      <c r="AX20" s="584"/>
      <c r="AY20" s="584"/>
      <c r="AZ20" s="584"/>
      <c r="BA20" s="584"/>
      <c r="BB20" s="584"/>
      <c r="BC20" s="584"/>
      <c r="BD20" s="584"/>
      <c r="BE20" s="584"/>
      <c r="BF20" s="588">
        <v>33.4</v>
      </c>
      <c r="BG20" s="588"/>
      <c r="BH20" s="588"/>
      <c r="BI20" s="588"/>
      <c r="BJ20" s="584" t="s">
        <v>368</v>
      </c>
      <c r="BK20" s="821"/>
      <c r="BL20" s="821"/>
      <c r="BM20" s="821"/>
      <c r="BN20" s="821"/>
      <c r="BO20" s="821"/>
      <c r="BP20" s="822"/>
      <c r="BQ20" s="619" t="s">
        <v>157</v>
      </c>
      <c r="BR20" s="582"/>
      <c r="BS20" s="582"/>
      <c r="BT20" s="582"/>
      <c r="BU20" s="585"/>
      <c r="BV20" s="817" t="s">
        <v>403</v>
      </c>
      <c r="BW20" s="818"/>
      <c r="BX20" s="897"/>
      <c r="BY20" s="898"/>
      <c r="BZ20" s="697" t="s">
        <v>410</v>
      </c>
      <c r="CA20" s="901"/>
      <c r="CB20" s="901"/>
      <c r="CC20" s="901"/>
      <c r="CD20" s="901"/>
      <c r="CE20" s="901"/>
      <c r="CF20" s="901"/>
      <c r="CG20" s="901"/>
      <c r="CH20" s="901"/>
      <c r="CI20" s="901"/>
      <c r="CJ20" s="901"/>
      <c r="CK20" s="901"/>
      <c r="CL20" s="901"/>
      <c r="CM20" s="901"/>
      <c r="CN20" s="902"/>
      <c r="CO20" s="583">
        <v>-526718</v>
      </c>
      <c r="CP20" s="584"/>
      <c r="CQ20" s="584"/>
      <c r="CR20" s="584"/>
      <c r="CS20" s="584"/>
      <c r="CT20" s="584"/>
      <c r="CU20" s="584"/>
      <c r="CV20" s="584"/>
      <c r="CW20" s="584"/>
      <c r="CX20" s="584"/>
      <c r="CY20" s="584">
        <v>-1219935</v>
      </c>
      <c r="CZ20" s="584"/>
      <c r="DA20" s="584"/>
      <c r="DB20" s="584"/>
      <c r="DC20" s="584"/>
      <c r="DD20" s="584"/>
      <c r="DE20" s="584"/>
      <c r="DF20" s="584"/>
      <c r="DG20" s="584"/>
      <c r="DH20" s="903"/>
      <c r="DI20" s="4"/>
    </row>
    <row r="21" spans="2:113" ht="13.5" customHeight="1">
      <c r="B21" s="853" t="s">
        <v>162</v>
      </c>
      <c r="C21" s="695"/>
      <c r="D21" s="695"/>
      <c r="E21" s="695"/>
      <c r="F21" s="695"/>
      <c r="G21" s="695"/>
      <c r="H21" s="695"/>
      <c r="I21" s="695"/>
      <c r="J21" s="695"/>
      <c r="K21" s="695"/>
      <c r="L21" s="696"/>
      <c r="M21" s="583">
        <v>58167</v>
      </c>
      <c r="N21" s="584"/>
      <c r="O21" s="584"/>
      <c r="P21" s="584"/>
      <c r="Q21" s="584"/>
      <c r="R21" s="584"/>
      <c r="S21" s="584"/>
      <c r="T21" s="584"/>
      <c r="U21" s="588">
        <v>0.2</v>
      </c>
      <c r="V21" s="588"/>
      <c r="W21" s="588"/>
      <c r="X21" s="588"/>
      <c r="Y21" s="584">
        <v>58167</v>
      </c>
      <c r="Z21" s="584"/>
      <c r="AA21" s="584"/>
      <c r="AB21" s="584"/>
      <c r="AC21" s="584"/>
      <c r="AD21" s="584"/>
      <c r="AE21" s="584"/>
      <c r="AF21" s="584"/>
      <c r="AG21" s="588">
        <v>0.5</v>
      </c>
      <c r="AH21" s="588"/>
      <c r="AI21" s="588"/>
      <c r="AJ21" s="647"/>
      <c r="AK21" s="912"/>
      <c r="AL21" s="58"/>
      <c r="AM21" s="6"/>
      <c r="AN21" s="582" t="s">
        <v>155</v>
      </c>
      <c r="AO21" s="582"/>
      <c r="AP21" s="582"/>
      <c r="AQ21" s="582"/>
      <c r="AR21" s="582"/>
      <c r="AS21" s="582"/>
      <c r="AT21" s="582"/>
      <c r="AU21" s="582"/>
      <c r="AV21" s="585"/>
      <c r="AW21" s="583">
        <v>155960</v>
      </c>
      <c r="AX21" s="584"/>
      <c r="AY21" s="584"/>
      <c r="AZ21" s="584"/>
      <c r="BA21" s="584"/>
      <c r="BB21" s="584"/>
      <c r="BC21" s="584"/>
      <c r="BD21" s="584"/>
      <c r="BE21" s="584"/>
      <c r="BF21" s="588">
        <v>1.5</v>
      </c>
      <c r="BG21" s="588"/>
      <c r="BH21" s="588"/>
      <c r="BI21" s="588"/>
      <c r="BJ21" s="584" t="s">
        <v>368</v>
      </c>
      <c r="BK21" s="821"/>
      <c r="BL21" s="821"/>
      <c r="BM21" s="821"/>
      <c r="BN21" s="821"/>
      <c r="BO21" s="821"/>
      <c r="BP21" s="822"/>
      <c r="BQ21" s="619" t="s">
        <v>154</v>
      </c>
      <c r="BR21" s="582"/>
      <c r="BS21" s="582"/>
      <c r="BT21" s="582"/>
      <c r="BU21" s="585"/>
      <c r="BV21" s="817" t="s">
        <v>403</v>
      </c>
      <c r="BW21" s="818"/>
      <c r="BX21" s="26"/>
      <c r="BY21" s="28"/>
      <c r="BZ21" s="28"/>
      <c r="CA21" s="788" t="s">
        <v>153</v>
      </c>
      <c r="CB21" s="788"/>
      <c r="CC21" s="788"/>
      <c r="CD21" s="788"/>
      <c r="CE21" s="788"/>
      <c r="CF21" s="788"/>
      <c r="CG21" s="788"/>
      <c r="CH21" s="788"/>
      <c r="CI21" s="788"/>
      <c r="CJ21" s="788"/>
      <c r="CK21" s="788"/>
      <c r="CL21" s="27"/>
      <c r="CM21" s="27"/>
      <c r="CN21" s="25"/>
      <c r="CO21" s="910" t="s">
        <v>152</v>
      </c>
      <c r="CP21" s="632"/>
      <c r="CQ21" s="632"/>
      <c r="CR21" s="632"/>
      <c r="CS21" s="632"/>
      <c r="CT21" s="893" t="s">
        <v>411</v>
      </c>
      <c r="CU21" s="788"/>
      <c r="CV21" s="788"/>
      <c r="CW21" s="788"/>
      <c r="CX21" s="788"/>
      <c r="CY21" s="796"/>
      <c r="CZ21" s="893" t="s">
        <v>412</v>
      </c>
      <c r="DA21" s="745"/>
      <c r="DB21" s="745"/>
      <c r="DC21" s="745"/>
      <c r="DD21" s="745"/>
      <c r="DE21" s="745"/>
      <c r="DF21" s="745"/>
      <c r="DG21" s="745"/>
      <c r="DH21" s="904"/>
      <c r="DI21" s="4"/>
    </row>
    <row r="22" spans="2:113" ht="13.5" customHeight="1">
      <c r="B22" s="659" t="s">
        <v>159</v>
      </c>
      <c r="C22" s="582"/>
      <c r="D22" s="582"/>
      <c r="E22" s="582"/>
      <c r="F22" s="582"/>
      <c r="G22" s="582"/>
      <c r="H22" s="582"/>
      <c r="I22" s="582"/>
      <c r="J22" s="582"/>
      <c r="K22" s="582"/>
      <c r="L22" s="585"/>
      <c r="M22" s="583" t="s">
        <v>368</v>
      </c>
      <c r="N22" s="584"/>
      <c r="O22" s="584"/>
      <c r="P22" s="584"/>
      <c r="Q22" s="584"/>
      <c r="R22" s="584"/>
      <c r="S22" s="584"/>
      <c r="T22" s="584"/>
      <c r="U22" s="588" t="s">
        <v>368</v>
      </c>
      <c r="V22" s="588"/>
      <c r="W22" s="588"/>
      <c r="X22" s="588"/>
      <c r="Y22" s="584" t="s">
        <v>368</v>
      </c>
      <c r="Z22" s="584"/>
      <c r="AA22" s="584"/>
      <c r="AB22" s="584"/>
      <c r="AC22" s="584"/>
      <c r="AD22" s="584"/>
      <c r="AE22" s="584"/>
      <c r="AF22" s="584"/>
      <c r="AG22" s="588" t="s">
        <v>368</v>
      </c>
      <c r="AH22" s="588"/>
      <c r="AI22" s="588"/>
      <c r="AJ22" s="647"/>
      <c r="AK22" s="913"/>
      <c r="AL22" s="57"/>
      <c r="AM22" s="56"/>
      <c r="AN22" s="908" t="s">
        <v>150</v>
      </c>
      <c r="AO22" s="908"/>
      <c r="AP22" s="908"/>
      <c r="AQ22" s="908"/>
      <c r="AR22" s="908"/>
      <c r="AS22" s="908"/>
      <c r="AT22" s="908"/>
      <c r="AU22" s="908"/>
      <c r="AV22" s="909"/>
      <c r="AW22" s="733">
        <v>503335</v>
      </c>
      <c r="AX22" s="734"/>
      <c r="AY22" s="734"/>
      <c r="AZ22" s="734"/>
      <c r="BA22" s="734"/>
      <c r="BB22" s="734"/>
      <c r="BC22" s="734"/>
      <c r="BD22" s="734"/>
      <c r="BE22" s="734"/>
      <c r="BF22" s="735">
        <v>4.9000000000000004</v>
      </c>
      <c r="BG22" s="735"/>
      <c r="BH22" s="735"/>
      <c r="BI22" s="735"/>
      <c r="BJ22" s="734">
        <v>74654</v>
      </c>
      <c r="BK22" s="833"/>
      <c r="BL22" s="833"/>
      <c r="BM22" s="833"/>
      <c r="BN22" s="833"/>
      <c r="BO22" s="833"/>
      <c r="BP22" s="834"/>
      <c r="BQ22" s="619" t="s">
        <v>149</v>
      </c>
      <c r="BR22" s="582"/>
      <c r="BS22" s="582"/>
      <c r="BT22" s="582"/>
      <c r="BU22" s="585"/>
      <c r="BV22" s="817" t="s">
        <v>403</v>
      </c>
      <c r="BW22" s="818"/>
      <c r="BX22" s="55"/>
      <c r="BY22" s="54"/>
      <c r="BZ22" s="36"/>
      <c r="CA22" s="806"/>
      <c r="CB22" s="806"/>
      <c r="CC22" s="806"/>
      <c r="CD22" s="806"/>
      <c r="CE22" s="806"/>
      <c r="CF22" s="806"/>
      <c r="CG22" s="806"/>
      <c r="CH22" s="806"/>
      <c r="CI22" s="806"/>
      <c r="CJ22" s="806"/>
      <c r="CK22" s="806"/>
      <c r="CL22" s="36"/>
      <c r="CM22" s="36"/>
      <c r="CN22" s="53"/>
      <c r="CO22" s="661"/>
      <c r="CP22" s="662"/>
      <c r="CQ22" s="662"/>
      <c r="CR22" s="662"/>
      <c r="CS22" s="662"/>
      <c r="CT22" s="855"/>
      <c r="CU22" s="806"/>
      <c r="CV22" s="806"/>
      <c r="CW22" s="806"/>
      <c r="CX22" s="806"/>
      <c r="CY22" s="856"/>
      <c r="CZ22" s="905"/>
      <c r="DA22" s="906"/>
      <c r="DB22" s="906"/>
      <c r="DC22" s="906"/>
      <c r="DD22" s="906"/>
      <c r="DE22" s="906"/>
      <c r="DF22" s="906"/>
      <c r="DG22" s="906"/>
      <c r="DH22" s="907"/>
      <c r="DI22" s="4"/>
    </row>
    <row r="23" spans="2:113" ht="13.5" customHeight="1">
      <c r="B23" s="659" t="s">
        <v>156</v>
      </c>
      <c r="C23" s="582"/>
      <c r="D23" s="582"/>
      <c r="E23" s="582"/>
      <c r="F23" s="582"/>
      <c r="G23" s="582"/>
      <c r="H23" s="582"/>
      <c r="I23" s="582"/>
      <c r="J23" s="582"/>
      <c r="K23" s="582"/>
      <c r="L23" s="585"/>
      <c r="M23" s="583">
        <v>41796</v>
      </c>
      <c r="N23" s="584"/>
      <c r="O23" s="584"/>
      <c r="P23" s="584"/>
      <c r="Q23" s="584"/>
      <c r="R23" s="584"/>
      <c r="S23" s="584"/>
      <c r="T23" s="584"/>
      <c r="U23" s="588">
        <v>0.2</v>
      </c>
      <c r="V23" s="588"/>
      <c r="W23" s="588"/>
      <c r="X23" s="588"/>
      <c r="Y23" s="584">
        <v>41796</v>
      </c>
      <c r="Z23" s="584"/>
      <c r="AA23" s="584"/>
      <c r="AB23" s="584"/>
      <c r="AC23" s="584"/>
      <c r="AD23" s="584"/>
      <c r="AE23" s="584"/>
      <c r="AF23" s="584"/>
      <c r="AG23" s="588">
        <v>0.4</v>
      </c>
      <c r="AH23" s="588"/>
      <c r="AI23" s="588"/>
      <c r="AJ23" s="647"/>
      <c r="AK23" s="46"/>
      <c r="AL23" s="4"/>
      <c r="AM23" s="894" t="s">
        <v>147</v>
      </c>
      <c r="AN23" s="894"/>
      <c r="AO23" s="894"/>
      <c r="AP23" s="894"/>
      <c r="AQ23" s="894"/>
      <c r="AR23" s="894"/>
      <c r="AS23" s="894"/>
      <c r="AT23" s="894"/>
      <c r="AU23" s="894"/>
      <c r="AV23" s="895"/>
      <c r="AW23" s="741">
        <v>4736021</v>
      </c>
      <c r="AX23" s="742"/>
      <c r="AY23" s="742"/>
      <c r="AZ23" s="742"/>
      <c r="BA23" s="742"/>
      <c r="BB23" s="742"/>
      <c r="BC23" s="742"/>
      <c r="BD23" s="742"/>
      <c r="BE23" s="742"/>
      <c r="BF23" s="743">
        <v>46.2</v>
      </c>
      <c r="BG23" s="743"/>
      <c r="BH23" s="743"/>
      <c r="BI23" s="743"/>
      <c r="BJ23" s="742" t="s">
        <v>368</v>
      </c>
      <c r="BK23" s="831"/>
      <c r="BL23" s="831"/>
      <c r="BM23" s="831"/>
      <c r="BN23" s="831"/>
      <c r="BO23" s="831"/>
      <c r="BP23" s="832"/>
      <c r="BQ23" s="835" t="s">
        <v>146</v>
      </c>
      <c r="BR23" s="695"/>
      <c r="BS23" s="695"/>
      <c r="BT23" s="695"/>
      <c r="BU23" s="696"/>
      <c r="BV23" s="817" t="s">
        <v>403</v>
      </c>
      <c r="BW23" s="818"/>
      <c r="BX23" s="720" t="s">
        <v>145</v>
      </c>
      <c r="BY23" s="896"/>
      <c r="BZ23" s="641" t="s">
        <v>144</v>
      </c>
      <c r="CA23" s="642"/>
      <c r="CB23" s="642"/>
      <c r="CC23" s="642"/>
      <c r="CD23" s="642"/>
      <c r="CE23" s="642"/>
      <c r="CF23" s="642"/>
      <c r="CG23" s="642"/>
      <c r="CH23" s="642"/>
      <c r="CI23" s="642"/>
      <c r="CJ23" s="642"/>
      <c r="CK23" s="642"/>
      <c r="CL23" s="642"/>
      <c r="CM23" s="642"/>
      <c r="CN23" s="643"/>
      <c r="CO23" s="899">
        <v>342</v>
      </c>
      <c r="CP23" s="900"/>
      <c r="CQ23" s="900"/>
      <c r="CR23" s="900"/>
      <c r="CS23" s="900"/>
      <c r="CT23" s="888">
        <f>CO23*CZ23</f>
        <v>1098504</v>
      </c>
      <c r="CU23" s="888"/>
      <c r="CV23" s="888"/>
      <c r="CW23" s="888"/>
      <c r="CX23" s="888"/>
      <c r="CY23" s="888"/>
      <c r="CZ23" s="888">
        <v>3212</v>
      </c>
      <c r="DA23" s="888"/>
      <c r="DB23" s="888"/>
      <c r="DC23" s="888"/>
      <c r="DD23" s="888"/>
      <c r="DE23" s="888"/>
      <c r="DF23" s="888"/>
      <c r="DG23" s="888"/>
      <c r="DH23" s="889"/>
      <c r="DI23" s="4"/>
    </row>
    <row r="24" spans="2:113" ht="13.5" customHeight="1">
      <c r="B24" s="659" t="s">
        <v>151</v>
      </c>
      <c r="C24" s="582"/>
      <c r="D24" s="582"/>
      <c r="E24" s="582"/>
      <c r="F24" s="582"/>
      <c r="G24" s="582"/>
      <c r="H24" s="582"/>
      <c r="I24" s="582"/>
      <c r="J24" s="582"/>
      <c r="K24" s="582"/>
      <c r="L24" s="585"/>
      <c r="M24" s="583">
        <v>113879</v>
      </c>
      <c r="N24" s="584"/>
      <c r="O24" s="584"/>
      <c r="P24" s="584"/>
      <c r="Q24" s="584"/>
      <c r="R24" s="584"/>
      <c r="S24" s="584"/>
      <c r="T24" s="584"/>
      <c r="U24" s="588">
        <v>0.5</v>
      </c>
      <c r="V24" s="588"/>
      <c r="W24" s="588"/>
      <c r="X24" s="588"/>
      <c r="Y24" s="584">
        <v>30666</v>
      </c>
      <c r="Z24" s="584"/>
      <c r="AA24" s="584"/>
      <c r="AB24" s="584"/>
      <c r="AC24" s="584"/>
      <c r="AD24" s="584"/>
      <c r="AE24" s="584"/>
      <c r="AF24" s="584"/>
      <c r="AG24" s="588">
        <v>0.3</v>
      </c>
      <c r="AH24" s="588"/>
      <c r="AI24" s="588"/>
      <c r="AJ24" s="647"/>
      <c r="AK24" s="46"/>
      <c r="AL24" s="4"/>
      <c r="AM24" s="4"/>
      <c r="AN24" s="582" t="s">
        <v>142</v>
      </c>
      <c r="AO24" s="582"/>
      <c r="AP24" s="582"/>
      <c r="AQ24" s="582"/>
      <c r="AR24" s="582"/>
      <c r="AS24" s="582"/>
      <c r="AT24" s="582"/>
      <c r="AU24" s="582"/>
      <c r="AV24" s="585"/>
      <c r="AW24" s="583">
        <v>4652173</v>
      </c>
      <c r="AX24" s="584"/>
      <c r="AY24" s="584"/>
      <c r="AZ24" s="584"/>
      <c r="BA24" s="584"/>
      <c r="BB24" s="584"/>
      <c r="BC24" s="584"/>
      <c r="BD24" s="584"/>
      <c r="BE24" s="584"/>
      <c r="BF24" s="588">
        <v>45.4</v>
      </c>
      <c r="BG24" s="588"/>
      <c r="BH24" s="588"/>
      <c r="BI24" s="588"/>
      <c r="BJ24" s="584" t="s">
        <v>368</v>
      </c>
      <c r="BK24" s="821"/>
      <c r="BL24" s="821"/>
      <c r="BM24" s="821"/>
      <c r="BN24" s="821"/>
      <c r="BO24" s="821"/>
      <c r="BP24" s="822"/>
      <c r="BQ24" s="890" t="s">
        <v>141</v>
      </c>
      <c r="BR24" s="891"/>
      <c r="BS24" s="891"/>
      <c r="BT24" s="891"/>
      <c r="BU24" s="892"/>
      <c r="BV24" s="817" t="s">
        <v>403</v>
      </c>
      <c r="BW24" s="818"/>
      <c r="BX24" s="720"/>
      <c r="BY24" s="896"/>
      <c r="BZ24" s="52"/>
      <c r="CA24" s="582" t="s">
        <v>140</v>
      </c>
      <c r="CB24" s="582"/>
      <c r="CC24" s="582"/>
      <c r="CD24" s="582"/>
      <c r="CE24" s="582"/>
      <c r="CF24" s="582"/>
      <c r="CG24" s="582"/>
      <c r="CH24" s="582"/>
      <c r="CI24" s="582"/>
      <c r="CJ24" s="582"/>
      <c r="CK24" s="582"/>
      <c r="CL24" s="582"/>
      <c r="CM24" s="582"/>
      <c r="CN24" s="585"/>
      <c r="CO24" s="583" t="s">
        <v>368</v>
      </c>
      <c r="CP24" s="584"/>
      <c r="CQ24" s="584"/>
      <c r="CR24" s="584"/>
      <c r="CS24" s="584"/>
      <c r="CT24" s="752" t="s">
        <v>368</v>
      </c>
      <c r="CU24" s="752"/>
      <c r="CV24" s="752"/>
      <c r="CW24" s="752"/>
      <c r="CX24" s="752"/>
      <c r="CY24" s="752"/>
      <c r="CZ24" s="752" t="s">
        <v>368</v>
      </c>
      <c r="DA24" s="752"/>
      <c r="DB24" s="752"/>
      <c r="DC24" s="752"/>
      <c r="DD24" s="752"/>
      <c r="DE24" s="752"/>
      <c r="DF24" s="752"/>
      <c r="DG24" s="752"/>
      <c r="DH24" s="754"/>
      <c r="DI24" s="4"/>
    </row>
    <row r="25" spans="2:113" ht="13.5" customHeight="1">
      <c r="B25" s="878" t="s">
        <v>116</v>
      </c>
      <c r="C25" s="885" t="s">
        <v>148</v>
      </c>
      <c r="D25" s="886"/>
      <c r="E25" s="886"/>
      <c r="F25" s="886"/>
      <c r="G25" s="886"/>
      <c r="H25" s="886"/>
      <c r="I25" s="886"/>
      <c r="J25" s="886"/>
      <c r="K25" s="886"/>
      <c r="L25" s="887"/>
      <c r="M25" s="741">
        <v>30666</v>
      </c>
      <c r="N25" s="742"/>
      <c r="O25" s="742"/>
      <c r="P25" s="742"/>
      <c r="Q25" s="742"/>
      <c r="R25" s="742"/>
      <c r="S25" s="742"/>
      <c r="T25" s="742"/>
      <c r="U25" s="743">
        <v>0.1</v>
      </c>
      <c r="V25" s="743"/>
      <c r="W25" s="743"/>
      <c r="X25" s="743"/>
      <c r="Y25" s="742">
        <v>30666</v>
      </c>
      <c r="Z25" s="742"/>
      <c r="AA25" s="742"/>
      <c r="AB25" s="742"/>
      <c r="AC25" s="742"/>
      <c r="AD25" s="742"/>
      <c r="AE25" s="742"/>
      <c r="AF25" s="742"/>
      <c r="AG25" s="743">
        <v>0.3</v>
      </c>
      <c r="AH25" s="743"/>
      <c r="AI25" s="743"/>
      <c r="AJ25" s="781"/>
      <c r="AK25" s="46"/>
      <c r="AL25" s="4"/>
      <c r="AM25" s="582" t="s">
        <v>138</v>
      </c>
      <c r="AN25" s="582"/>
      <c r="AO25" s="582"/>
      <c r="AP25" s="582"/>
      <c r="AQ25" s="582"/>
      <c r="AR25" s="582"/>
      <c r="AS25" s="582"/>
      <c r="AT25" s="582"/>
      <c r="AU25" s="582"/>
      <c r="AV25" s="585"/>
      <c r="AW25" s="583">
        <v>87143</v>
      </c>
      <c r="AX25" s="584"/>
      <c r="AY25" s="584"/>
      <c r="AZ25" s="584"/>
      <c r="BA25" s="584"/>
      <c r="BB25" s="584"/>
      <c r="BC25" s="584"/>
      <c r="BD25" s="584"/>
      <c r="BE25" s="584"/>
      <c r="BF25" s="588">
        <v>0.8</v>
      </c>
      <c r="BG25" s="588"/>
      <c r="BH25" s="588"/>
      <c r="BI25" s="588"/>
      <c r="BJ25" s="584" t="s">
        <v>368</v>
      </c>
      <c r="BK25" s="821"/>
      <c r="BL25" s="821"/>
      <c r="BM25" s="821"/>
      <c r="BN25" s="821"/>
      <c r="BO25" s="821"/>
      <c r="BP25" s="822"/>
      <c r="BQ25" s="619" t="s">
        <v>137</v>
      </c>
      <c r="BR25" s="582"/>
      <c r="BS25" s="582"/>
      <c r="BT25" s="582"/>
      <c r="BU25" s="585"/>
      <c r="BV25" s="817" t="s">
        <v>403</v>
      </c>
      <c r="BW25" s="818"/>
      <c r="BX25" s="720"/>
      <c r="BY25" s="896"/>
      <c r="BZ25" s="51"/>
      <c r="CA25" s="582" t="s">
        <v>136</v>
      </c>
      <c r="CB25" s="582"/>
      <c r="CC25" s="582"/>
      <c r="CD25" s="582"/>
      <c r="CE25" s="582"/>
      <c r="CF25" s="582"/>
      <c r="CG25" s="582"/>
      <c r="CH25" s="582"/>
      <c r="CI25" s="582"/>
      <c r="CJ25" s="582"/>
      <c r="CK25" s="582"/>
      <c r="CL25" s="582"/>
      <c r="CM25" s="582"/>
      <c r="CN25" s="585"/>
      <c r="CO25" s="583">
        <v>8</v>
      </c>
      <c r="CP25" s="584"/>
      <c r="CQ25" s="584"/>
      <c r="CR25" s="584"/>
      <c r="CS25" s="584"/>
      <c r="CT25" s="752">
        <v>26448</v>
      </c>
      <c r="CU25" s="752"/>
      <c r="CV25" s="752"/>
      <c r="CW25" s="752"/>
      <c r="CX25" s="752"/>
      <c r="CY25" s="752"/>
      <c r="CZ25" s="752">
        <v>3306</v>
      </c>
      <c r="DA25" s="752"/>
      <c r="DB25" s="752"/>
      <c r="DC25" s="752"/>
      <c r="DD25" s="752"/>
      <c r="DE25" s="752"/>
      <c r="DF25" s="752"/>
      <c r="DG25" s="752"/>
      <c r="DH25" s="754"/>
      <c r="DI25" s="4"/>
    </row>
    <row r="26" spans="2:113" ht="13.5" customHeight="1">
      <c r="B26" s="879"/>
      <c r="C26" s="881" t="s">
        <v>143</v>
      </c>
      <c r="D26" s="695"/>
      <c r="E26" s="695"/>
      <c r="F26" s="695"/>
      <c r="G26" s="695"/>
      <c r="H26" s="695"/>
      <c r="I26" s="695"/>
      <c r="J26" s="695"/>
      <c r="K26" s="695"/>
      <c r="L26" s="696"/>
      <c r="M26" s="583">
        <v>83178</v>
      </c>
      <c r="N26" s="584"/>
      <c r="O26" s="584"/>
      <c r="P26" s="584"/>
      <c r="Q26" s="584"/>
      <c r="R26" s="584"/>
      <c r="S26" s="584"/>
      <c r="T26" s="584"/>
      <c r="U26" s="588">
        <v>0.4</v>
      </c>
      <c r="V26" s="588"/>
      <c r="W26" s="588"/>
      <c r="X26" s="588"/>
      <c r="Y26" s="584" t="s">
        <v>368</v>
      </c>
      <c r="Z26" s="584"/>
      <c r="AA26" s="584"/>
      <c r="AB26" s="584"/>
      <c r="AC26" s="584"/>
      <c r="AD26" s="584"/>
      <c r="AE26" s="584"/>
      <c r="AF26" s="584"/>
      <c r="AG26" s="588" t="s">
        <v>368</v>
      </c>
      <c r="AH26" s="588"/>
      <c r="AI26" s="588"/>
      <c r="AJ26" s="647"/>
      <c r="AK26" s="46"/>
      <c r="AL26" s="4"/>
      <c r="AM26" s="582" t="s">
        <v>134</v>
      </c>
      <c r="AN26" s="582"/>
      <c r="AO26" s="582"/>
      <c r="AP26" s="582"/>
      <c r="AQ26" s="582"/>
      <c r="AR26" s="582"/>
      <c r="AS26" s="582"/>
      <c r="AT26" s="582"/>
      <c r="AU26" s="582"/>
      <c r="AV26" s="585"/>
      <c r="AW26" s="583">
        <v>416885</v>
      </c>
      <c r="AX26" s="584"/>
      <c r="AY26" s="584"/>
      <c r="AZ26" s="584"/>
      <c r="BA26" s="584"/>
      <c r="BB26" s="584"/>
      <c r="BC26" s="584"/>
      <c r="BD26" s="584"/>
      <c r="BE26" s="584"/>
      <c r="BF26" s="588">
        <v>4.0999999999999996</v>
      </c>
      <c r="BG26" s="588"/>
      <c r="BH26" s="588"/>
      <c r="BI26" s="588"/>
      <c r="BJ26" s="584" t="s">
        <v>368</v>
      </c>
      <c r="BK26" s="821"/>
      <c r="BL26" s="821"/>
      <c r="BM26" s="821"/>
      <c r="BN26" s="821"/>
      <c r="BO26" s="821"/>
      <c r="BP26" s="822"/>
      <c r="BQ26" s="619"/>
      <c r="BR26" s="582"/>
      <c r="BS26" s="582"/>
      <c r="BT26" s="582"/>
      <c r="BU26" s="585"/>
      <c r="BV26" s="817"/>
      <c r="BW26" s="818"/>
      <c r="BX26" s="720"/>
      <c r="BY26" s="896"/>
      <c r="BZ26" s="619" t="s">
        <v>133</v>
      </c>
      <c r="CA26" s="582"/>
      <c r="CB26" s="582"/>
      <c r="CC26" s="582"/>
      <c r="CD26" s="582"/>
      <c r="CE26" s="582"/>
      <c r="CF26" s="582"/>
      <c r="CG26" s="582"/>
      <c r="CH26" s="582"/>
      <c r="CI26" s="582"/>
      <c r="CJ26" s="582"/>
      <c r="CK26" s="582"/>
      <c r="CL26" s="582"/>
      <c r="CM26" s="582"/>
      <c r="CN26" s="585"/>
      <c r="CO26" s="583">
        <v>2</v>
      </c>
      <c r="CP26" s="584"/>
      <c r="CQ26" s="584"/>
      <c r="CR26" s="584"/>
      <c r="CS26" s="584"/>
      <c r="CT26" s="752" t="s">
        <v>484</v>
      </c>
      <c r="CU26" s="752"/>
      <c r="CV26" s="752"/>
      <c r="CW26" s="752"/>
      <c r="CX26" s="752"/>
      <c r="CY26" s="752"/>
      <c r="CZ26" s="752" t="s">
        <v>484</v>
      </c>
      <c r="DA26" s="752"/>
      <c r="DB26" s="752"/>
      <c r="DC26" s="752"/>
      <c r="DD26" s="752"/>
      <c r="DE26" s="752"/>
      <c r="DF26" s="752"/>
      <c r="DG26" s="752"/>
      <c r="DH26" s="754"/>
      <c r="DI26" s="4"/>
    </row>
    <row r="27" spans="2:113" ht="13.5" customHeight="1">
      <c r="B27" s="880"/>
      <c r="C27" s="882" t="s">
        <v>139</v>
      </c>
      <c r="D27" s="883"/>
      <c r="E27" s="883"/>
      <c r="F27" s="883"/>
      <c r="G27" s="883"/>
      <c r="H27" s="883"/>
      <c r="I27" s="883"/>
      <c r="J27" s="883"/>
      <c r="K27" s="883"/>
      <c r="L27" s="884"/>
      <c r="M27" s="874">
        <v>35</v>
      </c>
      <c r="N27" s="875"/>
      <c r="O27" s="875"/>
      <c r="P27" s="875"/>
      <c r="Q27" s="875"/>
      <c r="R27" s="875"/>
      <c r="S27" s="875"/>
      <c r="T27" s="875"/>
      <c r="U27" s="876">
        <v>0</v>
      </c>
      <c r="V27" s="876"/>
      <c r="W27" s="876"/>
      <c r="X27" s="876"/>
      <c r="Y27" s="875" t="s">
        <v>368</v>
      </c>
      <c r="Z27" s="875"/>
      <c r="AA27" s="875"/>
      <c r="AB27" s="875"/>
      <c r="AC27" s="875"/>
      <c r="AD27" s="875"/>
      <c r="AE27" s="875"/>
      <c r="AF27" s="875"/>
      <c r="AG27" s="876" t="s">
        <v>368</v>
      </c>
      <c r="AH27" s="876"/>
      <c r="AI27" s="876"/>
      <c r="AJ27" s="877"/>
      <c r="AK27" s="46"/>
      <c r="AL27" s="4"/>
      <c r="AM27" s="582" t="s">
        <v>131</v>
      </c>
      <c r="AN27" s="582"/>
      <c r="AO27" s="582"/>
      <c r="AP27" s="582"/>
      <c r="AQ27" s="582"/>
      <c r="AR27" s="582"/>
      <c r="AS27" s="582"/>
      <c r="AT27" s="582"/>
      <c r="AU27" s="582"/>
      <c r="AV27" s="585"/>
      <c r="AW27" s="583" t="s">
        <v>368</v>
      </c>
      <c r="AX27" s="584"/>
      <c r="AY27" s="584"/>
      <c r="AZ27" s="584"/>
      <c r="BA27" s="584"/>
      <c r="BB27" s="584"/>
      <c r="BC27" s="584"/>
      <c r="BD27" s="584"/>
      <c r="BE27" s="584"/>
      <c r="BF27" s="588" t="s">
        <v>368</v>
      </c>
      <c r="BG27" s="588"/>
      <c r="BH27" s="588"/>
      <c r="BI27" s="588"/>
      <c r="BJ27" s="584" t="s">
        <v>368</v>
      </c>
      <c r="BK27" s="821"/>
      <c r="BL27" s="821"/>
      <c r="BM27" s="821"/>
      <c r="BN27" s="821"/>
      <c r="BO27" s="821"/>
      <c r="BP27" s="822"/>
      <c r="BQ27" s="619"/>
      <c r="BR27" s="582"/>
      <c r="BS27" s="582"/>
      <c r="BT27" s="582"/>
      <c r="BU27" s="585"/>
      <c r="BV27" s="817"/>
      <c r="BW27" s="818"/>
      <c r="BX27" s="720"/>
      <c r="BY27" s="896"/>
      <c r="BZ27" s="619" t="s">
        <v>130</v>
      </c>
      <c r="CA27" s="582"/>
      <c r="CB27" s="582"/>
      <c r="CC27" s="582"/>
      <c r="CD27" s="582"/>
      <c r="CE27" s="582"/>
      <c r="CF27" s="582"/>
      <c r="CG27" s="582"/>
      <c r="CH27" s="582"/>
      <c r="CI27" s="582"/>
      <c r="CJ27" s="582"/>
      <c r="CK27" s="582"/>
      <c r="CL27" s="582"/>
      <c r="CM27" s="582"/>
      <c r="CN27" s="585"/>
      <c r="CO27" s="583" t="s">
        <v>368</v>
      </c>
      <c r="CP27" s="584"/>
      <c r="CQ27" s="584"/>
      <c r="CR27" s="584"/>
      <c r="CS27" s="584"/>
      <c r="CT27" s="752" t="s">
        <v>368</v>
      </c>
      <c r="CU27" s="752"/>
      <c r="CV27" s="752"/>
      <c r="CW27" s="752"/>
      <c r="CX27" s="752"/>
      <c r="CY27" s="752"/>
      <c r="CZ27" s="752" t="s">
        <v>368</v>
      </c>
      <c r="DA27" s="752"/>
      <c r="DB27" s="752"/>
      <c r="DC27" s="752"/>
      <c r="DD27" s="752"/>
      <c r="DE27" s="752"/>
      <c r="DF27" s="752"/>
      <c r="DG27" s="752"/>
      <c r="DH27" s="754"/>
      <c r="DI27" s="4"/>
    </row>
    <row r="28" spans="2:113" ht="13.5" customHeight="1">
      <c r="B28" s="659" t="s">
        <v>135</v>
      </c>
      <c r="C28" s="582"/>
      <c r="D28" s="582"/>
      <c r="E28" s="582"/>
      <c r="F28" s="582"/>
      <c r="G28" s="582"/>
      <c r="H28" s="582"/>
      <c r="I28" s="582"/>
      <c r="J28" s="582"/>
      <c r="K28" s="582"/>
      <c r="L28" s="585"/>
      <c r="M28" s="870">
        <v>11918682</v>
      </c>
      <c r="N28" s="871"/>
      <c r="O28" s="871"/>
      <c r="P28" s="871"/>
      <c r="Q28" s="871"/>
      <c r="R28" s="871"/>
      <c r="S28" s="871"/>
      <c r="T28" s="871"/>
      <c r="U28" s="872">
        <v>50.8</v>
      </c>
      <c r="V28" s="872"/>
      <c r="W28" s="872"/>
      <c r="X28" s="872"/>
      <c r="Y28" s="871">
        <v>11009966</v>
      </c>
      <c r="Z28" s="871"/>
      <c r="AA28" s="871"/>
      <c r="AB28" s="871"/>
      <c r="AC28" s="871"/>
      <c r="AD28" s="871"/>
      <c r="AE28" s="871"/>
      <c r="AF28" s="871"/>
      <c r="AG28" s="872">
        <v>97.1</v>
      </c>
      <c r="AH28" s="872"/>
      <c r="AI28" s="872"/>
      <c r="AJ28" s="873"/>
      <c r="AK28" s="49"/>
      <c r="AL28" s="6"/>
      <c r="AM28" s="695" t="s">
        <v>128</v>
      </c>
      <c r="AN28" s="695"/>
      <c r="AO28" s="695"/>
      <c r="AP28" s="695"/>
      <c r="AQ28" s="695"/>
      <c r="AR28" s="695"/>
      <c r="AS28" s="695"/>
      <c r="AT28" s="695"/>
      <c r="AU28" s="695"/>
      <c r="AV28" s="696"/>
      <c r="AW28" s="583" t="s">
        <v>368</v>
      </c>
      <c r="AX28" s="584"/>
      <c r="AY28" s="584"/>
      <c r="AZ28" s="584"/>
      <c r="BA28" s="584"/>
      <c r="BB28" s="584"/>
      <c r="BC28" s="584"/>
      <c r="BD28" s="584"/>
      <c r="BE28" s="584"/>
      <c r="BF28" s="588" t="s">
        <v>368</v>
      </c>
      <c r="BG28" s="588"/>
      <c r="BH28" s="588"/>
      <c r="BI28" s="588"/>
      <c r="BJ28" s="584" t="s">
        <v>368</v>
      </c>
      <c r="BK28" s="821"/>
      <c r="BL28" s="821"/>
      <c r="BM28" s="821"/>
      <c r="BN28" s="821"/>
      <c r="BO28" s="821"/>
      <c r="BP28" s="822"/>
      <c r="BQ28" s="619"/>
      <c r="BR28" s="582"/>
      <c r="BS28" s="582"/>
      <c r="BT28" s="582"/>
      <c r="BU28" s="585"/>
      <c r="BV28" s="817"/>
      <c r="BW28" s="818"/>
      <c r="BX28" s="897"/>
      <c r="BY28" s="898"/>
      <c r="BZ28" s="697" t="s">
        <v>30</v>
      </c>
      <c r="CA28" s="662"/>
      <c r="CB28" s="662"/>
      <c r="CC28" s="662"/>
      <c r="CD28" s="662"/>
      <c r="CE28" s="662"/>
      <c r="CF28" s="662"/>
      <c r="CG28" s="662"/>
      <c r="CH28" s="662"/>
      <c r="CI28" s="662"/>
      <c r="CJ28" s="662"/>
      <c r="CK28" s="662"/>
      <c r="CL28" s="662"/>
      <c r="CM28" s="662"/>
      <c r="CN28" s="663"/>
      <c r="CO28" s="583">
        <v>340</v>
      </c>
      <c r="CP28" s="584"/>
      <c r="CQ28" s="584"/>
      <c r="CR28" s="584"/>
      <c r="CS28" s="584"/>
      <c r="CT28" s="752">
        <v>1086102</v>
      </c>
      <c r="CU28" s="752"/>
      <c r="CV28" s="752"/>
      <c r="CW28" s="752"/>
      <c r="CX28" s="752"/>
      <c r="CY28" s="752"/>
      <c r="CZ28" s="752">
        <v>3194</v>
      </c>
      <c r="DA28" s="752"/>
      <c r="DB28" s="752"/>
      <c r="DC28" s="752"/>
      <c r="DD28" s="752"/>
      <c r="DE28" s="752"/>
      <c r="DF28" s="752"/>
      <c r="DG28" s="752"/>
      <c r="DH28" s="754"/>
      <c r="DI28" s="4"/>
    </row>
    <row r="29" spans="2:113" ht="13.5" customHeight="1">
      <c r="B29" s="853" t="s">
        <v>132</v>
      </c>
      <c r="C29" s="695"/>
      <c r="D29" s="695"/>
      <c r="E29" s="695"/>
      <c r="F29" s="695"/>
      <c r="G29" s="695"/>
      <c r="H29" s="695"/>
      <c r="I29" s="695"/>
      <c r="J29" s="695"/>
      <c r="K29" s="695"/>
      <c r="L29" s="696"/>
      <c r="M29" s="583">
        <v>7373</v>
      </c>
      <c r="N29" s="584"/>
      <c r="O29" s="584"/>
      <c r="P29" s="584"/>
      <c r="Q29" s="584"/>
      <c r="R29" s="584"/>
      <c r="S29" s="584"/>
      <c r="T29" s="584"/>
      <c r="U29" s="588">
        <v>0</v>
      </c>
      <c r="V29" s="588"/>
      <c r="W29" s="588"/>
      <c r="X29" s="588"/>
      <c r="Y29" s="584">
        <v>7373</v>
      </c>
      <c r="Z29" s="584"/>
      <c r="AA29" s="584"/>
      <c r="AB29" s="584"/>
      <c r="AC29" s="584"/>
      <c r="AD29" s="584"/>
      <c r="AE29" s="584"/>
      <c r="AF29" s="584"/>
      <c r="AG29" s="588">
        <v>0.1</v>
      </c>
      <c r="AH29" s="588"/>
      <c r="AI29" s="588"/>
      <c r="AJ29" s="647"/>
      <c r="AK29" s="49"/>
      <c r="AL29" s="582" t="s">
        <v>126</v>
      </c>
      <c r="AM29" s="582"/>
      <c r="AN29" s="582"/>
      <c r="AO29" s="582"/>
      <c r="AP29" s="582"/>
      <c r="AQ29" s="582"/>
      <c r="AR29" s="582"/>
      <c r="AS29" s="582"/>
      <c r="AT29" s="582"/>
      <c r="AU29" s="582"/>
      <c r="AV29" s="585"/>
      <c r="AW29" s="583" t="s">
        <v>368</v>
      </c>
      <c r="AX29" s="584"/>
      <c r="AY29" s="584"/>
      <c r="AZ29" s="584"/>
      <c r="BA29" s="584"/>
      <c r="BB29" s="584"/>
      <c r="BC29" s="584"/>
      <c r="BD29" s="584"/>
      <c r="BE29" s="584"/>
      <c r="BF29" s="588" t="s">
        <v>368</v>
      </c>
      <c r="BG29" s="588"/>
      <c r="BH29" s="588"/>
      <c r="BI29" s="588"/>
      <c r="BJ29" s="584" t="s">
        <v>368</v>
      </c>
      <c r="BK29" s="821"/>
      <c r="BL29" s="821"/>
      <c r="BM29" s="821"/>
      <c r="BN29" s="821"/>
      <c r="BO29" s="821"/>
      <c r="BP29" s="822"/>
      <c r="BQ29" s="861"/>
      <c r="BR29" s="862"/>
      <c r="BS29" s="862"/>
      <c r="BT29" s="862"/>
      <c r="BU29" s="863"/>
      <c r="BV29" s="864"/>
      <c r="BW29" s="816"/>
      <c r="BX29" s="865" t="s">
        <v>413</v>
      </c>
      <c r="BY29" s="866"/>
      <c r="BZ29" s="866"/>
      <c r="CA29" s="866"/>
      <c r="CB29" s="866"/>
      <c r="CC29" s="866"/>
      <c r="CD29" s="866"/>
      <c r="CE29" s="866"/>
      <c r="CF29" s="866"/>
      <c r="CG29" s="866"/>
      <c r="CH29" s="866"/>
      <c r="CI29" s="866"/>
      <c r="CJ29" s="866"/>
      <c r="CK29" s="866"/>
      <c r="CL29" s="866"/>
      <c r="CM29" s="866"/>
      <c r="CN29" s="867"/>
      <c r="CO29" s="868">
        <v>101.8</v>
      </c>
      <c r="CP29" s="784"/>
      <c r="CQ29" s="784"/>
      <c r="CR29" s="784"/>
      <c r="CS29" s="784"/>
      <c r="CT29" s="784"/>
      <c r="CU29" s="784"/>
      <c r="CV29" s="784"/>
      <c r="CW29" s="784"/>
      <c r="CX29" s="784"/>
      <c r="CY29" s="784"/>
      <c r="CZ29" s="784"/>
      <c r="DA29" s="784"/>
      <c r="DB29" s="784"/>
      <c r="DC29" s="784"/>
      <c r="DD29" s="784"/>
      <c r="DE29" s="784"/>
      <c r="DF29" s="784"/>
      <c r="DG29" s="784"/>
      <c r="DH29" s="869"/>
      <c r="DI29" s="4"/>
    </row>
    <row r="30" spans="2:113" ht="13.5" customHeight="1">
      <c r="B30" s="659" t="s">
        <v>129</v>
      </c>
      <c r="C30" s="582"/>
      <c r="D30" s="582"/>
      <c r="E30" s="582"/>
      <c r="F30" s="582"/>
      <c r="G30" s="582"/>
      <c r="H30" s="582"/>
      <c r="I30" s="582"/>
      <c r="J30" s="582"/>
      <c r="K30" s="582"/>
      <c r="L30" s="585"/>
      <c r="M30" s="583">
        <v>249773</v>
      </c>
      <c r="N30" s="584"/>
      <c r="O30" s="584"/>
      <c r="P30" s="584"/>
      <c r="Q30" s="584"/>
      <c r="R30" s="584"/>
      <c r="S30" s="584"/>
      <c r="T30" s="584"/>
      <c r="U30" s="588">
        <v>1.1000000000000001</v>
      </c>
      <c r="V30" s="588"/>
      <c r="W30" s="588"/>
      <c r="X30" s="588"/>
      <c r="Y30" s="584" t="s">
        <v>368</v>
      </c>
      <c r="Z30" s="584"/>
      <c r="AA30" s="584"/>
      <c r="AB30" s="584"/>
      <c r="AC30" s="584"/>
      <c r="AD30" s="584"/>
      <c r="AE30" s="584"/>
      <c r="AF30" s="584"/>
      <c r="AG30" s="588" t="s">
        <v>368</v>
      </c>
      <c r="AH30" s="588"/>
      <c r="AI30" s="588"/>
      <c r="AJ30" s="647"/>
      <c r="AK30" s="619" t="s">
        <v>123</v>
      </c>
      <c r="AL30" s="582"/>
      <c r="AM30" s="582"/>
      <c r="AN30" s="582"/>
      <c r="AO30" s="582"/>
      <c r="AP30" s="582"/>
      <c r="AQ30" s="582"/>
      <c r="AR30" s="582"/>
      <c r="AS30" s="582"/>
      <c r="AT30" s="582"/>
      <c r="AU30" s="582"/>
      <c r="AV30" s="585"/>
      <c r="AW30" s="583">
        <v>825503</v>
      </c>
      <c r="AX30" s="584"/>
      <c r="AY30" s="584"/>
      <c r="AZ30" s="584"/>
      <c r="BA30" s="584"/>
      <c r="BB30" s="584"/>
      <c r="BC30" s="584"/>
      <c r="BD30" s="584"/>
      <c r="BE30" s="584"/>
      <c r="BF30" s="588">
        <v>8.1</v>
      </c>
      <c r="BG30" s="588"/>
      <c r="BH30" s="588"/>
      <c r="BI30" s="588"/>
      <c r="BJ30" s="584" t="s">
        <v>368</v>
      </c>
      <c r="BK30" s="821"/>
      <c r="BL30" s="821"/>
      <c r="BM30" s="821"/>
      <c r="BN30" s="821"/>
      <c r="BO30" s="821"/>
      <c r="BP30" s="822"/>
      <c r="BQ30" s="728" t="s">
        <v>122</v>
      </c>
      <c r="BR30" s="632"/>
      <c r="BS30" s="632"/>
      <c r="BT30" s="632"/>
      <c r="BU30" s="632"/>
      <c r="BV30" s="632"/>
      <c r="BW30" s="632"/>
      <c r="BX30" s="632"/>
      <c r="BY30" s="632"/>
      <c r="BZ30" s="632"/>
      <c r="CA30" s="632"/>
      <c r="CB30" s="632"/>
      <c r="CC30" s="632"/>
      <c r="CD30" s="633"/>
      <c r="CE30" s="801"/>
      <c r="CF30" s="632" t="s">
        <v>121</v>
      </c>
      <c r="CG30" s="632"/>
      <c r="CH30" s="632"/>
      <c r="CI30" s="632"/>
      <c r="CJ30" s="632"/>
      <c r="CK30" s="632"/>
      <c r="CL30" s="632"/>
      <c r="CM30" s="632"/>
      <c r="CN30" s="854"/>
      <c r="CO30" s="795" t="s">
        <v>120</v>
      </c>
      <c r="CP30" s="788"/>
      <c r="CQ30" s="788"/>
      <c r="CR30" s="788"/>
      <c r="CS30" s="796"/>
      <c r="CT30" s="857" t="s">
        <v>119</v>
      </c>
      <c r="CU30" s="844"/>
      <c r="CV30" s="844"/>
      <c r="CW30" s="844"/>
      <c r="CX30" s="844"/>
      <c r="CY30" s="845"/>
      <c r="CZ30" s="638" t="s">
        <v>414</v>
      </c>
      <c r="DA30" s="639"/>
      <c r="DB30" s="639"/>
      <c r="DC30" s="639"/>
      <c r="DD30" s="639"/>
      <c r="DE30" s="639"/>
      <c r="DF30" s="639"/>
      <c r="DG30" s="639"/>
      <c r="DH30" s="859"/>
    </row>
    <row r="31" spans="2:113" ht="13.5" customHeight="1">
      <c r="B31" s="659" t="s">
        <v>127</v>
      </c>
      <c r="C31" s="582"/>
      <c r="D31" s="582"/>
      <c r="E31" s="582"/>
      <c r="F31" s="582"/>
      <c r="G31" s="582"/>
      <c r="H31" s="582"/>
      <c r="I31" s="582"/>
      <c r="J31" s="582"/>
      <c r="K31" s="582"/>
      <c r="L31" s="585"/>
      <c r="M31" s="583">
        <v>203303</v>
      </c>
      <c r="N31" s="584"/>
      <c r="O31" s="584"/>
      <c r="P31" s="584"/>
      <c r="Q31" s="584"/>
      <c r="R31" s="584"/>
      <c r="S31" s="584"/>
      <c r="T31" s="584"/>
      <c r="U31" s="588">
        <v>0.9</v>
      </c>
      <c r="V31" s="588"/>
      <c r="W31" s="588"/>
      <c r="X31" s="588"/>
      <c r="Y31" s="584">
        <v>27259</v>
      </c>
      <c r="Z31" s="584"/>
      <c r="AA31" s="584"/>
      <c r="AB31" s="584"/>
      <c r="AC31" s="584"/>
      <c r="AD31" s="584"/>
      <c r="AE31" s="584"/>
      <c r="AF31" s="584"/>
      <c r="AG31" s="588">
        <v>0.2</v>
      </c>
      <c r="AH31" s="588"/>
      <c r="AI31" s="588"/>
      <c r="AJ31" s="647"/>
      <c r="AK31" s="49"/>
      <c r="AL31" s="667" t="s">
        <v>118</v>
      </c>
      <c r="AM31" s="667"/>
      <c r="AN31" s="667"/>
      <c r="AO31" s="667"/>
      <c r="AP31" s="667"/>
      <c r="AQ31" s="667"/>
      <c r="AR31" s="667"/>
      <c r="AS31" s="667"/>
      <c r="AT31" s="667"/>
      <c r="AU31" s="667"/>
      <c r="AV31" s="668"/>
      <c r="AW31" s="733">
        <v>825503</v>
      </c>
      <c r="AX31" s="734"/>
      <c r="AY31" s="734"/>
      <c r="AZ31" s="734"/>
      <c r="BA31" s="734"/>
      <c r="BB31" s="734"/>
      <c r="BC31" s="734"/>
      <c r="BD31" s="734"/>
      <c r="BE31" s="734"/>
      <c r="BF31" s="735">
        <v>8.1</v>
      </c>
      <c r="BG31" s="735"/>
      <c r="BH31" s="735"/>
      <c r="BI31" s="735"/>
      <c r="BJ31" s="734" t="s">
        <v>368</v>
      </c>
      <c r="BK31" s="833"/>
      <c r="BL31" s="833"/>
      <c r="BM31" s="833"/>
      <c r="BN31" s="833"/>
      <c r="BO31" s="833"/>
      <c r="BP31" s="834"/>
      <c r="BQ31" s="697"/>
      <c r="BR31" s="662"/>
      <c r="BS31" s="662"/>
      <c r="BT31" s="662"/>
      <c r="BU31" s="662"/>
      <c r="BV31" s="662"/>
      <c r="BW31" s="662"/>
      <c r="BX31" s="662"/>
      <c r="BY31" s="662"/>
      <c r="BZ31" s="662"/>
      <c r="CA31" s="662"/>
      <c r="CB31" s="662"/>
      <c r="CC31" s="662"/>
      <c r="CD31" s="663"/>
      <c r="CE31" s="823"/>
      <c r="CF31" s="662"/>
      <c r="CG31" s="662"/>
      <c r="CH31" s="662"/>
      <c r="CI31" s="662"/>
      <c r="CJ31" s="662"/>
      <c r="CK31" s="662"/>
      <c r="CL31" s="662"/>
      <c r="CM31" s="662"/>
      <c r="CN31" s="824"/>
      <c r="CO31" s="855"/>
      <c r="CP31" s="806"/>
      <c r="CQ31" s="806"/>
      <c r="CR31" s="806"/>
      <c r="CS31" s="856"/>
      <c r="CT31" s="858"/>
      <c r="CU31" s="674"/>
      <c r="CV31" s="674"/>
      <c r="CW31" s="674"/>
      <c r="CX31" s="674"/>
      <c r="CY31" s="675"/>
      <c r="CZ31" s="644"/>
      <c r="DA31" s="645"/>
      <c r="DB31" s="645"/>
      <c r="DC31" s="645"/>
      <c r="DD31" s="645"/>
      <c r="DE31" s="645"/>
      <c r="DF31" s="645"/>
      <c r="DG31" s="645"/>
      <c r="DH31" s="860"/>
      <c r="DI31" s="4"/>
    </row>
    <row r="32" spans="2:113" ht="13.5" customHeight="1">
      <c r="B32" s="659" t="s">
        <v>124</v>
      </c>
      <c r="C32" s="582"/>
      <c r="D32" s="582"/>
      <c r="E32" s="582"/>
      <c r="F32" s="582"/>
      <c r="G32" s="582"/>
      <c r="H32" s="582"/>
      <c r="I32" s="582"/>
      <c r="J32" s="582"/>
      <c r="K32" s="582"/>
      <c r="L32" s="585"/>
      <c r="M32" s="583">
        <v>197144</v>
      </c>
      <c r="N32" s="584"/>
      <c r="O32" s="584"/>
      <c r="P32" s="584"/>
      <c r="Q32" s="584"/>
      <c r="R32" s="584"/>
      <c r="S32" s="584"/>
      <c r="T32" s="584"/>
      <c r="U32" s="588">
        <v>0.8</v>
      </c>
      <c r="V32" s="588"/>
      <c r="W32" s="588"/>
      <c r="X32" s="588"/>
      <c r="Y32" s="584" t="s">
        <v>368</v>
      </c>
      <c r="Z32" s="584"/>
      <c r="AA32" s="584"/>
      <c r="AB32" s="584"/>
      <c r="AC32" s="584"/>
      <c r="AD32" s="584"/>
      <c r="AE32" s="584"/>
      <c r="AF32" s="584"/>
      <c r="AG32" s="588" t="s">
        <v>368</v>
      </c>
      <c r="AH32" s="588"/>
      <c r="AI32" s="588"/>
      <c r="AJ32" s="647"/>
      <c r="AK32" s="846" t="s">
        <v>116</v>
      </c>
      <c r="AL32" s="50"/>
      <c r="AM32" s="726" t="s">
        <v>115</v>
      </c>
      <c r="AN32" s="726"/>
      <c r="AO32" s="726"/>
      <c r="AP32" s="726"/>
      <c r="AQ32" s="726"/>
      <c r="AR32" s="726"/>
      <c r="AS32" s="726"/>
      <c r="AT32" s="726"/>
      <c r="AU32" s="726"/>
      <c r="AV32" s="727"/>
      <c r="AW32" s="741" t="s">
        <v>368</v>
      </c>
      <c r="AX32" s="742"/>
      <c r="AY32" s="742"/>
      <c r="AZ32" s="742"/>
      <c r="BA32" s="742"/>
      <c r="BB32" s="742"/>
      <c r="BC32" s="742"/>
      <c r="BD32" s="742"/>
      <c r="BE32" s="742"/>
      <c r="BF32" s="743" t="s">
        <v>368</v>
      </c>
      <c r="BG32" s="743"/>
      <c r="BH32" s="743"/>
      <c r="BI32" s="743"/>
      <c r="BJ32" s="742" t="s">
        <v>368</v>
      </c>
      <c r="BK32" s="831"/>
      <c r="BL32" s="831"/>
      <c r="BM32" s="831"/>
      <c r="BN32" s="831"/>
      <c r="BO32" s="831"/>
      <c r="BP32" s="832"/>
      <c r="BQ32" s="843" t="s">
        <v>114</v>
      </c>
      <c r="BR32" s="844"/>
      <c r="BS32" s="844"/>
      <c r="BT32" s="844"/>
      <c r="BU32" s="845"/>
      <c r="BV32" s="839" t="s">
        <v>409</v>
      </c>
      <c r="BW32" s="840"/>
      <c r="BX32" s="728" t="s">
        <v>113</v>
      </c>
      <c r="BY32" s="632"/>
      <c r="BZ32" s="632"/>
      <c r="CA32" s="632"/>
      <c r="CB32" s="633"/>
      <c r="CC32" s="839" t="s">
        <v>403</v>
      </c>
      <c r="CD32" s="840"/>
      <c r="CE32" s="728" t="s">
        <v>112</v>
      </c>
      <c r="CF32" s="632"/>
      <c r="CG32" s="632"/>
      <c r="CH32" s="632"/>
      <c r="CI32" s="632"/>
      <c r="CJ32" s="632"/>
      <c r="CK32" s="632"/>
      <c r="CL32" s="632"/>
      <c r="CM32" s="632"/>
      <c r="CN32" s="633"/>
      <c r="CO32" s="841">
        <v>1</v>
      </c>
      <c r="CP32" s="614"/>
      <c r="CQ32" s="614"/>
      <c r="CR32" s="614"/>
      <c r="CS32" s="614"/>
      <c r="CT32" s="842" t="s">
        <v>572</v>
      </c>
      <c r="CU32" s="842"/>
      <c r="CV32" s="842"/>
      <c r="CW32" s="842"/>
      <c r="CX32" s="842"/>
      <c r="CY32" s="842"/>
      <c r="CZ32" s="750">
        <v>8850</v>
      </c>
      <c r="DA32" s="783"/>
      <c r="DB32" s="783"/>
      <c r="DC32" s="783"/>
      <c r="DD32" s="783"/>
      <c r="DE32" s="783"/>
      <c r="DF32" s="783"/>
      <c r="DG32" s="783"/>
      <c r="DH32" s="786"/>
      <c r="DI32" s="4"/>
    </row>
    <row r="33" spans="2:113" ht="13.5" customHeight="1">
      <c r="B33" s="849" t="s">
        <v>8</v>
      </c>
      <c r="C33" s="773"/>
      <c r="D33" s="773"/>
      <c r="E33" s="773"/>
      <c r="F33" s="773"/>
      <c r="G33" s="773"/>
      <c r="H33" s="773"/>
      <c r="I33" s="773"/>
      <c r="J33" s="773"/>
      <c r="K33" s="773"/>
      <c r="L33" s="774"/>
      <c r="M33" s="583">
        <v>3544538</v>
      </c>
      <c r="N33" s="584"/>
      <c r="O33" s="584"/>
      <c r="P33" s="584"/>
      <c r="Q33" s="584"/>
      <c r="R33" s="584"/>
      <c r="S33" s="584"/>
      <c r="T33" s="584"/>
      <c r="U33" s="588">
        <v>15.1</v>
      </c>
      <c r="V33" s="588"/>
      <c r="W33" s="588"/>
      <c r="X33" s="588"/>
      <c r="Y33" s="584" t="s">
        <v>368</v>
      </c>
      <c r="Z33" s="584"/>
      <c r="AA33" s="584"/>
      <c r="AB33" s="584"/>
      <c r="AC33" s="584"/>
      <c r="AD33" s="584"/>
      <c r="AE33" s="584"/>
      <c r="AF33" s="584"/>
      <c r="AG33" s="588" t="s">
        <v>368</v>
      </c>
      <c r="AH33" s="588"/>
      <c r="AI33" s="588"/>
      <c r="AJ33" s="647"/>
      <c r="AK33" s="847"/>
      <c r="AL33" s="49"/>
      <c r="AM33" s="773" t="s">
        <v>416</v>
      </c>
      <c r="AN33" s="773"/>
      <c r="AO33" s="773"/>
      <c r="AP33" s="773"/>
      <c r="AQ33" s="773"/>
      <c r="AR33" s="773"/>
      <c r="AS33" s="773"/>
      <c r="AT33" s="773"/>
      <c r="AU33" s="773"/>
      <c r="AV33" s="774"/>
      <c r="AW33" s="583" t="s">
        <v>368</v>
      </c>
      <c r="AX33" s="584"/>
      <c r="AY33" s="584"/>
      <c r="AZ33" s="584"/>
      <c r="BA33" s="584"/>
      <c r="BB33" s="584"/>
      <c r="BC33" s="584"/>
      <c r="BD33" s="584"/>
      <c r="BE33" s="584"/>
      <c r="BF33" s="588" t="s">
        <v>368</v>
      </c>
      <c r="BG33" s="588"/>
      <c r="BH33" s="588"/>
      <c r="BI33" s="588"/>
      <c r="BJ33" s="584" t="s">
        <v>368</v>
      </c>
      <c r="BK33" s="821"/>
      <c r="BL33" s="821"/>
      <c r="BM33" s="821"/>
      <c r="BN33" s="821"/>
      <c r="BO33" s="821"/>
      <c r="BP33" s="822"/>
      <c r="BQ33" s="838" t="s">
        <v>110</v>
      </c>
      <c r="BR33" s="708"/>
      <c r="BS33" s="708"/>
      <c r="BT33" s="708"/>
      <c r="BU33" s="709"/>
      <c r="BV33" s="817" t="s">
        <v>403</v>
      </c>
      <c r="BW33" s="818"/>
      <c r="BX33" s="619" t="s">
        <v>109</v>
      </c>
      <c r="BY33" s="582"/>
      <c r="BZ33" s="582"/>
      <c r="CA33" s="582"/>
      <c r="CB33" s="585"/>
      <c r="CC33" s="817" t="s">
        <v>409</v>
      </c>
      <c r="CD33" s="818"/>
      <c r="CE33" s="619" t="s">
        <v>108</v>
      </c>
      <c r="CF33" s="582"/>
      <c r="CG33" s="582"/>
      <c r="CH33" s="582"/>
      <c r="CI33" s="582"/>
      <c r="CJ33" s="582"/>
      <c r="CK33" s="582"/>
      <c r="CL33" s="582"/>
      <c r="CM33" s="582"/>
      <c r="CN33" s="585"/>
      <c r="CO33" s="819">
        <v>1</v>
      </c>
      <c r="CP33" s="752"/>
      <c r="CQ33" s="752"/>
      <c r="CR33" s="752"/>
      <c r="CS33" s="752"/>
      <c r="CT33" s="820" t="s">
        <v>572</v>
      </c>
      <c r="CU33" s="820"/>
      <c r="CV33" s="820"/>
      <c r="CW33" s="820"/>
      <c r="CX33" s="820"/>
      <c r="CY33" s="820"/>
      <c r="CZ33" s="584">
        <v>7650</v>
      </c>
      <c r="DA33" s="752"/>
      <c r="DB33" s="752"/>
      <c r="DC33" s="752"/>
      <c r="DD33" s="752"/>
      <c r="DE33" s="752"/>
      <c r="DF33" s="752"/>
      <c r="DG33" s="752"/>
      <c r="DH33" s="754"/>
      <c r="DI33" s="4"/>
    </row>
    <row r="34" spans="2:113" ht="13.5" customHeight="1">
      <c r="B34" s="850" t="s">
        <v>117</v>
      </c>
      <c r="C34" s="851"/>
      <c r="D34" s="851"/>
      <c r="E34" s="851"/>
      <c r="F34" s="851"/>
      <c r="G34" s="851"/>
      <c r="H34" s="851"/>
      <c r="I34" s="851"/>
      <c r="J34" s="851"/>
      <c r="K34" s="851"/>
      <c r="L34" s="852"/>
      <c r="M34" s="583">
        <v>255483</v>
      </c>
      <c r="N34" s="584"/>
      <c r="O34" s="584"/>
      <c r="P34" s="584"/>
      <c r="Q34" s="584"/>
      <c r="R34" s="584"/>
      <c r="S34" s="584"/>
      <c r="T34" s="584"/>
      <c r="U34" s="588">
        <v>1.1000000000000001</v>
      </c>
      <c r="V34" s="588"/>
      <c r="W34" s="588"/>
      <c r="X34" s="588"/>
      <c r="Y34" s="584">
        <v>255483</v>
      </c>
      <c r="Z34" s="584"/>
      <c r="AA34" s="584"/>
      <c r="AB34" s="584"/>
      <c r="AC34" s="584"/>
      <c r="AD34" s="584"/>
      <c r="AE34" s="584"/>
      <c r="AF34" s="584"/>
      <c r="AG34" s="588">
        <v>2.2999999999999998</v>
      </c>
      <c r="AH34" s="588"/>
      <c r="AI34" s="588"/>
      <c r="AJ34" s="713"/>
      <c r="AK34" s="847"/>
      <c r="AL34" s="49"/>
      <c r="AM34" s="582" t="s">
        <v>106</v>
      </c>
      <c r="AN34" s="582"/>
      <c r="AO34" s="582"/>
      <c r="AP34" s="582"/>
      <c r="AQ34" s="582"/>
      <c r="AR34" s="582"/>
      <c r="AS34" s="582"/>
      <c r="AT34" s="582"/>
      <c r="AU34" s="582"/>
      <c r="AV34" s="585"/>
      <c r="AW34" s="583">
        <v>825503</v>
      </c>
      <c r="AX34" s="584"/>
      <c r="AY34" s="584"/>
      <c r="AZ34" s="584"/>
      <c r="BA34" s="584"/>
      <c r="BB34" s="584"/>
      <c r="BC34" s="584"/>
      <c r="BD34" s="584"/>
      <c r="BE34" s="584"/>
      <c r="BF34" s="588">
        <v>8.1</v>
      </c>
      <c r="BG34" s="588"/>
      <c r="BH34" s="588"/>
      <c r="BI34" s="588"/>
      <c r="BJ34" s="584" t="s">
        <v>368</v>
      </c>
      <c r="BK34" s="821"/>
      <c r="BL34" s="821"/>
      <c r="BM34" s="821"/>
      <c r="BN34" s="821"/>
      <c r="BO34" s="821"/>
      <c r="BP34" s="822"/>
      <c r="BQ34" s="619" t="s">
        <v>105</v>
      </c>
      <c r="BR34" s="582"/>
      <c r="BS34" s="582"/>
      <c r="BT34" s="582"/>
      <c r="BU34" s="585"/>
      <c r="BV34" s="817" t="s">
        <v>409</v>
      </c>
      <c r="BW34" s="818"/>
      <c r="BX34" s="619" t="s">
        <v>104</v>
      </c>
      <c r="BY34" s="582"/>
      <c r="BZ34" s="582"/>
      <c r="CA34" s="582"/>
      <c r="CB34" s="585"/>
      <c r="CC34" s="817" t="s">
        <v>409</v>
      </c>
      <c r="CD34" s="818"/>
      <c r="CE34" s="619" t="s">
        <v>103</v>
      </c>
      <c r="CF34" s="582"/>
      <c r="CG34" s="582"/>
      <c r="CH34" s="582"/>
      <c r="CI34" s="582"/>
      <c r="CJ34" s="582"/>
      <c r="CK34" s="582"/>
      <c r="CL34" s="582"/>
      <c r="CM34" s="582"/>
      <c r="CN34" s="585"/>
      <c r="CO34" s="819">
        <v>1</v>
      </c>
      <c r="CP34" s="752"/>
      <c r="CQ34" s="752"/>
      <c r="CR34" s="752"/>
      <c r="CS34" s="752"/>
      <c r="CT34" s="820" t="s">
        <v>572</v>
      </c>
      <c r="CU34" s="820"/>
      <c r="CV34" s="820"/>
      <c r="CW34" s="820"/>
      <c r="CX34" s="820"/>
      <c r="CY34" s="820"/>
      <c r="CZ34" s="584">
        <v>7150</v>
      </c>
      <c r="DA34" s="752"/>
      <c r="DB34" s="752"/>
      <c r="DC34" s="752"/>
      <c r="DD34" s="752"/>
      <c r="DE34" s="752"/>
      <c r="DF34" s="752"/>
      <c r="DG34" s="752"/>
      <c r="DH34" s="754"/>
      <c r="DI34" s="4"/>
    </row>
    <row r="35" spans="2:113" ht="13.5" customHeight="1">
      <c r="B35" s="853" t="s">
        <v>111</v>
      </c>
      <c r="C35" s="695"/>
      <c r="D35" s="695"/>
      <c r="E35" s="695"/>
      <c r="F35" s="695"/>
      <c r="G35" s="695"/>
      <c r="H35" s="695"/>
      <c r="I35" s="695"/>
      <c r="J35" s="695"/>
      <c r="K35" s="695"/>
      <c r="L35" s="696"/>
      <c r="M35" s="583"/>
      <c r="N35" s="584"/>
      <c r="O35" s="584"/>
      <c r="P35" s="584"/>
      <c r="Q35" s="584"/>
      <c r="R35" s="584"/>
      <c r="S35" s="584"/>
      <c r="T35" s="584"/>
      <c r="U35" s="588"/>
      <c r="V35" s="588"/>
      <c r="W35" s="588"/>
      <c r="X35" s="588"/>
      <c r="Y35" s="584"/>
      <c r="Z35" s="584"/>
      <c r="AA35" s="584"/>
      <c r="AB35" s="584"/>
      <c r="AC35" s="584"/>
      <c r="AD35" s="584"/>
      <c r="AE35" s="584"/>
      <c r="AF35" s="584"/>
      <c r="AG35" s="588"/>
      <c r="AH35" s="588"/>
      <c r="AI35" s="588"/>
      <c r="AJ35" s="713"/>
      <c r="AK35" s="848"/>
      <c r="AL35" s="48"/>
      <c r="AM35" s="836" t="s">
        <v>101</v>
      </c>
      <c r="AN35" s="836"/>
      <c r="AO35" s="836"/>
      <c r="AP35" s="836"/>
      <c r="AQ35" s="836"/>
      <c r="AR35" s="836"/>
      <c r="AS35" s="836"/>
      <c r="AT35" s="836"/>
      <c r="AU35" s="836"/>
      <c r="AV35" s="837"/>
      <c r="AW35" s="733" t="s">
        <v>368</v>
      </c>
      <c r="AX35" s="734"/>
      <c r="AY35" s="734"/>
      <c r="AZ35" s="734"/>
      <c r="BA35" s="734"/>
      <c r="BB35" s="734"/>
      <c r="BC35" s="734"/>
      <c r="BD35" s="734"/>
      <c r="BE35" s="734"/>
      <c r="BF35" s="735" t="s">
        <v>368</v>
      </c>
      <c r="BG35" s="735"/>
      <c r="BH35" s="735"/>
      <c r="BI35" s="735"/>
      <c r="BJ35" s="734" t="s">
        <v>368</v>
      </c>
      <c r="BK35" s="833"/>
      <c r="BL35" s="833"/>
      <c r="BM35" s="833"/>
      <c r="BN35" s="833"/>
      <c r="BO35" s="833"/>
      <c r="BP35" s="834"/>
      <c r="BQ35" s="835" t="s">
        <v>100</v>
      </c>
      <c r="BR35" s="695"/>
      <c r="BS35" s="695"/>
      <c r="BT35" s="695"/>
      <c r="BU35" s="696"/>
      <c r="BV35" s="817" t="s">
        <v>403</v>
      </c>
      <c r="BW35" s="818"/>
      <c r="BX35" s="619" t="s">
        <v>99</v>
      </c>
      <c r="BY35" s="582"/>
      <c r="BZ35" s="582"/>
      <c r="CA35" s="582"/>
      <c r="CB35" s="585"/>
      <c r="CC35" s="817" t="s">
        <v>403</v>
      </c>
      <c r="CD35" s="818"/>
      <c r="CE35" s="619" t="s">
        <v>418</v>
      </c>
      <c r="CF35" s="582"/>
      <c r="CG35" s="582"/>
      <c r="CH35" s="582"/>
      <c r="CI35" s="582"/>
      <c r="CJ35" s="582"/>
      <c r="CK35" s="582"/>
      <c r="CL35" s="582"/>
      <c r="CM35" s="582"/>
      <c r="CN35" s="585"/>
      <c r="CO35" s="819">
        <v>1</v>
      </c>
      <c r="CP35" s="752"/>
      <c r="CQ35" s="752"/>
      <c r="CR35" s="752"/>
      <c r="CS35" s="752"/>
      <c r="CT35" s="820" t="s">
        <v>572</v>
      </c>
      <c r="CU35" s="820"/>
      <c r="CV35" s="820"/>
      <c r="CW35" s="820"/>
      <c r="CX35" s="820"/>
      <c r="CY35" s="820"/>
      <c r="CZ35" s="584">
        <v>5200</v>
      </c>
      <c r="DA35" s="752"/>
      <c r="DB35" s="752"/>
      <c r="DC35" s="752"/>
      <c r="DD35" s="752"/>
      <c r="DE35" s="752"/>
      <c r="DF35" s="752"/>
      <c r="DG35" s="752"/>
      <c r="DH35" s="754"/>
      <c r="DI35" s="4"/>
    </row>
    <row r="36" spans="2:113" ht="13.5" customHeight="1">
      <c r="B36" s="659" t="s">
        <v>107</v>
      </c>
      <c r="C36" s="582"/>
      <c r="D36" s="582"/>
      <c r="E36" s="582"/>
      <c r="F36" s="582"/>
      <c r="G36" s="582"/>
      <c r="H36" s="582"/>
      <c r="I36" s="582"/>
      <c r="J36" s="582"/>
      <c r="K36" s="582"/>
      <c r="L36" s="585"/>
      <c r="M36" s="583">
        <v>3300857</v>
      </c>
      <c r="N36" s="584"/>
      <c r="O36" s="584"/>
      <c r="P36" s="584"/>
      <c r="Q36" s="584"/>
      <c r="R36" s="584"/>
      <c r="S36" s="584"/>
      <c r="T36" s="584"/>
      <c r="U36" s="588">
        <v>14.1</v>
      </c>
      <c r="V36" s="588"/>
      <c r="W36" s="588"/>
      <c r="X36" s="588"/>
      <c r="Y36" s="584" t="s">
        <v>368</v>
      </c>
      <c r="Z36" s="584"/>
      <c r="AA36" s="584"/>
      <c r="AB36" s="584"/>
      <c r="AC36" s="584"/>
      <c r="AD36" s="584"/>
      <c r="AE36" s="584"/>
      <c r="AF36" s="584"/>
      <c r="AG36" s="588" t="s">
        <v>368</v>
      </c>
      <c r="AH36" s="588"/>
      <c r="AI36" s="588"/>
      <c r="AJ36" s="713"/>
      <c r="AK36" s="47"/>
      <c r="AL36" s="726" t="s">
        <v>97</v>
      </c>
      <c r="AM36" s="726"/>
      <c r="AN36" s="726"/>
      <c r="AO36" s="726"/>
      <c r="AP36" s="726"/>
      <c r="AQ36" s="726"/>
      <c r="AR36" s="726"/>
      <c r="AS36" s="726"/>
      <c r="AT36" s="726"/>
      <c r="AU36" s="726"/>
      <c r="AV36" s="727"/>
      <c r="AW36" s="741" t="s">
        <v>368</v>
      </c>
      <c r="AX36" s="742"/>
      <c r="AY36" s="742"/>
      <c r="AZ36" s="742"/>
      <c r="BA36" s="742"/>
      <c r="BB36" s="742"/>
      <c r="BC36" s="742"/>
      <c r="BD36" s="742"/>
      <c r="BE36" s="742"/>
      <c r="BF36" s="743" t="s">
        <v>368</v>
      </c>
      <c r="BG36" s="743"/>
      <c r="BH36" s="743"/>
      <c r="BI36" s="743"/>
      <c r="BJ36" s="742" t="s">
        <v>368</v>
      </c>
      <c r="BK36" s="831"/>
      <c r="BL36" s="831"/>
      <c r="BM36" s="831"/>
      <c r="BN36" s="831"/>
      <c r="BO36" s="831"/>
      <c r="BP36" s="832"/>
      <c r="BQ36" s="619" t="s">
        <v>96</v>
      </c>
      <c r="BR36" s="582"/>
      <c r="BS36" s="582"/>
      <c r="BT36" s="582"/>
      <c r="BU36" s="585"/>
      <c r="BV36" s="817" t="s">
        <v>403</v>
      </c>
      <c r="BW36" s="818"/>
      <c r="BX36" s="619" t="s">
        <v>95</v>
      </c>
      <c r="BY36" s="582"/>
      <c r="BZ36" s="582"/>
      <c r="CA36" s="582"/>
      <c r="CB36" s="585"/>
      <c r="CC36" s="817" t="s">
        <v>403</v>
      </c>
      <c r="CD36" s="818"/>
      <c r="CE36" s="619" t="s">
        <v>94</v>
      </c>
      <c r="CF36" s="582"/>
      <c r="CG36" s="582"/>
      <c r="CH36" s="582"/>
      <c r="CI36" s="582"/>
      <c r="CJ36" s="582"/>
      <c r="CK36" s="582"/>
      <c r="CL36" s="582"/>
      <c r="CM36" s="582"/>
      <c r="CN36" s="585"/>
      <c r="CO36" s="819">
        <v>1</v>
      </c>
      <c r="CP36" s="752"/>
      <c r="CQ36" s="752"/>
      <c r="CR36" s="752"/>
      <c r="CS36" s="752"/>
      <c r="CT36" s="820" t="s">
        <v>572</v>
      </c>
      <c r="CU36" s="820"/>
      <c r="CV36" s="820"/>
      <c r="CW36" s="820"/>
      <c r="CX36" s="820"/>
      <c r="CY36" s="820"/>
      <c r="CZ36" s="584">
        <v>4500</v>
      </c>
      <c r="DA36" s="752"/>
      <c r="DB36" s="752"/>
      <c r="DC36" s="752"/>
      <c r="DD36" s="752"/>
      <c r="DE36" s="752"/>
      <c r="DF36" s="752"/>
      <c r="DG36" s="752"/>
      <c r="DH36" s="754"/>
      <c r="DI36" s="4"/>
    </row>
    <row r="37" spans="2:113" ht="13.5" customHeight="1">
      <c r="B37" s="659" t="s">
        <v>102</v>
      </c>
      <c r="C37" s="582"/>
      <c r="D37" s="582"/>
      <c r="E37" s="582"/>
      <c r="F37" s="582"/>
      <c r="G37" s="582"/>
      <c r="H37" s="582"/>
      <c r="I37" s="582"/>
      <c r="J37" s="582"/>
      <c r="K37" s="582"/>
      <c r="L37" s="585"/>
      <c r="M37" s="583">
        <v>21731</v>
      </c>
      <c r="N37" s="584"/>
      <c r="O37" s="584"/>
      <c r="P37" s="584"/>
      <c r="Q37" s="584"/>
      <c r="R37" s="584"/>
      <c r="S37" s="584"/>
      <c r="T37" s="584"/>
      <c r="U37" s="588">
        <v>0.1</v>
      </c>
      <c r="V37" s="588"/>
      <c r="W37" s="588"/>
      <c r="X37" s="588"/>
      <c r="Y37" s="584">
        <v>14143</v>
      </c>
      <c r="Z37" s="584"/>
      <c r="AA37" s="584"/>
      <c r="AB37" s="584"/>
      <c r="AC37" s="584"/>
      <c r="AD37" s="584"/>
      <c r="AE37" s="584"/>
      <c r="AF37" s="584"/>
      <c r="AG37" s="588">
        <v>0.1</v>
      </c>
      <c r="AH37" s="588"/>
      <c r="AI37" s="588"/>
      <c r="AJ37" s="713"/>
      <c r="AK37" s="619" t="s">
        <v>92</v>
      </c>
      <c r="AL37" s="582"/>
      <c r="AM37" s="582"/>
      <c r="AN37" s="582"/>
      <c r="AO37" s="582"/>
      <c r="AP37" s="582"/>
      <c r="AQ37" s="582"/>
      <c r="AR37" s="582"/>
      <c r="AS37" s="582"/>
      <c r="AT37" s="582"/>
      <c r="AU37" s="582"/>
      <c r="AV37" s="585"/>
      <c r="AW37" s="583" t="s">
        <v>368</v>
      </c>
      <c r="AX37" s="584"/>
      <c r="AY37" s="584"/>
      <c r="AZ37" s="584"/>
      <c r="BA37" s="584"/>
      <c r="BB37" s="584"/>
      <c r="BC37" s="584"/>
      <c r="BD37" s="584"/>
      <c r="BE37" s="584"/>
      <c r="BF37" s="588" t="s">
        <v>368</v>
      </c>
      <c r="BG37" s="588"/>
      <c r="BH37" s="588"/>
      <c r="BI37" s="588"/>
      <c r="BJ37" s="584" t="s">
        <v>368</v>
      </c>
      <c r="BK37" s="821"/>
      <c r="BL37" s="821"/>
      <c r="BM37" s="821"/>
      <c r="BN37" s="821"/>
      <c r="BO37" s="821"/>
      <c r="BP37" s="822"/>
      <c r="BQ37" s="619" t="s">
        <v>91</v>
      </c>
      <c r="BR37" s="582"/>
      <c r="BS37" s="582"/>
      <c r="BT37" s="582"/>
      <c r="BU37" s="585"/>
      <c r="BV37" s="817" t="s">
        <v>403</v>
      </c>
      <c r="BW37" s="818"/>
      <c r="BX37" s="619" t="s">
        <v>90</v>
      </c>
      <c r="BY37" s="582"/>
      <c r="BZ37" s="582"/>
      <c r="CA37" s="582"/>
      <c r="CB37" s="585"/>
      <c r="CC37" s="817" t="s">
        <v>403</v>
      </c>
      <c r="CD37" s="818"/>
      <c r="CE37" s="619" t="s">
        <v>89</v>
      </c>
      <c r="CF37" s="582"/>
      <c r="CG37" s="582"/>
      <c r="CH37" s="582"/>
      <c r="CI37" s="582"/>
      <c r="CJ37" s="582"/>
      <c r="CK37" s="582"/>
      <c r="CL37" s="582"/>
      <c r="CM37" s="582"/>
      <c r="CN37" s="585"/>
      <c r="CO37" s="819">
        <v>16</v>
      </c>
      <c r="CP37" s="752"/>
      <c r="CQ37" s="752"/>
      <c r="CR37" s="752"/>
      <c r="CS37" s="752"/>
      <c r="CT37" s="820" t="s">
        <v>572</v>
      </c>
      <c r="CU37" s="820"/>
      <c r="CV37" s="820"/>
      <c r="CW37" s="820"/>
      <c r="CX37" s="820"/>
      <c r="CY37" s="820"/>
      <c r="CZ37" s="584">
        <v>4300</v>
      </c>
      <c r="DA37" s="752"/>
      <c r="DB37" s="752"/>
      <c r="DC37" s="752"/>
      <c r="DD37" s="752"/>
      <c r="DE37" s="752"/>
      <c r="DF37" s="752"/>
      <c r="DG37" s="752"/>
      <c r="DH37" s="754"/>
      <c r="DI37" s="4"/>
    </row>
    <row r="38" spans="2:113" ht="13.5" customHeight="1">
      <c r="B38" s="659" t="s">
        <v>98</v>
      </c>
      <c r="C38" s="582"/>
      <c r="D38" s="582"/>
      <c r="E38" s="582"/>
      <c r="F38" s="582"/>
      <c r="G38" s="582"/>
      <c r="H38" s="582"/>
      <c r="I38" s="582"/>
      <c r="J38" s="582"/>
      <c r="K38" s="582"/>
      <c r="L38" s="585"/>
      <c r="M38" s="583">
        <v>941</v>
      </c>
      <c r="N38" s="584"/>
      <c r="O38" s="584"/>
      <c r="P38" s="584"/>
      <c r="Q38" s="584"/>
      <c r="R38" s="584"/>
      <c r="S38" s="584"/>
      <c r="T38" s="584"/>
      <c r="U38" s="588">
        <v>0</v>
      </c>
      <c r="V38" s="588"/>
      <c r="W38" s="588"/>
      <c r="X38" s="588"/>
      <c r="Y38" s="584" t="s">
        <v>368</v>
      </c>
      <c r="Z38" s="584"/>
      <c r="AA38" s="584"/>
      <c r="AB38" s="584"/>
      <c r="AC38" s="584"/>
      <c r="AD38" s="584"/>
      <c r="AE38" s="584"/>
      <c r="AF38" s="584"/>
      <c r="AG38" s="588" t="s">
        <v>368</v>
      </c>
      <c r="AH38" s="588"/>
      <c r="AI38" s="588"/>
      <c r="AJ38" s="713"/>
      <c r="AK38" s="697" t="s">
        <v>87</v>
      </c>
      <c r="AL38" s="662"/>
      <c r="AM38" s="662"/>
      <c r="AN38" s="662"/>
      <c r="AO38" s="662"/>
      <c r="AP38" s="662"/>
      <c r="AQ38" s="662"/>
      <c r="AR38" s="662"/>
      <c r="AS38" s="662"/>
      <c r="AT38" s="662"/>
      <c r="AU38" s="662"/>
      <c r="AV38" s="663"/>
      <c r="AW38" s="830">
        <v>10252434</v>
      </c>
      <c r="AX38" s="812"/>
      <c r="AY38" s="812"/>
      <c r="AZ38" s="812"/>
      <c r="BA38" s="812"/>
      <c r="BB38" s="812"/>
      <c r="BC38" s="812"/>
      <c r="BD38" s="812"/>
      <c r="BE38" s="812"/>
      <c r="BF38" s="811">
        <v>100</v>
      </c>
      <c r="BG38" s="811"/>
      <c r="BH38" s="811"/>
      <c r="BI38" s="811"/>
      <c r="BJ38" s="812">
        <v>74654</v>
      </c>
      <c r="BK38" s="813"/>
      <c r="BL38" s="813"/>
      <c r="BM38" s="813"/>
      <c r="BN38" s="813"/>
      <c r="BO38" s="813"/>
      <c r="BP38" s="814"/>
      <c r="BQ38" s="697" t="s">
        <v>86</v>
      </c>
      <c r="BR38" s="662"/>
      <c r="BS38" s="662"/>
      <c r="BT38" s="662"/>
      <c r="BU38" s="663"/>
      <c r="BV38" s="815" t="s">
        <v>403</v>
      </c>
      <c r="BW38" s="816"/>
      <c r="BX38" s="697" t="s">
        <v>85</v>
      </c>
      <c r="BY38" s="662"/>
      <c r="BZ38" s="662"/>
      <c r="CA38" s="662"/>
      <c r="CB38" s="663"/>
      <c r="CC38" s="815" t="s">
        <v>409</v>
      </c>
      <c r="CD38" s="816"/>
      <c r="CE38" s="823"/>
      <c r="CF38" s="824"/>
      <c r="CG38" s="824"/>
      <c r="CH38" s="824"/>
      <c r="CI38" s="824"/>
      <c r="CJ38" s="824"/>
      <c r="CK38" s="824"/>
      <c r="CL38" s="824"/>
      <c r="CM38" s="824"/>
      <c r="CN38" s="825"/>
      <c r="CO38" s="826"/>
      <c r="CP38" s="827"/>
      <c r="CQ38" s="827"/>
      <c r="CR38" s="827"/>
      <c r="CS38" s="827"/>
      <c r="CT38" s="828"/>
      <c r="CU38" s="828"/>
      <c r="CV38" s="828"/>
      <c r="CW38" s="828"/>
      <c r="CX38" s="828"/>
      <c r="CY38" s="828"/>
      <c r="CZ38" s="827"/>
      <c r="DA38" s="827"/>
      <c r="DB38" s="827"/>
      <c r="DC38" s="827"/>
      <c r="DD38" s="827"/>
      <c r="DE38" s="827"/>
      <c r="DF38" s="827"/>
      <c r="DG38" s="827"/>
      <c r="DH38" s="829"/>
      <c r="DI38" s="4"/>
    </row>
    <row r="39" spans="2:113" ht="13.5" customHeight="1">
      <c r="B39" s="659" t="s">
        <v>93</v>
      </c>
      <c r="C39" s="582"/>
      <c r="D39" s="582"/>
      <c r="E39" s="582"/>
      <c r="F39" s="582"/>
      <c r="G39" s="582"/>
      <c r="H39" s="582"/>
      <c r="I39" s="582"/>
      <c r="J39" s="582"/>
      <c r="K39" s="582"/>
      <c r="L39" s="585"/>
      <c r="M39" s="583">
        <v>2286613</v>
      </c>
      <c r="N39" s="584"/>
      <c r="O39" s="584"/>
      <c r="P39" s="584"/>
      <c r="Q39" s="584"/>
      <c r="R39" s="584"/>
      <c r="S39" s="584"/>
      <c r="T39" s="584"/>
      <c r="U39" s="588">
        <v>9.6999999999999993</v>
      </c>
      <c r="V39" s="588"/>
      <c r="W39" s="588"/>
      <c r="X39" s="588"/>
      <c r="Y39" s="584" t="s">
        <v>368</v>
      </c>
      <c r="Z39" s="584"/>
      <c r="AA39" s="584"/>
      <c r="AB39" s="584"/>
      <c r="AC39" s="584"/>
      <c r="AD39" s="584"/>
      <c r="AE39" s="584"/>
      <c r="AF39" s="584"/>
      <c r="AG39" s="588" t="s">
        <v>368</v>
      </c>
      <c r="AH39" s="588"/>
      <c r="AI39" s="588"/>
      <c r="AJ39" s="71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59" t="s">
        <v>88</v>
      </c>
      <c r="C40" s="582"/>
      <c r="D40" s="582"/>
      <c r="E40" s="582"/>
      <c r="F40" s="582"/>
      <c r="G40" s="582"/>
      <c r="H40" s="582"/>
      <c r="I40" s="582"/>
      <c r="J40" s="582"/>
      <c r="K40" s="582"/>
      <c r="L40" s="585"/>
      <c r="M40" s="583">
        <v>604742</v>
      </c>
      <c r="N40" s="584"/>
      <c r="O40" s="584"/>
      <c r="P40" s="584"/>
      <c r="Q40" s="584"/>
      <c r="R40" s="584"/>
      <c r="S40" s="584"/>
      <c r="T40" s="584"/>
      <c r="U40" s="588">
        <v>2.6</v>
      </c>
      <c r="V40" s="588"/>
      <c r="W40" s="588"/>
      <c r="X40" s="588"/>
      <c r="Y40" s="584" t="s">
        <v>368</v>
      </c>
      <c r="Z40" s="584"/>
      <c r="AA40" s="584"/>
      <c r="AB40" s="584"/>
      <c r="AC40" s="584"/>
      <c r="AD40" s="584"/>
      <c r="AE40" s="584"/>
      <c r="AF40" s="584"/>
      <c r="AG40" s="588" t="s">
        <v>368</v>
      </c>
      <c r="AH40" s="588"/>
      <c r="AI40" s="588"/>
      <c r="AJ40" s="71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59" t="s">
        <v>84</v>
      </c>
      <c r="C41" s="582"/>
      <c r="D41" s="582"/>
      <c r="E41" s="582"/>
      <c r="F41" s="582"/>
      <c r="G41" s="582"/>
      <c r="H41" s="582"/>
      <c r="I41" s="582"/>
      <c r="J41" s="582"/>
      <c r="K41" s="582"/>
      <c r="L41" s="585"/>
      <c r="M41" s="583">
        <v>308481</v>
      </c>
      <c r="N41" s="584"/>
      <c r="O41" s="584"/>
      <c r="P41" s="584"/>
      <c r="Q41" s="584"/>
      <c r="R41" s="584"/>
      <c r="S41" s="584"/>
      <c r="T41" s="584"/>
      <c r="U41" s="588">
        <v>1.3</v>
      </c>
      <c r="V41" s="588"/>
      <c r="W41" s="588"/>
      <c r="X41" s="588"/>
      <c r="Y41" s="584">
        <v>19090</v>
      </c>
      <c r="Z41" s="584"/>
      <c r="AA41" s="584"/>
      <c r="AB41" s="584"/>
      <c r="AC41" s="584"/>
      <c r="AD41" s="584"/>
      <c r="AE41" s="584"/>
      <c r="AF41" s="584"/>
      <c r="AG41" s="588">
        <v>0.2</v>
      </c>
      <c r="AH41" s="588"/>
      <c r="AI41" s="588"/>
      <c r="AJ41" s="71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59" t="s">
        <v>83</v>
      </c>
      <c r="C42" s="582"/>
      <c r="D42" s="582"/>
      <c r="E42" s="582"/>
      <c r="F42" s="582"/>
      <c r="G42" s="582"/>
      <c r="H42" s="582"/>
      <c r="I42" s="582"/>
      <c r="J42" s="582"/>
      <c r="K42" s="582"/>
      <c r="L42" s="585"/>
      <c r="M42" s="583">
        <v>581800</v>
      </c>
      <c r="N42" s="584"/>
      <c r="O42" s="584"/>
      <c r="P42" s="584"/>
      <c r="Q42" s="584"/>
      <c r="R42" s="584"/>
      <c r="S42" s="584"/>
      <c r="T42" s="584"/>
      <c r="U42" s="588">
        <v>2.5</v>
      </c>
      <c r="V42" s="588"/>
      <c r="W42" s="588"/>
      <c r="X42" s="588"/>
      <c r="Y42" s="584" t="s">
        <v>368</v>
      </c>
      <c r="Z42" s="584"/>
      <c r="AA42" s="584"/>
      <c r="AB42" s="584"/>
      <c r="AC42" s="584"/>
      <c r="AD42" s="584"/>
      <c r="AE42" s="584"/>
      <c r="AF42" s="584"/>
      <c r="AG42" s="588" t="s">
        <v>368</v>
      </c>
      <c r="AH42" s="588"/>
      <c r="AI42" s="588"/>
      <c r="AJ42" s="71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695" t="s">
        <v>82</v>
      </c>
      <c r="D43" s="695"/>
      <c r="E43" s="695"/>
      <c r="F43" s="695"/>
      <c r="G43" s="695"/>
      <c r="H43" s="695"/>
      <c r="I43" s="695"/>
      <c r="J43" s="695"/>
      <c r="K43" s="695"/>
      <c r="L43" s="696"/>
      <c r="M43" s="583" t="s">
        <v>368</v>
      </c>
      <c r="N43" s="584"/>
      <c r="O43" s="584"/>
      <c r="P43" s="584"/>
      <c r="Q43" s="584"/>
      <c r="R43" s="584"/>
      <c r="S43" s="584"/>
      <c r="T43" s="584"/>
      <c r="U43" s="588" t="s">
        <v>368</v>
      </c>
      <c r="V43" s="588"/>
      <c r="W43" s="588"/>
      <c r="X43" s="588"/>
      <c r="Y43" s="584" t="s">
        <v>368</v>
      </c>
      <c r="Z43" s="584"/>
      <c r="AA43" s="584"/>
      <c r="AB43" s="584"/>
      <c r="AC43" s="584"/>
      <c r="AD43" s="584"/>
      <c r="AE43" s="584"/>
      <c r="AF43" s="584"/>
      <c r="AG43" s="588" t="s">
        <v>368</v>
      </c>
      <c r="AH43" s="588"/>
      <c r="AI43" s="588"/>
      <c r="AJ43" s="713"/>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695" t="s">
        <v>81</v>
      </c>
      <c r="D44" s="695"/>
      <c r="E44" s="695"/>
      <c r="F44" s="695"/>
      <c r="G44" s="695"/>
      <c r="H44" s="695"/>
      <c r="I44" s="695"/>
      <c r="J44" s="695"/>
      <c r="K44" s="695"/>
      <c r="L44" s="696"/>
      <c r="M44" s="583">
        <v>90000</v>
      </c>
      <c r="N44" s="584"/>
      <c r="O44" s="584"/>
      <c r="P44" s="584"/>
      <c r="Q44" s="584"/>
      <c r="R44" s="584"/>
      <c r="S44" s="584"/>
      <c r="T44" s="584"/>
      <c r="U44" s="588">
        <v>0.4</v>
      </c>
      <c r="V44" s="588"/>
      <c r="W44" s="588"/>
      <c r="X44" s="588"/>
      <c r="Y44" s="584" t="s">
        <v>368</v>
      </c>
      <c r="Z44" s="584"/>
      <c r="AA44" s="584"/>
      <c r="AB44" s="584"/>
      <c r="AC44" s="584"/>
      <c r="AD44" s="584"/>
      <c r="AE44" s="584"/>
      <c r="AF44" s="584"/>
      <c r="AG44" s="588" t="s">
        <v>368</v>
      </c>
      <c r="AH44" s="588"/>
      <c r="AI44" s="588"/>
      <c r="AJ44" s="713"/>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4" t="s">
        <v>80</v>
      </c>
      <c r="C45" s="662"/>
      <c r="D45" s="662"/>
      <c r="E45" s="662"/>
      <c r="F45" s="662"/>
      <c r="G45" s="662"/>
      <c r="H45" s="662"/>
      <c r="I45" s="662"/>
      <c r="J45" s="662"/>
      <c r="K45" s="662"/>
      <c r="L45" s="663"/>
      <c r="M45" s="583">
        <v>23481461</v>
      </c>
      <c r="N45" s="584"/>
      <c r="O45" s="584"/>
      <c r="P45" s="584"/>
      <c r="Q45" s="584"/>
      <c r="R45" s="584"/>
      <c r="S45" s="584"/>
      <c r="T45" s="584"/>
      <c r="U45" s="588">
        <v>100</v>
      </c>
      <c r="V45" s="588"/>
      <c r="W45" s="588"/>
      <c r="X45" s="588"/>
      <c r="Y45" s="584">
        <v>11333314</v>
      </c>
      <c r="Z45" s="584"/>
      <c r="AA45" s="584"/>
      <c r="AB45" s="584"/>
      <c r="AC45" s="584"/>
      <c r="AD45" s="584"/>
      <c r="AE45" s="584"/>
      <c r="AF45" s="584"/>
      <c r="AG45" s="588">
        <v>100</v>
      </c>
      <c r="AH45" s="588"/>
      <c r="AI45" s="588"/>
      <c r="AJ45" s="713"/>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32" t="s">
        <v>79</v>
      </c>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41"/>
      <c r="AD46" s="41"/>
      <c r="AE46" s="41"/>
      <c r="AF46" s="41"/>
      <c r="AG46" s="43"/>
      <c r="AH46" s="632" t="s">
        <v>419</v>
      </c>
      <c r="AI46" s="632"/>
      <c r="AJ46" s="632"/>
      <c r="AK46" s="632"/>
      <c r="AL46" s="632"/>
      <c r="AM46" s="632"/>
      <c r="AN46" s="632"/>
      <c r="AO46" s="632"/>
      <c r="AP46" s="632"/>
      <c r="AQ46" s="38"/>
      <c r="AR46" s="38"/>
      <c r="AS46" s="38"/>
      <c r="AT46" s="41"/>
      <c r="AU46" s="41"/>
      <c r="AV46" s="40"/>
      <c r="AW46" s="42"/>
      <c r="AX46" s="41"/>
      <c r="AY46" s="41"/>
      <c r="AZ46" s="632" t="s">
        <v>78</v>
      </c>
      <c r="BA46" s="632"/>
      <c r="BB46" s="632"/>
      <c r="BC46" s="632"/>
      <c r="BD46" s="632"/>
      <c r="BE46" s="632"/>
      <c r="BF46" s="632"/>
      <c r="BG46" s="632"/>
      <c r="BH46" s="632"/>
      <c r="BI46" s="632"/>
      <c r="BJ46" s="632"/>
      <c r="BK46" s="632"/>
      <c r="BL46" s="632"/>
      <c r="BM46" s="632"/>
      <c r="BN46" s="632"/>
      <c r="BO46" s="632"/>
      <c r="BP46" s="632"/>
      <c r="BQ46" s="632"/>
      <c r="BR46" s="632"/>
      <c r="BS46" s="632"/>
      <c r="BT46" s="41"/>
      <c r="BU46" s="41"/>
      <c r="BV46" s="632" t="s">
        <v>419</v>
      </c>
      <c r="BW46" s="632"/>
      <c r="BX46" s="632"/>
      <c r="BY46" s="632"/>
      <c r="BZ46" s="632"/>
      <c r="CA46" s="632"/>
      <c r="CB46" s="632"/>
      <c r="CC46" s="632"/>
      <c r="CD46" s="41"/>
      <c r="CE46" s="40"/>
      <c r="CF46" s="39"/>
      <c r="CG46" s="283"/>
      <c r="CH46" s="807" t="s">
        <v>77</v>
      </c>
      <c r="CI46" s="807"/>
      <c r="CJ46" s="807"/>
      <c r="CK46" s="807"/>
      <c r="CL46" s="807"/>
      <c r="CM46" s="807"/>
      <c r="CN46" s="807"/>
      <c r="CO46" s="807"/>
      <c r="CP46" s="807"/>
      <c r="CQ46" s="38"/>
      <c r="CR46" s="24"/>
      <c r="CS46" s="728" t="s">
        <v>778</v>
      </c>
      <c r="CT46" s="632"/>
      <c r="CU46" s="632"/>
      <c r="CV46" s="632"/>
      <c r="CW46" s="632"/>
      <c r="CX46" s="632"/>
      <c r="CY46" s="632"/>
      <c r="CZ46" s="633"/>
      <c r="DA46" s="728" t="s">
        <v>395</v>
      </c>
      <c r="DB46" s="632"/>
      <c r="DC46" s="632"/>
      <c r="DD46" s="632"/>
      <c r="DE46" s="632"/>
      <c r="DF46" s="632"/>
      <c r="DG46" s="632"/>
      <c r="DH46" s="809"/>
      <c r="DI46" s="4"/>
    </row>
    <row r="47" spans="2:113" ht="13.5" customHeight="1">
      <c r="B47" s="37"/>
      <c r="C47" s="32"/>
      <c r="D47" s="32"/>
      <c r="E47" s="662"/>
      <c r="F47" s="662"/>
      <c r="G47" s="662"/>
      <c r="H47" s="662"/>
      <c r="I47" s="662"/>
      <c r="J47" s="662"/>
      <c r="K47" s="662"/>
      <c r="L47" s="662"/>
      <c r="M47" s="662"/>
      <c r="N47" s="662"/>
      <c r="O47" s="662"/>
      <c r="P47" s="662"/>
      <c r="Q47" s="662"/>
      <c r="R47" s="662"/>
      <c r="S47" s="662"/>
      <c r="T47" s="662"/>
      <c r="U47" s="662"/>
      <c r="V47" s="662"/>
      <c r="W47" s="662"/>
      <c r="X47" s="662"/>
      <c r="Y47" s="582"/>
      <c r="Z47" s="582"/>
      <c r="AA47" s="582"/>
      <c r="AB47" s="582"/>
      <c r="AC47" s="4"/>
      <c r="AD47" s="4"/>
      <c r="AE47" s="4"/>
      <c r="AF47" s="4"/>
      <c r="AG47" s="6"/>
      <c r="AH47" s="806"/>
      <c r="AI47" s="806"/>
      <c r="AJ47" s="806"/>
      <c r="AK47" s="806"/>
      <c r="AL47" s="806"/>
      <c r="AM47" s="806"/>
      <c r="AN47" s="806"/>
      <c r="AO47" s="806"/>
      <c r="AP47" s="806"/>
      <c r="AQ47" s="35"/>
      <c r="AR47" s="35"/>
      <c r="AS47" s="35"/>
      <c r="AT47" s="4"/>
      <c r="AU47" s="4"/>
      <c r="AV47" s="34"/>
      <c r="AW47" s="33"/>
      <c r="AX47" s="32"/>
      <c r="AY47" s="32"/>
      <c r="AZ47" s="662"/>
      <c r="BA47" s="662"/>
      <c r="BB47" s="662"/>
      <c r="BC47" s="662"/>
      <c r="BD47" s="662"/>
      <c r="BE47" s="662"/>
      <c r="BF47" s="662"/>
      <c r="BG47" s="662"/>
      <c r="BH47" s="662"/>
      <c r="BI47" s="662"/>
      <c r="BJ47" s="662"/>
      <c r="BK47" s="662"/>
      <c r="BL47" s="662"/>
      <c r="BM47" s="662"/>
      <c r="BN47" s="662"/>
      <c r="BO47" s="662"/>
      <c r="BP47" s="662"/>
      <c r="BQ47" s="662"/>
      <c r="BR47" s="662"/>
      <c r="BS47" s="662"/>
      <c r="BT47" s="32"/>
      <c r="BU47" s="32"/>
      <c r="BV47" s="662"/>
      <c r="BW47" s="662"/>
      <c r="BX47" s="662"/>
      <c r="BY47" s="662"/>
      <c r="BZ47" s="662"/>
      <c r="CA47" s="662"/>
      <c r="CB47" s="662"/>
      <c r="CC47" s="662"/>
      <c r="CD47" s="32"/>
      <c r="CE47" s="31"/>
      <c r="CF47" s="20"/>
      <c r="CG47" s="284"/>
      <c r="CH47" s="808"/>
      <c r="CI47" s="808"/>
      <c r="CJ47" s="808"/>
      <c r="CK47" s="808"/>
      <c r="CL47" s="808"/>
      <c r="CM47" s="808"/>
      <c r="CN47" s="808"/>
      <c r="CO47" s="808"/>
      <c r="CP47" s="808"/>
      <c r="CQ47" s="30"/>
      <c r="CR47" s="21"/>
      <c r="CS47" s="697"/>
      <c r="CT47" s="662"/>
      <c r="CU47" s="662"/>
      <c r="CV47" s="662"/>
      <c r="CW47" s="662"/>
      <c r="CX47" s="662"/>
      <c r="CY47" s="662"/>
      <c r="CZ47" s="663"/>
      <c r="DA47" s="697"/>
      <c r="DB47" s="662"/>
      <c r="DC47" s="662"/>
      <c r="DD47" s="662"/>
      <c r="DE47" s="662"/>
      <c r="DF47" s="662"/>
      <c r="DG47" s="662"/>
      <c r="DH47" s="810"/>
      <c r="DI47" s="4"/>
    </row>
    <row r="48" spans="2:113" ht="13.5" customHeight="1">
      <c r="B48" s="29"/>
      <c r="C48" s="28"/>
      <c r="D48" s="788" t="s">
        <v>77</v>
      </c>
      <c r="E48" s="788"/>
      <c r="F48" s="788"/>
      <c r="G48" s="788"/>
      <c r="H48" s="788"/>
      <c r="I48" s="788"/>
      <c r="J48" s="788"/>
      <c r="K48" s="27"/>
      <c r="L48" s="25"/>
      <c r="M48" s="26"/>
      <c r="N48" s="788" t="s">
        <v>76</v>
      </c>
      <c r="O48" s="788"/>
      <c r="P48" s="788"/>
      <c r="Q48" s="788"/>
      <c r="R48" s="788"/>
      <c r="S48" s="788"/>
      <c r="T48" s="25"/>
      <c r="U48" s="795" t="s">
        <v>73</v>
      </c>
      <c r="V48" s="788"/>
      <c r="W48" s="788"/>
      <c r="X48" s="796"/>
      <c r="Y48" s="797" t="s">
        <v>70</v>
      </c>
      <c r="Z48" s="797"/>
      <c r="AA48" s="797"/>
      <c r="AB48" s="797"/>
      <c r="AC48" s="797"/>
      <c r="AD48" s="797"/>
      <c r="AE48" s="797"/>
      <c r="AF48" s="797"/>
      <c r="AG48" s="798" t="s">
        <v>420</v>
      </c>
      <c r="AH48" s="799"/>
      <c r="AI48" s="799"/>
      <c r="AJ48" s="799"/>
      <c r="AK48" s="799"/>
      <c r="AL48" s="799"/>
      <c r="AM48" s="799"/>
      <c r="AN48" s="799"/>
      <c r="AO48" s="799"/>
      <c r="AP48" s="800"/>
      <c r="AQ48" s="797" t="s">
        <v>75</v>
      </c>
      <c r="AR48" s="797"/>
      <c r="AS48" s="797"/>
      <c r="AT48" s="797"/>
      <c r="AU48" s="797"/>
      <c r="AV48" s="797"/>
      <c r="AW48" s="6"/>
      <c r="AX48" s="632" t="s">
        <v>74</v>
      </c>
      <c r="AY48" s="632"/>
      <c r="AZ48" s="632"/>
      <c r="BA48" s="632"/>
      <c r="BB48" s="632"/>
      <c r="BC48" s="632"/>
      <c r="BD48" s="632"/>
      <c r="BE48" s="24"/>
      <c r="BF48" s="6"/>
      <c r="BG48" s="632" t="s">
        <v>421</v>
      </c>
      <c r="BH48" s="632"/>
      <c r="BI48" s="632"/>
      <c r="BJ48" s="632"/>
      <c r="BK48" s="632"/>
      <c r="BL48" s="24"/>
      <c r="BM48" s="632" t="s">
        <v>73</v>
      </c>
      <c r="BN48" s="632"/>
      <c r="BO48" s="632"/>
      <c r="BP48" s="632"/>
      <c r="BQ48" s="801"/>
      <c r="BR48" s="802"/>
      <c r="BS48" s="632" t="s">
        <v>422</v>
      </c>
      <c r="BT48" s="632"/>
      <c r="BU48" s="632"/>
      <c r="BV48" s="632"/>
      <c r="BW48" s="632"/>
      <c r="BX48" s="803"/>
      <c r="BY48" s="804"/>
      <c r="BZ48" s="6"/>
      <c r="CA48" s="805" t="s">
        <v>423</v>
      </c>
      <c r="CB48" s="805"/>
      <c r="CC48" s="805"/>
      <c r="CD48" s="805"/>
      <c r="CE48" s="23"/>
      <c r="CF48" s="728" t="s">
        <v>72</v>
      </c>
      <c r="CG48" s="793"/>
      <c r="CH48" s="793"/>
      <c r="CI48" s="793"/>
      <c r="CJ48" s="793"/>
      <c r="CK48" s="793"/>
      <c r="CL48" s="793"/>
      <c r="CM48" s="793"/>
      <c r="CN48" s="793"/>
      <c r="CO48" s="793"/>
      <c r="CP48" s="793"/>
      <c r="CQ48" s="793"/>
      <c r="CR48" s="794"/>
      <c r="CS48" s="749">
        <v>8609139</v>
      </c>
      <c r="CT48" s="783"/>
      <c r="CU48" s="783"/>
      <c r="CV48" s="783"/>
      <c r="CW48" s="783"/>
      <c r="CX48" s="783"/>
      <c r="CY48" s="783"/>
      <c r="CZ48" s="785"/>
      <c r="DA48" s="749">
        <v>8985526</v>
      </c>
      <c r="DB48" s="783"/>
      <c r="DC48" s="783"/>
      <c r="DD48" s="783"/>
      <c r="DE48" s="783"/>
      <c r="DF48" s="783"/>
      <c r="DG48" s="783"/>
      <c r="DH48" s="786"/>
      <c r="DI48" s="4"/>
    </row>
    <row r="49" spans="2:113" ht="13.5" customHeight="1">
      <c r="B49" s="787" t="s">
        <v>71</v>
      </c>
      <c r="C49" s="788"/>
      <c r="D49" s="788"/>
      <c r="E49" s="788"/>
      <c r="F49" s="788"/>
      <c r="G49" s="788"/>
      <c r="H49" s="788"/>
      <c r="I49" s="788"/>
      <c r="J49" s="788"/>
      <c r="K49" s="788"/>
      <c r="L49" s="789"/>
      <c r="M49" s="613">
        <v>3360799</v>
      </c>
      <c r="N49" s="790"/>
      <c r="O49" s="790"/>
      <c r="P49" s="790"/>
      <c r="Q49" s="790"/>
      <c r="R49" s="790"/>
      <c r="S49" s="790"/>
      <c r="T49" s="790"/>
      <c r="U49" s="791">
        <v>14.7</v>
      </c>
      <c r="V49" s="791"/>
      <c r="W49" s="791"/>
      <c r="X49" s="791"/>
      <c r="Y49" s="790">
        <v>3017096</v>
      </c>
      <c r="Z49" s="790"/>
      <c r="AA49" s="790"/>
      <c r="AB49" s="790"/>
      <c r="AC49" s="790"/>
      <c r="AD49" s="790"/>
      <c r="AE49" s="790"/>
      <c r="AF49" s="790"/>
      <c r="AG49" s="790">
        <v>2982164</v>
      </c>
      <c r="AH49" s="790"/>
      <c r="AI49" s="790"/>
      <c r="AJ49" s="790"/>
      <c r="AK49" s="790"/>
      <c r="AL49" s="790"/>
      <c r="AM49" s="790"/>
      <c r="AN49" s="790"/>
      <c r="AO49" s="790"/>
      <c r="AP49" s="790"/>
      <c r="AQ49" s="791">
        <v>26.1</v>
      </c>
      <c r="AR49" s="791"/>
      <c r="AS49" s="791"/>
      <c r="AT49" s="791"/>
      <c r="AU49" s="791"/>
      <c r="AV49" s="792"/>
      <c r="AW49" s="22"/>
      <c r="AX49" s="662"/>
      <c r="AY49" s="662"/>
      <c r="AZ49" s="662"/>
      <c r="BA49" s="662"/>
      <c r="BB49" s="662"/>
      <c r="BC49" s="662"/>
      <c r="BD49" s="662"/>
      <c r="BE49" s="21"/>
      <c r="BF49" s="22"/>
      <c r="BG49" s="662"/>
      <c r="BH49" s="662"/>
      <c r="BI49" s="662"/>
      <c r="BJ49" s="662"/>
      <c r="BK49" s="662"/>
      <c r="BL49" s="21"/>
      <c r="BM49" s="662"/>
      <c r="BN49" s="662"/>
      <c r="BO49" s="662"/>
      <c r="BP49" s="662"/>
      <c r="BQ49" s="20"/>
      <c r="BR49" s="662" t="s">
        <v>27</v>
      </c>
      <c r="BS49" s="662"/>
      <c r="BT49" s="662"/>
      <c r="BU49" s="662"/>
      <c r="BV49" s="662"/>
      <c r="BW49" s="662"/>
      <c r="BX49" s="662"/>
      <c r="BY49" s="19"/>
      <c r="BZ49" s="673" t="s">
        <v>70</v>
      </c>
      <c r="CA49" s="674"/>
      <c r="CB49" s="674"/>
      <c r="CC49" s="674"/>
      <c r="CD49" s="674"/>
      <c r="CE49" s="675"/>
      <c r="CF49" s="619" t="s">
        <v>69</v>
      </c>
      <c r="CG49" s="684"/>
      <c r="CH49" s="684"/>
      <c r="CI49" s="684"/>
      <c r="CJ49" s="684"/>
      <c r="CK49" s="684"/>
      <c r="CL49" s="684"/>
      <c r="CM49" s="684"/>
      <c r="CN49" s="684"/>
      <c r="CO49" s="684"/>
      <c r="CP49" s="684"/>
      <c r="CQ49" s="684"/>
      <c r="CR49" s="685"/>
      <c r="CS49" s="583">
        <v>8647285</v>
      </c>
      <c r="CT49" s="752"/>
      <c r="CU49" s="752"/>
      <c r="CV49" s="752"/>
      <c r="CW49" s="752"/>
      <c r="CX49" s="752"/>
      <c r="CY49" s="752"/>
      <c r="CZ49" s="753"/>
      <c r="DA49" s="583">
        <v>8777183</v>
      </c>
      <c r="DB49" s="752"/>
      <c r="DC49" s="752"/>
      <c r="DD49" s="752"/>
      <c r="DE49" s="752"/>
      <c r="DF49" s="752"/>
      <c r="DG49" s="752"/>
      <c r="DH49" s="754"/>
      <c r="DI49" s="4"/>
    </row>
    <row r="50" spans="2:113" ht="13.5" customHeight="1">
      <c r="B50" s="17"/>
      <c r="C50" s="582" t="s">
        <v>68</v>
      </c>
      <c r="D50" s="582"/>
      <c r="E50" s="582"/>
      <c r="F50" s="582"/>
      <c r="G50" s="582"/>
      <c r="H50" s="582"/>
      <c r="I50" s="582"/>
      <c r="J50" s="582"/>
      <c r="K50" s="582"/>
      <c r="L50" s="585"/>
      <c r="M50" s="583">
        <v>2159580</v>
      </c>
      <c r="N50" s="584"/>
      <c r="O50" s="584"/>
      <c r="P50" s="584"/>
      <c r="Q50" s="584"/>
      <c r="R50" s="584"/>
      <c r="S50" s="584"/>
      <c r="T50" s="584"/>
      <c r="U50" s="588">
        <v>9.4</v>
      </c>
      <c r="V50" s="588"/>
      <c r="W50" s="588"/>
      <c r="X50" s="588"/>
      <c r="Y50" s="584">
        <v>1939159</v>
      </c>
      <c r="Z50" s="584"/>
      <c r="AA50" s="584"/>
      <c r="AB50" s="584"/>
      <c r="AC50" s="584"/>
      <c r="AD50" s="584"/>
      <c r="AE50" s="584"/>
      <c r="AF50" s="584"/>
      <c r="AG50" s="584" t="s">
        <v>368</v>
      </c>
      <c r="AH50" s="584"/>
      <c r="AI50" s="584"/>
      <c r="AJ50" s="584"/>
      <c r="AK50" s="584"/>
      <c r="AL50" s="584"/>
      <c r="AM50" s="584"/>
      <c r="AN50" s="584"/>
      <c r="AO50" s="584"/>
      <c r="AP50" s="584"/>
      <c r="AQ50" s="588" t="s">
        <v>368</v>
      </c>
      <c r="AR50" s="588"/>
      <c r="AS50" s="588"/>
      <c r="AT50" s="588"/>
      <c r="AU50" s="588"/>
      <c r="AV50" s="647"/>
      <c r="AW50" s="728" t="s">
        <v>67</v>
      </c>
      <c r="AX50" s="632"/>
      <c r="AY50" s="632"/>
      <c r="AZ50" s="632"/>
      <c r="BA50" s="632"/>
      <c r="BB50" s="632"/>
      <c r="BC50" s="632"/>
      <c r="BD50" s="632"/>
      <c r="BE50" s="633"/>
      <c r="BF50" s="782">
        <v>253047</v>
      </c>
      <c r="BG50" s="783"/>
      <c r="BH50" s="783"/>
      <c r="BI50" s="783"/>
      <c r="BJ50" s="783"/>
      <c r="BK50" s="783"/>
      <c r="BL50" s="783"/>
      <c r="BM50" s="784">
        <v>1.1000000000000001</v>
      </c>
      <c r="BN50" s="784"/>
      <c r="BO50" s="784"/>
      <c r="BP50" s="784"/>
      <c r="BQ50" s="783" t="s">
        <v>368</v>
      </c>
      <c r="BR50" s="783"/>
      <c r="BS50" s="783"/>
      <c r="BT50" s="783"/>
      <c r="BU50" s="783"/>
      <c r="BV50" s="783"/>
      <c r="BW50" s="783"/>
      <c r="BX50" s="783"/>
      <c r="BY50" s="783"/>
      <c r="BZ50" s="783">
        <v>253047</v>
      </c>
      <c r="CA50" s="783"/>
      <c r="CB50" s="783"/>
      <c r="CC50" s="783"/>
      <c r="CD50" s="783"/>
      <c r="CE50" s="785"/>
      <c r="CF50" s="619" t="s">
        <v>66</v>
      </c>
      <c r="CG50" s="684"/>
      <c r="CH50" s="684"/>
      <c r="CI50" s="684"/>
      <c r="CJ50" s="684"/>
      <c r="CK50" s="684"/>
      <c r="CL50" s="684"/>
      <c r="CM50" s="684"/>
      <c r="CN50" s="684"/>
      <c r="CO50" s="684"/>
      <c r="CP50" s="684"/>
      <c r="CQ50" s="684"/>
      <c r="CR50" s="685"/>
      <c r="CS50" s="583">
        <v>11065767</v>
      </c>
      <c r="CT50" s="752"/>
      <c r="CU50" s="752"/>
      <c r="CV50" s="752"/>
      <c r="CW50" s="752"/>
      <c r="CX50" s="752"/>
      <c r="CY50" s="752"/>
      <c r="CZ50" s="753"/>
      <c r="DA50" s="583">
        <v>11556475</v>
      </c>
      <c r="DB50" s="752"/>
      <c r="DC50" s="752"/>
      <c r="DD50" s="752"/>
      <c r="DE50" s="752"/>
      <c r="DF50" s="752"/>
      <c r="DG50" s="752"/>
      <c r="DH50" s="754"/>
      <c r="DI50" s="4"/>
    </row>
    <row r="51" spans="2:113" ht="13.5" customHeight="1">
      <c r="B51" s="659" t="s">
        <v>65</v>
      </c>
      <c r="C51" s="582"/>
      <c r="D51" s="582"/>
      <c r="E51" s="582"/>
      <c r="F51" s="582"/>
      <c r="G51" s="582"/>
      <c r="H51" s="582"/>
      <c r="I51" s="582"/>
      <c r="J51" s="582"/>
      <c r="K51" s="582"/>
      <c r="L51" s="585"/>
      <c r="M51" s="583">
        <v>6946016</v>
      </c>
      <c r="N51" s="584"/>
      <c r="O51" s="584"/>
      <c r="P51" s="584"/>
      <c r="Q51" s="584"/>
      <c r="R51" s="584"/>
      <c r="S51" s="584"/>
      <c r="T51" s="584"/>
      <c r="U51" s="588">
        <v>30.4</v>
      </c>
      <c r="V51" s="588"/>
      <c r="W51" s="588"/>
      <c r="X51" s="588"/>
      <c r="Y51" s="584">
        <v>2388201</v>
      </c>
      <c r="Z51" s="584"/>
      <c r="AA51" s="584"/>
      <c r="AB51" s="584"/>
      <c r="AC51" s="584"/>
      <c r="AD51" s="584"/>
      <c r="AE51" s="584"/>
      <c r="AF51" s="584"/>
      <c r="AG51" s="584">
        <v>2388201</v>
      </c>
      <c r="AH51" s="584"/>
      <c r="AI51" s="584"/>
      <c r="AJ51" s="584"/>
      <c r="AK51" s="584"/>
      <c r="AL51" s="584"/>
      <c r="AM51" s="584"/>
      <c r="AN51" s="584"/>
      <c r="AO51" s="584"/>
      <c r="AP51" s="584"/>
      <c r="AQ51" s="588">
        <v>20.9</v>
      </c>
      <c r="AR51" s="588"/>
      <c r="AS51" s="588"/>
      <c r="AT51" s="588"/>
      <c r="AU51" s="588"/>
      <c r="AV51" s="647"/>
      <c r="AW51" s="619" t="s">
        <v>64</v>
      </c>
      <c r="AX51" s="582"/>
      <c r="AY51" s="582"/>
      <c r="AZ51" s="582"/>
      <c r="BA51" s="582"/>
      <c r="BB51" s="582"/>
      <c r="BC51" s="582"/>
      <c r="BD51" s="582"/>
      <c r="BE51" s="585"/>
      <c r="BF51" s="583">
        <v>2751292</v>
      </c>
      <c r="BG51" s="584"/>
      <c r="BH51" s="584"/>
      <c r="BI51" s="584"/>
      <c r="BJ51" s="584"/>
      <c r="BK51" s="584"/>
      <c r="BL51" s="584"/>
      <c r="BM51" s="588">
        <v>12</v>
      </c>
      <c r="BN51" s="588"/>
      <c r="BO51" s="588"/>
      <c r="BP51" s="588"/>
      <c r="BQ51" s="584">
        <v>95867</v>
      </c>
      <c r="BR51" s="584"/>
      <c r="BS51" s="584"/>
      <c r="BT51" s="584"/>
      <c r="BU51" s="584"/>
      <c r="BV51" s="584"/>
      <c r="BW51" s="584"/>
      <c r="BX51" s="584"/>
      <c r="BY51" s="584"/>
      <c r="BZ51" s="584">
        <v>2445978</v>
      </c>
      <c r="CA51" s="584"/>
      <c r="CB51" s="584"/>
      <c r="CC51" s="584"/>
      <c r="CD51" s="584"/>
      <c r="CE51" s="584"/>
      <c r="CF51" s="619" t="s">
        <v>63</v>
      </c>
      <c r="CG51" s="684"/>
      <c r="CH51" s="684"/>
      <c r="CI51" s="684"/>
      <c r="CJ51" s="684"/>
      <c r="CK51" s="684"/>
      <c r="CL51" s="684"/>
      <c r="CM51" s="684"/>
      <c r="CN51" s="684"/>
      <c r="CO51" s="684"/>
      <c r="CP51" s="684"/>
      <c r="CQ51" s="684"/>
      <c r="CR51" s="685"/>
      <c r="CS51" s="583">
        <v>11187058</v>
      </c>
      <c r="CT51" s="752"/>
      <c r="CU51" s="752"/>
      <c r="CV51" s="752"/>
      <c r="CW51" s="752"/>
      <c r="CX51" s="752"/>
      <c r="CY51" s="752"/>
      <c r="CZ51" s="753"/>
      <c r="DA51" s="583">
        <v>11556475</v>
      </c>
      <c r="DB51" s="752"/>
      <c r="DC51" s="752"/>
      <c r="DD51" s="752"/>
      <c r="DE51" s="752"/>
      <c r="DF51" s="752"/>
      <c r="DG51" s="752"/>
      <c r="DH51" s="754"/>
      <c r="DI51" s="4"/>
    </row>
    <row r="52" spans="2:113" ht="13.5" customHeight="1">
      <c r="B52" s="659" t="s">
        <v>40</v>
      </c>
      <c r="C52" s="582"/>
      <c r="D52" s="582"/>
      <c r="E52" s="582"/>
      <c r="F52" s="582"/>
      <c r="G52" s="582"/>
      <c r="H52" s="582"/>
      <c r="I52" s="582"/>
      <c r="J52" s="582"/>
      <c r="K52" s="582"/>
      <c r="L52" s="585"/>
      <c r="M52" s="583">
        <v>1160606</v>
      </c>
      <c r="N52" s="584"/>
      <c r="O52" s="584"/>
      <c r="P52" s="584"/>
      <c r="Q52" s="584"/>
      <c r="R52" s="584"/>
      <c r="S52" s="584"/>
      <c r="T52" s="584"/>
      <c r="U52" s="588">
        <v>5.0999999999999996</v>
      </c>
      <c r="V52" s="588"/>
      <c r="W52" s="588"/>
      <c r="X52" s="588"/>
      <c r="Y52" s="584">
        <v>1160606</v>
      </c>
      <c r="Z52" s="584"/>
      <c r="AA52" s="584"/>
      <c r="AB52" s="584"/>
      <c r="AC52" s="584"/>
      <c r="AD52" s="584"/>
      <c r="AE52" s="584"/>
      <c r="AF52" s="584"/>
      <c r="AG52" s="734">
        <v>1160606</v>
      </c>
      <c r="AH52" s="734"/>
      <c r="AI52" s="734"/>
      <c r="AJ52" s="734"/>
      <c r="AK52" s="734"/>
      <c r="AL52" s="734"/>
      <c r="AM52" s="734"/>
      <c r="AN52" s="734"/>
      <c r="AO52" s="734"/>
      <c r="AP52" s="734"/>
      <c r="AQ52" s="588">
        <v>10.199999999999999</v>
      </c>
      <c r="AR52" s="588"/>
      <c r="AS52" s="588"/>
      <c r="AT52" s="588"/>
      <c r="AU52" s="588"/>
      <c r="AV52" s="647"/>
      <c r="AW52" s="619" t="s">
        <v>62</v>
      </c>
      <c r="AX52" s="582"/>
      <c r="AY52" s="582"/>
      <c r="AZ52" s="582"/>
      <c r="BA52" s="582"/>
      <c r="BB52" s="582"/>
      <c r="BC52" s="582"/>
      <c r="BD52" s="582"/>
      <c r="BE52" s="585"/>
      <c r="BF52" s="583">
        <v>10821502</v>
      </c>
      <c r="BG52" s="584"/>
      <c r="BH52" s="584"/>
      <c r="BI52" s="584"/>
      <c r="BJ52" s="584"/>
      <c r="BK52" s="584"/>
      <c r="BL52" s="584"/>
      <c r="BM52" s="588">
        <v>47.3</v>
      </c>
      <c r="BN52" s="588"/>
      <c r="BO52" s="588"/>
      <c r="BP52" s="588"/>
      <c r="BQ52" s="584">
        <v>273396</v>
      </c>
      <c r="BR52" s="584"/>
      <c r="BS52" s="584"/>
      <c r="BT52" s="584"/>
      <c r="BU52" s="584"/>
      <c r="BV52" s="584"/>
      <c r="BW52" s="584"/>
      <c r="BX52" s="584"/>
      <c r="BY52" s="584"/>
      <c r="BZ52" s="584">
        <v>5416416</v>
      </c>
      <c r="CA52" s="584"/>
      <c r="CB52" s="584"/>
      <c r="CC52" s="584"/>
      <c r="CD52" s="584"/>
      <c r="CE52" s="584"/>
      <c r="CF52" s="619" t="s">
        <v>61</v>
      </c>
      <c r="CG52" s="684"/>
      <c r="CH52" s="684"/>
      <c r="CI52" s="684"/>
      <c r="CJ52" s="684"/>
      <c r="CK52" s="684"/>
      <c r="CL52" s="684"/>
      <c r="CM52" s="684"/>
      <c r="CN52" s="684"/>
      <c r="CO52" s="684"/>
      <c r="CP52" s="684"/>
      <c r="CQ52" s="684"/>
      <c r="CR52" s="685"/>
      <c r="CS52" s="769">
        <v>1.02</v>
      </c>
      <c r="CT52" s="770"/>
      <c r="CU52" s="770"/>
      <c r="CV52" s="770"/>
      <c r="CW52" s="770"/>
      <c r="CX52" s="770"/>
      <c r="CY52" s="770"/>
      <c r="CZ52" s="771"/>
      <c r="DA52" s="769">
        <v>1.01</v>
      </c>
      <c r="DB52" s="770"/>
      <c r="DC52" s="770"/>
      <c r="DD52" s="770"/>
      <c r="DE52" s="770"/>
      <c r="DF52" s="770"/>
      <c r="DG52" s="770"/>
      <c r="DH52" s="775"/>
      <c r="DI52" s="4"/>
    </row>
    <row r="53" spans="2:113" ht="13.5" customHeight="1">
      <c r="B53" s="686" t="s">
        <v>116</v>
      </c>
      <c r="C53" s="688" t="s">
        <v>424</v>
      </c>
      <c r="D53" s="689"/>
      <c r="E53" s="689"/>
      <c r="F53" s="689"/>
      <c r="G53" s="689"/>
      <c r="H53" s="689"/>
      <c r="I53" s="690" t="s">
        <v>12</v>
      </c>
      <c r="J53" s="692" t="s">
        <v>60</v>
      </c>
      <c r="K53" s="692"/>
      <c r="L53" s="693"/>
      <c r="M53" s="741">
        <v>1062683</v>
      </c>
      <c r="N53" s="742"/>
      <c r="O53" s="742"/>
      <c r="P53" s="742"/>
      <c r="Q53" s="742"/>
      <c r="R53" s="742"/>
      <c r="S53" s="742"/>
      <c r="T53" s="742"/>
      <c r="U53" s="743">
        <v>4.5999999999999996</v>
      </c>
      <c r="V53" s="743"/>
      <c r="W53" s="743"/>
      <c r="X53" s="743"/>
      <c r="Y53" s="742">
        <v>1062683</v>
      </c>
      <c r="Z53" s="742"/>
      <c r="AA53" s="742"/>
      <c r="AB53" s="742"/>
      <c r="AC53" s="742"/>
      <c r="AD53" s="742"/>
      <c r="AE53" s="742"/>
      <c r="AF53" s="742"/>
      <c r="AG53" s="742">
        <v>1062683</v>
      </c>
      <c r="AH53" s="742"/>
      <c r="AI53" s="742"/>
      <c r="AJ53" s="742"/>
      <c r="AK53" s="742"/>
      <c r="AL53" s="742"/>
      <c r="AM53" s="742"/>
      <c r="AN53" s="742"/>
      <c r="AO53" s="742"/>
      <c r="AP53" s="742"/>
      <c r="AQ53" s="743">
        <v>9.3000000000000007</v>
      </c>
      <c r="AR53" s="743"/>
      <c r="AS53" s="743"/>
      <c r="AT53" s="743"/>
      <c r="AU53" s="743"/>
      <c r="AV53" s="781"/>
      <c r="AW53" s="619" t="s">
        <v>59</v>
      </c>
      <c r="AX53" s="582"/>
      <c r="AY53" s="582"/>
      <c r="AZ53" s="582"/>
      <c r="BA53" s="582"/>
      <c r="BB53" s="582"/>
      <c r="BC53" s="582"/>
      <c r="BD53" s="582"/>
      <c r="BE53" s="585"/>
      <c r="BF53" s="583">
        <v>1906398</v>
      </c>
      <c r="BG53" s="584"/>
      <c r="BH53" s="584"/>
      <c r="BI53" s="584"/>
      <c r="BJ53" s="584"/>
      <c r="BK53" s="584"/>
      <c r="BL53" s="584"/>
      <c r="BM53" s="588">
        <v>8.3000000000000007</v>
      </c>
      <c r="BN53" s="588"/>
      <c r="BO53" s="588"/>
      <c r="BP53" s="588"/>
      <c r="BQ53" s="584">
        <v>9275</v>
      </c>
      <c r="BR53" s="584"/>
      <c r="BS53" s="584"/>
      <c r="BT53" s="584"/>
      <c r="BU53" s="584"/>
      <c r="BV53" s="584"/>
      <c r="BW53" s="584"/>
      <c r="BX53" s="584"/>
      <c r="BY53" s="584"/>
      <c r="BZ53" s="584">
        <v>1236372</v>
      </c>
      <c r="CA53" s="584"/>
      <c r="CB53" s="584"/>
      <c r="CC53" s="584"/>
      <c r="CD53" s="584"/>
      <c r="CE53" s="584"/>
      <c r="CF53" s="619" t="s">
        <v>58</v>
      </c>
      <c r="CG53" s="694"/>
      <c r="CH53" s="694"/>
      <c r="CI53" s="694"/>
      <c r="CJ53" s="694"/>
      <c r="CK53" s="694"/>
      <c r="CL53" s="694"/>
      <c r="CM53" s="694"/>
      <c r="CN53" s="694"/>
      <c r="CO53" s="694"/>
      <c r="CP53" s="694"/>
      <c r="CQ53" s="708" t="s">
        <v>3</v>
      </c>
      <c r="CR53" s="709"/>
      <c r="CS53" s="586">
        <v>5.4</v>
      </c>
      <c r="CT53" s="635"/>
      <c r="CU53" s="635"/>
      <c r="CV53" s="635"/>
      <c r="CW53" s="635"/>
      <c r="CX53" s="635"/>
      <c r="CY53" s="635"/>
      <c r="CZ53" s="765"/>
      <c r="DA53" s="586">
        <v>4</v>
      </c>
      <c r="DB53" s="635"/>
      <c r="DC53" s="635"/>
      <c r="DD53" s="635"/>
      <c r="DE53" s="635"/>
      <c r="DF53" s="635"/>
      <c r="DG53" s="635"/>
      <c r="DH53" s="760"/>
      <c r="DI53" s="4"/>
    </row>
    <row r="54" spans="2:113" ht="13.5" customHeight="1">
      <c r="B54" s="616"/>
      <c r="C54" s="641"/>
      <c r="D54" s="642"/>
      <c r="E54" s="642"/>
      <c r="F54" s="642"/>
      <c r="G54" s="642"/>
      <c r="H54" s="642"/>
      <c r="I54" s="691"/>
      <c r="J54" s="695" t="s">
        <v>57</v>
      </c>
      <c r="K54" s="695"/>
      <c r="L54" s="696"/>
      <c r="M54" s="583">
        <v>97923</v>
      </c>
      <c r="N54" s="584"/>
      <c r="O54" s="584"/>
      <c r="P54" s="584"/>
      <c r="Q54" s="584"/>
      <c r="R54" s="584"/>
      <c r="S54" s="584"/>
      <c r="T54" s="584"/>
      <c r="U54" s="588">
        <v>0.4</v>
      </c>
      <c r="V54" s="588"/>
      <c r="W54" s="588"/>
      <c r="X54" s="588"/>
      <c r="Y54" s="584">
        <v>97923</v>
      </c>
      <c r="Z54" s="584"/>
      <c r="AA54" s="584"/>
      <c r="AB54" s="584"/>
      <c r="AC54" s="584"/>
      <c r="AD54" s="584"/>
      <c r="AE54" s="584"/>
      <c r="AF54" s="584"/>
      <c r="AG54" s="584">
        <v>97923</v>
      </c>
      <c r="AH54" s="584"/>
      <c r="AI54" s="584"/>
      <c r="AJ54" s="584"/>
      <c r="AK54" s="584"/>
      <c r="AL54" s="584"/>
      <c r="AM54" s="584"/>
      <c r="AN54" s="584"/>
      <c r="AO54" s="584"/>
      <c r="AP54" s="584"/>
      <c r="AQ54" s="588">
        <v>0.9</v>
      </c>
      <c r="AR54" s="588"/>
      <c r="AS54" s="588"/>
      <c r="AT54" s="588"/>
      <c r="AU54" s="588"/>
      <c r="AV54" s="647"/>
      <c r="AW54" s="619" t="s">
        <v>56</v>
      </c>
      <c r="AX54" s="582"/>
      <c r="AY54" s="582"/>
      <c r="AZ54" s="582"/>
      <c r="BA54" s="582"/>
      <c r="BB54" s="582"/>
      <c r="BC54" s="582"/>
      <c r="BD54" s="582"/>
      <c r="BE54" s="585"/>
      <c r="BF54" s="583">
        <v>134882</v>
      </c>
      <c r="BG54" s="584"/>
      <c r="BH54" s="584"/>
      <c r="BI54" s="584"/>
      <c r="BJ54" s="584"/>
      <c r="BK54" s="584"/>
      <c r="BL54" s="584"/>
      <c r="BM54" s="588">
        <v>0.6</v>
      </c>
      <c r="BN54" s="588"/>
      <c r="BO54" s="588"/>
      <c r="BP54" s="588"/>
      <c r="BQ54" s="584" t="s">
        <v>368</v>
      </c>
      <c r="BR54" s="584"/>
      <c r="BS54" s="584"/>
      <c r="BT54" s="584"/>
      <c r="BU54" s="584"/>
      <c r="BV54" s="584"/>
      <c r="BW54" s="584"/>
      <c r="BX54" s="584"/>
      <c r="BY54" s="584"/>
      <c r="BZ54" s="584">
        <v>122942</v>
      </c>
      <c r="CA54" s="584"/>
      <c r="CB54" s="584"/>
      <c r="CC54" s="584"/>
      <c r="CD54" s="584"/>
      <c r="CE54" s="584"/>
      <c r="CF54" s="697" t="s">
        <v>55</v>
      </c>
      <c r="CG54" s="698"/>
      <c r="CH54" s="698"/>
      <c r="CI54" s="698"/>
      <c r="CJ54" s="698"/>
      <c r="CK54" s="698"/>
      <c r="CL54" s="698"/>
      <c r="CM54" s="698"/>
      <c r="CN54" s="698"/>
      <c r="CO54" s="698"/>
      <c r="CP54" s="698"/>
      <c r="CQ54" s="710" t="s">
        <v>3</v>
      </c>
      <c r="CR54" s="711"/>
      <c r="CS54" s="586">
        <v>7.8</v>
      </c>
      <c r="CT54" s="635"/>
      <c r="CU54" s="635"/>
      <c r="CV54" s="635"/>
      <c r="CW54" s="635"/>
      <c r="CX54" s="635"/>
      <c r="CY54" s="635"/>
      <c r="CZ54" s="765"/>
      <c r="DA54" s="586">
        <v>7.8</v>
      </c>
      <c r="DB54" s="635"/>
      <c r="DC54" s="635"/>
      <c r="DD54" s="635"/>
      <c r="DE54" s="635"/>
      <c r="DF54" s="635"/>
      <c r="DG54" s="635"/>
      <c r="DH54" s="760"/>
      <c r="DI54" s="4"/>
    </row>
    <row r="55" spans="2:113" ht="13.5" customHeight="1">
      <c r="B55" s="687"/>
      <c r="C55" s="699" t="s">
        <v>425</v>
      </c>
      <c r="D55" s="700"/>
      <c r="E55" s="700"/>
      <c r="F55" s="700"/>
      <c r="G55" s="700"/>
      <c r="H55" s="700"/>
      <c r="I55" s="700"/>
      <c r="J55" s="700"/>
      <c r="K55" s="700"/>
      <c r="L55" s="701"/>
      <c r="M55" s="733" t="s">
        <v>368</v>
      </c>
      <c r="N55" s="734"/>
      <c r="O55" s="734"/>
      <c r="P55" s="734"/>
      <c r="Q55" s="734"/>
      <c r="R55" s="734"/>
      <c r="S55" s="734"/>
      <c r="T55" s="734"/>
      <c r="U55" s="735" t="s">
        <v>368</v>
      </c>
      <c r="V55" s="735"/>
      <c r="W55" s="735"/>
      <c r="X55" s="735"/>
      <c r="Y55" s="734" t="s">
        <v>368</v>
      </c>
      <c r="Z55" s="734"/>
      <c r="AA55" s="734"/>
      <c r="AB55" s="734"/>
      <c r="AC55" s="734"/>
      <c r="AD55" s="734"/>
      <c r="AE55" s="734"/>
      <c r="AF55" s="734"/>
      <c r="AG55" s="734" t="s">
        <v>368</v>
      </c>
      <c r="AH55" s="734"/>
      <c r="AI55" s="734"/>
      <c r="AJ55" s="734"/>
      <c r="AK55" s="734"/>
      <c r="AL55" s="734"/>
      <c r="AM55" s="734"/>
      <c r="AN55" s="734"/>
      <c r="AO55" s="734"/>
      <c r="AP55" s="734"/>
      <c r="AQ55" s="735" t="s">
        <v>368</v>
      </c>
      <c r="AR55" s="735"/>
      <c r="AS55" s="735"/>
      <c r="AT55" s="735"/>
      <c r="AU55" s="735"/>
      <c r="AV55" s="778"/>
      <c r="AW55" s="619" t="s">
        <v>54</v>
      </c>
      <c r="AX55" s="582"/>
      <c r="AY55" s="582"/>
      <c r="AZ55" s="582"/>
      <c r="BA55" s="582"/>
      <c r="BB55" s="582"/>
      <c r="BC55" s="582"/>
      <c r="BD55" s="582"/>
      <c r="BE55" s="585"/>
      <c r="BF55" s="583">
        <v>36708</v>
      </c>
      <c r="BG55" s="584"/>
      <c r="BH55" s="584"/>
      <c r="BI55" s="584"/>
      <c r="BJ55" s="584"/>
      <c r="BK55" s="584"/>
      <c r="BL55" s="584"/>
      <c r="BM55" s="588">
        <v>0.2</v>
      </c>
      <c r="BN55" s="588"/>
      <c r="BO55" s="588"/>
      <c r="BP55" s="588"/>
      <c r="BQ55" s="584">
        <v>8100</v>
      </c>
      <c r="BR55" s="584"/>
      <c r="BS55" s="584"/>
      <c r="BT55" s="584"/>
      <c r="BU55" s="584"/>
      <c r="BV55" s="584"/>
      <c r="BW55" s="584"/>
      <c r="BX55" s="584"/>
      <c r="BY55" s="584"/>
      <c r="BZ55" s="584">
        <v>29982</v>
      </c>
      <c r="CA55" s="584"/>
      <c r="CB55" s="584"/>
      <c r="CC55" s="584"/>
      <c r="CD55" s="584"/>
      <c r="CE55" s="584"/>
      <c r="CF55" s="702" t="s">
        <v>426</v>
      </c>
      <c r="CG55" s="703"/>
      <c r="CH55" s="728" t="s">
        <v>53</v>
      </c>
      <c r="CI55" s="777"/>
      <c r="CJ55" s="777"/>
      <c r="CK55" s="777"/>
      <c r="CL55" s="777"/>
      <c r="CM55" s="777"/>
      <c r="CN55" s="777"/>
      <c r="CO55" s="777"/>
      <c r="CP55" s="777"/>
      <c r="CQ55" s="779" t="s">
        <v>3</v>
      </c>
      <c r="CR55" s="780"/>
      <c r="CS55" s="766" t="s">
        <v>368</v>
      </c>
      <c r="CT55" s="767"/>
      <c r="CU55" s="767"/>
      <c r="CV55" s="767"/>
      <c r="CW55" s="767"/>
      <c r="CX55" s="767"/>
      <c r="CY55" s="767"/>
      <c r="CZ55" s="768"/>
      <c r="DA55" s="766" t="s">
        <v>368</v>
      </c>
      <c r="DB55" s="767"/>
      <c r="DC55" s="767"/>
      <c r="DD55" s="767"/>
      <c r="DE55" s="767"/>
      <c r="DF55" s="767"/>
      <c r="DG55" s="767"/>
      <c r="DH55" s="776"/>
      <c r="DI55" s="4"/>
    </row>
    <row r="56" spans="2:113" ht="13.5" customHeight="1">
      <c r="B56" s="659" t="s">
        <v>52</v>
      </c>
      <c r="C56" s="582"/>
      <c r="D56" s="582"/>
      <c r="E56" s="582"/>
      <c r="F56" s="582"/>
      <c r="G56" s="582"/>
      <c r="H56" s="582"/>
      <c r="I56" s="582"/>
      <c r="J56" s="582"/>
      <c r="K56" s="582"/>
      <c r="L56" s="585"/>
      <c r="M56" s="583">
        <v>11467421</v>
      </c>
      <c r="N56" s="584"/>
      <c r="O56" s="584"/>
      <c r="P56" s="584"/>
      <c r="Q56" s="584"/>
      <c r="R56" s="584"/>
      <c r="S56" s="584"/>
      <c r="T56" s="584"/>
      <c r="U56" s="588">
        <v>50.1</v>
      </c>
      <c r="V56" s="588"/>
      <c r="W56" s="588"/>
      <c r="X56" s="588"/>
      <c r="Y56" s="584">
        <v>6565903</v>
      </c>
      <c r="Z56" s="584"/>
      <c r="AA56" s="584"/>
      <c r="AB56" s="584"/>
      <c r="AC56" s="584"/>
      <c r="AD56" s="584"/>
      <c r="AE56" s="584"/>
      <c r="AF56" s="584"/>
      <c r="AG56" s="742">
        <v>6530971</v>
      </c>
      <c r="AH56" s="742"/>
      <c r="AI56" s="742"/>
      <c r="AJ56" s="742"/>
      <c r="AK56" s="742"/>
      <c r="AL56" s="742"/>
      <c r="AM56" s="742"/>
      <c r="AN56" s="742"/>
      <c r="AO56" s="742"/>
      <c r="AP56" s="742"/>
      <c r="AQ56" s="588">
        <v>57.2</v>
      </c>
      <c r="AR56" s="588"/>
      <c r="AS56" s="588"/>
      <c r="AT56" s="588"/>
      <c r="AU56" s="588"/>
      <c r="AV56" s="647"/>
      <c r="AW56" s="772" t="s">
        <v>427</v>
      </c>
      <c r="AX56" s="773"/>
      <c r="AY56" s="773"/>
      <c r="AZ56" s="773"/>
      <c r="BA56" s="773"/>
      <c r="BB56" s="773"/>
      <c r="BC56" s="773"/>
      <c r="BD56" s="773"/>
      <c r="BE56" s="774"/>
      <c r="BF56" s="583">
        <v>329792</v>
      </c>
      <c r="BG56" s="584"/>
      <c r="BH56" s="584"/>
      <c r="BI56" s="584"/>
      <c r="BJ56" s="584"/>
      <c r="BK56" s="584"/>
      <c r="BL56" s="584"/>
      <c r="BM56" s="588">
        <v>1.4</v>
      </c>
      <c r="BN56" s="588"/>
      <c r="BO56" s="588"/>
      <c r="BP56" s="588"/>
      <c r="BQ56" s="584">
        <v>1292</v>
      </c>
      <c r="BR56" s="584"/>
      <c r="BS56" s="584"/>
      <c r="BT56" s="584"/>
      <c r="BU56" s="584"/>
      <c r="BV56" s="584"/>
      <c r="BW56" s="584"/>
      <c r="BX56" s="584"/>
      <c r="BY56" s="584"/>
      <c r="BZ56" s="584">
        <v>315142</v>
      </c>
      <c r="CA56" s="584"/>
      <c r="CB56" s="584"/>
      <c r="CC56" s="584"/>
      <c r="CD56" s="584"/>
      <c r="CE56" s="584"/>
      <c r="CF56" s="704"/>
      <c r="CG56" s="705"/>
      <c r="CH56" s="619" t="s">
        <v>51</v>
      </c>
      <c r="CI56" s="694"/>
      <c r="CJ56" s="694"/>
      <c r="CK56" s="694"/>
      <c r="CL56" s="694"/>
      <c r="CM56" s="694"/>
      <c r="CN56" s="694"/>
      <c r="CO56" s="694"/>
      <c r="CP56" s="694"/>
      <c r="CQ56" s="708" t="s">
        <v>3</v>
      </c>
      <c r="CR56" s="709"/>
      <c r="CS56" s="769" t="s">
        <v>368</v>
      </c>
      <c r="CT56" s="770"/>
      <c r="CU56" s="770"/>
      <c r="CV56" s="770"/>
      <c r="CW56" s="770"/>
      <c r="CX56" s="770"/>
      <c r="CY56" s="770"/>
      <c r="CZ56" s="771"/>
      <c r="DA56" s="769" t="s">
        <v>368</v>
      </c>
      <c r="DB56" s="770"/>
      <c r="DC56" s="770"/>
      <c r="DD56" s="770"/>
      <c r="DE56" s="770"/>
      <c r="DF56" s="770"/>
      <c r="DG56" s="770"/>
      <c r="DH56" s="775"/>
      <c r="DI56" s="4"/>
    </row>
    <row r="57" spans="2:113" ht="13.5" customHeight="1">
      <c r="B57" s="659" t="s">
        <v>50</v>
      </c>
      <c r="C57" s="582"/>
      <c r="D57" s="582"/>
      <c r="E57" s="582"/>
      <c r="F57" s="582"/>
      <c r="G57" s="582"/>
      <c r="H57" s="582"/>
      <c r="I57" s="582"/>
      <c r="J57" s="582"/>
      <c r="K57" s="582"/>
      <c r="L57" s="585"/>
      <c r="M57" s="583">
        <v>3328061</v>
      </c>
      <c r="N57" s="584"/>
      <c r="O57" s="584"/>
      <c r="P57" s="584"/>
      <c r="Q57" s="584"/>
      <c r="R57" s="584"/>
      <c r="S57" s="584"/>
      <c r="T57" s="584"/>
      <c r="U57" s="588">
        <v>14.6</v>
      </c>
      <c r="V57" s="588"/>
      <c r="W57" s="588"/>
      <c r="X57" s="588"/>
      <c r="Y57" s="584">
        <v>2308737</v>
      </c>
      <c r="Z57" s="584"/>
      <c r="AA57" s="584"/>
      <c r="AB57" s="584"/>
      <c r="AC57" s="584"/>
      <c r="AD57" s="584"/>
      <c r="AE57" s="584"/>
      <c r="AF57" s="584"/>
      <c r="AG57" s="584">
        <v>1991728</v>
      </c>
      <c r="AH57" s="584"/>
      <c r="AI57" s="584"/>
      <c r="AJ57" s="584"/>
      <c r="AK57" s="584"/>
      <c r="AL57" s="584"/>
      <c r="AM57" s="584"/>
      <c r="AN57" s="584"/>
      <c r="AO57" s="584"/>
      <c r="AP57" s="584"/>
      <c r="AQ57" s="588">
        <v>17.399999999999999</v>
      </c>
      <c r="AR57" s="588"/>
      <c r="AS57" s="588"/>
      <c r="AT57" s="588"/>
      <c r="AU57" s="588"/>
      <c r="AV57" s="647"/>
      <c r="AW57" s="619" t="s">
        <v>49</v>
      </c>
      <c r="AX57" s="582"/>
      <c r="AY57" s="582"/>
      <c r="AZ57" s="582"/>
      <c r="BA57" s="582"/>
      <c r="BB57" s="582"/>
      <c r="BC57" s="582"/>
      <c r="BD57" s="582"/>
      <c r="BE57" s="585"/>
      <c r="BF57" s="583">
        <v>2681649</v>
      </c>
      <c r="BG57" s="584"/>
      <c r="BH57" s="584"/>
      <c r="BI57" s="584"/>
      <c r="BJ57" s="584"/>
      <c r="BK57" s="584"/>
      <c r="BL57" s="584"/>
      <c r="BM57" s="588">
        <v>11.7</v>
      </c>
      <c r="BN57" s="588"/>
      <c r="BO57" s="588"/>
      <c r="BP57" s="588"/>
      <c r="BQ57" s="584">
        <v>1338957</v>
      </c>
      <c r="BR57" s="584"/>
      <c r="BS57" s="584"/>
      <c r="BT57" s="584"/>
      <c r="BU57" s="584"/>
      <c r="BV57" s="584"/>
      <c r="BW57" s="584"/>
      <c r="BX57" s="584"/>
      <c r="BY57" s="584"/>
      <c r="BZ57" s="584">
        <v>1201624</v>
      </c>
      <c r="CA57" s="584"/>
      <c r="CB57" s="584"/>
      <c r="CC57" s="584"/>
      <c r="CD57" s="584"/>
      <c r="CE57" s="584"/>
      <c r="CF57" s="704"/>
      <c r="CG57" s="705"/>
      <c r="CH57" s="619" t="s">
        <v>48</v>
      </c>
      <c r="CI57" s="694"/>
      <c r="CJ57" s="694"/>
      <c r="CK57" s="694"/>
      <c r="CL57" s="694"/>
      <c r="CM57" s="694"/>
      <c r="CN57" s="694"/>
      <c r="CO57" s="694"/>
      <c r="CP57" s="694"/>
      <c r="CQ57" s="708" t="s">
        <v>3</v>
      </c>
      <c r="CR57" s="709"/>
      <c r="CS57" s="586">
        <v>2</v>
      </c>
      <c r="CT57" s="635"/>
      <c r="CU57" s="635"/>
      <c r="CV57" s="635"/>
      <c r="CW57" s="635"/>
      <c r="CX57" s="635"/>
      <c r="CY57" s="635"/>
      <c r="CZ57" s="765"/>
      <c r="DA57" s="586">
        <v>1.5</v>
      </c>
      <c r="DB57" s="635"/>
      <c r="DC57" s="635"/>
      <c r="DD57" s="635"/>
      <c r="DE57" s="635"/>
      <c r="DF57" s="635"/>
      <c r="DG57" s="635"/>
      <c r="DH57" s="760"/>
    </row>
    <row r="58" spans="2:113" ht="13.5" customHeight="1">
      <c r="B58" s="659" t="s">
        <v>47</v>
      </c>
      <c r="C58" s="582"/>
      <c r="D58" s="582"/>
      <c r="E58" s="582"/>
      <c r="F58" s="582"/>
      <c r="G58" s="582"/>
      <c r="H58" s="582"/>
      <c r="I58" s="582"/>
      <c r="J58" s="582"/>
      <c r="K58" s="582"/>
      <c r="L58" s="585"/>
      <c r="M58" s="583">
        <v>178589</v>
      </c>
      <c r="N58" s="584"/>
      <c r="O58" s="584"/>
      <c r="P58" s="584"/>
      <c r="Q58" s="584"/>
      <c r="R58" s="584"/>
      <c r="S58" s="584"/>
      <c r="T58" s="584"/>
      <c r="U58" s="588">
        <v>0.8</v>
      </c>
      <c r="V58" s="588"/>
      <c r="W58" s="588"/>
      <c r="X58" s="588"/>
      <c r="Y58" s="584">
        <v>88179</v>
      </c>
      <c r="Z58" s="584"/>
      <c r="AA58" s="584"/>
      <c r="AB58" s="584"/>
      <c r="AC58" s="584"/>
      <c r="AD58" s="584"/>
      <c r="AE58" s="584"/>
      <c r="AF58" s="584"/>
      <c r="AG58" s="584">
        <v>88179</v>
      </c>
      <c r="AH58" s="584"/>
      <c r="AI58" s="584"/>
      <c r="AJ58" s="584"/>
      <c r="AK58" s="584"/>
      <c r="AL58" s="584"/>
      <c r="AM58" s="584"/>
      <c r="AN58" s="584"/>
      <c r="AO58" s="584"/>
      <c r="AP58" s="584"/>
      <c r="AQ58" s="588">
        <v>0.8</v>
      </c>
      <c r="AR58" s="588"/>
      <c r="AS58" s="588"/>
      <c r="AT58" s="588"/>
      <c r="AU58" s="588"/>
      <c r="AV58" s="647"/>
      <c r="AW58" s="619" t="s">
        <v>46</v>
      </c>
      <c r="AX58" s="582"/>
      <c r="AY58" s="582"/>
      <c r="AZ58" s="582"/>
      <c r="BA58" s="582"/>
      <c r="BB58" s="582"/>
      <c r="BC58" s="582"/>
      <c r="BD58" s="582"/>
      <c r="BE58" s="585"/>
      <c r="BF58" s="583">
        <v>796765</v>
      </c>
      <c r="BG58" s="584"/>
      <c r="BH58" s="584"/>
      <c r="BI58" s="584"/>
      <c r="BJ58" s="584"/>
      <c r="BK58" s="584"/>
      <c r="BL58" s="584"/>
      <c r="BM58" s="588">
        <v>3.5</v>
      </c>
      <c r="BN58" s="588"/>
      <c r="BO58" s="588"/>
      <c r="BP58" s="588"/>
      <c r="BQ58" s="584">
        <v>28976</v>
      </c>
      <c r="BR58" s="584"/>
      <c r="BS58" s="584"/>
      <c r="BT58" s="584"/>
      <c r="BU58" s="584"/>
      <c r="BV58" s="584"/>
      <c r="BW58" s="584"/>
      <c r="BX58" s="584"/>
      <c r="BY58" s="584"/>
      <c r="BZ58" s="584">
        <v>573412</v>
      </c>
      <c r="CA58" s="584"/>
      <c r="CB58" s="584"/>
      <c r="CC58" s="584"/>
      <c r="CD58" s="584"/>
      <c r="CE58" s="584"/>
      <c r="CF58" s="706"/>
      <c r="CG58" s="707"/>
      <c r="CH58" s="697" t="s">
        <v>45</v>
      </c>
      <c r="CI58" s="698"/>
      <c r="CJ58" s="698"/>
      <c r="CK58" s="698"/>
      <c r="CL58" s="698"/>
      <c r="CM58" s="698"/>
      <c r="CN58" s="698"/>
      <c r="CO58" s="698"/>
      <c r="CP58" s="698"/>
      <c r="CQ58" s="710" t="s">
        <v>3</v>
      </c>
      <c r="CR58" s="711"/>
      <c r="CS58" s="761">
        <v>5.3</v>
      </c>
      <c r="CT58" s="762"/>
      <c r="CU58" s="762"/>
      <c r="CV58" s="762"/>
      <c r="CW58" s="762"/>
      <c r="CX58" s="762"/>
      <c r="CY58" s="762"/>
      <c r="CZ58" s="763"/>
      <c r="DA58" s="761" t="s">
        <v>368</v>
      </c>
      <c r="DB58" s="762"/>
      <c r="DC58" s="762"/>
      <c r="DD58" s="762"/>
      <c r="DE58" s="762"/>
      <c r="DF58" s="762"/>
      <c r="DG58" s="762"/>
      <c r="DH58" s="764"/>
      <c r="DI58" s="4"/>
    </row>
    <row r="59" spans="2:113" ht="13.5" customHeight="1">
      <c r="B59" s="659" t="s">
        <v>44</v>
      </c>
      <c r="C59" s="582"/>
      <c r="D59" s="582"/>
      <c r="E59" s="582"/>
      <c r="F59" s="582"/>
      <c r="G59" s="582"/>
      <c r="H59" s="582"/>
      <c r="I59" s="582"/>
      <c r="J59" s="582"/>
      <c r="K59" s="582"/>
      <c r="L59" s="585"/>
      <c r="M59" s="583">
        <v>2992954</v>
      </c>
      <c r="N59" s="584"/>
      <c r="O59" s="584"/>
      <c r="P59" s="584"/>
      <c r="Q59" s="584"/>
      <c r="R59" s="584"/>
      <c r="S59" s="584"/>
      <c r="T59" s="584"/>
      <c r="U59" s="588">
        <v>13.1</v>
      </c>
      <c r="V59" s="588"/>
      <c r="W59" s="588"/>
      <c r="X59" s="588"/>
      <c r="Y59" s="584">
        <v>2270575</v>
      </c>
      <c r="Z59" s="584"/>
      <c r="AA59" s="584"/>
      <c r="AB59" s="584"/>
      <c r="AC59" s="584"/>
      <c r="AD59" s="584"/>
      <c r="AE59" s="584"/>
      <c r="AF59" s="584"/>
      <c r="AG59" s="584">
        <v>1967483</v>
      </c>
      <c r="AH59" s="584"/>
      <c r="AI59" s="584"/>
      <c r="AJ59" s="584"/>
      <c r="AK59" s="584"/>
      <c r="AL59" s="584"/>
      <c r="AM59" s="584"/>
      <c r="AN59" s="584"/>
      <c r="AO59" s="584"/>
      <c r="AP59" s="584"/>
      <c r="AQ59" s="588">
        <v>17.2</v>
      </c>
      <c r="AR59" s="588"/>
      <c r="AS59" s="588"/>
      <c r="AT59" s="588"/>
      <c r="AU59" s="588"/>
      <c r="AV59" s="647"/>
      <c r="AW59" s="619" t="s">
        <v>428</v>
      </c>
      <c r="AX59" s="582"/>
      <c r="AY59" s="582"/>
      <c r="AZ59" s="582"/>
      <c r="BA59" s="582"/>
      <c r="BB59" s="582"/>
      <c r="BC59" s="582"/>
      <c r="BD59" s="582"/>
      <c r="BE59" s="585"/>
      <c r="BF59" s="583">
        <v>2000463</v>
      </c>
      <c r="BG59" s="584"/>
      <c r="BH59" s="584"/>
      <c r="BI59" s="584"/>
      <c r="BJ59" s="584"/>
      <c r="BK59" s="584"/>
      <c r="BL59" s="584"/>
      <c r="BM59" s="588">
        <v>8.6999999999999993</v>
      </c>
      <c r="BN59" s="588"/>
      <c r="BO59" s="588"/>
      <c r="BP59" s="588"/>
      <c r="BQ59" s="584">
        <v>40819</v>
      </c>
      <c r="BR59" s="584"/>
      <c r="BS59" s="584"/>
      <c r="BT59" s="584"/>
      <c r="BU59" s="584"/>
      <c r="BV59" s="584"/>
      <c r="BW59" s="584"/>
      <c r="BX59" s="584"/>
      <c r="BY59" s="584"/>
      <c r="BZ59" s="584">
        <v>1583823</v>
      </c>
      <c r="CA59" s="584"/>
      <c r="CB59" s="584"/>
      <c r="CC59" s="584"/>
      <c r="CD59" s="584"/>
      <c r="CE59" s="584"/>
      <c r="CF59" s="638" t="s">
        <v>429</v>
      </c>
      <c r="CG59" s="639"/>
      <c r="CH59" s="639"/>
      <c r="CI59" s="639"/>
      <c r="CJ59" s="640"/>
      <c r="CK59" s="632" t="s">
        <v>430</v>
      </c>
      <c r="CL59" s="632"/>
      <c r="CM59" s="632"/>
      <c r="CN59" s="632"/>
      <c r="CO59" s="632"/>
      <c r="CP59" s="632"/>
      <c r="CQ59" s="632"/>
      <c r="CR59" s="633"/>
      <c r="CS59" s="583">
        <v>891324</v>
      </c>
      <c r="CT59" s="752"/>
      <c r="CU59" s="752"/>
      <c r="CV59" s="752"/>
      <c r="CW59" s="752"/>
      <c r="CX59" s="752"/>
      <c r="CY59" s="752"/>
      <c r="CZ59" s="753"/>
      <c r="DA59" s="583">
        <v>1561574</v>
      </c>
      <c r="DB59" s="752"/>
      <c r="DC59" s="752"/>
      <c r="DD59" s="752"/>
      <c r="DE59" s="752"/>
      <c r="DF59" s="752"/>
      <c r="DG59" s="752"/>
      <c r="DH59" s="754"/>
      <c r="DI59" s="4"/>
    </row>
    <row r="60" spans="2:113" ht="13.5" customHeight="1">
      <c r="B60" s="17"/>
      <c r="C60" s="582" t="s">
        <v>43</v>
      </c>
      <c r="D60" s="582"/>
      <c r="E60" s="582"/>
      <c r="F60" s="582"/>
      <c r="G60" s="582"/>
      <c r="H60" s="582"/>
      <c r="I60" s="582"/>
      <c r="J60" s="582"/>
      <c r="K60" s="582"/>
      <c r="L60" s="585"/>
      <c r="M60" s="583">
        <v>738793</v>
      </c>
      <c r="N60" s="584"/>
      <c r="O60" s="584"/>
      <c r="P60" s="584"/>
      <c r="Q60" s="584"/>
      <c r="R60" s="584"/>
      <c r="S60" s="584"/>
      <c r="T60" s="584"/>
      <c r="U60" s="588">
        <v>3.2</v>
      </c>
      <c r="V60" s="588"/>
      <c r="W60" s="588"/>
      <c r="X60" s="588"/>
      <c r="Y60" s="584">
        <v>573797</v>
      </c>
      <c r="Z60" s="584"/>
      <c r="AA60" s="584"/>
      <c r="AB60" s="584"/>
      <c r="AC60" s="584"/>
      <c r="AD60" s="584"/>
      <c r="AE60" s="584"/>
      <c r="AF60" s="584"/>
      <c r="AG60" s="584">
        <v>541156</v>
      </c>
      <c r="AH60" s="584"/>
      <c r="AI60" s="584"/>
      <c r="AJ60" s="584"/>
      <c r="AK60" s="584"/>
      <c r="AL60" s="584"/>
      <c r="AM60" s="584"/>
      <c r="AN60" s="584"/>
      <c r="AO60" s="584"/>
      <c r="AP60" s="584"/>
      <c r="AQ60" s="588">
        <v>4.7</v>
      </c>
      <c r="AR60" s="588"/>
      <c r="AS60" s="588"/>
      <c r="AT60" s="588"/>
      <c r="AU60" s="588"/>
      <c r="AV60" s="647"/>
      <c r="AW60" s="619" t="s">
        <v>42</v>
      </c>
      <c r="AX60" s="582"/>
      <c r="AY60" s="582"/>
      <c r="AZ60" s="582"/>
      <c r="BA60" s="582"/>
      <c r="BB60" s="582"/>
      <c r="BC60" s="582"/>
      <c r="BD60" s="582"/>
      <c r="BE60" s="585"/>
      <c r="BF60" s="583" t="s">
        <v>368</v>
      </c>
      <c r="BG60" s="584"/>
      <c r="BH60" s="584"/>
      <c r="BI60" s="584"/>
      <c r="BJ60" s="584"/>
      <c r="BK60" s="584"/>
      <c r="BL60" s="584"/>
      <c r="BM60" s="588" t="s">
        <v>368</v>
      </c>
      <c r="BN60" s="588"/>
      <c r="BO60" s="588"/>
      <c r="BP60" s="588"/>
      <c r="BQ60" s="584" t="s">
        <v>368</v>
      </c>
      <c r="BR60" s="584"/>
      <c r="BS60" s="584"/>
      <c r="BT60" s="584"/>
      <c r="BU60" s="584"/>
      <c r="BV60" s="584"/>
      <c r="BW60" s="584"/>
      <c r="BX60" s="584"/>
      <c r="BY60" s="584"/>
      <c r="BZ60" s="584" t="s">
        <v>368</v>
      </c>
      <c r="CA60" s="584"/>
      <c r="CB60" s="584"/>
      <c r="CC60" s="584"/>
      <c r="CD60" s="584"/>
      <c r="CE60" s="584"/>
      <c r="CF60" s="641"/>
      <c r="CG60" s="642"/>
      <c r="CH60" s="642"/>
      <c r="CI60" s="642"/>
      <c r="CJ60" s="643"/>
      <c r="CK60" s="582" t="s">
        <v>431</v>
      </c>
      <c r="CL60" s="582"/>
      <c r="CM60" s="582"/>
      <c r="CN60" s="582"/>
      <c r="CO60" s="582"/>
      <c r="CP60" s="582"/>
      <c r="CQ60" s="582"/>
      <c r="CR60" s="585"/>
      <c r="CS60" s="583">
        <v>2182</v>
      </c>
      <c r="CT60" s="752"/>
      <c r="CU60" s="752"/>
      <c r="CV60" s="752"/>
      <c r="CW60" s="752"/>
      <c r="CX60" s="752"/>
      <c r="CY60" s="752"/>
      <c r="CZ60" s="753"/>
      <c r="DA60" s="583">
        <v>2180</v>
      </c>
      <c r="DB60" s="752"/>
      <c r="DC60" s="752"/>
      <c r="DD60" s="752"/>
      <c r="DE60" s="752"/>
      <c r="DF60" s="752"/>
      <c r="DG60" s="752"/>
      <c r="DH60" s="754"/>
      <c r="DI60" s="4"/>
    </row>
    <row r="61" spans="2:113" ht="13.5" customHeight="1">
      <c r="B61" s="659" t="s">
        <v>41</v>
      </c>
      <c r="C61" s="582"/>
      <c r="D61" s="582"/>
      <c r="E61" s="582"/>
      <c r="F61" s="582"/>
      <c r="G61" s="582"/>
      <c r="H61" s="582"/>
      <c r="I61" s="582"/>
      <c r="J61" s="582"/>
      <c r="K61" s="582"/>
      <c r="L61" s="585"/>
      <c r="M61" s="583">
        <v>2504774</v>
      </c>
      <c r="N61" s="584"/>
      <c r="O61" s="584"/>
      <c r="P61" s="584"/>
      <c r="Q61" s="584"/>
      <c r="R61" s="584"/>
      <c r="S61" s="584"/>
      <c r="T61" s="584"/>
      <c r="U61" s="588">
        <v>11</v>
      </c>
      <c r="V61" s="588"/>
      <c r="W61" s="588"/>
      <c r="X61" s="588"/>
      <c r="Y61" s="584">
        <v>2292294</v>
      </c>
      <c r="Z61" s="584"/>
      <c r="AA61" s="584"/>
      <c r="AB61" s="584"/>
      <c r="AC61" s="584"/>
      <c r="AD61" s="584"/>
      <c r="AE61" s="584"/>
      <c r="AF61" s="584"/>
      <c r="AG61" s="584">
        <v>1511195</v>
      </c>
      <c r="AH61" s="584"/>
      <c r="AI61" s="584"/>
      <c r="AJ61" s="584"/>
      <c r="AK61" s="584"/>
      <c r="AL61" s="584"/>
      <c r="AM61" s="584"/>
      <c r="AN61" s="584"/>
      <c r="AO61" s="584"/>
      <c r="AP61" s="584"/>
      <c r="AQ61" s="588">
        <v>13.2</v>
      </c>
      <c r="AR61" s="588"/>
      <c r="AS61" s="588"/>
      <c r="AT61" s="588"/>
      <c r="AU61" s="588"/>
      <c r="AV61" s="647"/>
      <c r="AW61" s="619" t="s">
        <v>40</v>
      </c>
      <c r="AX61" s="582"/>
      <c r="AY61" s="582"/>
      <c r="AZ61" s="582"/>
      <c r="BA61" s="582"/>
      <c r="BB61" s="582"/>
      <c r="BC61" s="582"/>
      <c r="BD61" s="582"/>
      <c r="BE61" s="585"/>
      <c r="BF61" s="583">
        <v>1160606</v>
      </c>
      <c r="BG61" s="584"/>
      <c r="BH61" s="584"/>
      <c r="BI61" s="584"/>
      <c r="BJ61" s="584"/>
      <c r="BK61" s="584"/>
      <c r="BL61" s="584"/>
      <c r="BM61" s="588">
        <v>5.0999999999999996</v>
      </c>
      <c r="BN61" s="588"/>
      <c r="BO61" s="588"/>
      <c r="BP61" s="588"/>
      <c r="BQ61" s="584" t="s">
        <v>368</v>
      </c>
      <c r="BR61" s="584"/>
      <c r="BS61" s="584"/>
      <c r="BT61" s="584"/>
      <c r="BU61" s="584"/>
      <c r="BV61" s="584"/>
      <c r="BW61" s="584"/>
      <c r="BX61" s="584"/>
      <c r="BY61" s="584"/>
      <c r="BZ61" s="584">
        <v>1160606</v>
      </c>
      <c r="CA61" s="584"/>
      <c r="CB61" s="584"/>
      <c r="CC61" s="584"/>
      <c r="CD61" s="584"/>
      <c r="CE61" s="584"/>
      <c r="CF61" s="644"/>
      <c r="CG61" s="645"/>
      <c r="CH61" s="645"/>
      <c r="CI61" s="645"/>
      <c r="CJ61" s="646"/>
      <c r="CK61" s="662" t="s">
        <v>432</v>
      </c>
      <c r="CL61" s="662"/>
      <c r="CM61" s="662"/>
      <c r="CN61" s="662"/>
      <c r="CO61" s="662"/>
      <c r="CP61" s="662"/>
      <c r="CQ61" s="662"/>
      <c r="CR61" s="663"/>
      <c r="CS61" s="583">
        <v>2166833</v>
      </c>
      <c r="CT61" s="752"/>
      <c r="CU61" s="752"/>
      <c r="CV61" s="752"/>
      <c r="CW61" s="752"/>
      <c r="CX61" s="752"/>
      <c r="CY61" s="752"/>
      <c r="CZ61" s="753"/>
      <c r="DA61" s="583">
        <v>2826195</v>
      </c>
      <c r="DB61" s="752"/>
      <c r="DC61" s="752"/>
      <c r="DD61" s="752"/>
      <c r="DE61" s="752"/>
      <c r="DF61" s="752"/>
      <c r="DG61" s="752"/>
      <c r="DH61" s="754"/>
      <c r="DI61" s="4"/>
    </row>
    <row r="62" spans="2:113" ht="13.5" customHeight="1">
      <c r="B62" s="659" t="s">
        <v>39</v>
      </c>
      <c r="C62" s="582"/>
      <c r="D62" s="582"/>
      <c r="E62" s="582"/>
      <c r="F62" s="582"/>
      <c r="G62" s="582"/>
      <c r="H62" s="582"/>
      <c r="I62" s="582"/>
      <c r="J62" s="582"/>
      <c r="K62" s="582"/>
      <c r="L62" s="585"/>
      <c r="M62" s="583">
        <v>604623</v>
      </c>
      <c r="N62" s="584"/>
      <c r="O62" s="584"/>
      <c r="P62" s="584"/>
      <c r="Q62" s="584"/>
      <c r="R62" s="584"/>
      <c r="S62" s="584"/>
      <c r="T62" s="584"/>
      <c r="U62" s="588">
        <v>2.6</v>
      </c>
      <c r="V62" s="588"/>
      <c r="W62" s="588"/>
      <c r="X62" s="588"/>
      <c r="Y62" s="584">
        <v>600839</v>
      </c>
      <c r="Z62" s="584"/>
      <c r="AA62" s="584"/>
      <c r="AB62" s="584"/>
      <c r="AC62" s="584"/>
      <c r="AD62" s="584"/>
      <c r="AE62" s="584"/>
      <c r="AF62" s="584"/>
      <c r="AG62" s="584" t="s">
        <v>368</v>
      </c>
      <c r="AH62" s="584"/>
      <c r="AI62" s="584"/>
      <c r="AJ62" s="584"/>
      <c r="AK62" s="584"/>
      <c r="AL62" s="584"/>
      <c r="AM62" s="584"/>
      <c r="AN62" s="584"/>
      <c r="AO62" s="584"/>
      <c r="AP62" s="584"/>
      <c r="AQ62" s="588" t="s">
        <v>368</v>
      </c>
      <c r="AR62" s="588"/>
      <c r="AS62" s="588"/>
      <c r="AT62" s="588"/>
      <c r="AU62" s="588"/>
      <c r="AV62" s="647"/>
      <c r="AW62" s="619" t="s">
        <v>433</v>
      </c>
      <c r="AX62" s="582"/>
      <c r="AY62" s="582"/>
      <c r="AZ62" s="582"/>
      <c r="BA62" s="582"/>
      <c r="BB62" s="582"/>
      <c r="BC62" s="582"/>
      <c r="BD62" s="582"/>
      <c r="BE62" s="585"/>
      <c r="BF62" s="583" t="s">
        <v>368</v>
      </c>
      <c r="BG62" s="584"/>
      <c r="BH62" s="584"/>
      <c r="BI62" s="584"/>
      <c r="BJ62" s="584"/>
      <c r="BK62" s="584"/>
      <c r="BL62" s="584"/>
      <c r="BM62" s="588" t="s">
        <v>368</v>
      </c>
      <c r="BN62" s="588"/>
      <c r="BO62" s="588"/>
      <c r="BP62" s="588"/>
      <c r="BQ62" s="584" t="s">
        <v>368</v>
      </c>
      <c r="BR62" s="584"/>
      <c r="BS62" s="584"/>
      <c r="BT62" s="584"/>
      <c r="BU62" s="584"/>
      <c r="BV62" s="584"/>
      <c r="BW62" s="584"/>
      <c r="BX62" s="584"/>
      <c r="BY62" s="584"/>
      <c r="BZ62" s="584" t="s">
        <v>368</v>
      </c>
      <c r="CA62" s="584"/>
      <c r="CB62" s="584"/>
      <c r="CC62" s="584"/>
      <c r="CD62" s="584"/>
      <c r="CE62" s="584"/>
      <c r="CF62" s="648" t="s">
        <v>38</v>
      </c>
      <c r="CG62" s="649"/>
      <c r="CH62" s="649"/>
      <c r="CI62" s="649"/>
      <c r="CJ62" s="649"/>
      <c r="CK62" s="649"/>
      <c r="CL62" s="649"/>
      <c r="CM62" s="649"/>
      <c r="CN62" s="649"/>
      <c r="CO62" s="649"/>
      <c r="CP62" s="649"/>
      <c r="CQ62" s="649"/>
      <c r="CR62" s="649"/>
      <c r="CS62" s="755">
        <v>10327490</v>
      </c>
      <c r="CT62" s="756"/>
      <c r="CU62" s="756"/>
      <c r="CV62" s="756"/>
      <c r="CW62" s="756"/>
      <c r="CX62" s="756"/>
      <c r="CY62" s="756"/>
      <c r="CZ62" s="757"/>
      <c r="DA62" s="758">
        <v>10808373</v>
      </c>
      <c r="DB62" s="756"/>
      <c r="DC62" s="756"/>
      <c r="DD62" s="756"/>
      <c r="DE62" s="756"/>
      <c r="DF62" s="756"/>
      <c r="DG62" s="756"/>
      <c r="DH62" s="759"/>
      <c r="DI62" s="4"/>
    </row>
    <row r="63" spans="2:113" ht="13.5" customHeight="1">
      <c r="B63" s="659" t="s">
        <v>37</v>
      </c>
      <c r="C63" s="582"/>
      <c r="D63" s="582"/>
      <c r="E63" s="582"/>
      <c r="F63" s="582"/>
      <c r="G63" s="582"/>
      <c r="H63" s="582"/>
      <c r="I63" s="582"/>
      <c r="J63" s="582"/>
      <c r="K63" s="582"/>
      <c r="L63" s="585"/>
      <c r="M63" s="583" t="s">
        <v>368</v>
      </c>
      <c r="N63" s="584"/>
      <c r="O63" s="584"/>
      <c r="P63" s="584"/>
      <c r="Q63" s="584"/>
      <c r="R63" s="584"/>
      <c r="S63" s="584"/>
      <c r="T63" s="584"/>
      <c r="U63" s="588" t="s">
        <v>368</v>
      </c>
      <c r="V63" s="588"/>
      <c r="W63" s="588"/>
      <c r="X63" s="588"/>
      <c r="Y63" s="584" t="s">
        <v>368</v>
      </c>
      <c r="Z63" s="584"/>
      <c r="AA63" s="584"/>
      <c r="AB63" s="584"/>
      <c r="AC63" s="584"/>
      <c r="AD63" s="584"/>
      <c r="AE63" s="584"/>
      <c r="AF63" s="584"/>
      <c r="AG63" s="584" t="s">
        <v>368</v>
      </c>
      <c r="AH63" s="584"/>
      <c r="AI63" s="584"/>
      <c r="AJ63" s="584"/>
      <c r="AK63" s="584"/>
      <c r="AL63" s="584"/>
      <c r="AM63" s="584"/>
      <c r="AN63" s="584"/>
      <c r="AO63" s="584"/>
      <c r="AP63" s="584"/>
      <c r="AQ63" s="588" t="s">
        <v>368</v>
      </c>
      <c r="AR63" s="588"/>
      <c r="AS63" s="588"/>
      <c r="AT63" s="588"/>
      <c r="AU63" s="588"/>
      <c r="AV63" s="647"/>
      <c r="AW63" s="619" t="s">
        <v>35</v>
      </c>
      <c r="AX63" s="582"/>
      <c r="AY63" s="582"/>
      <c r="AZ63" s="582"/>
      <c r="BA63" s="582"/>
      <c r="BB63" s="582"/>
      <c r="BC63" s="582"/>
      <c r="BD63" s="582"/>
      <c r="BE63" s="585"/>
      <c r="BF63" s="583" t="s">
        <v>368</v>
      </c>
      <c r="BG63" s="584"/>
      <c r="BH63" s="584"/>
      <c r="BI63" s="584"/>
      <c r="BJ63" s="584"/>
      <c r="BK63" s="584"/>
      <c r="BL63" s="584"/>
      <c r="BM63" s="588" t="s">
        <v>368</v>
      </c>
      <c r="BN63" s="588"/>
      <c r="BO63" s="588"/>
      <c r="BP63" s="588"/>
      <c r="BQ63" s="584" t="s">
        <v>368</v>
      </c>
      <c r="BR63" s="584"/>
      <c r="BS63" s="584"/>
      <c r="BT63" s="584"/>
      <c r="BU63" s="584"/>
      <c r="BV63" s="584"/>
      <c r="BW63" s="584"/>
      <c r="BX63" s="584"/>
      <c r="BY63" s="584"/>
      <c r="BZ63" s="584" t="s">
        <v>368</v>
      </c>
      <c r="CA63" s="584"/>
      <c r="CB63" s="584"/>
      <c r="CC63" s="584"/>
      <c r="CD63" s="584"/>
      <c r="CE63" s="584"/>
      <c r="CF63" s="650" t="s">
        <v>434</v>
      </c>
      <c r="CG63" s="651"/>
      <c r="CH63" s="651"/>
      <c r="CI63" s="651"/>
      <c r="CJ63" s="652"/>
      <c r="CK63" s="619" t="s">
        <v>36</v>
      </c>
      <c r="CL63" s="582"/>
      <c r="CM63" s="582"/>
      <c r="CN63" s="582"/>
      <c r="CO63" s="582"/>
      <c r="CP63" s="582"/>
      <c r="CQ63" s="582"/>
      <c r="CR63" s="585"/>
      <c r="CS63" s="583">
        <v>3968781</v>
      </c>
      <c r="CT63" s="752"/>
      <c r="CU63" s="752"/>
      <c r="CV63" s="752"/>
      <c r="CW63" s="752"/>
      <c r="CX63" s="752"/>
      <c r="CY63" s="752"/>
      <c r="CZ63" s="753"/>
      <c r="DA63" s="583">
        <v>3470541</v>
      </c>
      <c r="DB63" s="752"/>
      <c r="DC63" s="752"/>
      <c r="DD63" s="752"/>
      <c r="DE63" s="752"/>
      <c r="DF63" s="752"/>
      <c r="DG63" s="752"/>
      <c r="DH63" s="754"/>
      <c r="DI63" s="4"/>
    </row>
    <row r="64" spans="2:113" ht="13.5" customHeight="1">
      <c r="B64" s="659" t="s">
        <v>35</v>
      </c>
      <c r="C64" s="582"/>
      <c r="D64" s="582"/>
      <c r="E64" s="582"/>
      <c r="F64" s="582"/>
      <c r="G64" s="582"/>
      <c r="H64" s="582"/>
      <c r="I64" s="582"/>
      <c r="J64" s="582"/>
      <c r="K64" s="582"/>
      <c r="L64" s="585"/>
      <c r="M64" s="583" t="s">
        <v>368</v>
      </c>
      <c r="N64" s="584"/>
      <c r="O64" s="584"/>
      <c r="P64" s="584"/>
      <c r="Q64" s="584"/>
      <c r="R64" s="584"/>
      <c r="S64" s="584"/>
      <c r="T64" s="584"/>
      <c r="U64" s="588" t="s">
        <v>368</v>
      </c>
      <c r="V64" s="588"/>
      <c r="W64" s="588"/>
      <c r="X64" s="588"/>
      <c r="Y64" s="584" t="s">
        <v>368</v>
      </c>
      <c r="Z64" s="584"/>
      <c r="AA64" s="584"/>
      <c r="AB64" s="584"/>
      <c r="AC64" s="584"/>
      <c r="AD64" s="584"/>
      <c r="AE64" s="584"/>
      <c r="AF64" s="584"/>
      <c r="AW64" s="660" t="s">
        <v>6</v>
      </c>
      <c r="AX64" s="582"/>
      <c r="AY64" s="582"/>
      <c r="AZ64" s="582"/>
      <c r="BA64" s="582"/>
      <c r="BB64" s="582"/>
      <c r="BC64" s="582"/>
      <c r="BD64" s="582"/>
      <c r="BE64" s="585"/>
      <c r="BF64" s="583">
        <v>22873104</v>
      </c>
      <c r="BG64" s="584"/>
      <c r="BH64" s="584"/>
      <c r="BI64" s="584"/>
      <c r="BJ64" s="584"/>
      <c r="BK64" s="584"/>
      <c r="BL64" s="584"/>
      <c r="BM64" s="588">
        <v>100</v>
      </c>
      <c r="BN64" s="588"/>
      <c r="BO64" s="588"/>
      <c r="BP64" s="588"/>
      <c r="BQ64" s="584">
        <v>1796682</v>
      </c>
      <c r="BR64" s="584"/>
      <c r="BS64" s="584"/>
      <c r="BT64" s="584"/>
      <c r="BU64" s="584"/>
      <c r="BV64" s="584"/>
      <c r="BW64" s="584"/>
      <c r="BX64" s="584"/>
      <c r="BY64" s="584"/>
      <c r="BZ64" s="584">
        <v>14339344</v>
      </c>
      <c r="CA64" s="584"/>
      <c r="CB64" s="584"/>
      <c r="CC64" s="584"/>
      <c r="CD64" s="584"/>
      <c r="CE64" s="584"/>
      <c r="CF64" s="653"/>
      <c r="CG64" s="654"/>
      <c r="CH64" s="654"/>
      <c r="CI64" s="654"/>
      <c r="CJ64" s="655"/>
      <c r="CK64" s="619" t="s">
        <v>34</v>
      </c>
      <c r="CL64" s="582"/>
      <c r="CM64" s="582"/>
      <c r="CN64" s="582"/>
      <c r="CO64" s="582"/>
      <c r="CP64" s="582"/>
      <c r="CQ64" s="582"/>
      <c r="CR64" s="585"/>
      <c r="CS64" s="583" t="s">
        <v>368</v>
      </c>
      <c r="CT64" s="752"/>
      <c r="CU64" s="752"/>
      <c r="CV64" s="752"/>
      <c r="CW64" s="752"/>
      <c r="CX64" s="752"/>
      <c r="CY64" s="752"/>
      <c r="CZ64" s="753"/>
      <c r="DA64" s="583" t="s">
        <v>368</v>
      </c>
      <c r="DB64" s="752"/>
      <c r="DC64" s="752"/>
      <c r="DD64" s="752"/>
      <c r="DE64" s="752"/>
      <c r="DF64" s="752"/>
      <c r="DG64" s="752"/>
      <c r="DH64" s="754"/>
      <c r="DI64" s="4"/>
    </row>
    <row r="65" spans="2:113" ht="13.5" customHeight="1">
      <c r="B65" s="659" t="s">
        <v>33</v>
      </c>
      <c r="C65" s="582"/>
      <c r="D65" s="582"/>
      <c r="E65" s="582"/>
      <c r="F65" s="582"/>
      <c r="G65" s="582"/>
      <c r="H65" s="582"/>
      <c r="I65" s="582"/>
      <c r="J65" s="582"/>
      <c r="K65" s="582"/>
      <c r="L65" s="585"/>
      <c r="M65" s="583">
        <v>1796682</v>
      </c>
      <c r="N65" s="584"/>
      <c r="O65" s="584"/>
      <c r="P65" s="584"/>
      <c r="Q65" s="584"/>
      <c r="R65" s="584"/>
      <c r="S65" s="584"/>
      <c r="T65" s="584"/>
      <c r="U65" s="588">
        <v>7.9</v>
      </c>
      <c r="V65" s="588"/>
      <c r="W65" s="588"/>
      <c r="X65" s="588"/>
      <c r="Y65" s="584">
        <v>212817</v>
      </c>
      <c r="Z65" s="584"/>
      <c r="AA65" s="584"/>
      <c r="AB65" s="584"/>
      <c r="AC65" s="584"/>
      <c r="AD65" s="584"/>
      <c r="AE65" s="584"/>
      <c r="AF65" s="584"/>
      <c r="AG65" s="18"/>
      <c r="AH65" s="745" t="s">
        <v>435</v>
      </c>
      <c r="AI65" s="745"/>
      <c r="AJ65" s="745"/>
      <c r="AK65" s="745"/>
      <c r="AL65" s="745"/>
      <c r="AM65" s="745"/>
      <c r="AN65" s="745"/>
      <c r="AO65" s="745"/>
      <c r="AP65" s="745"/>
      <c r="AQ65" s="745"/>
      <c r="AR65" s="745"/>
      <c r="AS65" s="745"/>
      <c r="AT65" s="745"/>
      <c r="AU65" s="745"/>
      <c r="AV65" s="746"/>
      <c r="AW65" s="661"/>
      <c r="AX65" s="662"/>
      <c r="AY65" s="662"/>
      <c r="AZ65" s="662"/>
      <c r="BA65" s="662"/>
      <c r="BB65" s="662"/>
      <c r="BC65" s="662"/>
      <c r="BD65" s="662"/>
      <c r="BE65" s="663"/>
      <c r="BF65" s="664"/>
      <c r="BG65" s="665"/>
      <c r="BH65" s="665"/>
      <c r="BI65" s="665"/>
      <c r="BJ65" s="665"/>
      <c r="BK65" s="665"/>
      <c r="BL65" s="665"/>
      <c r="BM65" s="666"/>
      <c r="BN65" s="666"/>
      <c r="BO65" s="666"/>
      <c r="BP65" s="666"/>
      <c r="BQ65" s="665"/>
      <c r="BR65" s="665"/>
      <c r="BS65" s="665"/>
      <c r="BT65" s="665"/>
      <c r="BU65" s="665"/>
      <c r="BV65" s="665"/>
      <c r="BW65" s="665"/>
      <c r="BX65" s="665"/>
      <c r="BY65" s="665"/>
      <c r="BZ65" s="665"/>
      <c r="CA65" s="665"/>
      <c r="CB65" s="665"/>
      <c r="CC65" s="665"/>
      <c r="CD65" s="665"/>
      <c r="CE65" s="665"/>
      <c r="CF65" s="653"/>
      <c r="CG65" s="654"/>
      <c r="CH65" s="654"/>
      <c r="CI65" s="654"/>
      <c r="CJ65" s="655"/>
      <c r="CK65" s="619" t="s">
        <v>32</v>
      </c>
      <c r="CL65" s="582"/>
      <c r="CM65" s="582"/>
      <c r="CN65" s="582"/>
      <c r="CO65" s="582"/>
      <c r="CP65" s="582"/>
      <c r="CQ65" s="582"/>
      <c r="CR65" s="585"/>
      <c r="CS65" s="583">
        <v>1022766</v>
      </c>
      <c r="CT65" s="752"/>
      <c r="CU65" s="752"/>
      <c r="CV65" s="752"/>
      <c r="CW65" s="752"/>
      <c r="CX65" s="752"/>
      <c r="CY65" s="752"/>
      <c r="CZ65" s="753"/>
      <c r="DA65" s="583">
        <v>1324937</v>
      </c>
      <c r="DB65" s="752"/>
      <c r="DC65" s="752"/>
      <c r="DD65" s="752"/>
      <c r="DE65" s="752"/>
      <c r="DF65" s="752"/>
      <c r="DG65" s="752"/>
      <c r="DH65" s="754"/>
      <c r="DI65" s="4"/>
    </row>
    <row r="66" spans="2:113" ht="13.5" customHeight="1">
      <c r="B66" s="17"/>
      <c r="C66" s="667" t="s">
        <v>31</v>
      </c>
      <c r="D66" s="667"/>
      <c r="E66" s="667"/>
      <c r="F66" s="667"/>
      <c r="G66" s="667"/>
      <c r="H66" s="667"/>
      <c r="I66" s="667"/>
      <c r="J66" s="667"/>
      <c r="K66" s="667"/>
      <c r="L66" s="668"/>
      <c r="M66" s="583">
        <v>54342</v>
      </c>
      <c r="N66" s="584"/>
      <c r="O66" s="584"/>
      <c r="P66" s="584"/>
      <c r="Q66" s="584"/>
      <c r="R66" s="584"/>
      <c r="S66" s="584"/>
      <c r="T66" s="584"/>
      <c r="U66" s="588">
        <v>0.2</v>
      </c>
      <c r="V66" s="588"/>
      <c r="W66" s="588"/>
      <c r="X66" s="588"/>
      <c r="Y66" s="584">
        <v>54342</v>
      </c>
      <c r="Z66" s="584"/>
      <c r="AA66" s="584"/>
      <c r="AB66" s="584"/>
      <c r="AC66" s="584"/>
      <c r="AD66" s="584"/>
      <c r="AE66" s="584"/>
      <c r="AF66" s="584"/>
      <c r="AG66" s="11"/>
      <c r="AH66" s="676">
        <v>12089556</v>
      </c>
      <c r="AI66" s="676"/>
      <c r="AJ66" s="676"/>
      <c r="AK66" s="676"/>
      <c r="AL66" s="676"/>
      <c r="AM66" s="676"/>
      <c r="AN66" s="676"/>
      <c r="AO66" s="676"/>
      <c r="AP66" s="676"/>
      <c r="AQ66" s="676"/>
      <c r="AR66" s="676"/>
      <c r="AS66" s="676"/>
      <c r="AT66" s="677" t="s">
        <v>5</v>
      </c>
      <c r="AU66" s="677"/>
      <c r="AV66" s="14"/>
      <c r="AW66" s="678" t="s">
        <v>436</v>
      </c>
      <c r="AX66" s="679"/>
      <c r="AY66" s="728" t="s">
        <v>30</v>
      </c>
      <c r="AZ66" s="747"/>
      <c r="BA66" s="747"/>
      <c r="BB66" s="747"/>
      <c r="BC66" s="747"/>
      <c r="BD66" s="747"/>
      <c r="BE66" s="748"/>
      <c r="BF66" s="749">
        <v>2854748</v>
      </c>
      <c r="BG66" s="750"/>
      <c r="BH66" s="750"/>
      <c r="BI66" s="750"/>
      <c r="BJ66" s="750"/>
      <c r="BK66" s="751"/>
      <c r="BL66" s="719" t="s">
        <v>437</v>
      </c>
      <c r="BM66" s="722" t="s">
        <v>438</v>
      </c>
      <c r="BN66" s="728" t="s">
        <v>29</v>
      </c>
      <c r="BO66" s="632"/>
      <c r="BP66" s="632"/>
      <c r="BQ66" s="632"/>
      <c r="BR66" s="632"/>
      <c r="BS66" s="632"/>
      <c r="BT66" s="632"/>
      <c r="BU66" s="632"/>
      <c r="BV66" s="632"/>
      <c r="BW66" s="632"/>
      <c r="BX66" s="632"/>
      <c r="BY66" s="633"/>
      <c r="BZ66" s="749">
        <v>330347</v>
      </c>
      <c r="CA66" s="750"/>
      <c r="CB66" s="750"/>
      <c r="CC66" s="750"/>
      <c r="CD66" s="750"/>
      <c r="CE66" s="750"/>
      <c r="CF66" s="656"/>
      <c r="CG66" s="657"/>
      <c r="CH66" s="657"/>
      <c r="CI66" s="657"/>
      <c r="CJ66" s="658"/>
      <c r="CK66" s="697" t="s">
        <v>28</v>
      </c>
      <c r="CL66" s="662"/>
      <c r="CM66" s="662"/>
      <c r="CN66" s="662"/>
      <c r="CO66" s="662"/>
      <c r="CP66" s="662"/>
      <c r="CQ66" s="662"/>
      <c r="CR66" s="663"/>
      <c r="CS66" s="583" t="s">
        <v>368</v>
      </c>
      <c r="CT66" s="752"/>
      <c r="CU66" s="752"/>
      <c r="CV66" s="752"/>
      <c r="CW66" s="752"/>
      <c r="CX66" s="752"/>
      <c r="CY66" s="752"/>
      <c r="CZ66" s="753"/>
      <c r="DA66" s="583" t="s">
        <v>368</v>
      </c>
      <c r="DB66" s="752"/>
      <c r="DC66" s="752"/>
      <c r="DD66" s="752"/>
      <c r="DE66" s="752"/>
      <c r="DF66" s="752"/>
      <c r="DG66" s="752"/>
      <c r="DH66" s="754"/>
      <c r="DI66" s="4"/>
    </row>
    <row r="67" spans="2:113" ht="13.5" customHeight="1">
      <c r="B67" s="187"/>
      <c r="C67" s="725" t="s">
        <v>27</v>
      </c>
      <c r="D67" s="726"/>
      <c r="E67" s="726"/>
      <c r="F67" s="726"/>
      <c r="G67" s="726"/>
      <c r="H67" s="726"/>
      <c r="I67" s="726"/>
      <c r="J67" s="726"/>
      <c r="K67" s="726"/>
      <c r="L67" s="727"/>
      <c r="M67" s="741">
        <v>1796682</v>
      </c>
      <c r="N67" s="742"/>
      <c r="O67" s="742"/>
      <c r="P67" s="742"/>
      <c r="Q67" s="742"/>
      <c r="R67" s="742"/>
      <c r="S67" s="742"/>
      <c r="T67" s="742"/>
      <c r="U67" s="743">
        <v>7.9</v>
      </c>
      <c r="V67" s="743"/>
      <c r="W67" s="743"/>
      <c r="X67" s="743"/>
      <c r="Y67" s="742">
        <v>212817</v>
      </c>
      <c r="Z67" s="742"/>
      <c r="AA67" s="742"/>
      <c r="AB67" s="742"/>
      <c r="AC67" s="742"/>
      <c r="AD67" s="742"/>
      <c r="AE67" s="742"/>
      <c r="AF67" s="744"/>
      <c r="AG67" s="11"/>
      <c r="AH67" s="582" t="s">
        <v>26</v>
      </c>
      <c r="AI67" s="582"/>
      <c r="AJ67" s="582"/>
      <c r="AK67" s="582"/>
      <c r="AL67" s="582"/>
      <c r="AM67" s="582"/>
      <c r="AN67" s="582"/>
      <c r="AO67" s="582"/>
      <c r="AP67" s="582"/>
      <c r="AQ67" s="582"/>
      <c r="AR67" s="582"/>
      <c r="AS67" s="582"/>
      <c r="AT67" s="582"/>
      <c r="AU67" s="582"/>
      <c r="AV67" s="626"/>
      <c r="AW67" s="680"/>
      <c r="AX67" s="681"/>
      <c r="AY67" s="669" t="s">
        <v>439</v>
      </c>
      <c r="AZ67" s="670"/>
      <c r="BA67" s="670"/>
      <c r="BB67" s="670"/>
      <c r="BC67" s="670"/>
      <c r="BD67" s="670"/>
      <c r="BE67" s="671"/>
      <c r="BF67" s="583">
        <v>391919</v>
      </c>
      <c r="BG67" s="584"/>
      <c r="BH67" s="584"/>
      <c r="BI67" s="584"/>
      <c r="BJ67" s="584"/>
      <c r="BK67" s="672"/>
      <c r="BL67" s="720"/>
      <c r="BM67" s="723"/>
      <c r="BN67" s="619" t="s">
        <v>25</v>
      </c>
      <c r="BO67" s="582"/>
      <c r="BP67" s="582"/>
      <c r="BQ67" s="582"/>
      <c r="BR67" s="582"/>
      <c r="BS67" s="582"/>
      <c r="BT67" s="582"/>
      <c r="BU67" s="582"/>
      <c r="BV67" s="582"/>
      <c r="BW67" s="582"/>
      <c r="BX67" s="582"/>
      <c r="BY67" s="585"/>
      <c r="BZ67" s="583">
        <v>-442348</v>
      </c>
      <c r="CA67" s="584"/>
      <c r="CB67" s="584"/>
      <c r="CC67" s="584"/>
      <c r="CD67" s="584"/>
      <c r="CE67" s="584"/>
      <c r="CF67" s="728" t="s">
        <v>24</v>
      </c>
      <c r="CG67" s="729"/>
      <c r="CH67" s="729"/>
      <c r="CI67" s="729"/>
      <c r="CJ67" s="729"/>
      <c r="CK67" s="729"/>
      <c r="CL67" s="729"/>
      <c r="CM67" s="729"/>
      <c r="CN67" s="729"/>
      <c r="CO67" s="729"/>
      <c r="CP67" s="729"/>
      <c r="CQ67" s="729"/>
      <c r="CR67" s="729"/>
      <c r="CS67" s="730" t="s">
        <v>368</v>
      </c>
      <c r="CT67" s="614"/>
      <c r="CU67" s="614"/>
      <c r="CV67" s="614"/>
      <c r="CW67" s="614"/>
      <c r="CX67" s="614"/>
      <c r="CY67" s="614"/>
      <c r="CZ67" s="731"/>
      <c r="DA67" s="613" t="s">
        <v>368</v>
      </c>
      <c r="DB67" s="614"/>
      <c r="DC67" s="614"/>
      <c r="DD67" s="614"/>
      <c r="DE67" s="614"/>
      <c r="DF67" s="614"/>
      <c r="DG67" s="614"/>
      <c r="DH67" s="615"/>
      <c r="DI67" s="4"/>
    </row>
    <row r="68" spans="2:113" ht="13.5" customHeight="1">
      <c r="B68" s="616" t="s">
        <v>23</v>
      </c>
      <c r="C68" s="13"/>
      <c r="D68" s="582" t="s">
        <v>22</v>
      </c>
      <c r="E68" s="582"/>
      <c r="F68" s="582"/>
      <c r="G68" s="582"/>
      <c r="H68" s="582"/>
      <c r="I68" s="582"/>
      <c r="J68" s="582"/>
      <c r="K68" s="582"/>
      <c r="L68" s="585"/>
      <c r="M68" s="583">
        <v>710284</v>
      </c>
      <c r="N68" s="584"/>
      <c r="O68" s="584"/>
      <c r="P68" s="584"/>
      <c r="Q68" s="584"/>
      <c r="R68" s="584"/>
      <c r="S68" s="584"/>
      <c r="T68" s="584"/>
      <c r="U68" s="588">
        <v>3.1</v>
      </c>
      <c r="V68" s="588"/>
      <c r="W68" s="588"/>
      <c r="X68" s="588"/>
      <c r="Y68" s="584">
        <v>63596</v>
      </c>
      <c r="Z68" s="584"/>
      <c r="AA68" s="584"/>
      <c r="AB68" s="584"/>
      <c r="AC68" s="584"/>
      <c r="AD68" s="584"/>
      <c r="AE68" s="584"/>
      <c r="AF68" s="672"/>
      <c r="AG68" s="11"/>
      <c r="AH68" s="4"/>
      <c r="AI68" s="4"/>
      <c r="AJ68" s="4"/>
      <c r="AK68" s="617">
        <v>105.8</v>
      </c>
      <c r="AL68" s="617"/>
      <c r="AM68" s="617"/>
      <c r="AN68" s="282" t="s">
        <v>21</v>
      </c>
      <c r="AO68" s="16"/>
      <c r="AP68" s="16"/>
      <c r="AQ68" s="15" t="s">
        <v>440</v>
      </c>
      <c r="AR68" s="618">
        <v>106.7</v>
      </c>
      <c r="AS68" s="618"/>
      <c r="AT68" s="618"/>
      <c r="AU68" s="282" t="s">
        <v>21</v>
      </c>
      <c r="AV68" s="14" t="s">
        <v>441</v>
      </c>
      <c r="AW68" s="680"/>
      <c r="AX68" s="681"/>
      <c r="AY68" s="669" t="s">
        <v>486</v>
      </c>
      <c r="AZ68" s="670"/>
      <c r="BA68" s="670"/>
      <c r="BB68" s="670"/>
      <c r="BC68" s="670"/>
      <c r="BD68" s="670"/>
      <c r="BE68" s="671"/>
      <c r="BF68" s="583">
        <v>337546</v>
      </c>
      <c r="BG68" s="584"/>
      <c r="BH68" s="584"/>
      <c r="BI68" s="584"/>
      <c r="BJ68" s="584"/>
      <c r="BK68" s="672"/>
      <c r="BL68" s="720"/>
      <c r="BM68" s="723"/>
      <c r="BN68" s="619" t="s">
        <v>20</v>
      </c>
      <c r="BO68" s="582"/>
      <c r="BP68" s="582"/>
      <c r="BQ68" s="582"/>
      <c r="BR68" s="582"/>
      <c r="BS68" s="582"/>
      <c r="BT68" s="582"/>
      <c r="BU68" s="582"/>
      <c r="BV68" s="582"/>
      <c r="BW68" s="582"/>
      <c r="BX68" s="582"/>
      <c r="BY68" s="585"/>
      <c r="BZ68" s="583">
        <v>8369</v>
      </c>
      <c r="CA68" s="584"/>
      <c r="CB68" s="584"/>
      <c r="CC68" s="584"/>
      <c r="CD68" s="584"/>
      <c r="CE68" s="584"/>
      <c r="CF68" s="619" t="s">
        <v>19</v>
      </c>
      <c r="CG68" s="620"/>
      <c r="CH68" s="620"/>
      <c r="CI68" s="620"/>
      <c r="CJ68" s="620"/>
      <c r="CK68" s="620"/>
      <c r="CL68" s="620"/>
      <c r="CM68" s="620"/>
      <c r="CN68" s="620"/>
      <c r="CO68" s="620"/>
      <c r="CP68" s="620"/>
      <c r="CQ68" s="620"/>
      <c r="CR68" s="620"/>
      <c r="CS68" s="621" t="s">
        <v>368</v>
      </c>
      <c r="CT68" s="622"/>
      <c r="CU68" s="622"/>
      <c r="CV68" s="622"/>
      <c r="CW68" s="622"/>
      <c r="CX68" s="622"/>
      <c r="CY68" s="622"/>
      <c r="CZ68" s="623"/>
      <c r="DA68" s="624" t="s">
        <v>368</v>
      </c>
      <c r="DB68" s="622"/>
      <c r="DC68" s="622"/>
      <c r="DD68" s="622"/>
      <c r="DE68" s="622"/>
      <c r="DF68" s="622"/>
      <c r="DG68" s="622"/>
      <c r="DH68" s="625"/>
      <c r="DI68" s="4"/>
    </row>
    <row r="69" spans="2:113" ht="13.5" customHeight="1">
      <c r="B69" s="616"/>
      <c r="C69" s="13"/>
      <c r="D69" s="582" t="s">
        <v>18</v>
      </c>
      <c r="E69" s="582"/>
      <c r="F69" s="582"/>
      <c r="G69" s="582"/>
      <c r="H69" s="582"/>
      <c r="I69" s="582"/>
      <c r="J69" s="582"/>
      <c r="K69" s="582"/>
      <c r="L69" s="585"/>
      <c r="M69" s="583">
        <v>1086398</v>
      </c>
      <c r="N69" s="584"/>
      <c r="O69" s="584"/>
      <c r="P69" s="584"/>
      <c r="Q69" s="584"/>
      <c r="R69" s="584"/>
      <c r="S69" s="584"/>
      <c r="T69" s="584"/>
      <c r="U69" s="588">
        <v>4.7</v>
      </c>
      <c r="V69" s="588"/>
      <c r="W69" s="588"/>
      <c r="X69" s="588"/>
      <c r="Y69" s="584">
        <v>149221</v>
      </c>
      <c r="Z69" s="584"/>
      <c r="AA69" s="584"/>
      <c r="AB69" s="584"/>
      <c r="AC69" s="584"/>
      <c r="AD69" s="584"/>
      <c r="AE69" s="584"/>
      <c r="AF69" s="672"/>
      <c r="AG69" s="11"/>
      <c r="AH69" s="6"/>
      <c r="AI69" s="12"/>
      <c r="AJ69" s="12"/>
      <c r="AK69" s="12"/>
      <c r="AL69" s="582" t="s">
        <v>443</v>
      </c>
      <c r="AM69" s="582"/>
      <c r="AN69" s="582"/>
      <c r="AO69" s="582"/>
      <c r="AP69" s="582"/>
      <c r="AQ69" s="582"/>
      <c r="AR69" s="582"/>
      <c r="AS69" s="582"/>
      <c r="AT69" s="582"/>
      <c r="AU69" s="582"/>
      <c r="AV69" s="626"/>
      <c r="AW69" s="680"/>
      <c r="AX69" s="681"/>
      <c r="AY69" s="669" t="s">
        <v>446</v>
      </c>
      <c r="AZ69" s="670"/>
      <c r="BA69" s="670"/>
      <c r="BB69" s="670"/>
      <c r="BC69" s="670"/>
      <c r="BD69" s="670"/>
      <c r="BE69" s="671"/>
      <c r="BF69" s="583">
        <v>12428</v>
      </c>
      <c r="BG69" s="584"/>
      <c r="BH69" s="584"/>
      <c r="BI69" s="584"/>
      <c r="BJ69" s="584"/>
      <c r="BK69" s="672"/>
      <c r="BL69" s="720"/>
      <c r="BM69" s="723"/>
      <c r="BN69" s="619" t="s">
        <v>17</v>
      </c>
      <c r="BO69" s="582"/>
      <c r="BP69" s="582"/>
      <c r="BQ69" s="582"/>
      <c r="BR69" s="582"/>
      <c r="BS69" s="582"/>
      <c r="BT69" s="582"/>
      <c r="BU69" s="582"/>
      <c r="BV69" s="582"/>
      <c r="BW69" s="582"/>
      <c r="BX69" s="582"/>
      <c r="BY69" s="585"/>
      <c r="BZ69" s="583">
        <v>13386</v>
      </c>
      <c r="CA69" s="584"/>
      <c r="CB69" s="584"/>
      <c r="CC69" s="584"/>
      <c r="CD69" s="584"/>
      <c r="CE69" s="584"/>
      <c r="CF69" s="627" t="s">
        <v>16</v>
      </c>
      <c r="CG69" s="628"/>
      <c r="CH69" s="628" t="s">
        <v>15</v>
      </c>
      <c r="CI69" s="628"/>
      <c r="CJ69" s="631"/>
      <c r="CK69" s="632" t="s">
        <v>14</v>
      </c>
      <c r="CL69" s="632"/>
      <c r="CM69" s="632"/>
      <c r="CN69" s="632"/>
      <c r="CO69" s="632"/>
      <c r="CP69" s="632"/>
      <c r="CQ69" s="632"/>
      <c r="CR69" s="633"/>
      <c r="CS69" s="634">
        <v>99.1</v>
      </c>
      <c r="CT69" s="635"/>
      <c r="CU69" s="635"/>
      <c r="CV69" s="635"/>
      <c r="CW69" s="635">
        <v>97.4</v>
      </c>
      <c r="CX69" s="587"/>
      <c r="CY69" s="587"/>
      <c r="CZ69" s="589"/>
      <c r="DA69" s="634">
        <v>99</v>
      </c>
      <c r="DB69" s="587"/>
      <c r="DC69" s="587"/>
      <c r="DD69" s="587"/>
      <c r="DE69" s="635">
        <v>97.4</v>
      </c>
      <c r="DF69" s="587"/>
      <c r="DG69" s="587"/>
      <c r="DH69" s="590"/>
      <c r="DI69" s="4"/>
    </row>
    <row r="70" spans="2:113" ht="13.5" customHeight="1">
      <c r="B70" s="616"/>
      <c r="C70" s="619" t="s">
        <v>13</v>
      </c>
      <c r="D70" s="582"/>
      <c r="E70" s="582"/>
      <c r="F70" s="582"/>
      <c r="G70" s="582"/>
      <c r="H70" s="582"/>
      <c r="I70" s="582"/>
      <c r="J70" s="582"/>
      <c r="K70" s="582"/>
      <c r="L70" s="585"/>
      <c r="M70" s="583" t="s">
        <v>368</v>
      </c>
      <c r="N70" s="584"/>
      <c r="O70" s="584"/>
      <c r="P70" s="584"/>
      <c r="Q70" s="584"/>
      <c r="R70" s="584"/>
      <c r="S70" s="584"/>
      <c r="T70" s="584"/>
      <c r="U70" s="588" t="s">
        <v>368</v>
      </c>
      <c r="V70" s="588"/>
      <c r="W70" s="588"/>
      <c r="X70" s="588"/>
      <c r="Y70" s="584" t="s">
        <v>368</v>
      </c>
      <c r="Z70" s="584"/>
      <c r="AA70" s="584"/>
      <c r="AB70" s="584"/>
      <c r="AC70" s="584"/>
      <c r="AD70" s="584"/>
      <c r="AE70" s="584"/>
      <c r="AF70" s="672"/>
      <c r="AG70" s="11"/>
      <c r="AH70" s="6"/>
      <c r="AI70" s="12"/>
      <c r="AJ70" s="12"/>
      <c r="AK70" s="12"/>
      <c r="AL70" s="582" t="s">
        <v>445</v>
      </c>
      <c r="AM70" s="582"/>
      <c r="AN70" s="582"/>
      <c r="AO70" s="582"/>
      <c r="AP70" s="582"/>
      <c r="AQ70" s="582"/>
      <c r="AR70" s="582"/>
      <c r="AS70" s="582"/>
      <c r="AT70" s="582"/>
      <c r="AU70" s="582"/>
      <c r="AV70" s="626"/>
      <c r="AW70" s="680"/>
      <c r="AX70" s="681"/>
      <c r="AY70" s="669" t="s">
        <v>444</v>
      </c>
      <c r="AZ70" s="670"/>
      <c r="BA70" s="670"/>
      <c r="BB70" s="670"/>
      <c r="BC70" s="670"/>
      <c r="BD70" s="670"/>
      <c r="BE70" s="671"/>
      <c r="BF70" s="583">
        <v>219</v>
      </c>
      <c r="BG70" s="584"/>
      <c r="BH70" s="584"/>
      <c r="BI70" s="584"/>
      <c r="BJ70" s="584"/>
      <c r="BK70" s="672"/>
      <c r="BL70" s="720"/>
      <c r="BM70" s="723"/>
      <c r="BN70" s="737" t="s">
        <v>447</v>
      </c>
      <c r="BO70" s="737"/>
      <c r="BP70" s="737"/>
      <c r="BQ70" s="737"/>
      <c r="BR70" s="739" t="s">
        <v>12</v>
      </c>
      <c r="BS70" s="582" t="s">
        <v>11</v>
      </c>
      <c r="BT70" s="582"/>
      <c r="BU70" s="582"/>
      <c r="BV70" s="582"/>
      <c r="BW70" s="582"/>
      <c r="BX70" s="582"/>
      <c r="BY70" s="582"/>
      <c r="BZ70" s="583">
        <v>85</v>
      </c>
      <c r="CA70" s="584"/>
      <c r="CB70" s="584"/>
      <c r="CC70" s="584"/>
      <c r="CD70" s="584"/>
      <c r="CE70" s="584"/>
      <c r="CF70" s="629"/>
      <c r="CG70" s="630"/>
      <c r="CH70" s="637" t="s">
        <v>448</v>
      </c>
      <c r="CI70" s="637" t="s">
        <v>449</v>
      </c>
      <c r="CJ70" s="732" t="s">
        <v>450</v>
      </c>
      <c r="CK70" s="582"/>
      <c r="CL70" s="582"/>
      <c r="CM70" s="582"/>
      <c r="CN70" s="582"/>
      <c r="CO70" s="582"/>
      <c r="CP70" s="582"/>
      <c r="CQ70" s="582"/>
      <c r="CR70" s="585"/>
      <c r="CS70" s="634"/>
      <c r="CT70" s="635"/>
      <c r="CU70" s="635"/>
      <c r="CV70" s="635"/>
      <c r="CW70" s="587"/>
      <c r="CX70" s="587"/>
      <c r="CY70" s="587"/>
      <c r="CZ70" s="589"/>
      <c r="DA70" s="636"/>
      <c r="DB70" s="587"/>
      <c r="DC70" s="587"/>
      <c r="DD70" s="587"/>
      <c r="DE70" s="587"/>
      <c r="DF70" s="587"/>
      <c r="DG70" s="587"/>
      <c r="DH70" s="590"/>
      <c r="DI70" s="4"/>
    </row>
    <row r="71" spans="2:113" ht="13.5" customHeight="1">
      <c r="B71" s="188"/>
      <c r="C71" s="712" t="s">
        <v>10</v>
      </c>
      <c r="D71" s="667"/>
      <c r="E71" s="667"/>
      <c r="F71" s="667"/>
      <c r="G71" s="667"/>
      <c r="H71" s="667"/>
      <c r="I71" s="667"/>
      <c r="J71" s="667"/>
      <c r="K71" s="667"/>
      <c r="L71" s="668"/>
      <c r="M71" s="733" t="s">
        <v>368</v>
      </c>
      <c r="N71" s="734"/>
      <c r="O71" s="734"/>
      <c r="P71" s="734"/>
      <c r="Q71" s="734"/>
      <c r="R71" s="734"/>
      <c r="S71" s="734"/>
      <c r="T71" s="734"/>
      <c r="U71" s="735" t="s">
        <v>368</v>
      </c>
      <c r="V71" s="735"/>
      <c r="W71" s="735"/>
      <c r="X71" s="735"/>
      <c r="Y71" s="734" t="s">
        <v>368</v>
      </c>
      <c r="Z71" s="734"/>
      <c r="AA71" s="734"/>
      <c r="AB71" s="734"/>
      <c r="AC71" s="734"/>
      <c r="AD71" s="734"/>
      <c r="AE71" s="734"/>
      <c r="AF71" s="736"/>
      <c r="AG71" s="11"/>
      <c r="AH71" s="582" t="s">
        <v>9</v>
      </c>
      <c r="AI71" s="582"/>
      <c r="AJ71" s="582"/>
      <c r="AK71" s="582"/>
      <c r="AL71" s="582"/>
      <c r="AM71" s="582"/>
      <c r="AN71" s="582"/>
      <c r="AO71" s="582"/>
      <c r="AP71" s="582"/>
      <c r="AQ71" s="582"/>
      <c r="AR71" s="582"/>
      <c r="AS71" s="582"/>
      <c r="AT71" s="582"/>
      <c r="AU71" s="582"/>
      <c r="AV71" s="626"/>
      <c r="AW71" s="680"/>
      <c r="AX71" s="681"/>
      <c r="AY71" s="669" t="s">
        <v>451</v>
      </c>
      <c r="AZ71" s="670"/>
      <c r="BA71" s="670"/>
      <c r="BB71" s="670"/>
      <c r="BC71" s="670"/>
      <c r="BD71" s="670"/>
      <c r="BE71" s="671"/>
      <c r="BF71" s="583">
        <v>1004428</v>
      </c>
      <c r="BG71" s="584"/>
      <c r="BH71" s="584"/>
      <c r="BI71" s="584"/>
      <c r="BJ71" s="584"/>
      <c r="BK71" s="672"/>
      <c r="BL71" s="720"/>
      <c r="BM71" s="723"/>
      <c r="BN71" s="737"/>
      <c r="BO71" s="737"/>
      <c r="BP71" s="737"/>
      <c r="BQ71" s="737"/>
      <c r="BR71" s="739"/>
      <c r="BS71" s="582" t="s">
        <v>8</v>
      </c>
      <c r="BT71" s="582"/>
      <c r="BU71" s="582"/>
      <c r="BV71" s="582"/>
      <c r="BW71" s="582"/>
      <c r="BX71" s="582"/>
      <c r="BY71" s="582"/>
      <c r="BZ71" s="583">
        <v>102</v>
      </c>
      <c r="CA71" s="584"/>
      <c r="CB71" s="584"/>
      <c r="CC71" s="584"/>
      <c r="CD71" s="584"/>
      <c r="CE71" s="584"/>
      <c r="CF71" s="629"/>
      <c r="CG71" s="630"/>
      <c r="CH71" s="637"/>
      <c r="CI71" s="637"/>
      <c r="CJ71" s="732"/>
      <c r="CK71" s="582" t="s">
        <v>7</v>
      </c>
      <c r="CL71" s="582"/>
      <c r="CM71" s="582"/>
      <c r="CN71" s="582"/>
      <c r="CO71" s="582"/>
      <c r="CP71" s="582"/>
      <c r="CQ71" s="582"/>
      <c r="CR71" s="585"/>
      <c r="CS71" s="586">
        <v>98.6</v>
      </c>
      <c r="CT71" s="587"/>
      <c r="CU71" s="587"/>
      <c r="CV71" s="587"/>
      <c r="CW71" s="588">
        <v>96.1</v>
      </c>
      <c r="CX71" s="587"/>
      <c r="CY71" s="587"/>
      <c r="CZ71" s="589"/>
      <c r="DA71" s="586">
        <v>98.7</v>
      </c>
      <c r="DB71" s="587"/>
      <c r="DC71" s="587"/>
      <c r="DD71" s="587"/>
      <c r="DE71" s="588">
        <v>96.1</v>
      </c>
      <c r="DF71" s="587"/>
      <c r="DG71" s="587"/>
      <c r="DH71" s="590"/>
      <c r="DI71" s="4"/>
    </row>
    <row r="72" spans="2:113" ht="13.5" customHeight="1" thickBot="1">
      <c r="B72" s="591" t="s">
        <v>6</v>
      </c>
      <c r="C72" s="592"/>
      <c r="D72" s="592"/>
      <c r="E72" s="592"/>
      <c r="F72" s="592"/>
      <c r="G72" s="592"/>
      <c r="H72" s="592"/>
      <c r="I72" s="592"/>
      <c r="J72" s="592"/>
      <c r="K72" s="592"/>
      <c r="L72" s="593"/>
      <c r="M72" s="594">
        <v>22873104</v>
      </c>
      <c r="N72" s="595"/>
      <c r="O72" s="595"/>
      <c r="P72" s="595"/>
      <c r="Q72" s="595"/>
      <c r="R72" s="595"/>
      <c r="S72" s="595"/>
      <c r="T72" s="595"/>
      <c r="U72" s="596">
        <v>100</v>
      </c>
      <c r="V72" s="596"/>
      <c r="W72" s="596"/>
      <c r="X72" s="596"/>
      <c r="Y72" s="595">
        <v>14339344</v>
      </c>
      <c r="Z72" s="595"/>
      <c r="AA72" s="595"/>
      <c r="AB72" s="595"/>
      <c r="AC72" s="595"/>
      <c r="AD72" s="595"/>
      <c r="AE72" s="595"/>
      <c r="AF72" s="597"/>
      <c r="AG72" s="10"/>
      <c r="AH72" s="598">
        <v>14947701</v>
      </c>
      <c r="AI72" s="598"/>
      <c r="AJ72" s="598"/>
      <c r="AK72" s="598"/>
      <c r="AL72" s="598"/>
      <c r="AM72" s="598"/>
      <c r="AN72" s="598"/>
      <c r="AO72" s="598"/>
      <c r="AP72" s="598"/>
      <c r="AQ72" s="598"/>
      <c r="AR72" s="598"/>
      <c r="AS72" s="598"/>
      <c r="AT72" s="592" t="s">
        <v>5</v>
      </c>
      <c r="AU72" s="592"/>
      <c r="AV72" s="9"/>
      <c r="AW72" s="682"/>
      <c r="AX72" s="683"/>
      <c r="AY72" s="599" t="s">
        <v>85</v>
      </c>
      <c r="AZ72" s="600"/>
      <c r="BA72" s="600"/>
      <c r="BB72" s="600"/>
      <c r="BC72" s="600"/>
      <c r="BD72" s="600"/>
      <c r="BE72" s="601"/>
      <c r="BF72" s="602">
        <v>1108208</v>
      </c>
      <c r="BG72" s="603"/>
      <c r="BH72" s="603"/>
      <c r="BI72" s="603"/>
      <c r="BJ72" s="603"/>
      <c r="BK72" s="604"/>
      <c r="BL72" s="721"/>
      <c r="BM72" s="724"/>
      <c r="BN72" s="738"/>
      <c r="BO72" s="738"/>
      <c r="BP72" s="738"/>
      <c r="BQ72" s="738"/>
      <c r="BR72" s="740"/>
      <c r="BS72" s="592" t="s">
        <v>4</v>
      </c>
      <c r="BT72" s="592"/>
      <c r="BU72" s="592"/>
      <c r="BV72" s="592"/>
      <c r="BW72" s="592"/>
      <c r="BX72" s="592"/>
      <c r="BY72" s="592"/>
      <c r="BZ72" s="602">
        <v>298</v>
      </c>
      <c r="CA72" s="603"/>
      <c r="CB72" s="603"/>
      <c r="CC72" s="603"/>
      <c r="CD72" s="603"/>
      <c r="CE72" s="604"/>
      <c r="CF72" s="605" t="s">
        <v>3</v>
      </c>
      <c r="CG72" s="606"/>
      <c r="CH72" s="607" t="s">
        <v>2</v>
      </c>
      <c r="CI72" s="607"/>
      <c r="CJ72" s="608"/>
      <c r="CK72" s="592" t="s">
        <v>1</v>
      </c>
      <c r="CL72" s="592"/>
      <c r="CM72" s="592"/>
      <c r="CN72" s="592"/>
      <c r="CO72" s="592"/>
      <c r="CP72" s="592"/>
      <c r="CQ72" s="592"/>
      <c r="CR72" s="593"/>
      <c r="CS72" s="609">
        <v>99.3</v>
      </c>
      <c r="CT72" s="610"/>
      <c r="CU72" s="610"/>
      <c r="CV72" s="610"/>
      <c r="CW72" s="611">
        <v>98.2</v>
      </c>
      <c r="CX72" s="610"/>
      <c r="CY72" s="610"/>
      <c r="CZ72" s="612"/>
      <c r="DA72" s="609">
        <v>99.2</v>
      </c>
      <c r="DB72" s="610"/>
      <c r="DC72" s="610"/>
      <c r="DD72" s="610"/>
      <c r="DE72" s="611">
        <v>98.3</v>
      </c>
      <c r="DF72" s="610"/>
      <c r="DG72" s="610"/>
      <c r="DH72" s="718"/>
      <c r="DI72" s="4"/>
    </row>
    <row r="73" spans="2:113" ht="13.5" customHeight="1">
      <c r="B73" s="715" t="s">
        <v>0</v>
      </c>
      <c r="C73" s="715"/>
      <c r="D73" s="715"/>
      <c r="E73" s="715"/>
      <c r="F73" s="715"/>
      <c r="G73" s="715"/>
      <c r="H73" s="715"/>
      <c r="I73" s="715"/>
      <c r="J73" s="715"/>
      <c r="K73" s="715"/>
      <c r="L73" s="715"/>
      <c r="M73" s="715"/>
      <c r="N73" s="715"/>
      <c r="O73" s="715"/>
      <c r="P73" s="715"/>
      <c r="Q73" s="715"/>
      <c r="R73" s="715"/>
      <c r="S73" s="715"/>
      <c r="T73" s="715"/>
      <c r="U73" s="715"/>
      <c r="V73" s="715"/>
      <c r="W73" s="715"/>
      <c r="X73" s="715"/>
      <c r="Y73" s="715"/>
      <c r="Z73" s="715"/>
      <c r="AA73" s="715"/>
      <c r="AB73" s="715"/>
      <c r="AC73" s="715"/>
      <c r="AD73" s="715"/>
      <c r="AE73" s="715"/>
      <c r="AF73" s="715"/>
      <c r="AG73" s="715"/>
      <c r="AH73" s="715"/>
      <c r="AI73" s="715"/>
      <c r="AJ73" s="715"/>
      <c r="AK73" s="715"/>
      <c r="AL73" s="715"/>
      <c r="AM73" s="715"/>
      <c r="AN73" s="715"/>
      <c r="AO73" s="715"/>
      <c r="AP73" s="715"/>
      <c r="AQ73" s="715"/>
      <c r="AR73" s="715"/>
      <c r="AS73" s="715"/>
      <c r="AT73" s="715"/>
      <c r="AU73" s="715"/>
      <c r="AV73" s="715"/>
      <c r="AW73" s="715"/>
      <c r="AX73" s="715"/>
      <c r="AY73" s="715"/>
      <c r="AZ73" s="715"/>
      <c r="BA73" s="715"/>
      <c r="BB73" s="715"/>
      <c r="BC73" s="715"/>
      <c r="BD73" s="715"/>
      <c r="BE73" s="715"/>
      <c r="BF73" s="715"/>
      <c r="BG73" s="715"/>
      <c r="BH73" s="715"/>
      <c r="BI73" s="715"/>
      <c r="BJ73" s="715"/>
      <c r="BK73" s="715"/>
      <c r="BL73" s="715"/>
      <c r="BM73" s="715"/>
      <c r="BN73" s="715"/>
      <c r="BO73" s="715"/>
      <c r="BP73" s="715"/>
      <c r="BQ73" s="715"/>
      <c r="BR73" s="715"/>
      <c r="BS73" s="715"/>
      <c r="BT73" s="715"/>
      <c r="BU73" s="715"/>
      <c r="BV73" s="715"/>
      <c r="BW73" s="715"/>
      <c r="BX73" s="715"/>
      <c r="BY73" s="715"/>
      <c r="BZ73" s="715"/>
      <c r="CA73" s="715"/>
      <c r="CB73" s="715"/>
      <c r="CC73" s="715"/>
      <c r="CD73" s="715"/>
      <c r="CE73" s="715"/>
      <c r="CF73" s="715"/>
      <c r="CG73" s="715"/>
      <c r="CH73" s="715"/>
      <c r="CI73" s="715"/>
      <c r="CJ73" s="715"/>
      <c r="CK73" s="715"/>
      <c r="CL73" s="715"/>
      <c r="CN73" s="8"/>
      <c r="CO73" s="285"/>
      <c r="CP73" s="285"/>
      <c r="CQ73" s="285"/>
      <c r="CR73" s="285"/>
      <c r="CS73" s="285"/>
      <c r="CT73" s="282"/>
      <c r="CU73" s="282"/>
      <c r="CV73" s="282"/>
      <c r="CW73" s="282"/>
      <c r="CX73" s="282"/>
      <c r="CY73" s="282"/>
      <c r="CZ73" s="282"/>
      <c r="DA73" s="282"/>
      <c r="DB73" s="282"/>
      <c r="DC73" s="282"/>
      <c r="DD73" s="282"/>
      <c r="DE73" s="282"/>
      <c r="DF73" s="282"/>
      <c r="DG73" s="282"/>
      <c r="DH73" s="282"/>
    </row>
    <row r="74" spans="2:113" ht="13.5" customHeight="1">
      <c r="B74" s="716" t="s">
        <v>452</v>
      </c>
      <c r="C74" s="716"/>
      <c r="D74" s="716"/>
      <c r="E74" s="716"/>
      <c r="F74" s="716"/>
      <c r="G74" s="716"/>
      <c r="H74" s="716"/>
      <c r="I74" s="716"/>
      <c r="J74" s="716"/>
      <c r="K74" s="716"/>
      <c r="L74" s="716"/>
      <c r="M74" s="716"/>
      <c r="N74" s="716"/>
      <c r="O74" s="716"/>
      <c r="P74" s="716"/>
      <c r="Q74" s="716"/>
      <c r="R74" s="716"/>
      <c r="S74" s="716"/>
      <c r="T74" s="716"/>
      <c r="U74" s="716"/>
      <c r="V74" s="716"/>
      <c r="W74" s="716"/>
      <c r="X74" s="716"/>
      <c r="Y74" s="716"/>
      <c r="Z74" s="716"/>
      <c r="AA74" s="716"/>
      <c r="AB74" s="716"/>
      <c r="AC74" s="716"/>
      <c r="AD74" s="716"/>
      <c r="AE74" s="716"/>
      <c r="AF74" s="716"/>
      <c r="AG74" s="716"/>
      <c r="AH74" s="716"/>
      <c r="AI74" s="716"/>
      <c r="AJ74" s="716"/>
      <c r="AK74" s="716"/>
      <c r="AL74" s="716"/>
      <c r="AM74" s="716"/>
      <c r="AN74" s="716"/>
      <c r="AO74" s="716"/>
      <c r="AP74" s="716"/>
      <c r="AQ74" s="716"/>
      <c r="AR74" s="716"/>
      <c r="AS74" s="716"/>
      <c r="AT74" s="716"/>
      <c r="AU74" s="716"/>
      <c r="AV74" s="716"/>
      <c r="AW74" s="716"/>
      <c r="AX74" s="716"/>
      <c r="AY74" s="716"/>
      <c r="AZ74" s="716"/>
      <c r="BA74" s="716"/>
      <c r="BB74" s="716"/>
      <c r="BC74" s="716"/>
      <c r="BD74" s="716"/>
      <c r="BE74" s="716"/>
      <c r="BF74" s="716"/>
      <c r="BG74" s="716"/>
      <c r="BH74" s="716"/>
      <c r="BI74" s="716"/>
      <c r="BJ74" s="716"/>
      <c r="BK74" s="716"/>
      <c r="BL74" s="716"/>
      <c r="BM74" s="716"/>
      <c r="BN74" s="716"/>
      <c r="BO74" s="716"/>
      <c r="BP74" s="716"/>
      <c r="BQ74" s="716"/>
      <c r="BR74" s="716"/>
      <c r="BS74" s="716"/>
      <c r="BT74" s="716"/>
      <c r="BU74" s="716"/>
      <c r="BV74" s="716"/>
      <c r="BW74" s="716"/>
      <c r="BX74" s="716"/>
      <c r="BY74" s="716"/>
      <c r="BZ74" s="716"/>
      <c r="CA74" s="716"/>
      <c r="CB74" s="716"/>
      <c r="CC74" s="716"/>
      <c r="CD74" s="716"/>
      <c r="CE74" s="716"/>
      <c r="CF74" s="716"/>
      <c r="CG74" s="716"/>
      <c r="CH74" s="716"/>
      <c r="CI74" s="716"/>
      <c r="CJ74" s="716"/>
      <c r="CK74" s="716"/>
      <c r="CL74" s="716"/>
      <c r="CN74" s="7"/>
      <c r="CO74" s="7"/>
      <c r="CP74" s="7"/>
      <c r="CQ74" s="7"/>
      <c r="CR74" s="7"/>
      <c r="CS74" s="7"/>
      <c r="CT74" s="7"/>
      <c r="CU74" s="7"/>
      <c r="CV74" s="7"/>
      <c r="CW74" s="6"/>
      <c r="CZ74" s="6"/>
      <c r="DA74" s="6"/>
      <c r="DB74" s="4"/>
      <c r="DC74" s="4"/>
      <c r="DD74" s="4"/>
      <c r="DE74" s="580" t="s">
        <v>573</v>
      </c>
      <c r="DF74" s="580"/>
      <c r="DG74" s="580"/>
      <c r="DH74" s="580"/>
    </row>
    <row r="75" spans="2:113" ht="13.5" customHeight="1">
      <c r="B75" s="717" t="s">
        <v>454</v>
      </c>
      <c r="C75" s="717"/>
      <c r="D75" s="717"/>
      <c r="E75" s="717"/>
      <c r="F75" s="717"/>
      <c r="G75" s="717"/>
      <c r="H75" s="717"/>
      <c r="I75" s="717"/>
      <c r="J75" s="717"/>
      <c r="K75" s="717"/>
      <c r="L75" s="717"/>
      <c r="M75" s="717"/>
      <c r="N75" s="717"/>
      <c r="O75" s="717"/>
      <c r="P75" s="717"/>
      <c r="Q75" s="717"/>
      <c r="R75" s="717"/>
      <c r="S75" s="717"/>
      <c r="T75" s="717"/>
      <c r="U75" s="717"/>
      <c r="V75" s="717"/>
      <c r="W75" s="717"/>
      <c r="X75" s="717"/>
      <c r="Y75" s="717"/>
      <c r="Z75" s="717"/>
      <c r="AA75" s="717"/>
      <c r="AB75" s="717"/>
      <c r="AC75" s="717"/>
      <c r="AD75" s="717"/>
      <c r="AE75" s="717"/>
      <c r="AF75" s="717"/>
      <c r="AG75" s="717"/>
      <c r="AH75" s="717"/>
      <c r="AI75" s="717"/>
      <c r="AJ75" s="717"/>
      <c r="AK75" s="717"/>
      <c r="AL75" s="717"/>
      <c r="AM75" s="717"/>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7"/>
      <c r="BJ75" s="717"/>
      <c r="BK75" s="717"/>
      <c r="BL75" s="717"/>
      <c r="BM75" s="717"/>
      <c r="BN75" s="717"/>
      <c r="BO75" s="717"/>
      <c r="BP75" s="717"/>
      <c r="BQ75" s="717"/>
      <c r="BR75" s="717"/>
      <c r="BS75" s="717"/>
      <c r="BT75" s="717"/>
      <c r="BU75" s="717"/>
      <c r="BV75" s="717"/>
      <c r="BW75" s="717"/>
      <c r="BX75" s="717"/>
      <c r="BY75" s="717"/>
      <c r="BZ75" s="717"/>
      <c r="CA75" s="717"/>
      <c r="CB75" s="717"/>
      <c r="CC75" s="717"/>
      <c r="CD75" s="717"/>
      <c r="CE75" s="717"/>
      <c r="CF75" s="717"/>
      <c r="CG75" s="717"/>
      <c r="CH75" s="717"/>
      <c r="CI75" s="717"/>
      <c r="CJ75" s="717"/>
      <c r="CK75" s="717"/>
      <c r="CL75" s="717"/>
      <c r="CN75" s="3"/>
      <c r="CO75" s="3"/>
      <c r="CP75" s="3"/>
      <c r="CQ75" s="3"/>
      <c r="CR75" s="3"/>
      <c r="CS75" s="3"/>
      <c r="CT75" s="3"/>
      <c r="CU75" s="3"/>
      <c r="CV75" s="3"/>
      <c r="CW75" s="5"/>
      <c r="CZ75" s="4"/>
      <c r="DA75" s="4"/>
      <c r="DB75" s="4"/>
      <c r="DC75" s="4"/>
      <c r="DD75" s="4"/>
    </row>
    <row r="76" spans="2:113" ht="13.5" customHeight="1">
      <c r="B76" s="716" t="s">
        <v>781</v>
      </c>
      <c r="C76" s="716"/>
      <c r="D76" s="716"/>
      <c r="E76" s="716"/>
      <c r="F76" s="716"/>
      <c r="G76" s="716"/>
      <c r="H76" s="716"/>
      <c r="I76" s="716"/>
      <c r="J76" s="716"/>
      <c r="K76" s="716"/>
      <c r="L76" s="716"/>
      <c r="M76" s="716"/>
      <c r="N76" s="716"/>
      <c r="O76" s="716"/>
      <c r="P76" s="716"/>
      <c r="Q76" s="716"/>
      <c r="R76" s="716"/>
      <c r="S76" s="716"/>
      <c r="T76" s="716"/>
      <c r="U76" s="716"/>
      <c r="V76" s="716"/>
      <c r="W76" s="716"/>
      <c r="X76" s="716"/>
      <c r="Y76" s="716"/>
      <c r="Z76" s="716"/>
      <c r="AA76" s="716"/>
      <c r="AB76" s="716"/>
      <c r="AC76" s="716"/>
      <c r="AD76" s="716"/>
      <c r="AE76" s="716"/>
      <c r="AF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N76" s="3"/>
      <c r="CO76" s="3"/>
      <c r="CP76" s="3"/>
      <c r="CQ76" s="3"/>
      <c r="CR76" s="3"/>
      <c r="CS76" s="3"/>
      <c r="CT76" s="3"/>
      <c r="CU76" s="3"/>
      <c r="CV76" s="3"/>
    </row>
    <row r="77" spans="2:113" ht="13.5" customHeight="1">
      <c r="B77" s="581" t="s">
        <v>455</v>
      </c>
      <c r="C77" s="581"/>
      <c r="D77" s="581"/>
      <c r="E77" s="581"/>
      <c r="F77" s="581"/>
      <c r="G77" s="581"/>
      <c r="H77" s="581"/>
      <c r="I77" s="581"/>
      <c r="J77" s="581"/>
      <c r="K77" s="581"/>
      <c r="L77" s="581"/>
      <c r="M77" s="581"/>
      <c r="N77" s="581"/>
      <c r="O77" s="581"/>
      <c r="P77" s="581"/>
      <c r="Q77" s="581"/>
      <c r="R77" s="581"/>
      <c r="S77" s="581"/>
      <c r="T77" s="581"/>
      <c r="U77" s="581"/>
      <c r="V77" s="581"/>
      <c r="W77" s="581"/>
      <c r="X77" s="581"/>
      <c r="Y77" s="581"/>
      <c r="Z77" s="581"/>
      <c r="AA77" s="581"/>
      <c r="AB77" s="581"/>
      <c r="AC77" s="581"/>
      <c r="AD77" s="581"/>
      <c r="AE77" s="581"/>
      <c r="AF77" s="581"/>
      <c r="AG77" s="581"/>
      <c r="AH77" s="581"/>
      <c r="AI77" s="581"/>
      <c r="AJ77" s="581"/>
      <c r="AK77" s="581"/>
      <c r="AL77" s="581"/>
      <c r="AM77" s="581"/>
      <c r="AN77" s="581"/>
      <c r="AO77" s="581"/>
      <c r="AP77" s="581"/>
      <c r="AQ77" s="581"/>
      <c r="AR77" s="581"/>
      <c r="AS77" s="581"/>
      <c r="AT77" s="581"/>
      <c r="AU77" s="581"/>
      <c r="AV77" s="581"/>
      <c r="AW77" s="581"/>
      <c r="AX77" s="581"/>
      <c r="AY77" s="581"/>
      <c r="AZ77" s="581"/>
      <c r="BA77" s="581"/>
      <c r="BB77" s="581"/>
      <c r="BC77" s="581"/>
      <c r="BD77" s="581"/>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581"/>
      <c r="CG77" s="581"/>
      <c r="CH77" s="581"/>
      <c r="CI77" s="581"/>
      <c r="CJ77" s="581"/>
      <c r="CK77" s="581"/>
      <c r="CL77" s="581"/>
      <c r="CN77" s="3"/>
      <c r="CO77" s="3"/>
      <c r="CP77" s="3"/>
      <c r="CQ77" s="3"/>
      <c r="CR77" s="3"/>
      <c r="CS77" s="3"/>
      <c r="CT77" s="3"/>
      <c r="CU77" s="3"/>
      <c r="CV77" s="3"/>
    </row>
    <row r="78" spans="2:113" ht="13.5" customHeight="1">
      <c r="B78" s="581" t="s">
        <v>456</v>
      </c>
      <c r="C78" s="581"/>
      <c r="D78" s="581"/>
      <c r="E78" s="581"/>
      <c r="F78" s="581"/>
      <c r="G78" s="581"/>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1"/>
      <c r="AY78" s="581"/>
      <c r="AZ78" s="581"/>
      <c r="BA78" s="581"/>
      <c r="BB78" s="581"/>
      <c r="BC78" s="581"/>
      <c r="BD78" s="581"/>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N78" s="2"/>
      <c r="CO78" s="2"/>
      <c r="CP78" s="2"/>
      <c r="CQ78" s="2"/>
      <c r="CR78" s="2"/>
      <c r="CS78" s="2"/>
      <c r="CT78" s="2"/>
      <c r="CU78" s="2"/>
      <c r="CV78" s="2"/>
    </row>
    <row r="79" spans="2:113" ht="13.5" customHeight="1">
      <c r="B79" s="581" t="s">
        <v>782</v>
      </c>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81"/>
      <c r="AL79" s="581"/>
      <c r="AM79" s="581"/>
      <c r="AN79" s="581"/>
      <c r="AO79" s="581"/>
      <c r="AP79" s="581"/>
      <c r="AQ79" s="581"/>
      <c r="AR79" s="581"/>
      <c r="AS79" s="581"/>
      <c r="AT79" s="581"/>
      <c r="AU79" s="581"/>
      <c r="AV79" s="581"/>
      <c r="AW79" s="581"/>
      <c r="AX79" s="581"/>
      <c r="AY79" s="581"/>
      <c r="AZ79" s="581"/>
      <c r="BA79" s="581"/>
      <c r="BB79" s="581"/>
      <c r="BC79" s="581"/>
      <c r="BD79" s="581"/>
      <c r="BE79" s="581"/>
      <c r="BF79" s="581"/>
      <c r="BG79" s="581"/>
      <c r="BH79" s="581"/>
      <c r="BI79" s="581"/>
      <c r="BJ79" s="581"/>
      <c r="BK79" s="581"/>
      <c r="BL79" s="581"/>
      <c r="BM79" s="581"/>
      <c r="BN79" s="581"/>
      <c r="BO79" s="581"/>
      <c r="BP79" s="581"/>
      <c r="BQ79" s="581"/>
      <c r="BR79" s="581"/>
      <c r="BS79" s="581"/>
      <c r="BT79" s="581"/>
      <c r="BU79" s="581"/>
      <c r="BV79" s="581"/>
      <c r="BW79" s="581"/>
      <c r="BX79" s="581"/>
      <c r="BY79" s="581"/>
      <c r="BZ79" s="581"/>
      <c r="CA79" s="581"/>
      <c r="CB79" s="581"/>
      <c r="CC79" s="581"/>
      <c r="CD79" s="581"/>
      <c r="CE79" s="581"/>
      <c r="CF79" s="581"/>
      <c r="CG79" s="581"/>
      <c r="CH79" s="581"/>
      <c r="CI79" s="581"/>
      <c r="CJ79" s="581"/>
      <c r="CK79" s="581"/>
      <c r="CL79" s="581"/>
      <c r="CM79" s="2"/>
      <c r="CN79" s="2"/>
      <c r="CO79" s="2"/>
      <c r="CP79" s="2"/>
      <c r="CQ79" s="2"/>
      <c r="CR79" s="2"/>
      <c r="CS79" s="2"/>
      <c r="CT79" s="2"/>
      <c r="CU79" s="2"/>
      <c r="CV79" s="2"/>
    </row>
  </sheetData>
  <mergeCells count="906">
    <mergeCell ref="B79:CL79"/>
    <mergeCell ref="CF72:CG72"/>
    <mergeCell ref="CH72:CJ72"/>
    <mergeCell ref="CK72:CR72"/>
    <mergeCell ref="CS72:CV72"/>
    <mergeCell ref="CW72:CZ72"/>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P1" zoomScale="80" zoomScaleNormal="80" workbookViewId="0">
      <selection activeCell="CZ23" sqref="CO23:DH23"/>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64" t="s">
        <v>776</v>
      </c>
      <c r="E2" s="964"/>
      <c r="F2" s="964"/>
      <c r="G2" s="964"/>
      <c r="H2" s="964"/>
      <c r="I2" s="964"/>
      <c r="J2" s="964"/>
      <c r="K2" s="964"/>
      <c r="L2" s="964"/>
      <c r="M2" s="964"/>
      <c r="N2" s="964"/>
      <c r="O2" s="964"/>
      <c r="P2" s="964"/>
      <c r="Q2" s="964"/>
      <c r="R2" s="280"/>
      <c r="S2" s="74"/>
      <c r="T2" s="74"/>
      <c r="U2" s="965" t="s">
        <v>200</v>
      </c>
      <c r="V2" s="966"/>
      <c r="W2" s="949" t="s">
        <v>384</v>
      </c>
      <c r="X2" s="947"/>
      <c r="Y2" s="947"/>
      <c r="Z2" s="947"/>
      <c r="AA2" s="947"/>
      <c r="AB2" s="947"/>
      <c r="AC2" s="969">
        <v>80954</v>
      </c>
      <c r="AD2" s="970"/>
      <c r="AE2" s="970"/>
      <c r="AF2" s="970"/>
      <c r="AG2" s="970"/>
      <c r="AH2" s="970"/>
      <c r="AI2" s="944" t="s">
        <v>187</v>
      </c>
      <c r="AJ2" s="944"/>
      <c r="AK2" s="79"/>
      <c r="AL2" s="971" t="s">
        <v>77</v>
      </c>
      <c r="AM2" s="971"/>
      <c r="AN2" s="971"/>
      <c r="AO2" s="78"/>
      <c r="AP2" s="949" t="s">
        <v>199</v>
      </c>
      <c r="AQ2" s="947"/>
      <c r="AR2" s="947"/>
      <c r="AS2" s="947"/>
      <c r="AT2" s="947"/>
      <c r="AU2" s="947"/>
      <c r="AV2" s="947"/>
      <c r="AW2" s="948"/>
      <c r="AX2" s="77"/>
      <c r="AY2" s="947" t="s">
        <v>198</v>
      </c>
      <c r="AZ2" s="947"/>
      <c r="BA2" s="947"/>
      <c r="BB2" s="947"/>
      <c r="BC2" s="947"/>
      <c r="BD2" s="947"/>
      <c r="BE2" s="76"/>
      <c r="BF2" s="961"/>
      <c r="BG2" s="963"/>
      <c r="BH2" s="947" t="s">
        <v>197</v>
      </c>
      <c r="BI2" s="947"/>
      <c r="BJ2" s="947"/>
      <c r="BK2" s="947"/>
      <c r="BL2" s="947"/>
      <c r="BM2" s="947"/>
      <c r="BN2" s="947"/>
      <c r="BO2" s="947"/>
      <c r="BP2" s="947"/>
      <c r="BQ2" s="947"/>
      <c r="BR2" s="947"/>
      <c r="BS2" s="947"/>
      <c r="BT2" s="947"/>
      <c r="BU2" s="944"/>
      <c r="BV2" s="944"/>
      <c r="BW2" s="945"/>
      <c r="BX2" s="75"/>
      <c r="BY2" s="74"/>
      <c r="BZ2" s="947" t="s">
        <v>196</v>
      </c>
      <c r="CA2" s="947"/>
      <c r="CB2" s="947"/>
      <c r="CC2" s="947"/>
      <c r="CD2" s="947"/>
      <c r="CE2" s="947"/>
      <c r="CF2" s="947"/>
      <c r="CG2" s="73"/>
      <c r="CH2" s="73"/>
      <c r="CI2" s="73"/>
      <c r="CJ2" s="73"/>
      <c r="CK2" s="947" t="s">
        <v>195</v>
      </c>
      <c r="CL2" s="947"/>
      <c r="CM2" s="947"/>
      <c r="CN2" s="947"/>
      <c r="CO2" s="947"/>
      <c r="CP2" s="947"/>
      <c r="CQ2" s="948"/>
      <c r="CR2" s="949" t="s">
        <v>194</v>
      </c>
      <c r="CS2" s="947"/>
      <c r="CT2" s="947"/>
      <c r="CU2" s="947"/>
      <c r="CV2" s="947"/>
      <c r="CW2" s="947"/>
      <c r="CX2" s="947"/>
      <c r="CY2" s="947"/>
      <c r="CZ2" s="947"/>
      <c r="DA2" s="948"/>
      <c r="DB2" s="950" t="s">
        <v>532</v>
      </c>
      <c r="DC2" s="944"/>
      <c r="DD2" s="944"/>
      <c r="DE2" s="944"/>
      <c r="DF2" s="944"/>
      <c r="DG2" s="944"/>
      <c r="DH2" s="951"/>
      <c r="DI2" s="4"/>
    </row>
    <row r="3" spans="2:113" ht="13.5" customHeight="1">
      <c r="B3" s="17"/>
      <c r="C3" s="6"/>
      <c r="D3" s="937"/>
      <c r="E3" s="937"/>
      <c r="F3" s="937"/>
      <c r="G3" s="937"/>
      <c r="H3" s="937"/>
      <c r="I3" s="937"/>
      <c r="J3" s="937"/>
      <c r="K3" s="937"/>
      <c r="L3" s="937"/>
      <c r="M3" s="937"/>
      <c r="N3" s="937"/>
      <c r="O3" s="937"/>
      <c r="P3" s="937"/>
      <c r="Q3" s="937"/>
      <c r="R3" s="281"/>
      <c r="S3" s="6"/>
      <c r="T3" s="6"/>
      <c r="U3" s="967"/>
      <c r="V3" s="968"/>
      <c r="W3" s="619" t="s">
        <v>386</v>
      </c>
      <c r="X3" s="582"/>
      <c r="Y3" s="582"/>
      <c r="Z3" s="582"/>
      <c r="AA3" s="582"/>
      <c r="AB3" s="582"/>
      <c r="AC3" s="583">
        <v>80868</v>
      </c>
      <c r="AD3" s="584"/>
      <c r="AE3" s="584"/>
      <c r="AF3" s="584"/>
      <c r="AG3" s="584"/>
      <c r="AH3" s="584"/>
      <c r="AI3" s="941" t="s">
        <v>187</v>
      </c>
      <c r="AJ3" s="941"/>
      <c r="AK3" s="72"/>
      <c r="AL3" s="972"/>
      <c r="AM3" s="972"/>
      <c r="AN3" s="972"/>
      <c r="AO3" s="71"/>
      <c r="AP3" s="697"/>
      <c r="AQ3" s="662"/>
      <c r="AR3" s="662"/>
      <c r="AS3" s="662"/>
      <c r="AT3" s="662"/>
      <c r="AU3" s="662"/>
      <c r="AV3" s="662"/>
      <c r="AW3" s="663"/>
      <c r="AX3" s="20"/>
      <c r="AY3" s="662"/>
      <c r="AZ3" s="662"/>
      <c r="BA3" s="662"/>
      <c r="BB3" s="662"/>
      <c r="BC3" s="662"/>
      <c r="BD3" s="662"/>
      <c r="BE3" s="21"/>
      <c r="BF3" s="962"/>
      <c r="BG3" s="824"/>
      <c r="BH3" s="662"/>
      <c r="BI3" s="662"/>
      <c r="BJ3" s="662"/>
      <c r="BK3" s="662"/>
      <c r="BL3" s="662"/>
      <c r="BM3" s="662"/>
      <c r="BN3" s="662"/>
      <c r="BO3" s="662"/>
      <c r="BP3" s="662"/>
      <c r="BQ3" s="662"/>
      <c r="BR3" s="662"/>
      <c r="BS3" s="662"/>
      <c r="BT3" s="662"/>
      <c r="BU3" s="936"/>
      <c r="BV3" s="936"/>
      <c r="BW3" s="946"/>
      <c r="BX3" s="46"/>
      <c r="BY3" s="4"/>
      <c r="BZ3" s="582"/>
      <c r="CA3" s="582"/>
      <c r="CB3" s="582"/>
      <c r="CC3" s="582"/>
      <c r="CD3" s="582"/>
      <c r="CE3" s="582"/>
      <c r="CF3" s="582"/>
      <c r="CG3" s="35"/>
      <c r="CH3" s="35"/>
      <c r="CI3" s="6"/>
      <c r="CJ3" s="6"/>
      <c r="CK3" s="582"/>
      <c r="CL3" s="582"/>
      <c r="CM3" s="582"/>
      <c r="CN3" s="582"/>
      <c r="CO3" s="582"/>
      <c r="CP3" s="582"/>
      <c r="CQ3" s="585"/>
      <c r="CR3" s="619"/>
      <c r="CS3" s="582"/>
      <c r="CT3" s="582"/>
      <c r="CU3" s="582"/>
      <c r="CV3" s="582"/>
      <c r="CW3" s="582"/>
      <c r="CX3" s="582"/>
      <c r="CY3" s="582"/>
      <c r="CZ3" s="582"/>
      <c r="DA3" s="585"/>
      <c r="DB3" s="817"/>
      <c r="DC3" s="941"/>
      <c r="DD3" s="941"/>
      <c r="DE3" s="941"/>
      <c r="DF3" s="941"/>
      <c r="DG3" s="941"/>
      <c r="DH3" s="952"/>
      <c r="DI3" s="4"/>
    </row>
    <row r="4" spans="2:113" ht="13.5" customHeight="1">
      <c r="B4" s="17"/>
      <c r="C4" s="6"/>
      <c r="D4" s="937"/>
      <c r="E4" s="937"/>
      <c r="F4" s="937"/>
      <c r="G4" s="937"/>
      <c r="H4" s="937"/>
      <c r="I4" s="937"/>
      <c r="J4" s="937"/>
      <c r="K4" s="937"/>
      <c r="L4" s="937"/>
      <c r="M4" s="937"/>
      <c r="N4" s="937"/>
      <c r="O4" s="937"/>
      <c r="P4" s="937"/>
      <c r="Q4" s="937"/>
      <c r="R4" s="281"/>
      <c r="S4" s="6"/>
      <c r="T4" s="6"/>
      <c r="U4" s="967"/>
      <c r="V4" s="968"/>
      <c r="W4" s="619" t="s">
        <v>193</v>
      </c>
      <c r="X4" s="582"/>
      <c r="Y4" s="582"/>
      <c r="Z4" s="582"/>
      <c r="AA4" s="582"/>
      <c r="AB4" s="582"/>
      <c r="AC4" s="973" t="s">
        <v>391</v>
      </c>
      <c r="AD4" s="820"/>
      <c r="AE4" s="820"/>
      <c r="AF4" s="820"/>
      <c r="AG4" s="820"/>
      <c r="AH4" s="820"/>
      <c r="AI4" s="941" t="s">
        <v>21</v>
      </c>
      <c r="AJ4" s="941"/>
      <c r="AK4" s="728" t="s">
        <v>777</v>
      </c>
      <c r="AL4" s="632"/>
      <c r="AM4" s="632"/>
      <c r="AN4" s="632"/>
      <c r="AO4" s="633"/>
      <c r="AP4" s="749">
        <v>80985</v>
      </c>
      <c r="AQ4" s="750"/>
      <c r="AR4" s="750"/>
      <c r="AS4" s="750"/>
      <c r="AT4" s="750"/>
      <c r="AU4" s="750"/>
      <c r="AV4" s="805" t="s">
        <v>187</v>
      </c>
      <c r="AW4" s="805"/>
      <c r="AX4" s="750">
        <v>80233</v>
      </c>
      <c r="AY4" s="750"/>
      <c r="AZ4" s="750"/>
      <c r="BA4" s="750"/>
      <c r="BB4" s="750"/>
      <c r="BC4" s="750"/>
      <c r="BD4" s="805" t="s">
        <v>187</v>
      </c>
      <c r="BE4" s="840"/>
      <c r="BF4" s="6"/>
      <c r="BG4" s="632" t="s">
        <v>77</v>
      </c>
      <c r="BH4" s="632"/>
      <c r="BI4" s="24"/>
      <c r="BJ4" s="801"/>
      <c r="BK4" s="632" t="s">
        <v>384</v>
      </c>
      <c r="BL4" s="632"/>
      <c r="BM4" s="632"/>
      <c r="BN4" s="632"/>
      <c r="BO4" s="632"/>
      <c r="BP4" s="840"/>
      <c r="BQ4" s="801"/>
      <c r="BR4" s="632" t="s">
        <v>386</v>
      </c>
      <c r="BS4" s="632"/>
      <c r="BT4" s="632"/>
      <c r="BU4" s="632"/>
      <c r="BV4" s="632"/>
      <c r="BW4" s="840"/>
      <c r="BX4" s="46"/>
      <c r="BY4" s="4"/>
      <c r="BZ4" s="69"/>
      <c r="CA4" s="69"/>
      <c r="CB4" s="69"/>
      <c r="CC4" s="69"/>
      <c r="CD4" s="69"/>
      <c r="CE4" s="69"/>
      <c r="CF4" s="69"/>
      <c r="CG4" s="6"/>
      <c r="CH4" s="6"/>
      <c r="CI4" s="6"/>
      <c r="CJ4" s="35"/>
      <c r="CK4" s="69"/>
      <c r="CL4" s="69"/>
      <c r="CM4" s="69"/>
      <c r="CN4" s="69"/>
      <c r="CO4" s="69"/>
      <c r="CP4" s="69"/>
      <c r="CQ4" s="68"/>
      <c r="CR4" s="619"/>
      <c r="CS4" s="582"/>
      <c r="CT4" s="582"/>
      <c r="CU4" s="582"/>
      <c r="CV4" s="582"/>
      <c r="CW4" s="582"/>
      <c r="CX4" s="582"/>
      <c r="CY4" s="582"/>
      <c r="CZ4" s="582"/>
      <c r="DA4" s="585"/>
      <c r="DB4" s="817"/>
      <c r="DC4" s="941"/>
      <c r="DD4" s="941"/>
      <c r="DE4" s="941"/>
      <c r="DF4" s="941"/>
      <c r="DG4" s="941"/>
      <c r="DH4" s="952"/>
      <c r="DI4" s="4"/>
    </row>
    <row r="5" spans="2:113" ht="13.5" customHeight="1">
      <c r="B5" s="17"/>
      <c r="C5" s="6"/>
      <c r="D5" s="937" t="s">
        <v>192</v>
      </c>
      <c r="E5" s="937"/>
      <c r="F5" s="937"/>
      <c r="G5" s="937"/>
      <c r="H5" s="937"/>
      <c r="I5" s="937"/>
      <c r="J5" s="937"/>
      <c r="K5" s="937"/>
      <c r="L5" s="937"/>
      <c r="M5" s="937"/>
      <c r="N5" s="937"/>
      <c r="O5" s="937"/>
      <c r="P5" s="937"/>
      <c r="Q5" s="937"/>
      <c r="R5" s="281"/>
      <c r="S5" s="6"/>
      <c r="T5" s="6"/>
      <c r="U5" s="728" t="s">
        <v>191</v>
      </c>
      <c r="V5" s="632"/>
      <c r="W5" s="632"/>
      <c r="X5" s="632"/>
      <c r="Y5" s="632"/>
      <c r="Z5" s="632"/>
      <c r="AA5" s="632"/>
      <c r="AB5" s="632"/>
      <c r="AC5" s="939">
        <v>73.47</v>
      </c>
      <c r="AD5" s="940"/>
      <c r="AE5" s="940"/>
      <c r="AF5" s="940"/>
      <c r="AG5" s="940"/>
      <c r="AH5" s="940"/>
      <c r="AI5" s="805" t="s">
        <v>190</v>
      </c>
      <c r="AJ5" s="805"/>
      <c r="AK5" s="619" t="s">
        <v>388</v>
      </c>
      <c r="AL5" s="582"/>
      <c r="AM5" s="582"/>
      <c r="AN5" s="582"/>
      <c r="AO5" s="585"/>
      <c r="AP5" s="583">
        <v>81403</v>
      </c>
      <c r="AQ5" s="584"/>
      <c r="AR5" s="584"/>
      <c r="AS5" s="584"/>
      <c r="AT5" s="584"/>
      <c r="AU5" s="584"/>
      <c r="AV5" s="941" t="s">
        <v>187</v>
      </c>
      <c r="AW5" s="941"/>
      <c r="AX5" s="584">
        <v>80663</v>
      </c>
      <c r="AY5" s="584"/>
      <c r="AZ5" s="584"/>
      <c r="BA5" s="584"/>
      <c r="BB5" s="584"/>
      <c r="BC5" s="584"/>
      <c r="BD5" s="941" t="s">
        <v>187</v>
      </c>
      <c r="BE5" s="818"/>
      <c r="BF5" s="11"/>
      <c r="BG5" s="582"/>
      <c r="BH5" s="582"/>
      <c r="BI5" s="70"/>
      <c r="BJ5" s="823"/>
      <c r="BK5" s="662"/>
      <c r="BL5" s="662"/>
      <c r="BM5" s="662"/>
      <c r="BN5" s="662"/>
      <c r="BO5" s="662"/>
      <c r="BP5" s="816"/>
      <c r="BQ5" s="823"/>
      <c r="BR5" s="662"/>
      <c r="BS5" s="662"/>
      <c r="BT5" s="662"/>
      <c r="BU5" s="662"/>
      <c r="BV5" s="662"/>
      <c r="BW5" s="816"/>
      <c r="BX5" s="46"/>
      <c r="BY5" s="4"/>
      <c r="BZ5" s="959" t="s">
        <v>389</v>
      </c>
      <c r="CA5" s="959"/>
      <c r="CB5" s="959"/>
      <c r="CC5" s="959"/>
      <c r="CD5" s="959"/>
      <c r="CE5" s="959"/>
      <c r="CF5" s="959"/>
      <c r="CG5" s="35"/>
      <c r="CH5" s="35"/>
      <c r="CI5" s="35"/>
      <c r="CJ5" s="35"/>
      <c r="CK5" s="959" t="s">
        <v>574</v>
      </c>
      <c r="CL5" s="959"/>
      <c r="CM5" s="959"/>
      <c r="CN5" s="959"/>
      <c r="CO5" s="959"/>
      <c r="CP5" s="959"/>
      <c r="CQ5" s="960"/>
      <c r="CR5" s="619" t="s">
        <v>189</v>
      </c>
      <c r="CS5" s="582"/>
      <c r="CT5" s="582"/>
      <c r="CU5" s="582"/>
      <c r="CV5" s="582"/>
      <c r="CW5" s="582"/>
      <c r="CX5" s="582"/>
      <c r="CY5" s="582"/>
      <c r="CZ5" s="582"/>
      <c r="DA5" s="585"/>
      <c r="DB5" s="953">
        <v>43502</v>
      </c>
      <c r="DC5" s="954"/>
      <c r="DD5" s="954"/>
      <c r="DE5" s="954"/>
      <c r="DF5" s="954"/>
      <c r="DG5" s="954"/>
      <c r="DH5" s="955"/>
      <c r="DI5" s="4"/>
    </row>
    <row r="6" spans="2:113" ht="13.5" customHeight="1">
      <c r="B6" s="17"/>
      <c r="C6" s="6"/>
      <c r="D6" s="938"/>
      <c r="E6" s="938"/>
      <c r="F6" s="938"/>
      <c r="G6" s="938"/>
      <c r="H6" s="938"/>
      <c r="I6" s="938"/>
      <c r="J6" s="938"/>
      <c r="K6" s="938"/>
      <c r="L6" s="938"/>
      <c r="M6" s="938"/>
      <c r="N6" s="938"/>
      <c r="O6" s="938"/>
      <c r="P6" s="938"/>
      <c r="Q6" s="938"/>
      <c r="R6" s="281"/>
      <c r="S6" s="6"/>
      <c r="T6" s="6"/>
      <c r="U6" s="619" t="s">
        <v>188</v>
      </c>
      <c r="V6" s="582"/>
      <c r="W6" s="582"/>
      <c r="X6" s="582"/>
      <c r="Y6" s="582"/>
      <c r="Z6" s="582"/>
      <c r="AA6" s="582"/>
      <c r="AB6" s="582"/>
      <c r="AC6" s="583">
        <v>1102</v>
      </c>
      <c r="AD6" s="584"/>
      <c r="AE6" s="584"/>
      <c r="AF6" s="584"/>
      <c r="AG6" s="584"/>
      <c r="AH6" s="584"/>
      <c r="AI6" s="941" t="s">
        <v>187</v>
      </c>
      <c r="AJ6" s="941"/>
      <c r="AK6" s="697" t="s">
        <v>186</v>
      </c>
      <c r="AL6" s="662"/>
      <c r="AM6" s="662"/>
      <c r="AN6" s="662"/>
      <c r="AO6" s="663"/>
      <c r="AP6" s="934" t="s">
        <v>783</v>
      </c>
      <c r="AQ6" s="935"/>
      <c r="AR6" s="935"/>
      <c r="AS6" s="935"/>
      <c r="AT6" s="935"/>
      <c r="AU6" s="935"/>
      <c r="AV6" s="936" t="s">
        <v>21</v>
      </c>
      <c r="AW6" s="936"/>
      <c r="AX6" s="935" t="s">
        <v>783</v>
      </c>
      <c r="AY6" s="935"/>
      <c r="AZ6" s="935"/>
      <c r="BA6" s="935"/>
      <c r="BB6" s="935"/>
      <c r="BC6" s="935"/>
      <c r="BD6" s="936" t="s">
        <v>21</v>
      </c>
      <c r="BE6" s="936"/>
      <c r="BF6" s="795" t="s">
        <v>185</v>
      </c>
      <c r="BG6" s="788"/>
      <c r="BH6" s="788"/>
      <c r="BI6" s="796"/>
      <c r="BJ6" s="584">
        <v>628</v>
      </c>
      <c r="BK6" s="584"/>
      <c r="BL6" s="584"/>
      <c r="BM6" s="584"/>
      <c r="BN6" s="584"/>
      <c r="BO6" s="584"/>
      <c r="BP6" s="584"/>
      <c r="BQ6" s="584">
        <v>613</v>
      </c>
      <c r="BR6" s="584"/>
      <c r="BS6" s="584"/>
      <c r="BT6" s="584"/>
      <c r="BU6" s="584"/>
      <c r="BV6" s="584"/>
      <c r="BW6" s="672"/>
      <c r="BX6" s="46"/>
      <c r="BY6" s="4"/>
      <c r="BZ6" s="69"/>
      <c r="CA6" s="69"/>
      <c r="CB6" s="69"/>
      <c r="CC6" s="69"/>
      <c r="CD6" s="69"/>
      <c r="CE6" s="69"/>
      <c r="CF6" s="69"/>
      <c r="CG6" s="6"/>
      <c r="CH6" s="6"/>
      <c r="CI6" s="6"/>
      <c r="CJ6" s="6"/>
      <c r="CK6" s="69"/>
      <c r="CL6" s="69"/>
      <c r="CM6" s="69"/>
      <c r="CN6" s="69"/>
      <c r="CO6" s="69"/>
      <c r="CP6" s="69"/>
      <c r="CQ6" s="68"/>
      <c r="CR6" s="619"/>
      <c r="CS6" s="582"/>
      <c r="CT6" s="582"/>
      <c r="CU6" s="582"/>
      <c r="CV6" s="582"/>
      <c r="CW6" s="582"/>
      <c r="CX6" s="582"/>
      <c r="CY6" s="582"/>
      <c r="CZ6" s="582"/>
      <c r="DA6" s="585"/>
      <c r="DB6" s="953"/>
      <c r="DC6" s="954"/>
      <c r="DD6" s="954"/>
      <c r="DE6" s="954"/>
      <c r="DF6" s="954"/>
      <c r="DG6" s="954"/>
      <c r="DH6" s="955"/>
      <c r="DI6" s="4"/>
    </row>
    <row r="7" spans="2:113" ht="13.5" customHeight="1">
      <c r="B7" s="932"/>
      <c r="C7" s="930"/>
      <c r="D7" s="930"/>
      <c r="E7" s="930"/>
      <c r="F7" s="788" t="s">
        <v>184</v>
      </c>
      <c r="G7" s="788"/>
      <c r="H7" s="788"/>
      <c r="I7" s="788"/>
      <c r="J7" s="788"/>
      <c r="K7" s="788"/>
      <c r="L7" s="788"/>
      <c r="M7" s="788"/>
      <c r="N7" s="788"/>
      <c r="O7" s="788"/>
      <c r="P7" s="788"/>
      <c r="Q7" s="788"/>
      <c r="R7" s="788"/>
      <c r="S7" s="788"/>
      <c r="T7" s="928"/>
      <c r="U7" s="928"/>
      <c r="V7" s="928"/>
      <c r="W7" s="930"/>
      <c r="X7" s="788" t="s">
        <v>393</v>
      </c>
      <c r="Y7" s="788"/>
      <c r="Z7" s="788"/>
      <c r="AA7" s="788"/>
      <c r="AB7" s="788"/>
      <c r="AC7" s="788"/>
      <c r="AD7" s="788"/>
      <c r="AE7" s="788"/>
      <c r="AF7" s="788"/>
      <c r="AG7" s="928"/>
      <c r="AH7" s="928"/>
      <c r="AI7" s="805"/>
      <c r="AJ7" s="942"/>
      <c r="AK7" s="35"/>
      <c r="AL7" s="35"/>
      <c r="AM7" s="35"/>
      <c r="AN7" s="35"/>
      <c r="AO7" s="35"/>
      <c r="AP7" s="35"/>
      <c r="AQ7" s="35"/>
      <c r="AR7" s="35"/>
      <c r="AS7" s="35"/>
      <c r="AT7" s="35"/>
      <c r="AU7" s="35"/>
      <c r="AV7" s="35"/>
      <c r="AW7" s="35"/>
      <c r="AX7" s="35"/>
      <c r="AY7" s="35"/>
      <c r="AZ7" s="35"/>
      <c r="BA7" s="35"/>
      <c r="BB7" s="35"/>
      <c r="BC7" s="35"/>
      <c r="BD7" s="35"/>
      <c r="BE7" s="35"/>
      <c r="BF7" s="660"/>
      <c r="BG7" s="582"/>
      <c r="BH7" s="582"/>
      <c r="BI7" s="626"/>
      <c r="BJ7" s="588">
        <v>2</v>
      </c>
      <c r="BK7" s="588"/>
      <c r="BL7" s="588"/>
      <c r="BM7" s="588"/>
      <c r="BN7" s="588"/>
      <c r="BO7" s="588"/>
      <c r="BP7" s="588"/>
      <c r="BQ7" s="588">
        <v>1.9</v>
      </c>
      <c r="BR7" s="588"/>
      <c r="BS7" s="588"/>
      <c r="BT7" s="588"/>
      <c r="BU7" s="588"/>
      <c r="BV7" s="588"/>
      <c r="BW7" s="647"/>
      <c r="BX7" s="46"/>
      <c r="BY7" s="4"/>
      <c r="BZ7" s="959" t="s">
        <v>394</v>
      </c>
      <c r="CA7" s="959"/>
      <c r="CB7" s="959"/>
      <c r="CC7" s="959"/>
      <c r="CD7" s="959"/>
      <c r="CE7" s="959"/>
      <c r="CF7" s="959"/>
      <c r="CG7" s="35"/>
      <c r="CH7" s="35"/>
      <c r="CI7" s="35"/>
      <c r="CJ7" s="35"/>
      <c r="CK7" s="959" t="s">
        <v>225</v>
      </c>
      <c r="CL7" s="959"/>
      <c r="CM7" s="959"/>
      <c r="CN7" s="959"/>
      <c r="CO7" s="959"/>
      <c r="CP7" s="959"/>
      <c r="CQ7" s="960"/>
      <c r="CR7" s="619"/>
      <c r="CS7" s="582"/>
      <c r="CT7" s="582"/>
      <c r="CU7" s="582"/>
      <c r="CV7" s="582"/>
      <c r="CW7" s="582"/>
      <c r="CX7" s="582"/>
      <c r="CY7" s="582"/>
      <c r="CZ7" s="582"/>
      <c r="DA7" s="585"/>
      <c r="DB7" s="953"/>
      <c r="DC7" s="954"/>
      <c r="DD7" s="954"/>
      <c r="DE7" s="954"/>
      <c r="DF7" s="954"/>
      <c r="DG7" s="954"/>
      <c r="DH7" s="955"/>
      <c r="DI7" s="4"/>
    </row>
    <row r="8" spans="2:113" ht="13.5" customHeight="1">
      <c r="B8" s="933"/>
      <c r="C8" s="931"/>
      <c r="D8" s="931"/>
      <c r="E8" s="931"/>
      <c r="F8" s="806"/>
      <c r="G8" s="806"/>
      <c r="H8" s="806"/>
      <c r="I8" s="806"/>
      <c r="J8" s="806"/>
      <c r="K8" s="806"/>
      <c r="L8" s="806"/>
      <c r="M8" s="806"/>
      <c r="N8" s="806"/>
      <c r="O8" s="806"/>
      <c r="P8" s="806"/>
      <c r="Q8" s="806"/>
      <c r="R8" s="806"/>
      <c r="S8" s="806"/>
      <c r="T8" s="929"/>
      <c r="U8" s="929"/>
      <c r="V8" s="929"/>
      <c r="W8" s="931"/>
      <c r="X8" s="806"/>
      <c r="Y8" s="806"/>
      <c r="Z8" s="806"/>
      <c r="AA8" s="806"/>
      <c r="AB8" s="806"/>
      <c r="AC8" s="806"/>
      <c r="AD8" s="806"/>
      <c r="AE8" s="806"/>
      <c r="AF8" s="806"/>
      <c r="AG8" s="929"/>
      <c r="AH8" s="929"/>
      <c r="AI8" s="929"/>
      <c r="AJ8" s="943"/>
      <c r="AK8" s="35"/>
      <c r="AL8" s="35"/>
      <c r="AM8" s="35"/>
      <c r="AN8" s="35"/>
      <c r="AO8" s="35"/>
      <c r="AP8" s="35"/>
      <c r="AQ8" s="35"/>
      <c r="AR8" s="35"/>
      <c r="AS8" s="35"/>
      <c r="AT8" s="35"/>
      <c r="AU8" s="35"/>
      <c r="AV8" s="35"/>
      <c r="AW8" s="35"/>
      <c r="AX8" s="35"/>
      <c r="AY8" s="35"/>
      <c r="AZ8" s="35"/>
      <c r="BA8" s="35"/>
      <c r="BB8" s="35"/>
      <c r="BC8" s="35"/>
      <c r="BD8" s="35"/>
      <c r="BE8" s="35"/>
      <c r="BF8" s="660" t="s">
        <v>183</v>
      </c>
      <c r="BG8" s="582"/>
      <c r="BH8" s="582"/>
      <c r="BI8" s="626"/>
      <c r="BJ8" s="584">
        <v>7906</v>
      </c>
      <c r="BK8" s="584"/>
      <c r="BL8" s="584"/>
      <c r="BM8" s="584"/>
      <c r="BN8" s="584"/>
      <c r="BO8" s="584"/>
      <c r="BP8" s="584"/>
      <c r="BQ8" s="584">
        <v>8577</v>
      </c>
      <c r="BR8" s="584"/>
      <c r="BS8" s="584"/>
      <c r="BT8" s="584"/>
      <c r="BU8" s="584"/>
      <c r="BV8" s="584"/>
      <c r="BW8" s="672"/>
      <c r="BX8" s="33"/>
      <c r="BY8" s="32"/>
      <c r="BZ8" s="67"/>
      <c r="CA8" s="67"/>
      <c r="CB8" s="67"/>
      <c r="CC8" s="67"/>
      <c r="CD8" s="67"/>
      <c r="CE8" s="67"/>
      <c r="CF8" s="67"/>
      <c r="CG8" s="30"/>
      <c r="CH8" s="30"/>
      <c r="CI8" s="30"/>
      <c r="CJ8" s="30"/>
      <c r="CK8" s="67"/>
      <c r="CL8" s="67"/>
      <c r="CM8" s="67"/>
      <c r="CN8" s="67"/>
      <c r="CO8" s="67"/>
      <c r="CP8" s="67"/>
      <c r="CQ8" s="66"/>
      <c r="CR8" s="697"/>
      <c r="CS8" s="662"/>
      <c r="CT8" s="662"/>
      <c r="CU8" s="662"/>
      <c r="CV8" s="662"/>
      <c r="CW8" s="662"/>
      <c r="CX8" s="662"/>
      <c r="CY8" s="662"/>
      <c r="CZ8" s="662"/>
      <c r="DA8" s="663"/>
      <c r="DB8" s="956"/>
      <c r="DC8" s="957"/>
      <c r="DD8" s="957"/>
      <c r="DE8" s="957"/>
      <c r="DF8" s="957"/>
      <c r="DG8" s="957"/>
      <c r="DH8" s="958"/>
      <c r="DI8" s="4"/>
    </row>
    <row r="9" spans="2:113" ht="13.5" customHeight="1">
      <c r="B9" s="29"/>
      <c r="C9" s="28"/>
      <c r="D9" s="788" t="s">
        <v>77</v>
      </c>
      <c r="E9" s="788"/>
      <c r="F9" s="788"/>
      <c r="G9" s="788"/>
      <c r="H9" s="788"/>
      <c r="I9" s="788"/>
      <c r="J9" s="788"/>
      <c r="K9" s="27"/>
      <c r="L9" s="25"/>
      <c r="M9" s="26"/>
      <c r="N9" s="788" t="s">
        <v>76</v>
      </c>
      <c r="O9" s="788"/>
      <c r="P9" s="788"/>
      <c r="Q9" s="788"/>
      <c r="R9" s="788"/>
      <c r="S9" s="788"/>
      <c r="T9" s="25"/>
      <c r="U9" s="795" t="s">
        <v>73</v>
      </c>
      <c r="V9" s="788"/>
      <c r="W9" s="788"/>
      <c r="X9" s="796"/>
      <c r="Y9" s="795" t="s">
        <v>182</v>
      </c>
      <c r="Z9" s="788"/>
      <c r="AA9" s="788"/>
      <c r="AB9" s="788"/>
      <c r="AC9" s="788"/>
      <c r="AD9" s="788"/>
      <c r="AE9" s="788"/>
      <c r="AF9" s="788"/>
      <c r="AG9" s="795" t="s">
        <v>73</v>
      </c>
      <c r="AH9" s="788"/>
      <c r="AI9" s="788"/>
      <c r="AJ9" s="796"/>
      <c r="AK9" s="46"/>
      <c r="AL9" s="4"/>
      <c r="AM9" s="4"/>
      <c r="AN9" s="4"/>
      <c r="AO9" s="4"/>
      <c r="AP9" s="4"/>
      <c r="AQ9" s="4"/>
      <c r="AR9" s="4"/>
      <c r="AS9" s="4"/>
      <c r="AT9" s="4"/>
      <c r="AU9" s="4"/>
      <c r="AV9" s="4"/>
      <c r="AW9" s="4"/>
      <c r="AX9" s="4"/>
      <c r="AY9" s="4"/>
      <c r="AZ9" s="4"/>
      <c r="BA9" s="4"/>
      <c r="BB9" s="4"/>
      <c r="BC9" s="4"/>
      <c r="BD9" s="4"/>
      <c r="BE9" s="4"/>
      <c r="BF9" s="660"/>
      <c r="BG9" s="582"/>
      <c r="BH9" s="582"/>
      <c r="BI9" s="626"/>
      <c r="BJ9" s="588">
        <v>24.7</v>
      </c>
      <c r="BK9" s="588"/>
      <c r="BL9" s="588"/>
      <c r="BM9" s="588"/>
      <c r="BN9" s="588"/>
      <c r="BO9" s="588"/>
      <c r="BP9" s="588"/>
      <c r="BQ9" s="588">
        <v>26</v>
      </c>
      <c r="BR9" s="588"/>
      <c r="BS9" s="588"/>
      <c r="BT9" s="588"/>
      <c r="BU9" s="588"/>
      <c r="BV9" s="588"/>
      <c r="BW9" s="647"/>
      <c r="BX9" s="39"/>
      <c r="BY9" s="43"/>
      <c r="BZ9" s="43"/>
      <c r="CA9" s="632" t="s">
        <v>181</v>
      </c>
      <c r="CB9" s="632"/>
      <c r="CC9" s="632"/>
      <c r="CD9" s="632"/>
      <c r="CE9" s="632"/>
      <c r="CF9" s="632"/>
      <c r="CG9" s="632"/>
      <c r="CH9" s="632"/>
      <c r="CI9" s="632"/>
      <c r="CJ9" s="632"/>
      <c r="CK9" s="632"/>
      <c r="CL9" s="38"/>
      <c r="CM9" s="38"/>
      <c r="CN9" s="24"/>
      <c r="CO9" s="728" t="s">
        <v>778</v>
      </c>
      <c r="CP9" s="632"/>
      <c r="CQ9" s="632"/>
      <c r="CR9" s="632"/>
      <c r="CS9" s="632"/>
      <c r="CT9" s="632"/>
      <c r="CU9" s="632"/>
      <c r="CV9" s="632"/>
      <c r="CW9" s="632"/>
      <c r="CX9" s="632"/>
      <c r="CY9" s="728" t="s">
        <v>395</v>
      </c>
      <c r="CZ9" s="632"/>
      <c r="DA9" s="632"/>
      <c r="DB9" s="632"/>
      <c r="DC9" s="632"/>
      <c r="DD9" s="632"/>
      <c r="DE9" s="632"/>
      <c r="DF9" s="632"/>
      <c r="DG9" s="632"/>
      <c r="DH9" s="809"/>
      <c r="DI9" s="4"/>
    </row>
    <row r="10" spans="2:113" ht="13.5" customHeight="1">
      <c r="B10" s="65"/>
      <c r="C10" s="54"/>
      <c r="D10" s="806"/>
      <c r="E10" s="806"/>
      <c r="F10" s="806"/>
      <c r="G10" s="806"/>
      <c r="H10" s="806"/>
      <c r="I10" s="806"/>
      <c r="J10" s="806"/>
      <c r="K10" s="36"/>
      <c r="L10" s="53"/>
      <c r="M10" s="55"/>
      <c r="N10" s="916"/>
      <c r="O10" s="916"/>
      <c r="P10" s="916"/>
      <c r="Q10" s="916"/>
      <c r="R10" s="916"/>
      <c r="S10" s="916"/>
      <c r="T10" s="53"/>
      <c r="U10" s="917"/>
      <c r="V10" s="916"/>
      <c r="W10" s="916"/>
      <c r="X10" s="918"/>
      <c r="Y10" s="855"/>
      <c r="Z10" s="806"/>
      <c r="AA10" s="806"/>
      <c r="AB10" s="806"/>
      <c r="AC10" s="806"/>
      <c r="AD10" s="806"/>
      <c r="AE10" s="806"/>
      <c r="AF10" s="806"/>
      <c r="AG10" s="917"/>
      <c r="AH10" s="916"/>
      <c r="AI10" s="916"/>
      <c r="AJ10" s="918"/>
      <c r="AK10" s="46"/>
      <c r="AL10" s="4"/>
      <c r="AM10" s="4"/>
      <c r="AN10" s="4"/>
      <c r="AO10" s="4"/>
      <c r="AP10" s="4"/>
      <c r="AQ10" s="6"/>
      <c r="AR10" s="6"/>
      <c r="AS10" s="6"/>
      <c r="AT10" s="6"/>
      <c r="AU10" s="6"/>
      <c r="AV10" s="6"/>
      <c r="AW10" s="6"/>
      <c r="AX10" s="6"/>
      <c r="AY10" s="6"/>
      <c r="AZ10" s="6"/>
      <c r="BA10" s="6"/>
      <c r="BB10" s="6"/>
      <c r="BC10" s="6"/>
      <c r="BD10" s="6"/>
      <c r="BE10" s="6"/>
      <c r="BF10" s="660" t="s">
        <v>180</v>
      </c>
      <c r="BG10" s="582"/>
      <c r="BH10" s="582"/>
      <c r="BI10" s="626"/>
      <c r="BJ10" s="584">
        <v>23449</v>
      </c>
      <c r="BK10" s="584"/>
      <c r="BL10" s="584"/>
      <c r="BM10" s="584"/>
      <c r="BN10" s="584"/>
      <c r="BO10" s="584"/>
      <c r="BP10" s="584"/>
      <c r="BQ10" s="584">
        <v>23829</v>
      </c>
      <c r="BR10" s="584"/>
      <c r="BS10" s="584"/>
      <c r="BT10" s="584"/>
      <c r="BU10" s="584"/>
      <c r="BV10" s="584"/>
      <c r="BW10" s="584"/>
      <c r="BX10" s="22"/>
      <c r="BY10" s="30"/>
      <c r="BZ10" s="30"/>
      <c r="CA10" s="662"/>
      <c r="CB10" s="662"/>
      <c r="CC10" s="662"/>
      <c r="CD10" s="662"/>
      <c r="CE10" s="662"/>
      <c r="CF10" s="662"/>
      <c r="CG10" s="662"/>
      <c r="CH10" s="662"/>
      <c r="CI10" s="662"/>
      <c r="CJ10" s="662"/>
      <c r="CK10" s="662"/>
      <c r="CL10" s="30"/>
      <c r="CM10" s="30"/>
      <c r="CN10" s="21"/>
      <c r="CO10" s="697"/>
      <c r="CP10" s="662"/>
      <c r="CQ10" s="662"/>
      <c r="CR10" s="662"/>
      <c r="CS10" s="662"/>
      <c r="CT10" s="662"/>
      <c r="CU10" s="662"/>
      <c r="CV10" s="662"/>
      <c r="CW10" s="662"/>
      <c r="CX10" s="662"/>
      <c r="CY10" s="697"/>
      <c r="CZ10" s="662"/>
      <c r="DA10" s="662"/>
      <c r="DB10" s="662"/>
      <c r="DC10" s="662"/>
      <c r="DD10" s="662"/>
      <c r="DE10" s="662"/>
      <c r="DF10" s="662"/>
      <c r="DG10" s="662"/>
      <c r="DH10" s="810"/>
      <c r="DI10" s="4"/>
    </row>
    <row r="11" spans="2:113" ht="13.5" customHeight="1">
      <c r="B11" s="849" t="s">
        <v>179</v>
      </c>
      <c r="C11" s="773"/>
      <c r="D11" s="773"/>
      <c r="E11" s="773"/>
      <c r="F11" s="773"/>
      <c r="G11" s="773"/>
      <c r="H11" s="773"/>
      <c r="I11" s="773"/>
      <c r="J11" s="773"/>
      <c r="K11" s="773"/>
      <c r="L11" s="774"/>
      <c r="M11" s="583">
        <v>10765030</v>
      </c>
      <c r="N11" s="584"/>
      <c r="O11" s="584"/>
      <c r="P11" s="584"/>
      <c r="Q11" s="584"/>
      <c r="R11" s="584"/>
      <c r="S11" s="584"/>
      <c r="T11" s="584"/>
      <c r="U11" s="588">
        <v>35.200000000000003</v>
      </c>
      <c r="V11" s="588"/>
      <c r="W11" s="588"/>
      <c r="X11" s="588"/>
      <c r="Y11" s="790">
        <v>9904923</v>
      </c>
      <c r="Z11" s="790"/>
      <c r="AA11" s="790"/>
      <c r="AB11" s="790"/>
      <c r="AC11" s="790"/>
      <c r="AD11" s="790"/>
      <c r="AE11" s="790"/>
      <c r="AF11" s="790"/>
      <c r="AG11" s="791">
        <v>64.099999999999994</v>
      </c>
      <c r="AH11" s="791"/>
      <c r="AI11" s="791"/>
      <c r="AJ11" s="792"/>
      <c r="AK11" s="46"/>
      <c r="AL11" s="4"/>
      <c r="AM11" s="4"/>
      <c r="AN11" s="4"/>
      <c r="AO11" s="4"/>
      <c r="AP11" s="4"/>
      <c r="AQ11" s="6"/>
      <c r="AR11" s="6"/>
      <c r="AS11" s="6"/>
      <c r="AT11" s="6"/>
      <c r="AU11" s="6"/>
      <c r="AV11" s="6"/>
      <c r="AW11" s="6"/>
      <c r="AX11" s="6"/>
      <c r="AY11" s="6"/>
      <c r="AZ11" s="6"/>
      <c r="BA11" s="6"/>
      <c r="BB11" s="6"/>
      <c r="BC11" s="6"/>
      <c r="BD11" s="6"/>
      <c r="BE11" s="6"/>
      <c r="BF11" s="855"/>
      <c r="BG11" s="806"/>
      <c r="BH11" s="806"/>
      <c r="BI11" s="856"/>
      <c r="BJ11" s="922">
        <v>73.3</v>
      </c>
      <c r="BK11" s="922"/>
      <c r="BL11" s="922"/>
      <c r="BM11" s="922"/>
      <c r="BN11" s="922"/>
      <c r="BO11" s="922"/>
      <c r="BP11" s="922"/>
      <c r="BQ11" s="922">
        <v>72.2</v>
      </c>
      <c r="BR11" s="922"/>
      <c r="BS11" s="922"/>
      <c r="BT11" s="922"/>
      <c r="BU11" s="922"/>
      <c r="BV11" s="922"/>
      <c r="BW11" s="925"/>
      <c r="BX11" s="719"/>
      <c r="BY11" s="926"/>
      <c r="BZ11" s="728" t="s">
        <v>396</v>
      </c>
      <c r="CA11" s="793"/>
      <c r="CB11" s="793"/>
      <c r="CC11" s="793"/>
      <c r="CD11" s="793"/>
      <c r="CE11" s="793"/>
      <c r="CF11" s="793"/>
      <c r="CG11" s="793"/>
      <c r="CH11" s="793"/>
      <c r="CI11" s="793"/>
      <c r="CJ11" s="793"/>
      <c r="CK11" s="793"/>
      <c r="CL11" s="793"/>
      <c r="CM11" s="793"/>
      <c r="CN11" s="794"/>
      <c r="CO11" s="749">
        <v>30617786</v>
      </c>
      <c r="CP11" s="750"/>
      <c r="CQ11" s="750"/>
      <c r="CR11" s="750"/>
      <c r="CS11" s="750"/>
      <c r="CT11" s="750"/>
      <c r="CU11" s="750"/>
      <c r="CV11" s="750"/>
      <c r="CW11" s="750"/>
      <c r="CX11" s="750"/>
      <c r="CY11" s="750">
        <v>29681405</v>
      </c>
      <c r="CZ11" s="750"/>
      <c r="DA11" s="750"/>
      <c r="DB11" s="750"/>
      <c r="DC11" s="750"/>
      <c r="DD11" s="750"/>
      <c r="DE11" s="750"/>
      <c r="DF11" s="750"/>
      <c r="DG11" s="750"/>
      <c r="DH11" s="927"/>
      <c r="DI11" s="4"/>
    </row>
    <row r="12" spans="2:113" ht="13.5" customHeight="1">
      <c r="B12" s="659" t="s">
        <v>397</v>
      </c>
      <c r="C12" s="582"/>
      <c r="D12" s="582"/>
      <c r="E12" s="582"/>
      <c r="F12" s="582"/>
      <c r="G12" s="582"/>
      <c r="H12" s="582"/>
      <c r="I12" s="582"/>
      <c r="J12" s="582"/>
      <c r="K12" s="582"/>
      <c r="L12" s="585"/>
      <c r="M12" s="583">
        <v>172057</v>
      </c>
      <c r="N12" s="584"/>
      <c r="O12" s="584"/>
      <c r="P12" s="584"/>
      <c r="Q12" s="584"/>
      <c r="R12" s="584"/>
      <c r="S12" s="584"/>
      <c r="T12" s="584"/>
      <c r="U12" s="588">
        <v>0.6</v>
      </c>
      <c r="V12" s="588"/>
      <c r="W12" s="588"/>
      <c r="X12" s="588"/>
      <c r="Y12" s="584">
        <v>172057</v>
      </c>
      <c r="Z12" s="584"/>
      <c r="AA12" s="584"/>
      <c r="AB12" s="584"/>
      <c r="AC12" s="584"/>
      <c r="AD12" s="584"/>
      <c r="AE12" s="584"/>
      <c r="AF12" s="584"/>
      <c r="AG12" s="588">
        <v>1.1000000000000001</v>
      </c>
      <c r="AH12" s="588"/>
      <c r="AI12" s="588"/>
      <c r="AJ12" s="647"/>
      <c r="AK12" s="39"/>
      <c r="AL12" s="43"/>
      <c r="AM12" s="43"/>
      <c r="AN12" s="632" t="s">
        <v>178</v>
      </c>
      <c r="AO12" s="632"/>
      <c r="AP12" s="632"/>
      <c r="AQ12" s="632"/>
      <c r="AR12" s="632"/>
      <c r="AS12" s="632"/>
      <c r="AT12" s="632"/>
      <c r="AU12" s="632"/>
      <c r="AV12" s="632"/>
      <c r="AW12" s="632"/>
      <c r="AX12" s="632"/>
      <c r="AY12" s="632"/>
      <c r="AZ12" s="632"/>
      <c r="BA12" s="632"/>
      <c r="BB12" s="632"/>
      <c r="BC12" s="38"/>
      <c r="BD12" s="38"/>
      <c r="BE12" s="632" t="s">
        <v>393</v>
      </c>
      <c r="BF12" s="582"/>
      <c r="BG12" s="582"/>
      <c r="BH12" s="582"/>
      <c r="BI12" s="582"/>
      <c r="BJ12" s="632"/>
      <c r="BK12" s="632"/>
      <c r="BL12" s="632"/>
      <c r="BM12" s="632"/>
      <c r="BN12" s="38"/>
      <c r="BO12" s="38"/>
      <c r="BP12" s="38"/>
      <c r="BQ12" s="893" t="s">
        <v>398</v>
      </c>
      <c r="BR12" s="745"/>
      <c r="BS12" s="745"/>
      <c r="BT12" s="745"/>
      <c r="BU12" s="745"/>
      <c r="BV12" s="745"/>
      <c r="BW12" s="746"/>
      <c r="BX12" s="924" t="s">
        <v>399</v>
      </c>
      <c r="BY12" s="896"/>
      <c r="BZ12" s="619" t="s">
        <v>400</v>
      </c>
      <c r="CA12" s="684"/>
      <c r="CB12" s="684"/>
      <c r="CC12" s="684"/>
      <c r="CD12" s="684"/>
      <c r="CE12" s="684"/>
      <c r="CF12" s="684"/>
      <c r="CG12" s="684"/>
      <c r="CH12" s="684"/>
      <c r="CI12" s="684"/>
      <c r="CJ12" s="684"/>
      <c r="CK12" s="684"/>
      <c r="CL12" s="684"/>
      <c r="CM12" s="684"/>
      <c r="CN12" s="685"/>
      <c r="CO12" s="583">
        <v>29961975</v>
      </c>
      <c r="CP12" s="584"/>
      <c r="CQ12" s="584"/>
      <c r="CR12" s="584"/>
      <c r="CS12" s="584"/>
      <c r="CT12" s="584"/>
      <c r="CU12" s="584"/>
      <c r="CV12" s="584"/>
      <c r="CW12" s="584"/>
      <c r="CX12" s="584"/>
      <c r="CY12" s="584">
        <v>29275851</v>
      </c>
      <c r="CZ12" s="584"/>
      <c r="DA12" s="584"/>
      <c r="DB12" s="584"/>
      <c r="DC12" s="584"/>
      <c r="DD12" s="584"/>
      <c r="DE12" s="584"/>
      <c r="DF12" s="584"/>
      <c r="DG12" s="584"/>
      <c r="DH12" s="903"/>
      <c r="DI12" s="4"/>
    </row>
    <row r="13" spans="2:113" ht="13.5" customHeight="1">
      <c r="B13" s="659" t="s">
        <v>401</v>
      </c>
      <c r="C13" s="582"/>
      <c r="D13" s="582"/>
      <c r="E13" s="582"/>
      <c r="F13" s="582"/>
      <c r="G13" s="582"/>
      <c r="H13" s="582"/>
      <c r="I13" s="582"/>
      <c r="J13" s="582"/>
      <c r="K13" s="582"/>
      <c r="L13" s="585"/>
      <c r="M13" s="583">
        <v>19189</v>
      </c>
      <c r="N13" s="584"/>
      <c r="O13" s="584"/>
      <c r="P13" s="584"/>
      <c r="Q13" s="584"/>
      <c r="R13" s="584"/>
      <c r="S13" s="584"/>
      <c r="T13" s="584"/>
      <c r="U13" s="588">
        <v>0.1</v>
      </c>
      <c r="V13" s="588"/>
      <c r="W13" s="588"/>
      <c r="X13" s="588"/>
      <c r="Y13" s="584">
        <v>19189</v>
      </c>
      <c r="Z13" s="584"/>
      <c r="AA13" s="584"/>
      <c r="AB13" s="584"/>
      <c r="AC13" s="584"/>
      <c r="AD13" s="584"/>
      <c r="AE13" s="584"/>
      <c r="AF13" s="584"/>
      <c r="AG13" s="588">
        <v>0.1</v>
      </c>
      <c r="AH13" s="588"/>
      <c r="AI13" s="588"/>
      <c r="AJ13" s="647"/>
      <c r="AK13" s="49"/>
      <c r="AL13" s="6"/>
      <c r="AM13" s="6"/>
      <c r="AN13" s="806"/>
      <c r="AO13" s="806"/>
      <c r="AP13" s="806"/>
      <c r="AQ13" s="806"/>
      <c r="AR13" s="806"/>
      <c r="AS13" s="806"/>
      <c r="AT13" s="806"/>
      <c r="AU13" s="806"/>
      <c r="AV13" s="806"/>
      <c r="AW13" s="806"/>
      <c r="AX13" s="806"/>
      <c r="AY13" s="806"/>
      <c r="AZ13" s="806"/>
      <c r="BA13" s="806"/>
      <c r="BB13" s="806"/>
      <c r="BC13" s="35"/>
      <c r="BD13" s="35"/>
      <c r="BE13" s="582"/>
      <c r="BF13" s="582"/>
      <c r="BG13" s="582"/>
      <c r="BH13" s="582"/>
      <c r="BI13" s="582"/>
      <c r="BJ13" s="582"/>
      <c r="BK13" s="582"/>
      <c r="BL13" s="582"/>
      <c r="BM13" s="582"/>
      <c r="BN13" s="35"/>
      <c r="BO13" s="35"/>
      <c r="BP13" s="35"/>
      <c r="BQ13" s="905"/>
      <c r="BR13" s="906"/>
      <c r="BS13" s="906"/>
      <c r="BT13" s="906"/>
      <c r="BU13" s="906"/>
      <c r="BV13" s="906"/>
      <c r="BW13" s="923"/>
      <c r="BX13" s="924"/>
      <c r="BY13" s="896"/>
      <c r="BZ13" s="619" t="s">
        <v>402</v>
      </c>
      <c r="CA13" s="684"/>
      <c r="CB13" s="684"/>
      <c r="CC13" s="684"/>
      <c r="CD13" s="684"/>
      <c r="CE13" s="684"/>
      <c r="CF13" s="684"/>
      <c r="CG13" s="684"/>
      <c r="CH13" s="684"/>
      <c r="CI13" s="684"/>
      <c r="CJ13" s="684"/>
      <c r="CK13" s="684"/>
      <c r="CL13" s="684"/>
      <c r="CM13" s="684"/>
      <c r="CN13" s="685"/>
      <c r="CO13" s="583">
        <v>655811</v>
      </c>
      <c r="CP13" s="584"/>
      <c r="CQ13" s="584"/>
      <c r="CR13" s="584"/>
      <c r="CS13" s="584"/>
      <c r="CT13" s="584"/>
      <c r="CU13" s="584"/>
      <c r="CV13" s="584"/>
      <c r="CW13" s="584"/>
      <c r="CX13" s="584"/>
      <c r="CY13" s="584">
        <v>405554</v>
      </c>
      <c r="CZ13" s="584"/>
      <c r="DA13" s="584"/>
      <c r="DB13" s="584"/>
      <c r="DC13" s="584"/>
      <c r="DD13" s="584"/>
      <c r="DE13" s="584"/>
      <c r="DF13" s="584"/>
      <c r="DG13" s="584"/>
      <c r="DH13" s="903"/>
      <c r="DI13" s="4"/>
    </row>
    <row r="14" spans="2:113" ht="13.5" customHeight="1">
      <c r="B14" s="659" t="s">
        <v>176</v>
      </c>
      <c r="C14" s="582"/>
      <c r="D14" s="582"/>
      <c r="E14" s="582"/>
      <c r="F14" s="582"/>
      <c r="G14" s="582"/>
      <c r="H14" s="582"/>
      <c r="I14" s="582"/>
      <c r="J14" s="582"/>
      <c r="K14" s="582"/>
      <c r="L14" s="585"/>
      <c r="M14" s="583">
        <v>78811</v>
      </c>
      <c r="N14" s="584"/>
      <c r="O14" s="584"/>
      <c r="P14" s="584"/>
      <c r="Q14" s="584"/>
      <c r="R14" s="584"/>
      <c r="S14" s="584"/>
      <c r="T14" s="584"/>
      <c r="U14" s="588">
        <v>0.3</v>
      </c>
      <c r="V14" s="588"/>
      <c r="W14" s="588"/>
      <c r="X14" s="588"/>
      <c r="Y14" s="584">
        <v>78811</v>
      </c>
      <c r="Z14" s="584"/>
      <c r="AA14" s="584"/>
      <c r="AB14" s="584"/>
      <c r="AC14" s="584"/>
      <c r="AD14" s="584"/>
      <c r="AE14" s="584"/>
      <c r="AF14" s="584"/>
      <c r="AG14" s="588">
        <v>0.5</v>
      </c>
      <c r="AH14" s="588"/>
      <c r="AI14" s="588"/>
      <c r="AJ14" s="647"/>
      <c r="AK14" s="26"/>
      <c r="AL14" s="28"/>
      <c r="AM14" s="914" t="s">
        <v>77</v>
      </c>
      <c r="AN14" s="914"/>
      <c r="AO14" s="914"/>
      <c r="AP14" s="914"/>
      <c r="AQ14" s="914"/>
      <c r="AR14" s="914"/>
      <c r="AS14" s="914"/>
      <c r="AT14" s="914"/>
      <c r="AU14" s="64"/>
      <c r="AV14" s="63"/>
      <c r="AW14" s="26"/>
      <c r="AX14" s="788" t="s">
        <v>175</v>
      </c>
      <c r="AY14" s="788"/>
      <c r="AZ14" s="788"/>
      <c r="BA14" s="788"/>
      <c r="BB14" s="788"/>
      <c r="BC14" s="788"/>
      <c r="BD14" s="788"/>
      <c r="BE14" s="25"/>
      <c r="BF14" s="795" t="s">
        <v>73</v>
      </c>
      <c r="BG14" s="788"/>
      <c r="BH14" s="788"/>
      <c r="BI14" s="796"/>
      <c r="BJ14" s="26"/>
      <c r="BK14" s="914" t="s">
        <v>174</v>
      </c>
      <c r="BL14" s="914"/>
      <c r="BM14" s="914"/>
      <c r="BN14" s="914"/>
      <c r="BO14" s="914"/>
      <c r="BP14" s="62"/>
      <c r="BQ14" s="795" t="s">
        <v>173</v>
      </c>
      <c r="BR14" s="788"/>
      <c r="BS14" s="788"/>
      <c r="BT14" s="788"/>
      <c r="BU14" s="789"/>
      <c r="BV14" s="919" t="s">
        <v>403</v>
      </c>
      <c r="BW14" s="920"/>
      <c r="BX14" s="924"/>
      <c r="BY14" s="896"/>
      <c r="BZ14" s="641" t="s">
        <v>404</v>
      </c>
      <c r="CA14" s="694"/>
      <c r="CB14" s="694"/>
      <c r="CC14" s="694"/>
      <c r="CD14" s="694"/>
      <c r="CE14" s="694"/>
      <c r="CF14" s="694"/>
      <c r="CG14" s="694"/>
      <c r="CH14" s="694"/>
      <c r="CI14" s="694"/>
      <c r="CJ14" s="694"/>
      <c r="CK14" s="694"/>
      <c r="CL14" s="694"/>
      <c r="CM14" s="694"/>
      <c r="CN14" s="921"/>
      <c r="CO14" s="583">
        <v>33943</v>
      </c>
      <c r="CP14" s="584"/>
      <c r="CQ14" s="584"/>
      <c r="CR14" s="584"/>
      <c r="CS14" s="584"/>
      <c r="CT14" s="584"/>
      <c r="CU14" s="584"/>
      <c r="CV14" s="584"/>
      <c r="CW14" s="584"/>
      <c r="CX14" s="584"/>
      <c r="CY14" s="584" t="s">
        <v>368</v>
      </c>
      <c r="CZ14" s="584"/>
      <c r="DA14" s="584"/>
      <c r="DB14" s="584"/>
      <c r="DC14" s="584"/>
      <c r="DD14" s="584"/>
      <c r="DE14" s="584"/>
      <c r="DF14" s="584"/>
      <c r="DG14" s="584"/>
      <c r="DH14" s="903"/>
      <c r="DI14" s="4"/>
    </row>
    <row r="15" spans="2:113" ht="13.5" customHeight="1">
      <c r="B15" s="853" t="s">
        <v>172</v>
      </c>
      <c r="C15" s="695"/>
      <c r="D15" s="695"/>
      <c r="E15" s="695"/>
      <c r="F15" s="695"/>
      <c r="G15" s="695"/>
      <c r="H15" s="695"/>
      <c r="I15" s="695"/>
      <c r="J15" s="695"/>
      <c r="K15" s="695"/>
      <c r="L15" s="696"/>
      <c r="M15" s="583">
        <v>78534</v>
      </c>
      <c r="N15" s="584"/>
      <c r="O15" s="584"/>
      <c r="P15" s="584"/>
      <c r="Q15" s="584"/>
      <c r="R15" s="584"/>
      <c r="S15" s="584"/>
      <c r="T15" s="584"/>
      <c r="U15" s="588">
        <v>0.3</v>
      </c>
      <c r="V15" s="588"/>
      <c r="W15" s="588"/>
      <c r="X15" s="588"/>
      <c r="Y15" s="584">
        <v>78534</v>
      </c>
      <c r="Z15" s="584"/>
      <c r="AA15" s="584"/>
      <c r="AB15" s="584"/>
      <c r="AC15" s="584"/>
      <c r="AD15" s="584"/>
      <c r="AE15" s="584"/>
      <c r="AF15" s="584"/>
      <c r="AG15" s="588">
        <v>0.5</v>
      </c>
      <c r="AH15" s="588"/>
      <c r="AI15" s="588"/>
      <c r="AJ15" s="647"/>
      <c r="AK15" s="55"/>
      <c r="AL15" s="54"/>
      <c r="AM15" s="915"/>
      <c r="AN15" s="915"/>
      <c r="AO15" s="915"/>
      <c r="AP15" s="915"/>
      <c r="AQ15" s="915"/>
      <c r="AR15" s="915"/>
      <c r="AS15" s="915"/>
      <c r="AT15" s="915"/>
      <c r="AU15" s="54"/>
      <c r="AV15" s="61"/>
      <c r="AW15" s="55"/>
      <c r="AX15" s="916"/>
      <c r="AY15" s="916"/>
      <c r="AZ15" s="916"/>
      <c r="BA15" s="916"/>
      <c r="BB15" s="916"/>
      <c r="BC15" s="916"/>
      <c r="BD15" s="916"/>
      <c r="BE15" s="61"/>
      <c r="BF15" s="917"/>
      <c r="BG15" s="916"/>
      <c r="BH15" s="916"/>
      <c r="BI15" s="918"/>
      <c r="BJ15" s="55"/>
      <c r="BK15" s="916"/>
      <c r="BL15" s="916"/>
      <c r="BM15" s="916"/>
      <c r="BN15" s="916"/>
      <c r="BO15" s="916"/>
      <c r="BP15" s="61"/>
      <c r="BQ15" s="619" t="s">
        <v>171</v>
      </c>
      <c r="BR15" s="582"/>
      <c r="BS15" s="582"/>
      <c r="BT15" s="582"/>
      <c r="BU15" s="585"/>
      <c r="BV15" s="817" t="s">
        <v>403</v>
      </c>
      <c r="BW15" s="818"/>
      <c r="BX15" s="924"/>
      <c r="BY15" s="896"/>
      <c r="BZ15" s="619" t="s">
        <v>405</v>
      </c>
      <c r="CA15" s="694"/>
      <c r="CB15" s="694"/>
      <c r="CC15" s="694"/>
      <c r="CD15" s="694"/>
      <c r="CE15" s="694"/>
      <c r="CF15" s="694"/>
      <c r="CG15" s="694"/>
      <c r="CH15" s="694"/>
      <c r="CI15" s="694"/>
      <c r="CJ15" s="694"/>
      <c r="CK15" s="694"/>
      <c r="CL15" s="694"/>
      <c r="CM15" s="694"/>
      <c r="CN15" s="921"/>
      <c r="CO15" s="583">
        <v>621868</v>
      </c>
      <c r="CP15" s="584"/>
      <c r="CQ15" s="584"/>
      <c r="CR15" s="584"/>
      <c r="CS15" s="584"/>
      <c r="CT15" s="584"/>
      <c r="CU15" s="584"/>
      <c r="CV15" s="584"/>
      <c r="CW15" s="584"/>
      <c r="CX15" s="584"/>
      <c r="CY15" s="584">
        <v>405554</v>
      </c>
      <c r="CZ15" s="584"/>
      <c r="DA15" s="584"/>
      <c r="DB15" s="584"/>
      <c r="DC15" s="584"/>
      <c r="DD15" s="584"/>
      <c r="DE15" s="584"/>
      <c r="DF15" s="584"/>
      <c r="DG15" s="584"/>
      <c r="DH15" s="903"/>
      <c r="DI15" s="4"/>
    </row>
    <row r="16" spans="2:113" ht="13.5" customHeight="1">
      <c r="B16" s="853" t="s">
        <v>779</v>
      </c>
      <c r="C16" s="695"/>
      <c r="D16" s="695"/>
      <c r="E16" s="695"/>
      <c r="F16" s="695"/>
      <c r="G16" s="695"/>
      <c r="H16" s="695"/>
      <c r="I16" s="695"/>
      <c r="J16" s="695"/>
      <c r="K16" s="695"/>
      <c r="L16" s="696"/>
      <c r="M16" s="583" t="s">
        <v>368</v>
      </c>
      <c r="N16" s="584"/>
      <c r="O16" s="584"/>
      <c r="P16" s="584"/>
      <c r="Q16" s="584"/>
      <c r="R16" s="584"/>
      <c r="S16" s="584"/>
      <c r="T16" s="584"/>
      <c r="U16" s="588" t="s">
        <v>368</v>
      </c>
      <c r="V16" s="588"/>
      <c r="W16" s="588"/>
      <c r="X16" s="588"/>
      <c r="Y16" s="584" t="s">
        <v>368</v>
      </c>
      <c r="Z16" s="584"/>
      <c r="AA16" s="584"/>
      <c r="AB16" s="584"/>
      <c r="AC16" s="584"/>
      <c r="AD16" s="584"/>
      <c r="AE16" s="584"/>
      <c r="AF16" s="584"/>
      <c r="AG16" s="588" t="s">
        <v>368</v>
      </c>
      <c r="AH16" s="588"/>
      <c r="AI16" s="588"/>
      <c r="AJ16" s="647"/>
      <c r="AK16" s="619" t="s">
        <v>169</v>
      </c>
      <c r="AL16" s="582"/>
      <c r="AM16" s="582"/>
      <c r="AN16" s="582"/>
      <c r="AO16" s="582"/>
      <c r="AP16" s="582"/>
      <c r="AQ16" s="582"/>
      <c r="AR16" s="582"/>
      <c r="AS16" s="582"/>
      <c r="AT16" s="582"/>
      <c r="AU16" s="582"/>
      <c r="AV16" s="585"/>
      <c r="AW16" s="583">
        <v>9893424</v>
      </c>
      <c r="AX16" s="584"/>
      <c r="AY16" s="584"/>
      <c r="AZ16" s="584"/>
      <c r="BA16" s="584"/>
      <c r="BB16" s="584"/>
      <c r="BC16" s="584"/>
      <c r="BD16" s="584"/>
      <c r="BE16" s="584"/>
      <c r="BF16" s="588">
        <v>91.9</v>
      </c>
      <c r="BG16" s="588"/>
      <c r="BH16" s="588"/>
      <c r="BI16" s="588"/>
      <c r="BJ16" s="584">
        <v>31980</v>
      </c>
      <c r="BK16" s="821"/>
      <c r="BL16" s="821"/>
      <c r="BM16" s="821"/>
      <c r="BN16" s="821"/>
      <c r="BO16" s="821"/>
      <c r="BP16" s="822"/>
      <c r="BQ16" s="619" t="s">
        <v>168</v>
      </c>
      <c r="BR16" s="582"/>
      <c r="BS16" s="582"/>
      <c r="BT16" s="582"/>
      <c r="BU16" s="585"/>
      <c r="BV16" s="817" t="s">
        <v>403</v>
      </c>
      <c r="BW16" s="818"/>
      <c r="BX16" s="924"/>
      <c r="BY16" s="896"/>
      <c r="BZ16" s="619" t="s">
        <v>406</v>
      </c>
      <c r="CA16" s="684"/>
      <c r="CB16" s="684"/>
      <c r="CC16" s="684"/>
      <c r="CD16" s="684"/>
      <c r="CE16" s="684"/>
      <c r="CF16" s="684"/>
      <c r="CG16" s="684"/>
      <c r="CH16" s="684"/>
      <c r="CI16" s="684"/>
      <c r="CJ16" s="684"/>
      <c r="CK16" s="684"/>
      <c r="CL16" s="684"/>
      <c r="CM16" s="684"/>
      <c r="CN16" s="685"/>
      <c r="CO16" s="583">
        <v>216314</v>
      </c>
      <c r="CP16" s="584"/>
      <c r="CQ16" s="584"/>
      <c r="CR16" s="584"/>
      <c r="CS16" s="584"/>
      <c r="CT16" s="584"/>
      <c r="CU16" s="584"/>
      <c r="CV16" s="584"/>
      <c r="CW16" s="584"/>
      <c r="CX16" s="584"/>
      <c r="CY16" s="584">
        <v>-423005</v>
      </c>
      <c r="CZ16" s="584"/>
      <c r="DA16" s="584"/>
      <c r="DB16" s="584"/>
      <c r="DC16" s="584"/>
      <c r="DD16" s="584"/>
      <c r="DE16" s="584"/>
      <c r="DF16" s="584"/>
      <c r="DG16" s="584"/>
      <c r="DH16" s="903"/>
      <c r="DI16" s="4"/>
    </row>
    <row r="17" spans="2:113" ht="13.5" customHeight="1">
      <c r="B17" s="853" t="s">
        <v>780</v>
      </c>
      <c r="C17" s="695"/>
      <c r="D17" s="695"/>
      <c r="E17" s="695"/>
      <c r="F17" s="695"/>
      <c r="G17" s="695"/>
      <c r="H17" s="695"/>
      <c r="I17" s="695"/>
      <c r="J17" s="695"/>
      <c r="K17" s="695"/>
      <c r="L17" s="696"/>
      <c r="M17" s="583" t="s">
        <v>368</v>
      </c>
      <c r="N17" s="584"/>
      <c r="O17" s="584"/>
      <c r="P17" s="584"/>
      <c r="Q17" s="584"/>
      <c r="R17" s="584"/>
      <c r="S17" s="584"/>
      <c r="T17" s="584"/>
      <c r="U17" s="588" t="s">
        <v>368</v>
      </c>
      <c r="V17" s="588"/>
      <c r="W17" s="588"/>
      <c r="X17" s="588"/>
      <c r="Y17" s="584" t="s">
        <v>368</v>
      </c>
      <c r="Z17" s="584"/>
      <c r="AA17" s="584"/>
      <c r="AB17" s="584"/>
      <c r="AC17" s="584"/>
      <c r="AD17" s="584"/>
      <c r="AE17" s="584"/>
      <c r="AF17" s="584"/>
      <c r="AG17" s="588" t="s">
        <v>368</v>
      </c>
      <c r="AH17" s="588"/>
      <c r="AI17" s="588"/>
      <c r="AJ17" s="647"/>
      <c r="AK17" s="49"/>
      <c r="AL17" s="582" t="s">
        <v>166</v>
      </c>
      <c r="AM17" s="582"/>
      <c r="AN17" s="582"/>
      <c r="AO17" s="582"/>
      <c r="AP17" s="582"/>
      <c r="AQ17" s="582"/>
      <c r="AR17" s="582"/>
      <c r="AS17" s="582"/>
      <c r="AT17" s="582"/>
      <c r="AU17" s="582"/>
      <c r="AV17" s="585"/>
      <c r="AW17" s="583">
        <v>9893424</v>
      </c>
      <c r="AX17" s="584"/>
      <c r="AY17" s="584"/>
      <c r="AZ17" s="584"/>
      <c r="BA17" s="584"/>
      <c r="BB17" s="584"/>
      <c r="BC17" s="584"/>
      <c r="BD17" s="584"/>
      <c r="BE17" s="584"/>
      <c r="BF17" s="588">
        <v>91.9</v>
      </c>
      <c r="BG17" s="588"/>
      <c r="BH17" s="588"/>
      <c r="BI17" s="588"/>
      <c r="BJ17" s="584">
        <v>31980</v>
      </c>
      <c r="BK17" s="821"/>
      <c r="BL17" s="821"/>
      <c r="BM17" s="821"/>
      <c r="BN17" s="821"/>
      <c r="BO17" s="821"/>
      <c r="BP17" s="822"/>
      <c r="BQ17" s="619" t="s">
        <v>165</v>
      </c>
      <c r="BR17" s="582"/>
      <c r="BS17" s="582"/>
      <c r="BT17" s="582"/>
      <c r="BU17" s="585"/>
      <c r="BV17" s="817" t="s">
        <v>403</v>
      </c>
      <c r="BW17" s="818"/>
      <c r="BX17" s="924"/>
      <c r="BY17" s="896"/>
      <c r="BZ17" s="619" t="s">
        <v>39</v>
      </c>
      <c r="CA17" s="684"/>
      <c r="CB17" s="684"/>
      <c r="CC17" s="684"/>
      <c r="CD17" s="684"/>
      <c r="CE17" s="684"/>
      <c r="CF17" s="684"/>
      <c r="CG17" s="684"/>
      <c r="CH17" s="684"/>
      <c r="CI17" s="684"/>
      <c r="CJ17" s="684"/>
      <c r="CK17" s="684"/>
      <c r="CL17" s="684"/>
      <c r="CM17" s="684"/>
      <c r="CN17" s="685"/>
      <c r="CO17" s="583">
        <v>4151</v>
      </c>
      <c r="CP17" s="584"/>
      <c r="CQ17" s="584"/>
      <c r="CR17" s="584"/>
      <c r="CS17" s="584"/>
      <c r="CT17" s="584"/>
      <c r="CU17" s="584"/>
      <c r="CV17" s="584"/>
      <c r="CW17" s="584"/>
      <c r="CX17" s="584"/>
      <c r="CY17" s="584">
        <v>46227</v>
      </c>
      <c r="CZ17" s="584"/>
      <c r="DA17" s="584"/>
      <c r="DB17" s="584"/>
      <c r="DC17" s="584"/>
      <c r="DD17" s="584"/>
      <c r="DE17" s="584"/>
      <c r="DF17" s="584"/>
      <c r="DG17" s="584"/>
      <c r="DH17" s="903"/>
      <c r="DI17" s="4"/>
    </row>
    <row r="18" spans="2:113" ht="13.5" customHeight="1">
      <c r="B18" s="853" t="s">
        <v>170</v>
      </c>
      <c r="C18" s="695"/>
      <c r="D18" s="695"/>
      <c r="E18" s="695"/>
      <c r="F18" s="695"/>
      <c r="G18" s="695"/>
      <c r="H18" s="695"/>
      <c r="I18" s="695"/>
      <c r="J18" s="695"/>
      <c r="K18" s="695"/>
      <c r="L18" s="696"/>
      <c r="M18" s="583">
        <v>1614848</v>
      </c>
      <c r="N18" s="584"/>
      <c r="O18" s="584"/>
      <c r="P18" s="584"/>
      <c r="Q18" s="584"/>
      <c r="R18" s="584"/>
      <c r="S18" s="584"/>
      <c r="T18" s="584"/>
      <c r="U18" s="588">
        <v>5.3</v>
      </c>
      <c r="V18" s="588"/>
      <c r="W18" s="588"/>
      <c r="X18" s="588"/>
      <c r="Y18" s="584">
        <v>1614848</v>
      </c>
      <c r="Z18" s="584"/>
      <c r="AA18" s="584"/>
      <c r="AB18" s="584"/>
      <c r="AC18" s="584"/>
      <c r="AD18" s="584"/>
      <c r="AE18" s="584"/>
      <c r="AF18" s="584"/>
      <c r="AG18" s="588">
        <v>10.5</v>
      </c>
      <c r="AH18" s="588"/>
      <c r="AI18" s="588"/>
      <c r="AJ18" s="647"/>
      <c r="AK18" s="49"/>
      <c r="AL18" s="6"/>
      <c r="AM18" s="908" t="s">
        <v>7</v>
      </c>
      <c r="AN18" s="908"/>
      <c r="AO18" s="908"/>
      <c r="AP18" s="908"/>
      <c r="AQ18" s="908"/>
      <c r="AR18" s="908"/>
      <c r="AS18" s="908"/>
      <c r="AT18" s="908"/>
      <c r="AU18" s="908"/>
      <c r="AV18" s="909"/>
      <c r="AW18" s="583">
        <v>4855737</v>
      </c>
      <c r="AX18" s="584"/>
      <c r="AY18" s="584"/>
      <c r="AZ18" s="584"/>
      <c r="BA18" s="584"/>
      <c r="BB18" s="584"/>
      <c r="BC18" s="584"/>
      <c r="BD18" s="584"/>
      <c r="BE18" s="584"/>
      <c r="BF18" s="588">
        <v>45.1</v>
      </c>
      <c r="BG18" s="588"/>
      <c r="BH18" s="588"/>
      <c r="BI18" s="588"/>
      <c r="BJ18" s="584">
        <v>31980</v>
      </c>
      <c r="BK18" s="821"/>
      <c r="BL18" s="821"/>
      <c r="BM18" s="821"/>
      <c r="BN18" s="821"/>
      <c r="BO18" s="821"/>
      <c r="BP18" s="822"/>
      <c r="BQ18" s="619" t="s">
        <v>163</v>
      </c>
      <c r="BR18" s="582"/>
      <c r="BS18" s="582"/>
      <c r="BT18" s="582"/>
      <c r="BU18" s="585"/>
      <c r="BV18" s="817" t="s">
        <v>403</v>
      </c>
      <c r="BW18" s="818"/>
      <c r="BX18" s="924"/>
      <c r="BY18" s="896"/>
      <c r="BZ18" s="619" t="s">
        <v>407</v>
      </c>
      <c r="CA18" s="684"/>
      <c r="CB18" s="684"/>
      <c r="CC18" s="684"/>
      <c r="CD18" s="684"/>
      <c r="CE18" s="684"/>
      <c r="CF18" s="684"/>
      <c r="CG18" s="684"/>
      <c r="CH18" s="684"/>
      <c r="CI18" s="684"/>
      <c r="CJ18" s="684"/>
      <c r="CK18" s="684"/>
      <c r="CL18" s="684"/>
      <c r="CM18" s="684"/>
      <c r="CN18" s="685"/>
      <c r="CO18" s="583">
        <v>40000</v>
      </c>
      <c r="CP18" s="584"/>
      <c r="CQ18" s="584"/>
      <c r="CR18" s="584"/>
      <c r="CS18" s="584"/>
      <c r="CT18" s="584"/>
      <c r="CU18" s="584"/>
      <c r="CV18" s="584"/>
      <c r="CW18" s="584"/>
      <c r="CX18" s="584"/>
      <c r="CY18" s="584">
        <v>220000</v>
      </c>
      <c r="CZ18" s="584"/>
      <c r="DA18" s="584"/>
      <c r="DB18" s="584"/>
      <c r="DC18" s="584"/>
      <c r="DD18" s="584"/>
      <c r="DE18" s="584"/>
      <c r="DF18" s="584"/>
      <c r="DG18" s="584"/>
      <c r="DH18" s="903"/>
      <c r="DI18" s="4"/>
    </row>
    <row r="19" spans="2:113" ht="13.5" customHeight="1">
      <c r="B19" s="853" t="s">
        <v>167</v>
      </c>
      <c r="C19" s="695"/>
      <c r="D19" s="695"/>
      <c r="E19" s="695"/>
      <c r="F19" s="695"/>
      <c r="G19" s="695"/>
      <c r="H19" s="695"/>
      <c r="I19" s="695"/>
      <c r="J19" s="695"/>
      <c r="K19" s="695"/>
      <c r="L19" s="696"/>
      <c r="M19" s="583">
        <v>54323</v>
      </c>
      <c r="N19" s="584"/>
      <c r="O19" s="584"/>
      <c r="P19" s="584"/>
      <c r="Q19" s="584"/>
      <c r="R19" s="584"/>
      <c r="S19" s="584"/>
      <c r="T19" s="584"/>
      <c r="U19" s="588">
        <v>0.2</v>
      </c>
      <c r="V19" s="588"/>
      <c r="W19" s="588"/>
      <c r="X19" s="588"/>
      <c r="Y19" s="584">
        <v>54323</v>
      </c>
      <c r="Z19" s="584"/>
      <c r="AA19" s="584"/>
      <c r="AB19" s="584"/>
      <c r="AC19" s="584"/>
      <c r="AD19" s="584"/>
      <c r="AE19" s="584"/>
      <c r="AF19" s="584"/>
      <c r="AG19" s="588">
        <v>0.4</v>
      </c>
      <c r="AH19" s="588"/>
      <c r="AI19" s="588"/>
      <c r="AJ19" s="647"/>
      <c r="AK19" s="911" t="s">
        <v>116</v>
      </c>
      <c r="AL19" s="60"/>
      <c r="AM19" s="59"/>
      <c r="AN19" s="894" t="s">
        <v>161</v>
      </c>
      <c r="AO19" s="894"/>
      <c r="AP19" s="894"/>
      <c r="AQ19" s="894"/>
      <c r="AR19" s="894"/>
      <c r="AS19" s="894"/>
      <c r="AT19" s="894"/>
      <c r="AU19" s="894"/>
      <c r="AV19" s="895"/>
      <c r="AW19" s="741">
        <v>140105</v>
      </c>
      <c r="AX19" s="742"/>
      <c r="AY19" s="742"/>
      <c r="AZ19" s="742"/>
      <c r="BA19" s="742"/>
      <c r="BB19" s="742"/>
      <c r="BC19" s="742"/>
      <c r="BD19" s="742"/>
      <c r="BE19" s="742"/>
      <c r="BF19" s="743">
        <v>1.3</v>
      </c>
      <c r="BG19" s="743"/>
      <c r="BH19" s="743"/>
      <c r="BI19" s="743"/>
      <c r="BJ19" s="742" t="s">
        <v>368</v>
      </c>
      <c r="BK19" s="831"/>
      <c r="BL19" s="831"/>
      <c r="BM19" s="831"/>
      <c r="BN19" s="831"/>
      <c r="BO19" s="831"/>
      <c r="BP19" s="832"/>
      <c r="BQ19" s="619" t="s">
        <v>160</v>
      </c>
      <c r="BR19" s="582"/>
      <c r="BS19" s="582"/>
      <c r="BT19" s="582"/>
      <c r="BU19" s="585"/>
      <c r="BV19" s="817" t="s">
        <v>403</v>
      </c>
      <c r="BW19" s="818"/>
      <c r="BX19" s="924"/>
      <c r="BY19" s="896"/>
      <c r="BZ19" s="619" t="s">
        <v>408</v>
      </c>
      <c r="CA19" s="684"/>
      <c r="CB19" s="684"/>
      <c r="CC19" s="684"/>
      <c r="CD19" s="684"/>
      <c r="CE19" s="684"/>
      <c r="CF19" s="684"/>
      <c r="CG19" s="684"/>
      <c r="CH19" s="684"/>
      <c r="CI19" s="684"/>
      <c r="CJ19" s="684"/>
      <c r="CK19" s="684"/>
      <c r="CL19" s="684"/>
      <c r="CM19" s="684"/>
      <c r="CN19" s="685"/>
      <c r="CO19" s="583" t="s">
        <v>368</v>
      </c>
      <c r="CP19" s="584"/>
      <c r="CQ19" s="584"/>
      <c r="CR19" s="584"/>
      <c r="CS19" s="584"/>
      <c r="CT19" s="584"/>
      <c r="CU19" s="584"/>
      <c r="CV19" s="584"/>
      <c r="CW19" s="584"/>
      <c r="CX19" s="584"/>
      <c r="CY19" s="584">
        <v>20277</v>
      </c>
      <c r="CZ19" s="584"/>
      <c r="DA19" s="584"/>
      <c r="DB19" s="584"/>
      <c r="DC19" s="584"/>
      <c r="DD19" s="584"/>
      <c r="DE19" s="584"/>
      <c r="DF19" s="584"/>
      <c r="DG19" s="584"/>
      <c r="DH19" s="903"/>
      <c r="DI19" s="4"/>
    </row>
    <row r="20" spans="2:113" ht="13.5" customHeight="1">
      <c r="B20" s="853" t="s">
        <v>164</v>
      </c>
      <c r="C20" s="695"/>
      <c r="D20" s="695"/>
      <c r="E20" s="695"/>
      <c r="F20" s="695"/>
      <c r="G20" s="695"/>
      <c r="H20" s="695"/>
      <c r="I20" s="695"/>
      <c r="J20" s="695"/>
      <c r="K20" s="695"/>
      <c r="L20" s="696"/>
      <c r="M20" s="583" t="s">
        <v>368</v>
      </c>
      <c r="N20" s="584"/>
      <c r="O20" s="584"/>
      <c r="P20" s="584"/>
      <c r="Q20" s="584"/>
      <c r="R20" s="584"/>
      <c r="S20" s="584"/>
      <c r="T20" s="584"/>
      <c r="U20" s="588" t="s">
        <v>368</v>
      </c>
      <c r="V20" s="588"/>
      <c r="W20" s="588"/>
      <c r="X20" s="588"/>
      <c r="Y20" s="584" t="s">
        <v>368</v>
      </c>
      <c r="Z20" s="584"/>
      <c r="AA20" s="584"/>
      <c r="AB20" s="584"/>
      <c r="AC20" s="584"/>
      <c r="AD20" s="584"/>
      <c r="AE20" s="584"/>
      <c r="AF20" s="584"/>
      <c r="AG20" s="588" t="s">
        <v>368</v>
      </c>
      <c r="AH20" s="588"/>
      <c r="AI20" s="588"/>
      <c r="AJ20" s="647"/>
      <c r="AK20" s="912"/>
      <c r="AL20" s="58"/>
      <c r="AM20" s="6"/>
      <c r="AN20" s="582" t="s">
        <v>158</v>
      </c>
      <c r="AO20" s="582"/>
      <c r="AP20" s="582"/>
      <c r="AQ20" s="582"/>
      <c r="AR20" s="582"/>
      <c r="AS20" s="582"/>
      <c r="AT20" s="582"/>
      <c r="AU20" s="582"/>
      <c r="AV20" s="585"/>
      <c r="AW20" s="583">
        <v>4337272</v>
      </c>
      <c r="AX20" s="584"/>
      <c r="AY20" s="584"/>
      <c r="AZ20" s="584"/>
      <c r="BA20" s="584"/>
      <c r="BB20" s="584"/>
      <c r="BC20" s="584"/>
      <c r="BD20" s="584"/>
      <c r="BE20" s="584"/>
      <c r="BF20" s="588">
        <v>40.299999999999997</v>
      </c>
      <c r="BG20" s="588"/>
      <c r="BH20" s="588"/>
      <c r="BI20" s="588"/>
      <c r="BJ20" s="584" t="s">
        <v>368</v>
      </c>
      <c r="BK20" s="821"/>
      <c r="BL20" s="821"/>
      <c r="BM20" s="821"/>
      <c r="BN20" s="821"/>
      <c r="BO20" s="821"/>
      <c r="BP20" s="822"/>
      <c r="BQ20" s="619" t="s">
        <v>157</v>
      </c>
      <c r="BR20" s="582"/>
      <c r="BS20" s="582"/>
      <c r="BT20" s="582"/>
      <c r="BU20" s="585"/>
      <c r="BV20" s="817" t="s">
        <v>403</v>
      </c>
      <c r="BW20" s="818"/>
      <c r="BX20" s="897"/>
      <c r="BY20" s="898"/>
      <c r="BZ20" s="697" t="s">
        <v>410</v>
      </c>
      <c r="CA20" s="901"/>
      <c r="CB20" s="901"/>
      <c r="CC20" s="901"/>
      <c r="CD20" s="901"/>
      <c r="CE20" s="901"/>
      <c r="CF20" s="901"/>
      <c r="CG20" s="901"/>
      <c r="CH20" s="901"/>
      <c r="CI20" s="901"/>
      <c r="CJ20" s="901"/>
      <c r="CK20" s="901"/>
      <c r="CL20" s="901"/>
      <c r="CM20" s="901"/>
      <c r="CN20" s="902"/>
      <c r="CO20" s="583">
        <v>260465</v>
      </c>
      <c r="CP20" s="584"/>
      <c r="CQ20" s="584"/>
      <c r="CR20" s="584"/>
      <c r="CS20" s="584"/>
      <c r="CT20" s="584"/>
      <c r="CU20" s="584"/>
      <c r="CV20" s="584"/>
      <c r="CW20" s="584"/>
      <c r="CX20" s="584"/>
      <c r="CY20" s="584">
        <v>-177055</v>
      </c>
      <c r="CZ20" s="584"/>
      <c r="DA20" s="584"/>
      <c r="DB20" s="584"/>
      <c r="DC20" s="584"/>
      <c r="DD20" s="584"/>
      <c r="DE20" s="584"/>
      <c r="DF20" s="584"/>
      <c r="DG20" s="584"/>
      <c r="DH20" s="903"/>
      <c r="DI20" s="4"/>
    </row>
    <row r="21" spans="2:113" ht="13.5" customHeight="1">
      <c r="B21" s="853" t="s">
        <v>162</v>
      </c>
      <c r="C21" s="695"/>
      <c r="D21" s="695"/>
      <c r="E21" s="695"/>
      <c r="F21" s="695"/>
      <c r="G21" s="695"/>
      <c r="H21" s="695"/>
      <c r="I21" s="695"/>
      <c r="J21" s="695"/>
      <c r="K21" s="695"/>
      <c r="L21" s="696"/>
      <c r="M21" s="583">
        <v>98442</v>
      </c>
      <c r="N21" s="584"/>
      <c r="O21" s="584"/>
      <c r="P21" s="584"/>
      <c r="Q21" s="584"/>
      <c r="R21" s="584"/>
      <c r="S21" s="584"/>
      <c r="T21" s="584"/>
      <c r="U21" s="588">
        <v>0.3</v>
      </c>
      <c r="V21" s="588"/>
      <c r="W21" s="588"/>
      <c r="X21" s="588"/>
      <c r="Y21" s="584">
        <v>98442</v>
      </c>
      <c r="Z21" s="584"/>
      <c r="AA21" s="584"/>
      <c r="AB21" s="584"/>
      <c r="AC21" s="584"/>
      <c r="AD21" s="584"/>
      <c r="AE21" s="584"/>
      <c r="AF21" s="584"/>
      <c r="AG21" s="588">
        <v>0.6</v>
      </c>
      <c r="AH21" s="588"/>
      <c r="AI21" s="588"/>
      <c r="AJ21" s="647"/>
      <c r="AK21" s="912"/>
      <c r="AL21" s="58"/>
      <c r="AM21" s="6"/>
      <c r="AN21" s="582" t="s">
        <v>155</v>
      </c>
      <c r="AO21" s="582"/>
      <c r="AP21" s="582"/>
      <c r="AQ21" s="582"/>
      <c r="AR21" s="582"/>
      <c r="AS21" s="582"/>
      <c r="AT21" s="582"/>
      <c r="AU21" s="582"/>
      <c r="AV21" s="585"/>
      <c r="AW21" s="583">
        <v>146154</v>
      </c>
      <c r="AX21" s="584"/>
      <c r="AY21" s="584"/>
      <c r="AZ21" s="584"/>
      <c r="BA21" s="584"/>
      <c r="BB21" s="584"/>
      <c r="BC21" s="584"/>
      <c r="BD21" s="584"/>
      <c r="BE21" s="584"/>
      <c r="BF21" s="588">
        <v>1.4</v>
      </c>
      <c r="BG21" s="588"/>
      <c r="BH21" s="588"/>
      <c r="BI21" s="588"/>
      <c r="BJ21" s="584" t="s">
        <v>368</v>
      </c>
      <c r="BK21" s="821"/>
      <c r="BL21" s="821"/>
      <c r="BM21" s="821"/>
      <c r="BN21" s="821"/>
      <c r="BO21" s="821"/>
      <c r="BP21" s="822"/>
      <c r="BQ21" s="619" t="s">
        <v>154</v>
      </c>
      <c r="BR21" s="582"/>
      <c r="BS21" s="582"/>
      <c r="BT21" s="582"/>
      <c r="BU21" s="585"/>
      <c r="BV21" s="817" t="s">
        <v>403</v>
      </c>
      <c r="BW21" s="818"/>
      <c r="BX21" s="26"/>
      <c r="BY21" s="28"/>
      <c r="BZ21" s="28"/>
      <c r="CA21" s="788" t="s">
        <v>153</v>
      </c>
      <c r="CB21" s="788"/>
      <c r="CC21" s="788"/>
      <c r="CD21" s="788"/>
      <c r="CE21" s="788"/>
      <c r="CF21" s="788"/>
      <c r="CG21" s="788"/>
      <c r="CH21" s="788"/>
      <c r="CI21" s="788"/>
      <c r="CJ21" s="788"/>
      <c r="CK21" s="788"/>
      <c r="CL21" s="27"/>
      <c r="CM21" s="27"/>
      <c r="CN21" s="25"/>
      <c r="CO21" s="910" t="s">
        <v>152</v>
      </c>
      <c r="CP21" s="632"/>
      <c r="CQ21" s="632"/>
      <c r="CR21" s="632"/>
      <c r="CS21" s="632"/>
      <c r="CT21" s="893" t="s">
        <v>411</v>
      </c>
      <c r="CU21" s="788"/>
      <c r="CV21" s="788"/>
      <c r="CW21" s="788"/>
      <c r="CX21" s="788"/>
      <c r="CY21" s="796"/>
      <c r="CZ21" s="893" t="s">
        <v>412</v>
      </c>
      <c r="DA21" s="745"/>
      <c r="DB21" s="745"/>
      <c r="DC21" s="745"/>
      <c r="DD21" s="745"/>
      <c r="DE21" s="745"/>
      <c r="DF21" s="745"/>
      <c r="DG21" s="745"/>
      <c r="DH21" s="904"/>
      <c r="DI21" s="4"/>
    </row>
    <row r="22" spans="2:113" ht="13.5" customHeight="1">
      <c r="B22" s="659" t="s">
        <v>159</v>
      </c>
      <c r="C22" s="582"/>
      <c r="D22" s="582"/>
      <c r="E22" s="582"/>
      <c r="F22" s="582"/>
      <c r="G22" s="582"/>
      <c r="H22" s="582"/>
      <c r="I22" s="582"/>
      <c r="J22" s="582"/>
      <c r="K22" s="582"/>
      <c r="L22" s="585"/>
      <c r="M22" s="583" t="s">
        <v>368</v>
      </c>
      <c r="N22" s="584"/>
      <c r="O22" s="584"/>
      <c r="P22" s="584"/>
      <c r="Q22" s="584"/>
      <c r="R22" s="584"/>
      <c r="S22" s="584"/>
      <c r="T22" s="584"/>
      <c r="U22" s="588" t="s">
        <v>368</v>
      </c>
      <c r="V22" s="588"/>
      <c r="W22" s="588"/>
      <c r="X22" s="588"/>
      <c r="Y22" s="584" t="s">
        <v>368</v>
      </c>
      <c r="Z22" s="584"/>
      <c r="AA22" s="584"/>
      <c r="AB22" s="584"/>
      <c r="AC22" s="584"/>
      <c r="AD22" s="584"/>
      <c r="AE22" s="584"/>
      <c r="AF22" s="584"/>
      <c r="AG22" s="588" t="s">
        <v>368</v>
      </c>
      <c r="AH22" s="588"/>
      <c r="AI22" s="588"/>
      <c r="AJ22" s="647"/>
      <c r="AK22" s="913"/>
      <c r="AL22" s="57"/>
      <c r="AM22" s="56"/>
      <c r="AN22" s="908" t="s">
        <v>150</v>
      </c>
      <c r="AO22" s="908"/>
      <c r="AP22" s="908"/>
      <c r="AQ22" s="908"/>
      <c r="AR22" s="908"/>
      <c r="AS22" s="908"/>
      <c r="AT22" s="908"/>
      <c r="AU22" s="908"/>
      <c r="AV22" s="909"/>
      <c r="AW22" s="733">
        <v>232206</v>
      </c>
      <c r="AX22" s="734"/>
      <c r="AY22" s="734"/>
      <c r="AZ22" s="734"/>
      <c r="BA22" s="734"/>
      <c r="BB22" s="734"/>
      <c r="BC22" s="734"/>
      <c r="BD22" s="734"/>
      <c r="BE22" s="734"/>
      <c r="BF22" s="735">
        <v>2.2000000000000002</v>
      </c>
      <c r="BG22" s="735"/>
      <c r="BH22" s="735"/>
      <c r="BI22" s="735"/>
      <c r="BJ22" s="734">
        <v>31980</v>
      </c>
      <c r="BK22" s="833"/>
      <c r="BL22" s="833"/>
      <c r="BM22" s="833"/>
      <c r="BN22" s="833"/>
      <c r="BO22" s="833"/>
      <c r="BP22" s="834"/>
      <c r="BQ22" s="619" t="s">
        <v>149</v>
      </c>
      <c r="BR22" s="582"/>
      <c r="BS22" s="582"/>
      <c r="BT22" s="582"/>
      <c r="BU22" s="585"/>
      <c r="BV22" s="817" t="s">
        <v>403</v>
      </c>
      <c r="BW22" s="818"/>
      <c r="BX22" s="55"/>
      <c r="BY22" s="54"/>
      <c r="BZ22" s="36"/>
      <c r="CA22" s="806"/>
      <c r="CB22" s="806"/>
      <c r="CC22" s="806"/>
      <c r="CD22" s="806"/>
      <c r="CE22" s="806"/>
      <c r="CF22" s="806"/>
      <c r="CG22" s="806"/>
      <c r="CH22" s="806"/>
      <c r="CI22" s="806"/>
      <c r="CJ22" s="806"/>
      <c r="CK22" s="806"/>
      <c r="CL22" s="36"/>
      <c r="CM22" s="36"/>
      <c r="CN22" s="53"/>
      <c r="CO22" s="661"/>
      <c r="CP22" s="662"/>
      <c r="CQ22" s="662"/>
      <c r="CR22" s="662"/>
      <c r="CS22" s="662"/>
      <c r="CT22" s="855"/>
      <c r="CU22" s="806"/>
      <c r="CV22" s="806"/>
      <c r="CW22" s="806"/>
      <c r="CX22" s="806"/>
      <c r="CY22" s="856"/>
      <c r="CZ22" s="905"/>
      <c r="DA22" s="906"/>
      <c r="DB22" s="906"/>
      <c r="DC22" s="906"/>
      <c r="DD22" s="906"/>
      <c r="DE22" s="906"/>
      <c r="DF22" s="906"/>
      <c r="DG22" s="906"/>
      <c r="DH22" s="907"/>
      <c r="DI22" s="4"/>
    </row>
    <row r="23" spans="2:113" ht="13.5" customHeight="1">
      <c r="B23" s="659" t="s">
        <v>156</v>
      </c>
      <c r="C23" s="582"/>
      <c r="D23" s="582"/>
      <c r="E23" s="582"/>
      <c r="F23" s="582"/>
      <c r="G23" s="582"/>
      <c r="H23" s="582"/>
      <c r="I23" s="582"/>
      <c r="J23" s="582"/>
      <c r="K23" s="582"/>
      <c r="L23" s="585"/>
      <c r="M23" s="583">
        <v>66119</v>
      </c>
      <c r="N23" s="584"/>
      <c r="O23" s="584"/>
      <c r="P23" s="584"/>
      <c r="Q23" s="584"/>
      <c r="R23" s="584"/>
      <c r="S23" s="584"/>
      <c r="T23" s="584"/>
      <c r="U23" s="588">
        <v>0.2</v>
      </c>
      <c r="V23" s="588"/>
      <c r="W23" s="588"/>
      <c r="X23" s="588"/>
      <c r="Y23" s="584">
        <v>66119</v>
      </c>
      <c r="Z23" s="584"/>
      <c r="AA23" s="584"/>
      <c r="AB23" s="584"/>
      <c r="AC23" s="584"/>
      <c r="AD23" s="584"/>
      <c r="AE23" s="584"/>
      <c r="AF23" s="584"/>
      <c r="AG23" s="588">
        <v>0.4</v>
      </c>
      <c r="AH23" s="588"/>
      <c r="AI23" s="588"/>
      <c r="AJ23" s="647"/>
      <c r="AK23" s="46"/>
      <c r="AL23" s="4"/>
      <c r="AM23" s="894" t="s">
        <v>147</v>
      </c>
      <c r="AN23" s="894"/>
      <c r="AO23" s="894"/>
      <c r="AP23" s="894"/>
      <c r="AQ23" s="894"/>
      <c r="AR23" s="894"/>
      <c r="AS23" s="894"/>
      <c r="AT23" s="894"/>
      <c r="AU23" s="894"/>
      <c r="AV23" s="895"/>
      <c r="AW23" s="741">
        <v>4460882</v>
      </c>
      <c r="AX23" s="742"/>
      <c r="AY23" s="742"/>
      <c r="AZ23" s="742"/>
      <c r="BA23" s="742"/>
      <c r="BB23" s="742"/>
      <c r="BC23" s="742"/>
      <c r="BD23" s="742"/>
      <c r="BE23" s="742"/>
      <c r="BF23" s="743">
        <v>41.4</v>
      </c>
      <c r="BG23" s="743"/>
      <c r="BH23" s="743"/>
      <c r="BI23" s="743"/>
      <c r="BJ23" s="742" t="s">
        <v>368</v>
      </c>
      <c r="BK23" s="831"/>
      <c r="BL23" s="831"/>
      <c r="BM23" s="831"/>
      <c r="BN23" s="831"/>
      <c r="BO23" s="831"/>
      <c r="BP23" s="832"/>
      <c r="BQ23" s="835" t="s">
        <v>146</v>
      </c>
      <c r="BR23" s="695"/>
      <c r="BS23" s="695"/>
      <c r="BT23" s="695"/>
      <c r="BU23" s="696"/>
      <c r="BV23" s="817" t="s">
        <v>403</v>
      </c>
      <c r="BW23" s="818"/>
      <c r="BX23" s="720" t="s">
        <v>145</v>
      </c>
      <c r="BY23" s="896"/>
      <c r="BZ23" s="641" t="s">
        <v>144</v>
      </c>
      <c r="CA23" s="642"/>
      <c r="CB23" s="642"/>
      <c r="CC23" s="642"/>
      <c r="CD23" s="642"/>
      <c r="CE23" s="642"/>
      <c r="CF23" s="642"/>
      <c r="CG23" s="642"/>
      <c r="CH23" s="642"/>
      <c r="CI23" s="642"/>
      <c r="CJ23" s="642"/>
      <c r="CK23" s="642"/>
      <c r="CL23" s="642"/>
      <c r="CM23" s="642"/>
      <c r="CN23" s="643"/>
      <c r="CO23" s="899">
        <v>400</v>
      </c>
      <c r="CP23" s="900"/>
      <c r="CQ23" s="900"/>
      <c r="CR23" s="900"/>
      <c r="CS23" s="900"/>
      <c r="CT23" s="888">
        <f>CO23*CZ23</f>
        <v>1274400</v>
      </c>
      <c r="CU23" s="888"/>
      <c r="CV23" s="888"/>
      <c r="CW23" s="888"/>
      <c r="CX23" s="888"/>
      <c r="CY23" s="888"/>
      <c r="CZ23" s="888">
        <v>3186</v>
      </c>
      <c r="DA23" s="888"/>
      <c r="DB23" s="888"/>
      <c r="DC23" s="888"/>
      <c r="DD23" s="888"/>
      <c r="DE23" s="888"/>
      <c r="DF23" s="888"/>
      <c r="DG23" s="888"/>
      <c r="DH23" s="889"/>
      <c r="DI23" s="4"/>
    </row>
    <row r="24" spans="2:113" ht="13.5" customHeight="1">
      <c r="B24" s="659" t="s">
        <v>151</v>
      </c>
      <c r="C24" s="582"/>
      <c r="D24" s="582"/>
      <c r="E24" s="582"/>
      <c r="F24" s="582"/>
      <c r="G24" s="582"/>
      <c r="H24" s="582"/>
      <c r="I24" s="582"/>
      <c r="J24" s="582"/>
      <c r="K24" s="582"/>
      <c r="L24" s="585"/>
      <c r="M24" s="583">
        <v>3779407</v>
      </c>
      <c r="N24" s="584"/>
      <c r="O24" s="584"/>
      <c r="P24" s="584"/>
      <c r="Q24" s="584"/>
      <c r="R24" s="584"/>
      <c r="S24" s="584"/>
      <c r="T24" s="584"/>
      <c r="U24" s="588">
        <v>12.3</v>
      </c>
      <c r="V24" s="588"/>
      <c r="W24" s="588"/>
      <c r="X24" s="588"/>
      <c r="Y24" s="584">
        <v>3236660</v>
      </c>
      <c r="Z24" s="584"/>
      <c r="AA24" s="584"/>
      <c r="AB24" s="584"/>
      <c r="AC24" s="584"/>
      <c r="AD24" s="584"/>
      <c r="AE24" s="584"/>
      <c r="AF24" s="584"/>
      <c r="AG24" s="588">
        <v>21</v>
      </c>
      <c r="AH24" s="588"/>
      <c r="AI24" s="588"/>
      <c r="AJ24" s="647"/>
      <c r="AK24" s="46"/>
      <c r="AL24" s="4"/>
      <c r="AM24" s="4"/>
      <c r="AN24" s="582" t="s">
        <v>142</v>
      </c>
      <c r="AO24" s="582"/>
      <c r="AP24" s="582"/>
      <c r="AQ24" s="582"/>
      <c r="AR24" s="582"/>
      <c r="AS24" s="582"/>
      <c r="AT24" s="582"/>
      <c r="AU24" s="582"/>
      <c r="AV24" s="585"/>
      <c r="AW24" s="583">
        <v>4457008</v>
      </c>
      <c r="AX24" s="584"/>
      <c r="AY24" s="584"/>
      <c r="AZ24" s="584"/>
      <c r="BA24" s="584"/>
      <c r="BB24" s="584"/>
      <c r="BC24" s="584"/>
      <c r="BD24" s="584"/>
      <c r="BE24" s="584"/>
      <c r="BF24" s="588">
        <v>41.4</v>
      </c>
      <c r="BG24" s="588"/>
      <c r="BH24" s="588"/>
      <c r="BI24" s="588"/>
      <c r="BJ24" s="584" t="s">
        <v>368</v>
      </c>
      <c r="BK24" s="821"/>
      <c r="BL24" s="821"/>
      <c r="BM24" s="821"/>
      <c r="BN24" s="821"/>
      <c r="BO24" s="821"/>
      <c r="BP24" s="822"/>
      <c r="BQ24" s="890" t="s">
        <v>141</v>
      </c>
      <c r="BR24" s="891"/>
      <c r="BS24" s="891"/>
      <c r="BT24" s="891"/>
      <c r="BU24" s="892"/>
      <c r="BV24" s="817" t="s">
        <v>409</v>
      </c>
      <c r="BW24" s="818"/>
      <c r="BX24" s="720"/>
      <c r="BY24" s="896"/>
      <c r="BZ24" s="52"/>
      <c r="CA24" s="582" t="s">
        <v>140</v>
      </c>
      <c r="CB24" s="582"/>
      <c r="CC24" s="582"/>
      <c r="CD24" s="582"/>
      <c r="CE24" s="582"/>
      <c r="CF24" s="582"/>
      <c r="CG24" s="582"/>
      <c r="CH24" s="582"/>
      <c r="CI24" s="582"/>
      <c r="CJ24" s="582"/>
      <c r="CK24" s="582"/>
      <c r="CL24" s="582"/>
      <c r="CM24" s="582"/>
      <c r="CN24" s="585"/>
      <c r="CO24" s="583" t="s">
        <v>368</v>
      </c>
      <c r="CP24" s="584"/>
      <c r="CQ24" s="584"/>
      <c r="CR24" s="584"/>
      <c r="CS24" s="584"/>
      <c r="CT24" s="752" t="s">
        <v>368</v>
      </c>
      <c r="CU24" s="752"/>
      <c r="CV24" s="752"/>
      <c r="CW24" s="752"/>
      <c r="CX24" s="752"/>
      <c r="CY24" s="752"/>
      <c r="CZ24" s="752" t="s">
        <v>368</v>
      </c>
      <c r="DA24" s="752"/>
      <c r="DB24" s="752"/>
      <c r="DC24" s="752"/>
      <c r="DD24" s="752"/>
      <c r="DE24" s="752"/>
      <c r="DF24" s="752"/>
      <c r="DG24" s="752"/>
      <c r="DH24" s="754"/>
      <c r="DI24" s="4"/>
    </row>
    <row r="25" spans="2:113" ht="13.5" customHeight="1">
      <c r="B25" s="878" t="s">
        <v>116</v>
      </c>
      <c r="C25" s="885" t="s">
        <v>148</v>
      </c>
      <c r="D25" s="886"/>
      <c r="E25" s="886"/>
      <c r="F25" s="886"/>
      <c r="G25" s="886"/>
      <c r="H25" s="886"/>
      <c r="I25" s="886"/>
      <c r="J25" s="886"/>
      <c r="K25" s="886"/>
      <c r="L25" s="887"/>
      <c r="M25" s="741">
        <v>3236660</v>
      </c>
      <c r="N25" s="742"/>
      <c r="O25" s="742"/>
      <c r="P25" s="742"/>
      <c r="Q25" s="742"/>
      <c r="R25" s="742"/>
      <c r="S25" s="742"/>
      <c r="T25" s="742"/>
      <c r="U25" s="743">
        <v>10.6</v>
      </c>
      <c r="V25" s="743"/>
      <c r="W25" s="743"/>
      <c r="X25" s="743"/>
      <c r="Y25" s="742">
        <v>3236660</v>
      </c>
      <c r="Z25" s="742"/>
      <c r="AA25" s="742"/>
      <c r="AB25" s="742"/>
      <c r="AC25" s="742"/>
      <c r="AD25" s="742"/>
      <c r="AE25" s="742"/>
      <c r="AF25" s="742"/>
      <c r="AG25" s="743">
        <v>21</v>
      </c>
      <c r="AH25" s="743"/>
      <c r="AI25" s="743"/>
      <c r="AJ25" s="781"/>
      <c r="AK25" s="46"/>
      <c r="AL25" s="4"/>
      <c r="AM25" s="582" t="s">
        <v>138</v>
      </c>
      <c r="AN25" s="582"/>
      <c r="AO25" s="582"/>
      <c r="AP25" s="582"/>
      <c r="AQ25" s="582"/>
      <c r="AR25" s="582"/>
      <c r="AS25" s="582"/>
      <c r="AT25" s="582"/>
      <c r="AU25" s="582"/>
      <c r="AV25" s="585"/>
      <c r="AW25" s="583">
        <v>183607</v>
      </c>
      <c r="AX25" s="584"/>
      <c r="AY25" s="584"/>
      <c r="AZ25" s="584"/>
      <c r="BA25" s="584"/>
      <c r="BB25" s="584"/>
      <c r="BC25" s="584"/>
      <c r="BD25" s="584"/>
      <c r="BE25" s="584"/>
      <c r="BF25" s="588">
        <v>1.7</v>
      </c>
      <c r="BG25" s="588"/>
      <c r="BH25" s="588"/>
      <c r="BI25" s="588"/>
      <c r="BJ25" s="584" t="s">
        <v>368</v>
      </c>
      <c r="BK25" s="821"/>
      <c r="BL25" s="821"/>
      <c r="BM25" s="821"/>
      <c r="BN25" s="821"/>
      <c r="BO25" s="821"/>
      <c r="BP25" s="822"/>
      <c r="BQ25" s="619" t="s">
        <v>137</v>
      </c>
      <c r="BR25" s="582"/>
      <c r="BS25" s="582"/>
      <c r="BT25" s="582"/>
      <c r="BU25" s="585"/>
      <c r="BV25" s="817" t="s">
        <v>403</v>
      </c>
      <c r="BW25" s="818"/>
      <c r="BX25" s="720"/>
      <c r="BY25" s="896"/>
      <c r="BZ25" s="51"/>
      <c r="CA25" s="582" t="s">
        <v>136</v>
      </c>
      <c r="CB25" s="582"/>
      <c r="CC25" s="582"/>
      <c r="CD25" s="582"/>
      <c r="CE25" s="582"/>
      <c r="CF25" s="582"/>
      <c r="CG25" s="582"/>
      <c r="CH25" s="582"/>
      <c r="CI25" s="582"/>
      <c r="CJ25" s="582"/>
      <c r="CK25" s="582"/>
      <c r="CL25" s="582"/>
      <c r="CM25" s="582"/>
      <c r="CN25" s="585"/>
      <c r="CO25" s="583">
        <v>13</v>
      </c>
      <c r="CP25" s="584"/>
      <c r="CQ25" s="584"/>
      <c r="CR25" s="584"/>
      <c r="CS25" s="584"/>
      <c r="CT25" s="752">
        <v>43030</v>
      </c>
      <c r="CU25" s="752"/>
      <c r="CV25" s="752"/>
      <c r="CW25" s="752"/>
      <c r="CX25" s="752"/>
      <c r="CY25" s="752"/>
      <c r="CZ25" s="752">
        <v>3310</v>
      </c>
      <c r="DA25" s="752"/>
      <c r="DB25" s="752"/>
      <c r="DC25" s="752"/>
      <c r="DD25" s="752"/>
      <c r="DE25" s="752"/>
      <c r="DF25" s="752"/>
      <c r="DG25" s="752"/>
      <c r="DH25" s="754"/>
      <c r="DI25" s="4"/>
    </row>
    <row r="26" spans="2:113" ht="13.5" customHeight="1">
      <c r="B26" s="879"/>
      <c r="C26" s="881" t="s">
        <v>143</v>
      </c>
      <c r="D26" s="695"/>
      <c r="E26" s="695"/>
      <c r="F26" s="695"/>
      <c r="G26" s="695"/>
      <c r="H26" s="695"/>
      <c r="I26" s="695"/>
      <c r="J26" s="695"/>
      <c r="K26" s="695"/>
      <c r="L26" s="696"/>
      <c r="M26" s="583">
        <v>542747</v>
      </c>
      <c r="N26" s="584"/>
      <c r="O26" s="584"/>
      <c r="P26" s="584"/>
      <c r="Q26" s="584"/>
      <c r="R26" s="584"/>
      <c r="S26" s="584"/>
      <c r="T26" s="584"/>
      <c r="U26" s="588">
        <v>1.8</v>
      </c>
      <c r="V26" s="588"/>
      <c r="W26" s="588"/>
      <c r="X26" s="588"/>
      <c r="Y26" s="584" t="s">
        <v>368</v>
      </c>
      <c r="Z26" s="584"/>
      <c r="AA26" s="584"/>
      <c r="AB26" s="584"/>
      <c r="AC26" s="584"/>
      <c r="AD26" s="584"/>
      <c r="AE26" s="584"/>
      <c r="AF26" s="584"/>
      <c r="AG26" s="588" t="s">
        <v>368</v>
      </c>
      <c r="AH26" s="588"/>
      <c r="AI26" s="588"/>
      <c r="AJ26" s="647"/>
      <c r="AK26" s="46"/>
      <c r="AL26" s="4"/>
      <c r="AM26" s="582" t="s">
        <v>134</v>
      </c>
      <c r="AN26" s="582"/>
      <c r="AO26" s="582"/>
      <c r="AP26" s="582"/>
      <c r="AQ26" s="582"/>
      <c r="AR26" s="582"/>
      <c r="AS26" s="582"/>
      <c r="AT26" s="582"/>
      <c r="AU26" s="582"/>
      <c r="AV26" s="585"/>
      <c r="AW26" s="583">
        <v>393198</v>
      </c>
      <c r="AX26" s="584"/>
      <c r="AY26" s="584"/>
      <c r="AZ26" s="584"/>
      <c r="BA26" s="584"/>
      <c r="BB26" s="584"/>
      <c r="BC26" s="584"/>
      <c r="BD26" s="584"/>
      <c r="BE26" s="584"/>
      <c r="BF26" s="588">
        <v>3.7</v>
      </c>
      <c r="BG26" s="588"/>
      <c r="BH26" s="588"/>
      <c r="BI26" s="588"/>
      <c r="BJ26" s="584" t="s">
        <v>368</v>
      </c>
      <c r="BK26" s="821"/>
      <c r="BL26" s="821"/>
      <c r="BM26" s="821"/>
      <c r="BN26" s="821"/>
      <c r="BO26" s="821"/>
      <c r="BP26" s="822"/>
      <c r="BQ26" s="619"/>
      <c r="BR26" s="582"/>
      <c r="BS26" s="582"/>
      <c r="BT26" s="582"/>
      <c r="BU26" s="585"/>
      <c r="BV26" s="817"/>
      <c r="BW26" s="818"/>
      <c r="BX26" s="720"/>
      <c r="BY26" s="896"/>
      <c r="BZ26" s="619" t="s">
        <v>133</v>
      </c>
      <c r="CA26" s="582"/>
      <c r="CB26" s="582"/>
      <c r="CC26" s="582"/>
      <c r="CD26" s="582"/>
      <c r="CE26" s="582"/>
      <c r="CF26" s="582"/>
      <c r="CG26" s="582"/>
      <c r="CH26" s="582"/>
      <c r="CI26" s="582"/>
      <c r="CJ26" s="582"/>
      <c r="CK26" s="582"/>
      <c r="CL26" s="582"/>
      <c r="CM26" s="582"/>
      <c r="CN26" s="585"/>
      <c r="CO26" s="583">
        <v>2</v>
      </c>
      <c r="CP26" s="584"/>
      <c r="CQ26" s="584"/>
      <c r="CR26" s="584"/>
      <c r="CS26" s="584"/>
      <c r="CT26" s="752" t="s">
        <v>484</v>
      </c>
      <c r="CU26" s="752"/>
      <c r="CV26" s="752"/>
      <c r="CW26" s="752"/>
      <c r="CX26" s="752"/>
      <c r="CY26" s="752"/>
      <c r="CZ26" s="752" t="s">
        <v>484</v>
      </c>
      <c r="DA26" s="752"/>
      <c r="DB26" s="752"/>
      <c r="DC26" s="752"/>
      <c r="DD26" s="752"/>
      <c r="DE26" s="752"/>
      <c r="DF26" s="752"/>
      <c r="DG26" s="752"/>
      <c r="DH26" s="754"/>
      <c r="DI26" s="4"/>
    </row>
    <row r="27" spans="2:113" ht="13.5" customHeight="1">
      <c r="B27" s="880"/>
      <c r="C27" s="882" t="s">
        <v>139</v>
      </c>
      <c r="D27" s="883"/>
      <c r="E27" s="883"/>
      <c r="F27" s="883"/>
      <c r="G27" s="883"/>
      <c r="H27" s="883"/>
      <c r="I27" s="883"/>
      <c r="J27" s="883"/>
      <c r="K27" s="883"/>
      <c r="L27" s="884"/>
      <c r="M27" s="874" t="s">
        <v>368</v>
      </c>
      <c r="N27" s="875"/>
      <c r="O27" s="875"/>
      <c r="P27" s="875"/>
      <c r="Q27" s="875"/>
      <c r="R27" s="875"/>
      <c r="S27" s="875"/>
      <c r="T27" s="875"/>
      <c r="U27" s="876" t="s">
        <v>368</v>
      </c>
      <c r="V27" s="876"/>
      <c r="W27" s="876"/>
      <c r="X27" s="876"/>
      <c r="Y27" s="875" t="s">
        <v>368</v>
      </c>
      <c r="Z27" s="875"/>
      <c r="AA27" s="875"/>
      <c r="AB27" s="875"/>
      <c r="AC27" s="875"/>
      <c r="AD27" s="875"/>
      <c r="AE27" s="875"/>
      <c r="AF27" s="875"/>
      <c r="AG27" s="876" t="s">
        <v>368</v>
      </c>
      <c r="AH27" s="876"/>
      <c r="AI27" s="876"/>
      <c r="AJ27" s="877"/>
      <c r="AK27" s="46"/>
      <c r="AL27" s="4"/>
      <c r="AM27" s="582" t="s">
        <v>131</v>
      </c>
      <c r="AN27" s="582"/>
      <c r="AO27" s="582"/>
      <c r="AP27" s="582"/>
      <c r="AQ27" s="582"/>
      <c r="AR27" s="582"/>
      <c r="AS27" s="582"/>
      <c r="AT27" s="582"/>
      <c r="AU27" s="582"/>
      <c r="AV27" s="585"/>
      <c r="AW27" s="583" t="s">
        <v>368</v>
      </c>
      <c r="AX27" s="584"/>
      <c r="AY27" s="584"/>
      <c r="AZ27" s="584"/>
      <c r="BA27" s="584"/>
      <c r="BB27" s="584"/>
      <c r="BC27" s="584"/>
      <c r="BD27" s="584"/>
      <c r="BE27" s="584"/>
      <c r="BF27" s="588" t="s">
        <v>368</v>
      </c>
      <c r="BG27" s="588"/>
      <c r="BH27" s="588"/>
      <c r="BI27" s="588"/>
      <c r="BJ27" s="584" t="s">
        <v>368</v>
      </c>
      <c r="BK27" s="821"/>
      <c r="BL27" s="821"/>
      <c r="BM27" s="821"/>
      <c r="BN27" s="821"/>
      <c r="BO27" s="821"/>
      <c r="BP27" s="822"/>
      <c r="BQ27" s="619"/>
      <c r="BR27" s="582"/>
      <c r="BS27" s="582"/>
      <c r="BT27" s="582"/>
      <c r="BU27" s="585"/>
      <c r="BV27" s="817"/>
      <c r="BW27" s="818"/>
      <c r="BX27" s="720"/>
      <c r="BY27" s="896"/>
      <c r="BZ27" s="619" t="s">
        <v>130</v>
      </c>
      <c r="CA27" s="582"/>
      <c r="CB27" s="582"/>
      <c r="CC27" s="582"/>
      <c r="CD27" s="582"/>
      <c r="CE27" s="582"/>
      <c r="CF27" s="582"/>
      <c r="CG27" s="582"/>
      <c r="CH27" s="582"/>
      <c r="CI27" s="582"/>
      <c r="CJ27" s="582"/>
      <c r="CK27" s="582"/>
      <c r="CL27" s="582"/>
      <c r="CM27" s="582"/>
      <c r="CN27" s="585"/>
      <c r="CO27" s="583" t="s">
        <v>368</v>
      </c>
      <c r="CP27" s="584"/>
      <c r="CQ27" s="584"/>
      <c r="CR27" s="584"/>
      <c r="CS27" s="584"/>
      <c r="CT27" s="752" t="s">
        <v>368</v>
      </c>
      <c r="CU27" s="752"/>
      <c r="CV27" s="752"/>
      <c r="CW27" s="752"/>
      <c r="CX27" s="752"/>
      <c r="CY27" s="752"/>
      <c r="CZ27" s="752" t="s">
        <v>368</v>
      </c>
      <c r="DA27" s="752"/>
      <c r="DB27" s="752"/>
      <c r="DC27" s="752"/>
      <c r="DD27" s="752"/>
      <c r="DE27" s="752"/>
      <c r="DF27" s="752"/>
      <c r="DG27" s="752"/>
      <c r="DH27" s="754"/>
      <c r="DI27" s="4"/>
    </row>
    <row r="28" spans="2:113" ht="13.5" customHeight="1">
      <c r="B28" s="659" t="s">
        <v>135</v>
      </c>
      <c r="C28" s="582"/>
      <c r="D28" s="582"/>
      <c r="E28" s="582"/>
      <c r="F28" s="582"/>
      <c r="G28" s="582"/>
      <c r="H28" s="582"/>
      <c r="I28" s="582"/>
      <c r="J28" s="582"/>
      <c r="K28" s="582"/>
      <c r="L28" s="585"/>
      <c r="M28" s="870">
        <v>16726760</v>
      </c>
      <c r="N28" s="871"/>
      <c r="O28" s="871"/>
      <c r="P28" s="871"/>
      <c r="Q28" s="871"/>
      <c r="R28" s="871"/>
      <c r="S28" s="871"/>
      <c r="T28" s="871"/>
      <c r="U28" s="872">
        <v>54.6</v>
      </c>
      <c r="V28" s="872"/>
      <c r="W28" s="872"/>
      <c r="X28" s="872"/>
      <c r="Y28" s="871">
        <v>15323906</v>
      </c>
      <c r="Z28" s="871"/>
      <c r="AA28" s="871"/>
      <c r="AB28" s="871"/>
      <c r="AC28" s="871"/>
      <c r="AD28" s="871"/>
      <c r="AE28" s="871"/>
      <c r="AF28" s="871"/>
      <c r="AG28" s="872">
        <v>99.2</v>
      </c>
      <c r="AH28" s="872"/>
      <c r="AI28" s="872"/>
      <c r="AJ28" s="873"/>
      <c r="AK28" s="49"/>
      <c r="AL28" s="6"/>
      <c r="AM28" s="695" t="s">
        <v>128</v>
      </c>
      <c r="AN28" s="695"/>
      <c r="AO28" s="695"/>
      <c r="AP28" s="695"/>
      <c r="AQ28" s="695"/>
      <c r="AR28" s="695"/>
      <c r="AS28" s="695"/>
      <c r="AT28" s="695"/>
      <c r="AU28" s="695"/>
      <c r="AV28" s="696"/>
      <c r="AW28" s="583" t="s">
        <v>368</v>
      </c>
      <c r="AX28" s="584"/>
      <c r="AY28" s="584"/>
      <c r="AZ28" s="584"/>
      <c r="BA28" s="584"/>
      <c r="BB28" s="584"/>
      <c r="BC28" s="584"/>
      <c r="BD28" s="584"/>
      <c r="BE28" s="584"/>
      <c r="BF28" s="588" t="s">
        <v>368</v>
      </c>
      <c r="BG28" s="588"/>
      <c r="BH28" s="588"/>
      <c r="BI28" s="588"/>
      <c r="BJ28" s="584" t="s">
        <v>368</v>
      </c>
      <c r="BK28" s="821"/>
      <c r="BL28" s="821"/>
      <c r="BM28" s="821"/>
      <c r="BN28" s="821"/>
      <c r="BO28" s="821"/>
      <c r="BP28" s="822"/>
      <c r="BQ28" s="619"/>
      <c r="BR28" s="582"/>
      <c r="BS28" s="582"/>
      <c r="BT28" s="582"/>
      <c r="BU28" s="585"/>
      <c r="BV28" s="817"/>
      <c r="BW28" s="818"/>
      <c r="BX28" s="897"/>
      <c r="BY28" s="898"/>
      <c r="BZ28" s="697" t="s">
        <v>30</v>
      </c>
      <c r="CA28" s="662"/>
      <c r="CB28" s="662"/>
      <c r="CC28" s="662"/>
      <c r="CD28" s="662"/>
      <c r="CE28" s="662"/>
      <c r="CF28" s="662"/>
      <c r="CG28" s="662"/>
      <c r="CH28" s="662"/>
      <c r="CI28" s="662"/>
      <c r="CJ28" s="662"/>
      <c r="CK28" s="662"/>
      <c r="CL28" s="662"/>
      <c r="CM28" s="662"/>
      <c r="CN28" s="663"/>
      <c r="CO28" s="583">
        <v>397</v>
      </c>
      <c r="CP28" s="584"/>
      <c r="CQ28" s="584"/>
      <c r="CR28" s="584"/>
      <c r="CS28" s="584"/>
      <c r="CT28" s="752">
        <v>1266782</v>
      </c>
      <c r="CU28" s="752"/>
      <c r="CV28" s="752"/>
      <c r="CW28" s="752"/>
      <c r="CX28" s="752"/>
      <c r="CY28" s="752"/>
      <c r="CZ28" s="752">
        <v>3191</v>
      </c>
      <c r="DA28" s="752"/>
      <c r="DB28" s="752"/>
      <c r="DC28" s="752"/>
      <c r="DD28" s="752"/>
      <c r="DE28" s="752"/>
      <c r="DF28" s="752"/>
      <c r="DG28" s="752"/>
      <c r="DH28" s="754"/>
      <c r="DI28" s="4"/>
    </row>
    <row r="29" spans="2:113" ht="13.5" customHeight="1">
      <c r="B29" s="853" t="s">
        <v>132</v>
      </c>
      <c r="C29" s="695"/>
      <c r="D29" s="695"/>
      <c r="E29" s="695"/>
      <c r="F29" s="695"/>
      <c r="G29" s="695"/>
      <c r="H29" s="695"/>
      <c r="I29" s="695"/>
      <c r="J29" s="695"/>
      <c r="K29" s="695"/>
      <c r="L29" s="696"/>
      <c r="M29" s="583">
        <v>12140</v>
      </c>
      <c r="N29" s="584"/>
      <c r="O29" s="584"/>
      <c r="P29" s="584"/>
      <c r="Q29" s="584"/>
      <c r="R29" s="584"/>
      <c r="S29" s="584"/>
      <c r="T29" s="584"/>
      <c r="U29" s="588">
        <v>0</v>
      </c>
      <c r="V29" s="588"/>
      <c r="W29" s="588"/>
      <c r="X29" s="588"/>
      <c r="Y29" s="584">
        <v>12140</v>
      </c>
      <c r="Z29" s="584"/>
      <c r="AA29" s="584"/>
      <c r="AB29" s="584"/>
      <c r="AC29" s="584"/>
      <c r="AD29" s="584"/>
      <c r="AE29" s="584"/>
      <c r="AF29" s="584"/>
      <c r="AG29" s="588">
        <v>0.1</v>
      </c>
      <c r="AH29" s="588"/>
      <c r="AI29" s="588"/>
      <c r="AJ29" s="647"/>
      <c r="AK29" s="49"/>
      <c r="AL29" s="582" t="s">
        <v>126</v>
      </c>
      <c r="AM29" s="582"/>
      <c r="AN29" s="582"/>
      <c r="AO29" s="582"/>
      <c r="AP29" s="582"/>
      <c r="AQ29" s="582"/>
      <c r="AR29" s="582"/>
      <c r="AS29" s="582"/>
      <c r="AT29" s="582"/>
      <c r="AU29" s="582"/>
      <c r="AV29" s="585"/>
      <c r="AW29" s="583" t="s">
        <v>368</v>
      </c>
      <c r="AX29" s="584"/>
      <c r="AY29" s="584"/>
      <c r="AZ29" s="584"/>
      <c r="BA29" s="584"/>
      <c r="BB29" s="584"/>
      <c r="BC29" s="584"/>
      <c r="BD29" s="584"/>
      <c r="BE29" s="584"/>
      <c r="BF29" s="588" t="s">
        <v>368</v>
      </c>
      <c r="BG29" s="588"/>
      <c r="BH29" s="588"/>
      <c r="BI29" s="588"/>
      <c r="BJ29" s="584" t="s">
        <v>368</v>
      </c>
      <c r="BK29" s="821"/>
      <c r="BL29" s="821"/>
      <c r="BM29" s="821"/>
      <c r="BN29" s="821"/>
      <c r="BO29" s="821"/>
      <c r="BP29" s="822"/>
      <c r="BQ29" s="861"/>
      <c r="BR29" s="862"/>
      <c r="BS29" s="862"/>
      <c r="BT29" s="862"/>
      <c r="BU29" s="863"/>
      <c r="BV29" s="864"/>
      <c r="BW29" s="816"/>
      <c r="BX29" s="865" t="s">
        <v>413</v>
      </c>
      <c r="BY29" s="866"/>
      <c r="BZ29" s="866"/>
      <c r="CA29" s="866"/>
      <c r="CB29" s="866"/>
      <c r="CC29" s="866"/>
      <c r="CD29" s="866"/>
      <c r="CE29" s="866"/>
      <c r="CF29" s="866"/>
      <c r="CG29" s="866"/>
      <c r="CH29" s="866"/>
      <c r="CI29" s="866"/>
      <c r="CJ29" s="866"/>
      <c r="CK29" s="866"/>
      <c r="CL29" s="866"/>
      <c r="CM29" s="866"/>
      <c r="CN29" s="867"/>
      <c r="CO29" s="868">
        <v>99.4</v>
      </c>
      <c r="CP29" s="784"/>
      <c r="CQ29" s="784"/>
      <c r="CR29" s="784"/>
      <c r="CS29" s="784"/>
      <c r="CT29" s="784"/>
      <c r="CU29" s="784"/>
      <c r="CV29" s="784"/>
      <c r="CW29" s="784"/>
      <c r="CX29" s="784"/>
      <c r="CY29" s="784"/>
      <c r="CZ29" s="784"/>
      <c r="DA29" s="784"/>
      <c r="DB29" s="784"/>
      <c r="DC29" s="784"/>
      <c r="DD29" s="784"/>
      <c r="DE29" s="784"/>
      <c r="DF29" s="784"/>
      <c r="DG29" s="784"/>
      <c r="DH29" s="869"/>
      <c r="DI29" s="4"/>
    </row>
    <row r="30" spans="2:113" ht="13.5" customHeight="1">
      <c r="B30" s="659" t="s">
        <v>129</v>
      </c>
      <c r="C30" s="582"/>
      <c r="D30" s="582"/>
      <c r="E30" s="582"/>
      <c r="F30" s="582"/>
      <c r="G30" s="582"/>
      <c r="H30" s="582"/>
      <c r="I30" s="582"/>
      <c r="J30" s="582"/>
      <c r="K30" s="582"/>
      <c r="L30" s="585"/>
      <c r="M30" s="583">
        <v>403763</v>
      </c>
      <c r="N30" s="584"/>
      <c r="O30" s="584"/>
      <c r="P30" s="584"/>
      <c r="Q30" s="584"/>
      <c r="R30" s="584"/>
      <c r="S30" s="584"/>
      <c r="T30" s="584"/>
      <c r="U30" s="588">
        <v>1.3</v>
      </c>
      <c r="V30" s="588"/>
      <c r="W30" s="588"/>
      <c r="X30" s="588"/>
      <c r="Y30" s="584" t="s">
        <v>368</v>
      </c>
      <c r="Z30" s="584"/>
      <c r="AA30" s="584"/>
      <c r="AB30" s="584"/>
      <c r="AC30" s="584"/>
      <c r="AD30" s="584"/>
      <c r="AE30" s="584"/>
      <c r="AF30" s="584"/>
      <c r="AG30" s="588" t="s">
        <v>368</v>
      </c>
      <c r="AH30" s="588"/>
      <c r="AI30" s="588"/>
      <c r="AJ30" s="647"/>
      <c r="AK30" s="619" t="s">
        <v>123</v>
      </c>
      <c r="AL30" s="582"/>
      <c r="AM30" s="582"/>
      <c r="AN30" s="582"/>
      <c r="AO30" s="582"/>
      <c r="AP30" s="582"/>
      <c r="AQ30" s="582"/>
      <c r="AR30" s="582"/>
      <c r="AS30" s="582"/>
      <c r="AT30" s="582"/>
      <c r="AU30" s="582"/>
      <c r="AV30" s="585"/>
      <c r="AW30" s="583">
        <v>871606</v>
      </c>
      <c r="AX30" s="584"/>
      <c r="AY30" s="584"/>
      <c r="AZ30" s="584"/>
      <c r="BA30" s="584"/>
      <c r="BB30" s="584"/>
      <c r="BC30" s="584"/>
      <c r="BD30" s="584"/>
      <c r="BE30" s="584"/>
      <c r="BF30" s="588">
        <v>8.1</v>
      </c>
      <c r="BG30" s="588"/>
      <c r="BH30" s="588"/>
      <c r="BI30" s="588"/>
      <c r="BJ30" s="584" t="s">
        <v>368</v>
      </c>
      <c r="BK30" s="821"/>
      <c r="BL30" s="821"/>
      <c r="BM30" s="821"/>
      <c r="BN30" s="821"/>
      <c r="BO30" s="821"/>
      <c r="BP30" s="822"/>
      <c r="BQ30" s="728" t="s">
        <v>122</v>
      </c>
      <c r="BR30" s="632"/>
      <c r="BS30" s="632"/>
      <c r="BT30" s="632"/>
      <c r="BU30" s="632"/>
      <c r="BV30" s="632"/>
      <c r="BW30" s="632"/>
      <c r="BX30" s="632"/>
      <c r="BY30" s="632"/>
      <c r="BZ30" s="632"/>
      <c r="CA30" s="632"/>
      <c r="CB30" s="632"/>
      <c r="CC30" s="632"/>
      <c r="CD30" s="633"/>
      <c r="CE30" s="801"/>
      <c r="CF30" s="632" t="s">
        <v>121</v>
      </c>
      <c r="CG30" s="632"/>
      <c r="CH30" s="632"/>
      <c r="CI30" s="632"/>
      <c r="CJ30" s="632"/>
      <c r="CK30" s="632"/>
      <c r="CL30" s="632"/>
      <c r="CM30" s="632"/>
      <c r="CN30" s="854"/>
      <c r="CO30" s="795" t="s">
        <v>120</v>
      </c>
      <c r="CP30" s="788"/>
      <c r="CQ30" s="788"/>
      <c r="CR30" s="788"/>
      <c r="CS30" s="796"/>
      <c r="CT30" s="857" t="s">
        <v>119</v>
      </c>
      <c r="CU30" s="844"/>
      <c r="CV30" s="844"/>
      <c r="CW30" s="844"/>
      <c r="CX30" s="844"/>
      <c r="CY30" s="845"/>
      <c r="CZ30" s="638" t="s">
        <v>414</v>
      </c>
      <c r="DA30" s="639"/>
      <c r="DB30" s="639"/>
      <c r="DC30" s="639"/>
      <c r="DD30" s="639"/>
      <c r="DE30" s="639"/>
      <c r="DF30" s="639"/>
      <c r="DG30" s="639"/>
      <c r="DH30" s="859"/>
    </row>
    <row r="31" spans="2:113" ht="13.5" customHeight="1">
      <c r="B31" s="659" t="s">
        <v>127</v>
      </c>
      <c r="C31" s="582"/>
      <c r="D31" s="582"/>
      <c r="E31" s="582"/>
      <c r="F31" s="582"/>
      <c r="G31" s="582"/>
      <c r="H31" s="582"/>
      <c r="I31" s="582"/>
      <c r="J31" s="582"/>
      <c r="K31" s="582"/>
      <c r="L31" s="585"/>
      <c r="M31" s="583">
        <v>166958</v>
      </c>
      <c r="N31" s="584"/>
      <c r="O31" s="584"/>
      <c r="P31" s="584"/>
      <c r="Q31" s="584"/>
      <c r="R31" s="584"/>
      <c r="S31" s="584"/>
      <c r="T31" s="584"/>
      <c r="U31" s="588">
        <v>0.5</v>
      </c>
      <c r="V31" s="588"/>
      <c r="W31" s="588"/>
      <c r="X31" s="588"/>
      <c r="Y31" s="584">
        <v>24535</v>
      </c>
      <c r="Z31" s="584"/>
      <c r="AA31" s="584"/>
      <c r="AB31" s="584"/>
      <c r="AC31" s="584"/>
      <c r="AD31" s="584"/>
      <c r="AE31" s="584"/>
      <c r="AF31" s="584"/>
      <c r="AG31" s="588">
        <v>0.2</v>
      </c>
      <c r="AH31" s="588"/>
      <c r="AI31" s="588"/>
      <c r="AJ31" s="647"/>
      <c r="AK31" s="49"/>
      <c r="AL31" s="667" t="s">
        <v>118</v>
      </c>
      <c r="AM31" s="667"/>
      <c r="AN31" s="667"/>
      <c r="AO31" s="667"/>
      <c r="AP31" s="667"/>
      <c r="AQ31" s="667"/>
      <c r="AR31" s="667"/>
      <c r="AS31" s="667"/>
      <c r="AT31" s="667"/>
      <c r="AU31" s="667"/>
      <c r="AV31" s="668"/>
      <c r="AW31" s="733">
        <v>871606</v>
      </c>
      <c r="AX31" s="734"/>
      <c r="AY31" s="734"/>
      <c r="AZ31" s="734"/>
      <c r="BA31" s="734"/>
      <c r="BB31" s="734"/>
      <c r="BC31" s="734"/>
      <c r="BD31" s="734"/>
      <c r="BE31" s="734"/>
      <c r="BF31" s="735">
        <v>8.1</v>
      </c>
      <c r="BG31" s="735"/>
      <c r="BH31" s="735"/>
      <c r="BI31" s="735"/>
      <c r="BJ31" s="734" t="s">
        <v>368</v>
      </c>
      <c r="BK31" s="833"/>
      <c r="BL31" s="833"/>
      <c r="BM31" s="833"/>
      <c r="BN31" s="833"/>
      <c r="BO31" s="833"/>
      <c r="BP31" s="834"/>
      <c r="BQ31" s="697"/>
      <c r="BR31" s="662"/>
      <c r="BS31" s="662"/>
      <c r="BT31" s="662"/>
      <c r="BU31" s="662"/>
      <c r="BV31" s="662"/>
      <c r="BW31" s="662"/>
      <c r="BX31" s="662"/>
      <c r="BY31" s="662"/>
      <c r="BZ31" s="662"/>
      <c r="CA31" s="662"/>
      <c r="CB31" s="662"/>
      <c r="CC31" s="662"/>
      <c r="CD31" s="663"/>
      <c r="CE31" s="823"/>
      <c r="CF31" s="662"/>
      <c r="CG31" s="662"/>
      <c r="CH31" s="662"/>
      <c r="CI31" s="662"/>
      <c r="CJ31" s="662"/>
      <c r="CK31" s="662"/>
      <c r="CL31" s="662"/>
      <c r="CM31" s="662"/>
      <c r="CN31" s="824"/>
      <c r="CO31" s="855"/>
      <c r="CP31" s="806"/>
      <c r="CQ31" s="806"/>
      <c r="CR31" s="806"/>
      <c r="CS31" s="856"/>
      <c r="CT31" s="858"/>
      <c r="CU31" s="674"/>
      <c r="CV31" s="674"/>
      <c r="CW31" s="674"/>
      <c r="CX31" s="674"/>
      <c r="CY31" s="675"/>
      <c r="CZ31" s="644"/>
      <c r="DA31" s="645"/>
      <c r="DB31" s="645"/>
      <c r="DC31" s="645"/>
      <c r="DD31" s="645"/>
      <c r="DE31" s="645"/>
      <c r="DF31" s="645"/>
      <c r="DG31" s="645"/>
      <c r="DH31" s="860"/>
      <c r="DI31" s="4"/>
    </row>
    <row r="32" spans="2:113" ht="13.5" customHeight="1">
      <c r="B32" s="659" t="s">
        <v>124</v>
      </c>
      <c r="C32" s="582"/>
      <c r="D32" s="582"/>
      <c r="E32" s="582"/>
      <c r="F32" s="582"/>
      <c r="G32" s="582"/>
      <c r="H32" s="582"/>
      <c r="I32" s="582"/>
      <c r="J32" s="582"/>
      <c r="K32" s="582"/>
      <c r="L32" s="585"/>
      <c r="M32" s="583">
        <v>271240</v>
      </c>
      <c r="N32" s="584"/>
      <c r="O32" s="584"/>
      <c r="P32" s="584"/>
      <c r="Q32" s="584"/>
      <c r="R32" s="584"/>
      <c r="S32" s="584"/>
      <c r="T32" s="584"/>
      <c r="U32" s="588">
        <v>0.9</v>
      </c>
      <c r="V32" s="588"/>
      <c r="W32" s="588"/>
      <c r="X32" s="588"/>
      <c r="Y32" s="584" t="s">
        <v>368</v>
      </c>
      <c r="Z32" s="584"/>
      <c r="AA32" s="584"/>
      <c r="AB32" s="584"/>
      <c r="AC32" s="584"/>
      <c r="AD32" s="584"/>
      <c r="AE32" s="584"/>
      <c r="AF32" s="584"/>
      <c r="AG32" s="588" t="s">
        <v>368</v>
      </c>
      <c r="AH32" s="588"/>
      <c r="AI32" s="588"/>
      <c r="AJ32" s="647"/>
      <c r="AK32" s="846" t="s">
        <v>116</v>
      </c>
      <c r="AL32" s="50"/>
      <c r="AM32" s="726" t="s">
        <v>115</v>
      </c>
      <c r="AN32" s="726"/>
      <c r="AO32" s="726"/>
      <c r="AP32" s="726"/>
      <c r="AQ32" s="726"/>
      <c r="AR32" s="726"/>
      <c r="AS32" s="726"/>
      <c r="AT32" s="726"/>
      <c r="AU32" s="726"/>
      <c r="AV32" s="727"/>
      <c r="AW32" s="741">
        <v>11499</v>
      </c>
      <c r="AX32" s="742"/>
      <c r="AY32" s="742"/>
      <c r="AZ32" s="742"/>
      <c r="BA32" s="742"/>
      <c r="BB32" s="742"/>
      <c r="BC32" s="742"/>
      <c r="BD32" s="742"/>
      <c r="BE32" s="742"/>
      <c r="BF32" s="743">
        <v>0.1</v>
      </c>
      <c r="BG32" s="743"/>
      <c r="BH32" s="743"/>
      <c r="BI32" s="743"/>
      <c r="BJ32" s="742" t="s">
        <v>368</v>
      </c>
      <c r="BK32" s="831"/>
      <c r="BL32" s="831"/>
      <c r="BM32" s="831"/>
      <c r="BN32" s="831"/>
      <c r="BO32" s="831"/>
      <c r="BP32" s="832"/>
      <c r="BQ32" s="843" t="s">
        <v>114</v>
      </c>
      <c r="BR32" s="844"/>
      <c r="BS32" s="844"/>
      <c r="BT32" s="844"/>
      <c r="BU32" s="845"/>
      <c r="BV32" s="839" t="s">
        <v>409</v>
      </c>
      <c r="BW32" s="840"/>
      <c r="BX32" s="728" t="s">
        <v>113</v>
      </c>
      <c r="BY32" s="632"/>
      <c r="BZ32" s="632"/>
      <c r="CA32" s="632"/>
      <c r="CB32" s="633"/>
      <c r="CC32" s="839" t="s">
        <v>409</v>
      </c>
      <c r="CD32" s="840"/>
      <c r="CE32" s="728" t="s">
        <v>112</v>
      </c>
      <c r="CF32" s="632"/>
      <c r="CG32" s="632"/>
      <c r="CH32" s="632"/>
      <c r="CI32" s="632"/>
      <c r="CJ32" s="632"/>
      <c r="CK32" s="632"/>
      <c r="CL32" s="632"/>
      <c r="CM32" s="632"/>
      <c r="CN32" s="633"/>
      <c r="CO32" s="841">
        <v>1</v>
      </c>
      <c r="CP32" s="614"/>
      <c r="CQ32" s="614"/>
      <c r="CR32" s="614"/>
      <c r="CS32" s="614"/>
      <c r="CT32" s="842" t="s">
        <v>575</v>
      </c>
      <c r="CU32" s="842"/>
      <c r="CV32" s="842"/>
      <c r="CW32" s="842"/>
      <c r="CX32" s="842"/>
      <c r="CY32" s="842"/>
      <c r="CZ32" s="750">
        <v>8600</v>
      </c>
      <c r="DA32" s="783"/>
      <c r="DB32" s="783"/>
      <c r="DC32" s="783"/>
      <c r="DD32" s="783"/>
      <c r="DE32" s="783"/>
      <c r="DF32" s="783"/>
      <c r="DG32" s="783"/>
      <c r="DH32" s="786"/>
      <c r="DI32" s="4"/>
    </row>
    <row r="33" spans="2:113" ht="13.5" customHeight="1">
      <c r="B33" s="849" t="s">
        <v>8</v>
      </c>
      <c r="C33" s="773"/>
      <c r="D33" s="773"/>
      <c r="E33" s="773"/>
      <c r="F33" s="773"/>
      <c r="G33" s="773"/>
      <c r="H33" s="773"/>
      <c r="I33" s="773"/>
      <c r="J33" s="773"/>
      <c r="K33" s="773"/>
      <c r="L33" s="774"/>
      <c r="M33" s="583">
        <v>4489416</v>
      </c>
      <c r="N33" s="584"/>
      <c r="O33" s="584"/>
      <c r="P33" s="584"/>
      <c r="Q33" s="584"/>
      <c r="R33" s="584"/>
      <c r="S33" s="584"/>
      <c r="T33" s="584"/>
      <c r="U33" s="588">
        <v>14.7</v>
      </c>
      <c r="V33" s="588"/>
      <c r="W33" s="588"/>
      <c r="X33" s="588"/>
      <c r="Y33" s="584" t="s">
        <v>368</v>
      </c>
      <c r="Z33" s="584"/>
      <c r="AA33" s="584"/>
      <c r="AB33" s="584"/>
      <c r="AC33" s="584"/>
      <c r="AD33" s="584"/>
      <c r="AE33" s="584"/>
      <c r="AF33" s="584"/>
      <c r="AG33" s="588" t="s">
        <v>368</v>
      </c>
      <c r="AH33" s="588"/>
      <c r="AI33" s="588"/>
      <c r="AJ33" s="647"/>
      <c r="AK33" s="847"/>
      <c r="AL33" s="49"/>
      <c r="AM33" s="773" t="s">
        <v>416</v>
      </c>
      <c r="AN33" s="773"/>
      <c r="AO33" s="773"/>
      <c r="AP33" s="773"/>
      <c r="AQ33" s="773"/>
      <c r="AR33" s="773"/>
      <c r="AS33" s="773"/>
      <c r="AT33" s="773"/>
      <c r="AU33" s="773"/>
      <c r="AV33" s="774"/>
      <c r="AW33" s="583" t="s">
        <v>368</v>
      </c>
      <c r="AX33" s="584"/>
      <c r="AY33" s="584"/>
      <c r="AZ33" s="584"/>
      <c r="BA33" s="584"/>
      <c r="BB33" s="584"/>
      <c r="BC33" s="584"/>
      <c r="BD33" s="584"/>
      <c r="BE33" s="584"/>
      <c r="BF33" s="588" t="s">
        <v>368</v>
      </c>
      <c r="BG33" s="588"/>
      <c r="BH33" s="588"/>
      <c r="BI33" s="588"/>
      <c r="BJ33" s="584" t="s">
        <v>368</v>
      </c>
      <c r="BK33" s="821"/>
      <c r="BL33" s="821"/>
      <c r="BM33" s="821"/>
      <c r="BN33" s="821"/>
      <c r="BO33" s="821"/>
      <c r="BP33" s="822"/>
      <c r="BQ33" s="838" t="s">
        <v>110</v>
      </c>
      <c r="BR33" s="708"/>
      <c r="BS33" s="708"/>
      <c r="BT33" s="708"/>
      <c r="BU33" s="709"/>
      <c r="BV33" s="817" t="s">
        <v>403</v>
      </c>
      <c r="BW33" s="818"/>
      <c r="BX33" s="619" t="s">
        <v>109</v>
      </c>
      <c r="BY33" s="582"/>
      <c r="BZ33" s="582"/>
      <c r="CA33" s="582"/>
      <c r="CB33" s="585"/>
      <c r="CC33" s="817" t="s">
        <v>409</v>
      </c>
      <c r="CD33" s="818"/>
      <c r="CE33" s="619" t="s">
        <v>108</v>
      </c>
      <c r="CF33" s="582"/>
      <c r="CG33" s="582"/>
      <c r="CH33" s="582"/>
      <c r="CI33" s="582"/>
      <c r="CJ33" s="582"/>
      <c r="CK33" s="582"/>
      <c r="CL33" s="582"/>
      <c r="CM33" s="582"/>
      <c r="CN33" s="585"/>
      <c r="CO33" s="819">
        <v>1</v>
      </c>
      <c r="CP33" s="752"/>
      <c r="CQ33" s="752"/>
      <c r="CR33" s="752"/>
      <c r="CS33" s="752"/>
      <c r="CT33" s="820" t="s">
        <v>491</v>
      </c>
      <c r="CU33" s="820"/>
      <c r="CV33" s="820"/>
      <c r="CW33" s="820"/>
      <c r="CX33" s="820"/>
      <c r="CY33" s="820"/>
      <c r="CZ33" s="584">
        <v>7400</v>
      </c>
      <c r="DA33" s="752"/>
      <c r="DB33" s="752"/>
      <c r="DC33" s="752"/>
      <c r="DD33" s="752"/>
      <c r="DE33" s="752"/>
      <c r="DF33" s="752"/>
      <c r="DG33" s="752"/>
      <c r="DH33" s="754"/>
      <c r="DI33" s="4"/>
    </row>
    <row r="34" spans="2:113" ht="13.5" customHeight="1">
      <c r="B34" s="850" t="s">
        <v>117</v>
      </c>
      <c r="C34" s="851"/>
      <c r="D34" s="851"/>
      <c r="E34" s="851"/>
      <c r="F34" s="851"/>
      <c r="G34" s="851"/>
      <c r="H34" s="851"/>
      <c r="I34" s="851"/>
      <c r="J34" s="851"/>
      <c r="K34" s="851"/>
      <c r="L34" s="852"/>
      <c r="M34" s="583" t="s">
        <v>368</v>
      </c>
      <c r="N34" s="584"/>
      <c r="O34" s="584"/>
      <c r="P34" s="584"/>
      <c r="Q34" s="584"/>
      <c r="R34" s="584"/>
      <c r="S34" s="584"/>
      <c r="T34" s="584"/>
      <c r="U34" s="588" t="s">
        <v>368</v>
      </c>
      <c r="V34" s="588"/>
      <c r="W34" s="588"/>
      <c r="X34" s="588"/>
      <c r="Y34" s="584" t="s">
        <v>368</v>
      </c>
      <c r="Z34" s="584"/>
      <c r="AA34" s="584"/>
      <c r="AB34" s="584"/>
      <c r="AC34" s="584"/>
      <c r="AD34" s="584"/>
      <c r="AE34" s="584"/>
      <c r="AF34" s="584"/>
      <c r="AG34" s="588" t="s">
        <v>368</v>
      </c>
      <c r="AH34" s="588"/>
      <c r="AI34" s="588"/>
      <c r="AJ34" s="713"/>
      <c r="AK34" s="847"/>
      <c r="AL34" s="49"/>
      <c r="AM34" s="582" t="s">
        <v>106</v>
      </c>
      <c r="AN34" s="582"/>
      <c r="AO34" s="582"/>
      <c r="AP34" s="582"/>
      <c r="AQ34" s="582"/>
      <c r="AR34" s="582"/>
      <c r="AS34" s="582"/>
      <c r="AT34" s="582"/>
      <c r="AU34" s="582"/>
      <c r="AV34" s="585"/>
      <c r="AW34" s="583">
        <v>860107</v>
      </c>
      <c r="AX34" s="584"/>
      <c r="AY34" s="584"/>
      <c r="AZ34" s="584"/>
      <c r="BA34" s="584"/>
      <c r="BB34" s="584"/>
      <c r="BC34" s="584"/>
      <c r="BD34" s="584"/>
      <c r="BE34" s="584"/>
      <c r="BF34" s="588">
        <v>8</v>
      </c>
      <c r="BG34" s="588"/>
      <c r="BH34" s="588"/>
      <c r="BI34" s="588"/>
      <c r="BJ34" s="584" t="s">
        <v>368</v>
      </c>
      <c r="BK34" s="821"/>
      <c r="BL34" s="821"/>
      <c r="BM34" s="821"/>
      <c r="BN34" s="821"/>
      <c r="BO34" s="821"/>
      <c r="BP34" s="822"/>
      <c r="BQ34" s="619" t="s">
        <v>105</v>
      </c>
      <c r="BR34" s="582"/>
      <c r="BS34" s="582"/>
      <c r="BT34" s="582"/>
      <c r="BU34" s="585"/>
      <c r="BV34" s="817" t="s">
        <v>409</v>
      </c>
      <c r="BW34" s="818"/>
      <c r="BX34" s="619" t="s">
        <v>104</v>
      </c>
      <c r="BY34" s="582"/>
      <c r="BZ34" s="582"/>
      <c r="CA34" s="582"/>
      <c r="CB34" s="585"/>
      <c r="CC34" s="817" t="s">
        <v>409</v>
      </c>
      <c r="CD34" s="818"/>
      <c r="CE34" s="619" t="s">
        <v>103</v>
      </c>
      <c r="CF34" s="582"/>
      <c r="CG34" s="582"/>
      <c r="CH34" s="582"/>
      <c r="CI34" s="582"/>
      <c r="CJ34" s="582"/>
      <c r="CK34" s="582"/>
      <c r="CL34" s="582"/>
      <c r="CM34" s="582"/>
      <c r="CN34" s="585"/>
      <c r="CO34" s="819">
        <v>1</v>
      </c>
      <c r="CP34" s="752"/>
      <c r="CQ34" s="752"/>
      <c r="CR34" s="752"/>
      <c r="CS34" s="752"/>
      <c r="CT34" s="820" t="s">
        <v>491</v>
      </c>
      <c r="CU34" s="820"/>
      <c r="CV34" s="820"/>
      <c r="CW34" s="820"/>
      <c r="CX34" s="820"/>
      <c r="CY34" s="820"/>
      <c r="CZ34" s="584">
        <v>6950</v>
      </c>
      <c r="DA34" s="752"/>
      <c r="DB34" s="752"/>
      <c r="DC34" s="752"/>
      <c r="DD34" s="752"/>
      <c r="DE34" s="752"/>
      <c r="DF34" s="752"/>
      <c r="DG34" s="752"/>
      <c r="DH34" s="754"/>
      <c r="DI34" s="4"/>
    </row>
    <row r="35" spans="2:113" ht="13.5" customHeight="1">
      <c r="B35" s="853" t="s">
        <v>111</v>
      </c>
      <c r="C35" s="695"/>
      <c r="D35" s="695"/>
      <c r="E35" s="695"/>
      <c r="F35" s="695"/>
      <c r="G35" s="695"/>
      <c r="H35" s="695"/>
      <c r="I35" s="695"/>
      <c r="J35" s="695"/>
      <c r="K35" s="695"/>
      <c r="L35" s="696"/>
      <c r="M35" s="583"/>
      <c r="N35" s="584"/>
      <c r="O35" s="584"/>
      <c r="P35" s="584"/>
      <c r="Q35" s="584"/>
      <c r="R35" s="584"/>
      <c r="S35" s="584"/>
      <c r="T35" s="584"/>
      <c r="U35" s="588"/>
      <c r="V35" s="588"/>
      <c r="W35" s="588"/>
      <c r="X35" s="588"/>
      <c r="Y35" s="584"/>
      <c r="Z35" s="584"/>
      <c r="AA35" s="584"/>
      <c r="AB35" s="584"/>
      <c r="AC35" s="584"/>
      <c r="AD35" s="584"/>
      <c r="AE35" s="584"/>
      <c r="AF35" s="584"/>
      <c r="AG35" s="588"/>
      <c r="AH35" s="588"/>
      <c r="AI35" s="588"/>
      <c r="AJ35" s="713"/>
      <c r="AK35" s="848"/>
      <c r="AL35" s="48"/>
      <c r="AM35" s="836" t="s">
        <v>101</v>
      </c>
      <c r="AN35" s="836"/>
      <c r="AO35" s="836"/>
      <c r="AP35" s="836"/>
      <c r="AQ35" s="836"/>
      <c r="AR35" s="836"/>
      <c r="AS35" s="836"/>
      <c r="AT35" s="836"/>
      <c r="AU35" s="836"/>
      <c r="AV35" s="837"/>
      <c r="AW35" s="733" t="s">
        <v>368</v>
      </c>
      <c r="AX35" s="734"/>
      <c r="AY35" s="734"/>
      <c r="AZ35" s="734"/>
      <c r="BA35" s="734"/>
      <c r="BB35" s="734"/>
      <c r="BC35" s="734"/>
      <c r="BD35" s="734"/>
      <c r="BE35" s="734"/>
      <c r="BF35" s="735" t="s">
        <v>368</v>
      </c>
      <c r="BG35" s="735"/>
      <c r="BH35" s="735"/>
      <c r="BI35" s="735"/>
      <c r="BJ35" s="734" t="s">
        <v>368</v>
      </c>
      <c r="BK35" s="833"/>
      <c r="BL35" s="833"/>
      <c r="BM35" s="833"/>
      <c r="BN35" s="833"/>
      <c r="BO35" s="833"/>
      <c r="BP35" s="834"/>
      <c r="BQ35" s="835" t="s">
        <v>100</v>
      </c>
      <c r="BR35" s="695"/>
      <c r="BS35" s="695"/>
      <c r="BT35" s="695"/>
      <c r="BU35" s="696"/>
      <c r="BV35" s="817" t="s">
        <v>403</v>
      </c>
      <c r="BW35" s="818"/>
      <c r="BX35" s="619" t="s">
        <v>99</v>
      </c>
      <c r="BY35" s="582"/>
      <c r="BZ35" s="582"/>
      <c r="CA35" s="582"/>
      <c r="CB35" s="585"/>
      <c r="CC35" s="817" t="s">
        <v>403</v>
      </c>
      <c r="CD35" s="818"/>
      <c r="CE35" s="619" t="s">
        <v>418</v>
      </c>
      <c r="CF35" s="582"/>
      <c r="CG35" s="582"/>
      <c r="CH35" s="582"/>
      <c r="CI35" s="582"/>
      <c r="CJ35" s="582"/>
      <c r="CK35" s="582"/>
      <c r="CL35" s="582"/>
      <c r="CM35" s="582"/>
      <c r="CN35" s="585"/>
      <c r="CO35" s="819">
        <v>1</v>
      </c>
      <c r="CP35" s="752"/>
      <c r="CQ35" s="752"/>
      <c r="CR35" s="752"/>
      <c r="CS35" s="752"/>
      <c r="CT35" s="820" t="s">
        <v>491</v>
      </c>
      <c r="CU35" s="820"/>
      <c r="CV35" s="820"/>
      <c r="CW35" s="820"/>
      <c r="CX35" s="820"/>
      <c r="CY35" s="820"/>
      <c r="CZ35" s="584">
        <v>5100</v>
      </c>
      <c r="DA35" s="752"/>
      <c r="DB35" s="752"/>
      <c r="DC35" s="752"/>
      <c r="DD35" s="752"/>
      <c r="DE35" s="752"/>
      <c r="DF35" s="752"/>
      <c r="DG35" s="752"/>
      <c r="DH35" s="754"/>
      <c r="DI35" s="4"/>
    </row>
    <row r="36" spans="2:113" ht="13.5" customHeight="1">
      <c r="B36" s="659" t="s">
        <v>107</v>
      </c>
      <c r="C36" s="582"/>
      <c r="D36" s="582"/>
      <c r="E36" s="582"/>
      <c r="F36" s="582"/>
      <c r="G36" s="582"/>
      <c r="H36" s="582"/>
      <c r="I36" s="582"/>
      <c r="J36" s="582"/>
      <c r="K36" s="582"/>
      <c r="L36" s="585"/>
      <c r="M36" s="583">
        <v>5644426</v>
      </c>
      <c r="N36" s="584"/>
      <c r="O36" s="584"/>
      <c r="P36" s="584"/>
      <c r="Q36" s="584"/>
      <c r="R36" s="584"/>
      <c r="S36" s="584"/>
      <c r="T36" s="584"/>
      <c r="U36" s="588">
        <v>18.399999999999999</v>
      </c>
      <c r="V36" s="588"/>
      <c r="W36" s="588"/>
      <c r="X36" s="588"/>
      <c r="Y36" s="584" t="s">
        <v>368</v>
      </c>
      <c r="Z36" s="584"/>
      <c r="AA36" s="584"/>
      <c r="AB36" s="584"/>
      <c r="AC36" s="584"/>
      <c r="AD36" s="584"/>
      <c r="AE36" s="584"/>
      <c r="AF36" s="584"/>
      <c r="AG36" s="588" t="s">
        <v>368</v>
      </c>
      <c r="AH36" s="588"/>
      <c r="AI36" s="588"/>
      <c r="AJ36" s="713"/>
      <c r="AK36" s="47"/>
      <c r="AL36" s="726" t="s">
        <v>97</v>
      </c>
      <c r="AM36" s="726"/>
      <c r="AN36" s="726"/>
      <c r="AO36" s="726"/>
      <c r="AP36" s="726"/>
      <c r="AQ36" s="726"/>
      <c r="AR36" s="726"/>
      <c r="AS36" s="726"/>
      <c r="AT36" s="726"/>
      <c r="AU36" s="726"/>
      <c r="AV36" s="727"/>
      <c r="AW36" s="741" t="s">
        <v>368</v>
      </c>
      <c r="AX36" s="742"/>
      <c r="AY36" s="742"/>
      <c r="AZ36" s="742"/>
      <c r="BA36" s="742"/>
      <c r="BB36" s="742"/>
      <c r="BC36" s="742"/>
      <c r="BD36" s="742"/>
      <c r="BE36" s="742"/>
      <c r="BF36" s="743" t="s">
        <v>368</v>
      </c>
      <c r="BG36" s="743"/>
      <c r="BH36" s="743"/>
      <c r="BI36" s="743"/>
      <c r="BJ36" s="742" t="s">
        <v>368</v>
      </c>
      <c r="BK36" s="831"/>
      <c r="BL36" s="831"/>
      <c r="BM36" s="831"/>
      <c r="BN36" s="831"/>
      <c r="BO36" s="831"/>
      <c r="BP36" s="832"/>
      <c r="BQ36" s="619" t="s">
        <v>96</v>
      </c>
      <c r="BR36" s="582"/>
      <c r="BS36" s="582"/>
      <c r="BT36" s="582"/>
      <c r="BU36" s="585"/>
      <c r="BV36" s="817" t="s">
        <v>403</v>
      </c>
      <c r="BW36" s="818"/>
      <c r="BX36" s="619" t="s">
        <v>95</v>
      </c>
      <c r="BY36" s="582"/>
      <c r="BZ36" s="582"/>
      <c r="CA36" s="582"/>
      <c r="CB36" s="585"/>
      <c r="CC36" s="817" t="s">
        <v>403</v>
      </c>
      <c r="CD36" s="818"/>
      <c r="CE36" s="619" t="s">
        <v>94</v>
      </c>
      <c r="CF36" s="582"/>
      <c r="CG36" s="582"/>
      <c r="CH36" s="582"/>
      <c r="CI36" s="582"/>
      <c r="CJ36" s="582"/>
      <c r="CK36" s="582"/>
      <c r="CL36" s="582"/>
      <c r="CM36" s="582"/>
      <c r="CN36" s="585"/>
      <c r="CO36" s="819">
        <v>1</v>
      </c>
      <c r="CP36" s="752"/>
      <c r="CQ36" s="752"/>
      <c r="CR36" s="752"/>
      <c r="CS36" s="752"/>
      <c r="CT36" s="820" t="s">
        <v>491</v>
      </c>
      <c r="CU36" s="820"/>
      <c r="CV36" s="820"/>
      <c r="CW36" s="820"/>
      <c r="CX36" s="820"/>
      <c r="CY36" s="820"/>
      <c r="CZ36" s="584">
        <v>4560</v>
      </c>
      <c r="DA36" s="752"/>
      <c r="DB36" s="752"/>
      <c r="DC36" s="752"/>
      <c r="DD36" s="752"/>
      <c r="DE36" s="752"/>
      <c r="DF36" s="752"/>
      <c r="DG36" s="752"/>
      <c r="DH36" s="754"/>
      <c r="DI36" s="4"/>
    </row>
    <row r="37" spans="2:113" ht="13.5" customHeight="1">
      <c r="B37" s="659" t="s">
        <v>102</v>
      </c>
      <c r="C37" s="582"/>
      <c r="D37" s="582"/>
      <c r="E37" s="582"/>
      <c r="F37" s="582"/>
      <c r="G37" s="582"/>
      <c r="H37" s="582"/>
      <c r="I37" s="582"/>
      <c r="J37" s="582"/>
      <c r="K37" s="582"/>
      <c r="L37" s="585"/>
      <c r="M37" s="583">
        <v>748245</v>
      </c>
      <c r="N37" s="584"/>
      <c r="O37" s="584"/>
      <c r="P37" s="584"/>
      <c r="Q37" s="584"/>
      <c r="R37" s="584"/>
      <c r="S37" s="584"/>
      <c r="T37" s="584"/>
      <c r="U37" s="588">
        <v>2.4</v>
      </c>
      <c r="V37" s="588"/>
      <c r="W37" s="588"/>
      <c r="X37" s="588"/>
      <c r="Y37" s="584">
        <v>80043</v>
      </c>
      <c r="Z37" s="584"/>
      <c r="AA37" s="584"/>
      <c r="AB37" s="584"/>
      <c r="AC37" s="584"/>
      <c r="AD37" s="584"/>
      <c r="AE37" s="584"/>
      <c r="AF37" s="584"/>
      <c r="AG37" s="588">
        <v>0.5</v>
      </c>
      <c r="AH37" s="588"/>
      <c r="AI37" s="588"/>
      <c r="AJ37" s="713"/>
      <c r="AK37" s="619" t="s">
        <v>92</v>
      </c>
      <c r="AL37" s="582"/>
      <c r="AM37" s="582"/>
      <c r="AN37" s="582"/>
      <c r="AO37" s="582"/>
      <c r="AP37" s="582"/>
      <c r="AQ37" s="582"/>
      <c r="AR37" s="582"/>
      <c r="AS37" s="582"/>
      <c r="AT37" s="582"/>
      <c r="AU37" s="582"/>
      <c r="AV37" s="585"/>
      <c r="AW37" s="583" t="s">
        <v>368</v>
      </c>
      <c r="AX37" s="584"/>
      <c r="AY37" s="584"/>
      <c r="AZ37" s="584"/>
      <c r="BA37" s="584"/>
      <c r="BB37" s="584"/>
      <c r="BC37" s="584"/>
      <c r="BD37" s="584"/>
      <c r="BE37" s="584"/>
      <c r="BF37" s="588" t="s">
        <v>368</v>
      </c>
      <c r="BG37" s="588"/>
      <c r="BH37" s="588"/>
      <c r="BI37" s="588"/>
      <c r="BJ37" s="584" t="s">
        <v>368</v>
      </c>
      <c r="BK37" s="821"/>
      <c r="BL37" s="821"/>
      <c r="BM37" s="821"/>
      <c r="BN37" s="821"/>
      <c r="BO37" s="821"/>
      <c r="BP37" s="822"/>
      <c r="BQ37" s="619" t="s">
        <v>91</v>
      </c>
      <c r="BR37" s="582"/>
      <c r="BS37" s="582"/>
      <c r="BT37" s="582"/>
      <c r="BU37" s="585"/>
      <c r="BV37" s="817" t="s">
        <v>403</v>
      </c>
      <c r="BW37" s="818"/>
      <c r="BX37" s="619" t="s">
        <v>90</v>
      </c>
      <c r="BY37" s="582"/>
      <c r="BZ37" s="582"/>
      <c r="CA37" s="582"/>
      <c r="CB37" s="585"/>
      <c r="CC37" s="817" t="s">
        <v>403</v>
      </c>
      <c r="CD37" s="818"/>
      <c r="CE37" s="619" t="s">
        <v>89</v>
      </c>
      <c r="CF37" s="582"/>
      <c r="CG37" s="582"/>
      <c r="CH37" s="582"/>
      <c r="CI37" s="582"/>
      <c r="CJ37" s="582"/>
      <c r="CK37" s="582"/>
      <c r="CL37" s="582"/>
      <c r="CM37" s="582"/>
      <c r="CN37" s="585"/>
      <c r="CO37" s="819">
        <v>19</v>
      </c>
      <c r="CP37" s="752"/>
      <c r="CQ37" s="752"/>
      <c r="CR37" s="752"/>
      <c r="CS37" s="752"/>
      <c r="CT37" s="820" t="s">
        <v>491</v>
      </c>
      <c r="CU37" s="820"/>
      <c r="CV37" s="820"/>
      <c r="CW37" s="820"/>
      <c r="CX37" s="820"/>
      <c r="CY37" s="820"/>
      <c r="CZ37" s="584">
        <v>4330</v>
      </c>
      <c r="DA37" s="752"/>
      <c r="DB37" s="752"/>
      <c r="DC37" s="752"/>
      <c r="DD37" s="752"/>
      <c r="DE37" s="752"/>
      <c r="DF37" s="752"/>
      <c r="DG37" s="752"/>
      <c r="DH37" s="754"/>
      <c r="DI37" s="4"/>
    </row>
    <row r="38" spans="2:113" ht="13.5" customHeight="1">
      <c r="B38" s="659" t="s">
        <v>98</v>
      </c>
      <c r="C38" s="582"/>
      <c r="D38" s="582"/>
      <c r="E38" s="582"/>
      <c r="F38" s="582"/>
      <c r="G38" s="582"/>
      <c r="H38" s="582"/>
      <c r="I38" s="582"/>
      <c r="J38" s="582"/>
      <c r="K38" s="582"/>
      <c r="L38" s="585"/>
      <c r="M38" s="583">
        <v>17643</v>
      </c>
      <c r="N38" s="584"/>
      <c r="O38" s="584"/>
      <c r="P38" s="584"/>
      <c r="Q38" s="584"/>
      <c r="R38" s="584"/>
      <c r="S38" s="584"/>
      <c r="T38" s="584"/>
      <c r="U38" s="588">
        <v>0.1</v>
      </c>
      <c r="V38" s="588"/>
      <c r="W38" s="588"/>
      <c r="X38" s="588"/>
      <c r="Y38" s="584" t="s">
        <v>368</v>
      </c>
      <c r="Z38" s="584"/>
      <c r="AA38" s="584"/>
      <c r="AB38" s="584"/>
      <c r="AC38" s="584"/>
      <c r="AD38" s="584"/>
      <c r="AE38" s="584"/>
      <c r="AF38" s="584"/>
      <c r="AG38" s="588" t="s">
        <v>368</v>
      </c>
      <c r="AH38" s="588"/>
      <c r="AI38" s="588"/>
      <c r="AJ38" s="713"/>
      <c r="AK38" s="697" t="s">
        <v>87</v>
      </c>
      <c r="AL38" s="662"/>
      <c r="AM38" s="662"/>
      <c r="AN38" s="662"/>
      <c r="AO38" s="662"/>
      <c r="AP38" s="662"/>
      <c r="AQ38" s="662"/>
      <c r="AR38" s="662"/>
      <c r="AS38" s="662"/>
      <c r="AT38" s="662"/>
      <c r="AU38" s="662"/>
      <c r="AV38" s="663"/>
      <c r="AW38" s="830">
        <v>10765030</v>
      </c>
      <c r="AX38" s="812"/>
      <c r="AY38" s="812"/>
      <c r="AZ38" s="812"/>
      <c r="BA38" s="812"/>
      <c r="BB38" s="812"/>
      <c r="BC38" s="812"/>
      <c r="BD38" s="812"/>
      <c r="BE38" s="812"/>
      <c r="BF38" s="811">
        <v>100</v>
      </c>
      <c r="BG38" s="811"/>
      <c r="BH38" s="811"/>
      <c r="BI38" s="811"/>
      <c r="BJ38" s="812">
        <v>31980</v>
      </c>
      <c r="BK38" s="813"/>
      <c r="BL38" s="813"/>
      <c r="BM38" s="813"/>
      <c r="BN38" s="813"/>
      <c r="BO38" s="813"/>
      <c r="BP38" s="814"/>
      <c r="BQ38" s="697" t="s">
        <v>86</v>
      </c>
      <c r="BR38" s="662"/>
      <c r="BS38" s="662"/>
      <c r="BT38" s="662"/>
      <c r="BU38" s="663"/>
      <c r="BV38" s="815" t="s">
        <v>403</v>
      </c>
      <c r="BW38" s="816"/>
      <c r="BX38" s="697" t="s">
        <v>85</v>
      </c>
      <c r="BY38" s="662"/>
      <c r="BZ38" s="662"/>
      <c r="CA38" s="662"/>
      <c r="CB38" s="663"/>
      <c r="CC38" s="815" t="s">
        <v>409</v>
      </c>
      <c r="CD38" s="816"/>
      <c r="CE38" s="823"/>
      <c r="CF38" s="824"/>
      <c r="CG38" s="824"/>
      <c r="CH38" s="824"/>
      <c r="CI38" s="824"/>
      <c r="CJ38" s="824"/>
      <c r="CK38" s="824"/>
      <c r="CL38" s="824"/>
      <c r="CM38" s="824"/>
      <c r="CN38" s="825"/>
      <c r="CO38" s="826"/>
      <c r="CP38" s="827"/>
      <c r="CQ38" s="827"/>
      <c r="CR38" s="827"/>
      <c r="CS38" s="827"/>
      <c r="CT38" s="828"/>
      <c r="CU38" s="828"/>
      <c r="CV38" s="828"/>
      <c r="CW38" s="828"/>
      <c r="CX38" s="828"/>
      <c r="CY38" s="828"/>
      <c r="CZ38" s="827"/>
      <c r="DA38" s="827"/>
      <c r="DB38" s="827"/>
      <c r="DC38" s="827"/>
      <c r="DD38" s="827"/>
      <c r="DE38" s="827"/>
      <c r="DF38" s="827"/>
      <c r="DG38" s="827"/>
      <c r="DH38" s="829"/>
      <c r="DI38" s="4"/>
    </row>
    <row r="39" spans="2:113" ht="13.5" customHeight="1">
      <c r="B39" s="659" t="s">
        <v>93</v>
      </c>
      <c r="C39" s="582"/>
      <c r="D39" s="582"/>
      <c r="E39" s="582"/>
      <c r="F39" s="582"/>
      <c r="G39" s="582"/>
      <c r="H39" s="582"/>
      <c r="I39" s="582"/>
      <c r="J39" s="582"/>
      <c r="K39" s="582"/>
      <c r="L39" s="585"/>
      <c r="M39" s="583">
        <v>114962</v>
      </c>
      <c r="N39" s="584"/>
      <c r="O39" s="584"/>
      <c r="P39" s="584"/>
      <c r="Q39" s="584"/>
      <c r="R39" s="584"/>
      <c r="S39" s="584"/>
      <c r="T39" s="584"/>
      <c r="U39" s="588">
        <v>0.4</v>
      </c>
      <c r="V39" s="588"/>
      <c r="W39" s="588"/>
      <c r="X39" s="588"/>
      <c r="Y39" s="584" t="s">
        <v>368</v>
      </c>
      <c r="Z39" s="584"/>
      <c r="AA39" s="584"/>
      <c r="AB39" s="584"/>
      <c r="AC39" s="584"/>
      <c r="AD39" s="584"/>
      <c r="AE39" s="584"/>
      <c r="AF39" s="584"/>
      <c r="AG39" s="588" t="s">
        <v>368</v>
      </c>
      <c r="AH39" s="588"/>
      <c r="AI39" s="588"/>
      <c r="AJ39" s="71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59" t="s">
        <v>88</v>
      </c>
      <c r="C40" s="582"/>
      <c r="D40" s="582"/>
      <c r="E40" s="582"/>
      <c r="F40" s="582"/>
      <c r="G40" s="582"/>
      <c r="H40" s="582"/>
      <c r="I40" s="582"/>
      <c r="J40" s="582"/>
      <c r="K40" s="582"/>
      <c r="L40" s="585"/>
      <c r="M40" s="583">
        <v>405554</v>
      </c>
      <c r="N40" s="584"/>
      <c r="O40" s="584"/>
      <c r="P40" s="584"/>
      <c r="Q40" s="584"/>
      <c r="R40" s="584"/>
      <c r="S40" s="584"/>
      <c r="T40" s="584"/>
      <c r="U40" s="588">
        <v>1.3</v>
      </c>
      <c r="V40" s="588"/>
      <c r="W40" s="588"/>
      <c r="X40" s="588"/>
      <c r="Y40" s="584" t="s">
        <v>368</v>
      </c>
      <c r="Z40" s="584"/>
      <c r="AA40" s="584"/>
      <c r="AB40" s="584"/>
      <c r="AC40" s="584"/>
      <c r="AD40" s="584"/>
      <c r="AE40" s="584"/>
      <c r="AF40" s="584"/>
      <c r="AG40" s="588" t="s">
        <v>368</v>
      </c>
      <c r="AH40" s="588"/>
      <c r="AI40" s="588"/>
      <c r="AJ40" s="71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59" t="s">
        <v>84</v>
      </c>
      <c r="C41" s="582"/>
      <c r="D41" s="582"/>
      <c r="E41" s="582"/>
      <c r="F41" s="582"/>
      <c r="G41" s="582"/>
      <c r="H41" s="582"/>
      <c r="I41" s="582"/>
      <c r="J41" s="582"/>
      <c r="K41" s="582"/>
      <c r="L41" s="585"/>
      <c r="M41" s="583">
        <v>193971</v>
      </c>
      <c r="N41" s="584"/>
      <c r="O41" s="584"/>
      <c r="P41" s="584"/>
      <c r="Q41" s="584"/>
      <c r="R41" s="584"/>
      <c r="S41" s="584"/>
      <c r="T41" s="584"/>
      <c r="U41" s="588">
        <v>0.6</v>
      </c>
      <c r="V41" s="588"/>
      <c r="W41" s="588"/>
      <c r="X41" s="588"/>
      <c r="Y41" s="584">
        <v>9</v>
      </c>
      <c r="Z41" s="584"/>
      <c r="AA41" s="584"/>
      <c r="AB41" s="584"/>
      <c r="AC41" s="584"/>
      <c r="AD41" s="584"/>
      <c r="AE41" s="584"/>
      <c r="AF41" s="584"/>
      <c r="AG41" s="588">
        <v>0</v>
      </c>
      <c r="AH41" s="588"/>
      <c r="AI41" s="588"/>
      <c r="AJ41" s="71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59" t="s">
        <v>83</v>
      </c>
      <c r="C42" s="582"/>
      <c r="D42" s="582"/>
      <c r="E42" s="582"/>
      <c r="F42" s="582"/>
      <c r="G42" s="582"/>
      <c r="H42" s="582"/>
      <c r="I42" s="582"/>
      <c r="J42" s="582"/>
      <c r="K42" s="582"/>
      <c r="L42" s="585"/>
      <c r="M42" s="583">
        <v>1422708</v>
      </c>
      <c r="N42" s="584"/>
      <c r="O42" s="584"/>
      <c r="P42" s="584"/>
      <c r="Q42" s="584"/>
      <c r="R42" s="584"/>
      <c r="S42" s="584"/>
      <c r="T42" s="584"/>
      <c r="U42" s="588">
        <v>4.5999999999999996</v>
      </c>
      <c r="V42" s="588"/>
      <c r="W42" s="588"/>
      <c r="X42" s="588"/>
      <c r="Y42" s="584" t="s">
        <v>368</v>
      </c>
      <c r="Z42" s="584"/>
      <c r="AA42" s="584"/>
      <c r="AB42" s="584"/>
      <c r="AC42" s="584"/>
      <c r="AD42" s="584"/>
      <c r="AE42" s="584"/>
      <c r="AF42" s="584"/>
      <c r="AG42" s="588" t="s">
        <v>368</v>
      </c>
      <c r="AH42" s="588"/>
      <c r="AI42" s="588"/>
      <c r="AJ42" s="71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695" t="s">
        <v>82</v>
      </c>
      <c r="D43" s="695"/>
      <c r="E43" s="695"/>
      <c r="F43" s="695"/>
      <c r="G43" s="695"/>
      <c r="H43" s="695"/>
      <c r="I43" s="695"/>
      <c r="J43" s="695"/>
      <c r="K43" s="695"/>
      <c r="L43" s="696"/>
      <c r="M43" s="583" t="s">
        <v>368</v>
      </c>
      <c r="N43" s="584"/>
      <c r="O43" s="584"/>
      <c r="P43" s="584"/>
      <c r="Q43" s="584"/>
      <c r="R43" s="584"/>
      <c r="S43" s="584"/>
      <c r="T43" s="584"/>
      <c r="U43" s="588" t="s">
        <v>368</v>
      </c>
      <c r="V43" s="588"/>
      <c r="W43" s="588"/>
      <c r="X43" s="588"/>
      <c r="Y43" s="584" t="s">
        <v>368</v>
      </c>
      <c r="Z43" s="584"/>
      <c r="AA43" s="584"/>
      <c r="AB43" s="584"/>
      <c r="AC43" s="584"/>
      <c r="AD43" s="584"/>
      <c r="AE43" s="584"/>
      <c r="AF43" s="584"/>
      <c r="AG43" s="588" t="s">
        <v>368</v>
      </c>
      <c r="AH43" s="588"/>
      <c r="AI43" s="588"/>
      <c r="AJ43" s="713"/>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695" t="s">
        <v>81</v>
      </c>
      <c r="D44" s="695"/>
      <c r="E44" s="695"/>
      <c r="F44" s="695"/>
      <c r="G44" s="695"/>
      <c r="H44" s="695"/>
      <c r="I44" s="695"/>
      <c r="J44" s="695"/>
      <c r="K44" s="695"/>
      <c r="L44" s="696"/>
      <c r="M44" s="583">
        <v>1182808</v>
      </c>
      <c r="N44" s="584"/>
      <c r="O44" s="584"/>
      <c r="P44" s="584"/>
      <c r="Q44" s="584"/>
      <c r="R44" s="584"/>
      <c r="S44" s="584"/>
      <c r="T44" s="584"/>
      <c r="U44" s="588">
        <v>3.9</v>
      </c>
      <c r="V44" s="588"/>
      <c r="W44" s="588"/>
      <c r="X44" s="588"/>
      <c r="Y44" s="584" t="s">
        <v>368</v>
      </c>
      <c r="Z44" s="584"/>
      <c r="AA44" s="584"/>
      <c r="AB44" s="584"/>
      <c r="AC44" s="584"/>
      <c r="AD44" s="584"/>
      <c r="AE44" s="584"/>
      <c r="AF44" s="584"/>
      <c r="AG44" s="588" t="s">
        <v>368</v>
      </c>
      <c r="AH44" s="588"/>
      <c r="AI44" s="588"/>
      <c r="AJ44" s="713"/>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4" t="s">
        <v>80</v>
      </c>
      <c r="C45" s="662"/>
      <c r="D45" s="662"/>
      <c r="E45" s="662"/>
      <c r="F45" s="662"/>
      <c r="G45" s="662"/>
      <c r="H45" s="662"/>
      <c r="I45" s="662"/>
      <c r="J45" s="662"/>
      <c r="K45" s="662"/>
      <c r="L45" s="663"/>
      <c r="M45" s="583">
        <v>30617786</v>
      </c>
      <c r="N45" s="584"/>
      <c r="O45" s="584"/>
      <c r="P45" s="584"/>
      <c r="Q45" s="584"/>
      <c r="R45" s="584"/>
      <c r="S45" s="584"/>
      <c r="T45" s="584"/>
      <c r="U45" s="588">
        <v>100</v>
      </c>
      <c r="V45" s="588"/>
      <c r="W45" s="588"/>
      <c r="X45" s="588"/>
      <c r="Y45" s="584">
        <v>15440633</v>
      </c>
      <c r="Z45" s="584"/>
      <c r="AA45" s="584"/>
      <c r="AB45" s="584"/>
      <c r="AC45" s="584"/>
      <c r="AD45" s="584"/>
      <c r="AE45" s="584"/>
      <c r="AF45" s="584"/>
      <c r="AG45" s="588">
        <v>100</v>
      </c>
      <c r="AH45" s="588"/>
      <c r="AI45" s="588"/>
      <c r="AJ45" s="713"/>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32" t="s">
        <v>79</v>
      </c>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41"/>
      <c r="AD46" s="41"/>
      <c r="AE46" s="41"/>
      <c r="AF46" s="41"/>
      <c r="AG46" s="43"/>
      <c r="AH46" s="632" t="s">
        <v>419</v>
      </c>
      <c r="AI46" s="632"/>
      <c r="AJ46" s="632"/>
      <c r="AK46" s="632"/>
      <c r="AL46" s="632"/>
      <c r="AM46" s="632"/>
      <c r="AN46" s="632"/>
      <c r="AO46" s="632"/>
      <c r="AP46" s="632"/>
      <c r="AQ46" s="38"/>
      <c r="AR46" s="38"/>
      <c r="AS46" s="38"/>
      <c r="AT46" s="41"/>
      <c r="AU46" s="41"/>
      <c r="AV46" s="40"/>
      <c r="AW46" s="42"/>
      <c r="AX46" s="41"/>
      <c r="AY46" s="41"/>
      <c r="AZ46" s="632" t="s">
        <v>78</v>
      </c>
      <c r="BA46" s="632"/>
      <c r="BB46" s="632"/>
      <c r="BC46" s="632"/>
      <c r="BD46" s="632"/>
      <c r="BE46" s="632"/>
      <c r="BF46" s="632"/>
      <c r="BG46" s="632"/>
      <c r="BH46" s="632"/>
      <c r="BI46" s="632"/>
      <c r="BJ46" s="632"/>
      <c r="BK46" s="632"/>
      <c r="BL46" s="632"/>
      <c r="BM46" s="632"/>
      <c r="BN46" s="632"/>
      <c r="BO46" s="632"/>
      <c r="BP46" s="632"/>
      <c r="BQ46" s="632"/>
      <c r="BR46" s="632"/>
      <c r="BS46" s="632"/>
      <c r="BT46" s="41"/>
      <c r="BU46" s="41"/>
      <c r="BV46" s="632" t="s">
        <v>419</v>
      </c>
      <c r="BW46" s="632"/>
      <c r="BX46" s="632"/>
      <c r="BY46" s="632"/>
      <c r="BZ46" s="632"/>
      <c r="CA46" s="632"/>
      <c r="CB46" s="632"/>
      <c r="CC46" s="632"/>
      <c r="CD46" s="41"/>
      <c r="CE46" s="40"/>
      <c r="CF46" s="39"/>
      <c r="CG46" s="283"/>
      <c r="CH46" s="807" t="s">
        <v>77</v>
      </c>
      <c r="CI46" s="807"/>
      <c r="CJ46" s="807"/>
      <c r="CK46" s="807"/>
      <c r="CL46" s="807"/>
      <c r="CM46" s="807"/>
      <c r="CN46" s="807"/>
      <c r="CO46" s="807"/>
      <c r="CP46" s="807"/>
      <c r="CQ46" s="38"/>
      <c r="CR46" s="24"/>
      <c r="CS46" s="728" t="s">
        <v>778</v>
      </c>
      <c r="CT46" s="632"/>
      <c r="CU46" s="632"/>
      <c r="CV46" s="632"/>
      <c r="CW46" s="632"/>
      <c r="CX46" s="632"/>
      <c r="CY46" s="632"/>
      <c r="CZ46" s="633"/>
      <c r="DA46" s="728" t="s">
        <v>395</v>
      </c>
      <c r="DB46" s="632"/>
      <c r="DC46" s="632"/>
      <c r="DD46" s="632"/>
      <c r="DE46" s="632"/>
      <c r="DF46" s="632"/>
      <c r="DG46" s="632"/>
      <c r="DH46" s="809"/>
      <c r="DI46" s="4"/>
    </row>
    <row r="47" spans="2:113" ht="13.5" customHeight="1">
      <c r="B47" s="37"/>
      <c r="C47" s="32"/>
      <c r="D47" s="32"/>
      <c r="E47" s="662"/>
      <c r="F47" s="662"/>
      <c r="G47" s="662"/>
      <c r="H47" s="662"/>
      <c r="I47" s="662"/>
      <c r="J47" s="662"/>
      <c r="K47" s="662"/>
      <c r="L47" s="662"/>
      <c r="M47" s="662"/>
      <c r="N47" s="662"/>
      <c r="O47" s="662"/>
      <c r="P47" s="662"/>
      <c r="Q47" s="662"/>
      <c r="R47" s="662"/>
      <c r="S47" s="662"/>
      <c r="T47" s="662"/>
      <c r="U47" s="662"/>
      <c r="V47" s="662"/>
      <c r="W47" s="662"/>
      <c r="X47" s="662"/>
      <c r="Y47" s="582"/>
      <c r="Z47" s="582"/>
      <c r="AA47" s="582"/>
      <c r="AB47" s="582"/>
      <c r="AC47" s="4"/>
      <c r="AD47" s="4"/>
      <c r="AE47" s="4"/>
      <c r="AF47" s="4"/>
      <c r="AG47" s="6"/>
      <c r="AH47" s="806"/>
      <c r="AI47" s="806"/>
      <c r="AJ47" s="806"/>
      <c r="AK47" s="806"/>
      <c r="AL47" s="806"/>
      <c r="AM47" s="806"/>
      <c r="AN47" s="806"/>
      <c r="AO47" s="806"/>
      <c r="AP47" s="806"/>
      <c r="AQ47" s="35"/>
      <c r="AR47" s="35"/>
      <c r="AS47" s="35"/>
      <c r="AT47" s="4"/>
      <c r="AU47" s="4"/>
      <c r="AV47" s="34"/>
      <c r="AW47" s="33"/>
      <c r="AX47" s="32"/>
      <c r="AY47" s="32"/>
      <c r="AZ47" s="662"/>
      <c r="BA47" s="662"/>
      <c r="BB47" s="662"/>
      <c r="BC47" s="662"/>
      <c r="BD47" s="662"/>
      <c r="BE47" s="662"/>
      <c r="BF47" s="662"/>
      <c r="BG47" s="662"/>
      <c r="BH47" s="662"/>
      <c r="BI47" s="662"/>
      <c r="BJ47" s="662"/>
      <c r="BK47" s="662"/>
      <c r="BL47" s="662"/>
      <c r="BM47" s="662"/>
      <c r="BN47" s="662"/>
      <c r="BO47" s="662"/>
      <c r="BP47" s="662"/>
      <c r="BQ47" s="662"/>
      <c r="BR47" s="662"/>
      <c r="BS47" s="662"/>
      <c r="BT47" s="32"/>
      <c r="BU47" s="32"/>
      <c r="BV47" s="662"/>
      <c r="BW47" s="662"/>
      <c r="BX47" s="662"/>
      <c r="BY47" s="662"/>
      <c r="BZ47" s="662"/>
      <c r="CA47" s="662"/>
      <c r="CB47" s="662"/>
      <c r="CC47" s="662"/>
      <c r="CD47" s="32"/>
      <c r="CE47" s="31"/>
      <c r="CF47" s="20"/>
      <c r="CG47" s="284"/>
      <c r="CH47" s="808"/>
      <c r="CI47" s="808"/>
      <c r="CJ47" s="808"/>
      <c r="CK47" s="808"/>
      <c r="CL47" s="808"/>
      <c r="CM47" s="808"/>
      <c r="CN47" s="808"/>
      <c r="CO47" s="808"/>
      <c r="CP47" s="808"/>
      <c r="CQ47" s="30"/>
      <c r="CR47" s="21"/>
      <c r="CS47" s="697"/>
      <c r="CT47" s="662"/>
      <c r="CU47" s="662"/>
      <c r="CV47" s="662"/>
      <c r="CW47" s="662"/>
      <c r="CX47" s="662"/>
      <c r="CY47" s="662"/>
      <c r="CZ47" s="663"/>
      <c r="DA47" s="697"/>
      <c r="DB47" s="662"/>
      <c r="DC47" s="662"/>
      <c r="DD47" s="662"/>
      <c r="DE47" s="662"/>
      <c r="DF47" s="662"/>
      <c r="DG47" s="662"/>
      <c r="DH47" s="810"/>
      <c r="DI47" s="4"/>
    </row>
    <row r="48" spans="2:113" ht="13.5" customHeight="1">
      <c r="B48" s="29"/>
      <c r="C48" s="28"/>
      <c r="D48" s="788" t="s">
        <v>77</v>
      </c>
      <c r="E48" s="788"/>
      <c r="F48" s="788"/>
      <c r="G48" s="788"/>
      <c r="H48" s="788"/>
      <c r="I48" s="788"/>
      <c r="J48" s="788"/>
      <c r="K48" s="27"/>
      <c r="L48" s="25"/>
      <c r="M48" s="26"/>
      <c r="N48" s="788" t="s">
        <v>76</v>
      </c>
      <c r="O48" s="788"/>
      <c r="P48" s="788"/>
      <c r="Q48" s="788"/>
      <c r="R48" s="788"/>
      <c r="S48" s="788"/>
      <c r="T48" s="25"/>
      <c r="U48" s="795" t="s">
        <v>73</v>
      </c>
      <c r="V48" s="788"/>
      <c r="W48" s="788"/>
      <c r="X48" s="796"/>
      <c r="Y48" s="797" t="s">
        <v>70</v>
      </c>
      <c r="Z48" s="797"/>
      <c r="AA48" s="797"/>
      <c r="AB48" s="797"/>
      <c r="AC48" s="797"/>
      <c r="AD48" s="797"/>
      <c r="AE48" s="797"/>
      <c r="AF48" s="797"/>
      <c r="AG48" s="798" t="s">
        <v>420</v>
      </c>
      <c r="AH48" s="799"/>
      <c r="AI48" s="799"/>
      <c r="AJ48" s="799"/>
      <c r="AK48" s="799"/>
      <c r="AL48" s="799"/>
      <c r="AM48" s="799"/>
      <c r="AN48" s="799"/>
      <c r="AO48" s="799"/>
      <c r="AP48" s="800"/>
      <c r="AQ48" s="797" t="s">
        <v>75</v>
      </c>
      <c r="AR48" s="797"/>
      <c r="AS48" s="797"/>
      <c r="AT48" s="797"/>
      <c r="AU48" s="797"/>
      <c r="AV48" s="797"/>
      <c r="AW48" s="6"/>
      <c r="AX48" s="632" t="s">
        <v>74</v>
      </c>
      <c r="AY48" s="632"/>
      <c r="AZ48" s="632"/>
      <c r="BA48" s="632"/>
      <c r="BB48" s="632"/>
      <c r="BC48" s="632"/>
      <c r="BD48" s="632"/>
      <c r="BE48" s="24"/>
      <c r="BF48" s="6"/>
      <c r="BG48" s="632" t="s">
        <v>421</v>
      </c>
      <c r="BH48" s="632"/>
      <c r="BI48" s="632"/>
      <c r="BJ48" s="632"/>
      <c r="BK48" s="632"/>
      <c r="BL48" s="24"/>
      <c r="BM48" s="632" t="s">
        <v>73</v>
      </c>
      <c r="BN48" s="632"/>
      <c r="BO48" s="632"/>
      <c r="BP48" s="632"/>
      <c r="BQ48" s="801"/>
      <c r="BR48" s="802"/>
      <c r="BS48" s="632" t="s">
        <v>422</v>
      </c>
      <c r="BT48" s="632"/>
      <c r="BU48" s="632"/>
      <c r="BV48" s="632"/>
      <c r="BW48" s="632"/>
      <c r="BX48" s="803"/>
      <c r="BY48" s="804"/>
      <c r="BZ48" s="6"/>
      <c r="CA48" s="805" t="s">
        <v>423</v>
      </c>
      <c r="CB48" s="805"/>
      <c r="CC48" s="805"/>
      <c r="CD48" s="805"/>
      <c r="CE48" s="23"/>
      <c r="CF48" s="728" t="s">
        <v>72</v>
      </c>
      <c r="CG48" s="793"/>
      <c r="CH48" s="793"/>
      <c r="CI48" s="793"/>
      <c r="CJ48" s="793"/>
      <c r="CK48" s="793"/>
      <c r="CL48" s="793"/>
      <c r="CM48" s="793"/>
      <c r="CN48" s="793"/>
      <c r="CO48" s="793"/>
      <c r="CP48" s="793"/>
      <c r="CQ48" s="793"/>
      <c r="CR48" s="794"/>
      <c r="CS48" s="749">
        <v>9417025</v>
      </c>
      <c r="CT48" s="783"/>
      <c r="CU48" s="783"/>
      <c r="CV48" s="783"/>
      <c r="CW48" s="783"/>
      <c r="CX48" s="783"/>
      <c r="CY48" s="783"/>
      <c r="CZ48" s="785"/>
      <c r="DA48" s="749">
        <v>9491602</v>
      </c>
      <c r="DB48" s="783"/>
      <c r="DC48" s="783"/>
      <c r="DD48" s="783"/>
      <c r="DE48" s="783"/>
      <c r="DF48" s="783"/>
      <c r="DG48" s="783"/>
      <c r="DH48" s="786"/>
      <c r="DI48" s="4"/>
    </row>
    <row r="49" spans="2:113" ht="13.5" customHeight="1">
      <c r="B49" s="787" t="s">
        <v>71</v>
      </c>
      <c r="C49" s="788"/>
      <c r="D49" s="788"/>
      <c r="E49" s="788"/>
      <c r="F49" s="788"/>
      <c r="G49" s="788"/>
      <c r="H49" s="788"/>
      <c r="I49" s="788"/>
      <c r="J49" s="788"/>
      <c r="K49" s="788"/>
      <c r="L49" s="789"/>
      <c r="M49" s="613">
        <v>4074931</v>
      </c>
      <c r="N49" s="790"/>
      <c r="O49" s="790"/>
      <c r="P49" s="790"/>
      <c r="Q49" s="790"/>
      <c r="R49" s="790"/>
      <c r="S49" s="790"/>
      <c r="T49" s="790"/>
      <c r="U49" s="791">
        <v>13.6</v>
      </c>
      <c r="V49" s="791"/>
      <c r="W49" s="791"/>
      <c r="X49" s="791"/>
      <c r="Y49" s="790">
        <v>3665530</v>
      </c>
      <c r="Z49" s="790"/>
      <c r="AA49" s="790"/>
      <c r="AB49" s="790"/>
      <c r="AC49" s="790"/>
      <c r="AD49" s="790"/>
      <c r="AE49" s="790"/>
      <c r="AF49" s="790"/>
      <c r="AG49" s="790">
        <v>3646797</v>
      </c>
      <c r="AH49" s="790"/>
      <c r="AI49" s="790"/>
      <c r="AJ49" s="790"/>
      <c r="AK49" s="790"/>
      <c r="AL49" s="790"/>
      <c r="AM49" s="790"/>
      <c r="AN49" s="790"/>
      <c r="AO49" s="790"/>
      <c r="AP49" s="790"/>
      <c r="AQ49" s="791">
        <v>21.9</v>
      </c>
      <c r="AR49" s="791"/>
      <c r="AS49" s="791"/>
      <c r="AT49" s="791"/>
      <c r="AU49" s="791"/>
      <c r="AV49" s="792"/>
      <c r="AW49" s="22"/>
      <c r="AX49" s="662"/>
      <c r="AY49" s="662"/>
      <c r="AZ49" s="662"/>
      <c r="BA49" s="662"/>
      <c r="BB49" s="662"/>
      <c r="BC49" s="662"/>
      <c r="BD49" s="662"/>
      <c r="BE49" s="21"/>
      <c r="BF49" s="22"/>
      <c r="BG49" s="662"/>
      <c r="BH49" s="662"/>
      <c r="BI49" s="662"/>
      <c r="BJ49" s="662"/>
      <c r="BK49" s="662"/>
      <c r="BL49" s="21"/>
      <c r="BM49" s="662"/>
      <c r="BN49" s="662"/>
      <c r="BO49" s="662"/>
      <c r="BP49" s="662"/>
      <c r="BQ49" s="20"/>
      <c r="BR49" s="662" t="s">
        <v>27</v>
      </c>
      <c r="BS49" s="662"/>
      <c r="BT49" s="662"/>
      <c r="BU49" s="662"/>
      <c r="BV49" s="662"/>
      <c r="BW49" s="662"/>
      <c r="BX49" s="662"/>
      <c r="BY49" s="19"/>
      <c r="BZ49" s="673" t="s">
        <v>70</v>
      </c>
      <c r="CA49" s="674"/>
      <c r="CB49" s="674"/>
      <c r="CC49" s="674"/>
      <c r="CD49" s="674"/>
      <c r="CE49" s="675"/>
      <c r="CF49" s="619" t="s">
        <v>69</v>
      </c>
      <c r="CG49" s="684"/>
      <c r="CH49" s="684"/>
      <c r="CI49" s="684"/>
      <c r="CJ49" s="684"/>
      <c r="CK49" s="684"/>
      <c r="CL49" s="684"/>
      <c r="CM49" s="684"/>
      <c r="CN49" s="684"/>
      <c r="CO49" s="684"/>
      <c r="CP49" s="684"/>
      <c r="CQ49" s="684"/>
      <c r="CR49" s="685"/>
      <c r="CS49" s="583">
        <v>12670620</v>
      </c>
      <c r="CT49" s="752"/>
      <c r="CU49" s="752"/>
      <c r="CV49" s="752"/>
      <c r="CW49" s="752"/>
      <c r="CX49" s="752"/>
      <c r="CY49" s="752"/>
      <c r="CZ49" s="753"/>
      <c r="DA49" s="583">
        <v>12652011</v>
      </c>
      <c r="DB49" s="752"/>
      <c r="DC49" s="752"/>
      <c r="DD49" s="752"/>
      <c r="DE49" s="752"/>
      <c r="DF49" s="752"/>
      <c r="DG49" s="752"/>
      <c r="DH49" s="754"/>
      <c r="DI49" s="4"/>
    </row>
    <row r="50" spans="2:113" ht="13.5" customHeight="1">
      <c r="B50" s="17"/>
      <c r="C50" s="582" t="s">
        <v>68</v>
      </c>
      <c r="D50" s="582"/>
      <c r="E50" s="582"/>
      <c r="F50" s="582"/>
      <c r="G50" s="582"/>
      <c r="H50" s="582"/>
      <c r="I50" s="582"/>
      <c r="J50" s="582"/>
      <c r="K50" s="582"/>
      <c r="L50" s="585"/>
      <c r="M50" s="583">
        <v>2603293</v>
      </c>
      <c r="N50" s="584"/>
      <c r="O50" s="584"/>
      <c r="P50" s="584"/>
      <c r="Q50" s="584"/>
      <c r="R50" s="584"/>
      <c r="S50" s="584"/>
      <c r="T50" s="584"/>
      <c r="U50" s="588">
        <v>8.6999999999999993</v>
      </c>
      <c r="V50" s="588"/>
      <c r="W50" s="588"/>
      <c r="X50" s="588"/>
      <c r="Y50" s="584">
        <v>2364753</v>
      </c>
      <c r="Z50" s="584"/>
      <c r="AA50" s="584"/>
      <c r="AB50" s="584"/>
      <c r="AC50" s="584"/>
      <c r="AD50" s="584"/>
      <c r="AE50" s="584"/>
      <c r="AF50" s="584"/>
      <c r="AG50" s="584" t="s">
        <v>368</v>
      </c>
      <c r="AH50" s="584"/>
      <c r="AI50" s="584"/>
      <c r="AJ50" s="584"/>
      <c r="AK50" s="584"/>
      <c r="AL50" s="584"/>
      <c r="AM50" s="584"/>
      <c r="AN50" s="584"/>
      <c r="AO50" s="584"/>
      <c r="AP50" s="584"/>
      <c r="AQ50" s="588" t="s">
        <v>368</v>
      </c>
      <c r="AR50" s="588"/>
      <c r="AS50" s="588"/>
      <c r="AT50" s="588"/>
      <c r="AU50" s="588"/>
      <c r="AV50" s="647"/>
      <c r="AW50" s="728" t="s">
        <v>67</v>
      </c>
      <c r="AX50" s="632"/>
      <c r="AY50" s="632"/>
      <c r="AZ50" s="632"/>
      <c r="BA50" s="632"/>
      <c r="BB50" s="632"/>
      <c r="BC50" s="632"/>
      <c r="BD50" s="632"/>
      <c r="BE50" s="633"/>
      <c r="BF50" s="782">
        <v>279599</v>
      </c>
      <c r="BG50" s="783"/>
      <c r="BH50" s="783"/>
      <c r="BI50" s="783"/>
      <c r="BJ50" s="783"/>
      <c r="BK50" s="783"/>
      <c r="BL50" s="783"/>
      <c r="BM50" s="784">
        <v>0.9</v>
      </c>
      <c r="BN50" s="784"/>
      <c r="BO50" s="784"/>
      <c r="BP50" s="784"/>
      <c r="BQ50" s="783" t="s">
        <v>368</v>
      </c>
      <c r="BR50" s="783"/>
      <c r="BS50" s="783"/>
      <c r="BT50" s="783"/>
      <c r="BU50" s="783"/>
      <c r="BV50" s="783"/>
      <c r="BW50" s="783"/>
      <c r="BX50" s="783"/>
      <c r="BY50" s="783"/>
      <c r="BZ50" s="783">
        <v>276193</v>
      </c>
      <c r="CA50" s="783"/>
      <c r="CB50" s="783"/>
      <c r="CC50" s="783"/>
      <c r="CD50" s="783"/>
      <c r="CE50" s="785"/>
      <c r="CF50" s="619" t="s">
        <v>66</v>
      </c>
      <c r="CG50" s="684"/>
      <c r="CH50" s="684"/>
      <c r="CI50" s="684"/>
      <c r="CJ50" s="684"/>
      <c r="CK50" s="684"/>
      <c r="CL50" s="684"/>
      <c r="CM50" s="684"/>
      <c r="CN50" s="684"/>
      <c r="CO50" s="684"/>
      <c r="CP50" s="684"/>
      <c r="CQ50" s="684"/>
      <c r="CR50" s="685"/>
      <c r="CS50" s="583">
        <v>11940284</v>
      </c>
      <c r="CT50" s="752"/>
      <c r="CU50" s="752"/>
      <c r="CV50" s="752"/>
      <c r="CW50" s="752"/>
      <c r="CX50" s="752"/>
      <c r="CY50" s="752"/>
      <c r="CZ50" s="753"/>
      <c r="DA50" s="583">
        <v>12031250</v>
      </c>
      <c r="DB50" s="752"/>
      <c r="DC50" s="752"/>
      <c r="DD50" s="752"/>
      <c r="DE50" s="752"/>
      <c r="DF50" s="752"/>
      <c r="DG50" s="752"/>
      <c r="DH50" s="754"/>
      <c r="DI50" s="4"/>
    </row>
    <row r="51" spans="2:113" ht="13.5" customHeight="1">
      <c r="B51" s="659" t="s">
        <v>65</v>
      </c>
      <c r="C51" s="582"/>
      <c r="D51" s="582"/>
      <c r="E51" s="582"/>
      <c r="F51" s="582"/>
      <c r="G51" s="582"/>
      <c r="H51" s="582"/>
      <c r="I51" s="582"/>
      <c r="J51" s="582"/>
      <c r="K51" s="582"/>
      <c r="L51" s="585"/>
      <c r="M51" s="583">
        <v>8613328</v>
      </c>
      <c r="N51" s="584"/>
      <c r="O51" s="584"/>
      <c r="P51" s="584"/>
      <c r="Q51" s="584"/>
      <c r="R51" s="584"/>
      <c r="S51" s="584"/>
      <c r="T51" s="584"/>
      <c r="U51" s="588">
        <v>28.7</v>
      </c>
      <c r="V51" s="588"/>
      <c r="W51" s="588"/>
      <c r="X51" s="588"/>
      <c r="Y51" s="584">
        <v>2092177</v>
      </c>
      <c r="Z51" s="584"/>
      <c r="AA51" s="584"/>
      <c r="AB51" s="584"/>
      <c r="AC51" s="584"/>
      <c r="AD51" s="584"/>
      <c r="AE51" s="584"/>
      <c r="AF51" s="584"/>
      <c r="AG51" s="584">
        <v>2092147</v>
      </c>
      <c r="AH51" s="584"/>
      <c r="AI51" s="584"/>
      <c r="AJ51" s="584"/>
      <c r="AK51" s="584"/>
      <c r="AL51" s="584"/>
      <c r="AM51" s="584"/>
      <c r="AN51" s="584"/>
      <c r="AO51" s="584"/>
      <c r="AP51" s="584"/>
      <c r="AQ51" s="588">
        <v>12.6</v>
      </c>
      <c r="AR51" s="588"/>
      <c r="AS51" s="588"/>
      <c r="AT51" s="588"/>
      <c r="AU51" s="588"/>
      <c r="AV51" s="647"/>
      <c r="AW51" s="619" t="s">
        <v>64</v>
      </c>
      <c r="AX51" s="582"/>
      <c r="AY51" s="582"/>
      <c r="AZ51" s="582"/>
      <c r="BA51" s="582"/>
      <c r="BB51" s="582"/>
      <c r="BC51" s="582"/>
      <c r="BD51" s="582"/>
      <c r="BE51" s="585"/>
      <c r="BF51" s="583">
        <v>2564467</v>
      </c>
      <c r="BG51" s="584"/>
      <c r="BH51" s="584"/>
      <c r="BI51" s="584"/>
      <c r="BJ51" s="584"/>
      <c r="BK51" s="584"/>
      <c r="BL51" s="584"/>
      <c r="BM51" s="588">
        <v>8.6</v>
      </c>
      <c r="BN51" s="588"/>
      <c r="BO51" s="588"/>
      <c r="BP51" s="588"/>
      <c r="BQ51" s="584">
        <v>71279</v>
      </c>
      <c r="BR51" s="584"/>
      <c r="BS51" s="584"/>
      <c r="BT51" s="584"/>
      <c r="BU51" s="584"/>
      <c r="BV51" s="584"/>
      <c r="BW51" s="584"/>
      <c r="BX51" s="584"/>
      <c r="BY51" s="584"/>
      <c r="BZ51" s="584">
        <v>2204452</v>
      </c>
      <c r="CA51" s="584"/>
      <c r="CB51" s="584"/>
      <c r="CC51" s="584"/>
      <c r="CD51" s="584"/>
      <c r="CE51" s="584"/>
      <c r="CF51" s="619" t="s">
        <v>63</v>
      </c>
      <c r="CG51" s="684"/>
      <c r="CH51" s="684"/>
      <c r="CI51" s="684"/>
      <c r="CJ51" s="684"/>
      <c r="CK51" s="684"/>
      <c r="CL51" s="684"/>
      <c r="CM51" s="684"/>
      <c r="CN51" s="684"/>
      <c r="CO51" s="684"/>
      <c r="CP51" s="684"/>
      <c r="CQ51" s="684"/>
      <c r="CR51" s="685"/>
      <c r="CS51" s="583">
        <v>16359752</v>
      </c>
      <c r="CT51" s="752"/>
      <c r="CU51" s="752"/>
      <c r="CV51" s="752"/>
      <c r="CW51" s="752"/>
      <c r="CX51" s="752"/>
      <c r="CY51" s="752"/>
      <c r="CZ51" s="753"/>
      <c r="DA51" s="583">
        <v>16231042</v>
      </c>
      <c r="DB51" s="752"/>
      <c r="DC51" s="752"/>
      <c r="DD51" s="752"/>
      <c r="DE51" s="752"/>
      <c r="DF51" s="752"/>
      <c r="DG51" s="752"/>
      <c r="DH51" s="754"/>
      <c r="DI51" s="4"/>
    </row>
    <row r="52" spans="2:113" ht="13.5" customHeight="1">
      <c r="B52" s="659" t="s">
        <v>40</v>
      </c>
      <c r="C52" s="582"/>
      <c r="D52" s="582"/>
      <c r="E52" s="582"/>
      <c r="F52" s="582"/>
      <c r="G52" s="582"/>
      <c r="H52" s="582"/>
      <c r="I52" s="582"/>
      <c r="J52" s="582"/>
      <c r="K52" s="582"/>
      <c r="L52" s="585"/>
      <c r="M52" s="583">
        <v>2727795</v>
      </c>
      <c r="N52" s="584"/>
      <c r="O52" s="584"/>
      <c r="P52" s="584"/>
      <c r="Q52" s="584"/>
      <c r="R52" s="584"/>
      <c r="S52" s="584"/>
      <c r="T52" s="584"/>
      <c r="U52" s="588">
        <v>9.1</v>
      </c>
      <c r="V52" s="588"/>
      <c r="W52" s="588"/>
      <c r="X52" s="588"/>
      <c r="Y52" s="584">
        <v>2663665</v>
      </c>
      <c r="Z52" s="584"/>
      <c r="AA52" s="584"/>
      <c r="AB52" s="584"/>
      <c r="AC52" s="584"/>
      <c r="AD52" s="584"/>
      <c r="AE52" s="584"/>
      <c r="AF52" s="584"/>
      <c r="AG52" s="734">
        <v>2623665</v>
      </c>
      <c r="AH52" s="734"/>
      <c r="AI52" s="734"/>
      <c r="AJ52" s="734"/>
      <c r="AK52" s="734"/>
      <c r="AL52" s="734"/>
      <c r="AM52" s="734"/>
      <c r="AN52" s="734"/>
      <c r="AO52" s="734"/>
      <c r="AP52" s="734"/>
      <c r="AQ52" s="588">
        <v>15.8</v>
      </c>
      <c r="AR52" s="588"/>
      <c r="AS52" s="588"/>
      <c r="AT52" s="588"/>
      <c r="AU52" s="588"/>
      <c r="AV52" s="647"/>
      <c r="AW52" s="619" t="s">
        <v>62</v>
      </c>
      <c r="AX52" s="582"/>
      <c r="AY52" s="582"/>
      <c r="AZ52" s="582"/>
      <c r="BA52" s="582"/>
      <c r="BB52" s="582"/>
      <c r="BC52" s="582"/>
      <c r="BD52" s="582"/>
      <c r="BE52" s="585"/>
      <c r="BF52" s="583">
        <v>13657491</v>
      </c>
      <c r="BG52" s="584"/>
      <c r="BH52" s="584"/>
      <c r="BI52" s="584"/>
      <c r="BJ52" s="584"/>
      <c r="BK52" s="584"/>
      <c r="BL52" s="584"/>
      <c r="BM52" s="588">
        <v>45.6</v>
      </c>
      <c r="BN52" s="588"/>
      <c r="BO52" s="588"/>
      <c r="BP52" s="588"/>
      <c r="BQ52" s="584">
        <v>622893</v>
      </c>
      <c r="BR52" s="584"/>
      <c r="BS52" s="584"/>
      <c r="BT52" s="584"/>
      <c r="BU52" s="584"/>
      <c r="BV52" s="584"/>
      <c r="BW52" s="584"/>
      <c r="BX52" s="584"/>
      <c r="BY52" s="584"/>
      <c r="BZ52" s="584">
        <v>5731773</v>
      </c>
      <c r="CA52" s="584"/>
      <c r="CB52" s="584"/>
      <c r="CC52" s="584"/>
      <c r="CD52" s="584"/>
      <c r="CE52" s="584"/>
      <c r="CF52" s="619" t="s">
        <v>61</v>
      </c>
      <c r="CG52" s="684"/>
      <c r="CH52" s="684"/>
      <c r="CI52" s="684"/>
      <c r="CJ52" s="684"/>
      <c r="CK52" s="684"/>
      <c r="CL52" s="684"/>
      <c r="CM52" s="684"/>
      <c r="CN52" s="684"/>
      <c r="CO52" s="684"/>
      <c r="CP52" s="684"/>
      <c r="CQ52" s="684"/>
      <c r="CR52" s="685"/>
      <c r="CS52" s="769">
        <v>0.74</v>
      </c>
      <c r="CT52" s="770"/>
      <c r="CU52" s="770"/>
      <c r="CV52" s="770"/>
      <c r="CW52" s="770"/>
      <c r="CX52" s="770"/>
      <c r="CY52" s="770"/>
      <c r="CZ52" s="771"/>
      <c r="DA52" s="769">
        <v>0.73</v>
      </c>
      <c r="DB52" s="770"/>
      <c r="DC52" s="770"/>
      <c r="DD52" s="770"/>
      <c r="DE52" s="770"/>
      <c r="DF52" s="770"/>
      <c r="DG52" s="770"/>
      <c r="DH52" s="775"/>
      <c r="DI52" s="4"/>
    </row>
    <row r="53" spans="2:113" ht="13.5" customHeight="1">
      <c r="B53" s="686" t="s">
        <v>116</v>
      </c>
      <c r="C53" s="688" t="s">
        <v>424</v>
      </c>
      <c r="D53" s="689"/>
      <c r="E53" s="689"/>
      <c r="F53" s="689"/>
      <c r="G53" s="689"/>
      <c r="H53" s="689"/>
      <c r="I53" s="690" t="s">
        <v>12</v>
      </c>
      <c r="J53" s="692" t="s">
        <v>60</v>
      </c>
      <c r="K53" s="692"/>
      <c r="L53" s="693"/>
      <c r="M53" s="741">
        <v>2511694</v>
      </c>
      <c r="N53" s="742"/>
      <c r="O53" s="742"/>
      <c r="P53" s="742"/>
      <c r="Q53" s="742"/>
      <c r="R53" s="742"/>
      <c r="S53" s="742"/>
      <c r="T53" s="742"/>
      <c r="U53" s="743">
        <v>8.4</v>
      </c>
      <c r="V53" s="743"/>
      <c r="W53" s="743"/>
      <c r="X53" s="743"/>
      <c r="Y53" s="742">
        <v>2447564</v>
      </c>
      <c r="Z53" s="742"/>
      <c r="AA53" s="742"/>
      <c r="AB53" s="742"/>
      <c r="AC53" s="742"/>
      <c r="AD53" s="742"/>
      <c r="AE53" s="742"/>
      <c r="AF53" s="742"/>
      <c r="AG53" s="742">
        <v>2407564</v>
      </c>
      <c r="AH53" s="742"/>
      <c r="AI53" s="742"/>
      <c r="AJ53" s="742"/>
      <c r="AK53" s="742"/>
      <c r="AL53" s="742"/>
      <c r="AM53" s="742"/>
      <c r="AN53" s="742"/>
      <c r="AO53" s="742"/>
      <c r="AP53" s="742"/>
      <c r="AQ53" s="743">
        <v>14.5</v>
      </c>
      <c r="AR53" s="743"/>
      <c r="AS53" s="743"/>
      <c r="AT53" s="743"/>
      <c r="AU53" s="743"/>
      <c r="AV53" s="781"/>
      <c r="AW53" s="619" t="s">
        <v>59</v>
      </c>
      <c r="AX53" s="582"/>
      <c r="AY53" s="582"/>
      <c r="AZ53" s="582"/>
      <c r="BA53" s="582"/>
      <c r="BB53" s="582"/>
      <c r="BC53" s="582"/>
      <c r="BD53" s="582"/>
      <c r="BE53" s="585"/>
      <c r="BF53" s="583">
        <v>3202102</v>
      </c>
      <c r="BG53" s="584"/>
      <c r="BH53" s="584"/>
      <c r="BI53" s="584"/>
      <c r="BJ53" s="584"/>
      <c r="BK53" s="584"/>
      <c r="BL53" s="584"/>
      <c r="BM53" s="588">
        <v>10.7</v>
      </c>
      <c r="BN53" s="588"/>
      <c r="BO53" s="588"/>
      <c r="BP53" s="588"/>
      <c r="BQ53" s="584">
        <v>12846</v>
      </c>
      <c r="BR53" s="584"/>
      <c r="BS53" s="584"/>
      <c r="BT53" s="584"/>
      <c r="BU53" s="584"/>
      <c r="BV53" s="584"/>
      <c r="BW53" s="584"/>
      <c r="BX53" s="584"/>
      <c r="BY53" s="584"/>
      <c r="BZ53" s="584">
        <v>2253677</v>
      </c>
      <c r="CA53" s="584"/>
      <c r="CB53" s="584"/>
      <c r="CC53" s="584"/>
      <c r="CD53" s="584"/>
      <c r="CE53" s="584"/>
      <c r="CF53" s="619" t="s">
        <v>58</v>
      </c>
      <c r="CG53" s="694"/>
      <c r="CH53" s="694"/>
      <c r="CI53" s="694"/>
      <c r="CJ53" s="694"/>
      <c r="CK53" s="694"/>
      <c r="CL53" s="694"/>
      <c r="CM53" s="694"/>
      <c r="CN53" s="694"/>
      <c r="CO53" s="694"/>
      <c r="CP53" s="694"/>
      <c r="CQ53" s="708" t="s">
        <v>3</v>
      </c>
      <c r="CR53" s="709"/>
      <c r="CS53" s="586">
        <v>3.8</v>
      </c>
      <c r="CT53" s="635"/>
      <c r="CU53" s="635"/>
      <c r="CV53" s="635"/>
      <c r="CW53" s="635"/>
      <c r="CX53" s="635"/>
      <c r="CY53" s="635"/>
      <c r="CZ53" s="765"/>
      <c r="DA53" s="586">
        <v>2.5</v>
      </c>
      <c r="DB53" s="635"/>
      <c r="DC53" s="635"/>
      <c r="DD53" s="635"/>
      <c r="DE53" s="635"/>
      <c r="DF53" s="635"/>
      <c r="DG53" s="635"/>
      <c r="DH53" s="760"/>
      <c r="DI53" s="4"/>
    </row>
    <row r="54" spans="2:113" ht="13.5" customHeight="1">
      <c r="B54" s="616"/>
      <c r="C54" s="641"/>
      <c r="D54" s="642"/>
      <c r="E54" s="642"/>
      <c r="F54" s="642"/>
      <c r="G54" s="642"/>
      <c r="H54" s="642"/>
      <c r="I54" s="691"/>
      <c r="J54" s="695" t="s">
        <v>57</v>
      </c>
      <c r="K54" s="695"/>
      <c r="L54" s="696"/>
      <c r="M54" s="583">
        <v>216101</v>
      </c>
      <c r="N54" s="584"/>
      <c r="O54" s="584"/>
      <c r="P54" s="584"/>
      <c r="Q54" s="584"/>
      <c r="R54" s="584"/>
      <c r="S54" s="584"/>
      <c r="T54" s="584"/>
      <c r="U54" s="588">
        <v>0.7</v>
      </c>
      <c r="V54" s="588"/>
      <c r="W54" s="588"/>
      <c r="X54" s="588"/>
      <c r="Y54" s="584">
        <v>216101</v>
      </c>
      <c r="Z54" s="584"/>
      <c r="AA54" s="584"/>
      <c r="AB54" s="584"/>
      <c r="AC54" s="584"/>
      <c r="AD54" s="584"/>
      <c r="AE54" s="584"/>
      <c r="AF54" s="584"/>
      <c r="AG54" s="584">
        <v>216101</v>
      </c>
      <c r="AH54" s="584"/>
      <c r="AI54" s="584"/>
      <c r="AJ54" s="584"/>
      <c r="AK54" s="584"/>
      <c r="AL54" s="584"/>
      <c r="AM54" s="584"/>
      <c r="AN54" s="584"/>
      <c r="AO54" s="584"/>
      <c r="AP54" s="584"/>
      <c r="AQ54" s="588">
        <v>1.3</v>
      </c>
      <c r="AR54" s="588"/>
      <c r="AS54" s="588"/>
      <c r="AT54" s="588"/>
      <c r="AU54" s="588"/>
      <c r="AV54" s="647"/>
      <c r="AW54" s="619" t="s">
        <v>56</v>
      </c>
      <c r="AX54" s="582"/>
      <c r="AY54" s="582"/>
      <c r="AZ54" s="582"/>
      <c r="BA54" s="582"/>
      <c r="BB54" s="582"/>
      <c r="BC54" s="582"/>
      <c r="BD54" s="582"/>
      <c r="BE54" s="585"/>
      <c r="BF54" s="583">
        <v>182496</v>
      </c>
      <c r="BG54" s="584"/>
      <c r="BH54" s="584"/>
      <c r="BI54" s="584"/>
      <c r="BJ54" s="584"/>
      <c r="BK54" s="584"/>
      <c r="BL54" s="584"/>
      <c r="BM54" s="588">
        <v>0.6</v>
      </c>
      <c r="BN54" s="588"/>
      <c r="BO54" s="588"/>
      <c r="BP54" s="588"/>
      <c r="BQ54" s="584" t="s">
        <v>368</v>
      </c>
      <c r="BR54" s="584"/>
      <c r="BS54" s="584"/>
      <c r="BT54" s="584"/>
      <c r="BU54" s="584"/>
      <c r="BV54" s="584"/>
      <c r="BW54" s="584"/>
      <c r="BX54" s="584"/>
      <c r="BY54" s="584"/>
      <c r="BZ54" s="584">
        <v>168227</v>
      </c>
      <c r="CA54" s="584"/>
      <c r="CB54" s="584"/>
      <c r="CC54" s="584"/>
      <c r="CD54" s="584"/>
      <c r="CE54" s="584"/>
      <c r="CF54" s="697" t="s">
        <v>55</v>
      </c>
      <c r="CG54" s="698"/>
      <c r="CH54" s="698"/>
      <c r="CI54" s="698"/>
      <c r="CJ54" s="698"/>
      <c r="CK54" s="698"/>
      <c r="CL54" s="698"/>
      <c r="CM54" s="698"/>
      <c r="CN54" s="698"/>
      <c r="CO54" s="698"/>
      <c r="CP54" s="698"/>
      <c r="CQ54" s="710" t="s">
        <v>3</v>
      </c>
      <c r="CR54" s="711"/>
      <c r="CS54" s="586">
        <v>13.8</v>
      </c>
      <c r="CT54" s="635"/>
      <c r="CU54" s="635"/>
      <c r="CV54" s="635"/>
      <c r="CW54" s="635"/>
      <c r="CX54" s="635"/>
      <c r="CY54" s="635"/>
      <c r="CZ54" s="765"/>
      <c r="DA54" s="586">
        <v>14.5</v>
      </c>
      <c r="DB54" s="635"/>
      <c r="DC54" s="635"/>
      <c r="DD54" s="635"/>
      <c r="DE54" s="635"/>
      <c r="DF54" s="635"/>
      <c r="DG54" s="635"/>
      <c r="DH54" s="760"/>
      <c r="DI54" s="4"/>
    </row>
    <row r="55" spans="2:113" ht="13.5" customHeight="1">
      <c r="B55" s="687"/>
      <c r="C55" s="699" t="s">
        <v>425</v>
      </c>
      <c r="D55" s="700"/>
      <c r="E55" s="700"/>
      <c r="F55" s="700"/>
      <c r="G55" s="700"/>
      <c r="H55" s="700"/>
      <c r="I55" s="700"/>
      <c r="J55" s="700"/>
      <c r="K55" s="700"/>
      <c r="L55" s="701"/>
      <c r="M55" s="733" t="s">
        <v>368</v>
      </c>
      <c r="N55" s="734"/>
      <c r="O55" s="734"/>
      <c r="P55" s="734"/>
      <c r="Q55" s="734"/>
      <c r="R55" s="734"/>
      <c r="S55" s="734"/>
      <c r="T55" s="734"/>
      <c r="U55" s="735" t="s">
        <v>368</v>
      </c>
      <c r="V55" s="735"/>
      <c r="W55" s="735"/>
      <c r="X55" s="735"/>
      <c r="Y55" s="734" t="s">
        <v>368</v>
      </c>
      <c r="Z55" s="734"/>
      <c r="AA55" s="734"/>
      <c r="AB55" s="734"/>
      <c r="AC55" s="734"/>
      <c r="AD55" s="734"/>
      <c r="AE55" s="734"/>
      <c r="AF55" s="734"/>
      <c r="AG55" s="734" t="s">
        <v>368</v>
      </c>
      <c r="AH55" s="734"/>
      <c r="AI55" s="734"/>
      <c r="AJ55" s="734"/>
      <c r="AK55" s="734"/>
      <c r="AL55" s="734"/>
      <c r="AM55" s="734"/>
      <c r="AN55" s="734"/>
      <c r="AO55" s="734"/>
      <c r="AP55" s="734"/>
      <c r="AQ55" s="735" t="s">
        <v>368</v>
      </c>
      <c r="AR55" s="735"/>
      <c r="AS55" s="735"/>
      <c r="AT55" s="735"/>
      <c r="AU55" s="735"/>
      <c r="AV55" s="778"/>
      <c r="AW55" s="619" t="s">
        <v>54</v>
      </c>
      <c r="AX55" s="582"/>
      <c r="AY55" s="582"/>
      <c r="AZ55" s="582"/>
      <c r="BA55" s="582"/>
      <c r="BB55" s="582"/>
      <c r="BC55" s="582"/>
      <c r="BD55" s="582"/>
      <c r="BE55" s="585"/>
      <c r="BF55" s="583">
        <v>344517</v>
      </c>
      <c r="BG55" s="584"/>
      <c r="BH55" s="584"/>
      <c r="BI55" s="584"/>
      <c r="BJ55" s="584"/>
      <c r="BK55" s="584"/>
      <c r="BL55" s="584"/>
      <c r="BM55" s="588">
        <v>1.1000000000000001</v>
      </c>
      <c r="BN55" s="588"/>
      <c r="BO55" s="588"/>
      <c r="BP55" s="588"/>
      <c r="BQ55" s="584">
        <v>165107</v>
      </c>
      <c r="BR55" s="584"/>
      <c r="BS55" s="584"/>
      <c r="BT55" s="584"/>
      <c r="BU55" s="584"/>
      <c r="BV55" s="584"/>
      <c r="BW55" s="584"/>
      <c r="BX55" s="584"/>
      <c r="BY55" s="584"/>
      <c r="BZ55" s="584">
        <v>120481</v>
      </c>
      <c r="CA55" s="584"/>
      <c r="CB55" s="584"/>
      <c r="CC55" s="584"/>
      <c r="CD55" s="584"/>
      <c r="CE55" s="584"/>
      <c r="CF55" s="702" t="s">
        <v>426</v>
      </c>
      <c r="CG55" s="703"/>
      <c r="CH55" s="728" t="s">
        <v>53</v>
      </c>
      <c r="CI55" s="777"/>
      <c r="CJ55" s="777"/>
      <c r="CK55" s="777"/>
      <c r="CL55" s="777"/>
      <c r="CM55" s="777"/>
      <c r="CN55" s="777"/>
      <c r="CO55" s="777"/>
      <c r="CP55" s="777"/>
      <c r="CQ55" s="779" t="s">
        <v>3</v>
      </c>
      <c r="CR55" s="780"/>
      <c r="CS55" s="766" t="s">
        <v>368</v>
      </c>
      <c r="CT55" s="767"/>
      <c r="CU55" s="767"/>
      <c r="CV55" s="767"/>
      <c r="CW55" s="767"/>
      <c r="CX55" s="767"/>
      <c r="CY55" s="767"/>
      <c r="CZ55" s="768"/>
      <c r="DA55" s="766" t="s">
        <v>368</v>
      </c>
      <c r="DB55" s="767"/>
      <c r="DC55" s="767"/>
      <c r="DD55" s="767"/>
      <c r="DE55" s="767"/>
      <c r="DF55" s="767"/>
      <c r="DG55" s="767"/>
      <c r="DH55" s="776"/>
      <c r="DI55" s="4"/>
    </row>
    <row r="56" spans="2:113" ht="13.5" customHeight="1">
      <c r="B56" s="659" t="s">
        <v>52</v>
      </c>
      <c r="C56" s="582"/>
      <c r="D56" s="582"/>
      <c r="E56" s="582"/>
      <c r="F56" s="582"/>
      <c r="G56" s="582"/>
      <c r="H56" s="582"/>
      <c r="I56" s="582"/>
      <c r="J56" s="582"/>
      <c r="K56" s="582"/>
      <c r="L56" s="585"/>
      <c r="M56" s="583">
        <v>15416054</v>
      </c>
      <c r="N56" s="584"/>
      <c r="O56" s="584"/>
      <c r="P56" s="584"/>
      <c r="Q56" s="584"/>
      <c r="R56" s="584"/>
      <c r="S56" s="584"/>
      <c r="T56" s="584"/>
      <c r="U56" s="588">
        <v>51.5</v>
      </c>
      <c r="V56" s="588"/>
      <c r="W56" s="588"/>
      <c r="X56" s="588"/>
      <c r="Y56" s="584">
        <v>8421372</v>
      </c>
      <c r="Z56" s="584"/>
      <c r="AA56" s="584"/>
      <c r="AB56" s="584"/>
      <c r="AC56" s="584"/>
      <c r="AD56" s="584"/>
      <c r="AE56" s="584"/>
      <c r="AF56" s="584"/>
      <c r="AG56" s="742">
        <v>8362609</v>
      </c>
      <c r="AH56" s="742"/>
      <c r="AI56" s="742"/>
      <c r="AJ56" s="742"/>
      <c r="AK56" s="742"/>
      <c r="AL56" s="742"/>
      <c r="AM56" s="742"/>
      <c r="AN56" s="742"/>
      <c r="AO56" s="742"/>
      <c r="AP56" s="742"/>
      <c r="AQ56" s="588">
        <v>50.3</v>
      </c>
      <c r="AR56" s="588"/>
      <c r="AS56" s="588"/>
      <c r="AT56" s="588"/>
      <c r="AU56" s="588"/>
      <c r="AV56" s="647"/>
      <c r="AW56" s="772" t="s">
        <v>427</v>
      </c>
      <c r="AX56" s="773"/>
      <c r="AY56" s="773"/>
      <c r="AZ56" s="773"/>
      <c r="BA56" s="773"/>
      <c r="BB56" s="773"/>
      <c r="BC56" s="773"/>
      <c r="BD56" s="773"/>
      <c r="BE56" s="774"/>
      <c r="BF56" s="583">
        <v>393148</v>
      </c>
      <c r="BG56" s="584"/>
      <c r="BH56" s="584"/>
      <c r="BI56" s="584"/>
      <c r="BJ56" s="584"/>
      <c r="BK56" s="584"/>
      <c r="BL56" s="584"/>
      <c r="BM56" s="588">
        <v>1.3</v>
      </c>
      <c r="BN56" s="588"/>
      <c r="BO56" s="588"/>
      <c r="BP56" s="588"/>
      <c r="BQ56" s="584">
        <v>52102</v>
      </c>
      <c r="BR56" s="584"/>
      <c r="BS56" s="584"/>
      <c r="BT56" s="584"/>
      <c r="BU56" s="584"/>
      <c r="BV56" s="584"/>
      <c r="BW56" s="584"/>
      <c r="BX56" s="584"/>
      <c r="BY56" s="584"/>
      <c r="BZ56" s="584">
        <v>293692</v>
      </c>
      <c r="CA56" s="584"/>
      <c r="CB56" s="584"/>
      <c r="CC56" s="584"/>
      <c r="CD56" s="584"/>
      <c r="CE56" s="584"/>
      <c r="CF56" s="704"/>
      <c r="CG56" s="705"/>
      <c r="CH56" s="619" t="s">
        <v>51</v>
      </c>
      <c r="CI56" s="694"/>
      <c r="CJ56" s="694"/>
      <c r="CK56" s="694"/>
      <c r="CL56" s="694"/>
      <c r="CM56" s="694"/>
      <c r="CN56" s="694"/>
      <c r="CO56" s="694"/>
      <c r="CP56" s="694"/>
      <c r="CQ56" s="708" t="s">
        <v>3</v>
      </c>
      <c r="CR56" s="709"/>
      <c r="CS56" s="769" t="s">
        <v>368</v>
      </c>
      <c r="CT56" s="770"/>
      <c r="CU56" s="770"/>
      <c r="CV56" s="770"/>
      <c r="CW56" s="770"/>
      <c r="CX56" s="770"/>
      <c r="CY56" s="770"/>
      <c r="CZ56" s="771"/>
      <c r="DA56" s="769" t="s">
        <v>368</v>
      </c>
      <c r="DB56" s="770"/>
      <c r="DC56" s="770"/>
      <c r="DD56" s="770"/>
      <c r="DE56" s="770"/>
      <c r="DF56" s="770"/>
      <c r="DG56" s="770"/>
      <c r="DH56" s="775"/>
      <c r="DI56" s="4"/>
    </row>
    <row r="57" spans="2:113" ht="13.5" customHeight="1">
      <c r="B57" s="659" t="s">
        <v>50</v>
      </c>
      <c r="C57" s="582"/>
      <c r="D57" s="582"/>
      <c r="E57" s="582"/>
      <c r="F57" s="582"/>
      <c r="G57" s="582"/>
      <c r="H57" s="582"/>
      <c r="I57" s="582"/>
      <c r="J57" s="582"/>
      <c r="K57" s="582"/>
      <c r="L57" s="585"/>
      <c r="M57" s="583">
        <v>4037029</v>
      </c>
      <c r="N57" s="584"/>
      <c r="O57" s="584"/>
      <c r="P57" s="584"/>
      <c r="Q57" s="584"/>
      <c r="R57" s="584"/>
      <c r="S57" s="584"/>
      <c r="T57" s="584"/>
      <c r="U57" s="588">
        <v>13.5</v>
      </c>
      <c r="V57" s="588"/>
      <c r="W57" s="588"/>
      <c r="X57" s="588"/>
      <c r="Y57" s="584">
        <v>3133333</v>
      </c>
      <c r="Z57" s="584"/>
      <c r="AA57" s="584"/>
      <c r="AB57" s="584"/>
      <c r="AC57" s="584"/>
      <c r="AD57" s="584"/>
      <c r="AE57" s="584"/>
      <c r="AF57" s="584"/>
      <c r="AG57" s="584">
        <v>2710982</v>
      </c>
      <c r="AH57" s="584"/>
      <c r="AI57" s="584"/>
      <c r="AJ57" s="584"/>
      <c r="AK57" s="584"/>
      <c r="AL57" s="584"/>
      <c r="AM57" s="584"/>
      <c r="AN57" s="584"/>
      <c r="AO57" s="584"/>
      <c r="AP57" s="584"/>
      <c r="AQ57" s="588">
        <v>16.3</v>
      </c>
      <c r="AR57" s="588"/>
      <c r="AS57" s="588"/>
      <c r="AT57" s="588"/>
      <c r="AU57" s="588"/>
      <c r="AV57" s="647"/>
      <c r="AW57" s="619" t="s">
        <v>49</v>
      </c>
      <c r="AX57" s="582"/>
      <c r="AY57" s="582"/>
      <c r="AZ57" s="582"/>
      <c r="BA57" s="582"/>
      <c r="BB57" s="582"/>
      <c r="BC57" s="582"/>
      <c r="BD57" s="582"/>
      <c r="BE57" s="585"/>
      <c r="BF57" s="583">
        <v>2782993</v>
      </c>
      <c r="BG57" s="584"/>
      <c r="BH57" s="584"/>
      <c r="BI57" s="584"/>
      <c r="BJ57" s="584"/>
      <c r="BK57" s="584"/>
      <c r="BL57" s="584"/>
      <c r="BM57" s="588">
        <v>9.3000000000000007</v>
      </c>
      <c r="BN57" s="588"/>
      <c r="BO57" s="588"/>
      <c r="BP57" s="588"/>
      <c r="BQ57" s="584">
        <v>979918</v>
      </c>
      <c r="BR57" s="584"/>
      <c r="BS57" s="584"/>
      <c r="BT57" s="584"/>
      <c r="BU57" s="584"/>
      <c r="BV57" s="584"/>
      <c r="BW57" s="584"/>
      <c r="BX57" s="584"/>
      <c r="BY57" s="584"/>
      <c r="BZ57" s="584">
        <v>1980763</v>
      </c>
      <c r="CA57" s="584"/>
      <c r="CB57" s="584"/>
      <c r="CC57" s="584"/>
      <c r="CD57" s="584"/>
      <c r="CE57" s="584"/>
      <c r="CF57" s="704"/>
      <c r="CG57" s="705"/>
      <c r="CH57" s="619" t="s">
        <v>48</v>
      </c>
      <c r="CI57" s="694"/>
      <c r="CJ57" s="694"/>
      <c r="CK57" s="694"/>
      <c r="CL57" s="694"/>
      <c r="CM57" s="694"/>
      <c r="CN57" s="694"/>
      <c r="CO57" s="694"/>
      <c r="CP57" s="694"/>
      <c r="CQ57" s="708" t="s">
        <v>3</v>
      </c>
      <c r="CR57" s="709"/>
      <c r="CS57" s="586">
        <v>8.5</v>
      </c>
      <c r="CT57" s="635"/>
      <c r="CU57" s="635"/>
      <c r="CV57" s="635"/>
      <c r="CW57" s="635"/>
      <c r="CX57" s="635"/>
      <c r="CY57" s="635"/>
      <c r="CZ57" s="765"/>
      <c r="DA57" s="586">
        <v>7.8</v>
      </c>
      <c r="DB57" s="635"/>
      <c r="DC57" s="635"/>
      <c r="DD57" s="635"/>
      <c r="DE57" s="635"/>
      <c r="DF57" s="635"/>
      <c r="DG57" s="635"/>
      <c r="DH57" s="760"/>
    </row>
    <row r="58" spans="2:113" ht="13.5" customHeight="1">
      <c r="B58" s="659" t="s">
        <v>47</v>
      </c>
      <c r="C58" s="582"/>
      <c r="D58" s="582"/>
      <c r="E58" s="582"/>
      <c r="F58" s="582"/>
      <c r="G58" s="582"/>
      <c r="H58" s="582"/>
      <c r="I58" s="582"/>
      <c r="J58" s="582"/>
      <c r="K58" s="582"/>
      <c r="L58" s="585"/>
      <c r="M58" s="583">
        <v>36501</v>
      </c>
      <c r="N58" s="584"/>
      <c r="O58" s="584"/>
      <c r="P58" s="584"/>
      <c r="Q58" s="584"/>
      <c r="R58" s="584"/>
      <c r="S58" s="584"/>
      <c r="T58" s="584"/>
      <c r="U58" s="588">
        <v>0.1</v>
      </c>
      <c r="V58" s="588"/>
      <c r="W58" s="588"/>
      <c r="X58" s="588"/>
      <c r="Y58" s="584">
        <v>33424</v>
      </c>
      <c r="Z58" s="584"/>
      <c r="AA58" s="584"/>
      <c r="AB58" s="584"/>
      <c r="AC58" s="584"/>
      <c r="AD58" s="584"/>
      <c r="AE58" s="584"/>
      <c r="AF58" s="584"/>
      <c r="AG58" s="584">
        <v>33424</v>
      </c>
      <c r="AH58" s="584"/>
      <c r="AI58" s="584"/>
      <c r="AJ58" s="584"/>
      <c r="AK58" s="584"/>
      <c r="AL58" s="584"/>
      <c r="AM58" s="584"/>
      <c r="AN58" s="584"/>
      <c r="AO58" s="584"/>
      <c r="AP58" s="584"/>
      <c r="AQ58" s="588">
        <v>0.2</v>
      </c>
      <c r="AR58" s="588"/>
      <c r="AS58" s="588"/>
      <c r="AT58" s="588"/>
      <c r="AU58" s="588"/>
      <c r="AV58" s="647"/>
      <c r="AW58" s="619" t="s">
        <v>46</v>
      </c>
      <c r="AX58" s="582"/>
      <c r="AY58" s="582"/>
      <c r="AZ58" s="582"/>
      <c r="BA58" s="582"/>
      <c r="BB58" s="582"/>
      <c r="BC58" s="582"/>
      <c r="BD58" s="582"/>
      <c r="BE58" s="585"/>
      <c r="BF58" s="583">
        <v>1074273</v>
      </c>
      <c r="BG58" s="584"/>
      <c r="BH58" s="584"/>
      <c r="BI58" s="584"/>
      <c r="BJ58" s="584"/>
      <c r="BK58" s="584"/>
      <c r="BL58" s="584"/>
      <c r="BM58" s="588">
        <v>3.6</v>
      </c>
      <c r="BN58" s="588"/>
      <c r="BO58" s="588"/>
      <c r="BP58" s="588"/>
      <c r="BQ58" s="584">
        <v>25820</v>
      </c>
      <c r="BR58" s="584"/>
      <c r="BS58" s="584"/>
      <c r="BT58" s="584"/>
      <c r="BU58" s="584"/>
      <c r="BV58" s="584"/>
      <c r="BW58" s="584"/>
      <c r="BX58" s="584"/>
      <c r="BY58" s="584"/>
      <c r="BZ58" s="584">
        <v>783044</v>
      </c>
      <c r="CA58" s="584"/>
      <c r="CB58" s="584"/>
      <c r="CC58" s="584"/>
      <c r="CD58" s="584"/>
      <c r="CE58" s="584"/>
      <c r="CF58" s="706"/>
      <c r="CG58" s="707"/>
      <c r="CH58" s="697" t="s">
        <v>45</v>
      </c>
      <c r="CI58" s="698"/>
      <c r="CJ58" s="698"/>
      <c r="CK58" s="698"/>
      <c r="CL58" s="698"/>
      <c r="CM58" s="698"/>
      <c r="CN58" s="698"/>
      <c r="CO58" s="698"/>
      <c r="CP58" s="698"/>
      <c r="CQ58" s="710" t="s">
        <v>3</v>
      </c>
      <c r="CR58" s="711"/>
      <c r="CS58" s="761">
        <v>51.5</v>
      </c>
      <c r="CT58" s="762"/>
      <c r="CU58" s="762"/>
      <c r="CV58" s="762"/>
      <c r="CW58" s="762"/>
      <c r="CX58" s="762"/>
      <c r="CY58" s="762"/>
      <c r="CZ58" s="763"/>
      <c r="DA58" s="761">
        <v>53.7</v>
      </c>
      <c r="DB58" s="762"/>
      <c r="DC58" s="762"/>
      <c r="DD58" s="762"/>
      <c r="DE58" s="762"/>
      <c r="DF58" s="762"/>
      <c r="DG58" s="762"/>
      <c r="DH58" s="764"/>
      <c r="DI58" s="4"/>
    </row>
    <row r="59" spans="2:113" ht="13.5" customHeight="1">
      <c r="B59" s="659" t="s">
        <v>44</v>
      </c>
      <c r="C59" s="582"/>
      <c r="D59" s="582"/>
      <c r="E59" s="582"/>
      <c r="F59" s="582"/>
      <c r="G59" s="582"/>
      <c r="H59" s="582"/>
      <c r="I59" s="582"/>
      <c r="J59" s="582"/>
      <c r="K59" s="582"/>
      <c r="L59" s="585"/>
      <c r="M59" s="583">
        <v>3877159</v>
      </c>
      <c r="N59" s="584"/>
      <c r="O59" s="584"/>
      <c r="P59" s="584"/>
      <c r="Q59" s="584"/>
      <c r="R59" s="584"/>
      <c r="S59" s="584"/>
      <c r="T59" s="584"/>
      <c r="U59" s="588">
        <v>12.9</v>
      </c>
      <c r="V59" s="588"/>
      <c r="W59" s="588"/>
      <c r="X59" s="588"/>
      <c r="Y59" s="584">
        <v>2814064</v>
      </c>
      <c r="Z59" s="584"/>
      <c r="AA59" s="584"/>
      <c r="AB59" s="584"/>
      <c r="AC59" s="584"/>
      <c r="AD59" s="584"/>
      <c r="AE59" s="584"/>
      <c r="AF59" s="584"/>
      <c r="AG59" s="584">
        <v>2557184</v>
      </c>
      <c r="AH59" s="584"/>
      <c r="AI59" s="584"/>
      <c r="AJ59" s="584"/>
      <c r="AK59" s="584"/>
      <c r="AL59" s="584"/>
      <c r="AM59" s="584"/>
      <c r="AN59" s="584"/>
      <c r="AO59" s="584"/>
      <c r="AP59" s="584"/>
      <c r="AQ59" s="588">
        <v>15.4</v>
      </c>
      <c r="AR59" s="588"/>
      <c r="AS59" s="588"/>
      <c r="AT59" s="588"/>
      <c r="AU59" s="588"/>
      <c r="AV59" s="647"/>
      <c r="AW59" s="619" t="s">
        <v>428</v>
      </c>
      <c r="AX59" s="582"/>
      <c r="AY59" s="582"/>
      <c r="AZ59" s="582"/>
      <c r="BA59" s="582"/>
      <c r="BB59" s="582"/>
      <c r="BC59" s="582"/>
      <c r="BD59" s="582"/>
      <c r="BE59" s="585"/>
      <c r="BF59" s="583">
        <v>2727157</v>
      </c>
      <c r="BG59" s="584"/>
      <c r="BH59" s="584"/>
      <c r="BI59" s="584"/>
      <c r="BJ59" s="584"/>
      <c r="BK59" s="584"/>
      <c r="BL59" s="584"/>
      <c r="BM59" s="588">
        <v>9.1</v>
      </c>
      <c r="BN59" s="588"/>
      <c r="BO59" s="588"/>
      <c r="BP59" s="588"/>
      <c r="BQ59" s="584">
        <v>353399</v>
      </c>
      <c r="BR59" s="584"/>
      <c r="BS59" s="584"/>
      <c r="BT59" s="584"/>
      <c r="BU59" s="584"/>
      <c r="BV59" s="584"/>
      <c r="BW59" s="584"/>
      <c r="BX59" s="584"/>
      <c r="BY59" s="584"/>
      <c r="BZ59" s="584">
        <v>2121454</v>
      </c>
      <c r="CA59" s="584"/>
      <c r="CB59" s="584"/>
      <c r="CC59" s="584"/>
      <c r="CD59" s="584"/>
      <c r="CE59" s="584"/>
      <c r="CF59" s="638" t="s">
        <v>429</v>
      </c>
      <c r="CG59" s="639"/>
      <c r="CH59" s="639"/>
      <c r="CI59" s="639"/>
      <c r="CJ59" s="640"/>
      <c r="CK59" s="632" t="s">
        <v>430</v>
      </c>
      <c r="CL59" s="632"/>
      <c r="CM59" s="632"/>
      <c r="CN59" s="632"/>
      <c r="CO59" s="632"/>
      <c r="CP59" s="632"/>
      <c r="CQ59" s="632"/>
      <c r="CR59" s="633"/>
      <c r="CS59" s="583">
        <v>1651339</v>
      </c>
      <c r="CT59" s="752"/>
      <c r="CU59" s="752"/>
      <c r="CV59" s="752"/>
      <c r="CW59" s="752"/>
      <c r="CX59" s="752"/>
      <c r="CY59" s="752"/>
      <c r="CZ59" s="753"/>
      <c r="DA59" s="583">
        <v>1647188</v>
      </c>
      <c r="DB59" s="752"/>
      <c r="DC59" s="752"/>
      <c r="DD59" s="752"/>
      <c r="DE59" s="752"/>
      <c r="DF59" s="752"/>
      <c r="DG59" s="752"/>
      <c r="DH59" s="754"/>
      <c r="DI59" s="4"/>
    </row>
    <row r="60" spans="2:113" ht="13.5" customHeight="1">
      <c r="B60" s="17"/>
      <c r="C60" s="582" t="s">
        <v>43</v>
      </c>
      <c r="D60" s="582"/>
      <c r="E60" s="582"/>
      <c r="F60" s="582"/>
      <c r="G60" s="582"/>
      <c r="H60" s="582"/>
      <c r="I60" s="582"/>
      <c r="J60" s="582"/>
      <c r="K60" s="582"/>
      <c r="L60" s="585"/>
      <c r="M60" s="583">
        <v>915142</v>
      </c>
      <c r="N60" s="584"/>
      <c r="O60" s="584"/>
      <c r="P60" s="584"/>
      <c r="Q60" s="584"/>
      <c r="R60" s="584"/>
      <c r="S60" s="584"/>
      <c r="T60" s="584"/>
      <c r="U60" s="588">
        <v>3.1</v>
      </c>
      <c r="V60" s="588"/>
      <c r="W60" s="588"/>
      <c r="X60" s="588"/>
      <c r="Y60" s="584">
        <v>685342</v>
      </c>
      <c r="Z60" s="584"/>
      <c r="AA60" s="584"/>
      <c r="AB60" s="584"/>
      <c r="AC60" s="584"/>
      <c r="AD60" s="584"/>
      <c r="AE60" s="584"/>
      <c r="AF60" s="584"/>
      <c r="AG60" s="584">
        <v>631138</v>
      </c>
      <c r="AH60" s="584"/>
      <c r="AI60" s="584"/>
      <c r="AJ60" s="584"/>
      <c r="AK60" s="584"/>
      <c r="AL60" s="584"/>
      <c r="AM60" s="584"/>
      <c r="AN60" s="584"/>
      <c r="AO60" s="584"/>
      <c r="AP60" s="584"/>
      <c r="AQ60" s="588">
        <v>3.8</v>
      </c>
      <c r="AR60" s="588"/>
      <c r="AS60" s="588"/>
      <c r="AT60" s="588"/>
      <c r="AU60" s="588"/>
      <c r="AV60" s="647"/>
      <c r="AW60" s="619" t="s">
        <v>42</v>
      </c>
      <c r="AX60" s="582"/>
      <c r="AY60" s="582"/>
      <c r="AZ60" s="582"/>
      <c r="BA60" s="582"/>
      <c r="BB60" s="582"/>
      <c r="BC60" s="582"/>
      <c r="BD60" s="582"/>
      <c r="BE60" s="585"/>
      <c r="BF60" s="583">
        <v>25937</v>
      </c>
      <c r="BG60" s="584"/>
      <c r="BH60" s="584"/>
      <c r="BI60" s="584"/>
      <c r="BJ60" s="584"/>
      <c r="BK60" s="584"/>
      <c r="BL60" s="584"/>
      <c r="BM60" s="588">
        <v>0.1</v>
      </c>
      <c r="BN60" s="588"/>
      <c r="BO60" s="588"/>
      <c r="BP60" s="588"/>
      <c r="BQ60" s="584" t="s">
        <v>368</v>
      </c>
      <c r="BR60" s="584"/>
      <c r="BS60" s="584"/>
      <c r="BT60" s="584"/>
      <c r="BU60" s="584"/>
      <c r="BV60" s="584"/>
      <c r="BW60" s="584"/>
      <c r="BX60" s="584"/>
      <c r="BY60" s="584"/>
      <c r="BZ60" s="584">
        <v>2224</v>
      </c>
      <c r="CA60" s="584"/>
      <c r="CB60" s="584"/>
      <c r="CC60" s="584"/>
      <c r="CD60" s="584"/>
      <c r="CE60" s="584"/>
      <c r="CF60" s="641"/>
      <c r="CG60" s="642"/>
      <c r="CH60" s="642"/>
      <c r="CI60" s="642"/>
      <c r="CJ60" s="643"/>
      <c r="CK60" s="582" t="s">
        <v>431</v>
      </c>
      <c r="CL60" s="582"/>
      <c r="CM60" s="582"/>
      <c r="CN60" s="582"/>
      <c r="CO60" s="582"/>
      <c r="CP60" s="582"/>
      <c r="CQ60" s="582"/>
      <c r="CR60" s="585"/>
      <c r="CS60" s="583" t="s">
        <v>368</v>
      </c>
      <c r="CT60" s="752"/>
      <c r="CU60" s="752"/>
      <c r="CV60" s="752"/>
      <c r="CW60" s="752"/>
      <c r="CX60" s="752"/>
      <c r="CY60" s="752"/>
      <c r="CZ60" s="753"/>
      <c r="DA60" s="583">
        <v>8479</v>
      </c>
      <c r="DB60" s="752"/>
      <c r="DC60" s="752"/>
      <c r="DD60" s="752"/>
      <c r="DE60" s="752"/>
      <c r="DF60" s="752"/>
      <c r="DG60" s="752"/>
      <c r="DH60" s="754"/>
      <c r="DI60" s="4"/>
    </row>
    <row r="61" spans="2:113" ht="13.5" customHeight="1">
      <c r="B61" s="659" t="s">
        <v>41</v>
      </c>
      <c r="C61" s="582"/>
      <c r="D61" s="582"/>
      <c r="E61" s="582"/>
      <c r="F61" s="582"/>
      <c r="G61" s="582"/>
      <c r="H61" s="582"/>
      <c r="I61" s="582"/>
      <c r="J61" s="582"/>
      <c r="K61" s="582"/>
      <c r="L61" s="585"/>
      <c r="M61" s="583">
        <v>4158744</v>
      </c>
      <c r="N61" s="584"/>
      <c r="O61" s="584"/>
      <c r="P61" s="584"/>
      <c r="Q61" s="584"/>
      <c r="R61" s="584"/>
      <c r="S61" s="584"/>
      <c r="T61" s="584"/>
      <c r="U61" s="588">
        <v>13.9</v>
      </c>
      <c r="V61" s="588"/>
      <c r="W61" s="588"/>
      <c r="X61" s="588"/>
      <c r="Y61" s="584">
        <v>3741238</v>
      </c>
      <c r="Z61" s="584"/>
      <c r="AA61" s="584"/>
      <c r="AB61" s="584"/>
      <c r="AC61" s="584"/>
      <c r="AD61" s="584"/>
      <c r="AE61" s="584"/>
      <c r="AF61" s="584"/>
      <c r="AG61" s="584">
        <v>2773973</v>
      </c>
      <c r="AH61" s="584"/>
      <c r="AI61" s="584"/>
      <c r="AJ61" s="584"/>
      <c r="AK61" s="584"/>
      <c r="AL61" s="584"/>
      <c r="AM61" s="584"/>
      <c r="AN61" s="584"/>
      <c r="AO61" s="584"/>
      <c r="AP61" s="584"/>
      <c r="AQ61" s="588">
        <v>16.7</v>
      </c>
      <c r="AR61" s="588"/>
      <c r="AS61" s="588"/>
      <c r="AT61" s="588"/>
      <c r="AU61" s="588"/>
      <c r="AV61" s="647"/>
      <c r="AW61" s="619" t="s">
        <v>40</v>
      </c>
      <c r="AX61" s="582"/>
      <c r="AY61" s="582"/>
      <c r="AZ61" s="582"/>
      <c r="BA61" s="582"/>
      <c r="BB61" s="582"/>
      <c r="BC61" s="582"/>
      <c r="BD61" s="582"/>
      <c r="BE61" s="585"/>
      <c r="BF61" s="583">
        <v>2727795</v>
      </c>
      <c r="BG61" s="584"/>
      <c r="BH61" s="584"/>
      <c r="BI61" s="584"/>
      <c r="BJ61" s="584"/>
      <c r="BK61" s="584"/>
      <c r="BL61" s="584"/>
      <c r="BM61" s="588">
        <v>9.1</v>
      </c>
      <c r="BN61" s="588"/>
      <c r="BO61" s="588"/>
      <c r="BP61" s="588"/>
      <c r="BQ61" s="584" t="s">
        <v>368</v>
      </c>
      <c r="BR61" s="584"/>
      <c r="BS61" s="584"/>
      <c r="BT61" s="584"/>
      <c r="BU61" s="584"/>
      <c r="BV61" s="584"/>
      <c r="BW61" s="584"/>
      <c r="BX61" s="584"/>
      <c r="BY61" s="584"/>
      <c r="BZ61" s="584">
        <v>2663665</v>
      </c>
      <c r="CA61" s="584"/>
      <c r="CB61" s="584"/>
      <c r="CC61" s="584"/>
      <c r="CD61" s="584"/>
      <c r="CE61" s="584"/>
      <c r="CF61" s="644"/>
      <c r="CG61" s="645"/>
      <c r="CH61" s="645"/>
      <c r="CI61" s="645"/>
      <c r="CJ61" s="646"/>
      <c r="CK61" s="662" t="s">
        <v>432</v>
      </c>
      <c r="CL61" s="662"/>
      <c r="CM61" s="662"/>
      <c r="CN61" s="662"/>
      <c r="CO61" s="662"/>
      <c r="CP61" s="662"/>
      <c r="CQ61" s="662"/>
      <c r="CR61" s="663"/>
      <c r="CS61" s="583">
        <v>1472794</v>
      </c>
      <c r="CT61" s="752"/>
      <c r="CU61" s="752"/>
      <c r="CV61" s="752"/>
      <c r="CW61" s="752"/>
      <c r="CX61" s="752"/>
      <c r="CY61" s="752"/>
      <c r="CZ61" s="753"/>
      <c r="DA61" s="583">
        <v>1429603</v>
      </c>
      <c r="DB61" s="752"/>
      <c r="DC61" s="752"/>
      <c r="DD61" s="752"/>
      <c r="DE61" s="752"/>
      <c r="DF61" s="752"/>
      <c r="DG61" s="752"/>
      <c r="DH61" s="754"/>
      <c r="DI61" s="4"/>
    </row>
    <row r="62" spans="2:113" ht="13.5" customHeight="1">
      <c r="B62" s="659" t="s">
        <v>39</v>
      </c>
      <c r="C62" s="582"/>
      <c r="D62" s="582"/>
      <c r="E62" s="582"/>
      <c r="F62" s="582"/>
      <c r="G62" s="582"/>
      <c r="H62" s="582"/>
      <c r="I62" s="582"/>
      <c r="J62" s="582"/>
      <c r="K62" s="582"/>
      <c r="L62" s="585"/>
      <c r="M62" s="583">
        <v>100537</v>
      </c>
      <c r="N62" s="584"/>
      <c r="O62" s="584"/>
      <c r="P62" s="584"/>
      <c r="Q62" s="584"/>
      <c r="R62" s="584"/>
      <c r="S62" s="584"/>
      <c r="T62" s="584"/>
      <c r="U62" s="588">
        <v>0.3</v>
      </c>
      <c r="V62" s="588"/>
      <c r="W62" s="588"/>
      <c r="X62" s="588"/>
      <c r="Y62" s="584">
        <v>36680</v>
      </c>
      <c r="Z62" s="584"/>
      <c r="AA62" s="584"/>
      <c r="AB62" s="584"/>
      <c r="AC62" s="584"/>
      <c r="AD62" s="584"/>
      <c r="AE62" s="584"/>
      <c r="AF62" s="584"/>
      <c r="AG62" s="584" t="s">
        <v>368</v>
      </c>
      <c r="AH62" s="584"/>
      <c r="AI62" s="584"/>
      <c r="AJ62" s="584"/>
      <c r="AK62" s="584"/>
      <c r="AL62" s="584"/>
      <c r="AM62" s="584"/>
      <c r="AN62" s="584"/>
      <c r="AO62" s="584"/>
      <c r="AP62" s="584"/>
      <c r="AQ62" s="588" t="s">
        <v>368</v>
      </c>
      <c r="AR62" s="588"/>
      <c r="AS62" s="588"/>
      <c r="AT62" s="588"/>
      <c r="AU62" s="588"/>
      <c r="AV62" s="647"/>
      <c r="AW62" s="619" t="s">
        <v>433</v>
      </c>
      <c r="AX62" s="582"/>
      <c r="AY62" s="582"/>
      <c r="AZ62" s="582"/>
      <c r="BA62" s="582"/>
      <c r="BB62" s="582"/>
      <c r="BC62" s="582"/>
      <c r="BD62" s="582"/>
      <c r="BE62" s="585"/>
      <c r="BF62" s="583" t="s">
        <v>368</v>
      </c>
      <c r="BG62" s="584"/>
      <c r="BH62" s="584"/>
      <c r="BI62" s="584"/>
      <c r="BJ62" s="584"/>
      <c r="BK62" s="584"/>
      <c r="BL62" s="584"/>
      <c r="BM62" s="588" t="s">
        <v>368</v>
      </c>
      <c r="BN62" s="588"/>
      <c r="BO62" s="588"/>
      <c r="BP62" s="588"/>
      <c r="BQ62" s="584" t="s">
        <v>368</v>
      </c>
      <c r="BR62" s="584"/>
      <c r="BS62" s="584"/>
      <c r="BT62" s="584"/>
      <c r="BU62" s="584"/>
      <c r="BV62" s="584"/>
      <c r="BW62" s="584"/>
      <c r="BX62" s="584"/>
      <c r="BY62" s="584"/>
      <c r="BZ62" s="584" t="s">
        <v>368</v>
      </c>
      <c r="CA62" s="584"/>
      <c r="CB62" s="584"/>
      <c r="CC62" s="584"/>
      <c r="CD62" s="584"/>
      <c r="CE62" s="584"/>
      <c r="CF62" s="648" t="s">
        <v>38</v>
      </c>
      <c r="CG62" s="649"/>
      <c r="CH62" s="649"/>
      <c r="CI62" s="649"/>
      <c r="CJ62" s="649"/>
      <c r="CK62" s="649"/>
      <c r="CL62" s="649"/>
      <c r="CM62" s="649"/>
      <c r="CN62" s="649"/>
      <c r="CO62" s="649"/>
      <c r="CP62" s="649"/>
      <c r="CQ62" s="649"/>
      <c r="CR62" s="649"/>
      <c r="CS62" s="755">
        <v>25960481</v>
      </c>
      <c r="CT62" s="756"/>
      <c r="CU62" s="756"/>
      <c r="CV62" s="756"/>
      <c r="CW62" s="756"/>
      <c r="CX62" s="756"/>
      <c r="CY62" s="756"/>
      <c r="CZ62" s="757"/>
      <c r="DA62" s="758">
        <v>27049467</v>
      </c>
      <c r="DB62" s="756"/>
      <c r="DC62" s="756"/>
      <c r="DD62" s="756"/>
      <c r="DE62" s="756"/>
      <c r="DF62" s="756"/>
      <c r="DG62" s="756"/>
      <c r="DH62" s="759"/>
      <c r="DI62" s="4"/>
    </row>
    <row r="63" spans="2:113" ht="13.5" customHeight="1">
      <c r="B63" s="659" t="s">
        <v>37</v>
      </c>
      <c r="C63" s="582"/>
      <c r="D63" s="582"/>
      <c r="E63" s="582"/>
      <c r="F63" s="582"/>
      <c r="G63" s="582"/>
      <c r="H63" s="582"/>
      <c r="I63" s="582"/>
      <c r="J63" s="582"/>
      <c r="K63" s="582"/>
      <c r="L63" s="585"/>
      <c r="M63" s="583">
        <v>26650</v>
      </c>
      <c r="N63" s="584"/>
      <c r="O63" s="584"/>
      <c r="P63" s="584"/>
      <c r="Q63" s="584"/>
      <c r="R63" s="584"/>
      <c r="S63" s="584"/>
      <c r="T63" s="584"/>
      <c r="U63" s="588">
        <v>0.1</v>
      </c>
      <c r="V63" s="588"/>
      <c r="W63" s="588"/>
      <c r="X63" s="588"/>
      <c r="Y63" s="584" t="s">
        <v>368</v>
      </c>
      <c r="Z63" s="584"/>
      <c r="AA63" s="584"/>
      <c r="AB63" s="584"/>
      <c r="AC63" s="584"/>
      <c r="AD63" s="584"/>
      <c r="AE63" s="584"/>
      <c r="AF63" s="584"/>
      <c r="AG63" s="584" t="s">
        <v>368</v>
      </c>
      <c r="AH63" s="584"/>
      <c r="AI63" s="584"/>
      <c r="AJ63" s="584"/>
      <c r="AK63" s="584"/>
      <c r="AL63" s="584"/>
      <c r="AM63" s="584"/>
      <c r="AN63" s="584"/>
      <c r="AO63" s="584"/>
      <c r="AP63" s="584"/>
      <c r="AQ63" s="588" t="s">
        <v>368</v>
      </c>
      <c r="AR63" s="588"/>
      <c r="AS63" s="588"/>
      <c r="AT63" s="588"/>
      <c r="AU63" s="588"/>
      <c r="AV63" s="647"/>
      <c r="AW63" s="619" t="s">
        <v>35</v>
      </c>
      <c r="AX63" s="582"/>
      <c r="AY63" s="582"/>
      <c r="AZ63" s="582"/>
      <c r="BA63" s="582"/>
      <c r="BB63" s="582"/>
      <c r="BC63" s="582"/>
      <c r="BD63" s="582"/>
      <c r="BE63" s="585"/>
      <c r="BF63" s="583" t="s">
        <v>368</v>
      </c>
      <c r="BG63" s="584"/>
      <c r="BH63" s="584"/>
      <c r="BI63" s="584"/>
      <c r="BJ63" s="584"/>
      <c r="BK63" s="584"/>
      <c r="BL63" s="584"/>
      <c r="BM63" s="588" t="s">
        <v>368</v>
      </c>
      <c r="BN63" s="588"/>
      <c r="BO63" s="588"/>
      <c r="BP63" s="588"/>
      <c r="BQ63" s="584" t="s">
        <v>368</v>
      </c>
      <c r="BR63" s="584"/>
      <c r="BS63" s="584"/>
      <c r="BT63" s="584"/>
      <c r="BU63" s="584"/>
      <c r="BV63" s="584"/>
      <c r="BW63" s="584"/>
      <c r="BX63" s="584"/>
      <c r="BY63" s="584"/>
      <c r="BZ63" s="584" t="s">
        <v>368</v>
      </c>
      <c r="CA63" s="584"/>
      <c r="CB63" s="584"/>
      <c r="CC63" s="584"/>
      <c r="CD63" s="584"/>
      <c r="CE63" s="584"/>
      <c r="CF63" s="650" t="s">
        <v>434</v>
      </c>
      <c r="CG63" s="651"/>
      <c r="CH63" s="651"/>
      <c r="CI63" s="651"/>
      <c r="CJ63" s="652"/>
      <c r="CK63" s="619" t="s">
        <v>36</v>
      </c>
      <c r="CL63" s="582"/>
      <c r="CM63" s="582"/>
      <c r="CN63" s="582"/>
      <c r="CO63" s="582"/>
      <c r="CP63" s="582"/>
      <c r="CQ63" s="582"/>
      <c r="CR63" s="585"/>
      <c r="CS63" s="583">
        <v>53900</v>
      </c>
      <c r="CT63" s="752"/>
      <c r="CU63" s="752"/>
      <c r="CV63" s="752"/>
      <c r="CW63" s="752"/>
      <c r="CX63" s="752"/>
      <c r="CY63" s="752"/>
      <c r="CZ63" s="753"/>
      <c r="DA63" s="583" t="s">
        <v>368</v>
      </c>
      <c r="DB63" s="752"/>
      <c r="DC63" s="752"/>
      <c r="DD63" s="752"/>
      <c r="DE63" s="752"/>
      <c r="DF63" s="752"/>
      <c r="DG63" s="752"/>
      <c r="DH63" s="754"/>
      <c r="DI63" s="4"/>
    </row>
    <row r="64" spans="2:113" ht="13.5" customHeight="1">
      <c r="B64" s="659" t="s">
        <v>35</v>
      </c>
      <c r="C64" s="582"/>
      <c r="D64" s="582"/>
      <c r="E64" s="582"/>
      <c r="F64" s="582"/>
      <c r="G64" s="582"/>
      <c r="H64" s="582"/>
      <c r="I64" s="582"/>
      <c r="J64" s="582"/>
      <c r="K64" s="582"/>
      <c r="L64" s="585"/>
      <c r="M64" s="583" t="s">
        <v>368</v>
      </c>
      <c r="N64" s="584"/>
      <c r="O64" s="584"/>
      <c r="P64" s="584"/>
      <c r="Q64" s="584"/>
      <c r="R64" s="584"/>
      <c r="S64" s="584"/>
      <c r="T64" s="584"/>
      <c r="U64" s="588" t="s">
        <v>368</v>
      </c>
      <c r="V64" s="588"/>
      <c r="W64" s="588"/>
      <c r="X64" s="588"/>
      <c r="Y64" s="584" t="s">
        <v>368</v>
      </c>
      <c r="Z64" s="584"/>
      <c r="AA64" s="584"/>
      <c r="AB64" s="584"/>
      <c r="AC64" s="584"/>
      <c r="AD64" s="584"/>
      <c r="AE64" s="584"/>
      <c r="AF64" s="584"/>
      <c r="AW64" s="660" t="s">
        <v>6</v>
      </c>
      <c r="AX64" s="582"/>
      <c r="AY64" s="582"/>
      <c r="AZ64" s="582"/>
      <c r="BA64" s="582"/>
      <c r="BB64" s="582"/>
      <c r="BC64" s="582"/>
      <c r="BD64" s="582"/>
      <c r="BE64" s="585"/>
      <c r="BF64" s="583">
        <v>29961975</v>
      </c>
      <c r="BG64" s="584"/>
      <c r="BH64" s="584"/>
      <c r="BI64" s="584"/>
      <c r="BJ64" s="584"/>
      <c r="BK64" s="584"/>
      <c r="BL64" s="584"/>
      <c r="BM64" s="588">
        <v>100</v>
      </c>
      <c r="BN64" s="588"/>
      <c r="BO64" s="588"/>
      <c r="BP64" s="588"/>
      <c r="BQ64" s="584">
        <v>2283364</v>
      </c>
      <c r="BR64" s="584"/>
      <c r="BS64" s="584"/>
      <c r="BT64" s="584"/>
      <c r="BU64" s="584"/>
      <c r="BV64" s="584"/>
      <c r="BW64" s="584"/>
      <c r="BX64" s="584"/>
      <c r="BY64" s="584"/>
      <c r="BZ64" s="584">
        <v>18599645</v>
      </c>
      <c r="CA64" s="584"/>
      <c r="CB64" s="584"/>
      <c r="CC64" s="584"/>
      <c r="CD64" s="584"/>
      <c r="CE64" s="584"/>
      <c r="CF64" s="653"/>
      <c r="CG64" s="654"/>
      <c r="CH64" s="654"/>
      <c r="CI64" s="654"/>
      <c r="CJ64" s="655"/>
      <c r="CK64" s="619" t="s">
        <v>34</v>
      </c>
      <c r="CL64" s="582"/>
      <c r="CM64" s="582"/>
      <c r="CN64" s="582"/>
      <c r="CO64" s="582"/>
      <c r="CP64" s="582"/>
      <c r="CQ64" s="582"/>
      <c r="CR64" s="585"/>
      <c r="CS64" s="583" t="s">
        <v>368</v>
      </c>
      <c r="CT64" s="752"/>
      <c r="CU64" s="752"/>
      <c r="CV64" s="752"/>
      <c r="CW64" s="752"/>
      <c r="CX64" s="752"/>
      <c r="CY64" s="752"/>
      <c r="CZ64" s="753"/>
      <c r="DA64" s="583" t="s">
        <v>368</v>
      </c>
      <c r="DB64" s="752"/>
      <c r="DC64" s="752"/>
      <c r="DD64" s="752"/>
      <c r="DE64" s="752"/>
      <c r="DF64" s="752"/>
      <c r="DG64" s="752"/>
      <c r="DH64" s="754"/>
      <c r="DI64" s="4"/>
    </row>
    <row r="65" spans="2:113" ht="13.5" customHeight="1">
      <c r="B65" s="659" t="s">
        <v>33</v>
      </c>
      <c r="C65" s="582"/>
      <c r="D65" s="582"/>
      <c r="E65" s="582"/>
      <c r="F65" s="582"/>
      <c r="G65" s="582"/>
      <c r="H65" s="582"/>
      <c r="I65" s="582"/>
      <c r="J65" s="582"/>
      <c r="K65" s="582"/>
      <c r="L65" s="585"/>
      <c r="M65" s="583">
        <v>2309301</v>
      </c>
      <c r="N65" s="584"/>
      <c r="O65" s="584"/>
      <c r="P65" s="584"/>
      <c r="Q65" s="584"/>
      <c r="R65" s="584"/>
      <c r="S65" s="584"/>
      <c r="T65" s="584"/>
      <c r="U65" s="588">
        <v>7.7</v>
      </c>
      <c r="V65" s="588"/>
      <c r="W65" s="588"/>
      <c r="X65" s="588"/>
      <c r="Y65" s="584">
        <v>419534</v>
      </c>
      <c r="Z65" s="584"/>
      <c r="AA65" s="584"/>
      <c r="AB65" s="584"/>
      <c r="AC65" s="584"/>
      <c r="AD65" s="584"/>
      <c r="AE65" s="584"/>
      <c r="AF65" s="584"/>
      <c r="AG65" s="18"/>
      <c r="AH65" s="745" t="s">
        <v>435</v>
      </c>
      <c r="AI65" s="745"/>
      <c r="AJ65" s="745"/>
      <c r="AK65" s="745"/>
      <c r="AL65" s="745"/>
      <c r="AM65" s="745"/>
      <c r="AN65" s="745"/>
      <c r="AO65" s="745"/>
      <c r="AP65" s="745"/>
      <c r="AQ65" s="745"/>
      <c r="AR65" s="745"/>
      <c r="AS65" s="745"/>
      <c r="AT65" s="745"/>
      <c r="AU65" s="745"/>
      <c r="AV65" s="746"/>
      <c r="AW65" s="661"/>
      <c r="AX65" s="662"/>
      <c r="AY65" s="662"/>
      <c r="AZ65" s="662"/>
      <c r="BA65" s="662"/>
      <c r="BB65" s="662"/>
      <c r="BC65" s="662"/>
      <c r="BD65" s="662"/>
      <c r="BE65" s="663"/>
      <c r="BF65" s="664"/>
      <c r="BG65" s="665"/>
      <c r="BH65" s="665"/>
      <c r="BI65" s="665"/>
      <c r="BJ65" s="665"/>
      <c r="BK65" s="665"/>
      <c r="BL65" s="665"/>
      <c r="BM65" s="666"/>
      <c r="BN65" s="666"/>
      <c r="BO65" s="666"/>
      <c r="BP65" s="666"/>
      <c r="BQ65" s="665"/>
      <c r="BR65" s="665"/>
      <c r="BS65" s="665"/>
      <c r="BT65" s="665"/>
      <c r="BU65" s="665"/>
      <c r="BV65" s="665"/>
      <c r="BW65" s="665"/>
      <c r="BX65" s="665"/>
      <c r="BY65" s="665"/>
      <c r="BZ65" s="665"/>
      <c r="CA65" s="665"/>
      <c r="CB65" s="665"/>
      <c r="CC65" s="665"/>
      <c r="CD65" s="665"/>
      <c r="CE65" s="665"/>
      <c r="CF65" s="653"/>
      <c r="CG65" s="654"/>
      <c r="CH65" s="654"/>
      <c r="CI65" s="654"/>
      <c r="CJ65" s="655"/>
      <c r="CK65" s="619" t="s">
        <v>32</v>
      </c>
      <c r="CL65" s="582"/>
      <c r="CM65" s="582"/>
      <c r="CN65" s="582"/>
      <c r="CO65" s="582"/>
      <c r="CP65" s="582"/>
      <c r="CQ65" s="582"/>
      <c r="CR65" s="585"/>
      <c r="CS65" s="583">
        <v>2660747</v>
      </c>
      <c r="CT65" s="752"/>
      <c r="CU65" s="752"/>
      <c r="CV65" s="752"/>
      <c r="CW65" s="752"/>
      <c r="CX65" s="752"/>
      <c r="CY65" s="752"/>
      <c r="CZ65" s="753"/>
      <c r="DA65" s="583">
        <v>2559725</v>
      </c>
      <c r="DB65" s="752"/>
      <c r="DC65" s="752"/>
      <c r="DD65" s="752"/>
      <c r="DE65" s="752"/>
      <c r="DF65" s="752"/>
      <c r="DG65" s="752"/>
      <c r="DH65" s="754"/>
      <c r="DI65" s="4"/>
    </row>
    <row r="66" spans="2:113" ht="13.5" customHeight="1">
      <c r="B66" s="17"/>
      <c r="C66" s="667" t="s">
        <v>31</v>
      </c>
      <c r="D66" s="667"/>
      <c r="E66" s="667"/>
      <c r="F66" s="667"/>
      <c r="G66" s="667"/>
      <c r="H66" s="667"/>
      <c r="I66" s="667"/>
      <c r="J66" s="667"/>
      <c r="K66" s="667"/>
      <c r="L66" s="668"/>
      <c r="M66" s="583">
        <v>71708</v>
      </c>
      <c r="N66" s="584"/>
      <c r="O66" s="584"/>
      <c r="P66" s="584"/>
      <c r="Q66" s="584"/>
      <c r="R66" s="584"/>
      <c r="S66" s="584"/>
      <c r="T66" s="584"/>
      <c r="U66" s="588">
        <v>0.2</v>
      </c>
      <c r="V66" s="588"/>
      <c r="W66" s="588"/>
      <c r="X66" s="588"/>
      <c r="Y66" s="584">
        <v>71708</v>
      </c>
      <c r="Z66" s="584"/>
      <c r="AA66" s="584"/>
      <c r="AB66" s="584"/>
      <c r="AC66" s="584"/>
      <c r="AD66" s="584"/>
      <c r="AE66" s="584"/>
      <c r="AF66" s="584"/>
      <c r="AG66" s="11"/>
      <c r="AH66" s="676">
        <v>16438172</v>
      </c>
      <c r="AI66" s="676"/>
      <c r="AJ66" s="676"/>
      <c r="AK66" s="676"/>
      <c r="AL66" s="676"/>
      <c r="AM66" s="676"/>
      <c r="AN66" s="676"/>
      <c r="AO66" s="676"/>
      <c r="AP66" s="676"/>
      <c r="AQ66" s="676"/>
      <c r="AR66" s="676"/>
      <c r="AS66" s="676"/>
      <c r="AT66" s="677" t="s">
        <v>5</v>
      </c>
      <c r="AU66" s="677"/>
      <c r="AV66" s="14"/>
      <c r="AW66" s="678" t="s">
        <v>436</v>
      </c>
      <c r="AX66" s="679"/>
      <c r="AY66" s="728" t="s">
        <v>30</v>
      </c>
      <c r="AZ66" s="747"/>
      <c r="BA66" s="747"/>
      <c r="BB66" s="747"/>
      <c r="BC66" s="747"/>
      <c r="BD66" s="747"/>
      <c r="BE66" s="748"/>
      <c r="BF66" s="749">
        <v>5014871</v>
      </c>
      <c r="BG66" s="750"/>
      <c r="BH66" s="750"/>
      <c r="BI66" s="750"/>
      <c r="BJ66" s="750"/>
      <c r="BK66" s="751"/>
      <c r="BL66" s="719" t="s">
        <v>437</v>
      </c>
      <c r="BM66" s="722" t="s">
        <v>438</v>
      </c>
      <c r="BN66" s="728" t="s">
        <v>29</v>
      </c>
      <c r="BO66" s="632"/>
      <c r="BP66" s="632"/>
      <c r="BQ66" s="632"/>
      <c r="BR66" s="632"/>
      <c r="BS66" s="632"/>
      <c r="BT66" s="632"/>
      <c r="BU66" s="632"/>
      <c r="BV66" s="632"/>
      <c r="BW66" s="632"/>
      <c r="BX66" s="632"/>
      <c r="BY66" s="633"/>
      <c r="BZ66" s="749">
        <v>442322</v>
      </c>
      <c r="CA66" s="750"/>
      <c r="CB66" s="750"/>
      <c r="CC66" s="750"/>
      <c r="CD66" s="750"/>
      <c r="CE66" s="750"/>
      <c r="CF66" s="656"/>
      <c r="CG66" s="657"/>
      <c r="CH66" s="657"/>
      <c r="CI66" s="657"/>
      <c r="CJ66" s="658"/>
      <c r="CK66" s="697" t="s">
        <v>28</v>
      </c>
      <c r="CL66" s="662"/>
      <c r="CM66" s="662"/>
      <c r="CN66" s="662"/>
      <c r="CO66" s="662"/>
      <c r="CP66" s="662"/>
      <c r="CQ66" s="662"/>
      <c r="CR66" s="663"/>
      <c r="CS66" s="583" t="s">
        <v>368</v>
      </c>
      <c r="CT66" s="752"/>
      <c r="CU66" s="752"/>
      <c r="CV66" s="752"/>
      <c r="CW66" s="752"/>
      <c r="CX66" s="752"/>
      <c r="CY66" s="752"/>
      <c r="CZ66" s="753"/>
      <c r="DA66" s="583" t="s">
        <v>368</v>
      </c>
      <c r="DB66" s="752"/>
      <c r="DC66" s="752"/>
      <c r="DD66" s="752"/>
      <c r="DE66" s="752"/>
      <c r="DF66" s="752"/>
      <c r="DG66" s="752"/>
      <c r="DH66" s="754"/>
      <c r="DI66" s="4"/>
    </row>
    <row r="67" spans="2:113" ht="13.5" customHeight="1">
      <c r="B67" s="187"/>
      <c r="C67" s="725" t="s">
        <v>27</v>
      </c>
      <c r="D67" s="726"/>
      <c r="E67" s="726"/>
      <c r="F67" s="726"/>
      <c r="G67" s="726"/>
      <c r="H67" s="726"/>
      <c r="I67" s="726"/>
      <c r="J67" s="726"/>
      <c r="K67" s="726"/>
      <c r="L67" s="727"/>
      <c r="M67" s="741">
        <v>2283364</v>
      </c>
      <c r="N67" s="742"/>
      <c r="O67" s="742"/>
      <c r="P67" s="742"/>
      <c r="Q67" s="742"/>
      <c r="R67" s="742"/>
      <c r="S67" s="742"/>
      <c r="T67" s="742"/>
      <c r="U67" s="743">
        <v>7.6</v>
      </c>
      <c r="V67" s="743"/>
      <c r="W67" s="743"/>
      <c r="X67" s="743"/>
      <c r="Y67" s="742">
        <v>417310</v>
      </c>
      <c r="Z67" s="742"/>
      <c r="AA67" s="742"/>
      <c r="AB67" s="742"/>
      <c r="AC67" s="742"/>
      <c r="AD67" s="742"/>
      <c r="AE67" s="742"/>
      <c r="AF67" s="744"/>
      <c r="AG67" s="11"/>
      <c r="AH67" s="582" t="s">
        <v>26</v>
      </c>
      <c r="AI67" s="582"/>
      <c r="AJ67" s="582"/>
      <c r="AK67" s="582"/>
      <c r="AL67" s="582"/>
      <c r="AM67" s="582"/>
      <c r="AN67" s="582"/>
      <c r="AO67" s="582"/>
      <c r="AP67" s="582"/>
      <c r="AQ67" s="582"/>
      <c r="AR67" s="582"/>
      <c r="AS67" s="582"/>
      <c r="AT67" s="582"/>
      <c r="AU67" s="582"/>
      <c r="AV67" s="626"/>
      <c r="AW67" s="680"/>
      <c r="AX67" s="681"/>
      <c r="AY67" s="669" t="s">
        <v>439</v>
      </c>
      <c r="AZ67" s="670"/>
      <c r="BA67" s="670"/>
      <c r="BB67" s="670"/>
      <c r="BC67" s="670"/>
      <c r="BD67" s="670"/>
      <c r="BE67" s="671"/>
      <c r="BF67" s="583">
        <v>1348897</v>
      </c>
      <c r="BG67" s="584"/>
      <c r="BH67" s="584"/>
      <c r="BI67" s="584"/>
      <c r="BJ67" s="584"/>
      <c r="BK67" s="672"/>
      <c r="BL67" s="720"/>
      <c r="BM67" s="723"/>
      <c r="BN67" s="619" t="s">
        <v>25</v>
      </c>
      <c r="BO67" s="582"/>
      <c r="BP67" s="582"/>
      <c r="BQ67" s="582"/>
      <c r="BR67" s="582"/>
      <c r="BS67" s="582"/>
      <c r="BT67" s="582"/>
      <c r="BU67" s="582"/>
      <c r="BV67" s="582"/>
      <c r="BW67" s="582"/>
      <c r="BX67" s="582"/>
      <c r="BY67" s="585"/>
      <c r="BZ67" s="583">
        <v>-274275</v>
      </c>
      <c r="CA67" s="584"/>
      <c r="CB67" s="584"/>
      <c r="CC67" s="584"/>
      <c r="CD67" s="584"/>
      <c r="CE67" s="584"/>
      <c r="CF67" s="728" t="s">
        <v>24</v>
      </c>
      <c r="CG67" s="729"/>
      <c r="CH67" s="729"/>
      <c r="CI67" s="729"/>
      <c r="CJ67" s="729"/>
      <c r="CK67" s="729"/>
      <c r="CL67" s="729"/>
      <c r="CM67" s="729"/>
      <c r="CN67" s="729"/>
      <c r="CO67" s="729"/>
      <c r="CP67" s="729"/>
      <c r="CQ67" s="729"/>
      <c r="CR67" s="729"/>
      <c r="CS67" s="730">
        <v>20000</v>
      </c>
      <c r="CT67" s="614"/>
      <c r="CU67" s="614"/>
      <c r="CV67" s="614"/>
      <c r="CW67" s="614"/>
      <c r="CX67" s="614"/>
      <c r="CY67" s="614"/>
      <c r="CZ67" s="731"/>
      <c r="DA67" s="613">
        <v>20000</v>
      </c>
      <c r="DB67" s="614"/>
      <c r="DC67" s="614"/>
      <c r="DD67" s="614"/>
      <c r="DE67" s="614"/>
      <c r="DF67" s="614"/>
      <c r="DG67" s="614"/>
      <c r="DH67" s="615"/>
      <c r="DI67" s="4"/>
    </row>
    <row r="68" spans="2:113" ht="13.5" customHeight="1">
      <c r="B68" s="616" t="s">
        <v>23</v>
      </c>
      <c r="C68" s="13"/>
      <c r="D68" s="582" t="s">
        <v>22</v>
      </c>
      <c r="E68" s="582"/>
      <c r="F68" s="582"/>
      <c r="G68" s="582"/>
      <c r="H68" s="582"/>
      <c r="I68" s="582"/>
      <c r="J68" s="582"/>
      <c r="K68" s="582"/>
      <c r="L68" s="585"/>
      <c r="M68" s="583">
        <v>874176</v>
      </c>
      <c r="N68" s="584"/>
      <c r="O68" s="584"/>
      <c r="P68" s="584"/>
      <c r="Q68" s="584"/>
      <c r="R68" s="584"/>
      <c r="S68" s="584"/>
      <c r="T68" s="584"/>
      <c r="U68" s="588">
        <v>2.9</v>
      </c>
      <c r="V68" s="588"/>
      <c r="W68" s="588"/>
      <c r="X68" s="588"/>
      <c r="Y68" s="584">
        <v>32992</v>
      </c>
      <c r="Z68" s="584"/>
      <c r="AA68" s="584"/>
      <c r="AB68" s="584"/>
      <c r="AC68" s="584"/>
      <c r="AD68" s="584"/>
      <c r="AE68" s="584"/>
      <c r="AF68" s="672"/>
      <c r="AG68" s="11"/>
      <c r="AH68" s="4"/>
      <c r="AI68" s="4"/>
      <c r="AJ68" s="4"/>
      <c r="AK68" s="617">
        <v>98.9</v>
      </c>
      <c r="AL68" s="617"/>
      <c r="AM68" s="617"/>
      <c r="AN68" s="282" t="s">
        <v>21</v>
      </c>
      <c r="AO68" s="16"/>
      <c r="AP68" s="16"/>
      <c r="AQ68" s="15" t="s">
        <v>440</v>
      </c>
      <c r="AR68" s="618">
        <v>106.5</v>
      </c>
      <c r="AS68" s="618"/>
      <c r="AT68" s="618"/>
      <c r="AU68" s="282" t="s">
        <v>21</v>
      </c>
      <c r="AV68" s="14" t="s">
        <v>441</v>
      </c>
      <c r="AW68" s="680"/>
      <c r="AX68" s="681"/>
      <c r="AY68" s="669" t="s">
        <v>486</v>
      </c>
      <c r="AZ68" s="670"/>
      <c r="BA68" s="670"/>
      <c r="BB68" s="670"/>
      <c r="BC68" s="670"/>
      <c r="BD68" s="670"/>
      <c r="BE68" s="671"/>
      <c r="BF68" s="583">
        <v>856127</v>
      </c>
      <c r="BG68" s="584"/>
      <c r="BH68" s="584"/>
      <c r="BI68" s="584"/>
      <c r="BJ68" s="584"/>
      <c r="BK68" s="672"/>
      <c r="BL68" s="720"/>
      <c r="BM68" s="723"/>
      <c r="BN68" s="619" t="s">
        <v>20</v>
      </c>
      <c r="BO68" s="582"/>
      <c r="BP68" s="582"/>
      <c r="BQ68" s="582"/>
      <c r="BR68" s="582"/>
      <c r="BS68" s="582"/>
      <c r="BT68" s="582"/>
      <c r="BU68" s="582"/>
      <c r="BV68" s="582"/>
      <c r="BW68" s="582"/>
      <c r="BX68" s="582"/>
      <c r="BY68" s="585"/>
      <c r="BZ68" s="583">
        <v>12450</v>
      </c>
      <c r="CA68" s="584"/>
      <c r="CB68" s="584"/>
      <c r="CC68" s="584"/>
      <c r="CD68" s="584"/>
      <c r="CE68" s="584"/>
      <c r="CF68" s="619" t="s">
        <v>19</v>
      </c>
      <c r="CG68" s="620"/>
      <c r="CH68" s="620"/>
      <c r="CI68" s="620"/>
      <c r="CJ68" s="620"/>
      <c r="CK68" s="620"/>
      <c r="CL68" s="620"/>
      <c r="CM68" s="620"/>
      <c r="CN68" s="620"/>
      <c r="CO68" s="620"/>
      <c r="CP68" s="620"/>
      <c r="CQ68" s="620"/>
      <c r="CR68" s="620"/>
      <c r="CS68" s="621" t="s">
        <v>368</v>
      </c>
      <c r="CT68" s="622"/>
      <c r="CU68" s="622"/>
      <c r="CV68" s="622"/>
      <c r="CW68" s="622"/>
      <c r="CX68" s="622"/>
      <c r="CY68" s="622"/>
      <c r="CZ68" s="623"/>
      <c r="DA68" s="624" t="s">
        <v>368</v>
      </c>
      <c r="DB68" s="622"/>
      <c r="DC68" s="622"/>
      <c r="DD68" s="622"/>
      <c r="DE68" s="622"/>
      <c r="DF68" s="622"/>
      <c r="DG68" s="622"/>
      <c r="DH68" s="625"/>
      <c r="DI68" s="4"/>
    </row>
    <row r="69" spans="2:113" ht="13.5" customHeight="1">
      <c r="B69" s="616"/>
      <c r="C69" s="13"/>
      <c r="D69" s="582" t="s">
        <v>18</v>
      </c>
      <c r="E69" s="582"/>
      <c r="F69" s="582"/>
      <c r="G69" s="582"/>
      <c r="H69" s="582"/>
      <c r="I69" s="582"/>
      <c r="J69" s="582"/>
      <c r="K69" s="582"/>
      <c r="L69" s="585"/>
      <c r="M69" s="583">
        <v>1409188</v>
      </c>
      <c r="N69" s="584"/>
      <c r="O69" s="584"/>
      <c r="P69" s="584"/>
      <c r="Q69" s="584"/>
      <c r="R69" s="584"/>
      <c r="S69" s="584"/>
      <c r="T69" s="584"/>
      <c r="U69" s="588">
        <v>4.7</v>
      </c>
      <c r="V69" s="588"/>
      <c r="W69" s="588"/>
      <c r="X69" s="588"/>
      <c r="Y69" s="584">
        <v>384318</v>
      </c>
      <c r="Z69" s="584"/>
      <c r="AA69" s="584"/>
      <c r="AB69" s="584"/>
      <c r="AC69" s="584"/>
      <c r="AD69" s="584"/>
      <c r="AE69" s="584"/>
      <c r="AF69" s="672"/>
      <c r="AG69" s="11"/>
      <c r="AH69" s="6"/>
      <c r="AI69" s="12"/>
      <c r="AJ69" s="12"/>
      <c r="AK69" s="12"/>
      <c r="AL69" s="582" t="s">
        <v>443</v>
      </c>
      <c r="AM69" s="582"/>
      <c r="AN69" s="582"/>
      <c r="AO69" s="582"/>
      <c r="AP69" s="582"/>
      <c r="AQ69" s="582"/>
      <c r="AR69" s="582"/>
      <c r="AS69" s="582"/>
      <c r="AT69" s="582"/>
      <c r="AU69" s="582"/>
      <c r="AV69" s="626"/>
      <c r="AW69" s="680"/>
      <c r="AX69" s="681"/>
      <c r="AY69" s="669" t="s">
        <v>446</v>
      </c>
      <c r="AZ69" s="670"/>
      <c r="BA69" s="670"/>
      <c r="BB69" s="670"/>
      <c r="BC69" s="670"/>
      <c r="BD69" s="670"/>
      <c r="BE69" s="671"/>
      <c r="BF69" s="583" t="s">
        <v>368</v>
      </c>
      <c r="BG69" s="584"/>
      <c r="BH69" s="584"/>
      <c r="BI69" s="584"/>
      <c r="BJ69" s="584"/>
      <c r="BK69" s="672"/>
      <c r="BL69" s="720"/>
      <c r="BM69" s="723"/>
      <c r="BN69" s="619" t="s">
        <v>17</v>
      </c>
      <c r="BO69" s="582"/>
      <c r="BP69" s="582"/>
      <c r="BQ69" s="582"/>
      <c r="BR69" s="582"/>
      <c r="BS69" s="582"/>
      <c r="BT69" s="582"/>
      <c r="BU69" s="582"/>
      <c r="BV69" s="582"/>
      <c r="BW69" s="582"/>
      <c r="BX69" s="582"/>
      <c r="BY69" s="585"/>
      <c r="BZ69" s="583">
        <v>20692</v>
      </c>
      <c r="CA69" s="584"/>
      <c r="CB69" s="584"/>
      <c r="CC69" s="584"/>
      <c r="CD69" s="584"/>
      <c r="CE69" s="584"/>
      <c r="CF69" s="627" t="s">
        <v>16</v>
      </c>
      <c r="CG69" s="628"/>
      <c r="CH69" s="628" t="s">
        <v>15</v>
      </c>
      <c r="CI69" s="628"/>
      <c r="CJ69" s="631"/>
      <c r="CK69" s="632" t="s">
        <v>14</v>
      </c>
      <c r="CL69" s="632"/>
      <c r="CM69" s="632"/>
      <c r="CN69" s="632"/>
      <c r="CO69" s="632"/>
      <c r="CP69" s="632"/>
      <c r="CQ69" s="632"/>
      <c r="CR69" s="633"/>
      <c r="CS69" s="634">
        <v>99.3</v>
      </c>
      <c r="CT69" s="635"/>
      <c r="CU69" s="635"/>
      <c r="CV69" s="635"/>
      <c r="CW69" s="635">
        <v>98.4</v>
      </c>
      <c r="CX69" s="587"/>
      <c r="CY69" s="587"/>
      <c r="CZ69" s="589"/>
      <c r="DA69" s="634">
        <v>99.2</v>
      </c>
      <c r="DB69" s="587"/>
      <c r="DC69" s="587"/>
      <c r="DD69" s="587"/>
      <c r="DE69" s="635">
        <v>98.3</v>
      </c>
      <c r="DF69" s="587"/>
      <c r="DG69" s="587"/>
      <c r="DH69" s="590"/>
      <c r="DI69" s="4"/>
    </row>
    <row r="70" spans="2:113" ht="13.5" customHeight="1">
      <c r="B70" s="616"/>
      <c r="C70" s="619" t="s">
        <v>13</v>
      </c>
      <c r="D70" s="582"/>
      <c r="E70" s="582"/>
      <c r="F70" s="582"/>
      <c r="G70" s="582"/>
      <c r="H70" s="582"/>
      <c r="I70" s="582"/>
      <c r="J70" s="582"/>
      <c r="K70" s="582"/>
      <c r="L70" s="585"/>
      <c r="M70" s="583">
        <v>25937</v>
      </c>
      <c r="N70" s="584"/>
      <c r="O70" s="584"/>
      <c r="P70" s="584"/>
      <c r="Q70" s="584"/>
      <c r="R70" s="584"/>
      <c r="S70" s="584"/>
      <c r="T70" s="584"/>
      <c r="U70" s="588">
        <v>0.1</v>
      </c>
      <c r="V70" s="588"/>
      <c r="W70" s="588"/>
      <c r="X70" s="588"/>
      <c r="Y70" s="584">
        <v>2224</v>
      </c>
      <c r="Z70" s="584"/>
      <c r="AA70" s="584"/>
      <c r="AB70" s="584"/>
      <c r="AC70" s="584"/>
      <c r="AD70" s="584"/>
      <c r="AE70" s="584"/>
      <c r="AF70" s="672"/>
      <c r="AG70" s="11"/>
      <c r="AH70" s="6"/>
      <c r="AI70" s="12"/>
      <c r="AJ70" s="12"/>
      <c r="AK70" s="12"/>
      <c r="AL70" s="582" t="s">
        <v>445</v>
      </c>
      <c r="AM70" s="582"/>
      <c r="AN70" s="582"/>
      <c r="AO70" s="582"/>
      <c r="AP70" s="582"/>
      <c r="AQ70" s="582"/>
      <c r="AR70" s="582"/>
      <c r="AS70" s="582"/>
      <c r="AT70" s="582"/>
      <c r="AU70" s="582"/>
      <c r="AV70" s="626"/>
      <c r="AW70" s="680"/>
      <c r="AX70" s="681"/>
      <c r="AY70" s="669" t="s">
        <v>463</v>
      </c>
      <c r="AZ70" s="670"/>
      <c r="BA70" s="670"/>
      <c r="BB70" s="670"/>
      <c r="BC70" s="670"/>
      <c r="BD70" s="670"/>
      <c r="BE70" s="671"/>
      <c r="BF70" s="583" t="s">
        <v>368</v>
      </c>
      <c r="BG70" s="584"/>
      <c r="BH70" s="584"/>
      <c r="BI70" s="584"/>
      <c r="BJ70" s="584"/>
      <c r="BK70" s="672"/>
      <c r="BL70" s="720"/>
      <c r="BM70" s="723"/>
      <c r="BN70" s="737" t="s">
        <v>447</v>
      </c>
      <c r="BO70" s="737"/>
      <c r="BP70" s="737"/>
      <c r="BQ70" s="737"/>
      <c r="BR70" s="739" t="s">
        <v>12</v>
      </c>
      <c r="BS70" s="582" t="s">
        <v>11</v>
      </c>
      <c r="BT70" s="582"/>
      <c r="BU70" s="582"/>
      <c r="BV70" s="582"/>
      <c r="BW70" s="582"/>
      <c r="BX70" s="582"/>
      <c r="BY70" s="582"/>
      <c r="BZ70" s="583">
        <v>82</v>
      </c>
      <c r="CA70" s="584"/>
      <c r="CB70" s="584"/>
      <c r="CC70" s="584"/>
      <c r="CD70" s="584"/>
      <c r="CE70" s="584"/>
      <c r="CF70" s="629"/>
      <c r="CG70" s="630"/>
      <c r="CH70" s="637" t="s">
        <v>448</v>
      </c>
      <c r="CI70" s="637" t="s">
        <v>449</v>
      </c>
      <c r="CJ70" s="732" t="s">
        <v>450</v>
      </c>
      <c r="CK70" s="582"/>
      <c r="CL70" s="582"/>
      <c r="CM70" s="582"/>
      <c r="CN70" s="582"/>
      <c r="CO70" s="582"/>
      <c r="CP70" s="582"/>
      <c r="CQ70" s="582"/>
      <c r="CR70" s="585"/>
      <c r="CS70" s="634"/>
      <c r="CT70" s="635"/>
      <c r="CU70" s="635"/>
      <c r="CV70" s="635"/>
      <c r="CW70" s="587"/>
      <c r="CX70" s="587"/>
      <c r="CY70" s="587"/>
      <c r="CZ70" s="589"/>
      <c r="DA70" s="636"/>
      <c r="DB70" s="587"/>
      <c r="DC70" s="587"/>
      <c r="DD70" s="587"/>
      <c r="DE70" s="587"/>
      <c r="DF70" s="587"/>
      <c r="DG70" s="587"/>
      <c r="DH70" s="590"/>
      <c r="DI70" s="4"/>
    </row>
    <row r="71" spans="2:113" ht="13.5" customHeight="1">
      <c r="B71" s="188"/>
      <c r="C71" s="712" t="s">
        <v>10</v>
      </c>
      <c r="D71" s="667"/>
      <c r="E71" s="667"/>
      <c r="F71" s="667"/>
      <c r="G71" s="667"/>
      <c r="H71" s="667"/>
      <c r="I71" s="667"/>
      <c r="J71" s="667"/>
      <c r="K71" s="667"/>
      <c r="L71" s="668"/>
      <c r="M71" s="733" t="s">
        <v>368</v>
      </c>
      <c r="N71" s="734"/>
      <c r="O71" s="734"/>
      <c r="P71" s="734"/>
      <c r="Q71" s="734"/>
      <c r="R71" s="734"/>
      <c r="S71" s="734"/>
      <c r="T71" s="734"/>
      <c r="U71" s="735" t="s">
        <v>368</v>
      </c>
      <c r="V71" s="735"/>
      <c r="W71" s="735"/>
      <c r="X71" s="735"/>
      <c r="Y71" s="734" t="s">
        <v>368</v>
      </c>
      <c r="Z71" s="734"/>
      <c r="AA71" s="734"/>
      <c r="AB71" s="734"/>
      <c r="AC71" s="734"/>
      <c r="AD71" s="734"/>
      <c r="AE71" s="734"/>
      <c r="AF71" s="736"/>
      <c r="AG71" s="11"/>
      <c r="AH71" s="582" t="s">
        <v>9</v>
      </c>
      <c r="AI71" s="582"/>
      <c r="AJ71" s="582"/>
      <c r="AK71" s="582"/>
      <c r="AL71" s="582"/>
      <c r="AM71" s="582"/>
      <c r="AN71" s="582"/>
      <c r="AO71" s="582"/>
      <c r="AP71" s="582"/>
      <c r="AQ71" s="582"/>
      <c r="AR71" s="582"/>
      <c r="AS71" s="582"/>
      <c r="AT71" s="582"/>
      <c r="AU71" s="582"/>
      <c r="AV71" s="626"/>
      <c r="AW71" s="680"/>
      <c r="AX71" s="681"/>
      <c r="AY71" s="669" t="s">
        <v>451</v>
      </c>
      <c r="AZ71" s="670"/>
      <c r="BA71" s="670"/>
      <c r="BB71" s="670"/>
      <c r="BC71" s="670"/>
      <c r="BD71" s="670"/>
      <c r="BE71" s="671"/>
      <c r="BF71" s="583">
        <v>989190</v>
      </c>
      <c r="BG71" s="584"/>
      <c r="BH71" s="584"/>
      <c r="BI71" s="584"/>
      <c r="BJ71" s="584"/>
      <c r="BK71" s="672"/>
      <c r="BL71" s="720"/>
      <c r="BM71" s="723"/>
      <c r="BN71" s="737"/>
      <c r="BO71" s="737"/>
      <c r="BP71" s="737"/>
      <c r="BQ71" s="737"/>
      <c r="BR71" s="739"/>
      <c r="BS71" s="582" t="s">
        <v>8</v>
      </c>
      <c r="BT71" s="582"/>
      <c r="BU71" s="582"/>
      <c r="BV71" s="582"/>
      <c r="BW71" s="582"/>
      <c r="BX71" s="582"/>
      <c r="BY71" s="582"/>
      <c r="BZ71" s="583">
        <v>96</v>
      </c>
      <c r="CA71" s="584"/>
      <c r="CB71" s="584"/>
      <c r="CC71" s="584"/>
      <c r="CD71" s="584"/>
      <c r="CE71" s="584"/>
      <c r="CF71" s="629"/>
      <c r="CG71" s="630"/>
      <c r="CH71" s="637"/>
      <c r="CI71" s="637"/>
      <c r="CJ71" s="732"/>
      <c r="CK71" s="582" t="s">
        <v>7</v>
      </c>
      <c r="CL71" s="582"/>
      <c r="CM71" s="582"/>
      <c r="CN71" s="582"/>
      <c r="CO71" s="582"/>
      <c r="CP71" s="582"/>
      <c r="CQ71" s="582"/>
      <c r="CR71" s="585"/>
      <c r="CS71" s="586">
        <v>99.1</v>
      </c>
      <c r="CT71" s="587"/>
      <c r="CU71" s="587"/>
      <c r="CV71" s="587"/>
      <c r="CW71" s="588">
        <v>97.9</v>
      </c>
      <c r="CX71" s="587"/>
      <c r="CY71" s="587"/>
      <c r="CZ71" s="589"/>
      <c r="DA71" s="586">
        <v>98.9</v>
      </c>
      <c r="DB71" s="587"/>
      <c r="DC71" s="587"/>
      <c r="DD71" s="587"/>
      <c r="DE71" s="588">
        <v>97.6</v>
      </c>
      <c r="DF71" s="587"/>
      <c r="DG71" s="587"/>
      <c r="DH71" s="590"/>
      <c r="DI71" s="4"/>
    </row>
    <row r="72" spans="2:113" ht="13.5" customHeight="1" thickBot="1">
      <c r="B72" s="591" t="s">
        <v>6</v>
      </c>
      <c r="C72" s="592"/>
      <c r="D72" s="592"/>
      <c r="E72" s="592"/>
      <c r="F72" s="592"/>
      <c r="G72" s="592"/>
      <c r="H72" s="592"/>
      <c r="I72" s="592"/>
      <c r="J72" s="592"/>
      <c r="K72" s="592"/>
      <c r="L72" s="593"/>
      <c r="M72" s="594">
        <v>29961975</v>
      </c>
      <c r="N72" s="595"/>
      <c r="O72" s="595"/>
      <c r="P72" s="595"/>
      <c r="Q72" s="595"/>
      <c r="R72" s="595"/>
      <c r="S72" s="595"/>
      <c r="T72" s="595"/>
      <c r="U72" s="596">
        <v>100</v>
      </c>
      <c r="V72" s="596"/>
      <c r="W72" s="596"/>
      <c r="X72" s="596"/>
      <c r="Y72" s="595">
        <v>18599645</v>
      </c>
      <c r="Z72" s="595"/>
      <c r="AA72" s="595"/>
      <c r="AB72" s="595"/>
      <c r="AC72" s="595"/>
      <c r="AD72" s="595"/>
      <c r="AE72" s="595"/>
      <c r="AF72" s="597"/>
      <c r="AG72" s="10"/>
      <c r="AH72" s="598">
        <v>19255456</v>
      </c>
      <c r="AI72" s="598"/>
      <c r="AJ72" s="598"/>
      <c r="AK72" s="598"/>
      <c r="AL72" s="598"/>
      <c r="AM72" s="598"/>
      <c r="AN72" s="598"/>
      <c r="AO72" s="598"/>
      <c r="AP72" s="598"/>
      <c r="AQ72" s="598"/>
      <c r="AR72" s="598"/>
      <c r="AS72" s="598"/>
      <c r="AT72" s="592" t="s">
        <v>5</v>
      </c>
      <c r="AU72" s="592"/>
      <c r="AV72" s="9"/>
      <c r="AW72" s="682"/>
      <c r="AX72" s="683"/>
      <c r="AY72" s="599" t="s">
        <v>85</v>
      </c>
      <c r="AZ72" s="600"/>
      <c r="BA72" s="600"/>
      <c r="BB72" s="600"/>
      <c r="BC72" s="600"/>
      <c r="BD72" s="600"/>
      <c r="BE72" s="601"/>
      <c r="BF72" s="602">
        <v>1820657</v>
      </c>
      <c r="BG72" s="603"/>
      <c r="BH72" s="603"/>
      <c r="BI72" s="603"/>
      <c r="BJ72" s="603"/>
      <c r="BK72" s="604"/>
      <c r="BL72" s="721"/>
      <c r="BM72" s="724"/>
      <c r="BN72" s="738"/>
      <c r="BO72" s="738"/>
      <c r="BP72" s="738"/>
      <c r="BQ72" s="738"/>
      <c r="BR72" s="740"/>
      <c r="BS72" s="592" t="s">
        <v>4</v>
      </c>
      <c r="BT72" s="592"/>
      <c r="BU72" s="592"/>
      <c r="BV72" s="592"/>
      <c r="BW72" s="592"/>
      <c r="BX72" s="592"/>
      <c r="BY72" s="592"/>
      <c r="BZ72" s="602">
        <v>289</v>
      </c>
      <c r="CA72" s="603"/>
      <c r="CB72" s="603"/>
      <c r="CC72" s="603"/>
      <c r="CD72" s="603"/>
      <c r="CE72" s="604"/>
      <c r="CF72" s="605" t="s">
        <v>3</v>
      </c>
      <c r="CG72" s="606"/>
      <c r="CH72" s="607" t="s">
        <v>2</v>
      </c>
      <c r="CI72" s="607"/>
      <c r="CJ72" s="608"/>
      <c r="CK72" s="592" t="s">
        <v>1</v>
      </c>
      <c r="CL72" s="592"/>
      <c r="CM72" s="592"/>
      <c r="CN72" s="592"/>
      <c r="CO72" s="592"/>
      <c r="CP72" s="592"/>
      <c r="CQ72" s="592"/>
      <c r="CR72" s="593"/>
      <c r="CS72" s="609">
        <v>99.5</v>
      </c>
      <c r="CT72" s="610"/>
      <c r="CU72" s="610"/>
      <c r="CV72" s="610"/>
      <c r="CW72" s="611">
        <v>98.8</v>
      </c>
      <c r="CX72" s="610"/>
      <c r="CY72" s="610"/>
      <c r="CZ72" s="612"/>
      <c r="DA72" s="609">
        <v>99.4</v>
      </c>
      <c r="DB72" s="610"/>
      <c r="DC72" s="610"/>
      <c r="DD72" s="610"/>
      <c r="DE72" s="611">
        <v>98.7</v>
      </c>
      <c r="DF72" s="610"/>
      <c r="DG72" s="610"/>
      <c r="DH72" s="718"/>
      <c r="DI72" s="4"/>
    </row>
    <row r="73" spans="2:113" ht="13.5" customHeight="1">
      <c r="B73" s="715" t="s">
        <v>0</v>
      </c>
      <c r="C73" s="715"/>
      <c r="D73" s="715"/>
      <c r="E73" s="715"/>
      <c r="F73" s="715"/>
      <c r="G73" s="715"/>
      <c r="H73" s="715"/>
      <c r="I73" s="715"/>
      <c r="J73" s="715"/>
      <c r="K73" s="715"/>
      <c r="L73" s="715"/>
      <c r="M73" s="715"/>
      <c r="N73" s="715"/>
      <c r="O73" s="715"/>
      <c r="P73" s="715"/>
      <c r="Q73" s="715"/>
      <c r="R73" s="715"/>
      <c r="S73" s="715"/>
      <c r="T73" s="715"/>
      <c r="U73" s="715"/>
      <c r="V73" s="715"/>
      <c r="W73" s="715"/>
      <c r="X73" s="715"/>
      <c r="Y73" s="715"/>
      <c r="Z73" s="715"/>
      <c r="AA73" s="715"/>
      <c r="AB73" s="715"/>
      <c r="AC73" s="715"/>
      <c r="AD73" s="715"/>
      <c r="AE73" s="715"/>
      <c r="AF73" s="715"/>
      <c r="AG73" s="715"/>
      <c r="AH73" s="715"/>
      <c r="AI73" s="715"/>
      <c r="AJ73" s="715"/>
      <c r="AK73" s="715"/>
      <c r="AL73" s="715"/>
      <c r="AM73" s="715"/>
      <c r="AN73" s="715"/>
      <c r="AO73" s="715"/>
      <c r="AP73" s="715"/>
      <c r="AQ73" s="715"/>
      <c r="AR73" s="715"/>
      <c r="AS73" s="715"/>
      <c r="AT73" s="715"/>
      <c r="AU73" s="715"/>
      <c r="AV73" s="715"/>
      <c r="AW73" s="715"/>
      <c r="AX73" s="715"/>
      <c r="AY73" s="715"/>
      <c r="AZ73" s="715"/>
      <c r="BA73" s="715"/>
      <c r="BB73" s="715"/>
      <c r="BC73" s="715"/>
      <c r="BD73" s="715"/>
      <c r="BE73" s="715"/>
      <c r="BF73" s="715"/>
      <c r="BG73" s="715"/>
      <c r="BH73" s="715"/>
      <c r="BI73" s="715"/>
      <c r="BJ73" s="715"/>
      <c r="BK73" s="715"/>
      <c r="BL73" s="715"/>
      <c r="BM73" s="715"/>
      <c r="BN73" s="715"/>
      <c r="BO73" s="715"/>
      <c r="BP73" s="715"/>
      <c r="BQ73" s="715"/>
      <c r="BR73" s="715"/>
      <c r="BS73" s="715"/>
      <c r="BT73" s="715"/>
      <c r="BU73" s="715"/>
      <c r="BV73" s="715"/>
      <c r="BW73" s="715"/>
      <c r="BX73" s="715"/>
      <c r="BY73" s="715"/>
      <c r="BZ73" s="715"/>
      <c r="CA73" s="715"/>
      <c r="CB73" s="715"/>
      <c r="CC73" s="715"/>
      <c r="CD73" s="715"/>
      <c r="CE73" s="715"/>
      <c r="CF73" s="715"/>
      <c r="CG73" s="715"/>
      <c r="CH73" s="715"/>
      <c r="CI73" s="715"/>
      <c r="CJ73" s="715"/>
      <c r="CK73" s="715"/>
      <c r="CL73" s="715"/>
      <c r="CN73" s="8"/>
      <c r="CO73" s="285"/>
      <c r="CP73" s="285"/>
      <c r="CQ73" s="285"/>
      <c r="CR73" s="285"/>
      <c r="CS73" s="285"/>
      <c r="CT73" s="282"/>
      <c r="CU73" s="282"/>
      <c r="CV73" s="282"/>
      <c r="CW73" s="282"/>
      <c r="CX73" s="282"/>
      <c r="CY73" s="282"/>
      <c r="CZ73" s="282"/>
      <c r="DA73" s="282"/>
      <c r="DB73" s="282"/>
      <c r="DC73" s="282"/>
      <c r="DD73" s="282"/>
      <c r="DE73" s="282"/>
      <c r="DF73" s="282"/>
      <c r="DG73" s="282"/>
      <c r="DH73" s="282"/>
    </row>
    <row r="74" spans="2:113" ht="13.5" customHeight="1">
      <c r="B74" s="716" t="s">
        <v>452</v>
      </c>
      <c r="C74" s="716"/>
      <c r="D74" s="716"/>
      <c r="E74" s="716"/>
      <c r="F74" s="716"/>
      <c r="G74" s="716"/>
      <c r="H74" s="716"/>
      <c r="I74" s="716"/>
      <c r="J74" s="716"/>
      <c r="K74" s="716"/>
      <c r="L74" s="716"/>
      <c r="M74" s="716"/>
      <c r="N74" s="716"/>
      <c r="O74" s="716"/>
      <c r="P74" s="716"/>
      <c r="Q74" s="716"/>
      <c r="R74" s="716"/>
      <c r="S74" s="716"/>
      <c r="T74" s="716"/>
      <c r="U74" s="716"/>
      <c r="V74" s="716"/>
      <c r="W74" s="716"/>
      <c r="X74" s="716"/>
      <c r="Y74" s="716"/>
      <c r="Z74" s="716"/>
      <c r="AA74" s="716"/>
      <c r="AB74" s="716"/>
      <c r="AC74" s="716"/>
      <c r="AD74" s="716"/>
      <c r="AE74" s="716"/>
      <c r="AF74" s="716"/>
      <c r="AG74" s="716"/>
      <c r="AH74" s="716"/>
      <c r="AI74" s="716"/>
      <c r="AJ74" s="716"/>
      <c r="AK74" s="716"/>
      <c r="AL74" s="716"/>
      <c r="AM74" s="716"/>
      <c r="AN74" s="716"/>
      <c r="AO74" s="716"/>
      <c r="AP74" s="716"/>
      <c r="AQ74" s="716"/>
      <c r="AR74" s="716"/>
      <c r="AS74" s="716"/>
      <c r="AT74" s="716"/>
      <c r="AU74" s="716"/>
      <c r="AV74" s="716"/>
      <c r="AW74" s="716"/>
      <c r="AX74" s="716"/>
      <c r="AY74" s="716"/>
      <c r="AZ74" s="716"/>
      <c r="BA74" s="716"/>
      <c r="BB74" s="716"/>
      <c r="BC74" s="716"/>
      <c r="BD74" s="716"/>
      <c r="BE74" s="716"/>
      <c r="BF74" s="716"/>
      <c r="BG74" s="716"/>
      <c r="BH74" s="716"/>
      <c r="BI74" s="716"/>
      <c r="BJ74" s="716"/>
      <c r="BK74" s="716"/>
      <c r="BL74" s="716"/>
      <c r="BM74" s="716"/>
      <c r="BN74" s="716"/>
      <c r="BO74" s="716"/>
      <c r="BP74" s="716"/>
      <c r="BQ74" s="716"/>
      <c r="BR74" s="716"/>
      <c r="BS74" s="716"/>
      <c r="BT74" s="716"/>
      <c r="BU74" s="716"/>
      <c r="BV74" s="716"/>
      <c r="BW74" s="716"/>
      <c r="BX74" s="716"/>
      <c r="BY74" s="716"/>
      <c r="BZ74" s="716"/>
      <c r="CA74" s="716"/>
      <c r="CB74" s="716"/>
      <c r="CC74" s="716"/>
      <c r="CD74" s="716"/>
      <c r="CE74" s="716"/>
      <c r="CF74" s="716"/>
      <c r="CG74" s="716"/>
      <c r="CH74" s="716"/>
      <c r="CI74" s="716"/>
      <c r="CJ74" s="716"/>
      <c r="CK74" s="716"/>
      <c r="CL74" s="716"/>
      <c r="CN74" s="7"/>
      <c r="CO74" s="7"/>
      <c r="CP74" s="7"/>
      <c r="CQ74" s="7"/>
      <c r="CR74" s="7"/>
      <c r="CS74" s="7"/>
      <c r="CT74" s="7"/>
      <c r="CU74" s="7"/>
      <c r="CV74" s="7"/>
      <c r="CW74" s="6"/>
      <c r="CZ74" s="6"/>
      <c r="DA74" s="6"/>
      <c r="DB74" s="4"/>
      <c r="DC74" s="4"/>
      <c r="DD74" s="4"/>
      <c r="DE74" s="580" t="s">
        <v>576</v>
      </c>
      <c r="DF74" s="580"/>
      <c r="DG74" s="580"/>
      <c r="DH74" s="580"/>
    </row>
    <row r="75" spans="2:113" ht="13.5" customHeight="1">
      <c r="B75" s="717" t="s">
        <v>454</v>
      </c>
      <c r="C75" s="717"/>
      <c r="D75" s="717"/>
      <c r="E75" s="717"/>
      <c r="F75" s="717"/>
      <c r="G75" s="717"/>
      <c r="H75" s="717"/>
      <c r="I75" s="717"/>
      <c r="J75" s="717"/>
      <c r="K75" s="717"/>
      <c r="L75" s="717"/>
      <c r="M75" s="717"/>
      <c r="N75" s="717"/>
      <c r="O75" s="717"/>
      <c r="P75" s="717"/>
      <c r="Q75" s="717"/>
      <c r="R75" s="717"/>
      <c r="S75" s="717"/>
      <c r="T75" s="717"/>
      <c r="U75" s="717"/>
      <c r="V75" s="717"/>
      <c r="W75" s="717"/>
      <c r="X75" s="717"/>
      <c r="Y75" s="717"/>
      <c r="Z75" s="717"/>
      <c r="AA75" s="717"/>
      <c r="AB75" s="717"/>
      <c r="AC75" s="717"/>
      <c r="AD75" s="717"/>
      <c r="AE75" s="717"/>
      <c r="AF75" s="717"/>
      <c r="AG75" s="717"/>
      <c r="AH75" s="717"/>
      <c r="AI75" s="717"/>
      <c r="AJ75" s="717"/>
      <c r="AK75" s="717"/>
      <c r="AL75" s="717"/>
      <c r="AM75" s="717"/>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7"/>
      <c r="BJ75" s="717"/>
      <c r="BK75" s="717"/>
      <c r="BL75" s="717"/>
      <c r="BM75" s="717"/>
      <c r="BN75" s="717"/>
      <c r="BO75" s="717"/>
      <c r="BP75" s="717"/>
      <c r="BQ75" s="717"/>
      <c r="BR75" s="717"/>
      <c r="BS75" s="717"/>
      <c r="BT75" s="717"/>
      <c r="BU75" s="717"/>
      <c r="BV75" s="717"/>
      <c r="BW75" s="717"/>
      <c r="BX75" s="717"/>
      <c r="BY75" s="717"/>
      <c r="BZ75" s="717"/>
      <c r="CA75" s="717"/>
      <c r="CB75" s="717"/>
      <c r="CC75" s="717"/>
      <c r="CD75" s="717"/>
      <c r="CE75" s="717"/>
      <c r="CF75" s="717"/>
      <c r="CG75" s="717"/>
      <c r="CH75" s="717"/>
      <c r="CI75" s="717"/>
      <c r="CJ75" s="717"/>
      <c r="CK75" s="717"/>
      <c r="CL75" s="717"/>
      <c r="CN75" s="3"/>
      <c r="CO75" s="3"/>
      <c r="CP75" s="3"/>
      <c r="CQ75" s="3"/>
      <c r="CR75" s="3"/>
      <c r="CS75" s="3"/>
      <c r="CT75" s="3"/>
      <c r="CU75" s="3"/>
      <c r="CV75" s="3"/>
      <c r="CW75" s="5"/>
      <c r="CZ75" s="4"/>
      <c r="DA75" s="4"/>
      <c r="DB75" s="4"/>
      <c r="DC75" s="4"/>
      <c r="DD75" s="4"/>
    </row>
    <row r="76" spans="2:113" ht="13.5" customHeight="1">
      <c r="B76" s="716" t="s">
        <v>781</v>
      </c>
      <c r="C76" s="716"/>
      <c r="D76" s="716"/>
      <c r="E76" s="716"/>
      <c r="F76" s="716"/>
      <c r="G76" s="716"/>
      <c r="H76" s="716"/>
      <c r="I76" s="716"/>
      <c r="J76" s="716"/>
      <c r="K76" s="716"/>
      <c r="L76" s="716"/>
      <c r="M76" s="716"/>
      <c r="N76" s="716"/>
      <c r="O76" s="716"/>
      <c r="P76" s="716"/>
      <c r="Q76" s="716"/>
      <c r="R76" s="716"/>
      <c r="S76" s="716"/>
      <c r="T76" s="716"/>
      <c r="U76" s="716"/>
      <c r="V76" s="716"/>
      <c r="W76" s="716"/>
      <c r="X76" s="716"/>
      <c r="Y76" s="716"/>
      <c r="Z76" s="716"/>
      <c r="AA76" s="716"/>
      <c r="AB76" s="716"/>
      <c r="AC76" s="716"/>
      <c r="AD76" s="716"/>
      <c r="AE76" s="716"/>
      <c r="AF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N76" s="3"/>
      <c r="CO76" s="3"/>
      <c r="CP76" s="3"/>
      <c r="CQ76" s="3"/>
      <c r="CR76" s="3"/>
      <c r="CS76" s="3"/>
      <c r="CT76" s="3"/>
      <c r="CU76" s="3"/>
      <c r="CV76" s="3"/>
    </row>
    <row r="77" spans="2:113" ht="13.5" customHeight="1">
      <c r="B77" s="581" t="s">
        <v>455</v>
      </c>
      <c r="C77" s="581"/>
      <c r="D77" s="581"/>
      <c r="E77" s="581"/>
      <c r="F77" s="581"/>
      <c r="G77" s="581"/>
      <c r="H77" s="581"/>
      <c r="I77" s="581"/>
      <c r="J77" s="581"/>
      <c r="K77" s="581"/>
      <c r="L77" s="581"/>
      <c r="M77" s="581"/>
      <c r="N77" s="581"/>
      <c r="O77" s="581"/>
      <c r="P77" s="581"/>
      <c r="Q77" s="581"/>
      <c r="R77" s="581"/>
      <c r="S77" s="581"/>
      <c r="T77" s="581"/>
      <c r="U77" s="581"/>
      <c r="V77" s="581"/>
      <c r="W77" s="581"/>
      <c r="X77" s="581"/>
      <c r="Y77" s="581"/>
      <c r="Z77" s="581"/>
      <c r="AA77" s="581"/>
      <c r="AB77" s="581"/>
      <c r="AC77" s="581"/>
      <c r="AD77" s="581"/>
      <c r="AE77" s="581"/>
      <c r="AF77" s="581"/>
      <c r="AG77" s="581"/>
      <c r="AH77" s="581"/>
      <c r="AI77" s="581"/>
      <c r="AJ77" s="581"/>
      <c r="AK77" s="581"/>
      <c r="AL77" s="581"/>
      <c r="AM77" s="581"/>
      <c r="AN77" s="581"/>
      <c r="AO77" s="581"/>
      <c r="AP77" s="581"/>
      <c r="AQ77" s="581"/>
      <c r="AR77" s="581"/>
      <c r="AS77" s="581"/>
      <c r="AT77" s="581"/>
      <c r="AU77" s="581"/>
      <c r="AV77" s="581"/>
      <c r="AW77" s="581"/>
      <c r="AX77" s="581"/>
      <c r="AY77" s="581"/>
      <c r="AZ77" s="581"/>
      <c r="BA77" s="581"/>
      <c r="BB77" s="581"/>
      <c r="BC77" s="581"/>
      <c r="BD77" s="581"/>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581"/>
      <c r="CG77" s="581"/>
      <c r="CH77" s="581"/>
      <c r="CI77" s="581"/>
      <c r="CJ77" s="581"/>
      <c r="CK77" s="581"/>
      <c r="CL77" s="581"/>
      <c r="CN77" s="3"/>
      <c r="CO77" s="3"/>
      <c r="CP77" s="3"/>
      <c r="CQ77" s="3"/>
      <c r="CR77" s="3"/>
      <c r="CS77" s="3"/>
      <c r="CT77" s="3"/>
      <c r="CU77" s="3"/>
      <c r="CV77" s="3"/>
    </row>
    <row r="78" spans="2:113" ht="13.5" customHeight="1">
      <c r="B78" s="581" t="s">
        <v>456</v>
      </c>
      <c r="C78" s="581"/>
      <c r="D78" s="581"/>
      <c r="E78" s="581"/>
      <c r="F78" s="581"/>
      <c r="G78" s="581"/>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1"/>
      <c r="AY78" s="581"/>
      <c r="AZ78" s="581"/>
      <c r="BA78" s="581"/>
      <c r="BB78" s="581"/>
      <c r="BC78" s="581"/>
      <c r="BD78" s="581"/>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N78" s="2"/>
      <c r="CO78" s="2"/>
      <c r="CP78" s="2"/>
      <c r="CQ78" s="2"/>
      <c r="CR78" s="2"/>
      <c r="CS78" s="2"/>
      <c r="CT78" s="2"/>
      <c r="CU78" s="2"/>
      <c r="CV78" s="2"/>
    </row>
    <row r="79" spans="2:113" ht="13.5" customHeight="1">
      <c r="B79" s="581" t="s">
        <v>782</v>
      </c>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81"/>
      <c r="AL79" s="581"/>
      <c r="AM79" s="581"/>
      <c r="AN79" s="581"/>
      <c r="AO79" s="581"/>
      <c r="AP79" s="581"/>
      <c r="AQ79" s="581"/>
      <c r="AR79" s="581"/>
      <c r="AS79" s="581"/>
      <c r="AT79" s="581"/>
      <c r="AU79" s="581"/>
      <c r="AV79" s="581"/>
      <c r="AW79" s="581"/>
      <c r="AX79" s="581"/>
      <c r="AY79" s="581"/>
      <c r="AZ79" s="581"/>
      <c r="BA79" s="581"/>
      <c r="BB79" s="581"/>
      <c r="BC79" s="581"/>
      <c r="BD79" s="581"/>
      <c r="BE79" s="581"/>
      <c r="BF79" s="581"/>
      <c r="BG79" s="581"/>
      <c r="BH79" s="581"/>
      <c r="BI79" s="581"/>
      <c r="BJ79" s="581"/>
      <c r="BK79" s="581"/>
      <c r="BL79" s="581"/>
      <c r="BM79" s="581"/>
      <c r="BN79" s="581"/>
      <c r="BO79" s="581"/>
      <c r="BP79" s="581"/>
      <c r="BQ79" s="581"/>
      <c r="BR79" s="581"/>
      <c r="BS79" s="581"/>
      <c r="BT79" s="581"/>
      <c r="BU79" s="581"/>
      <c r="BV79" s="581"/>
      <c r="BW79" s="581"/>
      <c r="BX79" s="581"/>
      <c r="BY79" s="581"/>
      <c r="BZ79" s="581"/>
      <c r="CA79" s="581"/>
      <c r="CB79" s="581"/>
      <c r="CC79" s="581"/>
      <c r="CD79" s="581"/>
      <c r="CE79" s="581"/>
      <c r="CF79" s="581"/>
      <c r="CG79" s="581"/>
      <c r="CH79" s="581"/>
      <c r="CI79" s="581"/>
      <c r="CJ79" s="581"/>
      <c r="CK79" s="581"/>
      <c r="CL79" s="581"/>
      <c r="CM79" s="2"/>
      <c r="CN79" s="2"/>
      <c r="CO79" s="2"/>
      <c r="CP79" s="2"/>
      <c r="CQ79" s="2"/>
      <c r="CR79" s="2"/>
      <c r="CS79" s="2"/>
      <c r="CT79" s="2"/>
      <c r="CU79" s="2"/>
      <c r="CV79" s="2"/>
    </row>
  </sheetData>
  <mergeCells count="906">
    <mergeCell ref="B79:CL79"/>
    <mergeCell ref="CF72:CG72"/>
    <mergeCell ref="CH72:CJ72"/>
    <mergeCell ref="CK72:CR72"/>
    <mergeCell ref="CS72:CV72"/>
    <mergeCell ref="CW72:CZ72"/>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view="pageBreakPreview" topLeftCell="L1" zoomScale="80" zoomScaleNormal="90" zoomScaleSheetLayoutView="80" workbookViewId="0">
      <selection activeCell="CZ23" sqref="CO23:DH23"/>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64" t="s">
        <v>776</v>
      </c>
      <c r="E2" s="964"/>
      <c r="F2" s="964"/>
      <c r="G2" s="964"/>
      <c r="H2" s="964"/>
      <c r="I2" s="964"/>
      <c r="J2" s="964"/>
      <c r="K2" s="964"/>
      <c r="L2" s="964"/>
      <c r="M2" s="964"/>
      <c r="N2" s="964"/>
      <c r="O2" s="964"/>
      <c r="P2" s="964"/>
      <c r="Q2" s="964"/>
      <c r="R2" s="280"/>
      <c r="S2" s="74"/>
      <c r="T2" s="74"/>
      <c r="U2" s="965" t="s">
        <v>200</v>
      </c>
      <c r="V2" s="966"/>
      <c r="W2" s="949" t="s">
        <v>384</v>
      </c>
      <c r="X2" s="947"/>
      <c r="Y2" s="947"/>
      <c r="Z2" s="947"/>
      <c r="AA2" s="947"/>
      <c r="AB2" s="947"/>
      <c r="AC2" s="969">
        <v>200012</v>
      </c>
      <c r="AD2" s="970"/>
      <c r="AE2" s="970"/>
      <c r="AF2" s="970"/>
      <c r="AG2" s="970"/>
      <c r="AH2" s="970"/>
      <c r="AI2" s="944" t="s">
        <v>187</v>
      </c>
      <c r="AJ2" s="944"/>
      <c r="AK2" s="79"/>
      <c r="AL2" s="971" t="s">
        <v>77</v>
      </c>
      <c r="AM2" s="971"/>
      <c r="AN2" s="971"/>
      <c r="AO2" s="78"/>
      <c r="AP2" s="949" t="s">
        <v>199</v>
      </c>
      <c r="AQ2" s="947"/>
      <c r="AR2" s="947"/>
      <c r="AS2" s="947"/>
      <c r="AT2" s="947"/>
      <c r="AU2" s="947"/>
      <c r="AV2" s="947"/>
      <c r="AW2" s="948"/>
      <c r="AX2" s="77"/>
      <c r="AY2" s="947" t="s">
        <v>198</v>
      </c>
      <c r="AZ2" s="947"/>
      <c r="BA2" s="947"/>
      <c r="BB2" s="947"/>
      <c r="BC2" s="947"/>
      <c r="BD2" s="947"/>
      <c r="BE2" s="76"/>
      <c r="BF2" s="961"/>
      <c r="BG2" s="963"/>
      <c r="BH2" s="947" t="s">
        <v>197</v>
      </c>
      <c r="BI2" s="947"/>
      <c r="BJ2" s="947"/>
      <c r="BK2" s="947"/>
      <c r="BL2" s="947"/>
      <c r="BM2" s="947"/>
      <c r="BN2" s="947"/>
      <c r="BO2" s="947"/>
      <c r="BP2" s="947"/>
      <c r="BQ2" s="947"/>
      <c r="BR2" s="947"/>
      <c r="BS2" s="947"/>
      <c r="BT2" s="947"/>
      <c r="BU2" s="944"/>
      <c r="BV2" s="944"/>
      <c r="BW2" s="945"/>
      <c r="BX2" s="75"/>
      <c r="BY2" s="74"/>
      <c r="BZ2" s="947" t="s">
        <v>196</v>
      </c>
      <c r="CA2" s="947"/>
      <c r="CB2" s="947"/>
      <c r="CC2" s="947"/>
      <c r="CD2" s="947"/>
      <c r="CE2" s="947"/>
      <c r="CF2" s="947"/>
      <c r="CG2" s="73"/>
      <c r="CH2" s="73"/>
      <c r="CI2" s="73"/>
      <c r="CJ2" s="73"/>
      <c r="CK2" s="947" t="s">
        <v>195</v>
      </c>
      <c r="CL2" s="947"/>
      <c r="CM2" s="947"/>
      <c r="CN2" s="947"/>
      <c r="CO2" s="947"/>
      <c r="CP2" s="947"/>
      <c r="CQ2" s="948"/>
      <c r="CR2" s="949" t="s">
        <v>194</v>
      </c>
      <c r="CS2" s="947"/>
      <c r="CT2" s="947"/>
      <c r="CU2" s="947"/>
      <c r="CV2" s="947"/>
      <c r="CW2" s="947"/>
      <c r="CX2" s="947"/>
      <c r="CY2" s="947"/>
      <c r="CZ2" s="947"/>
      <c r="DA2" s="948"/>
      <c r="DB2" s="950" t="s">
        <v>457</v>
      </c>
      <c r="DC2" s="944"/>
      <c r="DD2" s="944"/>
      <c r="DE2" s="944"/>
      <c r="DF2" s="944"/>
      <c r="DG2" s="944"/>
      <c r="DH2" s="951"/>
      <c r="DI2" s="4"/>
    </row>
    <row r="3" spans="2:113" ht="13.5" customHeight="1">
      <c r="B3" s="17"/>
      <c r="C3" s="6"/>
      <c r="D3" s="937"/>
      <c r="E3" s="937"/>
      <c r="F3" s="937"/>
      <c r="G3" s="937"/>
      <c r="H3" s="937"/>
      <c r="I3" s="937"/>
      <c r="J3" s="937"/>
      <c r="K3" s="937"/>
      <c r="L3" s="937"/>
      <c r="M3" s="937"/>
      <c r="N3" s="937"/>
      <c r="O3" s="937"/>
      <c r="P3" s="937"/>
      <c r="Q3" s="937"/>
      <c r="R3" s="281"/>
      <c r="S3" s="6"/>
      <c r="T3" s="6"/>
      <c r="U3" s="967"/>
      <c r="V3" s="968"/>
      <c r="W3" s="619" t="s">
        <v>386</v>
      </c>
      <c r="X3" s="582"/>
      <c r="Y3" s="582"/>
      <c r="Z3" s="582"/>
      <c r="AA3" s="582"/>
      <c r="AB3" s="582"/>
      <c r="AC3" s="583">
        <v>196511</v>
      </c>
      <c r="AD3" s="584"/>
      <c r="AE3" s="584"/>
      <c r="AF3" s="584"/>
      <c r="AG3" s="584"/>
      <c r="AH3" s="584"/>
      <c r="AI3" s="941" t="s">
        <v>187</v>
      </c>
      <c r="AJ3" s="941"/>
      <c r="AK3" s="72"/>
      <c r="AL3" s="972"/>
      <c r="AM3" s="972"/>
      <c r="AN3" s="972"/>
      <c r="AO3" s="71"/>
      <c r="AP3" s="697"/>
      <c r="AQ3" s="662"/>
      <c r="AR3" s="662"/>
      <c r="AS3" s="662"/>
      <c r="AT3" s="662"/>
      <c r="AU3" s="662"/>
      <c r="AV3" s="662"/>
      <c r="AW3" s="663"/>
      <c r="AX3" s="20"/>
      <c r="AY3" s="662"/>
      <c r="AZ3" s="662"/>
      <c r="BA3" s="662"/>
      <c r="BB3" s="662"/>
      <c r="BC3" s="662"/>
      <c r="BD3" s="662"/>
      <c r="BE3" s="21"/>
      <c r="BF3" s="962"/>
      <c r="BG3" s="824"/>
      <c r="BH3" s="662"/>
      <c r="BI3" s="662"/>
      <c r="BJ3" s="662"/>
      <c r="BK3" s="662"/>
      <c r="BL3" s="662"/>
      <c r="BM3" s="662"/>
      <c r="BN3" s="662"/>
      <c r="BO3" s="662"/>
      <c r="BP3" s="662"/>
      <c r="BQ3" s="662"/>
      <c r="BR3" s="662"/>
      <c r="BS3" s="662"/>
      <c r="BT3" s="662"/>
      <c r="BU3" s="936"/>
      <c r="BV3" s="936"/>
      <c r="BW3" s="946"/>
      <c r="BX3" s="46"/>
      <c r="BY3" s="4"/>
      <c r="BZ3" s="582"/>
      <c r="CA3" s="582"/>
      <c r="CB3" s="582"/>
      <c r="CC3" s="582"/>
      <c r="CD3" s="582"/>
      <c r="CE3" s="582"/>
      <c r="CF3" s="582"/>
      <c r="CG3" s="35"/>
      <c r="CH3" s="35"/>
      <c r="CI3" s="6"/>
      <c r="CJ3" s="6"/>
      <c r="CK3" s="582"/>
      <c r="CL3" s="582"/>
      <c r="CM3" s="582"/>
      <c r="CN3" s="582"/>
      <c r="CO3" s="582"/>
      <c r="CP3" s="582"/>
      <c r="CQ3" s="585"/>
      <c r="CR3" s="619"/>
      <c r="CS3" s="582"/>
      <c r="CT3" s="582"/>
      <c r="CU3" s="582"/>
      <c r="CV3" s="582"/>
      <c r="CW3" s="582"/>
      <c r="CX3" s="582"/>
      <c r="CY3" s="582"/>
      <c r="CZ3" s="582"/>
      <c r="DA3" s="585"/>
      <c r="DB3" s="817"/>
      <c r="DC3" s="941"/>
      <c r="DD3" s="941"/>
      <c r="DE3" s="941"/>
      <c r="DF3" s="941"/>
      <c r="DG3" s="941"/>
      <c r="DH3" s="952"/>
      <c r="DI3" s="4"/>
    </row>
    <row r="4" spans="2:113" ht="13.5" customHeight="1">
      <c r="B4" s="17"/>
      <c r="C4" s="6"/>
      <c r="D4" s="937"/>
      <c r="E4" s="937"/>
      <c r="F4" s="937"/>
      <c r="G4" s="937"/>
      <c r="H4" s="937"/>
      <c r="I4" s="937"/>
      <c r="J4" s="937"/>
      <c r="K4" s="937"/>
      <c r="L4" s="937"/>
      <c r="M4" s="937"/>
      <c r="N4" s="937"/>
      <c r="O4" s="937"/>
      <c r="P4" s="937"/>
      <c r="Q4" s="937"/>
      <c r="R4" s="281"/>
      <c r="S4" s="6"/>
      <c r="T4" s="6"/>
      <c r="U4" s="967"/>
      <c r="V4" s="968"/>
      <c r="W4" s="619" t="s">
        <v>193</v>
      </c>
      <c r="X4" s="582"/>
      <c r="Y4" s="582"/>
      <c r="Z4" s="582"/>
      <c r="AA4" s="582"/>
      <c r="AB4" s="582"/>
      <c r="AC4" s="973" t="s">
        <v>566</v>
      </c>
      <c r="AD4" s="820"/>
      <c r="AE4" s="820"/>
      <c r="AF4" s="820"/>
      <c r="AG4" s="820"/>
      <c r="AH4" s="820"/>
      <c r="AI4" s="941" t="s">
        <v>21</v>
      </c>
      <c r="AJ4" s="941"/>
      <c r="AK4" s="728" t="s">
        <v>777</v>
      </c>
      <c r="AL4" s="632"/>
      <c r="AM4" s="632"/>
      <c r="AN4" s="632"/>
      <c r="AO4" s="633"/>
      <c r="AP4" s="749">
        <v>201058</v>
      </c>
      <c r="AQ4" s="750"/>
      <c r="AR4" s="750"/>
      <c r="AS4" s="750"/>
      <c r="AT4" s="750"/>
      <c r="AU4" s="750"/>
      <c r="AV4" s="805" t="s">
        <v>187</v>
      </c>
      <c r="AW4" s="805"/>
      <c r="AX4" s="750">
        <v>196749</v>
      </c>
      <c r="AY4" s="750"/>
      <c r="AZ4" s="750"/>
      <c r="BA4" s="750"/>
      <c r="BB4" s="750"/>
      <c r="BC4" s="750"/>
      <c r="BD4" s="805" t="s">
        <v>187</v>
      </c>
      <c r="BE4" s="840"/>
      <c r="BF4" s="6"/>
      <c r="BG4" s="632" t="s">
        <v>77</v>
      </c>
      <c r="BH4" s="632"/>
      <c r="BI4" s="24"/>
      <c r="BJ4" s="801"/>
      <c r="BK4" s="632" t="s">
        <v>384</v>
      </c>
      <c r="BL4" s="632"/>
      <c r="BM4" s="632"/>
      <c r="BN4" s="632"/>
      <c r="BO4" s="632"/>
      <c r="BP4" s="840"/>
      <c r="BQ4" s="801"/>
      <c r="BR4" s="632" t="s">
        <v>386</v>
      </c>
      <c r="BS4" s="632"/>
      <c r="BT4" s="632"/>
      <c r="BU4" s="632"/>
      <c r="BV4" s="632"/>
      <c r="BW4" s="840"/>
      <c r="BX4" s="46"/>
      <c r="BY4" s="4"/>
      <c r="BZ4" s="69"/>
      <c r="CA4" s="69"/>
      <c r="CB4" s="69"/>
      <c r="CC4" s="69"/>
      <c r="CD4" s="69"/>
      <c r="CE4" s="69"/>
      <c r="CF4" s="69"/>
      <c r="CG4" s="6"/>
      <c r="CH4" s="6"/>
      <c r="CI4" s="6"/>
      <c r="CJ4" s="35"/>
      <c r="CK4" s="69"/>
      <c r="CL4" s="69"/>
      <c r="CM4" s="69"/>
      <c r="CN4" s="69"/>
      <c r="CO4" s="69"/>
      <c r="CP4" s="69"/>
      <c r="CQ4" s="68"/>
      <c r="CR4" s="619"/>
      <c r="CS4" s="582"/>
      <c r="CT4" s="582"/>
      <c r="CU4" s="582"/>
      <c r="CV4" s="582"/>
      <c r="CW4" s="582"/>
      <c r="CX4" s="582"/>
      <c r="CY4" s="582"/>
      <c r="CZ4" s="582"/>
      <c r="DA4" s="585"/>
      <c r="DB4" s="817"/>
      <c r="DC4" s="941"/>
      <c r="DD4" s="941"/>
      <c r="DE4" s="941"/>
      <c r="DF4" s="941"/>
      <c r="DG4" s="941"/>
      <c r="DH4" s="952"/>
      <c r="DI4" s="4"/>
    </row>
    <row r="5" spans="2:113" ht="13.5" customHeight="1">
      <c r="B5" s="17"/>
      <c r="C5" s="6"/>
      <c r="D5" s="937" t="s">
        <v>192</v>
      </c>
      <c r="E5" s="937"/>
      <c r="F5" s="937"/>
      <c r="G5" s="937"/>
      <c r="H5" s="937"/>
      <c r="I5" s="937"/>
      <c r="J5" s="937"/>
      <c r="K5" s="937"/>
      <c r="L5" s="937"/>
      <c r="M5" s="937"/>
      <c r="N5" s="937"/>
      <c r="O5" s="937"/>
      <c r="P5" s="937"/>
      <c r="Q5" s="937"/>
      <c r="R5" s="281"/>
      <c r="S5" s="6"/>
      <c r="T5" s="6"/>
      <c r="U5" s="728" t="s">
        <v>191</v>
      </c>
      <c r="V5" s="632"/>
      <c r="W5" s="632"/>
      <c r="X5" s="632"/>
      <c r="Y5" s="632"/>
      <c r="Z5" s="632"/>
      <c r="AA5" s="632"/>
      <c r="AB5" s="632"/>
      <c r="AC5" s="939">
        <v>15.75</v>
      </c>
      <c r="AD5" s="940"/>
      <c r="AE5" s="940"/>
      <c r="AF5" s="940"/>
      <c r="AG5" s="940"/>
      <c r="AH5" s="940"/>
      <c r="AI5" s="805" t="s">
        <v>190</v>
      </c>
      <c r="AJ5" s="805"/>
      <c r="AK5" s="619" t="s">
        <v>388</v>
      </c>
      <c r="AL5" s="582"/>
      <c r="AM5" s="582"/>
      <c r="AN5" s="582"/>
      <c r="AO5" s="585"/>
      <c r="AP5" s="583">
        <v>199790</v>
      </c>
      <c r="AQ5" s="584"/>
      <c r="AR5" s="584"/>
      <c r="AS5" s="584"/>
      <c r="AT5" s="584"/>
      <c r="AU5" s="584"/>
      <c r="AV5" s="941" t="s">
        <v>187</v>
      </c>
      <c r="AW5" s="941"/>
      <c r="AX5" s="584">
        <v>195901</v>
      </c>
      <c r="AY5" s="584"/>
      <c r="AZ5" s="584"/>
      <c r="BA5" s="584"/>
      <c r="BB5" s="584"/>
      <c r="BC5" s="584"/>
      <c r="BD5" s="941" t="s">
        <v>187</v>
      </c>
      <c r="BE5" s="818"/>
      <c r="BF5" s="11"/>
      <c r="BG5" s="582"/>
      <c r="BH5" s="582"/>
      <c r="BI5" s="70"/>
      <c r="BJ5" s="823"/>
      <c r="BK5" s="662"/>
      <c r="BL5" s="662"/>
      <c r="BM5" s="662"/>
      <c r="BN5" s="662"/>
      <c r="BO5" s="662"/>
      <c r="BP5" s="816"/>
      <c r="BQ5" s="823"/>
      <c r="BR5" s="662"/>
      <c r="BS5" s="662"/>
      <c r="BT5" s="662"/>
      <c r="BU5" s="662"/>
      <c r="BV5" s="662"/>
      <c r="BW5" s="816"/>
      <c r="BX5" s="46"/>
      <c r="BY5" s="4"/>
      <c r="BZ5" s="959" t="s">
        <v>389</v>
      </c>
      <c r="CA5" s="959"/>
      <c r="CB5" s="959"/>
      <c r="CC5" s="959"/>
      <c r="CD5" s="959"/>
      <c r="CE5" s="959"/>
      <c r="CF5" s="959"/>
      <c r="CG5" s="35"/>
      <c r="CH5" s="35"/>
      <c r="CI5" s="35"/>
      <c r="CJ5" s="35"/>
      <c r="CK5" s="959" t="s">
        <v>577</v>
      </c>
      <c r="CL5" s="959"/>
      <c r="CM5" s="959"/>
      <c r="CN5" s="959"/>
      <c r="CO5" s="959"/>
      <c r="CP5" s="959"/>
      <c r="CQ5" s="960"/>
      <c r="CR5" s="619" t="s">
        <v>189</v>
      </c>
      <c r="CS5" s="582"/>
      <c r="CT5" s="582"/>
      <c r="CU5" s="582"/>
      <c r="CV5" s="582"/>
      <c r="CW5" s="582"/>
      <c r="CX5" s="582"/>
      <c r="CY5" s="582"/>
      <c r="CZ5" s="582"/>
      <c r="DA5" s="585"/>
      <c r="DB5" s="953">
        <v>43506</v>
      </c>
      <c r="DC5" s="954"/>
      <c r="DD5" s="954"/>
      <c r="DE5" s="954"/>
      <c r="DF5" s="954"/>
      <c r="DG5" s="954"/>
      <c r="DH5" s="955"/>
      <c r="DI5" s="4"/>
    </row>
    <row r="6" spans="2:113" ht="13.5" customHeight="1">
      <c r="B6" s="17"/>
      <c r="C6" s="6"/>
      <c r="D6" s="938"/>
      <c r="E6" s="938"/>
      <c r="F6" s="938"/>
      <c r="G6" s="938"/>
      <c r="H6" s="938"/>
      <c r="I6" s="938"/>
      <c r="J6" s="938"/>
      <c r="K6" s="938"/>
      <c r="L6" s="938"/>
      <c r="M6" s="938"/>
      <c r="N6" s="938"/>
      <c r="O6" s="938"/>
      <c r="P6" s="938"/>
      <c r="Q6" s="938"/>
      <c r="R6" s="281"/>
      <c r="S6" s="6"/>
      <c r="T6" s="6"/>
      <c r="U6" s="619" t="s">
        <v>188</v>
      </c>
      <c r="V6" s="582"/>
      <c r="W6" s="582"/>
      <c r="X6" s="582"/>
      <c r="Y6" s="582"/>
      <c r="Z6" s="582"/>
      <c r="AA6" s="582"/>
      <c r="AB6" s="582"/>
      <c r="AC6" s="583">
        <v>12699</v>
      </c>
      <c r="AD6" s="584"/>
      <c r="AE6" s="584"/>
      <c r="AF6" s="584"/>
      <c r="AG6" s="584"/>
      <c r="AH6" s="584"/>
      <c r="AI6" s="941" t="s">
        <v>187</v>
      </c>
      <c r="AJ6" s="941"/>
      <c r="AK6" s="697" t="s">
        <v>186</v>
      </c>
      <c r="AL6" s="662"/>
      <c r="AM6" s="662"/>
      <c r="AN6" s="662"/>
      <c r="AO6" s="663"/>
      <c r="AP6" s="934" t="s">
        <v>529</v>
      </c>
      <c r="AQ6" s="935"/>
      <c r="AR6" s="935"/>
      <c r="AS6" s="935"/>
      <c r="AT6" s="935"/>
      <c r="AU6" s="935"/>
      <c r="AV6" s="936" t="s">
        <v>21</v>
      </c>
      <c r="AW6" s="936"/>
      <c r="AX6" s="935" t="s">
        <v>490</v>
      </c>
      <c r="AY6" s="935"/>
      <c r="AZ6" s="935"/>
      <c r="BA6" s="935"/>
      <c r="BB6" s="935"/>
      <c r="BC6" s="935"/>
      <c r="BD6" s="936" t="s">
        <v>21</v>
      </c>
      <c r="BE6" s="936"/>
      <c r="BF6" s="795" t="s">
        <v>185</v>
      </c>
      <c r="BG6" s="788"/>
      <c r="BH6" s="788"/>
      <c r="BI6" s="796"/>
      <c r="BJ6" s="584">
        <v>615</v>
      </c>
      <c r="BK6" s="584"/>
      <c r="BL6" s="584"/>
      <c r="BM6" s="584"/>
      <c r="BN6" s="584"/>
      <c r="BO6" s="584"/>
      <c r="BP6" s="584"/>
      <c r="BQ6" s="584">
        <v>558</v>
      </c>
      <c r="BR6" s="584"/>
      <c r="BS6" s="584"/>
      <c r="BT6" s="584"/>
      <c r="BU6" s="584"/>
      <c r="BV6" s="584"/>
      <c r="BW6" s="672"/>
      <c r="BX6" s="46"/>
      <c r="BY6" s="4"/>
      <c r="BZ6" s="69"/>
      <c r="CA6" s="69"/>
      <c r="CB6" s="69"/>
      <c r="CC6" s="69"/>
      <c r="CD6" s="69"/>
      <c r="CE6" s="69"/>
      <c r="CF6" s="69"/>
      <c r="CG6" s="6"/>
      <c r="CH6" s="6"/>
      <c r="CI6" s="6"/>
      <c r="CJ6" s="6"/>
      <c r="CK6" s="69"/>
      <c r="CL6" s="69"/>
      <c r="CM6" s="69"/>
      <c r="CN6" s="69"/>
      <c r="CO6" s="69"/>
      <c r="CP6" s="69"/>
      <c r="CQ6" s="68"/>
      <c r="CR6" s="619"/>
      <c r="CS6" s="582"/>
      <c r="CT6" s="582"/>
      <c r="CU6" s="582"/>
      <c r="CV6" s="582"/>
      <c r="CW6" s="582"/>
      <c r="CX6" s="582"/>
      <c r="CY6" s="582"/>
      <c r="CZ6" s="582"/>
      <c r="DA6" s="585"/>
      <c r="DB6" s="953"/>
      <c r="DC6" s="954"/>
      <c r="DD6" s="954"/>
      <c r="DE6" s="954"/>
      <c r="DF6" s="954"/>
      <c r="DG6" s="954"/>
      <c r="DH6" s="955"/>
      <c r="DI6" s="4"/>
    </row>
    <row r="7" spans="2:113" ht="13.5" customHeight="1">
      <c r="B7" s="932"/>
      <c r="C7" s="930"/>
      <c r="D7" s="930"/>
      <c r="E7" s="930"/>
      <c r="F7" s="788" t="s">
        <v>184</v>
      </c>
      <c r="G7" s="788"/>
      <c r="H7" s="788"/>
      <c r="I7" s="788"/>
      <c r="J7" s="788"/>
      <c r="K7" s="788"/>
      <c r="L7" s="788"/>
      <c r="M7" s="788"/>
      <c r="N7" s="788"/>
      <c r="O7" s="788"/>
      <c r="P7" s="788"/>
      <c r="Q7" s="788"/>
      <c r="R7" s="788"/>
      <c r="S7" s="788"/>
      <c r="T7" s="928"/>
      <c r="U7" s="928"/>
      <c r="V7" s="928"/>
      <c r="W7" s="930"/>
      <c r="X7" s="788" t="s">
        <v>393</v>
      </c>
      <c r="Y7" s="788"/>
      <c r="Z7" s="788"/>
      <c r="AA7" s="788"/>
      <c r="AB7" s="788"/>
      <c r="AC7" s="788"/>
      <c r="AD7" s="788"/>
      <c r="AE7" s="788"/>
      <c r="AF7" s="788"/>
      <c r="AG7" s="928"/>
      <c r="AH7" s="928"/>
      <c r="AI7" s="805"/>
      <c r="AJ7" s="942"/>
      <c r="AK7" s="35"/>
      <c r="AL7" s="35"/>
      <c r="AM7" s="35"/>
      <c r="AN7" s="35"/>
      <c r="AO7" s="35"/>
      <c r="AP7" s="35"/>
      <c r="AQ7" s="35"/>
      <c r="AR7" s="35"/>
      <c r="AS7" s="35"/>
      <c r="AT7" s="35"/>
      <c r="AU7" s="35"/>
      <c r="AV7" s="35"/>
      <c r="AW7" s="35"/>
      <c r="AX7" s="35"/>
      <c r="AY7" s="35"/>
      <c r="AZ7" s="35"/>
      <c r="BA7" s="35"/>
      <c r="BB7" s="35"/>
      <c r="BC7" s="35"/>
      <c r="BD7" s="35"/>
      <c r="BE7" s="35"/>
      <c r="BF7" s="660"/>
      <c r="BG7" s="582"/>
      <c r="BH7" s="582"/>
      <c r="BI7" s="626"/>
      <c r="BJ7" s="588">
        <v>0.7</v>
      </c>
      <c r="BK7" s="588"/>
      <c r="BL7" s="588"/>
      <c r="BM7" s="588"/>
      <c r="BN7" s="588"/>
      <c r="BO7" s="588"/>
      <c r="BP7" s="588"/>
      <c r="BQ7" s="588">
        <v>0.7</v>
      </c>
      <c r="BR7" s="588"/>
      <c r="BS7" s="588"/>
      <c r="BT7" s="588"/>
      <c r="BU7" s="588"/>
      <c r="BV7" s="588"/>
      <c r="BW7" s="647"/>
      <c r="BX7" s="46"/>
      <c r="BY7" s="4"/>
      <c r="BZ7" s="959" t="s">
        <v>394</v>
      </c>
      <c r="CA7" s="959"/>
      <c r="CB7" s="959"/>
      <c r="CC7" s="959"/>
      <c r="CD7" s="959"/>
      <c r="CE7" s="959"/>
      <c r="CF7" s="959"/>
      <c r="CG7" s="35"/>
      <c r="CH7" s="35"/>
      <c r="CI7" s="35"/>
      <c r="CJ7" s="35"/>
      <c r="CK7" s="959" t="s">
        <v>226</v>
      </c>
      <c r="CL7" s="959"/>
      <c r="CM7" s="959"/>
      <c r="CN7" s="959"/>
      <c r="CO7" s="959"/>
      <c r="CP7" s="959"/>
      <c r="CQ7" s="960"/>
      <c r="CR7" s="619"/>
      <c r="CS7" s="582"/>
      <c r="CT7" s="582"/>
      <c r="CU7" s="582"/>
      <c r="CV7" s="582"/>
      <c r="CW7" s="582"/>
      <c r="CX7" s="582"/>
      <c r="CY7" s="582"/>
      <c r="CZ7" s="582"/>
      <c r="DA7" s="585"/>
      <c r="DB7" s="953"/>
      <c r="DC7" s="954"/>
      <c r="DD7" s="954"/>
      <c r="DE7" s="954"/>
      <c r="DF7" s="954"/>
      <c r="DG7" s="954"/>
      <c r="DH7" s="955"/>
      <c r="DI7" s="4"/>
    </row>
    <row r="8" spans="2:113" ht="13.5" customHeight="1">
      <c r="B8" s="933"/>
      <c r="C8" s="931"/>
      <c r="D8" s="931"/>
      <c r="E8" s="931"/>
      <c r="F8" s="806"/>
      <c r="G8" s="806"/>
      <c r="H8" s="806"/>
      <c r="I8" s="806"/>
      <c r="J8" s="806"/>
      <c r="K8" s="806"/>
      <c r="L8" s="806"/>
      <c r="M8" s="806"/>
      <c r="N8" s="806"/>
      <c r="O8" s="806"/>
      <c r="P8" s="806"/>
      <c r="Q8" s="806"/>
      <c r="R8" s="806"/>
      <c r="S8" s="806"/>
      <c r="T8" s="929"/>
      <c r="U8" s="929"/>
      <c r="V8" s="929"/>
      <c r="W8" s="931"/>
      <c r="X8" s="806"/>
      <c r="Y8" s="806"/>
      <c r="Z8" s="806"/>
      <c r="AA8" s="806"/>
      <c r="AB8" s="806"/>
      <c r="AC8" s="806"/>
      <c r="AD8" s="806"/>
      <c r="AE8" s="806"/>
      <c r="AF8" s="806"/>
      <c r="AG8" s="929"/>
      <c r="AH8" s="929"/>
      <c r="AI8" s="929"/>
      <c r="AJ8" s="943"/>
      <c r="AK8" s="35"/>
      <c r="AL8" s="35"/>
      <c r="AM8" s="35"/>
      <c r="AN8" s="35"/>
      <c r="AO8" s="35"/>
      <c r="AP8" s="35"/>
      <c r="AQ8" s="35"/>
      <c r="AR8" s="35"/>
      <c r="AS8" s="35"/>
      <c r="AT8" s="35"/>
      <c r="AU8" s="35"/>
      <c r="AV8" s="35"/>
      <c r="AW8" s="35"/>
      <c r="AX8" s="35"/>
      <c r="AY8" s="35"/>
      <c r="AZ8" s="35"/>
      <c r="BA8" s="35"/>
      <c r="BB8" s="35"/>
      <c r="BC8" s="35"/>
      <c r="BD8" s="35"/>
      <c r="BE8" s="35"/>
      <c r="BF8" s="660" t="s">
        <v>183</v>
      </c>
      <c r="BG8" s="582"/>
      <c r="BH8" s="582"/>
      <c r="BI8" s="626"/>
      <c r="BJ8" s="584">
        <v>12981</v>
      </c>
      <c r="BK8" s="584"/>
      <c r="BL8" s="584"/>
      <c r="BM8" s="584"/>
      <c r="BN8" s="584"/>
      <c r="BO8" s="584"/>
      <c r="BP8" s="584"/>
      <c r="BQ8" s="584">
        <v>12346</v>
      </c>
      <c r="BR8" s="584"/>
      <c r="BS8" s="584"/>
      <c r="BT8" s="584"/>
      <c r="BU8" s="584"/>
      <c r="BV8" s="584"/>
      <c r="BW8" s="672"/>
      <c r="BX8" s="33"/>
      <c r="BY8" s="32"/>
      <c r="BZ8" s="67"/>
      <c r="CA8" s="67"/>
      <c r="CB8" s="67"/>
      <c r="CC8" s="67"/>
      <c r="CD8" s="67"/>
      <c r="CE8" s="67"/>
      <c r="CF8" s="67"/>
      <c r="CG8" s="30"/>
      <c r="CH8" s="30"/>
      <c r="CI8" s="30"/>
      <c r="CJ8" s="30"/>
      <c r="CK8" s="67"/>
      <c r="CL8" s="67"/>
      <c r="CM8" s="67"/>
      <c r="CN8" s="67"/>
      <c r="CO8" s="67"/>
      <c r="CP8" s="67"/>
      <c r="CQ8" s="66"/>
      <c r="CR8" s="697"/>
      <c r="CS8" s="662"/>
      <c r="CT8" s="662"/>
      <c r="CU8" s="662"/>
      <c r="CV8" s="662"/>
      <c r="CW8" s="662"/>
      <c r="CX8" s="662"/>
      <c r="CY8" s="662"/>
      <c r="CZ8" s="662"/>
      <c r="DA8" s="663"/>
      <c r="DB8" s="956"/>
      <c r="DC8" s="957"/>
      <c r="DD8" s="957"/>
      <c r="DE8" s="957"/>
      <c r="DF8" s="957"/>
      <c r="DG8" s="957"/>
      <c r="DH8" s="958"/>
      <c r="DI8" s="4"/>
    </row>
    <row r="9" spans="2:113" ht="13.5" customHeight="1">
      <c r="B9" s="29"/>
      <c r="C9" s="28"/>
      <c r="D9" s="788" t="s">
        <v>77</v>
      </c>
      <c r="E9" s="788"/>
      <c r="F9" s="788"/>
      <c r="G9" s="788"/>
      <c r="H9" s="788"/>
      <c r="I9" s="788"/>
      <c r="J9" s="788"/>
      <c r="K9" s="27"/>
      <c r="L9" s="25"/>
      <c r="M9" s="26"/>
      <c r="N9" s="788" t="s">
        <v>76</v>
      </c>
      <c r="O9" s="788"/>
      <c r="P9" s="788"/>
      <c r="Q9" s="788"/>
      <c r="R9" s="788"/>
      <c r="S9" s="788"/>
      <c r="T9" s="25"/>
      <c r="U9" s="795" t="s">
        <v>73</v>
      </c>
      <c r="V9" s="788"/>
      <c r="W9" s="788"/>
      <c r="X9" s="796"/>
      <c r="Y9" s="795" t="s">
        <v>182</v>
      </c>
      <c r="Z9" s="788"/>
      <c r="AA9" s="788"/>
      <c r="AB9" s="788"/>
      <c r="AC9" s="788"/>
      <c r="AD9" s="788"/>
      <c r="AE9" s="788"/>
      <c r="AF9" s="788"/>
      <c r="AG9" s="795" t="s">
        <v>73</v>
      </c>
      <c r="AH9" s="788"/>
      <c r="AI9" s="788"/>
      <c r="AJ9" s="796"/>
      <c r="AK9" s="46"/>
      <c r="AL9" s="4"/>
      <c r="AM9" s="4"/>
      <c r="AN9" s="4"/>
      <c r="AO9" s="4"/>
      <c r="AP9" s="4"/>
      <c r="AQ9" s="4"/>
      <c r="AR9" s="4"/>
      <c r="AS9" s="4"/>
      <c r="AT9" s="4"/>
      <c r="AU9" s="4"/>
      <c r="AV9" s="4"/>
      <c r="AW9" s="4"/>
      <c r="AX9" s="4"/>
      <c r="AY9" s="4"/>
      <c r="AZ9" s="4"/>
      <c r="BA9" s="4"/>
      <c r="BB9" s="4"/>
      <c r="BC9" s="4"/>
      <c r="BD9" s="4"/>
      <c r="BE9" s="4"/>
      <c r="BF9" s="660"/>
      <c r="BG9" s="582"/>
      <c r="BH9" s="582"/>
      <c r="BI9" s="626"/>
      <c r="BJ9" s="588">
        <v>15.6</v>
      </c>
      <c r="BK9" s="588"/>
      <c r="BL9" s="588"/>
      <c r="BM9" s="588"/>
      <c r="BN9" s="588"/>
      <c r="BO9" s="588"/>
      <c r="BP9" s="588"/>
      <c r="BQ9" s="588">
        <v>15.9</v>
      </c>
      <c r="BR9" s="588"/>
      <c r="BS9" s="588"/>
      <c r="BT9" s="588"/>
      <c r="BU9" s="588"/>
      <c r="BV9" s="588"/>
      <c r="BW9" s="647"/>
      <c r="BX9" s="39"/>
      <c r="BY9" s="43"/>
      <c r="BZ9" s="43"/>
      <c r="CA9" s="632" t="s">
        <v>181</v>
      </c>
      <c r="CB9" s="632"/>
      <c r="CC9" s="632"/>
      <c r="CD9" s="632"/>
      <c r="CE9" s="632"/>
      <c r="CF9" s="632"/>
      <c r="CG9" s="632"/>
      <c r="CH9" s="632"/>
      <c r="CI9" s="632"/>
      <c r="CJ9" s="632"/>
      <c r="CK9" s="632"/>
      <c r="CL9" s="38"/>
      <c r="CM9" s="38"/>
      <c r="CN9" s="24"/>
      <c r="CO9" s="728" t="s">
        <v>778</v>
      </c>
      <c r="CP9" s="632"/>
      <c r="CQ9" s="632"/>
      <c r="CR9" s="632"/>
      <c r="CS9" s="632"/>
      <c r="CT9" s="632"/>
      <c r="CU9" s="632"/>
      <c r="CV9" s="632"/>
      <c r="CW9" s="632"/>
      <c r="CX9" s="632"/>
      <c r="CY9" s="728" t="s">
        <v>395</v>
      </c>
      <c r="CZ9" s="632"/>
      <c r="DA9" s="632"/>
      <c r="DB9" s="632"/>
      <c r="DC9" s="632"/>
      <c r="DD9" s="632"/>
      <c r="DE9" s="632"/>
      <c r="DF9" s="632"/>
      <c r="DG9" s="632"/>
      <c r="DH9" s="809"/>
      <c r="DI9" s="4"/>
    </row>
    <row r="10" spans="2:113" ht="13.5" customHeight="1">
      <c r="B10" s="65"/>
      <c r="C10" s="54"/>
      <c r="D10" s="806"/>
      <c r="E10" s="806"/>
      <c r="F10" s="806"/>
      <c r="G10" s="806"/>
      <c r="H10" s="806"/>
      <c r="I10" s="806"/>
      <c r="J10" s="806"/>
      <c r="K10" s="36"/>
      <c r="L10" s="53"/>
      <c r="M10" s="55"/>
      <c r="N10" s="916"/>
      <c r="O10" s="916"/>
      <c r="P10" s="916"/>
      <c r="Q10" s="916"/>
      <c r="R10" s="916"/>
      <c r="S10" s="916"/>
      <c r="T10" s="53"/>
      <c r="U10" s="917"/>
      <c r="V10" s="916"/>
      <c r="W10" s="916"/>
      <c r="X10" s="918"/>
      <c r="Y10" s="855"/>
      <c r="Z10" s="806"/>
      <c r="AA10" s="806"/>
      <c r="AB10" s="806"/>
      <c r="AC10" s="806"/>
      <c r="AD10" s="806"/>
      <c r="AE10" s="806"/>
      <c r="AF10" s="806"/>
      <c r="AG10" s="917"/>
      <c r="AH10" s="916"/>
      <c r="AI10" s="916"/>
      <c r="AJ10" s="918"/>
      <c r="AK10" s="46"/>
      <c r="AL10" s="4"/>
      <c r="AM10" s="4"/>
      <c r="AN10" s="4"/>
      <c r="AO10" s="4"/>
      <c r="AP10" s="4"/>
      <c r="AQ10" s="6"/>
      <c r="AR10" s="6"/>
      <c r="AS10" s="6"/>
      <c r="AT10" s="6"/>
      <c r="AU10" s="6"/>
      <c r="AV10" s="6"/>
      <c r="AW10" s="6"/>
      <c r="AX10" s="6"/>
      <c r="AY10" s="6"/>
      <c r="AZ10" s="6"/>
      <c r="BA10" s="6"/>
      <c r="BB10" s="6"/>
      <c r="BC10" s="6"/>
      <c r="BD10" s="6"/>
      <c r="BE10" s="6"/>
      <c r="BF10" s="660" t="s">
        <v>180</v>
      </c>
      <c r="BG10" s="582"/>
      <c r="BH10" s="582"/>
      <c r="BI10" s="626"/>
      <c r="BJ10" s="584">
        <v>69372</v>
      </c>
      <c r="BK10" s="584"/>
      <c r="BL10" s="584"/>
      <c r="BM10" s="584"/>
      <c r="BN10" s="584"/>
      <c r="BO10" s="584"/>
      <c r="BP10" s="584"/>
      <c r="BQ10" s="584">
        <v>64638</v>
      </c>
      <c r="BR10" s="584"/>
      <c r="BS10" s="584"/>
      <c r="BT10" s="584"/>
      <c r="BU10" s="584"/>
      <c r="BV10" s="584"/>
      <c r="BW10" s="584"/>
      <c r="BX10" s="22"/>
      <c r="BY10" s="30"/>
      <c r="BZ10" s="30"/>
      <c r="CA10" s="662"/>
      <c r="CB10" s="662"/>
      <c r="CC10" s="662"/>
      <c r="CD10" s="662"/>
      <c r="CE10" s="662"/>
      <c r="CF10" s="662"/>
      <c r="CG10" s="662"/>
      <c r="CH10" s="662"/>
      <c r="CI10" s="662"/>
      <c r="CJ10" s="662"/>
      <c r="CK10" s="662"/>
      <c r="CL10" s="30"/>
      <c r="CM10" s="30"/>
      <c r="CN10" s="21"/>
      <c r="CO10" s="697"/>
      <c r="CP10" s="662"/>
      <c r="CQ10" s="662"/>
      <c r="CR10" s="662"/>
      <c r="CS10" s="662"/>
      <c r="CT10" s="662"/>
      <c r="CU10" s="662"/>
      <c r="CV10" s="662"/>
      <c r="CW10" s="662"/>
      <c r="CX10" s="662"/>
      <c r="CY10" s="697"/>
      <c r="CZ10" s="662"/>
      <c r="DA10" s="662"/>
      <c r="DB10" s="662"/>
      <c r="DC10" s="662"/>
      <c r="DD10" s="662"/>
      <c r="DE10" s="662"/>
      <c r="DF10" s="662"/>
      <c r="DG10" s="662"/>
      <c r="DH10" s="810"/>
      <c r="DI10" s="4"/>
    </row>
    <row r="11" spans="2:113" ht="13.5" customHeight="1">
      <c r="B11" s="849" t="s">
        <v>179</v>
      </c>
      <c r="C11" s="773"/>
      <c r="D11" s="773"/>
      <c r="E11" s="773"/>
      <c r="F11" s="773"/>
      <c r="G11" s="773"/>
      <c r="H11" s="773"/>
      <c r="I11" s="773"/>
      <c r="J11" s="773"/>
      <c r="K11" s="773"/>
      <c r="L11" s="774"/>
      <c r="M11" s="583">
        <v>31708411</v>
      </c>
      <c r="N11" s="584"/>
      <c r="O11" s="584"/>
      <c r="P11" s="584"/>
      <c r="Q11" s="584"/>
      <c r="R11" s="584"/>
      <c r="S11" s="584"/>
      <c r="T11" s="584"/>
      <c r="U11" s="588">
        <v>44.2</v>
      </c>
      <c r="V11" s="588"/>
      <c r="W11" s="588"/>
      <c r="X11" s="588"/>
      <c r="Y11" s="790">
        <v>29263500</v>
      </c>
      <c r="Z11" s="790"/>
      <c r="AA11" s="790"/>
      <c r="AB11" s="790"/>
      <c r="AC11" s="790"/>
      <c r="AD11" s="790"/>
      <c r="AE11" s="790"/>
      <c r="AF11" s="790"/>
      <c r="AG11" s="791">
        <v>78.599999999999994</v>
      </c>
      <c r="AH11" s="791"/>
      <c r="AI11" s="791"/>
      <c r="AJ11" s="792"/>
      <c r="AK11" s="46"/>
      <c r="AL11" s="4"/>
      <c r="AM11" s="4"/>
      <c r="AN11" s="4"/>
      <c r="AO11" s="4"/>
      <c r="AP11" s="4"/>
      <c r="AQ11" s="6"/>
      <c r="AR11" s="6"/>
      <c r="AS11" s="6"/>
      <c r="AT11" s="6"/>
      <c r="AU11" s="6"/>
      <c r="AV11" s="6"/>
      <c r="AW11" s="6"/>
      <c r="AX11" s="6"/>
      <c r="AY11" s="6"/>
      <c r="AZ11" s="6"/>
      <c r="BA11" s="6"/>
      <c r="BB11" s="6"/>
      <c r="BC11" s="6"/>
      <c r="BD11" s="6"/>
      <c r="BE11" s="6"/>
      <c r="BF11" s="855"/>
      <c r="BG11" s="806"/>
      <c r="BH11" s="806"/>
      <c r="BI11" s="856"/>
      <c r="BJ11" s="922">
        <v>83.6</v>
      </c>
      <c r="BK11" s="922"/>
      <c r="BL11" s="922"/>
      <c r="BM11" s="922"/>
      <c r="BN11" s="922"/>
      <c r="BO11" s="922"/>
      <c r="BP11" s="922"/>
      <c r="BQ11" s="922">
        <v>83.4</v>
      </c>
      <c r="BR11" s="922"/>
      <c r="BS11" s="922"/>
      <c r="BT11" s="922"/>
      <c r="BU11" s="922"/>
      <c r="BV11" s="922"/>
      <c r="BW11" s="925"/>
      <c r="BX11" s="719"/>
      <c r="BY11" s="926"/>
      <c r="BZ11" s="728" t="s">
        <v>396</v>
      </c>
      <c r="CA11" s="793"/>
      <c r="CB11" s="793"/>
      <c r="CC11" s="793"/>
      <c r="CD11" s="793"/>
      <c r="CE11" s="793"/>
      <c r="CF11" s="793"/>
      <c r="CG11" s="793"/>
      <c r="CH11" s="793"/>
      <c r="CI11" s="793"/>
      <c r="CJ11" s="793"/>
      <c r="CK11" s="793"/>
      <c r="CL11" s="793"/>
      <c r="CM11" s="793"/>
      <c r="CN11" s="794"/>
      <c r="CO11" s="749">
        <v>71805359</v>
      </c>
      <c r="CP11" s="750"/>
      <c r="CQ11" s="750"/>
      <c r="CR11" s="750"/>
      <c r="CS11" s="750"/>
      <c r="CT11" s="750"/>
      <c r="CU11" s="750"/>
      <c r="CV11" s="750"/>
      <c r="CW11" s="750"/>
      <c r="CX11" s="750"/>
      <c r="CY11" s="750">
        <v>70415425</v>
      </c>
      <c r="CZ11" s="750"/>
      <c r="DA11" s="750"/>
      <c r="DB11" s="750"/>
      <c r="DC11" s="750"/>
      <c r="DD11" s="750"/>
      <c r="DE11" s="750"/>
      <c r="DF11" s="750"/>
      <c r="DG11" s="750"/>
      <c r="DH11" s="927"/>
      <c r="DI11" s="4"/>
    </row>
    <row r="12" spans="2:113" ht="13.5" customHeight="1">
      <c r="B12" s="659" t="s">
        <v>397</v>
      </c>
      <c r="C12" s="582"/>
      <c r="D12" s="582"/>
      <c r="E12" s="582"/>
      <c r="F12" s="582"/>
      <c r="G12" s="582"/>
      <c r="H12" s="582"/>
      <c r="I12" s="582"/>
      <c r="J12" s="582"/>
      <c r="K12" s="582"/>
      <c r="L12" s="585"/>
      <c r="M12" s="583">
        <v>273144</v>
      </c>
      <c r="N12" s="584"/>
      <c r="O12" s="584"/>
      <c r="P12" s="584"/>
      <c r="Q12" s="584"/>
      <c r="R12" s="584"/>
      <c r="S12" s="584"/>
      <c r="T12" s="584"/>
      <c r="U12" s="588">
        <v>0.4</v>
      </c>
      <c r="V12" s="588"/>
      <c r="W12" s="588"/>
      <c r="X12" s="588"/>
      <c r="Y12" s="584">
        <v>273144</v>
      </c>
      <c r="Z12" s="584"/>
      <c r="AA12" s="584"/>
      <c r="AB12" s="584"/>
      <c r="AC12" s="584"/>
      <c r="AD12" s="584"/>
      <c r="AE12" s="584"/>
      <c r="AF12" s="584"/>
      <c r="AG12" s="588">
        <v>0.7</v>
      </c>
      <c r="AH12" s="588"/>
      <c r="AI12" s="588"/>
      <c r="AJ12" s="647"/>
      <c r="AK12" s="39"/>
      <c r="AL12" s="43"/>
      <c r="AM12" s="43"/>
      <c r="AN12" s="632" t="s">
        <v>178</v>
      </c>
      <c r="AO12" s="632"/>
      <c r="AP12" s="632"/>
      <c r="AQ12" s="632"/>
      <c r="AR12" s="632"/>
      <c r="AS12" s="632"/>
      <c r="AT12" s="632"/>
      <c r="AU12" s="632"/>
      <c r="AV12" s="632"/>
      <c r="AW12" s="632"/>
      <c r="AX12" s="632"/>
      <c r="AY12" s="632"/>
      <c r="AZ12" s="632"/>
      <c r="BA12" s="632"/>
      <c r="BB12" s="632"/>
      <c r="BC12" s="38"/>
      <c r="BD12" s="38"/>
      <c r="BE12" s="632" t="s">
        <v>393</v>
      </c>
      <c r="BF12" s="582"/>
      <c r="BG12" s="582"/>
      <c r="BH12" s="582"/>
      <c r="BI12" s="582"/>
      <c r="BJ12" s="632"/>
      <c r="BK12" s="632"/>
      <c r="BL12" s="632"/>
      <c r="BM12" s="632"/>
      <c r="BN12" s="38"/>
      <c r="BO12" s="38"/>
      <c r="BP12" s="38"/>
      <c r="BQ12" s="893" t="s">
        <v>398</v>
      </c>
      <c r="BR12" s="745"/>
      <c r="BS12" s="745"/>
      <c r="BT12" s="745"/>
      <c r="BU12" s="745"/>
      <c r="BV12" s="745"/>
      <c r="BW12" s="746"/>
      <c r="BX12" s="924" t="s">
        <v>399</v>
      </c>
      <c r="BY12" s="896"/>
      <c r="BZ12" s="619" t="s">
        <v>400</v>
      </c>
      <c r="CA12" s="684"/>
      <c r="CB12" s="684"/>
      <c r="CC12" s="684"/>
      <c r="CD12" s="684"/>
      <c r="CE12" s="684"/>
      <c r="CF12" s="684"/>
      <c r="CG12" s="684"/>
      <c r="CH12" s="684"/>
      <c r="CI12" s="684"/>
      <c r="CJ12" s="684"/>
      <c r="CK12" s="684"/>
      <c r="CL12" s="684"/>
      <c r="CM12" s="684"/>
      <c r="CN12" s="685"/>
      <c r="CO12" s="583">
        <v>70147688</v>
      </c>
      <c r="CP12" s="584"/>
      <c r="CQ12" s="584"/>
      <c r="CR12" s="584"/>
      <c r="CS12" s="584"/>
      <c r="CT12" s="584"/>
      <c r="CU12" s="584"/>
      <c r="CV12" s="584"/>
      <c r="CW12" s="584"/>
      <c r="CX12" s="584"/>
      <c r="CY12" s="584">
        <v>68745697</v>
      </c>
      <c r="CZ12" s="584"/>
      <c r="DA12" s="584"/>
      <c r="DB12" s="584"/>
      <c r="DC12" s="584"/>
      <c r="DD12" s="584"/>
      <c r="DE12" s="584"/>
      <c r="DF12" s="584"/>
      <c r="DG12" s="584"/>
      <c r="DH12" s="903"/>
      <c r="DI12" s="4"/>
    </row>
    <row r="13" spans="2:113" ht="13.5" customHeight="1">
      <c r="B13" s="659" t="s">
        <v>401</v>
      </c>
      <c r="C13" s="582"/>
      <c r="D13" s="582"/>
      <c r="E13" s="582"/>
      <c r="F13" s="582"/>
      <c r="G13" s="582"/>
      <c r="H13" s="582"/>
      <c r="I13" s="582"/>
      <c r="J13" s="582"/>
      <c r="K13" s="582"/>
      <c r="L13" s="585"/>
      <c r="M13" s="583">
        <v>63145</v>
      </c>
      <c r="N13" s="584"/>
      <c r="O13" s="584"/>
      <c r="P13" s="584"/>
      <c r="Q13" s="584"/>
      <c r="R13" s="584"/>
      <c r="S13" s="584"/>
      <c r="T13" s="584"/>
      <c r="U13" s="588">
        <v>0.1</v>
      </c>
      <c r="V13" s="588"/>
      <c r="W13" s="588"/>
      <c r="X13" s="588"/>
      <c r="Y13" s="584">
        <v>63145</v>
      </c>
      <c r="Z13" s="584"/>
      <c r="AA13" s="584"/>
      <c r="AB13" s="584"/>
      <c r="AC13" s="584"/>
      <c r="AD13" s="584"/>
      <c r="AE13" s="584"/>
      <c r="AF13" s="584"/>
      <c r="AG13" s="588">
        <v>0.2</v>
      </c>
      <c r="AH13" s="588"/>
      <c r="AI13" s="588"/>
      <c r="AJ13" s="647"/>
      <c r="AK13" s="49"/>
      <c r="AL13" s="6"/>
      <c r="AM13" s="6"/>
      <c r="AN13" s="806"/>
      <c r="AO13" s="806"/>
      <c r="AP13" s="806"/>
      <c r="AQ13" s="806"/>
      <c r="AR13" s="806"/>
      <c r="AS13" s="806"/>
      <c r="AT13" s="806"/>
      <c r="AU13" s="806"/>
      <c r="AV13" s="806"/>
      <c r="AW13" s="806"/>
      <c r="AX13" s="806"/>
      <c r="AY13" s="806"/>
      <c r="AZ13" s="806"/>
      <c r="BA13" s="806"/>
      <c r="BB13" s="806"/>
      <c r="BC13" s="35"/>
      <c r="BD13" s="35"/>
      <c r="BE13" s="582"/>
      <c r="BF13" s="582"/>
      <c r="BG13" s="582"/>
      <c r="BH13" s="582"/>
      <c r="BI13" s="582"/>
      <c r="BJ13" s="582"/>
      <c r="BK13" s="582"/>
      <c r="BL13" s="582"/>
      <c r="BM13" s="582"/>
      <c r="BN13" s="35"/>
      <c r="BO13" s="35"/>
      <c r="BP13" s="35"/>
      <c r="BQ13" s="905"/>
      <c r="BR13" s="906"/>
      <c r="BS13" s="906"/>
      <c r="BT13" s="906"/>
      <c r="BU13" s="906"/>
      <c r="BV13" s="906"/>
      <c r="BW13" s="923"/>
      <c r="BX13" s="924"/>
      <c r="BY13" s="896"/>
      <c r="BZ13" s="619" t="s">
        <v>402</v>
      </c>
      <c r="CA13" s="684"/>
      <c r="CB13" s="684"/>
      <c r="CC13" s="684"/>
      <c r="CD13" s="684"/>
      <c r="CE13" s="684"/>
      <c r="CF13" s="684"/>
      <c r="CG13" s="684"/>
      <c r="CH13" s="684"/>
      <c r="CI13" s="684"/>
      <c r="CJ13" s="684"/>
      <c r="CK13" s="684"/>
      <c r="CL13" s="684"/>
      <c r="CM13" s="684"/>
      <c r="CN13" s="685"/>
      <c r="CO13" s="583">
        <v>1657671</v>
      </c>
      <c r="CP13" s="584"/>
      <c r="CQ13" s="584"/>
      <c r="CR13" s="584"/>
      <c r="CS13" s="584"/>
      <c r="CT13" s="584"/>
      <c r="CU13" s="584"/>
      <c r="CV13" s="584"/>
      <c r="CW13" s="584"/>
      <c r="CX13" s="584"/>
      <c r="CY13" s="584">
        <v>1669728</v>
      </c>
      <c r="CZ13" s="584"/>
      <c r="DA13" s="584"/>
      <c r="DB13" s="584"/>
      <c r="DC13" s="584"/>
      <c r="DD13" s="584"/>
      <c r="DE13" s="584"/>
      <c r="DF13" s="584"/>
      <c r="DG13" s="584"/>
      <c r="DH13" s="903"/>
      <c r="DI13" s="4"/>
    </row>
    <row r="14" spans="2:113" ht="13.5" customHeight="1">
      <c r="B14" s="659" t="s">
        <v>176</v>
      </c>
      <c r="C14" s="582"/>
      <c r="D14" s="582"/>
      <c r="E14" s="582"/>
      <c r="F14" s="582"/>
      <c r="G14" s="582"/>
      <c r="H14" s="582"/>
      <c r="I14" s="582"/>
      <c r="J14" s="582"/>
      <c r="K14" s="582"/>
      <c r="L14" s="585"/>
      <c r="M14" s="583">
        <v>259772</v>
      </c>
      <c r="N14" s="584"/>
      <c r="O14" s="584"/>
      <c r="P14" s="584"/>
      <c r="Q14" s="584"/>
      <c r="R14" s="584"/>
      <c r="S14" s="584"/>
      <c r="T14" s="584"/>
      <c r="U14" s="588">
        <v>0.4</v>
      </c>
      <c r="V14" s="588"/>
      <c r="W14" s="588"/>
      <c r="X14" s="588"/>
      <c r="Y14" s="584">
        <v>259772</v>
      </c>
      <c r="Z14" s="584"/>
      <c r="AA14" s="584"/>
      <c r="AB14" s="584"/>
      <c r="AC14" s="584"/>
      <c r="AD14" s="584"/>
      <c r="AE14" s="584"/>
      <c r="AF14" s="584"/>
      <c r="AG14" s="588">
        <v>0.7</v>
      </c>
      <c r="AH14" s="588"/>
      <c r="AI14" s="588"/>
      <c r="AJ14" s="647"/>
      <c r="AK14" s="26"/>
      <c r="AL14" s="28"/>
      <c r="AM14" s="914" t="s">
        <v>77</v>
      </c>
      <c r="AN14" s="914"/>
      <c r="AO14" s="914"/>
      <c r="AP14" s="914"/>
      <c r="AQ14" s="914"/>
      <c r="AR14" s="914"/>
      <c r="AS14" s="914"/>
      <c r="AT14" s="914"/>
      <c r="AU14" s="64"/>
      <c r="AV14" s="63"/>
      <c r="AW14" s="26"/>
      <c r="AX14" s="788" t="s">
        <v>175</v>
      </c>
      <c r="AY14" s="788"/>
      <c r="AZ14" s="788"/>
      <c r="BA14" s="788"/>
      <c r="BB14" s="788"/>
      <c r="BC14" s="788"/>
      <c r="BD14" s="788"/>
      <c r="BE14" s="25"/>
      <c r="BF14" s="795" t="s">
        <v>73</v>
      </c>
      <c r="BG14" s="788"/>
      <c r="BH14" s="788"/>
      <c r="BI14" s="796"/>
      <c r="BJ14" s="26"/>
      <c r="BK14" s="914" t="s">
        <v>174</v>
      </c>
      <c r="BL14" s="914"/>
      <c r="BM14" s="914"/>
      <c r="BN14" s="914"/>
      <c r="BO14" s="914"/>
      <c r="BP14" s="62"/>
      <c r="BQ14" s="795" t="s">
        <v>173</v>
      </c>
      <c r="BR14" s="788"/>
      <c r="BS14" s="788"/>
      <c r="BT14" s="788"/>
      <c r="BU14" s="789"/>
      <c r="BV14" s="919" t="s">
        <v>403</v>
      </c>
      <c r="BW14" s="920"/>
      <c r="BX14" s="924"/>
      <c r="BY14" s="896"/>
      <c r="BZ14" s="641" t="s">
        <v>404</v>
      </c>
      <c r="CA14" s="694"/>
      <c r="CB14" s="694"/>
      <c r="CC14" s="694"/>
      <c r="CD14" s="694"/>
      <c r="CE14" s="694"/>
      <c r="CF14" s="694"/>
      <c r="CG14" s="694"/>
      <c r="CH14" s="694"/>
      <c r="CI14" s="694"/>
      <c r="CJ14" s="694"/>
      <c r="CK14" s="694"/>
      <c r="CL14" s="694"/>
      <c r="CM14" s="694"/>
      <c r="CN14" s="921"/>
      <c r="CO14" s="583">
        <v>119694</v>
      </c>
      <c r="CP14" s="584"/>
      <c r="CQ14" s="584"/>
      <c r="CR14" s="584"/>
      <c r="CS14" s="584"/>
      <c r="CT14" s="584"/>
      <c r="CU14" s="584"/>
      <c r="CV14" s="584"/>
      <c r="CW14" s="584"/>
      <c r="CX14" s="584"/>
      <c r="CY14" s="584">
        <v>225611</v>
      </c>
      <c r="CZ14" s="584"/>
      <c r="DA14" s="584"/>
      <c r="DB14" s="584"/>
      <c r="DC14" s="584"/>
      <c r="DD14" s="584"/>
      <c r="DE14" s="584"/>
      <c r="DF14" s="584"/>
      <c r="DG14" s="584"/>
      <c r="DH14" s="903"/>
      <c r="DI14" s="4"/>
    </row>
    <row r="15" spans="2:113" ht="13.5" customHeight="1">
      <c r="B15" s="853" t="s">
        <v>172</v>
      </c>
      <c r="C15" s="695"/>
      <c r="D15" s="695"/>
      <c r="E15" s="695"/>
      <c r="F15" s="695"/>
      <c r="G15" s="695"/>
      <c r="H15" s="695"/>
      <c r="I15" s="695"/>
      <c r="J15" s="695"/>
      <c r="K15" s="695"/>
      <c r="L15" s="696"/>
      <c r="M15" s="583">
        <v>259733</v>
      </c>
      <c r="N15" s="584"/>
      <c r="O15" s="584"/>
      <c r="P15" s="584"/>
      <c r="Q15" s="584"/>
      <c r="R15" s="584"/>
      <c r="S15" s="584"/>
      <c r="T15" s="584"/>
      <c r="U15" s="588">
        <v>0.4</v>
      </c>
      <c r="V15" s="588"/>
      <c r="W15" s="588"/>
      <c r="X15" s="588"/>
      <c r="Y15" s="584">
        <v>259733</v>
      </c>
      <c r="Z15" s="584"/>
      <c r="AA15" s="584"/>
      <c r="AB15" s="584"/>
      <c r="AC15" s="584"/>
      <c r="AD15" s="584"/>
      <c r="AE15" s="584"/>
      <c r="AF15" s="584"/>
      <c r="AG15" s="588">
        <v>0.7</v>
      </c>
      <c r="AH15" s="588"/>
      <c r="AI15" s="588"/>
      <c r="AJ15" s="647"/>
      <c r="AK15" s="55"/>
      <c r="AL15" s="54"/>
      <c r="AM15" s="915"/>
      <c r="AN15" s="915"/>
      <c r="AO15" s="915"/>
      <c r="AP15" s="915"/>
      <c r="AQ15" s="915"/>
      <c r="AR15" s="915"/>
      <c r="AS15" s="915"/>
      <c r="AT15" s="915"/>
      <c r="AU15" s="54"/>
      <c r="AV15" s="61"/>
      <c r="AW15" s="55"/>
      <c r="AX15" s="916"/>
      <c r="AY15" s="916"/>
      <c r="AZ15" s="916"/>
      <c r="BA15" s="916"/>
      <c r="BB15" s="916"/>
      <c r="BC15" s="916"/>
      <c r="BD15" s="916"/>
      <c r="BE15" s="61"/>
      <c r="BF15" s="917"/>
      <c r="BG15" s="916"/>
      <c r="BH15" s="916"/>
      <c r="BI15" s="918"/>
      <c r="BJ15" s="55"/>
      <c r="BK15" s="916"/>
      <c r="BL15" s="916"/>
      <c r="BM15" s="916"/>
      <c r="BN15" s="916"/>
      <c r="BO15" s="916"/>
      <c r="BP15" s="61"/>
      <c r="BQ15" s="619" t="s">
        <v>171</v>
      </c>
      <c r="BR15" s="582"/>
      <c r="BS15" s="582"/>
      <c r="BT15" s="582"/>
      <c r="BU15" s="585"/>
      <c r="BV15" s="817" t="s">
        <v>403</v>
      </c>
      <c r="BW15" s="818"/>
      <c r="BX15" s="924"/>
      <c r="BY15" s="896"/>
      <c r="BZ15" s="619" t="s">
        <v>405</v>
      </c>
      <c r="CA15" s="694"/>
      <c r="CB15" s="694"/>
      <c r="CC15" s="694"/>
      <c r="CD15" s="694"/>
      <c r="CE15" s="694"/>
      <c r="CF15" s="694"/>
      <c r="CG15" s="694"/>
      <c r="CH15" s="694"/>
      <c r="CI15" s="694"/>
      <c r="CJ15" s="694"/>
      <c r="CK15" s="694"/>
      <c r="CL15" s="694"/>
      <c r="CM15" s="694"/>
      <c r="CN15" s="921"/>
      <c r="CO15" s="583">
        <v>1537977</v>
      </c>
      <c r="CP15" s="584"/>
      <c r="CQ15" s="584"/>
      <c r="CR15" s="584"/>
      <c r="CS15" s="584"/>
      <c r="CT15" s="584"/>
      <c r="CU15" s="584"/>
      <c r="CV15" s="584"/>
      <c r="CW15" s="584"/>
      <c r="CX15" s="584"/>
      <c r="CY15" s="584">
        <v>1444117</v>
      </c>
      <c r="CZ15" s="584"/>
      <c r="DA15" s="584"/>
      <c r="DB15" s="584"/>
      <c r="DC15" s="584"/>
      <c r="DD15" s="584"/>
      <c r="DE15" s="584"/>
      <c r="DF15" s="584"/>
      <c r="DG15" s="584"/>
      <c r="DH15" s="903"/>
      <c r="DI15" s="4"/>
    </row>
    <row r="16" spans="2:113" ht="13.5" customHeight="1">
      <c r="B16" s="853" t="s">
        <v>779</v>
      </c>
      <c r="C16" s="695"/>
      <c r="D16" s="695"/>
      <c r="E16" s="695"/>
      <c r="F16" s="695"/>
      <c r="G16" s="695"/>
      <c r="H16" s="695"/>
      <c r="I16" s="695"/>
      <c r="J16" s="695"/>
      <c r="K16" s="695"/>
      <c r="L16" s="696"/>
      <c r="M16" s="583" t="s">
        <v>368</v>
      </c>
      <c r="N16" s="584"/>
      <c r="O16" s="584"/>
      <c r="P16" s="584"/>
      <c r="Q16" s="584"/>
      <c r="R16" s="584"/>
      <c r="S16" s="584"/>
      <c r="T16" s="584"/>
      <c r="U16" s="588" t="s">
        <v>368</v>
      </c>
      <c r="V16" s="588"/>
      <c r="W16" s="588"/>
      <c r="X16" s="588"/>
      <c r="Y16" s="584" t="s">
        <v>368</v>
      </c>
      <c r="Z16" s="584"/>
      <c r="AA16" s="584"/>
      <c r="AB16" s="584"/>
      <c r="AC16" s="584"/>
      <c r="AD16" s="584"/>
      <c r="AE16" s="584"/>
      <c r="AF16" s="584"/>
      <c r="AG16" s="588" t="s">
        <v>368</v>
      </c>
      <c r="AH16" s="588"/>
      <c r="AI16" s="588"/>
      <c r="AJ16" s="647"/>
      <c r="AK16" s="619" t="s">
        <v>169</v>
      </c>
      <c r="AL16" s="582"/>
      <c r="AM16" s="582"/>
      <c r="AN16" s="582"/>
      <c r="AO16" s="582"/>
      <c r="AP16" s="582"/>
      <c r="AQ16" s="582"/>
      <c r="AR16" s="582"/>
      <c r="AS16" s="582"/>
      <c r="AT16" s="582"/>
      <c r="AU16" s="582"/>
      <c r="AV16" s="585"/>
      <c r="AW16" s="583">
        <v>29263500</v>
      </c>
      <c r="AX16" s="584"/>
      <c r="AY16" s="584"/>
      <c r="AZ16" s="584"/>
      <c r="BA16" s="584"/>
      <c r="BB16" s="584"/>
      <c r="BC16" s="584"/>
      <c r="BD16" s="584"/>
      <c r="BE16" s="584"/>
      <c r="BF16" s="588">
        <v>92.3</v>
      </c>
      <c r="BG16" s="588"/>
      <c r="BH16" s="588"/>
      <c r="BI16" s="588"/>
      <c r="BJ16" s="584">
        <v>150357</v>
      </c>
      <c r="BK16" s="821"/>
      <c r="BL16" s="821"/>
      <c r="BM16" s="821"/>
      <c r="BN16" s="821"/>
      <c r="BO16" s="821"/>
      <c r="BP16" s="822"/>
      <c r="BQ16" s="619" t="s">
        <v>168</v>
      </c>
      <c r="BR16" s="582"/>
      <c r="BS16" s="582"/>
      <c r="BT16" s="582"/>
      <c r="BU16" s="585"/>
      <c r="BV16" s="817" t="s">
        <v>403</v>
      </c>
      <c r="BW16" s="818"/>
      <c r="BX16" s="924"/>
      <c r="BY16" s="896"/>
      <c r="BZ16" s="619" t="s">
        <v>406</v>
      </c>
      <c r="CA16" s="684"/>
      <c r="CB16" s="684"/>
      <c r="CC16" s="684"/>
      <c r="CD16" s="684"/>
      <c r="CE16" s="684"/>
      <c r="CF16" s="684"/>
      <c r="CG16" s="684"/>
      <c r="CH16" s="684"/>
      <c r="CI16" s="684"/>
      <c r="CJ16" s="684"/>
      <c r="CK16" s="684"/>
      <c r="CL16" s="684"/>
      <c r="CM16" s="684"/>
      <c r="CN16" s="685"/>
      <c r="CO16" s="583">
        <v>93860</v>
      </c>
      <c r="CP16" s="584"/>
      <c r="CQ16" s="584"/>
      <c r="CR16" s="584"/>
      <c r="CS16" s="584"/>
      <c r="CT16" s="584"/>
      <c r="CU16" s="584"/>
      <c r="CV16" s="584"/>
      <c r="CW16" s="584"/>
      <c r="CX16" s="584"/>
      <c r="CY16" s="584">
        <v>7726</v>
      </c>
      <c r="CZ16" s="584"/>
      <c r="DA16" s="584"/>
      <c r="DB16" s="584"/>
      <c r="DC16" s="584"/>
      <c r="DD16" s="584"/>
      <c r="DE16" s="584"/>
      <c r="DF16" s="584"/>
      <c r="DG16" s="584"/>
      <c r="DH16" s="903"/>
      <c r="DI16" s="4"/>
    </row>
    <row r="17" spans="2:113" ht="13.5" customHeight="1">
      <c r="B17" s="853" t="s">
        <v>780</v>
      </c>
      <c r="C17" s="695"/>
      <c r="D17" s="695"/>
      <c r="E17" s="695"/>
      <c r="F17" s="695"/>
      <c r="G17" s="695"/>
      <c r="H17" s="695"/>
      <c r="I17" s="695"/>
      <c r="J17" s="695"/>
      <c r="K17" s="695"/>
      <c r="L17" s="696"/>
      <c r="M17" s="583" t="s">
        <v>368</v>
      </c>
      <c r="N17" s="584"/>
      <c r="O17" s="584"/>
      <c r="P17" s="584"/>
      <c r="Q17" s="584"/>
      <c r="R17" s="584"/>
      <c r="S17" s="584"/>
      <c r="T17" s="584"/>
      <c r="U17" s="588" t="s">
        <v>368</v>
      </c>
      <c r="V17" s="588"/>
      <c r="W17" s="588"/>
      <c r="X17" s="588"/>
      <c r="Y17" s="584" t="s">
        <v>368</v>
      </c>
      <c r="Z17" s="584"/>
      <c r="AA17" s="584"/>
      <c r="AB17" s="584"/>
      <c r="AC17" s="584"/>
      <c r="AD17" s="584"/>
      <c r="AE17" s="584"/>
      <c r="AF17" s="584"/>
      <c r="AG17" s="588" t="s">
        <v>368</v>
      </c>
      <c r="AH17" s="588"/>
      <c r="AI17" s="588"/>
      <c r="AJ17" s="647"/>
      <c r="AK17" s="49"/>
      <c r="AL17" s="582" t="s">
        <v>166</v>
      </c>
      <c r="AM17" s="582"/>
      <c r="AN17" s="582"/>
      <c r="AO17" s="582"/>
      <c r="AP17" s="582"/>
      <c r="AQ17" s="582"/>
      <c r="AR17" s="582"/>
      <c r="AS17" s="582"/>
      <c r="AT17" s="582"/>
      <c r="AU17" s="582"/>
      <c r="AV17" s="585"/>
      <c r="AW17" s="583">
        <v>29263500</v>
      </c>
      <c r="AX17" s="584"/>
      <c r="AY17" s="584"/>
      <c r="AZ17" s="584"/>
      <c r="BA17" s="584"/>
      <c r="BB17" s="584"/>
      <c r="BC17" s="584"/>
      <c r="BD17" s="584"/>
      <c r="BE17" s="584"/>
      <c r="BF17" s="588">
        <v>92.3</v>
      </c>
      <c r="BG17" s="588"/>
      <c r="BH17" s="588"/>
      <c r="BI17" s="588"/>
      <c r="BJ17" s="584">
        <v>150357</v>
      </c>
      <c r="BK17" s="821"/>
      <c r="BL17" s="821"/>
      <c r="BM17" s="821"/>
      <c r="BN17" s="821"/>
      <c r="BO17" s="821"/>
      <c r="BP17" s="822"/>
      <c r="BQ17" s="619" t="s">
        <v>165</v>
      </c>
      <c r="BR17" s="582"/>
      <c r="BS17" s="582"/>
      <c r="BT17" s="582"/>
      <c r="BU17" s="585"/>
      <c r="BV17" s="817" t="s">
        <v>403</v>
      </c>
      <c r="BW17" s="818"/>
      <c r="BX17" s="924"/>
      <c r="BY17" s="896"/>
      <c r="BZ17" s="619" t="s">
        <v>39</v>
      </c>
      <c r="CA17" s="684"/>
      <c r="CB17" s="684"/>
      <c r="CC17" s="684"/>
      <c r="CD17" s="684"/>
      <c r="CE17" s="684"/>
      <c r="CF17" s="684"/>
      <c r="CG17" s="684"/>
      <c r="CH17" s="684"/>
      <c r="CI17" s="684"/>
      <c r="CJ17" s="684"/>
      <c r="CK17" s="684"/>
      <c r="CL17" s="684"/>
      <c r="CM17" s="684"/>
      <c r="CN17" s="685"/>
      <c r="CO17" s="583">
        <v>1051559</v>
      </c>
      <c r="CP17" s="584"/>
      <c r="CQ17" s="584"/>
      <c r="CR17" s="584"/>
      <c r="CS17" s="584"/>
      <c r="CT17" s="584"/>
      <c r="CU17" s="584"/>
      <c r="CV17" s="584"/>
      <c r="CW17" s="584"/>
      <c r="CX17" s="584"/>
      <c r="CY17" s="584">
        <v>924238</v>
      </c>
      <c r="CZ17" s="584"/>
      <c r="DA17" s="584"/>
      <c r="DB17" s="584"/>
      <c r="DC17" s="584"/>
      <c r="DD17" s="584"/>
      <c r="DE17" s="584"/>
      <c r="DF17" s="584"/>
      <c r="DG17" s="584"/>
      <c r="DH17" s="903"/>
      <c r="DI17" s="4"/>
    </row>
    <row r="18" spans="2:113" ht="13.5" customHeight="1">
      <c r="B18" s="853" t="s">
        <v>170</v>
      </c>
      <c r="C18" s="695"/>
      <c r="D18" s="695"/>
      <c r="E18" s="695"/>
      <c r="F18" s="695"/>
      <c r="G18" s="695"/>
      <c r="H18" s="695"/>
      <c r="I18" s="695"/>
      <c r="J18" s="695"/>
      <c r="K18" s="695"/>
      <c r="L18" s="696"/>
      <c r="M18" s="583">
        <v>3896150</v>
      </c>
      <c r="N18" s="584"/>
      <c r="O18" s="584"/>
      <c r="P18" s="584"/>
      <c r="Q18" s="584"/>
      <c r="R18" s="584"/>
      <c r="S18" s="584"/>
      <c r="T18" s="584"/>
      <c r="U18" s="588">
        <v>5.4</v>
      </c>
      <c r="V18" s="588"/>
      <c r="W18" s="588"/>
      <c r="X18" s="588"/>
      <c r="Y18" s="584">
        <v>3896150</v>
      </c>
      <c r="Z18" s="584"/>
      <c r="AA18" s="584"/>
      <c r="AB18" s="584"/>
      <c r="AC18" s="584"/>
      <c r="AD18" s="584"/>
      <c r="AE18" s="584"/>
      <c r="AF18" s="584"/>
      <c r="AG18" s="588">
        <v>10.5</v>
      </c>
      <c r="AH18" s="588"/>
      <c r="AI18" s="588"/>
      <c r="AJ18" s="647"/>
      <c r="AK18" s="49"/>
      <c r="AL18" s="6"/>
      <c r="AM18" s="908" t="s">
        <v>7</v>
      </c>
      <c r="AN18" s="908"/>
      <c r="AO18" s="908"/>
      <c r="AP18" s="908"/>
      <c r="AQ18" s="908"/>
      <c r="AR18" s="908"/>
      <c r="AS18" s="908"/>
      <c r="AT18" s="908"/>
      <c r="AU18" s="908"/>
      <c r="AV18" s="909"/>
      <c r="AW18" s="583">
        <v>16340117</v>
      </c>
      <c r="AX18" s="584"/>
      <c r="AY18" s="584"/>
      <c r="AZ18" s="584"/>
      <c r="BA18" s="584"/>
      <c r="BB18" s="584"/>
      <c r="BC18" s="584"/>
      <c r="BD18" s="584"/>
      <c r="BE18" s="584"/>
      <c r="BF18" s="588">
        <v>51.5</v>
      </c>
      <c r="BG18" s="588"/>
      <c r="BH18" s="588"/>
      <c r="BI18" s="588"/>
      <c r="BJ18" s="584">
        <v>150357</v>
      </c>
      <c r="BK18" s="821"/>
      <c r="BL18" s="821"/>
      <c r="BM18" s="821"/>
      <c r="BN18" s="821"/>
      <c r="BO18" s="821"/>
      <c r="BP18" s="822"/>
      <c r="BQ18" s="619" t="s">
        <v>163</v>
      </c>
      <c r="BR18" s="582"/>
      <c r="BS18" s="582"/>
      <c r="BT18" s="582"/>
      <c r="BU18" s="585"/>
      <c r="BV18" s="817" t="s">
        <v>403</v>
      </c>
      <c r="BW18" s="818"/>
      <c r="BX18" s="924"/>
      <c r="BY18" s="896"/>
      <c r="BZ18" s="619" t="s">
        <v>407</v>
      </c>
      <c r="CA18" s="684"/>
      <c r="CB18" s="684"/>
      <c r="CC18" s="684"/>
      <c r="CD18" s="684"/>
      <c r="CE18" s="684"/>
      <c r="CF18" s="684"/>
      <c r="CG18" s="684"/>
      <c r="CH18" s="684"/>
      <c r="CI18" s="684"/>
      <c r="CJ18" s="684"/>
      <c r="CK18" s="684"/>
      <c r="CL18" s="684"/>
      <c r="CM18" s="684"/>
      <c r="CN18" s="685"/>
      <c r="CO18" s="583" t="s">
        <v>368</v>
      </c>
      <c r="CP18" s="584"/>
      <c r="CQ18" s="584"/>
      <c r="CR18" s="584"/>
      <c r="CS18" s="584"/>
      <c r="CT18" s="584"/>
      <c r="CU18" s="584"/>
      <c r="CV18" s="584"/>
      <c r="CW18" s="584"/>
      <c r="CX18" s="584"/>
      <c r="CY18" s="584" t="s">
        <v>368</v>
      </c>
      <c r="CZ18" s="584"/>
      <c r="DA18" s="584"/>
      <c r="DB18" s="584"/>
      <c r="DC18" s="584"/>
      <c r="DD18" s="584"/>
      <c r="DE18" s="584"/>
      <c r="DF18" s="584"/>
      <c r="DG18" s="584"/>
      <c r="DH18" s="903"/>
      <c r="DI18" s="4"/>
    </row>
    <row r="19" spans="2:113" ht="13.5" customHeight="1">
      <c r="B19" s="853" t="s">
        <v>167</v>
      </c>
      <c r="C19" s="695"/>
      <c r="D19" s="695"/>
      <c r="E19" s="695"/>
      <c r="F19" s="695"/>
      <c r="G19" s="695"/>
      <c r="H19" s="695"/>
      <c r="I19" s="695"/>
      <c r="J19" s="695"/>
      <c r="K19" s="695"/>
      <c r="L19" s="696"/>
      <c r="M19" s="583" t="s">
        <v>368</v>
      </c>
      <c r="N19" s="584"/>
      <c r="O19" s="584"/>
      <c r="P19" s="584"/>
      <c r="Q19" s="584"/>
      <c r="R19" s="584"/>
      <c r="S19" s="584"/>
      <c r="T19" s="584"/>
      <c r="U19" s="588" t="s">
        <v>368</v>
      </c>
      <c r="V19" s="588"/>
      <c r="W19" s="588"/>
      <c r="X19" s="588"/>
      <c r="Y19" s="584" t="s">
        <v>368</v>
      </c>
      <c r="Z19" s="584"/>
      <c r="AA19" s="584"/>
      <c r="AB19" s="584"/>
      <c r="AC19" s="584"/>
      <c r="AD19" s="584"/>
      <c r="AE19" s="584"/>
      <c r="AF19" s="584"/>
      <c r="AG19" s="588" t="s">
        <v>368</v>
      </c>
      <c r="AH19" s="588"/>
      <c r="AI19" s="588"/>
      <c r="AJ19" s="647"/>
      <c r="AK19" s="911" t="s">
        <v>116</v>
      </c>
      <c r="AL19" s="60"/>
      <c r="AM19" s="59"/>
      <c r="AN19" s="894" t="s">
        <v>161</v>
      </c>
      <c r="AO19" s="894"/>
      <c r="AP19" s="894"/>
      <c r="AQ19" s="894"/>
      <c r="AR19" s="894"/>
      <c r="AS19" s="894"/>
      <c r="AT19" s="894"/>
      <c r="AU19" s="894"/>
      <c r="AV19" s="895"/>
      <c r="AW19" s="741">
        <v>354344</v>
      </c>
      <c r="AX19" s="742"/>
      <c r="AY19" s="742"/>
      <c r="AZ19" s="742"/>
      <c r="BA19" s="742"/>
      <c r="BB19" s="742"/>
      <c r="BC19" s="742"/>
      <c r="BD19" s="742"/>
      <c r="BE19" s="742"/>
      <c r="BF19" s="743">
        <v>1.1000000000000001</v>
      </c>
      <c r="BG19" s="743"/>
      <c r="BH19" s="743"/>
      <c r="BI19" s="743"/>
      <c r="BJ19" s="742" t="s">
        <v>368</v>
      </c>
      <c r="BK19" s="831"/>
      <c r="BL19" s="831"/>
      <c r="BM19" s="831"/>
      <c r="BN19" s="831"/>
      <c r="BO19" s="831"/>
      <c r="BP19" s="832"/>
      <c r="BQ19" s="619" t="s">
        <v>160</v>
      </c>
      <c r="BR19" s="582"/>
      <c r="BS19" s="582"/>
      <c r="BT19" s="582"/>
      <c r="BU19" s="585"/>
      <c r="BV19" s="817" t="s">
        <v>403</v>
      </c>
      <c r="BW19" s="818"/>
      <c r="BX19" s="924"/>
      <c r="BY19" s="896"/>
      <c r="BZ19" s="619" t="s">
        <v>408</v>
      </c>
      <c r="CA19" s="684"/>
      <c r="CB19" s="684"/>
      <c r="CC19" s="684"/>
      <c r="CD19" s="684"/>
      <c r="CE19" s="684"/>
      <c r="CF19" s="684"/>
      <c r="CG19" s="684"/>
      <c r="CH19" s="684"/>
      <c r="CI19" s="684"/>
      <c r="CJ19" s="684"/>
      <c r="CK19" s="684"/>
      <c r="CL19" s="684"/>
      <c r="CM19" s="684"/>
      <c r="CN19" s="685"/>
      <c r="CO19" s="583">
        <v>1310000</v>
      </c>
      <c r="CP19" s="584"/>
      <c r="CQ19" s="584"/>
      <c r="CR19" s="584"/>
      <c r="CS19" s="584"/>
      <c r="CT19" s="584"/>
      <c r="CU19" s="584"/>
      <c r="CV19" s="584"/>
      <c r="CW19" s="584"/>
      <c r="CX19" s="584"/>
      <c r="CY19" s="584">
        <v>1672000</v>
      </c>
      <c r="CZ19" s="584"/>
      <c r="DA19" s="584"/>
      <c r="DB19" s="584"/>
      <c r="DC19" s="584"/>
      <c r="DD19" s="584"/>
      <c r="DE19" s="584"/>
      <c r="DF19" s="584"/>
      <c r="DG19" s="584"/>
      <c r="DH19" s="903"/>
      <c r="DI19" s="4"/>
    </row>
    <row r="20" spans="2:113" ht="13.5" customHeight="1">
      <c r="B20" s="853" t="s">
        <v>164</v>
      </c>
      <c r="C20" s="695"/>
      <c r="D20" s="695"/>
      <c r="E20" s="695"/>
      <c r="F20" s="695"/>
      <c r="G20" s="695"/>
      <c r="H20" s="695"/>
      <c r="I20" s="695"/>
      <c r="J20" s="695"/>
      <c r="K20" s="695"/>
      <c r="L20" s="696"/>
      <c r="M20" s="583" t="s">
        <v>368</v>
      </c>
      <c r="N20" s="584"/>
      <c r="O20" s="584"/>
      <c r="P20" s="584"/>
      <c r="Q20" s="584"/>
      <c r="R20" s="584"/>
      <c r="S20" s="584"/>
      <c r="T20" s="584"/>
      <c r="U20" s="588" t="s">
        <v>368</v>
      </c>
      <c r="V20" s="588"/>
      <c r="W20" s="588"/>
      <c r="X20" s="588"/>
      <c r="Y20" s="584" t="s">
        <v>368</v>
      </c>
      <c r="Z20" s="584"/>
      <c r="AA20" s="584"/>
      <c r="AB20" s="584"/>
      <c r="AC20" s="584"/>
      <c r="AD20" s="584"/>
      <c r="AE20" s="584"/>
      <c r="AF20" s="584"/>
      <c r="AG20" s="588" t="s">
        <v>368</v>
      </c>
      <c r="AH20" s="588"/>
      <c r="AI20" s="588"/>
      <c r="AJ20" s="647"/>
      <c r="AK20" s="912"/>
      <c r="AL20" s="58"/>
      <c r="AM20" s="6"/>
      <c r="AN20" s="582" t="s">
        <v>158</v>
      </c>
      <c r="AO20" s="582"/>
      <c r="AP20" s="582"/>
      <c r="AQ20" s="582"/>
      <c r="AR20" s="582"/>
      <c r="AS20" s="582"/>
      <c r="AT20" s="582"/>
      <c r="AU20" s="582"/>
      <c r="AV20" s="585"/>
      <c r="AW20" s="583">
        <v>14484756</v>
      </c>
      <c r="AX20" s="584"/>
      <c r="AY20" s="584"/>
      <c r="AZ20" s="584"/>
      <c r="BA20" s="584"/>
      <c r="BB20" s="584"/>
      <c r="BC20" s="584"/>
      <c r="BD20" s="584"/>
      <c r="BE20" s="584"/>
      <c r="BF20" s="588">
        <v>45.7</v>
      </c>
      <c r="BG20" s="588"/>
      <c r="BH20" s="588"/>
      <c r="BI20" s="588"/>
      <c r="BJ20" s="584" t="s">
        <v>368</v>
      </c>
      <c r="BK20" s="821"/>
      <c r="BL20" s="821"/>
      <c r="BM20" s="821"/>
      <c r="BN20" s="821"/>
      <c r="BO20" s="821"/>
      <c r="BP20" s="822"/>
      <c r="BQ20" s="619" t="s">
        <v>157</v>
      </c>
      <c r="BR20" s="582"/>
      <c r="BS20" s="582"/>
      <c r="BT20" s="582"/>
      <c r="BU20" s="585"/>
      <c r="BV20" s="817" t="s">
        <v>403</v>
      </c>
      <c r="BW20" s="818"/>
      <c r="BX20" s="897"/>
      <c r="BY20" s="898"/>
      <c r="BZ20" s="697" t="s">
        <v>410</v>
      </c>
      <c r="CA20" s="901"/>
      <c r="CB20" s="901"/>
      <c r="CC20" s="901"/>
      <c r="CD20" s="901"/>
      <c r="CE20" s="901"/>
      <c r="CF20" s="901"/>
      <c r="CG20" s="901"/>
      <c r="CH20" s="901"/>
      <c r="CI20" s="901"/>
      <c r="CJ20" s="901"/>
      <c r="CK20" s="901"/>
      <c r="CL20" s="901"/>
      <c r="CM20" s="901"/>
      <c r="CN20" s="902"/>
      <c r="CO20" s="583">
        <v>-164581</v>
      </c>
      <c r="CP20" s="584"/>
      <c r="CQ20" s="584"/>
      <c r="CR20" s="584"/>
      <c r="CS20" s="584"/>
      <c r="CT20" s="584"/>
      <c r="CU20" s="584"/>
      <c r="CV20" s="584"/>
      <c r="CW20" s="584"/>
      <c r="CX20" s="584"/>
      <c r="CY20" s="584">
        <v>-740036</v>
      </c>
      <c r="CZ20" s="584"/>
      <c r="DA20" s="584"/>
      <c r="DB20" s="584"/>
      <c r="DC20" s="584"/>
      <c r="DD20" s="584"/>
      <c r="DE20" s="584"/>
      <c r="DF20" s="584"/>
      <c r="DG20" s="584"/>
      <c r="DH20" s="903"/>
      <c r="DI20" s="4"/>
    </row>
    <row r="21" spans="2:113" ht="13.5" customHeight="1">
      <c r="B21" s="853" t="s">
        <v>162</v>
      </c>
      <c r="C21" s="695"/>
      <c r="D21" s="695"/>
      <c r="E21" s="695"/>
      <c r="F21" s="695"/>
      <c r="G21" s="695"/>
      <c r="H21" s="695"/>
      <c r="I21" s="695"/>
      <c r="J21" s="695"/>
      <c r="K21" s="695"/>
      <c r="L21" s="696"/>
      <c r="M21" s="583">
        <v>156240</v>
      </c>
      <c r="N21" s="584"/>
      <c r="O21" s="584"/>
      <c r="P21" s="584"/>
      <c r="Q21" s="584"/>
      <c r="R21" s="584"/>
      <c r="S21" s="584"/>
      <c r="T21" s="584"/>
      <c r="U21" s="588">
        <v>0.2</v>
      </c>
      <c r="V21" s="588"/>
      <c r="W21" s="588"/>
      <c r="X21" s="588"/>
      <c r="Y21" s="584">
        <v>156240</v>
      </c>
      <c r="Z21" s="584"/>
      <c r="AA21" s="584"/>
      <c r="AB21" s="584"/>
      <c r="AC21" s="584"/>
      <c r="AD21" s="584"/>
      <c r="AE21" s="584"/>
      <c r="AF21" s="584"/>
      <c r="AG21" s="588">
        <v>0.4</v>
      </c>
      <c r="AH21" s="588"/>
      <c r="AI21" s="588"/>
      <c r="AJ21" s="647"/>
      <c r="AK21" s="912"/>
      <c r="AL21" s="58"/>
      <c r="AM21" s="6"/>
      <c r="AN21" s="582" t="s">
        <v>155</v>
      </c>
      <c r="AO21" s="582"/>
      <c r="AP21" s="582"/>
      <c r="AQ21" s="582"/>
      <c r="AR21" s="582"/>
      <c r="AS21" s="582"/>
      <c r="AT21" s="582"/>
      <c r="AU21" s="582"/>
      <c r="AV21" s="585"/>
      <c r="AW21" s="583">
        <v>409066</v>
      </c>
      <c r="AX21" s="584"/>
      <c r="AY21" s="584"/>
      <c r="AZ21" s="584"/>
      <c r="BA21" s="584"/>
      <c r="BB21" s="584"/>
      <c r="BC21" s="584"/>
      <c r="BD21" s="584"/>
      <c r="BE21" s="584"/>
      <c r="BF21" s="588">
        <v>1.3</v>
      </c>
      <c r="BG21" s="588"/>
      <c r="BH21" s="588"/>
      <c r="BI21" s="588"/>
      <c r="BJ21" s="584" t="s">
        <v>368</v>
      </c>
      <c r="BK21" s="821"/>
      <c r="BL21" s="821"/>
      <c r="BM21" s="821"/>
      <c r="BN21" s="821"/>
      <c r="BO21" s="821"/>
      <c r="BP21" s="822"/>
      <c r="BQ21" s="619" t="s">
        <v>154</v>
      </c>
      <c r="BR21" s="582"/>
      <c r="BS21" s="582"/>
      <c r="BT21" s="582"/>
      <c r="BU21" s="585"/>
      <c r="BV21" s="817" t="s">
        <v>403</v>
      </c>
      <c r="BW21" s="818"/>
      <c r="BX21" s="26"/>
      <c r="BY21" s="28"/>
      <c r="BZ21" s="28"/>
      <c r="CA21" s="788" t="s">
        <v>153</v>
      </c>
      <c r="CB21" s="788"/>
      <c r="CC21" s="788"/>
      <c r="CD21" s="788"/>
      <c r="CE21" s="788"/>
      <c r="CF21" s="788"/>
      <c r="CG21" s="788"/>
      <c r="CH21" s="788"/>
      <c r="CI21" s="788"/>
      <c r="CJ21" s="788"/>
      <c r="CK21" s="788"/>
      <c r="CL21" s="27"/>
      <c r="CM21" s="27"/>
      <c r="CN21" s="25"/>
      <c r="CO21" s="910" t="s">
        <v>152</v>
      </c>
      <c r="CP21" s="632"/>
      <c r="CQ21" s="632"/>
      <c r="CR21" s="632"/>
      <c r="CS21" s="632"/>
      <c r="CT21" s="893" t="s">
        <v>411</v>
      </c>
      <c r="CU21" s="788"/>
      <c r="CV21" s="788"/>
      <c r="CW21" s="788"/>
      <c r="CX21" s="788"/>
      <c r="CY21" s="796"/>
      <c r="CZ21" s="893" t="s">
        <v>412</v>
      </c>
      <c r="DA21" s="745"/>
      <c r="DB21" s="745"/>
      <c r="DC21" s="745"/>
      <c r="DD21" s="745"/>
      <c r="DE21" s="745"/>
      <c r="DF21" s="745"/>
      <c r="DG21" s="745"/>
      <c r="DH21" s="904"/>
      <c r="DI21" s="4"/>
    </row>
    <row r="22" spans="2:113" ht="13.5" customHeight="1">
      <c r="B22" s="659" t="s">
        <v>159</v>
      </c>
      <c r="C22" s="582"/>
      <c r="D22" s="582"/>
      <c r="E22" s="582"/>
      <c r="F22" s="582"/>
      <c r="G22" s="582"/>
      <c r="H22" s="582"/>
      <c r="I22" s="582"/>
      <c r="J22" s="582"/>
      <c r="K22" s="582"/>
      <c r="L22" s="585"/>
      <c r="M22" s="583" t="s">
        <v>368</v>
      </c>
      <c r="N22" s="584"/>
      <c r="O22" s="584"/>
      <c r="P22" s="584"/>
      <c r="Q22" s="584"/>
      <c r="R22" s="584"/>
      <c r="S22" s="584"/>
      <c r="T22" s="584"/>
      <c r="U22" s="588" t="s">
        <v>368</v>
      </c>
      <c r="V22" s="588"/>
      <c r="W22" s="588"/>
      <c r="X22" s="588"/>
      <c r="Y22" s="584" t="s">
        <v>368</v>
      </c>
      <c r="Z22" s="584"/>
      <c r="AA22" s="584"/>
      <c r="AB22" s="584"/>
      <c r="AC22" s="584"/>
      <c r="AD22" s="584"/>
      <c r="AE22" s="584"/>
      <c r="AF22" s="584"/>
      <c r="AG22" s="588" t="s">
        <v>368</v>
      </c>
      <c r="AH22" s="588"/>
      <c r="AI22" s="588"/>
      <c r="AJ22" s="647"/>
      <c r="AK22" s="913"/>
      <c r="AL22" s="57"/>
      <c r="AM22" s="56"/>
      <c r="AN22" s="908" t="s">
        <v>150</v>
      </c>
      <c r="AO22" s="908"/>
      <c r="AP22" s="908"/>
      <c r="AQ22" s="908"/>
      <c r="AR22" s="908"/>
      <c r="AS22" s="908"/>
      <c r="AT22" s="908"/>
      <c r="AU22" s="908"/>
      <c r="AV22" s="909"/>
      <c r="AW22" s="733">
        <v>1091951</v>
      </c>
      <c r="AX22" s="734"/>
      <c r="AY22" s="734"/>
      <c r="AZ22" s="734"/>
      <c r="BA22" s="734"/>
      <c r="BB22" s="734"/>
      <c r="BC22" s="734"/>
      <c r="BD22" s="734"/>
      <c r="BE22" s="734"/>
      <c r="BF22" s="735">
        <v>3.4</v>
      </c>
      <c r="BG22" s="735"/>
      <c r="BH22" s="735"/>
      <c r="BI22" s="735"/>
      <c r="BJ22" s="734">
        <v>150357</v>
      </c>
      <c r="BK22" s="833"/>
      <c r="BL22" s="833"/>
      <c r="BM22" s="833"/>
      <c r="BN22" s="833"/>
      <c r="BO22" s="833"/>
      <c r="BP22" s="834"/>
      <c r="BQ22" s="619" t="s">
        <v>149</v>
      </c>
      <c r="BR22" s="582"/>
      <c r="BS22" s="582"/>
      <c r="BT22" s="582"/>
      <c r="BU22" s="585"/>
      <c r="BV22" s="817" t="s">
        <v>403</v>
      </c>
      <c r="BW22" s="818"/>
      <c r="BX22" s="55"/>
      <c r="BY22" s="54"/>
      <c r="BZ22" s="36"/>
      <c r="CA22" s="806"/>
      <c r="CB22" s="806"/>
      <c r="CC22" s="806"/>
      <c r="CD22" s="806"/>
      <c r="CE22" s="806"/>
      <c r="CF22" s="806"/>
      <c r="CG22" s="806"/>
      <c r="CH22" s="806"/>
      <c r="CI22" s="806"/>
      <c r="CJ22" s="806"/>
      <c r="CK22" s="806"/>
      <c r="CL22" s="36"/>
      <c r="CM22" s="36"/>
      <c r="CN22" s="53"/>
      <c r="CO22" s="661"/>
      <c r="CP22" s="662"/>
      <c r="CQ22" s="662"/>
      <c r="CR22" s="662"/>
      <c r="CS22" s="662"/>
      <c r="CT22" s="855"/>
      <c r="CU22" s="806"/>
      <c r="CV22" s="806"/>
      <c r="CW22" s="806"/>
      <c r="CX22" s="806"/>
      <c r="CY22" s="856"/>
      <c r="CZ22" s="905"/>
      <c r="DA22" s="906"/>
      <c r="DB22" s="906"/>
      <c r="DC22" s="906"/>
      <c r="DD22" s="906"/>
      <c r="DE22" s="906"/>
      <c r="DF22" s="906"/>
      <c r="DG22" s="906"/>
      <c r="DH22" s="907"/>
      <c r="DI22" s="4"/>
    </row>
    <row r="23" spans="2:113" ht="13.5" customHeight="1">
      <c r="B23" s="659" t="s">
        <v>156</v>
      </c>
      <c r="C23" s="582"/>
      <c r="D23" s="582"/>
      <c r="E23" s="582"/>
      <c r="F23" s="582"/>
      <c r="G23" s="582"/>
      <c r="H23" s="582"/>
      <c r="I23" s="582"/>
      <c r="J23" s="582"/>
      <c r="K23" s="582"/>
      <c r="L23" s="585"/>
      <c r="M23" s="583">
        <v>148626</v>
      </c>
      <c r="N23" s="584"/>
      <c r="O23" s="584"/>
      <c r="P23" s="584"/>
      <c r="Q23" s="584"/>
      <c r="R23" s="584"/>
      <c r="S23" s="584"/>
      <c r="T23" s="584"/>
      <c r="U23" s="588">
        <v>0.2</v>
      </c>
      <c r="V23" s="588"/>
      <c r="W23" s="588"/>
      <c r="X23" s="588"/>
      <c r="Y23" s="584">
        <v>148626</v>
      </c>
      <c r="Z23" s="584"/>
      <c r="AA23" s="584"/>
      <c r="AB23" s="584"/>
      <c r="AC23" s="584"/>
      <c r="AD23" s="584"/>
      <c r="AE23" s="584"/>
      <c r="AF23" s="584"/>
      <c r="AG23" s="588">
        <v>0.4</v>
      </c>
      <c r="AH23" s="588"/>
      <c r="AI23" s="588"/>
      <c r="AJ23" s="647"/>
      <c r="AK23" s="46"/>
      <c r="AL23" s="4"/>
      <c r="AM23" s="894" t="s">
        <v>147</v>
      </c>
      <c r="AN23" s="894"/>
      <c r="AO23" s="894"/>
      <c r="AP23" s="894"/>
      <c r="AQ23" s="894"/>
      <c r="AR23" s="894"/>
      <c r="AS23" s="894"/>
      <c r="AT23" s="894"/>
      <c r="AU23" s="894"/>
      <c r="AV23" s="895"/>
      <c r="AW23" s="741">
        <v>11857238</v>
      </c>
      <c r="AX23" s="742"/>
      <c r="AY23" s="742"/>
      <c r="AZ23" s="742"/>
      <c r="BA23" s="742"/>
      <c r="BB23" s="742"/>
      <c r="BC23" s="742"/>
      <c r="BD23" s="742"/>
      <c r="BE23" s="742"/>
      <c r="BF23" s="743">
        <v>37.4</v>
      </c>
      <c r="BG23" s="743"/>
      <c r="BH23" s="743"/>
      <c r="BI23" s="743"/>
      <c r="BJ23" s="742" t="s">
        <v>368</v>
      </c>
      <c r="BK23" s="831"/>
      <c r="BL23" s="831"/>
      <c r="BM23" s="831"/>
      <c r="BN23" s="831"/>
      <c r="BO23" s="831"/>
      <c r="BP23" s="832"/>
      <c r="BQ23" s="835" t="s">
        <v>146</v>
      </c>
      <c r="BR23" s="695"/>
      <c r="BS23" s="695"/>
      <c r="BT23" s="695"/>
      <c r="BU23" s="696"/>
      <c r="BV23" s="817" t="s">
        <v>403</v>
      </c>
      <c r="BW23" s="818"/>
      <c r="BX23" s="720" t="s">
        <v>145</v>
      </c>
      <c r="BY23" s="896"/>
      <c r="BZ23" s="641" t="s">
        <v>144</v>
      </c>
      <c r="CA23" s="642"/>
      <c r="CB23" s="642"/>
      <c r="CC23" s="642"/>
      <c r="CD23" s="642"/>
      <c r="CE23" s="642"/>
      <c r="CF23" s="642"/>
      <c r="CG23" s="642"/>
      <c r="CH23" s="642"/>
      <c r="CI23" s="642"/>
      <c r="CJ23" s="642"/>
      <c r="CK23" s="642"/>
      <c r="CL23" s="642"/>
      <c r="CM23" s="642"/>
      <c r="CN23" s="643"/>
      <c r="CO23" s="899">
        <v>942</v>
      </c>
      <c r="CP23" s="900"/>
      <c r="CQ23" s="900"/>
      <c r="CR23" s="900"/>
      <c r="CS23" s="900"/>
      <c r="CT23" s="888">
        <f>CO23*CZ23</f>
        <v>2960706</v>
      </c>
      <c r="CU23" s="888"/>
      <c r="CV23" s="888"/>
      <c r="CW23" s="888"/>
      <c r="CX23" s="888"/>
      <c r="CY23" s="888"/>
      <c r="CZ23" s="888">
        <v>3143</v>
      </c>
      <c r="DA23" s="888"/>
      <c r="DB23" s="888"/>
      <c r="DC23" s="888"/>
      <c r="DD23" s="888"/>
      <c r="DE23" s="888"/>
      <c r="DF23" s="888"/>
      <c r="DG23" s="888"/>
      <c r="DH23" s="889"/>
      <c r="DI23" s="4"/>
    </row>
    <row r="24" spans="2:113" ht="13.5" customHeight="1">
      <c r="B24" s="659" t="s">
        <v>151</v>
      </c>
      <c r="C24" s="582"/>
      <c r="D24" s="582"/>
      <c r="E24" s="582"/>
      <c r="F24" s="582"/>
      <c r="G24" s="582"/>
      <c r="H24" s="582"/>
      <c r="I24" s="582"/>
      <c r="J24" s="582"/>
      <c r="K24" s="582"/>
      <c r="L24" s="585"/>
      <c r="M24" s="583">
        <v>3030497</v>
      </c>
      <c r="N24" s="584"/>
      <c r="O24" s="584"/>
      <c r="P24" s="584"/>
      <c r="Q24" s="584"/>
      <c r="R24" s="584"/>
      <c r="S24" s="584"/>
      <c r="T24" s="584"/>
      <c r="U24" s="588">
        <v>4.2</v>
      </c>
      <c r="V24" s="588"/>
      <c r="W24" s="588"/>
      <c r="X24" s="588"/>
      <c r="Y24" s="584">
        <v>2703807</v>
      </c>
      <c r="Z24" s="584"/>
      <c r="AA24" s="584"/>
      <c r="AB24" s="584"/>
      <c r="AC24" s="584"/>
      <c r="AD24" s="584"/>
      <c r="AE24" s="584"/>
      <c r="AF24" s="584"/>
      <c r="AG24" s="588">
        <v>7.3</v>
      </c>
      <c r="AH24" s="588"/>
      <c r="AI24" s="588"/>
      <c r="AJ24" s="647"/>
      <c r="AK24" s="46"/>
      <c r="AL24" s="4"/>
      <c r="AM24" s="4"/>
      <c r="AN24" s="582" t="s">
        <v>142</v>
      </c>
      <c r="AO24" s="582"/>
      <c r="AP24" s="582"/>
      <c r="AQ24" s="582"/>
      <c r="AR24" s="582"/>
      <c r="AS24" s="582"/>
      <c r="AT24" s="582"/>
      <c r="AU24" s="582"/>
      <c r="AV24" s="585"/>
      <c r="AW24" s="583">
        <v>11433876</v>
      </c>
      <c r="AX24" s="584"/>
      <c r="AY24" s="584"/>
      <c r="AZ24" s="584"/>
      <c r="BA24" s="584"/>
      <c r="BB24" s="584"/>
      <c r="BC24" s="584"/>
      <c r="BD24" s="584"/>
      <c r="BE24" s="584"/>
      <c r="BF24" s="588">
        <v>36.1</v>
      </c>
      <c r="BG24" s="588"/>
      <c r="BH24" s="588"/>
      <c r="BI24" s="588"/>
      <c r="BJ24" s="584" t="s">
        <v>368</v>
      </c>
      <c r="BK24" s="821"/>
      <c r="BL24" s="821"/>
      <c r="BM24" s="821"/>
      <c r="BN24" s="821"/>
      <c r="BO24" s="821"/>
      <c r="BP24" s="822"/>
      <c r="BQ24" s="890" t="s">
        <v>141</v>
      </c>
      <c r="BR24" s="891"/>
      <c r="BS24" s="891"/>
      <c r="BT24" s="891"/>
      <c r="BU24" s="892"/>
      <c r="BV24" s="817" t="s">
        <v>409</v>
      </c>
      <c r="BW24" s="818"/>
      <c r="BX24" s="720"/>
      <c r="BY24" s="896"/>
      <c r="BZ24" s="52"/>
      <c r="CA24" s="582" t="s">
        <v>140</v>
      </c>
      <c r="CB24" s="582"/>
      <c r="CC24" s="582"/>
      <c r="CD24" s="582"/>
      <c r="CE24" s="582"/>
      <c r="CF24" s="582"/>
      <c r="CG24" s="582"/>
      <c r="CH24" s="582"/>
      <c r="CI24" s="582"/>
      <c r="CJ24" s="582"/>
      <c r="CK24" s="582"/>
      <c r="CL24" s="582"/>
      <c r="CM24" s="582"/>
      <c r="CN24" s="585"/>
      <c r="CO24" s="583" t="s">
        <v>368</v>
      </c>
      <c r="CP24" s="584"/>
      <c r="CQ24" s="584"/>
      <c r="CR24" s="584"/>
      <c r="CS24" s="584"/>
      <c r="CT24" s="752" t="s">
        <v>368</v>
      </c>
      <c r="CU24" s="752"/>
      <c r="CV24" s="752"/>
      <c r="CW24" s="752"/>
      <c r="CX24" s="752"/>
      <c r="CY24" s="752"/>
      <c r="CZ24" s="752" t="s">
        <v>368</v>
      </c>
      <c r="DA24" s="752"/>
      <c r="DB24" s="752"/>
      <c r="DC24" s="752"/>
      <c r="DD24" s="752"/>
      <c r="DE24" s="752"/>
      <c r="DF24" s="752"/>
      <c r="DG24" s="752"/>
      <c r="DH24" s="754"/>
      <c r="DI24" s="4"/>
    </row>
    <row r="25" spans="2:113" ht="13.5" customHeight="1">
      <c r="B25" s="878" t="s">
        <v>116</v>
      </c>
      <c r="C25" s="885" t="s">
        <v>148</v>
      </c>
      <c r="D25" s="886"/>
      <c r="E25" s="886"/>
      <c r="F25" s="886"/>
      <c r="G25" s="886"/>
      <c r="H25" s="886"/>
      <c r="I25" s="886"/>
      <c r="J25" s="886"/>
      <c r="K25" s="886"/>
      <c r="L25" s="887"/>
      <c r="M25" s="741">
        <v>2703807</v>
      </c>
      <c r="N25" s="742"/>
      <c r="O25" s="742"/>
      <c r="P25" s="742"/>
      <c r="Q25" s="742"/>
      <c r="R25" s="742"/>
      <c r="S25" s="742"/>
      <c r="T25" s="742"/>
      <c r="U25" s="743">
        <v>3.8</v>
      </c>
      <c r="V25" s="743"/>
      <c r="W25" s="743"/>
      <c r="X25" s="743"/>
      <c r="Y25" s="742">
        <v>2703807</v>
      </c>
      <c r="Z25" s="742"/>
      <c r="AA25" s="742"/>
      <c r="AB25" s="742"/>
      <c r="AC25" s="742"/>
      <c r="AD25" s="742"/>
      <c r="AE25" s="742"/>
      <c r="AF25" s="742"/>
      <c r="AG25" s="743">
        <v>7.3</v>
      </c>
      <c r="AH25" s="743"/>
      <c r="AI25" s="743"/>
      <c r="AJ25" s="781"/>
      <c r="AK25" s="46"/>
      <c r="AL25" s="4"/>
      <c r="AM25" s="582" t="s">
        <v>138</v>
      </c>
      <c r="AN25" s="582"/>
      <c r="AO25" s="582"/>
      <c r="AP25" s="582"/>
      <c r="AQ25" s="582"/>
      <c r="AR25" s="582"/>
      <c r="AS25" s="582"/>
      <c r="AT25" s="582"/>
      <c r="AU25" s="582"/>
      <c r="AV25" s="585"/>
      <c r="AW25" s="583">
        <v>111857</v>
      </c>
      <c r="AX25" s="584"/>
      <c r="AY25" s="584"/>
      <c r="AZ25" s="584"/>
      <c r="BA25" s="584"/>
      <c r="BB25" s="584"/>
      <c r="BC25" s="584"/>
      <c r="BD25" s="584"/>
      <c r="BE25" s="584"/>
      <c r="BF25" s="588">
        <v>0.4</v>
      </c>
      <c r="BG25" s="588"/>
      <c r="BH25" s="588"/>
      <c r="BI25" s="588"/>
      <c r="BJ25" s="584" t="s">
        <v>368</v>
      </c>
      <c r="BK25" s="821"/>
      <c r="BL25" s="821"/>
      <c r="BM25" s="821"/>
      <c r="BN25" s="821"/>
      <c r="BO25" s="821"/>
      <c r="BP25" s="822"/>
      <c r="BQ25" s="619" t="s">
        <v>137</v>
      </c>
      <c r="BR25" s="582"/>
      <c r="BS25" s="582"/>
      <c r="BT25" s="582"/>
      <c r="BU25" s="585"/>
      <c r="BV25" s="817" t="s">
        <v>403</v>
      </c>
      <c r="BW25" s="818"/>
      <c r="BX25" s="720"/>
      <c r="BY25" s="896"/>
      <c r="BZ25" s="51"/>
      <c r="CA25" s="582" t="s">
        <v>136</v>
      </c>
      <c r="CB25" s="582"/>
      <c r="CC25" s="582"/>
      <c r="CD25" s="582"/>
      <c r="CE25" s="582"/>
      <c r="CF25" s="582"/>
      <c r="CG25" s="582"/>
      <c r="CH25" s="582"/>
      <c r="CI25" s="582"/>
      <c r="CJ25" s="582"/>
      <c r="CK25" s="582"/>
      <c r="CL25" s="582"/>
      <c r="CM25" s="582"/>
      <c r="CN25" s="585"/>
      <c r="CO25" s="583">
        <v>81</v>
      </c>
      <c r="CP25" s="584"/>
      <c r="CQ25" s="584"/>
      <c r="CR25" s="584"/>
      <c r="CS25" s="584"/>
      <c r="CT25" s="752">
        <v>272241</v>
      </c>
      <c r="CU25" s="752"/>
      <c r="CV25" s="752"/>
      <c r="CW25" s="752"/>
      <c r="CX25" s="752"/>
      <c r="CY25" s="752"/>
      <c r="CZ25" s="752">
        <v>3361</v>
      </c>
      <c r="DA25" s="752"/>
      <c r="DB25" s="752"/>
      <c r="DC25" s="752"/>
      <c r="DD25" s="752"/>
      <c r="DE25" s="752"/>
      <c r="DF25" s="752"/>
      <c r="DG25" s="752"/>
      <c r="DH25" s="754"/>
      <c r="DI25" s="4"/>
    </row>
    <row r="26" spans="2:113" ht="13.5" customHeight="1">
      <c r="B26" s="879"/>
      <c r="C26" s="881" t="s">
        <v>143</v>
      </c>
      <c r="D26" s="695"/>
      <c r="E26" s="695"/>
      <c r="F26" s="695"/>
      <c r="G26" s="695"/>
      <c r="H26" s="695"/>
      <c r="I26" s="695"/>
      <c r="J26" s="695"/>
      <c r="K26" s="695"/>
      <c r="L26" s="696"/>
      <c r="M26" s="583">
        <v>326477</v>
      </c>
      <c r="N26" s="584"/>
      <c r="O26" s="584"/>
      <c r="P26" s="584"/>
      <c r="Q26" s="584"/>
      <c r="R26" s="584"/>
      <c r="S26" s="584"/>
      <c r="T26" s="584"/>
      <c r="U26" s="588">
        <v>0.5</v>
      </c>
      <c r="V26" s="588"/>
      <c r="W26" s="588"/>
      <c r="X26" s="588"/>
      <c r="Y26" s="584" t="s">
        <v>368</v>
      </c>
      <c r="Z26" s="584"/>
      <c r="AA26" s="584"/>
      <c r="AB26" s="584"/>
      <c r="AC26" s="584"/>
      <c r="AD26" s="584"/>
      <c r="AE26" s="584"/>
      <c r="AF26" s="584"/>
      <c r="AG26" s="588" t="s">
        <v>368</v>
      </c>
      <c r="AH26" s="588"/>
      <c r="AI26" s="588"/>
      <c r="AJ26" s="647"/>
      <c r="AK26" s="46"/>
      <c r="AL26" s="4"/>
      <c r="AM26" s="582" t="s">
        <v>134</v>
      </c>
      <c r="AN26" s="582"/>
      <c r="AO26" s="582"/>
      <c r="AP26" s="582"/>
      <c r="AQ26" s="582"/>
      <c r="AR26" s="582"/>
      <c r="AS26" s="582"/>
      <c r="AT26" s="582"/>
      <c r="AU26" s="582"/>
      <c r="AV26" s="585"/>
      <c r="AW26" s="583">
        <v>954288</v>
      </c>
      <c r="AX26" s="584"/>
      <c r="AY26" s="584"/>
      <c r="AZ26" s="584"/>
      <c r="BA26" s="584"/>
      <c r="BB26" s="584"/>
      <c r="BC26" s="584"/>
      <c r="BD26" s="584"/>
      <c r="BE26" s="584"/>
      <c r="BF26" s="588">
        <v>3</v>
      </c>
      <c r="BG26" s="588"/>
      <c r="BH26" s="588"/>
      <c r="BI26" s="588"/>
      <c r="BJ26" s="584" t="s">
        <v>368</v>
      </c>
      <c r="BK26" s="821"/>
      <c r="BL26" s="821"/>
      <c r="BM26" s="821"/>
      <c r="BN26" s="821"/>
      <c r="BO26" s="821"/>
      <c r="BP26" s="822"/>
      <c r="BQ26" s="619"/>
      <c r="BR26" s="582"/>
      <c r="BS26" s="582"/>
      <c r="BT26" s="582"/>
      <c r="BU26" s="585"/>
      <c r="BV26" s="817"/>
      <c r="BW26" s="818"/>
      <c r="BX26" s="720"/>
      <c r="BY26" s="896"/>
      <c r="BZ26" s="619" t="s">
        <v>133</v>
      </c>
      <c r="CA26" s="582"/>
      <c r="CB26" s="582"/>
      <c r="CC26" s="582"/>
      <c r="CD26" s="582"/>
      <c r="CE26" s="582"/>
      <c r="CF26" s="582"/>
      <c r="CG26" s="582"/>
      <c r="CH26" s="582"/>
      <c r="CI26" s="582"/>
      <c r="CJ26" s="582"/>
      <c r="CK26" s="582"/>
      <c r="CL26" s="582"/>
      <c r="CM26" s="582"/>
      <c r="CN26" s="585"/>
      <c r="CO26" s="583">
        <v>4</v>
      </c>
      <c r="CP26" s="584"/>
      <c r="CQ26" s="584"/>
      <c r="CR26" s="584"/>
      <c r="CS26" s="584"/>
      <c r="CT26" s="752">
        <v>17647</v>
      </c>
      <c r="CU26" s="752"/>
      <c r="CV26" s="752"/>
      <c r="CW26" s="752"/>
      <c r="CX26" s="752"/>
      <c r="CY26" s="752"/>
      <c r="CZ26" s="752">
        <v>4412</v>
      </c>
      <c r="DA26" s="752"/>
      <c r="DB26" s="752"/>
      <c r="DC26" s="752"/>
      <c r="DD26" s="752"/>
      <c r="DE26" s="752"/>
      <c r="DF26" s="752"/>
      <c r="DG26" s="752"/>
      <c r="DH26" s="754"/>
      <c r="DI26" s="4"/>
    </row>
    <row r="27" spans="2:113" ht="13.5" customHeight="1">
      <c r="B27" s="880"/>
      <c r="C27" s="882" t="s">
        <v>139</v>
      </c>
      <c r="D27" s="883"/>
      <c r="E27" s="883"/>
      <c r="F27" s="883"/>
      <c r="G27" s="883"/>
      <c r="H27" s="883"/>
      <c r="I27" s="883"/>
      <c r="J27" s="883"/>
      <c r="K27" s="883"/>
      <c r="L27" s="884"/>
      <c r="M27" s="874">
        <v>213</v>
      </c>
      <c r="N27" s="875"/>
      <c r="O27" s="875"/>
      <c r="P27" s="875"/>
      <c r="Q27" s="875"/>
      <c r="R27" s="875"/>
      <c r="S27" s="875"/>
      <c r="T27" s="875"/>
      <c r="U27" s="876">
        <v>0</v>
      </c>
      <c r="V27" s="876"/>
      <c r="W27" s="876"/>
      <c r="X27" s="876"/>
      <c r="Y27" s="875" t="s">
        <v>368</v>
      </c>
      <c r="Z27" s="875"/>
      <c r="AA27" s="875"/>
      <c r="AB27" s="875"/>
      <c r="AC27" s="875"/>
      <c r="AD27" s="875"/>
      <c r="AE27" s="875"/>
      <c r="AF27" s="875"/>
      <c r="AG27" s="876" t="s">
        <v>368</v>
      </c>
      <c r="AH27" s="876"/>
      <c r="AI27" s="876"/>
      <c r="AJ27" s="877"/>
      <c r="AK27" s="46"/>
      <c r="AL27" s="4"/>
      <c r="AM27" s="582" t="s">
        <v>131</v>
      </c>
      <c r="AN27" s="582"/>
      <c r="AO27" s="582"/>
      <c r="AP27" s="582"/>
      <c r="AQ27" s="582"/>
      <c r="AR27" s="582"/>
      <c r="AS27" s="582"/>
      <c r="AT27" s="582"/>
      <c r="AU27" s="582"/>
      <c r="AV27" s="585"/>
      <c r="AW27" s="583" t="s">
        <v>368</v>
      </c>
      <c r="AX27" s="584"/>
      <c r="AY27" s="584"/>
      <c r="AZ27" s="584"/>
      <c r="BA27" s="584"/>
      <c r="BB27" s="584"/>
      <c r="BC27" s="584"/>
      <c r="BD27" s="584"/>
      <c r="BE27" s="584"/>
      <c r="BF27" s="588" t="s">
        <v>368</v>
      </c>
      <c r="BG27" s="588"/>
      <c r="BH27" s="588"/>
      <c r="BI27" s="588"/>
      <c r="BJ27" s="584" t="s">
        <v>368</v>
      </c>
      <c r="BK27" s="821"/>
      <c r="BL27" s="821"/>
      <c r="BM27" s="821"/>
      <c r="BN27" s="821"/>
      <c r="BO27" s="821"/>
      <c r="BP27" s="822"/>
      <c r="BQ27" s="619"/>
      <c r="BR27" s="582"/>
      <c r="BS27" s="582"/>
      <c r="BT27" s="582"/>
      <c r="BU27" s="585"/>
      <c r="BV27" s="817"/>
      <c r="BW27" s="818"/>
      <c r="BX27" s="720"/>
      <c r="BY27" s="896"/>
      <c r="BZ27" s="619" t="s">
        <v>130</v>
      </c>
      <c r="CA27" s="582"/>
      <c r="CB27" s="582"/>
      <c r="CC27" s="582"/>
      <c r="CD27" s="582"/>
      <c r="CE27" s="582"/>
      <c r="CF27" s="582"/>
      <c r="CG27" s="582"/>
      <c r="CH27" s="582"/>
      <c r="CI27" s="582"/>
      <c r="CJ27" s="582"/>
      <c r="CK27" s="582"/>
      <c r="CL27" s="582"/>
      <c r="CM27" s="582"/>
      <c r="CN27" s="585"/>
      <c r="CO27" s="583" t="s">
        <v>368</v>
      </c>
      <c r="CP27" s="584"/>
      <c r="CQ27" s="584"/>
      <c r="CR27" s="584"/>
      <c r="CS27" s="584"/>
      <c r="CT27" s="752" t="s">
        <v>368</v>
      </c>
      <c r="CU27" s="752"/>
      <c r="CV27" s="752"/>
      <c r="CW27" s="752"/>
      <c r="CX27" s="752"/>
      <c r="CY27" s="752"/>
      <c r="CZ27" s="752" t="s">
        <v>368</v>
      </c>
      <c r="DA27" s="752"/>
      <c r="DB27" s="752"/>
      <c r="DC27" s="752"/>
      <c r="DD27" s="752"/>
      <c r="DE27" s="752"/>
      <c r="DF27" s="752"/>
      <c r="DG27" s="752"/>
      <c r="DH27" s="754"/>
      <c r="DI27" s="4"/>
    </row>
    <row r="28" spans="2:113" ht="13.5" customHeight="1">
      <c r="B28" s="659" t="s">
        <v>135</v>
      </c>
      <c r="C28" s="582"/>
      <c r="D28" s="582"/>
      <c r="E28" s="582"/>
      <c r="F28" s="582"/>
      <c r="G28" s="582"/>
      <c r="H28" s="582"/>
      <c r="I28" s="582"/>
      <c r="J28" s="582"/>
      <c r="K28" s="582"/>
      <c r="L28" s="585"/>
      <c r="M28" s="870">
        <v>39795718</v>
      </c>
      <c r="N28" s="871"/>
      <c r="O28" s="871"/>
      <c r="P28" s="871"/>
      <c r="Q28" s="871"/>
      <c r="R28" s="871"/>
      <c r="S28" s="871"/>
      <c r="T28" s="871"/>
      <c r="U28" s="872">
        <v>55.4</v>
      </c>
      <c r="V28" s="872"/>
      <c r="W28" s="872"/>
      <c r="X28" s="872"/>
      <c r="Y28" s="871">
        <v>37024117</v>
      </c>
      <c r="Z28" s="871"/>
      <c r="AA28" s="871"/>
      <c r="AB28" s="871"/>
      <c r="AC28" s="871"/>
      <c r="AD28" s="871"/>
      <c r="AE28" s="871"/>
      <c r="AF28" s="871"/>
      <c r="AG28" s="872">
        <v>99.5</v>
      </c>
      <c r="AH28" s="872"/>
      <c r="AI28" s="872"/>
      <c r="AJ28" s="873"/>
      <c r="AK28" s="49"/>
      <c r="AL28" s="6"/>
      <c r="AM28" s="695" t="s">
        <v>128</v>
      </c>
      <c r="AN28" s="695"/>
      <c r="AO28" s="695"/>
      <c r="AP28" s="695"/>
      <c r="AQ28" s="695"/>
      <c r="AR28" s="695"/>
      <c r="AS28" s="695"/>
      <c r="AT28" s="695"/>
      <c r="AU28" s="695"/>
      <c r="AV28" s="696"/>
      <c r="AW28" s="583" t="s">
        <v>368</v>
      </c>
      <c r="AX28" s="584"/>
      <c r="AY28" s="584"/>
      <c r="AZ28" s="584"/>
      <c r="BA28" s="584"/>
      <c r="BB28" s="584"/>
      <c r="BC28" s="584"/>
      <c r="BD28" s="584"/>
      <c r="BE28" s="584"/>
      <c r="BF28" s="588" t="s">
        <v>368</v>
      </c>
      <c r="BG28" s="588"/>
      <c r="BH28" s="588"/>
      <c r="BI28" s="588"/>
      <c r="BJ28" s="584" t="s">
        <v>368</v>
      </c>
      <c r="BK28" s="821"/>
      <c r="BL28" s="821"/>
      <c r="BM28" s="821"/>
      <c r="BN28" s="821"/>
      <c r="BO28" s="821"/>
      <c r="BP28" s="822"/>
      <c r="BQ28" s="619"/>
      <c r="BR28" s="582"/>
      <c r="BS28" s="582"/>
      <c r="BT28" s="582"/>
      <c r="BU28" s="585"/>
      <c r="BV28" s="817"/>
      <c r="BW28" s="818"/>
      <c r="BX28" s="897"/>
      <c r="BY28" s="898"/>
      <c r="BZ28" s="697" t="s">
        <v>30</v>
      </c>
      <c r="CA28" s="662"/>
      <c r="CB28" s="662"/>
      <c r="CC28" s="662"/>
      <c r="CD28" s="662"/>
      <c r="CE28" s="662"/>
      <c r="CF28" s="662"/>
      <c r="CG28" s="662"/>
      <c r="CH28" s="662"/>
      <c r="CI28" s="662"/>
      <c r="CJ28" s="662"/>
      <c r="CK28" s="662"/>
      <c r="CL28" s="662"/>
      <c r="CM28" s="662"/>
      <c r="CN28" s="663"/>
      <c r="CO28" s="583">
        <v>958</v>
      </c>
      <c r="CP28" s="584"/>
      <c r="CQ28" s="584"/>
      <c r="CR28" s="584"/>
      <c r="CS28" s="584"/>
      <c r="CT28" s="752">
        <v>3019885</v>
      </c>
      <c r="CU28" s="752"/>
      <c r="CV28" s="752"/>
      <c r="CW28" s="752"/>
      <c r="CX28" s="752"/>
      <c r="CY28" s="752"/>
      <c r="CZ28" s="752">
        <v>3152</v>
      </c>
      <c r="DA28" s="752"/>
      <c r="DB28" s="752"/>
      <c r="DC28" s="752"/>
      <c r="DD28" s="752"/>
      <c r="DE28" s="752"/>
      <c r="DF28" s="752"/>
      <c r="DG28" s="752"/>
      <c r="DH28" s="754"/>
      <c r="DI28" s="4"/>
    </row>
    <row r="29" spans="2:113" ht="13.5" customHeight="1">
      <c r="B29" s="853" t="s">
        <v>132</v>
      </c>
      <c r="C29" s="695"/>
      <c r="D29" s="695"/>
      <c r="E29" s="695"/>
      <c r="F29" s="695"/>
      <c r="G29" s="695"/>
      <c r="H29" s="695"/>
      <c r="I29" s="695"/>
      <c r="J29" s="695"/>
      <c r="K29" s="695"/>
      <c r="L29" s="696"/>
      <c r="M29" s="583">
        <v>18482</v>
      </c>
      <c r="N29" s="584"/>
      <c r="O29" s="584"/>
      <c r="P29" s="584"/>
      <c r="Q29" s="584"/>
      <c r="R29" s="584"/>
      <c r="S29" s="584"/>
      <c r="T29" s="584"/>
      <c r="U29" s="588">
        <v>0</v>
      </c>
      <c r="V29" s="588"/>
      <c r="W29" s="588"/>
      <c r="X29" s="588"/>
      <c r="Y29" s="584">
        <v>18482</v>
      </c>
      <c r="Z29" s="584"/>
      <c r="AA29" s="584"/>
      <c r="AB29" s="584"/>
      <c r="AC29" s="584"/>
      <c r="AD29" s="584"/>
      <c r="AE29" s="584"/>
      <c r="AF29" s="584"/>
      <c r="AG29" s="588">
        <v>0</v>
      </c>
      <c r="AH29" s="588"/>
      <c r="AI29" s="588"/>
      <c r="AJ29" s="647"/>
      <c r="AK29" s="49"/>
      <c r="AL29" s="582" t="s">
        <v>126</v>
      </c>
      <c r="AM29" s="582"/>
      <c r="AN29" s="582"/>
      <c r="AO29" s="582"/>
      <c r="AP29" s="582"/>
      <c r="AQ29" s="582"/>
      <c r="AR29" s="582"/>
      <c r="AS29" s="582"/>
      <c r="AT29" s="582"/>
      <c r="AU29" s="582"/>
      <c r="AV29" s="585"/>
      <c r="AW29" s="583" t="s">
        <v>368</v>
      </c>
      <c r="AX29" s="584"/>
      <c r="AY29" s="584"/>
      <c r="AZ29" s="584"/>
      <c r="BA29" s="584"/>
      <c r="BB29" s="584"/>
      <c r="BC29" s="584"/>
      <c r="BD29" s="584"/>
      <c r="BE29" s="584"/>
      <c r="BF29" s="588" t="s">
        <v>368</v>
      </c>
      <c r="BG29" s="588"/>
      <c r="BH29" s="588"/>
      <c r="BI29" s="588"/>
      <c r="BJ29" s="584" t="s">
        <v>368</v>
      </c>
      <c r="BK29" s="821"/>
      <c r="BL29" s="821"/>
      <c r="BM29" s="821"/>
      <c r="BN29" s="821"/>
      <c r="BO29" s="821"/>
      <c r="BP29" s="822"/>
      <c r="BQ29" s="861"/>
      <c r="BR29" s="862"/>
      <c r="BS29" s="862"/>
      <c r="BT29" s="862"/>
      <c r="BU29" s="863"/>
      <c r="BV29" s="864"/>
      <c r="BW29" s="816"/>
      <c r="BX29" s="865" t="s">
        <v>413</v>
      </c>
      <c r="BY29" s="866"/>
      <c r="BZ29" s="866"/>
      <c r="CA29" s="866"/>
      <c r="CB29" s="866"/>
      <c r="CC29" s="866"/>
      <c r="CD29" s="866"/>
      <c r="CE29" s="866"/>
      <c r="CF29" s="866"/>
      <c r="CG29" s="866"/>
      <c r="CH29" s="866"/>
      <c r="CI29" s="866"/>
      <c r="CJ29" s="866"/>
      <c r="CK29" s="866"/>
      <c r="CL29" s="866"/>
      <c r="CM29" s="866"/>
      <c r="CN29" s="867"/>
      <c r="CO29" s="868">
        <v>99.4</v>
      </c>
      <c r="CP29" s="784"/>
      <c r="CQ29" s="784"/>
      <c r="CR29" s="784"/>
      <c r="CS29" s="784"/>
      <c r="CT29" s="784"/>
      <c r="CU29" s="784"/>
      <c r="CV29" s="784"/>
      <c r="CW29" s="784"/>
      <c r="CX29" s="784"/>
      <c r="CY29" s="784"/>
      <c r="CZ29" s="784"/>
      <c r="DA29" s="784"/>
      <c r="DB29" s="784"/>
      <c r="DC29" s="784"/>
      <c r="DD29" s="784"/>
      <c r="DE29" s="784"/>
      <c r="DF29" s="784"/>
      <c r="DG29" s="784"/>
      <c r="DH29" s="869"/>
      <c r="DI29" s="4"/>
    </row>
    <row r="30" spans="2:113" ht="13.5" customHeight="1">
      <c r="B30" s="659" t="s">
        <v>129</v>
      </c>
      <c r="C30" s="582"/>
      <c r="D30" s="582"/>
      <c r="E30" s="582"/>
      <c r="F30" s="582"/>
      <c r="G30" s="582"/>
      <c r="H30" s="582"/>
      <c r="I30" s="582"/>
      <c r="J30" s="582"/>
      <c r="K30" s="582"/>
      <c r="L30" s="585"/>
      <c r="M30" s="583">
        <v>606366</v>
      </c>
      <c r="N30" s="584"/>
      <c r="O30" s="584"/>
      <c r="P30" s="584"/>
      <c r="Q30" s="584"/>
      <c r="R30" s="584"/>
      <c r="S30" s="584"/>
      <c r="T30" s="584"/>
      <c r="U30" s="588">
        <v>0.8</v>
      </c>
      <c r="V30" s="588"/>
      <c r="W30" s="588"/>
      <c r="X30" s="588"/>
      <c r="Y30" s="584" t="s">
        <v>368</v>
      </c>
      <c r="Z30" s="584"/>
      <c r="AA30" s="584"/>
      <c r="AB30" s="584"/>
      <c r="AC30" s="584"/>
      <c r="AD30" s="584"/>
      <c r="AE30" s="584"/>
      <c r="AF30" s="584"/>
      <c r="AG30" s="588" t="s">
        <v>368</v>
      </c>
      <c r="AH30" s="588"/>
      <c r="AI30" s="588"/>
      <c r="AJ30" s="647"/>
      <c r="AK30" s="619" t="s">
        <v>123</v>
      </c>
      <c r="AL30" s="582"/>
      <c r="AM30" s="582"/>
      <c r="AN30" s="582"/>
      <c r="AO30" s="582"/>
      <c r="AP30" s="582"/>
      <c r="AQ30" s="582"/>
      <c r="AR30" s="582"/>
      <c r="AS30" s="582"/>
      <c r="AT30" s="582"/>
      <c r="AU30" s="582"/>
      <c r="AV30" s="585"/>
      <c r="AW30" s="583">
        <v>2444911</v>
      </c>
      <c r="AX30" s="584"/>
      <c r="AY30" s="584"/>
      <c r="AZ30" s="584"/>
      <c r="BA30" s="584"/>
      <c r="BB30" s="584"/>
      <c r="BC30" s="584"/>
      <c r="BD30" s="584"/>
      <c r="BE30" s="584"/>
      <c r="BF30" s="588">
        <v>7.7</v>
      </c>
      <c r="BG30" s="588"/>
      <c r="BH30" s="588"/>
      <c r="BI30" s="588"/>
      <c r="BJ30" s="584" t="s">
        <v>368</v>
      </c>
      <c r="BK30" s="821"/>
      <c r="BL30" s="821"/>
      <c r="BM30" s="821"/>
      <c r="BN30" s="821"/>
      <c r="BO30" s="821"/>
      <c r="BP30" s="822"/>
      <c r="BQ30" s="728" t="s">
        <v>122</v>
      </c>
      <c r="BR30" s="632"/>
      <c r="BS30" s="632"/>
      <c r="BT30" s="632"/>
      <c r="BU30" s="632"/>
      <c r="BV30" s="632"/>
      <c r="BW30" s="632"/>
      <c r="BX30" s="632"/>
      <c r="BY30" s="632"/>
      <c r="BZ30" s="632"/>
      <c r="CA30" s="632"/>
      <c r="CB30" s="632"/>
      <c r="CC30" s="632"/>
      <c r="CD30" s="633"/>
      <c r="CE30" s="801"/>
      <c r="CF30" s="632" t="s">
        <v>121</v>
      </c>
      <c r="CG30" s="632"/>
      <c r="CH30" s="632"/>
      <c r="CI30" s="632"/>
      <c r="CJ30" s="632"/>
      <c r="CK30" s="632"/>
      <c r="CL30" s="632"/>
      <c r="CM30" s="632"/>
      <c r="CN30" s="854"/>
      <c r="CO30" s="795" t="s">
        <v>120</v>
      </c>
      <c r="CP30" s="788"/>
      <c r="CQ30" s="788"/>
      <c r="CR30" s="788"/>
      <c r="CS30" s="796"/>
      <c r="CT30" s="857" t="s">
        <v>119</v>
      </c>
      <c r="CU30" s="844"/>
      <c r="CV30" s="844"/>
      <c r="CW30" s="844"/>
      <c r="CX30" s="844"/>
      <c r="CY30" s="845"/>
      <c r="CZ30" s="638" t="s">
        <v>414</v>
      </c>
      <c r="DA30" s="639"/>
      <c r="DB30" s="639"/>
      <c r="DC30" s="639"/>
      <c r="DD30" s="639"/>
      <c r="DE30" s="639"/>
      <c r="DF30" s="639"/>
      <c r="DG30" s="639"/>
      <c r="DH30" s="859"/>
    </row>
    <row r="31" spans="2:113" ht="13.5" customHeight="1">
      <c r="B31" s="659" t="s">
        <v>127</v>
      </c>
      <c r="C31" s="582"/>
      <c r="D31" s="582"/>
      <c r="E31" s="582"/>
      <c r="F31" s="582"/>
      <c r="G31" s="582"/>
      <c r="H31" s="582"/>
      <c r="I31" s="582"/>
      <c r="J31" s="582"/>
      <c r="K31" s="582"/>
      <c r="L31" s="585"/>
      <c r="M31" s="583">
        <v>645191</v>
      </c>
      <c r="N31" s="584"/>
      <c r="O31" s="584"/>
      <c r="P31" s="584"/>
      <c r="Q31" s="584"/>
      <c r="R31" s="584"/>
      <c r="S31" s="584"/>
      <c r="T31" s="584"/>
      <c r="U31" s="588">
        <v>0.9</v>
      </c>
      <c r="V31" s="588"/>
      <c r="W31" s="588"/>
      <c r="X31" s="588"/>
      <c r="Y31" s="584">
        <v>124448</v>
      </c>
      <c r="Z31" s="584"/>
      <c r="AA31" s="584"/>
      <c r="AB31" s="584"/>
      <c r="AC31" s="584"/>
      <c r="AD31" s="584"/>
      <c r="AE31" s="584"/>
      <c r="AF31" s="584"/>
      <c r="AG31" s="588">
        <v>0.3</v>
      </c>
      <c r="AH31" s="588"/>
      <c r="AI31" s="588"/>
      <c r="AJ31" s="647"/>
      <c r="AK31" s="49"/>
      <c r="AL31" s="667" t="s">
        <v>118</v>
      </c>
      <c r="AM31" s="667"/>
      <c r="AN31" s="667"/>
      <c r="AO31" s="667"/>
      <c r="AP31" s="667"/>
      <c r="AQ31" s="667"/>
      <c r="AR31" s="667"/>
      <c r="AS31" s="667"/>
      <c r="AT31" s="667"/>
      <c r="AU31" s="667"/>
      <c r="AV31" s="668"/>
      <c r="AW31" s="733">
        <v>2444911</v>
      </c>
      <c r="AX31" s="734"/>
      <c r="AY31" s="734"/>
      <c r="AZ31" s="734"/>
      <c r="BA31" s="734"/>
      <c r="BB31" s="734"/>
      <c r="BC31" s="734"/>
      <c r="BD31" s="734"/>
      <c r="BE31" s="734"/>
      <c r="BF31" s="735">
        <v>7.7</v>
      </c>
      <c r="BG31" s="735"/>
      <c r="BH31" s="735"/>
      <c r="BI31" s="735"/>
      <c r="BJ31" s="734" t="s">
        <v>368</v>
      </c>
      <c r="BK31" s="833"/>
      <c r="BL31" s="833"/>
      <c r="BM31" s="833"/>
      <c r="BN31" s="833"/>
      <c r="BO31" s="833"/>
      <c r="BP31" s="834"/>
      <c r="BQ31" s="697"/>
      <c r="BR31" s="662"/>
      <c r="BS31" s="662"/>
      <c r="BT31" s="662"/>
      <c r="BU31" s="662"/>
      <c r="BV31" s="662"/>
      <c r="BW31" s="662"/>
      <c r="BX31" s="662"/>
      <c r="BY31" s="662"/>
      <c r="BZ31" s="662"/>
      <c r="CA31" s="662"/>
      <c r="CB31" s="662"/>
      <c r="CC31" s="662"/>
      <c r="CD31" s="663"/>
      <c r="CE31" s="823"/>
      <c r="CF31" s="662"/>
      <c r="CG31" s="662"/>
      <c r="CH31" s="662"/>
      <c r="CI31" s="662"/>
      <c r="CJ31" s="662"/>
      <c r="CK31" s="662"/>
      <c r="CL31" s="662"/>
      <c r="CM31" s="662"/>
      <c r="CN31" s="824"/>
      <c r="CO31" s="855"/>
      <c r="CP31" s="806"/>
      <c r="CQ31" s="806"/>
      <c r="CR31" s="806"/>
      <c r="CS31" s="856"/>
      <c r="CT31" s="858"/>
      <c r="CU31" s="674"/>
      <c r="CV31" s="674"/>
      <c r="CW31" s="674"/>
      <c r="CX31" s="674"/>
      <c r="CY31" s="675"/>
      <c r="CZ31" s="644"/>
      <c r="DA31" s="645"/>
      <c r="DB31" s="645"/>
      <c r="DC31" s="645"/>
      <c r="DD31" s="645"/>
      <c r="DE31" s="645"/>
      <c r="DF31" s="645"/>
      <c r="DG31" s="645"/>
      <c r="DH31" s="860"/>
      <c r="DI31" s="4"/>
    </row>
    <row r="32" spans="2:113" ht="13.5" customHeight="1">
      <c r="B32" s="659" t="s">
        <v>124</v>
      </c>
      <c r="C32" s="582"/>
      <c r="D32" s="582"/>
      <c r="E32" s="582"/>
      <c r="F32" s="582"/>
      <c r="G32" s="582"/>
      <c r="H32" s="582"/>
      <c r="I32" s="582"/>
      <c r="J32" s="582"/>
      <c r="K32" s="582"/>
      <c r="L32" s="585"/>
      <c r="M32" s="583">
        <v>426479</v>
      </c>
      <c r="N32" s="584"/>
      <c r="O32" s="584"/>
      <c r="P32" s="584"/>
      <c r="Q32" s="584"/>
      <c r="R32" s="584"/>
      <c r="S32" s="584"/>
      <c r="T32" s="584"/>
      <c r="U32" s="588">
        <v>0.6</v>
      </c>
      <c r="V32" s="588"/>
      <c r="W32" s="588"/>
      <c r="X32" s="588"/>
      <c r="Y32" s="584" t="s">
        <v>368</v>
      </c>
      <c r="Z32" s="584"/>
      <c r="AA32" s="584"/>
      <c r="AB32" s="584"/>
      <c r="AC32" s="584"/>
      <c r="AD32" s="584"/>
      <c r="AE32" s="584"/>
      <c r="AF32" s="584"/>
      <c r="AG32" s="588" t="s">
        <v>368</v>
      </c>
      <c r="AH32" s="588"/>
      <c r="AI32" s="588"/>
      <c r="AJ32" s="647"/>
      <c r="AK32" s="846" t="s">
        <v>116</v>
      </c>
      <c r="AL32" s="50"/>
      <c r="AM32" s="726" t="s">
        <v>115</v>
      </c>
      <c r="AN32" s="726"/>
      <c r="AO32" s="726"/>
      <c r="AP32" s="726"/>
      <c r="AQ32" s="726"/>
      <c r="AR32" s="726"/>
      <c r="AS32" s="726"/>
      <c r="AT32" s="726"/>
      <c r="AU32" s="726"/>
      <c r="AV32" s="727"/>
      <c r="AW32" s="741" t="s">
        <v>368</v>
      </c>
      <c r="AX32" s="742"/>
      <c r="AY32" s="742"/>
      <c r="AZ32" s="742"/>
      <c r="BA32" s="742"/>
      <c r="BB32" s="742"/>
      <c r="BC32" s="742"/>
      <c r="BD32" s="742"/>
      <c r="BE32" s="742"/>
      <c r="BF32" s="743" t="s">
        <v>368</v>
      </c>
      <c r="BG32" s="743"/>
      <c r="BH32" s="743"/>
      <c r="BI32" s="743"/>
      <c r="BJ32" s="742" t="s">
        <v>368</v>
      </c>
      <c r="BK32" s="831"/>
      <c r="BL32" s="831"/>
      <c r="BM32" s="831"/>
      <c r="BN32" s="831"/>
      <c r="BO32" s="831"/>
      <c r="BP32" s="832"/>
      <c r="BQ32" s="843" t="s">
        <v>114</v>
      </c>
      <c r="BR32" s="844"/>
      <c r="BS32" s="844"/>
      <c r="BT32" s="844"/>
      <c r="BU32" s="845"/>
      <c r="BV32" s="839" t="s">
        <v>403</v>
      </c>
      <c r="BW32" s="840"/>
      <c r="BX32" s="728" t="s">
        <v>113</v>
      </c>
      <c r="BY32" s="632"/>
      <c r="BZ32" s="632"/>
      <c r="CA32" s="632"/>
      <c r="CB32" s="633"/>
      <c r="CC32" s="839" t="s">
        <v>409</v>
      </c>
      <c r="CD32" s="840"/>
      <c r="CE32" s="728" t="s">
        <v>112</v>
      </c>
      <c r="CF32" s="632"/>
      <c r="CG32" s="632"/>
      <c r="CH32" s="632"/>
      <c r="CI32" s="632"/>
      <c r="CJ32" s="632"/>
      <c r="CK32" s="632"/>
      <c r="CL32" s="632"/>
      <c r="CM32" s="632"/>
      <c r="CN32" s="633"/>
      <c r="CO32" s="841">
        <v>1</v>
      </c>
      <c r="CP32" s="614"/>
      <c r="CQ32" s="614"/>
      <c r="CR32" s="614"/>
      <c r="CS32" s="614"/>
      <c r="CT32" s="842" t="s">
        <v>555</v>
      </c>
      <c r="CU32" s="842"/>
      <c r="CV32" s="842"/>
      <c r="CW32" s="842"/>
      <c r="CX32" s="842"/>
      <c r="CY32" s="842"/>
      <c r="CZ32" s="750">
        <v>7920</v>
      </c>
      <c r="DA32" s="783"/>
      <c r="DB32" s="783"/>
      <c r="DC32" s="783"/>
      <c r="DD32" s="783"/>
      <c r="DE32" s="783"/>
      <c r="DF32" s="783"/>
      <c r="DG32" s="783"/>
      <c r="DH32" s="786"/>
      <c r="DI32" s="4"/>
    </row>
    <row r="33" spans="2:113" ht="13.5" customHeight="1">
      <c r="B33" s="849" t="s">
        <v>8</v>
      </c>
      <c r="C33" s="773"/>
      <c r="D33" s="773"/>
      <c r="E33" s="773"/>
      <c r="F33" s="773"/>
      <c r="G33" s="773"/>
      <c r="H33" s="773"/>
      <c r="I33" s="773"/>
      <c r="J33" s="773"/>
      <c r="K33" s="773"/>
      <c r="L33" s="774"/>
      <c r="M33" s="583">
        <v>12140947</v>
      </c>
      <c r="N33" s="584"/>
      <c r="O33" s="584"/>
      <c r="P33" s="584"/>
      <c r="Q33" s="584"/>
      <c r="R33" s="584"/>
      <c r="S33" s="584"/>
      <c r="T33" s="584"/>
      <c r="U33" s="588">
        <v>16.899999999999999</v>
      </c>
      <c r="V33" s="588"/>
      <c r="W33" s="588"/>
      <c r="X33" s="588"/>
      <c r="Y33" s="584" t="s">
        <v>368</v>
      </c>
      <c r="Z33" s="584"/>
      <c r="AA33" s="584"/>
      <c r="AB33" s="584"/>
      <c r="AC33" s="584"/>
      <c r="AD33" s="584"/>
      <c r="AE33" s="584"/>
      <c r="AF33" s="584"/>
      <c r="AG33" s="588" t="s">
        <v>368</v>
      </c>
      <c r="AH33" s="588"/>
      <c r="AI33" s="588"/>
      <c r="AJ33" s="647"/>
      <c r="AK33" s="847"/>
      <c r="AL33" s="49"/>
      <c r="AM33" s="773" t="s">
        <v>416</v>
      </c>
      <c r="AN33" s="773"/>
      <c r="AO33" s="773"/>
      <c r="AP33" s="773"/>
      <c r="AQ33" s="773"/>
      <c r="AR33" s="773"/>
      <c r="AS33" s="773"/>
      <c r="AT33" s="773"/>
      <c r="AU33" s="773"/>
      <c r="AV33" s="774"/>
      <c r="AW33" s="583" t="s">
        <v>368</v>
      </c>
      <c r="AX33" s="584"/>
      <c r="AY33" s="584"/>
      <c r="AZ33" s="584"/>
      <c r="BA33" s="584"/>
      <c r="BB33" s="584"/>
      <c r="BC33" s="584"/>
      <c r="BD33" s="584"/>
      <c r="BE33" s="584"/>
      <c r="BF33" s="588" t="s">
        <v>368</v>
      </c>
      <c r="BG33" s="588"/>
      <c r="BH33" s="588"/>
      <c r="BI33" s="588"/>
      <c r="BJ33" s="584" t="s">
        <v>368</v>
      </c>
      <c r="BK33" s="821"/>
      <c r="BL33" s="821"/>
      <c r="BM33" s="821"/>
      <c r="BN33" s="821"/>
      <c r="BO33" s="821"/>
      <c r="BP33" s="822"/>
      <c r="BQ33" s="838" t="s">
        <v>110</v>
      </c>
      <c r="BR33" s="708"/>
      <c r="BS33" s="708"/>
      <c r="BT33" s="708"/>
      <c r="BU33" s="709"/>
      <c r="BV33" s="817" t="s">
        <v>403</v>
      </c>
      <c r="BW33" s="818"/>
      <c r="BX33" s="619" t="s">
        <v>109</v>
      </c>
      <c r="BY33" s="582"/>
      <c r="BZ33" s="582"/>
      <c r="CA33" s="582"/>
      <c r="CB33" s="585"/>
      <c r="CC33" s="817" t="s">
        <v>409</v>
      </c>
      <c r="CD33" s="818"/>
      <c r="CE33" s="619" t="s">
        <v>108</v>
      </c>
      <c r="CF33" s="582"/>
      <c r="CG33" s="582"/>
      <c r="CH33" s="582"/>
      <c r="CI33" s="582"/>
      <c r="CJ33" s="582"/>
      <c r="CK33" s="582"/>
      <c r="CL33" s="582"/>
      <c r="CM33" s="582"/>
      <c r="CN33" s="585"/>
      <c r="CO33" s="819">
        <v>2</v>
      </c>
      <c r="CP33" s="752"/>
      <c r="CQ33" s="752"/>
      <c r="CR33" s="752"/>
      <c r="CS33" s="752"/>
      <c r="CT33" s="820" t="s">
        <v>555</v>
      </c>
      <c r="CU33" s="820"/>
      <c r="CV33" s="820"/>
      <c r="CW33" s="820"/>
      <c r="CX33" s="820"/>
      <c r="CY33" s="820"/>
      <c r="CZ33" s="584">
        <v>7016</v>
      </c>
      <c r="DA33" s="752"/>
      <c r="DB33" s="752"/>
      <c r="DC33" s="752"/>
      <c r="DD33" s="752"/>
      <c r="DE33" s="752"/>
      <c r="DF33" s="752"/>
      <c r="DG33" s="752"/>
      <c r="DH33" s="754"/>
      <c r="DI33" s="4"/>
    </row>
    <row r="34" spans="2:113" ht="13.5" customHeight="1">
      <c r="B34" s="850" t="s">
        <v>117</v>
      </c>
      <c r="C34" s="851"/>
      <c r="D34" s="851"/>
      <c r="E34" s="851"/>
      <c r="F34" s="851"/>
      <c r="G34" s="851"/>
      <c r="H34" s="851"/>
      <c r="I34" s="851"/>
      <c r="J34" s="851"/>
      <c r="K34" s="851"/>
      <c r="L34" s="852"/>
      <c r="M34" s="583" t="s">
        <v>368</v>
      </c>
      <c r="N34" s="584"/>
      <c r="O34" s="584"/>
      <c r="P34" s="584"/>
      <c r="Q34" s="584"/>
      <c r="R34" s="584"/>
      <c r="S34" s="584"/>
      <c r="T34" s="584"/>
      <c r="U34" s="588" t="s">
        <v>368</v>
      </c>
      <c r="V34" s="588"/>
      <c r="W34" s="588"/>
      <c r="X34" s="588"/>
      <c r="Y34" s="584" t="s">
        <v>368</v>
      </c>
      <c r="Z34" s="584"/>
      <c r="AA34" s="584"/>
      <c r="AB34" s="584"/>
      <c r="AC34" s="584"/>
      <c r="AD34" s="584"/>
      <c r="AE34" s="584"/>
      <c r="AF34" s="584"/>
      <c r="AG34" s="588" t="s">
        <v>368</v>
      </c>
      <c r="AH34" s="588"/>
      <c r="AI34" s="588"/>
      <c r="AJ34" s="713"/>
      <c r="AK34" s="847"/>
      <c r="AL34" s="49"/>
      <c r="AM34" s="582" t="s">
        <v>106</v>
      </c>
      <c r="AN34" s="582"/>
      <c r="AO34" s="582"/>
      <c r="AP34" s="582"/>
      <c r="AQ34" s="582"/>
      <c r="AR34" s="582"/>
      <c r="AS34" s="582"/>
      <c r="AT34" s="582"/>
      <c r="AU34" s="582"/>
      <c r="AV34" s="585"/>
      <c r="AW34" s="583">
        <v>2444911</v>
      </c>
      <c r="AX34" s="584"/>
      <c r="AY34" s="584"/>
      <c r="AZ34" s="584"/>
      <c r="BA34" s="584"/>
      <c r="BB34" s="584"/>
      <c r="BC34" s="584"/>
      <c r="BD34" s="584"/>
      <c r="BE34" s="584"/>
      <c r="BF34" s="588">
        <v>7.7</v>
      </c>
      <c r="BG34" s="588"/>
      <c r="BH34" s="588"/>
      <c r="BI34" s="588"/>
      <c r="BJ34" s="584" t="s">
        <v>368</v>
      </c>
      <c r="BK34" s="821"/>
      <c r="BL34" s="821"/>
      <c r="BM34" s="821"/>
      <c r="BN34" s="821"/>
      <c r="BO34" s="821"/>
      <c r="BP34" s="822"/>
      <c r="BQ34" s="619" t="s">
        <v>105</v>
      </c>
      <c r="BR34" s="582"/>
      <c r="BS34" s="582"/>
      <c r="BT34" s="582"/>
      <c r="BU34" s="585"/>
      <c r="BV34" s="817" t="s">
        <v>403</v>
      </c>
      <c r="BW34" s="818"/>
      <c r="BX34" s="619" t="s">
        <v>104</v>
      </c>
      <c r="BY34" s="582"/>
      <c r="BZ34" s="582"/>
      <c r="CA34" s="582"/>
      <c r="CB34" s="585"/>
      <c r="CC34" s="817" t="s">
        <v>403</v>
      </c>
      <c r="CD34" s="818"/>
      <c r="CE34" s="619" t="s">
        <v>103</v>
      </c>
      <c r="CF34" s="582"/>
      <c r="CG34" s="582"/>
      <c r="CH34" s="582"/>
      <c r="CI34" s="582"/>
      <c r="CJ34" s="582"/>
      <c r="CK34" s="582"/>
      <c r="CL34" s="582"/>
      <c r="CM34" s="582"/>
      <c r="CN34" s="585"/>
      <c r="CO34" s="819">
        <v>1</v>
      </c>
      <c r="CP34" s="752"/>
      <c r="CQ34" s="752"/>
      <c r="CR34" s="752"/>
      <c r="CS34" s="752"/>
      <c r="CT34" s="820" t="s">
        <v>579</v>
      </c>
      <c r="CU34" s="820"/>
      <c r="CV34" s="820"/>
      <c r="CW34" s="820"/>
      <c r="CX34" s="820"/>
      <c r="CY34" s="820"/>
      <c r="CZ34" s="584">
        <v>7780</v>
      </c>
      <c r="DA34" s="752"/>
      <c r="DB34" s="752"/>
      <c r="DC34" s="752"/>
      <c r="DD34" s="752"/>
      <c r="DE34" s="752"/>
      <c r="DF34" s="752"/>
      <c r="DG34" s="752"/>
      <c r="DH34" s="754"/>
      <c r="DI34" s="4"/>
    </row>
    <row r="35" spans="2:113" ht="13.5" customHeight="1">
      <c r="B35" s="853" t="s">
        <v>111</v>
      </c>
      <c r="C35" s="695"/>
      <c r="D35" s="695"/>
      <c r="E35" s="695"/>
      <c r="F35" s="695"/>
      <c r="G35" s="695"/>
      <c r="H35" s="695"/>
      <c r="I35" s="695"/>
      <c r="J35" s="695"/>
      <c r="K35" s="695"/>
      <c r="L35" s="696"/>
      <c r="M35" s="583"/>
      <c r="N35" s="584"/>
      <c r="O35" s="584"/>
      <c r="P35" s="584"/>
      <c r="Q35" s="584"/>
      <c r="R35" s="584"/>
      <c r="S35" s="584"/>
      <c r="T35" s="584"/>
      <c r="U35" s="588"/>
      <c r="V35" s="588"/>
      <c r="W35" s="588"/>
      <c r="X35" s="588"/>
      <c r="Y35" s="584"/>
      <c r="Z35" s="584"/>
      <c r="AA35" s="584"/>
      <c r="AB35" s="584"/>
      <c r="AC35" s="584"/>
      <c r="AD35" s="584"/>
      <c r="AE35" s="584"/>
      <c r="AF35" s="584"/>
      <c r="AG35" s="588"/>
      <c r="AH35" s="588"/>
      <c r="AI35" s="588"/>
      <c r="AJ35" s="713"/>
      <c r="AK35" s="848"/>
      <c r="AL35" s="48"/>
      <c r="AM35" s="836" t="s">
        <v>101</v>
      </c>
      <c r="AN35" s="836"/>
      <c r="AO35" s="836"/>
      <c r="AP35" s="836"/>
      <c r="AQ35" s="836"/>
      <c r="AR35" s="836"/>
      <c r="AS35" s="836"/>
      <c r="AT35" s="836"/>
      <c r="AU35" s="836"/>
      <c r="AV35" s="837"/>
      <c r="AW35" s="733" t="s">
        <v>368</v>
      </c>
      <c r="AX35" s="734"/>
      <c r="AY35" s="734"/>
      <c r="AZ35" s="734"/>
      <c r="BA35" s="734"/>
      <c r="BB35" s="734"/>
      <c r="BC35" s="734"/>
      <c r="BD35" s="734"/>
      <c r="BE35" s="734"/>
      <c r="BF35" s="735" t="s">
        <v>368</v>
      </c>
      <c r="BG35" s="735"/>
      <c r="BH35" s="735"/>
      <c r="BI35" s="735"/>
      <c r="BJ35" s="734" t="s">
        <v>368</v>
      </c>
      <c r="BK35" s="833"/>
      <c r="BL35" s="833"/>
      <c r="BM35" s="833"/>
      <c r="BN35" s="833"/>
      <c r="BO35" s="833"/>
      <c r="BP35" s="834"/>
      <c r="BQ35" s="835" t="s">
        <v>100</v>
      </c>
      <c r="BR35" s="695"/>
      <c r="BS35" s="695"/>
      <c r="BT35" s="695"/>
      <c r="BU35" s="696"/>
      <c r="BV35" s="817" t="s">
        <v>403</v>
      </c>
      <c r="BW35" s="818"/>
      <c r="BX35" s="619" t="s">
        <v>99</v>
      </c>
      <c r="BY35" s="582"/>
      <c r="BZ35" s="582"/>
      <c r="CA35" s="582"/>
      <c r="CB35" s="585"/>
      <c r="CC35" s="817" t="s">
        <v>403</v>
      </c>
      <c r="CD35" s="818"/>
      <c r="CE35" s="619" t="s">
        <v>418</v>
      </c>
      <c r="CF35" s="582"/>
      <c r="CG35" s="582"/>
      <c r="CH35" s="582"/>
      <c r="CI35" s="582"/>
      <c r="CJ35" s="582"/>
      <c r="CK35" s="582"/>
      <c r="CL35" s="582"/>
      <c r="CM35" s="582"/>
      <c r="CN35" s="585"/>
      <c r="CO35" s="819">
        <v>1</v>
      </c>
      <c r="CP35" s="752"/>
      <c r="CQ35" s="752"/>
      <c r="CR35" s="752"/>
      <c r="CS35" s="752"/>
      <c r="CT35" s="820" t="s">
        <v>579</v>
      </c>
      <c r="CU35" s="820"/>
      <c r="CV35" s="820"/>
      <c r="CW35" s="820"/>
      <c r="CX35" s="820"/>
      <c r="CY35" s="820"/>
      <c r="CZ35" s="584">
        <v>6270</v>
      </c>
      <c r="DA35" s="752"/>
      <c r="DB35" s="752"/>
      <c r="DC35" s="752"/>
      <c r="DD35" s="752"/>
      <c r="DE35" s="752"/>
      <c r="DF35" s="752"/>
      <c r="DG35" s="752"/>
      <c r="DH35" s="754"/>
      <c r="DI35" s="4"/>
    </row>
    <row r="36" spans="2:113" ht="13.5" customHeight="1">
      <c r="B36" s="659" t="s">
        <v>107</v>
      </c>
      <c r="C36" s="582"/>
      <c r="D36" s="582"/>
      <c r="E36" s="582"/>
      <c r="F36" s="582"/>
      <c r="G36" s="582"/>
      <c r="H36" s="582"/>
      <c r="I36" s="582"/>
      <c r="J36" s="582"/>
      <c r="K36" s="582"/>
      <c r="L36" s="585"/>
      <c r="M36" s="583">
        <v>9097086</v>
      </c>
      <c r="N36" s="584"/>
      <c r="O36" s="584"/>
      <c r="P36" s="584"/>
      <c r="Q36" s="584"/>
      <c r="R36" s="584"/>
      <c r="S36" s="584"/>
      <c r="T36" s="584"/>
      <c r="U36" s="588">
        <v>12.7</v>
      </c>
      <c r="V36" s="588"/>
      <c r="W36" s="588"/>
      <c r="X36" s="588"/>
      <c r="Y36" s="584" t="s">
        <v>368</v>
      </c>
      <c r="Z36" s="584"/>
      <c r="AA36" s="584"/>
      <c r="AB36" s="584"/>
      <c r="AC36" s="584"/>
      <c r="AD36" s="584"/>
      <c r="AE36" s="584"/>
      <c r="AF36" s="584"/>
      <c r="AG36" s="588" t="s">
        <v>368</v>
      </c>
      <c r="AH36" s="588"/>
      <c r="AI36" s="588"/>
      <c r="AJ36" s="713"/>
      <c r="AK36" s="47"/>
      <c r="AL36" s="726" t="s">
        <v>97</v>
      </c>
      <c r="AM36" s="726"/>
      <c r="AN36" s="726"/>
      <c r="AO36" s="726"/>
      <c r="AP36" s="726"/>
      <c r="AQ36" s="726"/>
      <c r="AR36" s="726"/>
      <c r="AS36" s="726"/>
      <c r="AT36" s="726"/>
      <c r="AU36" s="726"/>
      <c r="AV36" s="727"/>
      <c r="AW36" s="741" t="s">
        <v>368</v>
      </c>
      <c r="AX36" s="742"/>
      <c r="AY36" s="742"/>
      <c r="AZ36" s="742"/>
      <c r="BA36" s="742"/>
      <c r="BB36" s="742"/>
      <c r="BC36" s="742"/>
      <c r="BD36" s="742"/>
      <c r="BE36" s="742"/>
      <c r="BF36" s="743" t="s">
        <v>368</v>
      </c>
      <c r="BG36" s="743"/>
      <c r="BH36" s="743"/>
      <c r="BI36" s="743"/>
      <c r="BJ36" s="742" t="s">
        <v>368</v>
      </c>
      <c r="BK36" s="831"/>
      <c r="BL36" s="831"/>
      <c r="BM36" s="831"/>
      <c r="BN36" s="831"/>
      <c r="BO36" s="831"/>
      <c r="BP36" s="832"/>
      <c r="BQ36" s="619" t="s">
        <v>96</v>
      </c>
      <c r="BR36" s="582"/>
      <c r="BS36" s="582"/>
      <c r="BT36" s="582"/>
      <c r="BU36" s="585"/>
      <c r="BV36" s="817" t="s">
        <v>403</v>
      </c>
      <c r="BW36" s="818"/>
      <c r="BX36" s="619" t="s">
        <v>95</v>
      </c>
      <c r="BY36" s="582"/>
      <c r="BZ36" s="582"/>
      <c r="CA36" s="582"/>
      <c r="CB36" s="585"/>
      <c r="CC36" s="817" t="s">
        <v>403</v>
      </c>
      <c r="CD36" s="818"/>
      <c r="CE36" s="619" t="s">
        <v>94</v>
      </c>
      <c r="CF36" s="582"/>
      <c r="CG36" s="582"/>
      <c r="CH36" s="582"/>
      <c r="CI36" s="582"/>
      <c r="CJ36" s="582"/>
      <c r="CK36" s="582"/>
      <c r="CL36" s="582"/>
      <c r="CM36" s="582"/>
      <c r="CN36" s="585"/>
      <c r="CO36" s="819">
        <v>1</v>
      </c>
      <c r="CP36" s="752"/>
      <c r="CQ36" s="752"/>
      <c r="CR36" s="752"/>
      <c r="CS36" s="752"/>
      <c r="CT36" s="820" t="s">
        <v>579</v>
      </c>
      <c r="CU36" s="820"/>
      <c r="CV36" s="820"/>
      <c r="CW36" s="820"/>
      <c r="CX36" s="820"/>
      <c r="CY36" s="820"/>
      <c r="CZ36" s="584">
        <v>5610</v>
      </c>
      <c r="DA36" s="752"/>
      <c r="DB36" s="752"/>
      <c r="DC36" s="752"/>
      <c r="DD36" s="752"/>
      <c r="DE36" s="752"/>
      <c r="DF36" s="752"/>
      <c r="DG36" s="752"/>
      <c r="DH36" s="754"/>
      <c r="DI36" s="4"/>
    </row>
    <row r="37" spans="2:113" ht="13.5" customHeight="1">
      <c r="B37" s="659" t="s">
        <v>102</v>
      </c>
      <c r="C37" s="582"/>
      <c r="D37" s="582"/>
      <c r="E37" s="582"/>
      <c r="F37" s="582"/>
      <c r="G37" s="582"/>
      <c r="H37" s="582"/>
      <c r="I37" s="582"/>
      <c r="J37" s="582"/>
      <c r="K37" s="582"/>
      <c r="L37" s="585"/>
      <c r="M37" s="583">
        <v>62985</v>
      </c>
      <c r="N37" s="584"/>
      <c r="O37" s="584"/>
      <c r="P37" s="584"/>
      <c r="Q37" s="584"/>
      <c r="R37" s="584"/>
      <c r="S37" s="584"/>
      <c r="T37" s="584"/>
      <c r="U37" s="588">
        <v>0.1</v>
      </c>
      <c r="V37" s="588"/>
      <c r="W37" s="588"/>
      <c r="X37" s="588"/>
      <c r="Y37" s="584">
        <v>53497</v>
      </c>
      <c r="Z37" s="584"/>
      <c r="AA37" s="584"/>
      <c r="AB37" s="584"/>
      <c r="AC37" s="584"/>
      <c r="AD37" s="584"/>
      <c r="AE37" s="584"/>
      <c r="AF37" s="584"/>
      <c r="AG37" s="588">
        <v>0.1</v>
      </c>
      <c r="AH37" s="588"/>
      <c r="AI37" s="588"/>
      <c r="AJ37" s="713"/>
      <c r="AK37" s="619" t="s">
        <v>92</v>
      </c>
      <c r="AL37" s="582"/>
      <c r="AM37" s="582"/>
      <c r="AN37" s="582"/>
      <c r="AO37" s="582"/>
      <c r="AP37" s="582"/>
      <c r="AQ37" s="582"/>
      <c r="AR37" s="582"/>
      <c r="AS37" s="582"/>
      <c r="AT37" s="582"/>
      <c r="AU37" s="582"/>
      <c r="AV37" s="585"/>
      <c r="AW37" s="583" t="s">
        <v>368</v>
      </c>
      <c r="AX37" s="584"/>
      <c r="AY37" s="584"/>
      <c r="AZ37" s="584"/>
      <c r="BA37" s="584"/>
      <c r="BB37" s="584"/>
      <c r="BC37" s="584"/>
      <c r="BD37" s="584"/>
      <c r="BE37" s="584"/>
      <c r="BF37" s="588" t="s">
        <v>368</v>
      </c>
      <c r="BG37" s="588"/>
      <c r="BH37" s="588"/>
      <c r="BI37" s="588"/>
      <c r="BJ37" s="584" t="s">
        <v>368</v>
      </c>
      <c r="BK37" s="821"/>
      <c r="BL37" s="821"/>
      <c r="BM37" s="821"/>
      <c r="BN37" s="821"/>
      <c r="BO37" s="821"/>
      <c r="BP37" s="822"/>
      <c r="BQ37" s="619" t="s">
        <v>91</v>
      </c>
      <c r="BR37" s="582"/>
      <c r="BS37" s="582"/>
      <c r="BT37" s="582"/>
      <c r="BU37" s="585"/>
      <c r="BV37" s="817" t="s">
        <v>403</v>
      </c>
      <c r="BW37" s="818"/>
      <c r="BX37" s="619" t="s">
        <v>90</v>
      </c>
      <c r="BY37" s="582"/>
      <c r="BZ37" s="582"/>
      <c r="CA37" s="582"/>
      <c r="CB37" s="585"/>
      <c r="CC37" s="817" t="s">
        <v>403</v>
      </c>
      <c r="CD37" s="818"/>
      <c r="CE37" s="619" t="s">
        <v>89</v>
      </c>
      <c r="CF37" s="582"/>
      <c r="CG37" s="582"/>
      <c r="CH37" s="582"/>
      <c r="CI37" s="582"/>
      <c r="CJ37" s="582"/>
      <c r="CK37" s="582"/>
      <c r="CL37" s="582"/>
      <c r="CM37" s="582"/>
      <c r="CN37" s="585"/>
      <c r="CO37" s="819">
        <v>26</v>
      </c>
      <c r="CP37" s="752"/>
      <c r="CQ37" s="752"/>
      <c r="CR37" s="752"/>
      <c r="CS37" s="752"/>
      <c r="CT37" s="820" t="s">
        <v>579</v>
      </c>
      <c r="CU37" s="820"/>
      <c r="CV37" s="820"/>
      <c r="CW37" s="820"/>
      <c r="CX37" s="820"/>
      <c r="CY37" s="820"/>
      <c r="CZ37" s="584">
        <v>5280</v>
      </c>
      <c r="DA37" s="752"/>
      <c r="DB37" s="752"/>
      <c r="DC37" s="752"/>
      <c r="DD37" s="752"/>
      <c r="DE37" s="752"/>
      <c r="DF37" s="752"/>
      <c r="DG37" s="752"/>
      <c r="DH37" s="754"/>
      <c r="DI37" s="4"/>
    </row>
    <row r="38" spans="2:113" ht="13.5" customHeight="1">
      <c r="B38" s="659" t="s">
        <v>98</v>
      </c>
      <c r="C38" s="582"/>
      <c r="D38" s="582"/>
      <c r="E38" s="582"/>
      <c r="F38" s="582"/>
      <c r="G38" s="582"/>
      <c r="H38" s="582"/>
      <c r="I38" s="582"/>
      <c r="J38" s="582"/>
      <c r="K38" s="582"/>
      <c r="L38" s="585"/>
      <c r="M38" s="583">
        <v>138819</v>
      </c>
      <c r="N38" s="584"/>
      <c r="O38" s="584"/>
      <c r="P38" s="584"/>
      <c r="Q38" s="584"/>
      <c r="R38" s="584"/>
      <c r="S38" s="584"/>
      <c r="T38" s="584"/>
      <c r="U38" s="588">
        <v>0.2</v>
      </c>
      <c r="V38" s="588"/>
      <c r="W38" s="588"/>
      <c r="X38" s="588"/>
      <c r="Y38" s="584" t="s">
        <v>368</v>
      </c>
      <c r="Z38" s="584"/>
      <c r="AA38" s="584"/>
      <c r="AB38" s="584"/>
      <c r="AC38" s="584"/>
      <c r="AD38" s="584"/>
      <c r="AE38" s="584"/>
      <c r="AF38" s="584"/>
      <c r="AG38" s="588" t="s">
        <v>368</v>
      </c>
      <c r="AH38" s="588"/>
      <c r="AI38" s="588"/>
      <c r="AJ38" s="713"/>
      <c r="AK38" s="697" t="s">
        <v>87</v>
      </c>
      <c r="AL38" s="662"/>
      <c r="AM38" s="662"/>
      <c r="AN38" s="662"/>
      <c r="AO38" s="662"/>
      <c r="AP38" s="662"/>
      <c r="AQ38" s="662"/>
      <c r="AR38" s="662"/>
      <c r="AS38" s="662"/>
      <c r="AT38" s="662"/>
      <c r="AU38" s="662"/>
      <c r="AV38" s="663"/>
      <c r="AW38" s="830">
        <v>31708411</v>
      </c>
      <c r="AX38" s="812"/>
      <c r="AY38" s="812"/>
      <c r="AZ38" s="812"/>
      <c r="BA38" s="812"/>
      <c r="BB38" s="812"/>
      <c r="BC38" s="812"/>
      <c r="BD38" s="812"/>
      <c r="BE38" s="812"/>
      <c r="BF38" s="811">
        <v>100</v>
      </c>
      <c r="BG38" s="811"/>
      <c r="BH38" s="811"/>
      <c r="BI38" s="811"/>
      <c r="BJ38" s="812">
        <v>150357</v>
      </c>
      <c r="BK38" s="813"/>
      <c r="BL38" s="813"/>
      <c r="BM38" s="813"/>
      <c r="BN38" s="813"/>
      <c r="BO38" s="813"/>
      <c r="BP38" s="814"/>
      <c r="BQ38" s="697" t="s">
        <v>86</v>
      </c>
      <c r="BR38" s="662"/>
      <c r="BS38" s="662"/>
      <c r="BT38" s="662"/>
      <c r="BU38" s="663"/>
      <c r="BV38" s="815" t="s">
        <v>403</v>
      </c>
      <c r="BW38" s="816"/>
      <c r="BX38" s="697" t="s">
        <v>85</v>
      </c>
      <c r="BY38" s="662"/>
      <c r="BZ38" s="662"/>
      <c r="CA38" s="662"/>
      <c r="CB38" s="663"/>
      <c r="CC38" s="815" t="s">
        <v>409</v>
      </c>
      <c r="CD38" s="816"/>
      <c r="CE38" s="823"/>
      <c r="CF38" s="824"/>
      <c r="CG38" s="824"/>
      <c r="CH38" s="824"/>
      <c r="CI38" s="824"/>
      <c r="CJ38" s="824"/>
      <c r="CK38" s="824"/>
      <c r="CL38" s="824"/>
      <c r="CM38" s="824"/>
      <c r="CN38" s="825"/>
      <c r="CO38" s="826"/>
      <c r="CP38" s="827"/>
      <c r="CQ38" s="827"/>
      <c r="CR38" s="827"/>
      <c r="CS38" s="827"/>
      <c r="CT38" s="828"/>
      <c r="CU38" s="828"/>
      <c r="CV38" s="828"/>
      <c r="CW38" s="828"/>
      <c r="CX38" s="828"/>
      <c r="CY38" s="828"/>
      <c r="CZ38" s="827"/>
      <c r="DA38" s="827"/>
      <c r="DB38" s="827"/>
      <c r="DC38" s="827"/>
      <c r="DD38" s="827"/>
      <c r="DE38" s="827"/>
      <c r="DF38" s="827"/>
      <c r="DG38" s="827"/>
      <c r="DH38" s="829"/>
      <c r="DI38" s="4"/>
    </row>
    <row r="39" spans="2:113" ht="13.5" customHeight="1">
      <c r="B39" s="659" t="s">
        <v>93</v>
      </c>
      <c r="C39" s="582"/>
      <c r="D39" s="582"/>
      <c r="E39" s="582"/>
      <c r="F39" s="582"/>
      <c r="G39" s="582"/>
      <c r="H39" s="582"/>
      <c r="I39" s="582"/>
      <c r="J39" s="582"/>
      <c r="K39" s="582"/>
      <c r="L39" s="585"/>
      <c r="M39" s="583">
        <v>2360348</v>
      </c>
      <c r="N39" s="584"/>
      <c r="O39" s="584"/>
      <c r="P39" s="584"/>
      <c r="Q39" s="584"/>
      <c r="R39" s="584"/>
      <c r="S39" s="584"/>
      <c r="T39" s="584"/>
      <c r="U39" s="588">
        <v>3.3</v>
      </c>
      <c r="V39" s="588"/>
      <c r="W39" s="588"/>
      <c r="X39" s="588"/>
      <c r="Y39" s="584" t="s">
        <v>368</v>
      </c>
      <c r="Z39" s="584"/>
      <c r="AA39" s="584"/>
      <c r="AB39" s="584"/>
      <c r="AC39" s="584"/>
      <c r="AD39" s="584"/>
      <c r="AE39" s="584"/>
      <c r="AF39" s="584"/>
      <c r="AG39" s="588" t="s">
        <v>368</v>
      </c>
      <c r="AH39" s="588"/>
      <c r="AI39" s="588"/>
      <c r="AJ39" s="71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59" t="s">
        <v>88</v>
      </c>
      <c r="C40" s="582"/>
      <c r="D40" s="582"/>
      <c r="E40" s="582"/>
      <c r="F40" s="582"/>
      <c r="G40" s="582"/>
      <c r="H40" s="582"/>
      <c r="I40" s="582"/>
      <c r="J40" s="582"/>
      <c r="K40" s="582"/>
      <c r="L40" s="585"/>
      <c r="M40" s="583">
        <v>1669628</v>
      </c>
      <c r="N40" s="584"/>
      <c r="O40" s="584"/>
      <c r="P40" s="584"/>
      <c r="Q40" s="584"/>
      <c r="R40" s="584"/>
      <c r="S40" s="584"/>
      <c r="T40" s="584"/>
      <c r="U40" s="588">
        <v>2.2999999999999998</v>
      </c>
      <c r="V40" s="588"/>
      <c r="W40" s="588"/>
      <c r="X40" s="588"/>
      <c r="Y40" s="584" t="s">
        <v>368</v>
      </c>
      <c r="Z40" s="584"/>
      <c r="AA40" s="584"/>
      <c r="AB40" s="584"/>
      <c r="AC40" s="584"/>
      <c r="AD40" s="584"/>
      <c r="AE40" s="584"/>
      <c r="AF40" s="584"/>
      <c r="AG40" s="588" t="s">
        <v>368</v>
      </c>
      <c r="AH40" s="588"/>
      <c r="AI40" s="588"/>
      <c r="AJ40" s="71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59" t="s">
        <v>84</v>
      </c>
      <c r="C41" s="582"/>
      <c r="D41" s="582"/>
      <c r="E41" s="582"/>
      <c r="F41" s="582"/>
      <c r="G41" s="582"/>
      <c r="H41" s="582"/>
      <c r="I41" s="582"/>
      <c r="J41" s="582"/>
      <c r="K41" s="582"/>
      <c r="L41" s="585"/>
      <c r="M41" s="583">
        <v>435045</v>
      </c>
      <c r="N41" s="584"/>
      <c r="O41" s="584"/>
      <c r="P41" s="584"/>
      <c r="Q41" s="584"/>
      <c r="R41" s="584"/>
      <c r="S41" s="584"/>
      <c r="T41" s="584"/>
      <c r="U41" s="588">
        <v>0.6</v>
      </c>
      <c r="V41" s="588"/>
      <c r="W41" s="588"/>
      <c r="X41" s="588"/>
      <c r="Y41" s="584">
        <v>544</v>
      </c>
      <c r="Z41" s="584"/>
      <c r="AA41" s="584"/>
      <c r="AB41" s="584"/>
      <c r="AC41" s="584"/>
      <c r="AD41" s="584"/>
      <c r="AE41" s="584"/>
      <c r="AF41" s="584"/>
      <c r="AG41" s="588">
        <v>0</v>
      </c>
      <c r="AH41" s="588"/>
      <c r="AI41" s="588"/>
      <c r="AJ41" s="71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59" t="s">
        <v>83</v>
      </c>
      <c r="C42" s="582"/>
      <c r="D42" s="582"/>
      <c r="E42" s="582"/>
      <c r="F42" s="582"/>
      <c r="G42" s="582"/>
      <c r="H42" s="582"/>
      <c r="I42" s="582"/>
      <c r="J42" s="582"/>
      <c r="K42" s="582"/>
      <c r="L42" s="585"/>
      <c r="M42" s="583">
        <v>4408265</v>
      </c>
      <c r="N42" s="584"/>
      <c r="O42" s="584"/>
      <c r="P42" s="584"/>
      <c r="Q42" s="584"/>
      <c r="R42" s="584"/>
      <c r="S42" s="584"/>
      <c r="T42" s="584"/>
      <c r="U42" s="588">
        <v>6.1</v>
      </c>
      <c r="V42" s="588"/>
      <c r="W42" s="588"/>
      <c r="X42" s="588"/>
      <c r="Y42" s="584" t="s">
        <v>368</v>
      </c>
      <c r="Z42" s="584"/>
      <c r="AA42" s="584"/>
      <c r="AB42" s="584"/>
      <c r="AC42" s="584"/>
      <c r="AD42" s="584"/>
      <c r="AE42" s="584"/>
      <c r="AF42" s="584"/>
      <c r="AG42" s="588" t="s">
        <v>368</v>
      </c>
      <c r="AH42" s="588"/>
      <c r="AI42" s="588"/>
      <c r="AJ42" s="71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695" t="s">
        <v>82</v>
      </c>
      <c r="D43" s="695"/>
      <c r="E43" s="695"/>
      <c r="F43" s="695"/>
      <c r="G43" s="695"/>
      <c r="H43" s="695"/>
      <c r="I43" s="695"/>
      <c r="J43" s="695"/>
      <c r="K43" s="695"/>
      <c r="L43" s="696"/>
      <c r="M43" s="583" t="s">
        <v>368</v>
      </c>
      <c r="N43" s="584"/>
      <c r="O43" s="584"/>
      <c r="P43" s="584"/>
      <c r="Q43" s="584"/>
      <c r="R43" s="584"/>
      <c r="S43" s="584"/>
      <c r="T43" s="584"/>
      <c r="U43" s="588" t="s">
        <v>368</v>
      </c>
      <c r="V43" s="588"/>
      <c r="W43" s="588"/>
      <c r="X43" s="588"/>
      <c r="Y43" s="584" t="s">
        <v>368</v>
      </c>
      <c r="Z43" s="584"/>
      <c r="AA43" s="584"/>
      <c r="AB43" s="584"/>
      <c r="AC43" s="584"/>
      <c r="AD43" s="584"/>
      <c r="AE43" s="584"/>
      <c r="AF43" s="584"/>
      <c r="AG43" s="588" t="s">
        <v>368</v>
      </c>
      <c r="AH43" s="588"/>
      <c r="AI43" s="588"/>
      <c r="AJ43" s="713"/>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695" t="s">
        <v>81</v>
      </c>
      <c r="D44" s="695"/>
      <c r="E44" s="695"/>
      <c r="F44" s="695"/>
      <c r="G44" s="695"/>
      <c r="H44" s="695"/>
      <c r="I44" s="695"/>
      <c r="J44" s="695"/>
      <c r="K44" s="695"/>
      <c r="L44" s="696"/>
      <c r="M44" s="583">
        <v>2496865</v>
      </c>
      <c r="N44" s="584"/>
      <c r="O44" s="584"/>
      <c r="P44" s="584"/>
      <c r="Q44" s="584"/>
      <c r="R44" s="584"/>
      <c r="S44" s="584"/>
      <c r="T44" s="584"/>
      <c r="U44" s="588">
        <v>3.5</v>
      </c>
      <c r="V44" s="588"/>
      <c r="W44" s="588"/>
      <c r="X44" s="588"/>
      <c r="Y44" s="584" t="s">
        <v>368</v>
      </c>
      <c r="Z44" s="584"/>
      <c r="AA44" s="584"/>
      <c r="AB44" s="584"/>
      <c r="AC44" s="584"/>
      <c r="AD44" s="584"/>
      <c r="AE44" s="584"/>
      <c r="AF44" s="584"/>
      <c r="AG44" s="588" t="s">
        <v>368</v>
      </c>
      <c r="AH44" s="588"/>
      <c r="AI44" s="588"/>
      <c r="AJ44" s="713"/>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4" t="s">
        <v>80</v>
      </c>
      <c r="C45" s="662"/>
      <c r="D45" s="662"/>
      <c r="E45" s="662"/>
      <c r="F45" s="662"/>
      <c r="G45" s="662"/>
      <c r="H45" s="662"/>
      <c r="I45" s="662"/>
      <c r="J45" s="662"/>
      <c r="K45" s="662"/>
      <c r="L45" s="663"/>
      <c r="M45" s="583">
        <v>71805359</v>
      </c>
      <c r="N45" s="584"/>
      <c r="O45" s="584"/>
      <c r="P45" s="584"/>
      <c r="Q45" s="584"/>
      <c r="R45" s="584"/>
      <c r="S45" s="584"/>
      <c r="T45" s="584"/>
      <c r="U45" s="588">
        <v>100</v>
      </c>
      <c r="V45" s="588"/>
      <c r="W45" s="588"/>
      <c r="X45" s="588"/>
      <c r="Y45" s="584">
        <v>37221088</v>
      </c>
      <c r="Z45" s="584"/>
      <c r="AA45" s="584"/>
      <c r="AB45" s="584"/>
      <c r="AC45" s="584"/>
      <c r="AD45" s="584"/>
      <c r="AE45" s="584"/>
      <c r="AF45" s="584"/>
      <c r="AG45" s="588">
        <v>100</v>
      </c>
      <c r="AH45" s="588"/>
      <c r="AI45" s="588"/>
      <c r="AJ45" s="713"/>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32" t="s">
        <v>79</v>
      </c>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41"/>
      <c r="AD46" s="41"/>
      <c r="AE46" s="41"/>
      <c r="AF46" s="41"/>
      <c r="AG46" s="43"/>
      <c r="AH46" s="632" t="s">
        <v>419</v>
      </c>
      <c r="AI46" s="632"/>
      <c r="AJ46" s="632"/>
      <c r="AK46" s="632"/>
      <c r="AL46" s="632"/>
      <c r="AM46" s="632"/>
      <c r="AN46" s="632"/>
      <c r="AO46" s="632"/>
      <c r="AP46" s="632"/>
      <c r="AQ46" s="38"/>
      <c r="AR46" s="38"/>
      <c r="AS46" s="38"/>
      <c r="AT46" s="41"/>
      <c r="AU46" s="41"/>
      <c r="AV46" s="40"/>
      <c r="AW46" s="42"/>
      <c r="AX46" s="41"/>
      <c r="AY46" s="41"/>
      <c r="AZ46" s="632" t="s">
        <v>78</v>
      </c>
      <c r="BA46" s="632"/>
      <c r="BB46" s="632"/>
      <c r="BC46" s="632"/>
      <c r="BD46" s="632"/>
      <c r="BE46" s="632"/>
      <c r="BF46" s="632"/>
      <c r="BG46" s="632"/>
      <c r="BH46" s="632"/>
      <c r="BI46" s="632"/>
      <c r="BJ46" s="632"/>
      <c r="BK46" s="632"/>
      <c r="BL46" s="632"/>
      <c r="BM46" s="632"/>
      <c r="BN46" s="632"/>
      <c r="BO46" s="632"/>
      <c r="BP46" s="632"/>
      <c r="BQ46" s="632"/>
      <c r="BR46" s="632"/>
      <c r="BS46" s="632"/>
      <c r="BT46" s="41"/>
      <c r="BU46" s="41"/>
      <c r="BV46" s="632" t="s">
        <v>419</v>
      </c>
      <c r="BW46" s="632"/>
      <c r="BX46" s="632"/>
      <c r="BY46" s="632"/>
      <c r="BZ46" s="632"/>
      <c r="CA46" s="632"/>
      <c r="CB46" s="632"/>
      <c r="CC46" s="632"/>
      <c r="CD46" s="41"/>
      <c r="CE46" s="40"/>
      <c r="CF46" s="39"/>
      <c r="CG46" s="283"/>
      <c r="CH46" s="807" t="s">
        <v>77</v>
      </c>
      <c r="CI46" s="807"/>
      <c r="CJ46" s="807"/>
      <c r="CK46" s="807"/>
      <c r="CL46" s="807"/>
      <c r="CM46" s="807"/>
      <c r="CN46" s="807"/>
      <c r="CO46" s="807"/>
      <c r="CP46" s="807"/>
      <c r="CQ46" s="38"/>
      <c r="CR46" s="24"/>
      <c r="CS46" s="728" t="s">
        <v>778</v>
      </c>
      <c r="CT46" s="632"/>
      <c r="CU46" s="632"/>
      <c r="CV46" s="632"/>
      <c r="CW46" s="632"/>
      <c r="CX46" s="632"/>
      <c r="CY46" s="632"/>
      <c r="CZ46" s="633"/>
      <c r="DA46" s="728" t="s">
        <v>395</v>
      </c>
      <c r="DB46" s="632"/>
      <c r="DC46" s="632"/>
      <c r="DD46" s="632"/>
      <c r="DE46" s="632"/>
      <c r="DF46" s="632"/>
      <c r="DG46" s="632"/>
      <c r="DH46" s="809"/>
      <c r="DI46" s="4"/>
    </row>
    <row r="47" spans="2:113" ht="13.5" customHeight="1">
      <c r="B47" s="37"/>
      <c r="C47" s="32"/>
      <c r="D47" s="32"/>
      <c r="E47" s="662"/>
      <c r="F47" s="662"/>
      <c r="G47" s="662"/>
      <c r="H47" s="662"/>
      <c r="I47" s="662"/>
      <c r="J47" s="662"/>
      <c r="K47" s="662"/>
      <c r="L47" s="662"/>
      <c r="M47" s="662"/>
      <c r="N47" s="662"/>
      <c r="O47" s="662"/>
      <c r="P47" s="662"/>
      <c r="Q47" s="662"/>
      <c r="R47" s="662"/>
      <c r="S47" s="662"/>
      <c r="T47" s="662"/>
      <c r="U47" s="662"/>
      <c r="V47" s="662"/>
      <c r="W47" s="662"/>
      <c r="X47" s="662"/>
      <c r="Y47" s="582"/>
      <c r="Z47" s="582"/>
      <c r="AA47" s="582"/>
      <c r="AB47" s="582"/>
      <c r="AC47" s="4"/>
      <c r="AD47" s="4"/>
      <c r="AE47" s="4"/>
      <c r="AF47" s="4"/>
      <c r="AG47" s="6"/>
      <c r="AH47" s="806"/>
      <c r="AI47" s="806"/>
      <c r="AJ47" s="806"/>
      <c r="AK47" s="806"/>
      <c r="AL47" s="806"/>
      <c r="AM47" s="806"/>
      <c r="AN47" s="806"/>
      <c r="AO47" s="806"/>
      <c r="AP47" s="806"/>
      <c r="AQ47" s="35"/>
      <c r="AR47" s="35"/>
      <c r="AS47" s="35"/>
      <c r="AT47" s="4"/>
      <c r="AU47" s="4"/>
      <c r="AV47" s="34"/>
      <c r="AW47" s="33"/>
      <c r="AX47" s="32"/>
      <c r="AY47" s="32"/>
      <c r="AZ47" s="662"/>
      <c r="BA47" s="662"/>
      <c r="BB47" s="662"/>
      <c r="BC47" s="662"/>
      <c r="BD47" s="662"/>
      <c r="BE47" s="662"/>
      <c r="BF47" s="662"/>
      <c r="BG47" s="662"/>
      <c r="BH47" s="662"/>
      <c r="BI47" s="662"/>
      <c r="BJ47" s="662"/>
      <c r="BK47" s="662"/>
      <c r="BL47" s="662"/>
      <c r="BM47" s="662"/>
      <c r="BN47" s="662"/>
      <c r="BO47" s="662"/>
      <c r="BP47" s="662"/>
      <c r="BQ47" s="662"/>
      <c r="BR47" s="662"/>
      <c r="BS47" s="662"/>
      <c r="BT47" s="32"/>
      <c r="BU47" s="32"/>
      <c r="BV47" s="662"/>
      <c r="BW47" s="662"/>
      <c r="BX47" s="662"/>
      <c r="BY47" s="662"/>
      <c r="BZ47" s="662"/>
      <c r="CA47" s="662"/>
      <c r="CB47" s="662"/>
      <c r="CC47" s="662"/>
      <c r="CD47" s="32"/>
      <c r="CE47" s="31"/>
      <c r="CF47" s="20"/>
      <c r="CG47" s="284"/>
      <c r="CH47" s="808"/>
      <c r="CI47" s="808"/>
      <c r="CJ47" s="808"/>
      <c r="CK47" s="808"/>
      <c r="CL47" s="808"/>
      <c r="CM47" s="808"/>
      <c r="CN47" s="808"/>
      <c r="CO47" s="808"/>
      <c r="CP47" s="808"/>
      <c r="CQ47" s="30"/>
      <c r="CR47" s="21"/>
      <c r="CS47" s="697"/>
      <c r="CT47" s="662"/>
      <c r="CU47" s="662"/>
      <c r="CV47" s="662"/>
      <c r="CW47" s="662"/>
      <c r="CX47" s="662"/>
      <c r="CY47" s="662"/>
      <c r="CZ47" s="663"/>
      <c r="DA47" s="697"/>
      <c r="DB47" s="662"/>
      <c r="DC47" s="662"/>
      <c r="DD47" s="662"/>
      <c r="DE47" s="662"/>
      <c r="DF47" s="662"/>
      <c r="DG47" s="662"/>
      <c r="DH47" s="810"/>
      <c r="DI47" s="4"/>
    </row>
    <row r="48" spans="2:113" ht="13.5" customHeight="1">
      <c r="B48" s="29"/>
      <c r="C48" s="28"/>
      <c r="D48" s="788" t="s">
        <v>77</v>
      </c>
      <c r="E48" s="788"/>
      <c r="F48" s="788"/>
      <c r="G48" s="788"/>
      <c r="H48" s="788"/>
      <c r="I48" s="788"/>
      <c r="J48" s="788"/>
      <c r="K48" s="27"/>
      <c r="L48" s="25"/>
      <c r="M48" s="26"/>
      <c r="N48" s="788" t="s">
        <v>76</v>
      </c>
      <c r="O48" s="788"/>
      <c r="P48" s="788"/>
      <c r="Q48" s="788"/>
      <c r="R48" s="788"/>
      <c r="S48" s="788"/>
      <c r="T48" s="25"/>
      <c r="U48" s="795" t="s">
        <v>73</v>
      </c>
      <c r="V48" s="788"/>
      <c r="W48" s="788"/>
      <c r="X48" s="796"/>
      <c r="Y48" s="797" t="s">
        <v>70</v>
      </c>
      <c r="Z48" s="797"/>
      <c r="AA48" s="797"/>
      <c r="AB48" s="797"/>
      <c r="AC48" s="797"/>
      <c r="AD48" s="797"/>
      <c r="AE48" s="797"/>
      <c r="AF48" s="797"/>
      <c r="AG48" s="798" t="s">
        <v>420</v>
      </c>
      <c r="AH48" s="799"/>
      <c r="AI48" s="799"/>
      <c r="AJ48" s="799"/>
      <c r="AK48" s="799"/>
      <c r="AL48" s="799"/>
      <c r="AM48" s="799"/>
      <c r="AN48" s="799"/>
      <c r="AO48" s="799"/>
      <c r="AP48" s="800"/>
      <c r="AQ48" s="797" t="s">
        <v>75</v>
      </c>
      <c r="AR48" s="797"/>
      <c r="AS48" s="797"/>
      <c r="AT48" s="797"/>
      <c r="AU48" s="797"/>
      <c r="AV48" s="797"/>
      <c r="AW48" s="6"/>
      <c r="AX48" s="632" t="s">
        <v>74</v>
      </c>
      <c r="AY48" s="632"/>
      <c r="AZ48" s="632"/>
      <c r="BA48" s="632"/>
      <c r="BB48" s="632"/>
      <c r="BC48" s="632"/>
      <c r="BD48" s="632"/>
      <c r="BE48" s="24"/>
      <c r="BF48" s="6"/>
      <c r="BG48" s="632" t="s">
        <v>421</v>
      </c>
      <c r="BH48" s="632"/>
      <c r="BI48" s="632"/>
      <c r="BJ48" s="632"/>
      <c r="BK48" s="632"/>
      <c r="BL48" s="24"/>
      <c r="BM48" s="632" t="s">
        <v>73</v>
      </c>
      <c r="BN48" s="632"/>
      <c r="BO48" s="632"/>
      <c r="BP48" s="632"/>
      <c r="BQ48" s="801"/>
      <c r="BR48" s="802"/>
      <c r="BS48" s="632" t="s">
        <v>422</v>
      </c>
      <c r="BT48" s="632"/>
      <c r="BU48" s="632"/>
      <c r="BV48" s="632"/>
      <c r="BW48" s="632"/>
      <c r="BX48" s="803"/>
      <c r="BY48" s="804"/>
      <c r="BZ48" s="6"/>
      <c r="CA48" s="805" t="s">
        <v>423</v>
      </c>
      <c r="CB48" s="805"/>
      <c r="CC48" s="805"/>
      <c r="CD48" s="805"/>
      <c r="CE48" s="23"/>
      <c r="CF48" s="728" t="s">
        <v>72</v>
      </c>
      <c r="CG48" s="793"/>
      <c r="CH48" s="793"/>
      <c r="CI48" s="793"/>
      <c r="CJ48" s="793"/>
      <c r="CK48" s="793"/>
      <c r="CL48" s="793"/>
      <c r="CM48" s="793"/>
      <c r="CN48" s="793"/>
      <c r="CO48" s="793"/>
      <c r="CP48" s="793"/>
      <c r="CQ48" s="793"/>
      <c r="CR48" s="794"/>
      <c r="CS48" s="749">
        <v>26408440</v>
      </c>
      <c r="CT48" s="783"/>
      <c r="CU48" s="783"/>
      <c r="CV48" s="783"/>
      <c r="CW48" s="783"/>
      <c r="CX48" s="783"/>
      <c r="CY48" s="783"/>
      <c r="CZ48" s="785"/>
      <c r="DA48" s="749">
        <v>26510171</v>
      </c>
      <c r="DB48" s="783"/>
      <c r="DC48" s="783"/>
      <c r="DD48" s="783"/>
      <c r="DE48" s="783"/>
      <c r="DF48" s="783"/>
      <c r="DG48" s="783"/>
      <c r="DH48" s="786"/>
      <c r="DI48" s="4"/>
    </row>
    <row r="49" spans="2:113" ht="13.5" customHeight="1">
      <c r="B49" s="787" t="s">
        <v>71</v>
      </c>
      <c r="C49" s="788"/>
      <c r="D49" s="788"/>
      <c r="E49" s="788"/>
      <c r="F49" s="788"/>
      <c r="G49" s="788"/>
      <c r="H49" s="788"/>
      <c r="I49" s="788"/>
      <c r="J49" s="788"/>
      <c r="K49" s="788"/>
      <c r="L49" s="789"/>
      <c r="M49" s="613">
        <v>10113981</v>
      </c>
      <c r="N49" s="790"/>
      <c r="O49" s="790"/>
      <c r="P49" s="790"/>
      <c r="Q49" s="790"/>
      <c r="R49" s="790"/>
      <c r="S49" s="790"/>
      <c r="T49" s="790"/>
      <c r="U49" s="791">
        <v>14.4</v>
      </c>
      <c r="V49" s="791"/>
      <c r="W49" s="791"/>
      <c r="X49" s="791"/>
      <c r="Y49" s="790">
        <v>9439423</v>
      </c>
      <c r="Z49" s="790"/>
      <c r="AA49" s="790"/>
      <c r="AB49" s="790"/>
      <c r="AC49" s="790"/>
      <c r="AD49" s="790"/>
      <c r="AE49" s="790"/>
      <c r="AF49" s="790"/>
      <c r="AG49" s="790">
        <v>9129894</v>
      </c>
      <c r="AH49" s="790"/>
      <c r="AI49" s="790"/>
      <c r="AJ49" s="790"/>
      <c r="AK49" s="790"/>
      <c r="AL49" s="790"/>
      <c r="AM49" s="790"/>
      <c r="AN49" s="790"/>
      <c r="AO49" s="790"/>
      <c r="AP49" s="790"/>
      <c r="AQ49" s="791">
        <v>23</v>
      </c>
      <c r="AR49" s="791"/>
      <c r="AS49" s="791"/>
      <c r="AT49" s="791"/>
      <c r="AU49" s="791"/>
      <c r="AV49" s="792"/>
      <c r="AW49" s="22"/>
      <c r="AX49" s="662"/>
      <c r="AY49" s="662"/>
      <c r="AZ49" s="662"/>
      <c r="BA49" s="662"/>
      <c r="BB49" s="662"/>
      <c r="BC49" s="662"/>
      <c r="BD49" s="662"/>
      <c r="BE49" s="21"/>
      <c r="BF49" s="22"/>
      <c r="BG49" s="662"/>
      <c r="BH49" s="662"/>
      <c r="BI49" s="662"/>
      <c r="BJ49" s="662"/>
      <c r="BK49" s="662"/>
      <c r="BL49" s="21"/>
      <c r="BM49" s="662"/>
      <c r="BN49" s="662"/>
      <c r="BO49" s="662"/>
      <c r="BP49" s="662"/>
      <c r="BQ49" s="20"/>
      <c r="BR49" s="662" t="s">
        <v>27</v>
      </c>
      <c r="BS49" s="662"/>
      <c r="BT49" s="662"/>
      <c r="BU49" s="662"/>
      <c r="BV49" s="662"/>
      <c r="BW49" s="662"/>
      <c r="BX49" s="662"/>
      <c r="BY49" s="19"/>
      <c r="BZ49" s="673" t="s">
        <v>70</v>
      </c>
      <c r="CA49" s="674"/>
      <c r="CB49" s="674"/>
      <c r="CC49" s="674"/>
      <c r="CD49" s="674"/>
      <c r="CE49" s="675"/>
      <c r="CF49" s="619" t="s">
        <v>69</v>
      </c>
      <c r="CG49" s="684"/>
      <c r="CH49" s="684"/>
      <c r="CI49" s="684"/>
      <c r="CJ49" s="684"/>
      <c r="CK49" s="684"/>
      <c r="CL49" s="684"/>
      <c r="CM49" s="684"/>
      <c r="CN49" s="684"/>
      <c r="CO49" s="684"/>
      <c r="CP49" s="684"/>
      <c r="CQ49" s="684"/>
      <c r="CR49" s="685"/>
      <c r="CS49" s="583">
        <v>29121452</v>
      </c>
      <c r="CT49" s="752"/>
      <c r="CU49" s="752"/>
      <c r="CV49" s="752"/>
      <c r="CW49" s="752"/>
      <c r="CX49" s="752"/>
      <c r="CY49" s="752"/>
      <c r="CZ49" s="753"/>
      <c r="DA49" s="583">
        <v>29202489</v>
      </c>
      <c r="DB49" s="752"/>
      <c r="DC49" s="752"/>
      <c r="DD49" s="752"/>
      <c r="DE49" s="752"/>
      <c r="DF49" s="752"/>
      <c r="DG49" s="752"/>
      <c r="DH49" s="754"/>
      <c r="DI49" s="4"/>
    </row>
    <row r="50" spans="2:113" ht="13.5" customHeight="1">
      <c r="B50" s="17"/>
      <c r="C50" s="582" t="s">
        <v>68</v>
      </c>
      <c r="D50" s="582"/>
      <c r="E50" s="582"/>
      <c r="F50" s="582"/>
      <c r="G50" s="582"/>
      <c r="H50" s="582"/>
      <c r="I50" s="582"/>
      <c r="J50" s="582"/>
      <c r="K50" s="582"/>
      <c r="L50" s="585"/>
      <c r="M50" s="583">
        <v>6289875</v>
      </c>
      <c r="N50" s="584"/>
      <c r="O50" s="584"/>
      <c r="P50" s="584"/>
      <c r="Q50" s="584"/>
      <c r="R50" s="584"/>
      <c r="S50" s="584"/>
      <c r="T50" s="584"/>
      <c r="U50" s="588">
        <v>9</v>
      </c>
      <c r="V50" s="588"/>
      <c r="W50" s="588"/>
      <c r="X50" s="588"/>
      <c r="Y50" s="584">
        <v>5793209</v>
      </c>
      <c r="Z50" s="584"/>
      <c r="AA50" s="584"/>
      <c r="AB50" s="584"/>
      <c r="AC50" s="584"/>
      <c r="AD50" s="584"/>
      <c r="AE50" s="584"/>
      <c r="AF50" s="584"/>
      <c r="AG50" s="584" t="s">
        <v>368</v>
      </c>
      <c r="AH50" s="584"/>
      <c r="AI50" s="584"/>
      <c r="AJ50" s="584"/>
      <c r="AK50" s="584"/>
      <c r="AL50" s="584"/>
      <c r="AM50" s="584"/>
      <c r="AN50" s="584"/>
      <c r="AO50" s="584"/>
      <c r="AP50" s="584"/>
      <c r="AQ50" s="588" t="s">
        <v>368</v>
      </c>
      <c r="AR50" s="588"/>
      <c r="AS50" s="588"/>
      <c r="AT50" s="588"/>
      <c r="AU50" s="588"/>
      <c r="AV50" s="647"/>
      <c r="AW50" s="728" t="s">
        <v>67</v>
      </c>
      <c r="AX50" s="632"/>
      <c r="AY50" s="632"/>
      <c r="AZ50" s="632"/>
      <c r="BA50" s="632"/>
      <c r="BB50" s="632"/>
      <c r="BC50" s="632"/>
      <c r="BD50" s="632"/>
      <c r="BE50" s="633"/>
      <c r="BF50" s="782">
        <v>532264</v>
      </c>
      <c r="BG50" s="783"/>
      <c r="BH50" s="783"/>
      <c r="BI50" s="783"/>
      <c r="BJ50" s="783"/>
      <c r="BK50" s="783"/>
      <c r="BL50" s="783"/>
      <c r="BM50" s="784">
        <v>0.8</v>
      </c>
      <c r="BN50" s="784"/>
      <c r="BO50" s="784"/>
      <c r="BP50" s="784"/>
      <c r="BQ50" s="783">
        <v>84232</v>
      </c>
      <c r="BR50" s="783"/>
      <c r="BS50" s="783"/>
      <c r="BT50" s="783"/>
      <c r="BU50" s="783"/>
      <c r="BV50" s="783"/>
      <c r="BW50" s="783"/>
      <c r="BX50" s="783"/>
      <c r="BY50" s="783"/>
      <c r="BZ50" s="783">
        <v>532257</v>
      </c>
      <c r="CA50" s="783"/>
      <c r="CB50" s="783"/>
      <c r="CC50" s="783"/>
      <c r="CD50" s="783"/>
      <c r="CE50" s="785"/>
      <c r="CF50" s="619" t="s">
        <v>66</v>
      </c>
      <c r="CG50" s="684"/>
      <c r="CH50" s="684"/>
      <c r="CI50" s="684"/>
      <c r="CJ50" s="684"/>
      <c r="CK50" s="684"/>
      <c r="CL50" s="684"/>
      <c r="CM50" s="684"/>
      <c r="CN50" s="684"/>
      <c r="CO50" s="684"/>
      <c r="CP50" s="684"/>
      <c r="CQ50" s="684"/>
      <c r="CR50" s="685"/>
      <c r="CS50" s="583">
        <v>34001288</v>
      </c>
      <c r="CT50" s="752"/>
      <c r="CU50" s="752"/>
      <c r="CV50" s="752"/>
      <c r="CW50" s="752"/>
      <c r="CX50" s="752"/>
      <c r="CY50" s="752"/>
      <c r="CZ50" s="753"/>
      <c r="DA50" s="583">
        <v>34142473</v>
      </c>
      <c r="DB50" s="752"/>
      <c r="DC50" s="752"/>
      <c r="DD50" s="752"/>
      <c r="DE50" s="752"/>
      <c r="DF50" s="752"/>
      <c r="DG50" s="752"/>
      <c r="DH50" s="754"/>
      <c r="DI50" s="4"/>
    </row>
    <row r="51" spans="2:113" ht="13.5" customHeight="1">
      <c r="B51" s="659" t="s">
        <v>65</v>
      </c>
      <c r="C51" s="582"/>
      <c r="D51" s="582"/>
      <c r="E51" s="582"/>
      <c r="F51" s="582"/>
      <c r="G51" s="582"/>
      <c r="H51" s="582"/>
      <c r="I51" s="582"/>
      <c r="J51" s="582"/>
      <c r="K51" s="582"/>
      <c r="L51" s="585"/>
      <c r="M51" s="583">
        <v>20669090</v>
      </c>
      <c r="N51" s="584"/>
      <c r="O51" s="584"/>
      <c r="P51" s="584"/>
      <c r="Q51" s="584"/>
      <c r="R51" s="584"/>
      <c r="S51" s="584"/>
      <c r="T51" s="584"/>
      <c r="U51" s="588">
        <v>29.5</v>
      </c>
      <c r="V51" s="588"/>
      <c r="W51" s="588"/>
      <c r="X51" s="588"/>
      <c r="Y51" s="584">
        <v>5398986</v>
      </c>
      <c r="Z51" s="584"/>
      <c r="AA51" s="584"/>
      <c r="AB51" s="584"/>
      <c r="AC51" s="584"/>
      <c r="AD51" s="584"/>
      <c r="AE51" s="584"/>
      <c r="AF51" s="584"/>
      <c r="AG51" s="584">
        <v>5398946</v>
      </c>
      <c r="AH51" s="584"/>
      <c r="AI51" s="584"/>
      <c r="AJ51" s="584"/>
      <c r="AK51" s="584"/>
      <c r="AL51" s="584"/>
      <c r="AM51" s="584"/>
      <c r="AN51" s="584"/>
      <c r="AO51" s="584"/>
      <c r="AP51" s="584"/>
      <c r="AQ51" s="588">
        <v>13.6</v>
      </c>
      <c r="AR51" s="588"/>
      <c r="AS51" s="588"/>
      <c r="AT51" s="588"/>
      <c r="AU51" s="588"/>
      <c r="AV51" s="647"/>
      <c r="AW51" s="619" t="s">
        <v>64</v>
      </c>
      <c r="AX51" s="582"/>
      <c r="AY51" s="582"/>
      <c r="AZ51" s="582"/>
      <c r="BA51" s="582"/>
      <c r="BB51" s="582"/>
      <c r="BC51" s="582"/>
      <c r="BD51" s="582"/>
      <c r="BE51" s="585"/>
      <c r="BF51" s="583">
        <v>6927799</v>
      </c>
      <c r="BG51" s="584"/>
      <c r="BH51" s="584"/>
      <c r="BI51" s="584"/>
      <c r="BJ51" s="584"/>
      <c r="BK51" s="584"/>
      <c r="BL51" s="584"/>
      <c r="BM51" s="588">
        <v>9.9</v>
      </c>
      <c r="BN51" s="588"/>
      <c r="BO51" s="588"/>
      <c r="BP51" s="588"/>
      <c r="BQ51" s="584">
        <v>631407</v>
      </c>
      <c r="BR51" s="584"/>
      <c r="BS51" s="584"/>
      <c r="BT51" s="584"/>
      <c r="BU51" s="584"/>
      <c r="BV51" s="584"/>
      <c r="BW51" s="584"/>
      <c r="BX51" s="584"/>
      <c r="BY51" s="584"/>
      <c r="BZ51" s="584">
        <v>5798962</v>
      </c>
      <c r="CA51" s="584"/>
      <c r="CB51" s="584"/>
      <c r="CC51" s="584"/>
      <c r="CD51" s="584"/>
      <c r="CE51" s="584"/>
      <c r="CF51" s="619" t="s">
        <v>63</v>
      </c>
      <c r="CG51" s="684"/>
      <c r="CH51" s="684"/>
      <c r="CI51" s="684"/>
      <c r="CJ51" s="684"/>
      <c r="CK51" s="684"/>
      <c r="CL51" s="684"/>
      <c r="CM51" s="684"/>
      <c r="CN51" s="684"/>
      <c r="CO51" s="684"/>
      <c r="CP51" s="684"/>
      <c r="CQ51" s="684"/>
      <c r="CR51" s="685"/>
      <c r="CS51" s="583">
        <v>39201960</v>
      </c>
      <c r="CT51" s="752"/>
      <c r="CU51" s="752"/>
      <c r="CV51" s="752"/>
      <c r="CW51" s="752"/>
      <c r="CX51" s="752"/>
      <c r="CY51" s="752"/>
      <c r="CZ51" s="753"/>
      <c r="DA51" s="583">
        <v>39022961</v>
      </c>
      <c r="DB51" s="752"/>
      <c r="DC51" s="752"/>
      <c r="DD51" s="752"/>
      <c r="DE51" s="752"/>
      <c r="DF51" s="752"/>
      <c r="DG51" s="752"/>
      <c r="DH51" s="754"/>
      <c r="DI51" s="4"/>
    </row>
    <row r="52" spans="2:113" ht="13.5" customHeight="1">
      <c r="B52" s="659" t="s">
        <v>40</v>
      </c>
      <c r="C52" s="582"/>
      <c r="D52" s="582"/>
      <c r="E52" s="582"/>
      <c r="F52" s="582"/>
      <c r="G52" s="582"/>
      <c r="H52" s="582"/>
      <c r="I52" s="582"/>
      <c r="J52" s="582"/>
      <c r="K52" s="582"/>
      <c r="L52" s="585"/>
      <c r="M52" s="583">
        <v>5955935</v>
      </c>
      <c r="N52" s="584"/>
      <c r="O52" s="584"/>
      <c r="P52" s="584"/>
      <c r="Q52" s="584"/>
      <c r="R52" s="584"/>
      <c r="S52" s="584"/>
      <c r="T52" s="584"/>
      <c r="U52" s="588">
        <v>8.5</v>
      </c>
      <c r="V52" s="588"/>
      <c r="W52" s="588"/>
      <c r="X52" s="588"/>
      <c r="Y52" s="584">
        <v>5955252</v>
      </c>
      <c r="Z52" s="584"/>
      <c r="AA52" s="584"/>
      <c r="AB52" s="584"/>
      <c r="AC52" s="584"/>
      <c r="AD52" s="584"/>
      <c r="AE52" s="584"/>
      <c r="AF52" s="584"/>
      <c r="AG52" s="734">
        <v>5955252</v>
      </c>
      <c r="AH52" s="734"/>
      <c r="AI52" s="734"/>
      <c r="AJ52" s="734"/>
      <c r="AK52" s="734"/>
      <c r="AL52" s="734"/>
      <c r="AM52" s="734"/>
      <c r="AN52" s="734"/>
      <c r="AO52" s="734"/>
      <c r="AP52" s="734"/>
      <c r="AQ52" s="588">
        <v>15</v>
      </c>
      <c r="AR52" s="588"/>
      <c r="AS52" s="588"/>
      <c r="AT52" s="588"/>
      <c r="AU52" s="588"/>
      <c r="AV52" s="647"/>
      <c r="AW52" s="619" t="s">
        <v>62</v>
      </c>
      <c r="AX52" s="582"/>
      <c r="AY52" s="582"/>
      <c r="AZ52" s="582"/>
      <c r="BA52" s="582"/>
      <c r="BB52" s="582"/>
      <c r="BC52" s="582"/>
      <c r="BD52" s="582"/>
      <c r="BE52" s="585"/>
      <c r="BF52" s="583">
        <v>36673781</v>
      </c>
      <c r="BG52" s="584"/>
      <c r="BH52" s="584"/>
      <c r="BI52" s="584"/>
      <c r="BJ52" s="584"/>
      <c r="BK52" s="584"/>
      <c r="BL52" s="584"/>
      <c r="BM52" s="588">
        <v>52.3</v>
      </c>
      <c r="BN52" s="588"/>
      <c r="BO52" s="588"/>
      <c r="BP52" s="588"/>
      <c r="BQ52" s="584">
        <v>431633</v>
      </c>
      <c r="BR52" s="584"/>
      <c r="BS52" s="584"/>
      <c r="BT52" s="584"/>
      <c r="BU52" s="584"/>
      <c r="BV52" s="584"/>
      <c r="BW52" s="584"/>
      <c r="BX52" s="584"/>
      <c r="BY52" s="584"/>
      <c r="BZ52" s="584">
        <v>18398602</v>
      </c>
      <c r="CA52" s="584"/>
      <c r="CB52" s="584"/>
      <c r="CC52" s="584"/>
      <c r="CD52" s="584"/>
      <c r="CE52" s="584"/>
      <c r="CF52" s="619" t="s">
        <v>61</v>
      </c>
      <c r="CG52" s="684"/>
      <c r="CH52" s="684"/>
      <c r="CI52" s="684"/>
      <c r="CJ52" s="684"/>
      <c r="CK52" s="684"/>
      <c r="CL52" s="684"/>
      <c r="CM52" s="684"/>
      <c r="CN52" s="684"/>
      <c r="CO52" s="684"/>
      <c r="CP52" s="684"/>
      <c r="CQ52" s="684"/>
      <c r="CR52" s="685"/>
      <c r="CS52" s="769">
        <v>0.91</v>
      </c>
      <c r="CT52" s="770"/>
      <c r="CU52" s="770"/>
      <c r="CV52" s="770"/>
      <c r="CW52" s="770"/>
      <c r="CX52" s="770"/>
      <c r="CY52" s="770"/>
      <c r="CZ52" s="771"/>
      <c r="DA52" s="769">
        <v>0.9</v>
      </c>
      <c r="DB52" s="770"/>
      <c r="DC52" s="770"/>
      <c r="DD52" s="770"/>
      <c r="DE52" s="770"/>
      <c r="DF52" s="770"/>
      <c r="DG52" s="770"/>
      <c r="DH52" s="775"/>
      <c r="DI52" s="4"/>
    </row>
    <row r="53" spans="2:113" ht="13.5" customHeight="1">
      <c r="B53" s="686" t="s">
        <v>116</v>
      </c>
      <c r="C53" s="688" t="s">
        <v>424</v>
      </c>
      <c r="D53" s="689"/>
      <c r="E53" s="689"/>
      <c r="F53" s="689"/>
      <c r="G53" s="689"/>
      <c r="H53" s="689"/>
      <c r="I53" s="690" t="s">
        <v>12</v>
      </c>
      <c r="J53" s="692" t="s">
        <v>60</v>
      </c>
      <c r="K53" s="692"/>
      <c r="L53" s="693"/>
      <c r="M53" s="741">
        <v>5554660</v>
      </c>
      <c r="N53" s="742"/>
      <c r="O53" s="742"/>
      <c r="P53" s="742"/>
      <c r="Q53" s="742"/>
      <c r="R53" s="742"/>
      <c r="S53" s="742"/>
      <c r="T53" s="742"/>
      <c r="U53" s="743">
        <v>7.9</v>
      </c>
      <c r="V53" s="743"/>
      <c r="W53" s="743"/>
      <c r="X53" s="743"/>
      <c r="Y53" s="742">
        <v>5554660</v>
      </c>
      <c r="Z53" s="742"/>
      <c r="AA53" s="742"/>
      <c r="AB53" s="742"/>
      <c r="AC53" s="742"/>
      <c r="AD53" s="742"/>
      <c r="AE53" s="742"/>
      <c r="AF53" s="742"/>
      <c r="AG53" s="742">
        <v>5554660</v>
      </c>
      <c r="AH53" s="742"/>
      <c r="AI53" s="742"/>
      <c r="AJ53" s="742"/>
      <c r="AK53" s="742"/>
      <c r="AL53" s="742"/>
      <c r="AM53" s="742"/>
      <c r="AN53" s="742"/>
      <c r="AO53" s="742"/>
      <c r="AP53" s="742"/>
      <c r="AQ53" s="743">
        <v>14</v>
      </c>
      <c r="AR53" s="743"/>
      <c r="AS53" s="743"/>
      <c r="AT53" s="743"/>
      <c r="AU53" s="743"/>
      <c r="AV53" s="781"/>
      <c r="AW53" s="619" t="s">
        <v>59</v>
      </c>
      <c r="AX53" s="582"/>
      <c r="AY53" s="582"/>
      <c r="AZ53" s="582"/>
      <c r="BA53" s="582"/>
      <c r="BB53" s="582"/>
      <c r="BC53" s="582"/>
      <c r="BD53" s="582"/>
      <c r="BE53" s="585"/>
      <c r="BF53" s="583">
        <v>5034512</v>
      </c>
      <c r="BG53" s="584"/>
      <c r="BH53" s="584"/>
      <c r="BI53" s="584"/>
      <c r="BJ53" s="584"/>
      <c r="BK53" s="584"/>
      <c r="BL53" s="584"/>
      <c r="BM53" s="588">
        <v>7.2</v>
      </c>
      <c r="BN53" s="588"/>
      <c r="BO53" s="588"/>
      <c r="BP53" s="588"/>
      <c r="BQ53" s="584">
        <v>8947</v>
      </c>
      <c r="BR53" s="584"/>
      <c r="BS53" s="584"/>
      <c r="BT53" s="584"/>
      <c r="BU53" s="584"/>
      <c r="BV53" s="584"/>
      <c r="BW53" s="584"/>
      <c r="BX53" s="584"/>
      <c r="BY53" s="584"/>
      <c r="BZ53" s="584">
        <v>3806195</v>
      </c>
      <c r="CA53" s="584"/>
      <c r="CB53" s="584"/>
      <c r="CC53" s="584"/>
      <c r="CD53" s="584"/>
      <c r="CE53" s="584"/>
      <c r="CF53" s="619" t="s">
        <v>58</v>
      </c>
      <c r="CG53" s="694"/>
      <c r="CH53" s="694"/>
      <c r="CI53" s="694"/>
      <c r="CJ53" s="694"/>
      <c r="CK53" s="694"/>
      <c r="CL53" s="694"/>
      <c r="CM53" s="694"/>
      <c r="CN53" s="694"/>
      <c r="CO53" s="694"/>
      <c r="CP53" s="694"/>
      <c r="CQ53" s="708" t="s">
        <v>3</v>
      </c>
      <c r="CR53" s="709"/>
      <c r="CS53" s="586">
        <v>3.9</v>
      </c>
      <c r="CT53" s="635"/>
      <c r="CU53" s="635"/>
      <c r="CV53" s="635"/>
      <c r="CW53" s="635"/>
      <c r="CX53" s="635"/>
      <c r="CY53" s="635"/>
      <c r="CZ53" s="765"/>
      <c r="DA53" s="586">
        <v>3.7</v>
      </c>
      <c r="DB53" s="635"/>
      <c r="DC53" s="635"/>
      <c r="DD53" s="635"/>
      <c r="DE53" s="635"/>
      <c r="DF53" s="635"/>
      <c r="DG53" s="635"/>
      <c r="DH53" s="760"/>
      <c r="DI53" s="4"/>
    </row>
    <row r="54" spans="2:113" ht="13.5" customHeight="1">
      <c r="B54" s="616"/>
      <c r="C54" s="641"/>
      <c r="D54" s="642"/>
      <c r="E54" s="642"/>
      <c r="F54" s="642"/>
      <c r="G54" s="642"/>
      <c r="H54" s="642"/>
      <c r="I54" s="691"/>
      <c r="J54" s="695" t="s">
        <v>57</v>
      </c>
      <c r="K54" s="695"/>
      <c r="L54" s="696"/>
      <c r="M54" s="583">
        <v>401142</v>
      </c>
      <c r="N54" s="584"/>
      <c r="O54" s="584"/>
      <c r="P54" s="584"/>
      <c r="Q54" s="584"/>
      <c r="R54" s="584"/>
      <c r="S54" s="584"/>
      <c r="T54" s="584"/>
      <c r="U54" s="588">
        <v>0.6</v>
      </c>
      <c r="V54" s="588"/>
      <c r="W54" s="588"/>
      <c r="X54" s="588"/>
      <c r="Y54" s="584">
        <v>400459</v>
      </c>
      <c r="Z54" s="584"/>
      <c r="AA54" s="584"/>
      <c r="AB54" s="584"/>
      <c r="AC54" s="584"/>
      <c r="AD54" s="584"/>
      <c r="AE54" s="584"/>
      <c r="AF54" s="584"/>
      <c r="AG54" s="584">
        <v>400459</v>
      </c>
      <c r="AH54" s="584"/>
      <c r="AI54" s="584"/>
      <c r="AJ54" s="584"/>
      <c r="AK54" s="584"/>
      <c r="AL54" s="584"/>
      <c r="AM54" s="584"/>
      <c r="AN54" s="584"/>
      <c r="AO54" s="584"/>
      <c r="AP54" s="584"/>
      <c r="AQ54" s="588">
        <v>1</v>
      </c>
      <c r="AR54" s="588"/>
      <c r="AS54" s="588"/>
      <c r="AT54" s="588"/>
      <c r="AU54" s="588"/>
      <c r="AV54" s="647"/>
      <c r="AW54" s="619" t="s">
        <v>56</v>
      </c>
      <c r="AX54" s="582"/>
      <c r="AY54" s="582"/>
      <c r="AZ54" s="582"/>
      <c r="BA54" s="582"/>
      <c r="BB54" s="582"/>
      <c r="BC54" s="582"/>
      <c r="BD54" s="582"/>
      <c r="BE54" s="585"/>
      <c r="BF54" s="583">
        <v>362002</v>
      </c>
      <c r="BG54" s="584"/>
      <c r="BH54" s="584"/>
      <c r="BI54" s="584"/>
      <c r="BJ54" s="584"/>
      <c r="BK54" s="584"/>
      <c r="BL54" s="584"/>
      <c r="BM54" s="588">
        <v>0.5</v>
      </c>
      <c r="BN54" s="588"/>
      <c r="BO54" s="588"/>
      <c r="BP54" s="588"/>
      <c r="BQ54" s="584" t="s">
        <v>368</v>
      </c>
      <c r="BR54" s="584"/>
      <c r="BS54" s="584"/>
      <c r="BT54" s="584"/>
      <c r="BU54" s="584"/>
      <c r="BV54" s="584"/>
      <c r="BW54" s="584"/>
      <c r="BX54" s="584"/>
      <c r="BY54" s="584"/>
      <c r="BZ54" s="584">
        <v>332673</v>
      </c>
      <c r="CA54" s="584"/>
      <c r="CB54" s="584"/>
      <c r="CC54" s="584"/>
      <c r="CD54" s="584"/>
      <c r="CE54" s="584"/>
      <c r="CF54" s="697" t="s">
        <v>55</v>
      </c>
      <c r="CG54" s="698"/>
      <c r="CH54" s="698"/>
      <c r="CI54" s="698"/>
      <c r="CJ54" s="698"/>
      <c r="CK54" s="698"/>
      <c r="CL54" s="698"/>
      <c r="CM54" s="698"/>
      <c r="CN54" s="698"/>
      <c r="CO54" s="698"/>
      <c r="CP54" s="698"/>
      <c r="CQ54" s="710" t="s">
        <v>3</v>
      </c>
      <c r="CR54" s="711"/>
      <c r="CS54" s="586">
        <v>12.9</v>
      </c>
      <c r="CT54" s="635"/>
      <c r="CU54" s="635"/>
      <c r="CV54" s="635"/>
      <c r="CW54" s="635"/>
      <c r="CX54" s="635"/>
      <c r="CY54" s="635"/>
      <c r="CZ54" s="765"/>
      <c r="DA54" s="586">
        <v>14.1</v>
      </c>
      <c r="DB54" s="635"/>
      <c r="DC54" s="635"/>
      <c r="DD54" s="635"/>
      <c r="DE54" s="635"/>
      <c r="DF54" s="635"/>
      <c r="DG54" s="635"/>
      <c r="DH54" s="760"/>
      <c r="DI54" s="4"/>
    </row>
    <row r="55" spans="2:113" ht="13.5" customHeight="1">
      <c r="B55" s="687"/>
      <c r="C55" s="699" t="s">
        <v>425</v>
      </c>
      <c r="D55" s="700"/>
      <c r="E55" s="700"/>
      <c r="F55" s="700"/>
      <c r="G55" s="700"/>
      <c r="H55" s="700"/>
      <c r="I55" s="700"/>
      <c r="J55" s="700"/>
      <c r="K55" s="700"/>
      <c r="L55" s="701"/>
      <c r="M55" s="733">
        <v>133</v>
      </c>
      <c r="N55" s="734"/>
      <c r="O55" s="734"/>
      <c r="P55" s="734"/>
      <c r="Q55" s="734"/>
      <c r="R55" s="734"/>
      <c r="S55" s="734"/>
      <c r="T55" s="734"/>
      <c r="U55" s="735">
        <v>0</v>
      </c>
      <c r="V55" s="735"/>
      <c r="W55" s="735"/>
      <c r="X55" s="735"/>
      <c r="Y55" s="734">
        <v>133</v>
      </c>
      <c r="Z55" s="734"/>
      <c r="AA55" s="734"/>
      <c r="AB55" s="734"/>
      <c r="AC55" s="734"/>
      <c r="AD55" s="734"/>
      <c r="AE55" s="734"/>
      <c r="AF55" s="734"/>
      <c r="AG55" s="734">
        <v>133</v>
      </c>
      <c r="AH55" s="734"/>
      <c r="AI55" s="734"/>
      <c r="AJ55" s="734"/>
      <c r="AK55" s="734"/>
      <c r="AL55" s="734"/>
      <c r="AM55" s="734"/>
      <c r="AN55" s="734"/>
      <c r="AO55" s="734"/>
      <c r="AP55" s="734"/>
      <c r="AQ55" s="735">
        <v>0</v>
      </c>
      <c r="AR55" s="735"/>
      <c r="AS55" s="735"/>
      <c r="AT55" s="735"/>
      <c r="AU55" s="735"/>
      <c r="AV55" s="778"/>
      <c r="AW55" s="619" t="s">
        <v>54</v>
      </c>
      <c r="AX55" s="582"/>
      <c r="AY55" s="582"/>
      <c r="AZ55" s="582"/>
      <c r="BA55" s="582"/>
      <c r="BB55" s="582"/>
      <c r="BC55" s="582"/>
      <c r="BD55" s="582"/>
      <c r="BE55" s="585"/>
      <c r="BF55" s="583">
        <v>66343</v>
      </c>
      <c r="BG55" s="584"/>
      <c r="BH55" s="584"/>
      <c r="BI55" s="584"/>
      <c r="BJ55" s="584"/>
      <c r="BK55" s="584"/>
      <c r="BL55" s="584"/>
      <c r="BM55" s="588">
        <v>0.1</v>
      </c>
      <c r="BN55" s="588"/>
      <c r="BO55" s="588"/>
      <c r="BP55" s="588"/>
      <c r="BQ55" s="584" t="s">
        <v>368</v>
      </c>
      <c r="BR55" s="584"/>
      <c r="BS55" s="584"/>
      <c r="BT55" s="584"/>
      <c r="BU55" s="584"/>
      <c r="BV55" s="584"/>
      <c r="BW55" s="584"/>
      <c r="BX55" s="584"/>
      <c r="BY55" s="584"/>
      <c r="BZ55" s="584">
        <v>63261</v>
      </c>
      <c r="CA55" s="584"/>
      <c r="CB55" s="584"/>
      <c r="CC55" s="584"/>
      <c r="CD55" s="584"/>
      <c r="CE55" s="584"/>
      <c r="CF55" s="702" t="s">
        <v>426</v>
      </c>
      <c r="CG55" s="703"/>
      <c r="CH55" s="728" t="s">
        <v>53</v>
      </c>
      <c r="CI55" s="777"/>
      <c r="CJ55" s="777"/>
      <c r="CK55" s="777"/>
      <c r="CL55" s="777"/>
      <c r="CM55" s="777"/>
      <c r="CN55" s="777"/>
      <c r="CO55" s="777"/>
      <c r="CP55" s="777"/>
      <c r="CQ55" s="779" t="s">
        <v>3</v>
      </c>
      <c r="CR55" s="780"/>
      <c r="CS55" s="766" t="s">
        <v>368</v>
      </c>
      <c r="CT55" s="767"/>
      <c r="CU55" s="767"/>
      <c r="CV55" s="767"/>
      <c r="CW55" s="767"/>
      <c r="CX55" s="767"/>
      <c r="CY55" s="767"/>
      <c r="CZ55" s="768"/>
      <c r="DA55" s="766" t="s">
        <v>368</v>
      </c>
      <c r="DB55" s="767"/>
      <c r="DC55" s="767"/>
      <c r="DD55" s="767"/>
      <c r="DE55" s="767"/>
      <c r="DF55" s="767"/>
      <c r="DG55" s="767"/>
      <c r="DH55" s="776"/>
      <c r="DI55" s="4"/>
    </row>
    <row r="56" spans="2:113" ht="13.5" customHeight="1">
      <c r="B56" s="659" t="s">
        <v>52</v>
      </c>
      <c r="C56" s="582"/>
      <c r="D56" s="582"/>
      <c r="E56" s="582"/>
      <c r="F56" s="582"/>
      <c r="G56" s="582"/>
      <c r="H56" s="582"/>
      <c r="I56" s="582"/>
      <c r="J56" s="582"/>
      <c r="K56" s="582"/>
      <c r="L56" s="585"/>
      <c r="M56" s="583">
        <v>36739006</v>
      </c>
      <c r="N56" s="584"/>
      <c r="O56" s="584"/>
      <c r="P56" s="584"/>
      <c r="Q56" s="584"/>
      <c r="R56" s="584"/>
      <c r="S56" s="584"/>
      <c r="T56" s="584"/>
      <c r="U56" s="588">
        <v>52.4</v>
      </c>
      <c r="V56" s="588"/>
      <c r="W56" s="588"/>
      <c r="X56" s="588"/>
      <c r="Y56" s="584">
        <v>20793661</v>
      </c>
      <c r="Z56" s="584"/>
      <c r="AA56" s="584"/>
      <c r="AB56" s="584"/>
      <c r="AC56" s="584"/>
      <c r="AD56" s="584"/>
      <c r="AE56" s="584"/>
      <c r="AF56" s="584"/>
      <c r="AG56" s="742">
        <v>20484092</v>
      </c>
      <c r="AH56" s="742"/>
      <c r="AI56" s="742"/>
      <c r="AJ56" s="742"/>
      <c r="AK56" s="742"/>
      <c r="AL56" s="742"/>
      <c r="AM56" s="742"/>
      <c r="AN56" s="742"/>
      <c r="AO56" s="742"/>
      <c r="AP56" s="742"/>
      <c r="AQ56" s="588">
        <v>51.6</v>
      </c>
      <c r="AR56" s="588"/>
      <c r="AS56" s="588"/>
      <c r="AT56" s="588"/>
      <c r="AU56" s="588"/>
      <c r="AV56" s="647"/>
      <c r="AW56" s="772" t="s">
        <v>427</v>
      </c>
      <c r="AX56" s="773"/>
      <c r="AY56" s="773"/>
      <c r="AZ56" s="773"/>
      <c r="BA56" s="773"/>
      <c r="BB56" s="773"/>
      <c r="BC56" s="773"/>
      <c r="BD56" s="773"/>
      <c r="BE56" s="774"/>
      <c r="BF56" s="583">
        <v>218906</v>
      </c>
      <c r="BG56" s="584"/>
      <c r="BH56" s="584"/>
      <c r="BI56" s="584"/>
      <c r="BJ56" s="584"/>
      <c r="BK56" s="584"/>
      <c r="BL56" s="584"/>
      <c r="BM56" s="588">
        <v>0.3</v>
      </c>
      <c r="BN56" s="588"/>
      <c r="BO56" s="588"/>
      <c r="BP56" s="588"/>
      <c r="BQ56" s="584" t="s">
        <v>368</v>
      </c>
      <c r="BR56" s="584"/>
      <c r="BS56" s="584"/>
      <c r="BT56" s="584"/>
      <c r="BU56" s="584"/>
      <c r="BV56" s="584"/>
      <c r="BW56" s="584"/>
      <c r="BX56" s="584"/>
      <c r="BY56" s="584"/>
      <c r="BZ56" s="584">
        <v>180697</v>
      </c>
      <c r="CA56" s="584"/>
      <c r="CB56" s="584"/>
      <c r="CC56" s="584"/>
      <c r="CD56" s="584"/>
      <c r="CE56" s="584"/>
      <c r="CF56" s="704"/>
      <c r="CG56" s="705"/>
      <c r="CH56" s="619" t="s">
        <v>51</v>
      </c>
      <c r="CI56" s="694"/>
      <c r="CJ56" s="694"/>
      <c r="CK56" s="694"/>
      <c r="CL56" s="694"/>
      <c r="CM56" s="694"/>
      <c r="CN56" s="694"/>
      <c r="CO56" s="694"/>
      <c r="CP56" s="694"/>
      <c r="CQ56" s="708" t="s">
        <v>3</v>
      </c>
      <c r="CR56" s="709"/>
      <c r="CS56" s="769" t="s">
        <v>368</v>
      </c>
      <c r="CT56" s="770"/>
      <c r="CU56" s="770"/>
      <c r="CV56" s="770"/>
      <c r="CW56" s="770"/>
      <c r="CX56" s="770"/>
      <c r="CY56" s="770"/>
      <c r="CZ56" s="771"/>
      <c r="DA56" s="769" t="s">
        <v>368</v>
      </c>
      <c r="DB56" s="770"/>
      <c r="DC56" s="770"/>
      <c r="DD56" s="770"/>
      <c r="DE56" s="770"/>
      <c r="DF56" s="770"/>
      <c r="DG56" s="770"/>
      <c r="DH56" s="775"/>
      <c r="DI56" s="4"/>
    </row>
    <row r="57" spans="2:113" ht="13.5" customHeight="1">
      <c r="B57" s="659" t="s">
        <v>50</v>
      </c>
      <c r="C57" s="582"/>
      <c r="D57" s="582"/>
      <c r="E57" s="582"/>
      <c r="F57" s="582"/>
      <c r="G57" s="582"/>
      <c r="H57" s="582"/>
      <c r="I57" s="582"/>
      <c r="J57" s="582"/>
      <c r="K57" s="582"/>
      <c r="L57" s="585"/>
      <c r="M57" s="583">
        <v>10951655</v>
      </c>
      <c r="N57" s="584"/>
      <c r="O57" s="584"/>
      <c r="P57" s="584"/>
      <c r="Q57" s="584"/>
      <c r="R57" s="584"/>
      <c r="S57" s="584"/>
      <c r="T57" s="584"/>
      <c r="U57" s="588">
        <v>15.6</v>
      </c>
      <c r="V57" s="588"/>
      <c r="W57" s="588"/>
      <c r="X57" s="588"/>
      <c r="Y57" s="584">
        <v>8759740</v>
      </c>
      <c r="Z57" s="584"/>
      <c r="AA57" s="584"/>
      <c r="AB57" s="584"/>
      <c r="AC57" s="584"/>
      <c r="AD57" s="584"/>
      <c r="AE57" s="584"/>
      <c r="AF57" s="584"/>
      <c r="AG57" s="584">
        <v>7824814</v>
      </c>
      <c r="AH57" s="584"/>
      <c r="AI57" s="584"/>
      <c r="AJ57" s="584"/>
      <c r="AK57" s="584"/>
      <c r="AL57" s="584"/>
      <c r="AM57" s="584"/>
      <c r="AN57" s="584"/>
      <c r="AO57" s="584"/>
      <c r="AP57" s="584"/>
      <c r="AQ57" s="588">
        <v>19.7</v>
      </c>
      <c r="AR57" s="588"/>
      <c r="AS57" s="588"/>
      <c r="AT57" s="588"/>
      <c r="AU57" s="588"/>
      <c r="AV57" s="647"/>
      <c r="AW57" s="619" t="s">
        <v>49</v>
      </c>
      <c r="AX57" s="582"/>
      <c r="AY57" s="582"/>
      <c r="AZ57" s="582"/>
      <c r="BA57" s="582"/>
      <c r="BB57" s="582"/>
      <c r="BC57" s="582"/>
      <c r="BD57" s="582"/>
      <c r="BE57" s="585"/>
      <c r="BF57" s="583">
        <v>4308042</v>
      </c>
      <c r="BG57" s="584"/>
      <c r="BH57" s="584"/>
      <c r="BI57" s="584"/>
      <c r="BJ57" s="584"/>
      <c r="BK57" s="584"/>
      <c r="BL57" s="584"/>
      <c r="BM57" s="588">
        <v>6.1</v>
      </c>
      <c r="BN57" s="588"/>
      <c r="BO57" s="588"/>
      <c r="BP57" s="588"/>
      <c r="BQ57" s="584">
        <v>2564646</v>
      </c>
      <c r="BR57" s="584"/>
      <c r="BS57" s="584"/>
      <c r="BT57" s="584"/>
      <c r="BU57" s="584"/>
      <c r="BV57" s="584"/>
      <c r="BW57" s="584"/>
      <c r="BX57" s="584"/>
      <c r="BY57" s="584"/>
      <c r="BZ57" s="584">
        <v>2159943</v>
      </c>
      <c r="CA57" s="584"/>
      <c r="CB57" s="584"/>
      <c r="CC57" s="584"/>
      <c r="CD57" s="584"/>
      <c r="CE57" s="584"/>
      <c r="CF57" s="704"/>
      <c r="CG57" s="705"/>
      <c r="CH57" s="619" t="s">
        <v>48</v>
      </c>
      <c r="CI57" s="694"/>
      <c r="CJ57" s="694"/>
      <c r="CK57" s="694"/>
      <c r="CL57" s="694"/>
      <c r="CM57" s="694"/>
      <c r="CN57" s="694"/>
      <c r="CO57" s="694"/>
      <c r="CP57" s="694"/>
      <c r="CQ57" s="708" t="s">
        <v>3</v>
      </c>
      <c r="CR57" s="709"/>
      <c r="CS57" s="586">
        <v>0.1</v>
      </c>
      <c r="CT57" s="635"/>
      <c r="CU57" s="635"/>
      <c r="CV57" s="635"/>
      <c r="CW57" s="635"/>
      <c r="CX57" s="635"/>
      <c r="CY57" s="635"/>
      <c r="CZ57" s="765"/>
      <c r="DA57" s="586">
        <v>-0.2</v>
      </c>
      <c r="DB57" s="635"/>
      <c r="DC57" s="635"/>
      <c r="DD57" s="635"/>
      <c r="DE57" s="635"/>
      <c r="DF57" s="635"/>
      <c r="DG57" s="635"/>
      <c r="DH57" s="760"/>
    </row>
    <row r="58" spans="2:113" ht="13.5" customHeight="1">
      <c r="B58" s="659" t="s">
        <v>47</v>
      </c>
      <c r="C58" s="582"/>
      <c r="D58" s="582"/>
      <c r="E58" s="582"/>
      <c r="F58" s="582"/>
      <c r="G58" s="582"/>
      <c r="H58" s="582"/>
      <c r="I58" s="582"/>
      <c r="J58" s="582"/>
      <c r="K58" s="582"/>
      <c r="L58" s="585"/>
      <c r="M58" s="583">
        <v>218210</v>
      </c>
      <c r="N58" s="584"/>
      <c r="O58" s="584"/>
      <c r="P58" s="584"/>
      <c r="Q58" s="584"/>
      <c r="R58" s="584"/>
      <c r="S58" s="584"/>
      <c r="T58" s="584"/>
      <c r="U58" s="588">
        <v>0.3</v>
      </c>
      <c r="V58" s="588"/>
      <c r="W58" s="588"/>
      <c r="X58" s="588"/>
      <c r="Y58" s="584">
        <v>214340</v>
      </c>
      <c r="Z58" s="584"/>
      <c r="AA58" s="584"/>
      <c r="AB58" s="584"/>
      <c r="AC58" s="584"/>
      <c r="AD58" s="584"/>
      <c r="AE58" s="584"/>
      <c r="AF58" s="584"/>
      <c r="AG58" s="584">
        <v>208389</v>
      </c>
      <c r="AH58" s="584"/>
      <c r="AI58" s="584"/>
      <c r="AJ58" s="584"/>
      <c r="AK58" s="584"/>
      <c r="AL58" s="584"/>
      <c r="AM58" s="584"/>
      <c r="AN58" s="584"/>
      <c r="AO58" s="584"/>
      <c r="AP58" s="584"/>
      <c r="AQ58" s="588">
        <v>0.5</v>
      </c>
      <c r="AR58" s="588"/>
      <c r="AS58" s="588"/>
      <c r="AT58" s="588"/>
      <c r="AU58" s="588"/>
      <c r="AV58" s="647"/>
      <c r="AW58" s="619" t="s">
        <v>46</v>
      </c>
      <c r="AX58" s="582"/>
      <c r="AY58" s="582"/>
      <c r="AZ58" s="582"/>
      <c r="BA58" s="582"/>
      <c r="BB58" s="582"/>
      <c r="BC58" s="582"/>
      <c r="BD58" s="582"/>
      <c r="BE58" s="585"/>
      <c r="BF58" s="583">
        <v>2404082</v>
      </c>
      <c r="BG58" s="584"/>
      <c r="BH58" s="584"/>
      <c r="BI58" s="584"/>
      <c r="BJ58" s="584"/>
      <c r="BK58" s="584"/>
      <c r="BL58" s="584"/>
      <c r="BM58" s="588">
        <v>3.4</v>
      </c>
      <c r="BN58" s="588"/>
      <c r="BO58" s="588"/>
      <c r="BP58" s="588"/>
      <c r="BQ58" s="584">
        <v>108223</v>
      </c>
      <c r="BR58" s="584"/>
      <c r="BS58" s="584"/>
      <c r="BT58" s="584"/>
      <c r="BU58" s="584"/>
      <c r="BV58" s="584"/>
      <c r="BW58" s="584"/>
      <c r="BX58" s="584"/>
      <c r="BY58" s="584"/>
      <c r="BZ58" s="584">
        <v>1777549</v>
      </c>
      <c r="CA58" s="584"/>
      <c r="CB58" s="584"/>
      <c r="CC58" s="584"/>
      <c r="CD58" s="584"/>
      <c r="CE58" s="584"/>
      <c r="CF58" s="706"/>
      <c r="CG58" s="707"/>
      <c r="CH58" s="697" t="s">
        <v>45</v>
      </c>
      <c r="CI58" s="698"/>
      <c r="CJ58" s="698"/>
      <c r="CK58" s="698"/>
      <c r="CL58" s="698"/>
      <c r="CM58" s="698"/>
      <c r="CN58" s="698"/>
      <c r="CO58" s="698"/>
      <c r="CP58" s="698"/>
      <c r="CQ58" s="710" t="s">
        <v>3</v>
      </c>
      <c r="CR58" s="711"/>
      <c r="CS58" s="761">
        <v>19.2</v>
      </c>
      <c r="CT58" s="762"/>
      <c r="CU58" s="762"/>
      <c r="CV58" s="762"/>
      <c r="CW58" s="762"/>
      <c r="CX58" s="762"/>
      <c r="CY58" s="762"/>
      <c r="CZ58" s="763"/>
      <c r="DA58" s="761">
        <v>18.100000000000001</v>
      </c>
      <c r="DB58" s="762"/>
      <c r="DC58" s="762"/>
      <c r="DD58" s="762"/>
      <c r="DE58" s="762"/>
      <c r="DF58" s="762"/>
      <c r="DG58" s="762"/>
      <c r="DH58" s="764"/>
      <c r="DI58" s="4"/>
    </row>
    <row r="59" spans="2:113" ht="13.5" customHeight="1">
      <c r="B59" s="659" t="s">
        <v>44</v>
      </c>
      <c r="C59" s="582"/>
      <c r="D59" s="582"/>
      <c r="E59" s="582"/>
      <c r="F59" s="582"/>
      <c r="G59" s="582"/>
      <c r="H59" s="582"/>
      <c r="I59" s="582"/>
      <c r="J59" s="582"/>
      <c r="K59" s="582"/>
      <c r="L59" s="585"/>
      <c r="M59" s="583">
        <v>7505748</v>
      </c>
      <c r="N59" s="584"/>
      <c r="O59" s="584"/>
      <c r="P59" s="584"/>
      <c r="Q59" s="584"/>
      <c r="R59" s="584"/>
      <c r="S59" s="584"/>
      <c r="T59" s="584"/>
      <c r="U59" s="588">
        <v>10.7</v>
      </c>
      <c r="V59" s="588"/>
      <c r="W59" s="588"/>
      <c r="X59" s="588"/>
      <c r="Y59" s="584">
        <v>5502455</v>
      </c>
      <c r="Z59" s="584"/>
      <c r="AA59" s="584"/>
      <c r="AB59" s="584"/>
      <c r="AC59" s="584"/>
      <c r="AD59" s="584"/>
      <c r="AE59" s="584"/>
      <c r="AF59" s="584"/>
      <c r="AG59" s="584">
        <v>4603458</v>
      </c>
      <c r="AH59" s="584"/>
      <c r="AI59" s="584"/>
      <c r="AJ59" s="584"/>
      <c r="AK59" s="584"/>
      <c r="AL59" s="584"/>
      <c r="AM59" s="584"/>
      <c r="AN59" s="584"/>
      <c r="AO59" s="584"/>
      <c r="AP59" s="584"/>
      <c r="AQ59" s="588">
        <v>11.6</v>
      </c>
      <c r="AR59" s="588"/>
      <c r="AS59" s="588"/>
      <c r="AT59" s="588"/>
      <c r="AU59" s="588"/>
      <c r="AV59" s="647"/>
      <c r="AW59" s="619" t="s">
        <v>428</v>
      </c>
      <c r="AX59" s="582"/>
      <c r="AY59" s="582"/>
      <c r="AZ59" s="582"/>
      <c r="BA59" s="582"/>
      <c r="BB59" s="582"/>
      <c r="BC59" s="582"/>
      <c r="BD59" s="582"/>
      <c r="BE59" s="585"/>
      <c r="BF59" s="583">
        <v>7664022</v>
      </c>
      <c r="BG59" s="584"/>
      <c r="BH59" s="584"/>
      <c r="BI59" s="584"/>
      <c r="BJ59" s="584"/>
      <c r="BK59" s="584"/>
      <c r="BL59" s="584"/>
      <c r="BM59" s="588">
        <v>10.9</v>
      </c>
      <c r="BN59" s="588"/>
      <c r="BO59" s="588"/>
      <c r="BP59" s="588"/>
      <c r="BQ59" s="584">
        <v>1688084</v>
      </c>
      <c r="BR59" s="584"/>
      <c r="BS59" s="584"/>
      <c r="BT59" s="584"/>
      <c r="BU59" s="584"/>
      <c r="BV59" s="584"/>
      <c r="BW59" s="584"/>
      <c r="BX59" s="584"/>
      <c r="BY59" s="584"/>
      <c r="BZ59" s="584">
        <v>5659276</v>
      </c>
      <c r="CA59" s="584"/>
      <c r="CB59" s="584"/>
      <c r="CC59" s="584"/>
      <c r="CD59" s="584"/>
      <c r="CE59" s="584"/>
      <c r="CF59" s="638" t="s">
        <v>429</v>
      </c>
      <c r="CG59" s="639"/>
      <c r="CH59" s="639"/>
      <c r="CI59" s="639"/>
      <c r="CJ59" s="640"/>
      <c r="CK59" s="632" t="s">
        <v>430</v>
      </c>
      <c r="CL59" s="632"/>
      <c r="CM59" s="632"/>
      <c r="CN59" s="632"/>
      <c r="CO59" s="632"/>
      <c r="CP59" s="632"/>
      <c r="CQ59" s="632"/>
      <c r="CR59" s="633"/>
      <c r="CS59" s="583">
        <v>3007769</v>
      </c>
      <c r="CT59" s="752"/>
      <c r="CU59" s="752"/>
      <c r="CV59" s="752"/>
      <c r="CW59" s="752"/>
      <c r="CX59" s="752"/>
      <c r="CY59" s="752"/>
      <c r="CZ59" s="753"/>
      <c r="DA59" s="583">
        <v>3266210</v>
      </c>
      <c r="DB59" s="752"/>
      <c r="DC59" s="752"/>
      <c r="DD59" s="752"/>
      <c r="DE59" s="752"/>
      <c r="DF59" s="752"/>
      <c r="DG59" s="752"/>
      <c r="DH59" s="754"/>
      <c r="DI59" s="4"/>
    </row>
    <row r="60" spans="2:113" ht="13.5" customHeight="1">
      <c r="B60" s="17"/>
      <c r="C60" s="582" t="s">
        <v>43</v>
      </c>
      <c r="D60" s="582"/>
      <c r="E60" s="582"/>
      <c r="F60" s="582"/>
      <c r="G60" s="582"/>
      <c r="H60" s="582"/>
      <c r="I60" s="582"/>
      <c r="J60" s="582"/>
      <c r="K60" s="582"/>
      <c r="L60" s="585"/>
      <c r="M60" s="583">
        <v>1422200</v>
      </c>
      <c r="N60" s="584"/>
      <c r="O60" s="584"/>
      <c r="P60" s="584"/>
      <c r="Q60" s="584"/>
      <c r="R60" s="584"/>
      <c r="S60" s="584"/>
      <c r="T60" s="584"/>
      <c r="U60" s="588">
        <v>2</v>
      </c>
      <c r="V60" s="588"/>
      <c r="W60" s="588"/>
      <c r="X60" s="588"/>
      <c r="Y60" s="584">
        <v>1096032</v>
      </c>
      <c r="Z60" s="584"/>
      <c r="AA60" s="584"/>
      <c r="AB60" s="584"/>
      <c r="AC60" s="584"/>
      <c r="AD60" s="584"/>
      <c r="AE60" s="584"/>
      <c r="AF60" s="584"/>
      <c r="AG60" s="584">
        <v>890917</v>
      </c>
      <c r="AH60" s="584"/>
      <c r="AI60" s="584"/>
      <c r="AJ60" s="584"/>
      <c r="AK60" s="584"/>
      <c r="AL60" s="584"/>
      <c r="AM60" s="584"/>
      <c r="AN60" s="584"/>
      <c r="AO60" s="584"/>
      <c r="AP60" s="584"/>
      <c r="AQ60" s="588">
        <v>2.2000000000000002</v>
      </c>
      <c r="AR60" s="588"/>
      <c r="AS60" s="588"/>
      <c r="AT60" s="588"/>
      <c r="AU60" s="588"/>
      <c r="AV60" s="647"/>
      <c r="AW60" s="619" t="s">
        <v>42</v>
      </c>
      <c r="AX60" s="582"/>
      <c r="AY60" s="582"/>
      <c r="AZ60" s="582"/>
      <c r="BA60" s="582"/>
      <c r="BB60" s="582"/>
      <c r="BC60" s="582"/>
      <c r="BD60" s="582"/>
      <c r="BE60" s="585"/>
      <c r="BF60" s="583" t="s">
        <v>368</v>
      </c>
      <c r="BG60" s="584"/>
      <c r="BH60" s="584"/>
      <c r="BI60" s="584"/>
      <c r="BJ60" s="584"/>
      <c r="BK60" s="584"/>
      <c r="BL60" s="584"/>
      <c r="BM60" s="588" t="s">
        <v>368</v>
      </c>
      <c r="BN60" s="588"/>
      <c r="BO60" s="588"/>
      <c r="BP60" s="588"/>
      <c r="BQ60" s="584" t="s">
        <v>368</v>
      </c>
      <c r="BR60" s="584"/>
      <c r="BS60" s="584"/>
      <c r="BT60" s="584"/>
      <c r="BU60" s="584"/>
      <c r="BV60" s="584"/>
      <c r="BW60" s="584"/>
      <c r="BX60" s="584"/>
      <c r="BY60" s="584"/>
      <c r="BZ60" s="584" t="s">
        <v>368</v>
      </c>
      <c r="CA60" s="584"/>
      <c r="CB60" s="584"/>
      <c r="CC60" s="584"/>
      <c r="CD60" s="584"/>
      <c r="CE60" s="584"/>
      <c r="CF60" s="641"/>
      <c r="CG60" s="642"/>
      <c r="CH60" s="642"/>
      <c r="CI60" s="642"/>
      <c r="CJ60" s="643"/>
      <c r="CK60" s="582" t="s">
        <v>431</v>
      </c>
      <c r="CL60" s="582"/>
      <c r="CM60" s="582"/>
      <c r="CN60" s="582"/>
      <c r="CO60" s="582"/>
      <c r="CP60" s="582"/>
      <c r="CQ60" s="582"/>
      <c r="CR60" s="585"/>
      <c r="CS60" s="583" t="s">
        <v>368</v>
      </c>
      <c r="CT60" s="752"/>
      <c r="CU60" s="752"/>
      <c r="CV60" s="752"/>
      <c r="CW60" s="752"/>
      <c r="CX60" s="752"/>
      <c r="CY60" s="752"/>
      <c r="CZ60" s="753"/>
      <c r="DA60" s="583" t="s">
        <v>368</v>
      </c>
      <c r="DB60" s="752"/>
      <c r="DC60" s="752"/>
      <c r="DD60" s="752"/>
      <c r="DE60" s="752"/>
      <c r="DF60" s="752"/>
      <c r="DG60" s="752"/>
      <c r="DH60" s="754"/>
      <c r="DI60" s="4"/>
    </row>
    <row r="61" spans="2:113" ht="13.5" customHeight="1">
      <c r="B61" s="659" t="s">
        <v>41</v>
      </c>
      <c r="C61" s="582"/>
      <c r="D61" s="582"/>
      <c r="E61" s="582"/>
      <c r="F61" s="582"/>
      <c r="G61" s="582"/>
      <c r="H61" s="582"/>
      <c r="I61" s="582"/>
      <c r="J61" s="582"/>
      <c r="K61" s="582"/>
      <c r="L61" s="585"/>
      <c r="M61" s="583">
        <v>7623251</v>
      </c>
      <c r="N61" s="584"/>
      <c r="O61" s="584"/>
      <c r="P61" s="584"/>
      <c r="Q61" s="584"/>
      <c r="R61" s="584"/>
      <c r="S61" s="584"/>
      <c r="T61" s="584"/>
      <c r="U61" s="588">
        <v>10.9</v>
      </c>
      <c r="V61" s="588"/>
      <c r="W61" s="588"/>
      <c r="X61" s="588"/>
      <c r="Y61" s="584">
        <v>6820922</v>
      </c>
      <c r="Z61" s="584"/>
      <c r="AA61" s="584"/>
      <c r="AB61" s="584"/>
      <c r="AC61" s="584"/>
      <c r="AD61" s="584"/>
      <c r="AE61" s="584"/>
      <c r="AF61" s="584"/>
      <c r="AG61" s="584">
        <v>4656052</v>
      </c>
      <c r="AH61" s="584"/>
      <c r="AI61" s="584"/>
      <c r="AJ61" s="584"/>
      <c r="AK61" s="584"/>
      <c r="AL61" s="584"/>
      <c r="AM61" s="584"/>
      <c r="AN61" s="584"/>
      <c r="AO61" s="584"/>
      <c r="AP61" s="584"/>
      <c r="AQ61" s="588">
        <v>11.7</v>
      </c>
      <c r="AR61" s="588"/>
      <c r="AS61" s="588"/>
      <c r="AT61" s="588"/>
      <c r="AU61" s="588"/>
      <c r="AV61" s="647"/>
      <c r="AW61" s="619" t="s">
        <v>40</v>
      </c>
      <c r="AX61" s="582"/>
      <c r="AY61" s="582"/>
      <c r="AZ61" s="582"/>
      <c r="BA61" s="582"/>
      <c r="BB61" s="582"/>
      <c r="BC61" s="582"/>
      <c r="BD61" s="582"/>
      <c r="BE61" s="585"/>
      <c r="BF61" s="583">
        <v>5955935</v>
      </c>
      <c r="BG61" s="584"/>
      <c r="BH61" s="584"/>
      <c r="BI61" s="584"/>
      <c r="BJ61" s="584"/>
      <c r="BK61" s="584"/>
      <c r="BL61" s="584"/>
      <c r="BM61" s="588">
        <v>8.5</v>
      </c>
      <c r="BN61" s="588"/>
      <c r="BO61" s="588"/>
      <c r="BP61" s="588"/>
      <c r="BQ61" s="584" t="s">
        <v>368</v>
      </c>
      <c r="BR61" s="584"/>
      <c r="BS61" s="584"/>
      <c r="BT61" s="584"/>
      <c r="BU61" s="584"/>
      <c r="BV61" s="584"/>
      <c r="BW61" s="584"/>
      <c r="BX61" s="584"/>
      <c r="BY61" s="584"/>
      <c r="BZ61" s="584">
        <v>5955252</v>
      </c>
      <c r="CA61" s="584"/>
      <c r="CB61" s="584"/>
      <c r="CC61" s="584"/>
      <c r="CD61" s="584"/>
      <c r="CE61" s="584"/>
      <c r="CF61" s="644"/>
      <c r="CG61" s="645"/>
      <c r="CH61" s="645"/>
      <c r="CI61" s="645"/>
      <c r="CJ61" s="646"/>
      <c r="CK61" s="662" t="s">
        <v>432</v>
      </c>
      <c r="CL61" s="662"/>
      <c r="CM61" s="662"/>
      <c r="CN61" s="662"/>
      <c r="CO61" s="662"/>
      <c r="CP61" s="662"/>
      <c r="CQ61" s="662"/>
      <c r="CR61" s="663"/>
      <c r="CS61" s="583">
        <v>2990087</v>
      </c>
      <c r="CT61" s="752"/>
      <c r="CU61" s="752"/>
      <c r="CV61" s="752"/>
      <c r="CW61" s="752"/>
      <c r="CX61" s="752"/>
      <c r="CY61" s="752"/>
      <c r="CZ61" s="753"/>
      <c r="DA61" s="583">
        <v>3073288</v>
      </c>
      <c r="DB61" s="752"/>
      <c r="DC61" s="752"/>
      <c r="DD61" s="752"/>
      <c r="DE61" s="752"/>
      <c r="DF61" s="752"/>
      <c r="DG61" s="752"/>
      <c r="DH61" s="754"/>
      <c r="DI61" s="4"/>
    </row>
    <row r="62" spans="2:113" ht="13.5" customHeight="1">
      <c r="B62" s="659" t="s">
        <v>39</v>
      </c>
      <c r="C62" s="582"/>
      <c r="D62" s="582"/>
      <c r="E62" s="582"/>
      <c r="F62" s="582"/>
      <c r="G62" s="582"/>
      <c r="H62" s="582"/>
      <c r="I62" s="582"/>
      <c r="J62" s="582"/>
      <c r="K62" s="582"/>
      <c r="L62" s="585"/>
      <c r="M62" s="583">
        <v>1587236</v>
      </c>
      <c r="N62" s="584"/>
      <c r="O62" s="584"/>
      <c r="P62" s="584"/>
      <c r="Q62" s="584"/>
      <c r="R62" s="584"/>
      <c r="S62" s="584"/>
      <c r="T62" s="584"/>
      <c r="U62" s="588">
        <v>2.2999999999999998</v>
      </c>
      <c r="V62" s="588"/>
      <c r="W62" s="588"/>
      <c r="X62" s="588"/>
      <c r="Y62" s="584">
        <v>1492882</v>
      </c>
      <c r="Z62" s="584"/>
      <c r="AA62" s="584"/>
      <c r="AB62" s="584"/>
      <c r="AC62" s="584"/>
      <c r="AD62" s="584"/>
      <c r="AE62" s="584"/>
      <c r="AF62" s="584"/>
      <c r="AG62" s="584" t="s">
        <v>368</v>
      </c>
      <c r="AH62" s="584"/>
      <c r="AI62" s="584"/>
      <c r="AJ62" s="584"/>
      <c r="AK62" s="584"/>
      <c r="AL62" s="584"/>
      <c r="AM62" s="584"/>
      <c r="AN62" s="584"/>
      <c r="AO62" s="584"/>
      <c r="AP62" s="584"/>
      <c r="AQ62" s="588" t="s">
        <v>368</v>
      </c>
      <c r="AR62" s="588"/>
      <c r="AS62" s="588"/>
      <c r="AT62" s="588"/>
      <c r="AU62" s="588"/>
      <c r="AV62" s="647"/>
      <c r="AW62" s="619" t="s">
        <v>433</v>
      </c>
      <c r="AX62" s="582"/>
      <c r="AY62" s="582"/>
      <c r="AZ62" s="582"/>
      <c r="BA62" s="582"/>
      <c r="BB62" s="582"/>
      <c r="BC62" s="582"/>
      <c r="BD62" s="582"/>
      <c r="BE62" s="585"/>
      <c r="BF62" s="583" t="s">
        <v>368</v>
      </c>
      <c r="BG62" s="584"/>
      <c r="BH62" s="584"/>
      <c r="BI62" s="584"/>
      <c r="BJ62" s="584"/>
      <c r="BK62" s="584"/>
      <c r="BL62" s="584"/>
      <c r="BM62" s="588" t="s">
        <v>368</v>
      </c>
      <c r="BN62" s="588"/>
      <c r="BO62" s="588"/>
      <c r="BP62" s="588"/>
      <c r="BQ62" s="584" t="s">
        <v>368</v>
      </c>
      <c r="BR62" s="584"/>
      <c r="BS62" s="584"/>
      <c r="BT62" s="584"/>
      <c r="BU62" s="584"/>
      <c r="BV62" s="584"/>
      <c r="BW62" s="584"/>
      <c r="BX62" s="584"/>
      <c r="BY62" s="584"/>
      <c r="BZ62" s="584" t="s">
        <v>368</v>
      </c>
      <c r="CA62" s="584"/>
      <c r="CB62" s="584"/>
      <c r="CC62" s="584"/>
      <c r="CD62" s="584"/>
      <c r="CE62" s="584"/>
      <c r="CF62" s="648" t="s">
        <v>38</v>
      </c>
      <c r="CG62" s="649"/>
      <c r="CH62" s="649"/>
      <c r="CI62" s="649"/>
      <c r="CJ62" s="649"/>
      <c r="CK62" s="649"/>
      <c r="CL62" s="649"/>
      <c r="CM62" s="649"/>
      <c r="CN62" s="649"/>
      <c r="CO62" s="649"/>
      <c r="CP62" s="649"/>
      <c r="CQ62" s="649"/>
      <c r="CR62" s="649"/>
      <c r="CS62" s="755">
        <v>54263324</v>
      </c>
      <c r="CT62" s="756"/>
      <c r="CU62" s="756"/>
      <c r="CV62" s="756"/>
      <c r="CW62" s="756"/>
      <c r="CX62" s="756"/>
      <c r="CY62" s="756"/>
      <c r="CZ62" s="757"/>
      <c r="DA62" s="758">
        <v>55409719</v>
      </c>
      <c r="DB62" s="756"/>
      <c r="DC62" s="756"/>
      <c r="DD62" s="756"/>
      <c r="DE62" s="756"/>
      <c r="DF62" s="756"/>
      <c r="DG62" s="756"/>
      <c r="DH62" s="759"/>
      <c r="DI62" s="4"/>
    </row>
    <row r="63" spans="2:113" ht="13.5" customHeight="1">
      <c r="B63" s="659" t="s">
        <v>37</v>
      </c>
      <c r="C63" s="582"/>
      <c r="D63" s="582"/>
      <c r="E63" s="582"/>
      <c r="F63" s="582"/>
      <c r="G63" s="582"/>
      <c r="H63" s="582"/>
      <c r="I63" s="582"/>
      <c r="J63" s="582"/>
      <c r="K63" s="582"/>
      <c r="L63" s="585"/>
      <c r="M63" s="583">
        <v>5410</v>
      </c>
      <c r="N63" s="584"/>
      <c r="O63" s="584"/>
      <c r="P63" s="584"/>
      <c r="Q63" s="584"/>
      <c r="R63" s="584"/>
      <c r="S63" s="584"/>
      <c r="T63" s="584"/>
      <c r="U63" s="588">
        <v>0</v>
      </c>
      <c r="V63" s="588"/>
      <c r="W63" s="588"/>
      <c r="X63" s="588"/>
      <c r="Y63" s="584">
        <v>2714</v>
      </c>
      <c r="Z63" s="584"/>
      <c r="AA63" s="584"/>
      <c r="AB63" s="584"/>
      <c r="AC63" s="584"/>
      <c r="AD63" s="584"/>
      <c r="AE63" s="584"/>
      <c r="AF63" s="584"/>
      <c r="AG63" s="584">
        <v>714</v>
      </c>
      <c r="AH63" s="584"/>
      <c r="AI63" s="584"/>
      <c r="AJ63" s="584"/>
      <c r="AK63" s="584"/>
      <c r="AL63" s="584"/>
      <c r="AM63" s="584"/>
      <c r="AN63" s="584"/>
      <c r="AO63" s="584"/>
      <c r="AP63" s="584"/>
      <c r="AQ63" s="588">
        <v>0</v>
      </c>
      <c r="AR63" s="588"/>
      <c r="AS63" s="588"/>
      <c r="AT63" s="588"/>
      <c r="AU63" s="588"/>
      <c r="AV63" s="647"/>
      <c r="AW63" s="619" t="s">
        <v>35</v>
      </c>
      <c r="AX63" s="582"/>
      <c r="AY63" s="582"/>
      <c r="AZ63" s="582"/>
      <c r="BA63" s="582"/>
      <c r="BB63" s="582"/>
      <c r="BC63" s="582"/>
      <c r="BD63" s="582"/>
      <c r="BE63" s="585"/>
      <c r="BF63" s="583" t="s">
        <v>368</v>
      </c>
      <c r="BG63" s="584"/>
      <c r="BH63" s="584"/>
      <c r="BI63" s="584"/>
      <c r="BJ63" s="584"/>
      <c r="BK63" s="584"/>
      <c r="BL63" s="584"/>
      <c r="BM63" s="588" t="s">
        <v>368</v>
      </c>
      <c r="BN63" s="588"/>
      <c r="BO63" s="588"/>
      <c r="BP63" s="588"/>
      <c r="BQ63" s="584" t="s">
        <v>368</v>
      </c>
      <c r="BR63" s="584"/>
      <c r="BS63" s="584"/>
      <c r="BT63" s="584"/>
      <c r="BU63" s="584"/>
      <c r="BV63" s="584"/>
      <c r="BW63" s="584"/>
      <c r="BX63" s="584"/>
      <c r="BY63" s="584"/>
      <c r="BZ63" s="584" t="s">
        <v>368</v>
      </c>
      <c r="CA63" s="584"/>
      <c r="CB63" s="584"/>
      <c r="CC63" s="584"/>
      <c r="CD63" s="584"/>
      <c r="CE63" s="584"/>
      <c r="CF63" s="650" t="s">
        <v>434</v>
      </c>
      <c r="CG63" s="651"/>
      <c r="CH63" s="651"/>
      <c r="CI63" s="651"/>
      <c r="CJ63" s="652"/>
      <c r="CK63" s="619" t="s">
        <v>36</v>
      </c>
      <c r="CL63" s="582"/>
      <c r="CM63" s="582"/>
      <c r="CN63" s="582"/>
      <c r="CO63" s="582"/>
      <c r="CP63" s="582"/>
      <c r="CQ63" s="582"/>
      <c r="CR63" s="585"/>
      <c r="CS63" s="583">
        <v>3969475</v>
      </c>
      <c r="CT63" s="752"/>
      <c r="CU63" s="752"/>
      <c r="CV63" s="752"/>
      <c r="CW63" s="752"/>
      <c r="CX63" s="752"/>
      <c r="CY63" s="752"/>
      <c r="CZ63" s="753"/>
      <c r="DA63" s="583">
        <v>284010</v>
      </c>
      <c r="DB63" s="752"/>
      <c r="DC63" s="752"/>
      <c r="DD63" s="752"/>
      <c r="DE63" s="752"/>
      <c r="DF63" s="752"/>
      <c r="DG63" s="752"/>
      <c r="DH63" s="754"/>
      <c r="DI63" s="4"/>
    </row>
    <row r="64" spans="2:113" ht="13.5" customHeight="1">
      <c r="B64" s="659" t="s">
        <v>35</v>
      </c>
      <c r="C64" s="582"/>
      <c r="D64" s="582"/>
      <c r="E64" s="582"/>
      <c r="F64" s="582"/>
      <c r="G64" s="582"/>
      <c r="H64" s="582"/>
      <c r="I64" s="582"/>
      <c r="J64" s="582"/>
      <c r="K64" s="582"/>
      <c r="L64" s="585"/>
      <c r="M64" s="583" t="s">
        <v>368</v>
      </c>
      <c r="N64" s="584"/>
      <c r="O64" s="584"/>
      <c r="P64" s="584"/>
      <c r="Q64" s="584"/>
      <c r="R64" s="584"/>
      <c r="S64" s="584"/>
      <c r="T64" s="584"/>
      <c r="U64" s="588" t="s">
        <v>368</v>
      </c>
      <c r="V64" s="588"/>
      <c r="W64" s="588"/>
      <c r="X64" s="588"/>
      <c r="Y64" s="584" t="s">
        <v>368</v>
      </c>
      <c r="Z64" s="584"/>
      <c r="AA64" s="584"/>
      <c r="AB64" s="584"/>
      <c r="AC64" s="584"/>
      <c r="AD64" s="584"/>
      <c r="AE64" s="584"/>
      <c r="AF64" s="584"/>
      <c r="AW64" s="660" t="s">
        <v>6</v>
      </c>
      <c r="AX64" s="582"/>
      <c r="AY64" s="582"/>
      <c r="AZ64" s="582"/>
      <c r="BA64" s="582"/>
      <c r="BB64" s="582"/>
      <c r="BC64" s="582"/>
      <c r="BD64" s="582"/>
      <c r="BE64" s="585"/>
      <c r="BF64" s="583">
        <v>70147688</v>
      </c>
      <c r="BG64" s="584"/>
      <c r="BH64" s="584"/>
      <c r="BI64" s="584"/>
      <c r="BJ64" s="584"/>
      <c r="BK64" s="584"/>
      <c r="BL64" s="584"/>
      <c r="BM64" s="588">
        <v>100</v>
      </c>
      <c r="BN64" s="588"/>
      <c r="BO64" s="588"/>
      <c r="BP64" s="588"/>
      <c r="BQ64" s="584">
        <v>5517172</v>
      </c>
      <c r="BR64" s="584"/>
      <c r="BS64" s="584"/>
      <c r="BT64" s="584"/>
      <c r="BU64" s="584"/>
      <c r="BV64" s="584"/>
      <c r="BW64" s="584"/>
      <c r="BX64" s="584"/>
      <c r="BY64" s="584"/>
      <c r="BZ64" s="584">
        <v>44664667</v>
      </c>
      <c r="CA64" s="584"/>
      <c r="CB64" s="584"/>
      <c r="CC64" s="584"/>
      <c r="CD64" s="584"/>
      <c r="CE64" s="584"/>
      <c r="CF64" s="653"/>
      <c r="CG64" s="654"/>
      <c r="CH64" s="654"/>
      <c r="CI64" s="654"/>
      <c r="CJ64" s="655"/>
      <c r="CK64" s="619" t="s">
        <v>34</v>
      </c>
      <c r="CL64" s="582"/>
      <c r="CM64" s="582"/>
      <c r="CN64" s="582"/>
      <c r="CO64" s="582"/>
      <c r="CP64" s="582"/>
      <c r="CQ64" s="582"/>
      <c r="CR64" s="585"/>
      <c r="CS64" s="583" t="s">
        <v>368</v>
      </c>
      <c r="CT64" s="752"/>
      <c r="CU64" s="752"/>
      <c r="CV64" s="752"/>
      <c r="CW64" s="752"/>
      <c r="CX64" s="752"/>
      <c r="CY64" s="752"/>
      <c r="CZ64" s="753"/>
      <c r="DA64" s="583" t="s">
        <v>368</v>
      </c>
      <c r="DB64" s="752"/>
      <c r="DC64" s="752"/>
      <c r="DD64" s="752"/>
      <c r="DE64" s="752"/>
      <c r="DF64" s="752"/>
      <c r="DG64" s="752"/>
      <c r="DH64" s="754"/>
      <c r="DI64" s="4"/>
    </row>
    <row r="65" spans="2:113" ht="13.5" customHeight="1">
      <c r="B65" s="659" t="s">
        <v>33</v>
      </c>
      <c r="C65" s="582"/>
      <c r="D65" s="582"/>
      <c r="E65" s="582"/>
      <c r="F65" s="582"/>
      <c r="G65" s="582"/>
      <c r="H65" s="582"/>
      <c r="I65" s="582"/>
      <c r="J65" s="582"/>
      <c r="K65" s="582"/>
      <c r="L65" s="585"/>
      <c r="M65" s="583">
        <v>5517172</v>
      </c>
      <c r="N65" s="584"/>
      <c r="O65" s="584"/>
      <c r="P65" s="584"/>
      <c r="Q65" s="584"/>
      <c r="R65" s="584"/>
      <c r="S65" s="584"/>
      <c r="T65" s="584"/>
      <c r="U65" s="588">
        <v>7.9</v>
      </c>
      <c r="V65" s="588"/>
      <c r="W65" s="588"/>
      <c r="X65" s="588"/>
      <c r="Y65" s="584">
        <v>1077953</v>
      </c>
      <c r="Z65" s="584"/>
      <c r="AA65" s="584"/>
      <c r="AB65" s="584"/>
      <c r="AC65" s="584"/>
      <c r="AD65" s="584"/>
      <c r="AE65" s="584"/>
      <c r="AF65" s="584"/>
      <c r="AG65" s="18"/>
      <c r="AH65" s="745" t="s">
        <v>435</v>
      </c>
      <c r="AI65" s="745"/>
      <c r="AJ65" s="745"/>
      <c r="AK65" s="745"/>
      <c r="AL65" s="745"/>
      <c r="AM65" s="745"/>
      <c r="AN65" s="745"/>
      <c r="AO65" s="745"/>
      <c r="AP65" s="745"/>
      <c r="AQ65" s="745"/>
      <c r="AR65" s="745"/>
      <c r="AS65" s="745"/>
      <c r="AT65" s="745"/>
      <c r="AU65" s="745"/>
      <c r="AV65" s="746"/>
      <c r="AW65" s="661"/>
      <c r="AX65" s="662"/>
      <c r="AY65" s="662"/>
      <c r="AZ65" s="662"/>
      <c r="BA65" s="662"/>
      <c r="BB65" s="662"/>
      <c r="BC65" s="662"/>
      <c r="BD65" s="662"/>
      <c r="BE65" s="663"/>
      <c r="BF65" s="664"/>
      <c r="BG65" s="665"/>
      <c r="BH65" s="665"/>
      <c r="BI65" s="665"/>
      <c r="BJ65" s="665"/>
      <c r="BK65" s="665"/>
      <c r="BL65" s="665"/>
      <c r="BM65" s="666"/>
      <c r="BN65" s="666"/>
      <c r="BO65" s="666"/>
      <c r="BP65" s="666"/>
      <c r="BQ65" s="665"/>
      <c r="BR65" s="665"/>
      <c r="BS65" s="665"/>
      <c r="BT65" s="665"/>
      <c r="BU65" s="665"/>
      <c r="BV65" s="665"/>
      <c r="BW65" s="665"/>
      <c r="BX65" s="665"/>
      <c r="BY65" s="665"/>
      <c r="BZ65" s="665"/>
      <c r="CA65" s="665"/>
      <c r="CB65" s="665"/>
      <c r="CC65" s="665"/>
      <c r="CD65" s="665"/>
      <c r="CE65" s="665"/>
      <c r="CF65" s="653"/>
      <c r="CG65" s="654"/>
      <c r="CH65" s="654"/>
      <c r="CI65" s="654"/>
      <c r="CJ65" s="655"/>
      <c r="CK65" s="619" t="s">
        <v>32</v>
      </c>
      <c r="CL65" s="582"/>
      <c r="CM65" s="582"/>
      <c r="CN65" s="582"/>
      <c r="CO65" s="582"/>
      <c r="CP65" s="582"/>
      <c r="CQ65" s="582"/>
      <c r="CR65" s="585"/>
      <c r="CS65" s="583">
        <v>4105439</v>
      </c>
      <c r="CT65" s="752"/>
      <c r="CU65" s="752"/>
      <c r="CV65" s="752"/>
      <c r="CW65" s="752"/>
      <c r="CX65" s="752"/>
      <c r="CY65" s="752"/>
      <c r="CZ65" s="753"/>
      <c r="DA65" s="583">
        <v>4922957</v>
      </c>
      <c r="DB65" s="752"/>
      <c r="DC65" s="752"/>
      <c r="DD65" s="752"/>
      <c r="DE65" s="752"/>
      <c r="DF65" s="752"/>
      <c r="DG65" s="752"/>
      <c r="DH65" s="754"/>
      <c r="DI65" s="4"/>
    </row>
    <row r="66" spans="2:113" ht="13.5" customHeight="1">
      <c r="B66" s="17"/>
      <c r="C66" s="667" t="s">
        <v>31</v>
      </c>
      <c r="D66" s="667"/>
      <c r="E66" s="667"/>
      <c r="F66" s="667"/>
      <c r="G66" s="667"/>
      <c r="H66" s="667"/>
      <c r="I66" s="667"/>
      <c r="J66" s="667"/>
      <c r="K66" s="667"/>
      <c r="L66" s="668"/>
      <c r="M66" s="583">
        <v>129384</v>
      </c>
      <c r="N66" s="584"/>
      <c r="O66" s="584"/>
      <c r="P66" s="584"/>
      <c r="Q66" s="584"/>
      <c r="R66" s="584"/>
      <c r="S66" s="584"/>
      <c r="T66" s="584"/>
      <c r="U66" s="588">
        <v>0.2</v>
      </c>
      <c r="V66" s="588"/>
      <c r="W66" s="588"/>
      <c r="X66" s="588"/>
      <c r="Y66" s="584">
        <v>129384</v>
      </c>
      <c r="Z66" s="584"/>
      <c r="AA66" s="584"/>
      <c r="AB66" s="584"/>
      <c r="AC66" s="584"/>
      <c r="AD66" s="584"/>
      <c r="AE66" s="584"/>
      <c r="AF66" s="584"/>
      <c r="AG66" s="11"/>
      <c r="AH66" s="676">
        <v>37777519</v>
      </c>
      <c r="AI66" s="676"/>
      <c r="AJ66" s="676"/>
      <c r="AK66" s="676"/>
      <c r="AL66" s="676"/>
      <c r="AM66" s="676"/>
      <c r="AN66" s="676"/>
      <c r="AO66" s="676"/>
      <c r="AP66" s="676"/>
      <c r="AQ66" s="676"/>
      <c r="AR66" s="676"/>
      <c r="AS66" s="676"/>
      <c r="AT66" s="677" t="s">
        <v>5</v>
      </c>
      <c r="AU66" s="677"/>
      <c r="AV66" s="14"/>
      <c r="AW66" s="678" t="s">
        <v>436</v>
      </c>
      <c r="AX66" s="679"/>
      <c r="AY66" s="728" t="s">
        <v>30</v>
      </c>
      <c r="AZ66" s="747"/>
      <c r="BA66" s="747"/>
      <c r="BB66" s="747"/>
      <c r="BC66" s="747"/>
      <c r="BD66" s="747"/>
      <c r="BE66" s="748"/>
      <c r="BF66" s="749">
        <v>7832756</v>
      </c>
      <c r="BG66" s="750"/>
      <c r="BH66" s="750"/>
      <c r="BI66" s="750"/>
      <c r="BJ66" s="750"/>
      <c r="BK66" s="751"/>
      <c r="BL66" s="719" t="s">
        <v>437</v>
      </c>
      <c r="BM66" s="722" t="s">
        <v>438</v>
      </c>
      <c r="BN66" s="728" t="s">
        <v>29</v>
      </c>
      <c r="BO66" s="632"/>
      <c r="BP66" s="632"/>
      <c r="BQ66" s="632"/>
      <c r="BR66" s="632"/>
      <c r="BS66" s="632"/>
      <c r="BT66" s="632"/>
      <c r="BU66" s="632"/>
      <c r="BV66" s="632"/>
      <c r="BW66" s="632"/>
      <c r="BX66" s="632"/>
      <c r="BY66" s="633"/>
      <c r="BZ66" s="749">
        <v>677208</v>
      </c>
      <c r="CA66" s="750"/>
      <c r="CB66" s="750"/>
      <c r="CC66" s="750"/>
      <c r="CD66" s="750"/>
      <c r="CE66" s="750"/>
      <c r="CF66" s="656"/>
      <c r="CG66" s="657"/>
      <c r="CH66" s="657"/>
      <c r="CI66" s="657"/>
      <c r="CJ66" s="658"/>
      <c r="CK66" s="697" t="s">
        <v>28</v>
      </c>
      <c r="CL66" s="662"/>
      <c r="CM66" s="662"/>
      <c r="CN66" s="662"/>
      <c r="CO66" s="662"/>
      <c r="CP66" s="662"/>
      <c r="CQ66" s="662"/>
      <c r="CR66" s="663"/>
      <c r="CS66" s="583" t="s">
        <v>368</v>
      </c>
      <c r="CT66" s="752"/>
      <c r="CU66" s="752"/>
      <c r="CV66" s="752"/>
      <c r="CW66" s="752"/>
      <c r="CX66" s="752"/>
      <c r="CY66" s="752"/>
      <c r="CZ66" s="753"/>
      <c r="DA66" s="583" t="s">
        <v>368</v>
      </c>
      <c r="DB66" s="752"/>
      <c r="DC66" s="752"/>
      <c r="DD66" s="752"/>
      <c r="DE66" s="752"/>
      <c r="DF66" s="752"/>
      <c r="DG66" s="752"/>
      <c r="DH66" s="754"/>
      <c r="DI66" s="4"/>
    </row>
    <row r="67" spans="2:113" ht="13.5" customHeight="1">
      <c r="B67" s="187"/>
      <c r="C67" s="725" t="s">
        <v>27</v>
      </c>
      <c r="D67" s="726"/>
      <c r="E67" s="726"/>
      <c r="F67" s="726"/>
      <c r="G67" s="726"/>
      <c r="H67" s="726"/>
      <c r="I67" s="726"/>
      <c r="J67" s="726"/>
      <c r="K67" s="726"/>
      <c r="L67" s="727"/>
      <c r="M67" s="741">
        <v>5517172</v>
      </c>
      <c r="N67" s="742"/>
      <c r="O67" s="742"/>
      <c r="P67" s="742"/>
      <c r="Q67" s="742"/>
      <c r="R67" s="742"/>
      <c r="S67" s="742"/>
      <c r="T67" s="742"/>
      <c r="U67" s="743">
        <v>7.9</v>
      </c>
      <c r="V67" s="743"/>
      <c r="W67" s="743"/>
      <c r="X67" s="743"/>
      <c r="Y67" s="742">
        <v>1077953</v>
      </c>
      <c r="Z67" s="742"/>
      <c r="AA67" s="742"/>
      <c r="AB67" s="742"/>
      <c r="AC67" s="742"/>
      <c r="AD67" s="742"/>
      <c r="AE67" s="742"/>
      <c r="AF67" s="744"/>
      <c r="AG67" s="11"/>
      <c r="AH67" s="582" t="s">
        <v>26</v>
      </c>
      <c r="AI67" s="582"/>
      <c r="AJ67" s="582"/>
      <c r="AK67" s="582"/>
      <c r="AL67" s="582"/>
      <c r="AM67" s="582"/>
      <c r="AN67" s="582"/>
      <c r="AO67" s="582"/>
      <c r="AP67" s="582"/>
      <c r="AQ67" s="582"/>
      <c r="AR67" s="582"/>
      <c r="AS67" s="582"/>
      <c r="AT67" s="582"/>
      <c r="AU67" s="582"/>
      <c r="AV67" s="626"/>
      <c r="AW67" s="680"/>
      <c r="AX67" s="681"/>
      <c r="AY67" s="669" t="s">
        <v>439</v>
      </c>
      <c r="AZ67" s="670"/>
      <c r="BA67" s="670"/>
      <c r="BB67" s="670"/>
      <c r="BC67" s="670"/>
      <c r="BD67" s="670"/>
      <c r="BE67" s="671"/>
      <c r="BF67" s="583">
        <v>350000</v>
      </c>
      <c r="BG67" s="584"/>
      <c r="BH67" s="584"/>
      <c r="BI67" s="584"/>
      <c r="BJ67" s="584"/>
      <c r="BK67" s="672"/>
      <c r="BL67" s="720"/>
      <c r="BM67" s="723"/>
      <c r="BN67" s="619" t="s">
        <v>25</v>
      </c>
      <c r="BO67" s="582"/>
      <c r="BP67" s="582"/>
      <c r="BQ67" s="582"/>
      <c r="BR67" s="582"/>
      <c r="BS67" s="582"/>
      <c r="BT67" s="582"/>
      <c r="BU67" s="582"/>
      <c r="BV67" s="582"/>
      <c r="BW67" s="582"/>
      <c r="BX67" s="582"/>
      <c r="BY67" s="585"/>
      <c r="BZ67" s="583">
        <v>-1173258</v>
      </c>
      <c r="CA67" s="584"/>
      <c r="CB67" s="584"/>
      <c r="CC67" s="584"/>
      <c r="CD67" s="584"/>
      <c r="CE67" s="584"/>
      <c r="CF67" s="728" t="s">
        <v>24</v>
      </c>
      <c r="CG67" s="729"/>
      <c r="CH67" s="729"/>
      <c r="CI67" s="729"/>
      <c r="CJ67" s="729"/>
      <c r="CK67" s="729"/>
      <c r="CL67" s="729"/>
      <c r="CM67" s="729"/>
      <c r="CN67" s="729"/>
      <c r="CO67" s="729"/>
      <c r="CP67" s="729"/>
      <c r="CQ67" s="729"/>
      <c r="CR67" s="729"/>
      <c r="CS67" s="730" t="s">
        <v>368</v>
      </c>
      <c r="CT67" s="614"/>
      <c r="CU67" s="614"/>
      <c r="CV67" s="614"/>
      <c r="CW67" s="614"/>
      <c r="CX67" s="614"/>
      <c r="CY67" s="614"/>
      <c r="CZ67" s="731"/>
      <c r="DA67" s="613" t="s">
        <v>368</v>
      </c>
      <c r="DB67" s="614"/>
      <c r="DC67" s="614"/>
      <c r="DD67" s="614"/>
      <c r="DE67" s="614"/>
      <c r="DF67" s="614"/>
      <c r="DG67" s="614"/>
      <c r="DH67" s="615"/>
      <c r="DI67" s="4"/>
    </row>
    <row r="68" spans="2:113" ht="13.5" customHeight="1">
      <c r="B68" s="616" t="s">
        <v>23</v>
      </c>
      <c r="C68" s="13"/>
      <c r="D68" s="582" t="s">
        <v>22</v>
      </c>
      <c r="E68" s="582"/>
      <c r="F68" s="582"/>
      <c r="G68" s="582"/>
      <c r="H68" s="582"/>
      <c r="I68" s="582"/>
      <c r="J68" s="582"/>
      <c r="K68" s="582"/>
      <c r="L68" s="585"/>
      <c r="M68" s="583">
        <v>1944046</v>
      </c>
      <c r="N68" s="584"/>
      <c r="O68" s="584"/>
      <c r="P68" s="584"/>
      <c r="Q68" s="584"/>
      <c r="R68" s="584"/>
      <c r="S68" s="584"/>
      <c r="T68" s="584"/>
      <c r="U68" s="588">
        <v>2.8</v>
      </c>
      <c r="V68" s="588"/>
      <c r="W68" s="588"/>
      <c r="X68" s="588"/>
      <c r="Y68" s="584">
        <v>98648</v>
      </c>
      <c r="Z68" s="584"/>
      <c r="AA68" s="584"/>
      <c r="AB68" s="584"/>
      <c r="AC68" s="584"/>
      <c r="AD68" s="584"/>
      <c r="AE68" s="584"/>
      <c r="AF68" s="672"/>
      <c r="AG68" s="11"/>
      <c r="AH68" s="4"/>
      <c r="AI68" s="4"/>
      <c r="AJ68" s="4"/>
      <c r="AK68" s="617">
        <v>95.1</v>
      </c>
      <c r="AL68" s="617"/>
      <c r="AM68" s="617"/>
      <c r="AN68" s="282" t="s">
        <v>21</v>
      </c>
      <c r="AO68" s="16"/>
      <c r="AP68" s="16"/>
      <c r="AQ68" s="15" t="s">
        <v>440</v>
      </c>
      <c r="AR68" s="618">
        <v>101.5</v>
      </c>
      <c r="AS68" s="618"/>
      <c r="AT68" s="618"/>
      <c r="AU68" s="282" t="s">
        <v>21</v>
      </c>
      <c r="AV68" s="14" t="s">
        <v>441</v>
      </c>
      <c r="AW68" s="680"/>
      <c r="AX68" s="681"/>
      <c r="AY68" s="669" t="s">
        <v>486</v>
      </c>
      <c r="AZ68" s="670"/>
      <c r="BA68" s="670"/>
      <c r="BB68" s="670"/>
      <c r="BC68" s="670"/>
      <c r="BD68" s="670"/>
      <c r="BE68" s="671"/>
      <c r="BF68" s="583">
        <v>205183</v>
      </c>
      <c r="BG68" s="584"/>
      <c r="BH68" s="584"/>
      <c r="BI68" s="584"/>
      <c r="BJ68" s="584"/>
      <c r="BK68" s="672"/>
      <c r="BL68" s="720"/>
      <c r="BM68" s="723"/>
      <c r="BN68" s="619" t="s">
        <v>20</v>
      </c>
      <c r="BO68" s="582"/>
      <c r="BP68" s="582"/>
      <c r="BQ68" s="582"/>
      <c r="BR68" s="582"/>
      <c r="BS68" s="582"/>
      <c r="BT68" s="582"/>
      <c r="BU68" s="582"/>
      <c r="BV68" s="582"/>
      <c r="BW68" s="582"/>
      <c r="BX68" s="582"/>
      <c r="BY68" s="585"/>
      <c r="BZ68" s="583">
        <v>29431</v>
      </c>
      <c r="CA68" s="584"/>
      <c r="CB68" s="584"/>
      <c r="CC68" s="584"/>
      <c r="CD68" s="584"/>
      <c r="CE68" s="584"/>
      <c r="CF68" s="619" t="s">
        <v>19</v>
      </c>
      <c r="CG68" s="620"/>
      <c r="CH68" s="620"/>
      <c r="CI68" s="620"/>
      <c r="CJ68" s="620"/>
      <c r="CK68" s="620"/>
      <c r="CL68" s="620"/>
      <c r="CM68" s="620"/>
      <c r="CN68" s="620"/>
      <c r="CO68" s="620"/>
      <c r="CP68" s="620"/>
      <c r="CQ68" s="620"/>
      <c r="CR68" s="620"/>
      <c r="CS68" s="621">
        <v>430593</v>
      </c>
      <c r="CT68" s="622"/>
      <c r="CU68" s="622"/>
      <c r="CV68" s="622"/>
      <c r="CW68" s="622"/>
      <c r="CX68" s="622"/>
      <c r="CY68" s="622"/>
      <c r="CZ68" s="623"/>
      <c r="DA68" s="624">
        <v>430578</v>
      </c>
      <c r="DB68" s="622"/>
      <c r="DC68" s="622"/>
      <c r="DD68" s="622"/>
      <c r="DE68" s="622"/>
      <c r="DF68" s="622"/>
      <c r="DG68" s="622"/>
      <c r="DH68" s="625"/>
      <c r="DI68" s="4"/>
    </row>
    <row r="69" spans="2:113" ht="13.5" customHeight="1">
      <c r="B69" s="616"/>
      <c r="C69" s="13"/>
      <c r="D69" s="582" t="s">
        <v>18</v>
      </c>
      <c r="E69" s="582"/>
      <c r="F69" s="582"/>
      <c r="G69" s="582"/>
      <c r="H69" s="582"/>
      <c r="I69" s="582"/>
      <c r="J69" s="582"/>
      <c r="K69" s="582"/>
      <c r="L69" s="585"/>
      <c r="M69" s="583">
        <v>3573126</v>
      </c>
      <c r="N69" s="584"/>
      <c r="O69" s="584"/>
      <c r="P69" s="584"/>
      <c r="Q69" s="584"/>
      <c r="R69" s="584"/>
      <c r="S69" s="584"/>
      <c r="T69" s="584"/>
      <c r="U69" s="588">
        <v>5.0999999999999996</v>
      </c>
      <c r="V69" s="588"/>
      <c r="W69" s="588"/>
      <c r="X69" s="588"/>
      <c r="Y69" s="584">
        <v>979305</v>
      </c>
      <c r="Z69" s="584"/>
      <c r="AA69" s="584"/>
      <c r="AB69" s="584"/>
      <c r="AC69" s="584"/>
      <c r="AD69" s="584"/>
      <c r="AE69" s="584"/>
      <c r="AF69" s="672"/>
      <c r="AG69" s="11"/>
      <c r="AH69" s="6"/>
      <c r="AI69" s="12"/>
      <c r="AJ69" s="12"/>
      <c r="AK69" s="12"/>
      <c r="AL69" s="582" t="s">
        <v>443</v>
      </c>
      <c r="AM69" s="582"/>
      <c r="AN69" s="582"/>
      <c r="AO69" s="582"/>
      <c r="AP69" s="582"/>
      <c r="AQ69" s="582"/>
      <c r="AR69" s="582"/>
      <c r="AS69" s="582"/>
      <c r="AT69" s="582"/>
      <c r="AU69" s="582"/>
      <c r="AV69" s="626"/>
      <c r="AW69" s="680"/>
      <c r="AX69" s="681"/>
      <c r="AY69" s="669" t="s">
        <v>444</v>
      </c>
      <c r="AZ69" s="670"/>
      <c r="BA69" s="670"/>
      <c r="BB69" s="670"/>
      <c r="BC69" s="670"/>
      <c r="BD69" s="670"/>
      <c r="BE69" s="671"/>
      <c r="BF69" s="583">
        <v>124544</v>
      </c>
      <c r="BG69" s="584"/>
      <c r="BH69" s="584"/>
      <c r="BI69" s="584"/>
      <c r="BJ69" s="584"/>
      <c r="BK69" s="672"/>
      <c r="BL69" s="720"/>
      <c r="BM69" s="723"/>
      <c r="BN69" s="619" t="s">
        <v>17</v>
      </c>
      <c r="BO69" s="582"/>
      <c r="BP69" s="582"/>
      <c r="BQ69" s="582"/>
      <c r="BR69" s="582"/>
      <c r="BS69" s="582"/>
      <c r="BT69" s="582"/>
      <c r="BU69" s="582"/>
      <c r="BV69" s="582"/>
      <c r="BW69" s="582"/>
      <c r="BX69" s="582"/>
      <c r="BY69" s="585"/>
      <c r="BZ69" s="583">
        <v>44237</v>
      </c>
      <c r="CA69" s="584"/>
      <c r="CB69" s="584"/>
      <c r="CC69" s="584"/>
      <c r="CD69" s="584"/>
      <c r="CE69" s="584"/>
      <c r="CF69" s="627" t="s">
        <v>16</v>
      </c>
      <c r="CG69" s="628"/>
      <c r="CH69" s="628" t="s">
        <v>15</v>
      </c>
      <c r="CI69" s="628"/>
      <c r="CJ69" s="631"/>
      <c r="CK69" s="632" t="s">
        <v>14</v>
      </c>
      <c r="CL69" s="632"/>
      <c r="CM69" s="632"/>
      <c r="CN69" s="632"/>
      <c r="CO69" s="632"/>
      <c r="CP69" s="632"/>
      <c r="CQ69" s="632"/>
      <c r="CR69" s="633"/>
      <c r="CS69" s="634">
        <v>99.3</v>
      </c>
      <c r="CT69" s="635"/>
      <c r="CU69" s="635"/>
      <c r="CV69" s="635"/>
      <c r="CW69" s="635">
        <v>98.3</v>
      </c>
      <c r="CX69" s="587"/>
      <c r="CY69" s="587"/>
      <c r="CZ69" s="589"/>
      <c r="DA69" s="634">
        <v>99.1</v>
      </c>
      <c r="DB69" s="587"/>
      <c r="DC69" s="587"/>
      <c r="DD69" s="587"/>
      <c r="DE69" s="635">
        <v>97.8</v>
      </c>
      <c r="DF69" s="587"/>
      <c r="DG69" s="587"/>
      <c r="DH69" s="590"/>
      <c r="DI69" s="4"/>
    </row>
    <row r="70" spans="2:113" ht="13.5" customHeight="1">
      <c r="B70" s="616"/>
      <c r="C70" s="619" t="s">
        <v>13</v>
      </c>
      <c r="D70" s="582"/>
      <c r="E70" s="582"/>
      <c r="F70" s="582"/>
      <c r="G70" s="582"/>
      <c r="H70" s="582"/>
      <c r="I70" s="582"/>
      <c r="J70" s="582"/>
      <c r="K70" s="582"/>
      <c r="L70" s="585"/>
      <c r="M70" s="583" t="s">
        <v>368</v>
      </c>
      <c r="N70" s="584"/>
      <c r="O70" s="584"/>
      <c r="P70" s="584"/>
      <c r="Q70" s="584"/>
      <c r="R70" s="584"/>
      <c r="S70" s="584"/>
      <c r="T70" s="584"/>
      <c r="U70" s="588" t="s">
        <v>368</v>
      </c>
      <c r="V70" s="588"/>
      <c r="W70" s="588"/>
      <c r="X70" s="588"/>
      <c r="Y70" s="584" t="s">
        <v>368</v>
      </c>
      <c r="Z70" s="584"/>
      <c r="AA70" s="584"/>
      <c r="AB70" s="584"/>
      <c r="AC70" s="584"/>
      <c r="AD70" s="584"/>
      <c r="AE70" s="584"/>
      <c r="AF70" s="672"/>
      <c r="AG70" s="11"/>
      <c r="AH70" s="6"/>
      <c r="AI70" s="12"/>
      <c r="AJ70" s="12"/>
      <c r="AK70" s="12"/>
      <c r="AL70" s="582" t="s">
        <v>445</v>
      </c>
      <c r="AM70" s="582"/>
      <c r="AN70" s="582"/>
      <c r="AO70" s="582"/>
      <c r="AP70" s="582"/>
      <c r="AQ70" s="582"/>
      <c r="AR70" s="582"/>
      <c r="AS70" s="582"/>
      <c r="AT70" s="582"/>
      <c r="AU70" s="582"/>
      <c r="AV70" s="626"/>
      <c r="AW70" s="680"/>
      <c r="AX70" s="681"/>
      <c r="AY70" s="669" t="s">
        <v>446</v>
      </c>
      <c r="AZ70" s="670"/>
      <c r="BA70" s="670"/>
      <c r="BB70" s="670"/>
      <c r="BC70" s="670"/>
      <c r="BD70" s="670"/>
      <c r="BE70" s="671"/>
      <c r="BF70" s="583">
        <v>4322</v>
      </c>
      <c r="BG70" s="584"/>
      <c r="BH70" s="584"/>
      <c r="BI70" s="584"/>
      <c r="BJ70" s="584"/>
      <c r="BK70" s="672"/>
      <c r="BL70" s="720"/>
      <c r="BM70" s="723"/>
      <c r="BN70" s="737" t="s">
        <v>447</v>
      </c>
      <c r="BO70" s="737"/>
      <c r="BP70" s="737"/>
      <c r="BQ70" s="737"/>
      <c r="BR70" s="739" t="s">
        <v>12</v>
      </c>
      <c r="BS70" s="582" t="s">
        <v>11</v>
      </c>
      <c r="BT70" s="582"/>
      <c r="BU70" s="582"/>
      <c r="BV70" s="582"/>
      <c r="BW70" s="582"/>
      <c r="BX70" s="582"/>
      <c r="BY70" s="582"/>
      <c r="BZ70" s="583">
        <v>93</v>
      </c>
      <c r="CA70" s="584"/>
      <c r="CB70" s="584"/>
      <c r="CC70" s="584"/>
      <c r="CD70" s="584"/>
      <c r="CE70" s="584"/>
      <c r="CF70" s="629"/>
      <c r="CG70" s="630"/>
      <c r="CH70" s="637" t="s">
        <v>448</v>
      </c>
      <c r="CI70" s="637" t="s">
        <v>449</v>
      </c>
      <c r="CJ70" s="732" t="s">
        <v>450</v>
      </c>
      <c r="CK70" s="582"/>
      <c r="CL70" s="582"/>
      <c r="CM70" s="582"/>
      <c r="CN70" s="582"/>
      <c r="CO70" s="582"/>
      <c r="CP70" s="582"/>
      <c r="CQ70" s="582"/>
      <c r="CR70" s="585"/>
      <c r="CS70" s="634"/>
      <c r="CT70" s="635"/>
      <c r="CU70" s="635"/>
      <c r="CV70" s="635"/>
      <c r="CW70" s="587"/>
      <c r="CX70" s="587"/>
      <c r="CY70" s="587"/>
      <c r="CZ70" s="589"/>
      <c r="DA70" s="636"/>
      <c r="DB70" s="587"/>
      <c r="DC70" s="587"/>
      <c r="DD70" s="587"/>
      <c r="DE70" s="587"/>
      <c r="DF70" s="587"/>
      <c r="DG70" s="587"/>
      <c r="DH70" s="590"/>
      <c r="DI70" s="4"/>
    </row>
    <row r="71" spans="2:113" ht="13.5" customHeight="1">
      <c r="B71" s="188"/>
      <c r="C71" s="712" t="s">
        <v>10</v>
      </c>
      <c r="D71" s="667"/>
      <c r="E71" s="667"/>
      <c r="F71" s="667"/>
      <c r="G71" s="667"/>
      <c r="H71" s="667"/>
      <c r="I71" s="667"/>
      <c r="J71" s="667"/>
      <c r="K71" s="667"/>
      <c r="L71" s="668"/>
      <c r="M71" s="733" t="s">
        <v>368</v>
      </c>
      <c r="N71" s="734"/>
      <c r="O71" s="734"/>
      <c r="P71" s="734"/>
      <c r="Q71" s="734"/>
      <c r="R71" s="734"/>
      <c r="S71" s="734"/>
      <c r="T71" s="734"/>
      <c r="U71" s="735" t="s">
        <v>368</v>
      </c>
      <c r="V71" s="735"/>
      <c r="W71" s="735"/>
      <c r="X71" s="735"/>
      <c r="Y71" s="734" t="s">
        <v>368</v>
      </c>
      <c r="Z71" s="734"/>
      <c r="AA71" s="734"/>
      <c r="AB71" s="734"/>
      <c r="AC71" s="734"/>
      <c r="AD71" s="734"/>
      <c r="AE71" s="734"/>
      <c r="AF71" s="736"/>
      <c r="AG71" s="11"/>
      <c r="AH71" s="582" t="s">
        <v>9</v>
      </c>
      <c r="AI71" s="582"/>
      <c r="AJ71" s="582"/>
      <c r="AK71" s="582"/>
      <c r="AL71" s="582"/>
      <c r="AM71" s="582"/>
      <c r="AN71" s="582"/>
      <c r="AO71" s="582"/>
      <c r="AP71" s="582"/>
      <c r="AQ71" s="582"/>
      <c r="AR71" s="582"/>
      <c r="AS71" s="582"/>
      <c r="AT71" s="582"/>
      <c r="AU71" s="582"/>
      <c r="AV71" s="626"/>
      <c r="AW71" s="680"/>
      <c r="AX71" s="681"/>
      <c r="AY71" s="669" t="s">
        <v>451</v>
      </c>
      <c r="AZ71" s="670"/>
      <c r="BA71" s="670"/>
      <c r="BB71" s="670"/>
      <c r="BC71" s="670"/>
      <c r="BD71" s="670"/>
      <c r="BE71" s="671"/>
      <c r="BF71" s="583">
        <v>2702035</v>
      </c>
      <c r="BG71" s="584"/>
      <c r="BH71" s="584"/>
      <c r="BI71" s="584"/>
      <c r="BJ71" s="584"/>
      <c r="BK71" s="672"/>
      <c r="BL71" s="720"/>
      <c r="BM71" s="723"/>
      <c r="BN71" s="737"/>
      <c r="BO71" s="737"/>
      <c r="BP71" s="737"/>
      <c r="BQ71" s="737"/>
      <c r="BR71" s="739"/>
      <c r="BS71" s="582" t="s">
        <v>8</v>
      </c>
      <c r="BT71" s="582"/>
      <c r="BU71" s="582"/>
      <c r="BV71" s="582"/>
      <c r="BW71" s="582"/>
      <c r="BX71" s="582"/>
      <c r="BY71" s="582"/>
      <c r="BZ71" s="583">
        <v>97</v>
      </c>
      <c r="CA71" s="584"/>
      <c r="CB71" s="584"/>
      <c r="CC71" s="584"/>
      <c r="CD71" s="584"/>
      <c r="CE71" s="584"/>
      <c r="CF71" s="629"/>
      <c r="CG71" s="630"/>
      <c r="CH71" s="637"/>
      <c r="CI71" s="637"/>
      <c r="CJ71" s="732"/>
      <c r="CK71" s="582" t="s">
        <v>7</v>
      </c>
      <c r="CL71" s="582"/>
      <c r="CM71" s="582"/>
      <c r="CN71" s="582"/>
      <c r="CO71" s="582"/>
      <c r="CP71" s="582"/>
      <c r="CQ71" s="582"/>
      <c r="CR71" s="585"/>
      <c r="CS71" s="586">
        <v>99.1</v>
      </c>
      <c r="CT71" s="587"/>
      <c r="CU71" s="587"/>
      <c r="CV71" s="587"/>
      <c r="CW71" s="588">
        <v>97.5</v>
      </c>
      <c r="CX71" s="587"/>
      <c r="CY71" s="587"/>
      <c r="CZ71" s="589"/>
      <c r="DA71" s="586">
        <v>99</v>
      </c>
      <c r="DB71" s="587"/>
      <c r="DC71" s="587"/>
      <c r="DD71" s="587"/>
      <c r="DE71" s="588">
        <v>97</v>
      </c>
      <c r="DF71" s="587"/>
      <c r="DG71" s="587"/>
      <c r="DH71" s="590"/>
      <c r="DI71" s="4"/>
    </row>
    <row r="72" spans="2:113" ht="13.5" customHeight="1" thickBot="1">
      <c r="B72" s="591" t="s">
        <v>6</v>
      </c>
      <c r="C72" s="592"/>
      <c r="D72" s="592"/>
      <c r="E72" s="592"/>
      <c r="F72" s="592"/>
      <c r="G72" s="592"/>
      <c r="H72" s="592"/>
      <c r="I72" s="592"/>
      <c r="J72" s="592"/>
      <c r="K72" s="592"/>
      <c r="L72" s="593"/>
      <c r="M72" s="594">
        <v>70147688</v>
      </c>
      <c r="N72" s="595"/>
      <c r="O72" s="595"/>
      <c r="P72" s="595"/>
      <c r="Q72" s="595"/>
      <c r="R72" s="595"/>
      <c r="S72" s="595"/>
      <c r="T72" s="595"/>
      <c r="U72" s="596">
        <v>100</v>
      </c>
      <c r="V72" s="596"/>
      <c r="W72" s="596"/>
      <c r="X72" s="596"/>
      <c r="Y72" s="595">
        <v>44664667</v>
      </c>
      <c r="Z72" s="595"/>
      <c r="AA72" s="595"/>
      <c r="AB72" s="595"/>
      <c r="AC72" s="595"/>
      <c r="AD72" s="595"/>
      <c r="AE72" s="595"/>
      <c r="AF72" s="597"/>
      <c r="AG72" s="10"/>
      <c r="AH72" s="598">
        <v>46322338</v>
      </c>
      <c r="AI72" s="598"/>
      <c r="AJ72" s="598"/>
      <c r="AK72" s="598"/>
      <c r="AL72" s="598"/>
      <c r="AM72" s="598"/>
      <c r="AN72" s="598"/>
      <c r="AO72" s="598"/>
      <c r="AP72" s="598"/>
      <c r="AQ72" s="598"/>
      <c r="AR72" s="598"/>
      <c r="AS72" s="598"/>
      <c r="AT72" s="592" t="s">
        <v>5</v>
      </c>
      <c r="AU72" s="592"/>
      <c r="AV72" s="9"/>
      <c r="AW72" s="682"/>
      <c r="AX72" s="683"/>
      <c r="AY72" s="599" t="s">
        <v>85</v>
      </c>
      <c r="AZ72" s="600"/>
      <c r="BA72" s="600"/>
      <c r="BB72" s="600"/>
      <c r="BC72" s="600"/>
      <c r="BD72" s="600"/>
      <c r="BE72" s="601"/>
      <c r="BF72" s="602">
        <v>4446672</v>
      </c>
      <c r="BG72" s="603"/>
      <c r="BH72" s="603"/>
      <c r="BI72" s="603"/>
      <c r="BJ72" s="603"/>
      <c r="BK72" s="604"/>
      <c r="BL72" s="721"/>
      <c r="BM72" s="724"/>
      <c r="BN72" s="738"/>
      <c r="BO72" s="738"/>
      <c r="BP72" s="738"/>
      <c r="BQ72" s="738"/>
      <c r="BR72" s="740"/>
      <c r="BS72" s="592" t="s">
        <v>4</v>
      </c>
      <c r="BT72" s="592"/>
      <c r="BU72" s="592"/>
      <c r="BV72" s="592"/>
      <c r="BW72" s="592"/>
      <c r="BX72" s="592"/>
      <c r="BY72" s="592"/>
      <c r="BZ72" s="602">
        <v>279</v>
      </c>
      <c r="CA72" s="603"/>
      <c r="CB72" s="603"/>
      <c r="CC72" s="603"/>
      <c r="CD72" s="603"/>
      <c r="CE72" s="604"/>
      <c r="CF72" s="605" t="s">
        <v>3</v>
      </c>
      <c r="CG72" s="606"/>
      <c r="CH72" s="607" t="s">
        <v>2</v>
      </c>
      <c r="CI72" s="607"/>
      <c r="CJ72" s="608"/>
      <c r="CK72" s="592" t="s">
        <v>1</v>
      </c>
      <c r="CL72" s="592"/>
      <c r="CM72" s="592"/>
      <c r="CN72" s="592"/>
      <c r="CO72" s="592"/>
      <c r="CP72" s="592"/>
      <c r="CQ72" s="592"/>
      <c r="CR72" s="593"/>
      <c r="CS72" s="609">
        <v>99.5</v>
      </c>
      <c r="CT72" s="610"/>
      <c r="CU72" s="610"/>
      <c r="CV72" s="610"/>
      <c r="CW72" s="611">
        <v>99</v>
      </c>
      <c r="CX72" s="610"/>
      <c r="CY72" s="610"/>
      <c r="CZ72" s="612"/>
      <c r="DA72" s="609">
        <v>99.3</v>
      </c>
      <c r="DB72" s="610"/>
      <c r="DC72" s="610"/>
      <c r="DD72" s="610"/>
      <c r="DE72" s="611">
        <v>98.6</v>
      </c>
      <c r="DF72" s="610"/>
      <c r="DG72" s="610"/>
      <c r="DH72" s="718"/>
      <c r="DI72" s="4"/>
    </row>
    <row r="73" spans="2:113" ht="13.5" customHeight="1">
      <c r="B73" s="715" t="s">
        <v>0</v>
      </c>
      <c r="C73" s="715"/>
      <c r="D73" s="715"/>
      <c r="E73" s="715"/>
      <c r="F73" s="715"/>
      <c r="G73" s="715"/>
      <c r="H73" s="715"/>
      <c r="I73" s="715"/>
      <c r="J73" s="715"/>
      <c r="K73" s="715"/>
      <c r="L73" s="715"/>
      <c r="M73" s="715"/>
      <c r="N73" s="715"/>
      <c r="O73" s="715"/>
      <c r="P73" s="715"/>
      <c r="Q73" s="715"/>
      <c r="R73" s="715"/>
      <c r="S73" s="715"/>
      <c r="T73" s="715"/>
      <c r="U73" s="715"/>
      <c r="V73" s="715"/>
      <c r="W73" s="715"/>
      <c r="X73" s="715"/>
      <c r="Y73" s="715"/>
      <c r="Z73" s="715"/>
      <c r="AA73" s="715"/>
      <c r="AB73" s="715"/>
      <c r="AC73" s="715"/>
      <c r="AD73" s="715"/>
      <c r="AE73" s="715"/>
      <c r="AF73" s="715"/>
      <c r="AG73" s="715"/>
      <c r="AH73" s="715"/>
      <c r="AI73" s="715"/>
      <c r="AJ73" s="715"/>
      <c r="AK73" s="715"/>
      <c r="AL73" s="715"/>
      <c r="AM73" s="715"/>
      <c r="AN73" s="715"/>
      <c r="AO73" s="715"/>
      <c r="AP73" s="715"/>
      <c r="AQ73" s="715"/>
      <c r="AR73" s="715"/>
      <c r="AS73" s="715"/>
      <c r="AT73" s="715"/>
      <c r="AU73" s="715"/>
      <c r="AV73" s="715"/>
      <c r="AW73" s="715"/>
      <c r="AX73" s="715"/>
      <c r="AY73" s="715"/>
      <c r="AZ73" s="715"/>
      <c r="BA73" s="715"/>
      <c r="BB73" s="715"/>
      <c r="BC73" s="715"/>
      <c r="BD73" s="715"/>
      <c r="BE73" s="715"/>
      <c r="BF73" s="715"/>
      <c r="BG73" s="715"/>
      <c r="BH73" s="715"/>
      <c r="BI73" s="715"/>
      <c r="BJ73" s="715"/>
      <c r="BK73" s="715"/>
      <c r="BL73" s="715"/>
      <c r="BM73" s="715"/>
      <c r="BN73" s="715"/>
      <c r="BO73" s="715"/>
      <c r="BP73" s="715"/>
      <c r="BQ73" s="715"/>
      <c r="BR73" s="715"/>
      <c r="BS73" s="715"/>
      <c r="BT73" s="715"/>
      <c r="BU73" s="715"/>
      <c r="BV73" s="715"/>
      <c r="BW73" s="715"/>
      <c r="BX73" s="715"/>
      <c r="BY73" s="715"/>
      <c r="BZ73" s="715"/>
      <c r="CA73" s="715"/>
      <c r="CB73" s="715"/>
      <c r="CC73" s="715"/>
      <c r="CD73" s="715"/>
      <c r="CE73" s="715"/>
      <c r="CF73" s="715"/>
      <c r="CG73" s="715"/>
      <c r="CH73" s="715"/>
      <c r="CI73" s="715"/>
      <c r="CJ73" s="715"/>
      <c r="CK73" s="715"/>
      <c r="CL73" s="715"/>
      <c r="CN73" s="8"/>
      <c r="CO73" s="285"/>
      <c r="CP73" s="285"/>
      <c r="CQ73" s="285"/>
      <c r="CR73" s="285"/>
      <c r="CS73" s="285"/>
      <c r="CT73" s="282"/>
      <c r="CU73" s="282"/>
      <c r="CV73" s="282"/>
      <c r="CW73" s="282"/>
      <c r="CX73" s="282"/>
      <c r="CY73" s="282"/>
      <c r="CZ73" s="282"/>
      <c r="DA73" s="282"/>
      <c r="DB73" s="282"/>
      <c r="DC73" s="282"/>
      <c r="DD73" s="282"/>
      <c r="DE73" s="282"/>
      <c r="DF73" s="282"/>
      <c r="DG73" s="282"/>
      <c r="DH73" s="282"/>
    </row>
    <row r="74" spans="2:113" ht="13.5" customHeight="1">
      <c r="B74" s="716" t="s">
        <v>452</v>
      </c>
      <c r="C74" s="716"/>
      <c r="D74" s="716"/>
      <c r="E74" s="716"/>
      <c r="F74" s="716"/>
      <c r="G74" s="716"/>
      <c r="H74" s="716"/>
      <c r="I74" s="716"/>
      <c r="J74" s="716"/>
      <c r="K74" s="716"/>
      <c r="L74" s="716"/>
      <c r="M74" s="716"/>
      <c r="N74" s="716"/>
      <c r="O74" s="716"/>
      <c r="P74" s="716"/>
      <c r="Q74" s="716"/>
      <c r="R74" s="716"/>
      <c r="S74" s="716"/>
      <c r="T74" s="716"/>
      <c r="U74" s="716"/>
      <c r="V74" s="716"/>
      <c r="W74" s="716"/>
      <c r="X74" s="716"/>
      <c r="Y74" s="716"/>
      <c r="Z74" s="716"/>
      <c r="AA74" s="716"/>
      <c r="AB74" s="716"/>
      <c r="AC74" s="716"/>
      <c r="AD74" s="716"/>
      <c r="AE74" s="716"/>
      <c r="AF74" s="716"/>
      <c r="AG74" s="716"/>
      <c r="AH74" s="716"/>
      <c r="AI74" s="716"/>
      <c r="AJ74" s="716"/>
      <c r="AK74" s="716"/>
      <c r="AL74" s="716"/>
      <c r="AM74" s="716"/>
      <c r="AN74" s="716"/>
      <c r="AO74" s="716"/>
      <c r="AP74" s="716"/>
      <c r="AQ74" s="716"/>
      <c r="AR74" s="716"/>
      <c r="AS74" s="716"/>
      <c r="AT74" s="716"/>
      <c r="AU74" s="716"/>
      <c r="AV74" s="716"/>
      <c r="AW74" s="716"/>
      <c r="AX74" s="716"/>
      <c r="AY74" s="716"/>
      <c r="AZ74" s="716"/>
      <c r="BA74" s="716"/>
      <c r="BB74" s="716"/>
      <c r="BC74" s="716"/>
      <c r="BD74" s="716"/>
      <c r="BE74" s="716"/>
      <c r="BF74" s="716"/>
      <c r="BG74" s="716"/>
      <c r="BH74" s="716"/>
      <c r="BI74" s="716"/>
      <c r="BJ74" s="716"/>
      <c r="BK74" s="716"/>
      <c r="BL74" s="716"/>
      <c r="BM74" s="716"/>
      <c r="BN74" s="716"/>
      <c r="BO74" s="716"/>
      <c r="BP74" s="716"/>
      <c r="BQ74" s="716"/>
      <c r="BR74" s="716"/>
      <c r="BS74" s="716"/>
      <c r="BT74" s="716"/>
      <c r="BU74" s="716"/>
      <c r="BV74" s="716"/>
      <c r="BW74" s="716"/>
      <c r="BX74" s="716"/>
      <c r="BY74" s="716"/>
      <c r="BZ74" s="716"/>
      <c r="CA74" s="716"/>
      <c r="CB74" s="716"/>
      <c r="CC74" s="716"/>
      <c r="CD74" s="716"/>
      <c r="CE74" s="716"/>
      <c r="CF74" s="716"/>
      <c r="CG74" s="716"/>
      <c r="CH74" s="716"/>
      <c r="CI74" s="716"/>
      <c r="CJ74" s="716"/>
      <c r="CK74" s="716"/>
      <c r="CL74" s="716"/>
      <c r="CN74" s="7"/>
      <c r="CO74" s="7"/>
      <c r="CP74" s="7"/>
      <c r="CQ74" s="7"/>
      <c r="CR74" s="7"/>
      <c r="CS74" s="7"/>
      <c r="CT74" s="7"/>
      <c r="CU74" s="7"/>
      <c r="CV74" s="7"/>
      <c r="CW74" s="6"/>
      <c r="CZ74" s="6"/>
      <c r="DA74" s="6"/>
      <c r="DB74" s="4"/>
      <c r="DC74" s="4"/>
      <c r="DD74" s="4"/>
      <c r="DE74" s="580" t="s">
        <v>580</v>
      </c>
      <c r="DF74" s="580"/>
      <c r="DG74" s="580"/>
      <c r="DH74" s="580"/>
    </row>
    <row r="75" spans="2:113" ht="13.5" customHeight="1">
      <c r="B75" s="717" t="s">
        <v>454</v>
      </c>
      <c r="C75" s="717"/>
      <c r="D75" s="717"/>
      <c r="E75" s="717"/>
      <c r="F75" s="717"/>
      <c r="G75" s="717"/>
      <c r="H75" s="717"/>
      <c r="I75" s="717"/>
      <c r="J75" s="717"/>
      <c r="K75" s="717"/>
      <c r="L75" s="717"/>
      <c r="M75" s="717"/>
      <c r="N75" s="717"/>
      <c r="O75" s="717"/>
      <c r="P75" s="717"/>
      <c r="Q75" s="717"/>
      <c r="R75" s="717"/>
      <c r="S75" s="717"/>
      <c r="T75" s="717"/>
      <c r="U75" s="717"/>
      <c r="V75" s="717"/>
      <c r="W75" s="717"/>
      <c r="X75" s="717"/>
      <c r="Y75" s="717"/>
      <c r="Z75" s="717"/>
      <c r="AA75" s="717"/>
      <c r="AB75" s="717"/>
      <c r="AC75" s="717"/>
      <c r="AD75" s="717"/>
      <c r="AE75" s="717"/>
      <c r="AF75" s="717"/>
      <c r="AG75" s="717"/>
      <c r="AH75" s="717"/>
      <c r="AI75" s="717"/>
      <c r="AJ75" s="717"/>
      <c r="AK75" s="717"/>
      <c r="AL75" s="717"/>
      <c r="AM75" s="717"/>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7"/>
      <c r="BJ75" s="717"/>
      <c r="BK75" s="717"/>
      <c r="BL75" s="717"/>
      <c r="BM75" s="717"/>
      <c r="BN75" s="717"/>
      <c r="BO75" s="717"/>
      <c r="BP75" s="717"/>
      <c r="BQ75" s="717"/>
      <c r="BR75" s="717"/>
      <c r="BS75" s="717"/>
      <c r="BT75" s="717"/>
      <c r="BU75" s="717"/>
      <c r="BV75" s="717"/>
      <c r="BW75" s="717"/>
      <c r="BX75" s="717"/>
      <c r="BY75" s="717"/>
      <c r="BZ75" s="717"/>
      <c r="CA75" s="717"/>
      <c r="CB75" s="717"/>
      <c r="CC75" s="717"/>
      <c r="CD75" s="717"/>
      <c r="CE75" s="717"/>
      <c r="CF75" s="717"/>
      <c r="CG75" s="717"/>
      <c r="CH75" s="717"/>
      <c r="CI75" s="717"/>
      <c r="CJ75" s="717"/>
      <c r="CK75" s="717"/>
      <c r="CL75" s="717"/>
      <c r="CN75" s="3"/>
      <c r="CO75" s="3"/>
      <c r="CP75" s="3"/>
      <c r="CQ75" s="3"/>
      <c r="CR75" s="3"/>
      <c r="CS75" s="3"/>
      <c r="CT75" s="3"/>
      <c r="CU75" s="3"/>
      <c r="CV75" s="3"/>
      <c r="CW75" s="5"/>
      <c r="CZ75" s="4"/>
      <c r="DA75" s="4"/>
      <c r="DB75" s="4"/>
      <c r="DC75" s="4"/>
      <c r="DD75" s="4"/>
    </row>
    <row r="76" spans="2:113" ht="13.5" customHeight="1">
      <c r="B76" s="716" t="s">
        <v>781</v>
      </c>
      <c r="C76" s="716"/>
      <c r="D76" s="716"/>
      <c r="E76" s="716"/>
      <c r="F76" s="716"/>
      <c r="G76" s="716"/>
      <c r="H76" s="716"/>
      <c r="I76" s="716"/>
      <c r="J76" s="716"/>
      <c r="K76" s="716"/>
      <c r="L76" s="716"/>
      <c r="M76" s="716"/>
      <c r="N76" s="716"/>
      <c r="O76" s="716"/>
      <c r="P76" s="716"/>
      <c r="Q76" s="716"/>
      <c r="R76" s="716"/>
      <c r="S76" s="716"/>
      <c r="T76" s="716"/>
      <c r="U76" s="716"/>
      <c r="V76" s="716"/>
      <c r="W76" s="716"/>
      <c r="X76" s="716"/>
      <c r="Y76" s="716"/>
      <c r="Z76" s="716"/>
      <c r="AA76" s="716"/>
      <c r="AB76" s="716"/>
      <c r="AC76" s="716"/>
      <c r="AD76" s="716"/>
      <c r="AE76" s="716"/>
      <c r="AF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N76" s="3"/>
      <c r="CO76" s="3"/>
      <c r="CP76" s="3"/>
      <c r="CQ76" s="3"/>
      <c r="CR76" s="3"/>
      <c r="CS76" s="3"/>
      <c r="CT76" s="3"/>
      <c r="CU76" s="3"/>
      <c r="CV76" s="3"/>
    </row>
    <row r="77" spans="2:113" ht="13.5" customHeight="1">
      <c r="B77" s="581" t="s">
        <v>455</v>
      </c>
      <c r="C77" s="581"/>
      <c r="D77" s="581"/>
      <c r="E77" s="581"/>
      <c r="F77" s="581"/>
      <c r="G77" s="581"/>
      <c r="H77" s="581"/>
      <c r="I77" s="581"/>
      <c r="J77" s="581"/>
      <c r="K77" s="581"/>
      <c r="L77" s="581"/>
      <c r="M77" s="581"/>
      <c r="N77" s="581"/>
      <c r="O77" s="581"/>
      <c r="P77" s="581"/>
      <c r="Q77" s="581"/>
      <c r="R77" s="581"/>
      <c r="S77" s="581"/>
      <c r="T77" s="581"/>
      <c r="U77" s="581"/>
      <c r="V77" s="581"/>
      <c r="W77" s="581"/>
      <c r="X77" s="581"/>
      <c r="Y77" s="581"/>
      <c r="Z77" s="581"/>
      <c r="AA77" s="581"/>
      <c r="AB77" s="581"/>
      <c r="AC77" s="581"/>
      <c r="AD77" s="581"/>
      <c r="AE77" s="581"/>
      <c r="AF77" s="581"/>
      <c r="AG77" s="581"/>
      <c r="AH77" s="581"/>
      <c r="AI77" s="581"/>
      <c r="AJ77" s="581"/>
      <c r="AK77" s="581"/>
      <c r="AL77" s="581"/>
      <c r="AM77" s="581"/>
      <c r="AN77" s="581"/>
      <c r="AO77" s="581"/>
      <c r="AP77" s="581"/>
      <c r="AQ77" s="581"/>
      <c r="AR77" s="581"/>
      <c r="AS77" s="581"/>
      <c r="AT77" s="581"/>
      <c r="AU77" s="581"/>
      <c r="AV77" s="581"/>
      <c r="AW77" s="581"/>
      <c r="AX77" s="581"/>
      <c r="AY77" s="581"/>
      <c r="AZ77" s="581"/>
      <c r="BA77" s="581"/>
      <c r="BB77" s="581"/>
      <c r="BC77" s="581"/>
      <c r="BD77" s="581"/>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581"/>
      <c r="CG77" s="581"/>
      <c r="CH77" s="581"/>
      <c r="CI77" s="581"/>
      <c r="CJ77" s="581"/>
      <c r="CK77" s="581"/>
      <c r="CL77" s="581"/>
      <c r="CN77" s="3"/>
      <c r="CO77" s="3"/>
      <c r="CP77" s="3"/>
      <c r="CQ77" s="3"/>
      <c r="CR77" s="3"/>
      <c r="CS77" s="3"/>
      <c r="CT77" s="3"/>
      <c r="CU77" s="3"/>
      <c r="CV77" s="3"/>
    </row>
    <row r="78" spans="2:113" ht="13.5" customHeight="1">
      <c r="B78" s="581" t="s">
        <v>456</v>
      </c>
      <c r="C78" s="581"/>
      <c r="D78" s="581"/>
      <c r="E78" s="581"/>
      <c r="F78" s="581"/>
      <c r="G78" s="581"/>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1"/>
      <c r="AY78" s="581"/>
      <c r="AZ78" s="581"/>
      <c r="BA78" s="581"/>
      <c r="BB78" s="581"/>
      <c r="BC78" s="581"/>
      <c r="BD78" s="581"/>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N78" s="2"/>
      <c r="CO78" s="2"/>
      <c r="CP78" s="2"/>
      <c r="CQ78" s="2"/>
      <c r="CR78" s="2"/>
      <c r="CS78" s="2"/>
      <c r="CT78" s="2"/>
      <c r="CU78" s="2"/>
      <c r="CV78" s="2"/>
    </row>
    <row r="79" spans="2:113" ht="13.5" customHeight="1">
      <c r="B79" s="581" t="s">
        <v>782</v>
      </c>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81"/>
      <c r="AL79" s="581"/>
      <c r="AM79" s="581"/>
      <c r="AN79" s="581"/>
      <c r="AO79" s="581"/>
      <c r="AP79" s="581"/>
      <c r="AQ79" s="581"/>
      <c r="AR79" s="581"/>
      <c r="AS79" s="581"/>
      <c r="AT79" s="581"/>
      <c r="AU79" s="581"/>
      <c r="AV79" s="581"/>
      <c r="AW79" s="581"/>
      <c r="AX79" s="581"/>
      <c r="AY79" s="581"/>
      <c r="AZ79" s="581"/>
      <c r="BA79" s="581"/>
      <c r="BB79" s="581"/>
      <c r="BC79" s="581"/>
      <c r="BD79" s="581"/>
      <c r="BE79" s="581"/>
      <c r="BF79" s="581"/>
      <c r="BG79" s="581"/>
      <c r="BH79" s="581"/>
      <c r="BI79" s="581"/>
      <c r="BJ79" s="581"/>
      <c r="BK79" s="581"/>
      <c r="BL79" s="581"/>
      <c r="BM79" s="581"/>
      <c r="BN79" s="581"/>
      <c r="BO79" s="581"/>
      <c r="BP79" s="581"/>
      <c r="BQ79" s="581"/>
      <c r="BR79" s="581"/>
      <c r="BS79" s="581"/>
      <c r="BT79" s="581"/>
      <c r="BU79" s="581"/>
      <c r="BV79" s="581"/>
      <c r="BW79" s="581"/>
      <c r="BX79" s="581"/>
      <c r="BY79" s="581"/>
      <c r="BZ79" s="581"/>
      <c r="CA79" s="581"/>
      <c r="CB79" s="581"/>
      <c r="CC79" s="581"/>
      <c r="CD79" s="581"/>
      <c r="CE79" s="581"/>
      <c r="CF79" s="581"/>
      <c r="CG79" s="581"/>
      <c r="CH79" s="581"/>
      <c r="CI79" s="581"/>
      <c r="CJ79" s="581"/>
      <c r="CK79" s="581"/>
      <c r="CL79" s="581"/>
      <c r="CM79" s="2"/>
      <c r="CN79" s="2"/>
      <c r="CO79" s="2"/>
      <c r="CP79" s="2"/>
      <c r="CQ79" s="2"/>
      <c r="CR79" s="2"/>
      <c r="CS79" s="2"/>
      <c r="CT79" s="2"/>
      <c r="CU79" s="2"/>
      <c r="CV79" s="2"/>
    </row>
  </sheetData>
  <mergeCells count="906">
    <mergeCell ref="B79:CL79"/>
    <mergeCell ref="CF72:CG72"/>
    <mergeCell ref="CH72:CJ72"/>
    <mergeCell ref="CK72:CR72"/>
    <mergeCell ref="CS72:CV72"/>
    <mergeCell ref="CW72:CZ72"/>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1912"/>
  <sheetViews>
    <sheetView view="pageBreakPreview" topLeftCell="A1784" zoomScale="130" zoomScaleNormal="100" zoomScaleSheetLayoutView="130" workbookViewId="0">
      <selection activeCell="O11" sqref="O11"/>
    </sheetView>
  </sheetViews>
  <sheetFormatPr defaultRowHeight="11.25"/>
  <cols>
    <col min="1" max="1" width="2.25" style="82" customWidth="1"/>
    <col min="2" max="2" width="8.625" style="82" customWidth="1"/>
    <col min="3" max="13" width="4.5" style="83" customWidth="1"/>
    <col min="14" max="15" width="4.5" style="82" customWidth="1"/>
    <col min="16" max="16" width="4.5" style="83" customWidth="1"/>
    <col min="17" max="20" width="4.5" style="82" customWidth="1"/>
    <col min="21" max="21" width="2.375" style="82" customWidth="1"/>
    <col min="22" max="44" width="2.75" style="82" customWidth="1"/>
    <col min="45" max="16384" width="9" style="82"/>
  </cols>
  <sheetData>
    <row r="1" spans="1:21" ht="24.75" customHeight="1">
      <c r="A1" s="154" t="s">
        <v>357</v>
      </c>
      <c r="B1" s="155"/>
      <c r="C1" s="155"/>
      <c r="D1" s="155"/>
      <c r="E1" s="155"/>
      <c r="F1" s="155"/>
      <c r="G1" s="155"/>
      <c r="H1" s="155"/>
      <c r="I1" s="155"/>
      <c r="J1" s="155"/>
      <c r="K1" s="155"/>
      <c r="L1" s="155"/>
      <c r="M1" s="155"/>
      <c r="N1" s="155"/>
      <c r="O1" s="155"/>
      <c r="P1" s="155"/>
      <c r="Q1" s="155"/>
      <c r="R1" s="155"/>
      <c r="S1" s="155"/>
      <c r="T1" s="155"/>
      <c r="U1" s="160"/>
    </row>
    <row r="2" spans="1:21" ht="24.75" customHeight="1" thickBot="1">
      <c r="B2" s="136" t="s">
        <v>260</v>
      </c>
      <c r="C2" s="85" t="str">
        <f>'●1-5DB'!I3</f>
        <v>住民基本台帳人口</v>
      </c>
      <c r="G2" s="83" t="s">
        <v>348</v>
      </c>
    </row>
    <row r="3" spans="1:21" ht="24.75" customHeight="1">
      <c r="B3" s="367" t="s">
        <v>253</v>
      </c>
      <c r="C3" s="340" t="s">
        <v>365</v>
      </c>
      <c r="D3" s="368"/>
      <c r="E3" s="372" t="s">
        <v>258</v>
      </c>
      <c r="F3" s="342"/>
      <c r="G3" s="376" t="s">
        <v>758</v>
      </c>
      <c r="H3" s="376"/>
      <c r="I3" s="376"/>
      <c r="J3" s="377"/>
      <c r="N3" s="83"/>
      <c r="P3" s="82"/>
      <c r="Q3" s="83"/>
    </row>
    <row r="4" spans="1:21" ht="24.75" customHeight="1">
      <c r="B4" s="367"/>
      <c r="C4" s="369"/>
      <c r="D4" s="370"/>
      <c r="E4" s="347"/>
      <c r="F4" s="373"/>
      <c r="G4" s="338" t="s">
        <v>257</v>
      </c>
      <c r="H4" s="339"/>
      <c r="I4" s="337" t="s">
        <v>258</v>
      </c>
      <c r="J4" s="339"/>
      <c r="N4" s="83"/>
      <c r="P4" s="82"/>
      <c r="Q4" s="83"/>
    </row>
    <row r="5" spans="1:21" ht="24.75" customHeight="1">
      <c r="B5" s="367"/>
      <c r="C5" s="345"/>
      <c r="D5" s="371"/>
      <c r="E5" s="374"/>
      <c r="F5" s="375"/>
      <c r="G5" s="378"/>
      <c r="H5" s="371"/>
      <c r="I5" s="374"/>
      <c r="J5" s="371"/>
      <c r="N5" s="83"/>
      <c r="P5" s="82"/>
      <c r="Q5" s="83"/>
    </row>
    <row r="6" spans="1:21" ht="24.75" customHeight="1">
      <c r="B6" s="170" t="s">
        <v>201</v>
      </c>
      <c r="C6" s="396">
        <f>'●1-5DB'!I5</f>
        <v>563178</v>
      </c>
      <c r="D6" s="504"/>
      <c r="E6" s="352">
        <f>RANK(C6,$C$6:$C$31)</f>
        <v>1</v>
      </c>
      <c r="F6" s="353"/>
      <c r="G6" s="398">
        <v>563228</v>
      </c>
      <c r="H6" s="504"/>
      <c r="I6" s="352">
        <v>1</v>
      </c>
      <c r="J6" s="352"/>
      <c r="N6" s="83"/>
      <c r="P6" s="82"/>
      <c r="Q6" s="83"/>
    </row>
    <row r="7" spans="1:21" ht="24.75" customHeight="1">
      <c r="B7" s="170" t="s">
        <v>202</v>
      </c>
      <c r="C7" s="396">
        <f>'●1-5DB'!I6</f>
        <v>182658</v>
      </c>
      <c r="D7" s="504"/>
      <c r="E7" s="352">
        <f>RANK(C7,$C$6:$C$31)</f>
        <v>9</v>
      </c>
      <c r="F7" s="353"/>
      <c r="G7" s="398">
        <v>181554</v>
      </c>
      <c r="H7" s="504"/>
      <c r="I7" s="352">
        <v>9</v>
      </c>
      <c r="J7" s="352"/>
      <c r="N7" s="83"/>
      <c r="P7" s="82"/>
      <c r="Q7" s="83"/>
    </row>
    <row r="8" spans="1:21" ht="24.75" customHeight="1">
      <c r="B8" s="170" t="s">
        <v>203</v>
      </c>
      <c r="C8" s="396">
        <f>'●1-5DB'!I7</f>
        <v>144902</v>
      </c>
      <c r="D8" s="504"/>
      <c r="E8" s="352">
        <f t="shared" ref="E8:E31" si="0">RANK(C8,$C$6:$C$31)</f>
        <v>12</v>
      </c>
      <c r="F8" s="353"/>
      <c r="G8" s="398">
        <v>143964</v>
      </c>
      <c r="H8" s="504"/>
      <c r="I8" s="352">
        <v>12</v>
      </c>
      <c r="J8" s="352"/>
      <c r="N8" s="83"/>
      <c r="P8" s="82"/>
      <c r="Q8" s="83"/>
    </row>
    <row r="9" spans="1:21" ht="24.75" customHeight="1">
      <c r="B9" s="170" t="s">
        <v>204</v>
      </c>
      <c r="C9" s="396">
        <f>'●1-5DB'!I8</f>
        <v>186375</v>
      </c>
      <c r="D9" s="504"/>
      <c r="E9" s="352">
        <f t="shared" si="0"/>
        <v>7</v>
      </c>
      <c r="F9" s="353"/>
      <c r="G9" s="398">
        <v>185101</v>
      </c>
      <c r="H9" s="504"/>
      <c r="I9" s="352">
        <v>7</v>
      </c>
      <c r="J9" s="352"/>
      <c r="N9" s="83"/>
      <c r="P9" s="82"/>
      <c r="Q9" s="83"/>
    </row>
    <row r="10" spans="1:21" ht="24.75" customHeight="1">
      <c r="B10" s="170" t="s">
        <v>205</v>
      </c>
      <c r="C10" s="396">
        <f>'●1-5DB'!I9</f>
        <v>135248</v>
      </c>
      <c r="D10" s="504"/>
      <c r="E10" s="352">
        <f t="shared" si="0"/>
        <v>13</v>
      </c>
      <c r="F10" s="353"/>
      <c r="G10" s="398">
        <v>135986</v>
      </c>
      <c r="H10" s="504"/>
      <c r="I10" s="352">
        <v>13</v>
      </c>
      <c r="J10" s="352"/>
      <c r="N10" s="83"/>
      <c r="P10" s="82"/>
      <c r="Q10" s="83"/>
    </row>
    <row r="11" spans="1:21" ht="24.75" customHeight="1">
      <c r="B11" s="170" t="s">
        <v>206</v>
      </c>
      <c r="C11" s="396">
        <f>'●1-5DB'!I10</f>
        <v>258654</v>
      </c>
      <c r="D11" s="504"/>
      <c r="E11" s="352">
        <f t="shared" si="0"/>
        <v>3</v>
      </c>
      <c r="F11" s="353"/>
      <c r="G11" s="398">
        <v>258000</v>
      </c>
      <c r="H11" s="504"/>
      <c r="I11" s="352">
        <v>3</v>
      </c>
      <c r="J11" s="352"/>
      <c r="N11" s="83"/>
      <c r="P11" s="82"/>
      <c r="Q11" s="83"/>
    </row>
    <row r="12" spans="1:21" ht="24.75" customHeight="1">
      <c r="B12" s="170" t="s">
        <v>207</v>
      </c>
      <c r="C12" s="396">
        <f>'●1-5DB'!I11</f>
        <v>113244</v>
      </c>
      <c r="D12" s="504"/>
      <c r="E12" s="352">
        <f t="shared" si="0"/>
        <v>17</v>
      </c>
      <c r="F12" s="353"/>
      <c r="G12" s="398">
        <v>112789</v>
      </c>
      <c r="H12" s="504"/>
      <c r="I12" s="352">
        <v>17</v>
      </c>
      <c r="J12" s="352"/>
      <c r="N12" s="83"/>
      <c r="P12" s="82"/>
      <c r="Q12" s="83"/>
    </row>
    <row r="13" spans="1:21" ht="24.75" customHeight="1">
      <c r="B13" s="170" t="s">
        <v>208</v>
      </c>
      <c r="C13" s="396">
        <f>'●1-5DB'!I12</f>
        <v>232473</v>
      </c>
      <c r="D13" s="504"/>
      <c r="E13" s="352">
        <f t="shared" si="0"/>
        <v>4</v>
      </c>
      <c r="F13" s="353"/>
      <c r="G13" s="398">
        <v>229886</v>
      </c>
      <c r="H13" s="504"/>
      <c r="I13" s="352">
        <v>4</v>
      </c>
      <c r="J13" s="352"/>
      <c r="N13" s="83"/>
      <c r="P13" s="82"/>
      <c r="Q13" s="83"/>
    </row>
    <row r="14" spans="1:21" ht="24.75" customHeight="1">
      <c r="B14" s="170" t="s">
        <v>209</v>
      </c>
      <c r="C14" s="396">
        <f>'●1-5DB'!I13</f>
        <v>428742</v>
      </c>
      <c r="D14" s="504"/>
      <c r="E14" s="352">
        <f t="shared" si="0"/>
        <v>2</v>
      </c>
      <c r="F14" s="353"/>
      <c r="G14" s="398">
        <v>428572</v>
      </c>
      <c r="H14" s="504"/>
      <c r="I14" s="352">
        <v>2</v>
      </c>
      <c r="J14" s="352"/>
      <c r="N14" s="83"/>
      <c r="P14" s="82"/>
      <c r="Q14" s="83"/>
    </row>
    <row r="15" spans="1:21" ht="24.75" customHeight="1">
      <c r="B15" s="170" t="s">
        <v>210</v>
      </c>
      <c r="C15" s="396">
        <f>'●1-5DB'!I14</f>
        <v>120268</v>
      </c>
      <c r="D15" s="504"/>
      <c r="E15" s="352">
        <f t="shared" si="0"/>
        <v>15</v>
      </c>
      <c r="F15" s="353"/>
      <c r="G15" s="398">
        <v>119359</v>
      </c>
      <c r="H15" s="504"/>
      <c r="I15" s="352">
        <v>15</v>
      </c>
      <c r="J15" s="352"/>
      <c r="N15" s="83"/>
      <c r="P15" s="82"/>
      <c r="Q15" s="83"/>
    </row>
    <row r="16" spans="1:21" ht="24.75" customHeight="1">
      <c r="B16" s="170" t="s">
        <v>211</v>
      </c>
      <c r="C16" s="396">
        <f>'●1-5DB'!I15</f>
        <v>191308</v>
      </c>
      <c r="D16" s="504"/>
      <c r="E16" s="352">
        <f t="shared" si="0"/>
        <v>6</v>
      </c>
      <c r="F16" s="353"/>
      <c r="G16" s="398">
        <v>189885</v>
      </c>
      <c r="H16" s="504"/>
      <c r="I16" s="352">
        <v>6</v>
      </c>
      <c r="J16" s="352"/>
      <c r="N16" s="83"/>
      <c r="P16" s="82"/>
      <c r="Q16" s="83"/>
    </row>
    <row r="17" spans="2:17" ht="24.75" customHeight="1">
      <c r="B17" s="170" t="s">
        <v>212</v>
      </c>
      <c r="C17" s="396">
        <f>'●1-5DB'!I16</f>
        <v>184667</v>
      </c>
      <c r="D17" s="504"/>
      <c r="E17" s="352">
        <f t="shared" si="0"/>
        <v>8</v>
      </c>
      <c r="F17" s="353"/>
      <c r="G17" s="398">
        <v>183589</v>
      </c>
      <c r="H17" s="504"/>
      <c r="I17" s="352">
        <v>8</v>
      </c>
      <c r="J17" s="352"/>
      <c r="N17" s="83"/>
      <c r="P17" s="82"/>
      <c r="Q17" s="83"/>
    </row>
    <row r="18" spans="2:17" ht="24.75" customHeight="1">
      <c r="B18" s="170" t="s">
        <v>213</v>
      </c>
      <c r="C18" s="396">
        <f>'●1-5DB'!I17</f>
        <v>151018</v>
      </c>
      <c r="D18" s="504"/>
      <c r="E18" s="352">
        <f t="shared" si="0"/>
        <v>10</v>
      </c>
      <c r="F18" s="353"/>
      <c r="G18" s="398">
        <v>150739</v>
      </c>
      <c r="H18" s="504"/>
      <c r="I18" s="352">
        <v>10</v>
      </c>
      <c r="J18" s="352"/>
      <c r="N18" s="83"/>
      <c r="P18" s="82"/>
      <c r="Q18" s="83"/>
    </row>
    <row r="19" spans="2:17" ht="24.75" customHeight="1">
      <c r="B19" s="170" t="s">
        <v>214</v>
      </c>
      <c r="C19" s="396">
        <f>'●1-5DB'!I18</f>
        <v>121673</v>
      </c>
      <c r="D19" s="504"/>
      <c r="E19" s="352">
        <f t="shared" si="0"/>
        <v>14</v>
      </c>
      <c r="F19" s="353"/>
      <c r="G19" s="398">
        <v>120656</v>
      </c>
      <c r="H19" s="504"/>
      <c r="I19" s="352">
        <v>14</v>
      </c>
      <c r="J19" s="352"/>
      <c r="N19" s="83"/>
      <c r="P19" s="82"/>
      <c r="Q19" s="83"/>
    </row>
    <row r="20" spans="2:17" ht="24.75" customHeight="1">
      <c r="B20" s="170" t="s">
        <v>215</v>
      </c>
      <c r="C20" s="396">
        <f>'●1-5DB'!I19</f>
        <v>75723</v>
      </c>
      <c r="D20" s="504"/>
      <c r="E20" s="352">
        <f t="shared" si="0"/>
        <v>22</v>
      </c>
      <c r="F20" s="353"/>
      <c r="G20" s="398">
        <v>75452</v>
      </c>
      <c r="H20" s="504"/>
      <c r="I20" s="352">
        <v>22</v>
      </c>
      <c r="J20" s="352"/>
      <c r="N20" s="83"/>
      <c r="P20" s="82"/>
      <c r="Q20" s="83"/>
    </row>
    <row r="21" spans="2:17" ht="24.75" customHeight="1">
      <c r="B21" s="171" t="s">
        <v>216</v>
      </c>
      <c r="C21" s="402">
        <f>'●1-5DB'!I20</f>
        <v>58384</v>
      </c>
      <c r="D21" s="505"/>
      <c r="E21" s="363">
        <f t="shared" si="0"/>
        <v>25</v>
      </c>
      <c r="F21" s="364"/>
      <c r="G21" s="404">
        <v>58554</v>
      </c>
      <c r="H21" s="505"/>
      <c r="I21" s="363">
        <v>25</v>
      </c>
      <c r="J21" s="363"/>
      <c r="N21" s="83"/>
      <c r="P21" s="82"/>
      <c r="Q21" s="83"/>
    </row>
    <row r="22" spans="2:17" ht="24.75" customHeight="1">
      <c r="B22" s="170" t="s">
        <v>217</v>
      </c>
      <c r="C22" s="396">
        <f>'●1-5DB'!I21</f>
        <v>81788</v>
      </c>
      <c r="D22" s="504"/>
      <c r="E22" s="352">
        <f t="shared" si="0"/>
        <v>20</v>
      </c>
      <c r="F22" s="353"/>
      <c r="G22" s="398">
        <v>80807</v>
      </c>
      <c r="H22" s="504"/>
      <c r="I22" s="352">
        <v>21</v>
      </c>
      <c r="J22" s="352"/>
      <c r="N22" s="83"/>
      <c r="P22" s="82"/>
      <c r="Q22" s="83"/>
    </row>
    <row r="23" spans="2:17" ht="24.75" customHeight="1">
      <c r="B23" s="170" t="s">
        <v>218</v>
      </c>
      <c r="C23" s="396">
        <f>'●1-5DB'!I22</f>
        <v>85718</v>
      </c>
      <c r="D23" s="504"/>
      <c r="E23" s="352">
        <f t="shared" si="0"/>
        <v>19</v>
      </c>
      <c r="F23" s="353"/>
      <c r="G23" s="398">
        <v>85945</v>
      </c>
      <c r="H23" s="504"/>
      <c r="I23" s="352">
        <v>19</v>
      </c>
      <c r="J23" s="352"/>
      <c r="N23" s="83"/>
      <c r="P23" s="82"/>
      <c r="Q23" s="83"/>
    </row>
    <row r="24" spans="2:17" ht="24.75" customHeight="1">
      <c r="B24" s="170" t="s">
        <v>219</v>
      </c>
      <c r="C24" s="396">
        <f>'●1-5DB'!I23</f>
        <v>74845</v>
      </c>
      <c r="D24" s="504"/>
      <c r="E24" s="352">
        <f t="shared" si="0"/>
        <v>23</v>
      </c>
      <c r="F24" s="353"/>
      <c r="G24" s="398">
        <v>74510</v>
      </c>
      <c r="H24" s="504"/>
      <c r="I24" s="352">
        <v>23</v>
      </c>
      <c r="J24" s="352"/>
      <c r="N24" s="83"/>
      <c r="P24" s="82"/>
      <c r="Q24" s="83"/>
    </row>
    <row r="25" spans="2:17" ht="24.75" customHeight="1">
      <c r="B25" s="170" t="s">
        <v>220</v>
      </c>
      <c r="C25" s="396">
        <f>'●1-5DB'!I24</f>
        <v>116830</v>
      </c>
      <c r="D25" s="504"/>
      <c r="E25" s="352">
        <f t="shared" si="0"/>
        <v>16</v>
      </c>
      <c r="F25" s="353"/>
      <c r="G25" s="398">
        <v>116867</v>
      </c>
      <c r="H25" s="504"/>
      <c r="I25" s="352">
        <v>16</v>
      </c>
      <c r="J25" s="352"/>
      <c r="N25" s="83"/>
      <c r="P25" s="82"/>
      <c r="Q25" s="83"/>
    </row>
    <row r="26" spans="2:17" ht="24.75" customHeight="1">
      <c r="B26" s="170" t="s">
        <v>221</v>
      </c>
      <c r="C26" s="396">
        <f>'●1-5DB'!I25</f>
        <v>72489</v>
      </c>
      <c r="D26" s="504"/>
      <c r="E26" s="352">
        <f t="shared" si="0"/>
        <v>24</v>
      </c>
      <c r="F26" s="353"/>
      <c r="G26" s="398">
        <v>72238</v>
      </c>
      <c r="H26" s="504"/>
      <c r="I26" s="352">
        <v>24</v>
      </c>
      <c r="J26" s="352"/>
      <c r="N26" s="83"/>
      <c r="P26" s="82"/>
      <c r="Q26" s="83"/>
    </row>
    <row r="27" spans="2:17" ht="24.75" customHeight="1">
      <c r="B27" s="170" t="s">
        <v>222</v>
      </c>
      <c r="C27" s="396">
        <f>'●1-5DB'!I26</f>
        <v>148724</v>
      </c>
      <c r="D27" s="504"/>
      <c r="E27" s="352">
        <f t="shared" si="0"/>
        <v>11</v>
      </c>
      <c r="F27" s="353"/>
      <c r="G27" s="398">
        <v>148293</v>
      </c>
      <c r="H27" s="504"/>
      <c r="I27" s="352">
        <v>11</v>
      </c>
      <c r="J27" s="352"/>
      <c r="N27" s="83"/>
      <c r="P27" s="82"/>
      <c r="Q27" s="83"/>
    </row>
    <row r="28" spans="2:17" ht="24.75" customHeight="1">
      <c r="B28" s="170" t="s">
        <v>223</v>
      </c>
      <c r="C28" s="396">
        <f>'●1-5DB'!I27</f>
        <v>89915</v>
      </c>
      <c r="D28" s="504"/>
      <c r="E28" s="352">
        <f t="shared" si="0"/>
        <v>18</v>
      </c>
      <c r="F28" s="353"/>
      <c r="G28" s="398">
        <v>89089</v>
      </c>
      <c r="H28" s="504"/>
      <c r="I28" s="352">
        <v>18</v>
      </c>
      <c r="J28" s="352"/>
      <c r="N28" s="83"/>
      <c r="P28" s="82"/>
      <c r="Q28" s="83"/>
    </row>
    <row r="29" spans="2:17" ht="24.75" customHeight="1">
      <c r="B29" s="170" t="s">
        <v>224</v>
      </c>
      <c r="C29" s="396">
        <f>'●1-5DB'!I28</f>
        <v>55870</v>
      </c>
      <c r="D29" s="504"/>
      <c r="E29" s="495">
        <f t="shared" si="0"/>
        <v>26</v>
      </c>
      <c r="F29" s="496"/>
      <c r="G29" s="398">
        <v>56244</v>
      </c>
      <c r="H29" s="504"/>
      <c r="I29" s="352">
        <v>26</v>
      </c>
      <c r="J29" s="352"/>
      <c r="N29" s="83"/>
      <c r="P29" s="82"/>
      <c r="Q29" s="83"/>
    </row>
    <row r="30" spans="2:17" ht="24.75" customHeight="1">
      <c r="B30" s="170" t="s">
        <v>225</v>
      </c>
      <c r="C30" s="396">
        <f>'●1-5DB'!I29</f>
        <v>80985</v>
      </c>
      <c r="D30" s="504"/>
      <c r="E30" s="352">
        <f t="shared" si="0"/>
        <v>21</v>
      </c>
      <c r="F30" s="353"/>
      <c r="G30" s="398">
        <v>81403</v>
      </c>
      <c r="H30" s="504"/>
      <c r="I30" s="352">
        <v>20</v>
      </c>
      <c r="J30" s="352"/>
      <c r="N30" s="83"/>
      <c r="P30" s="82"/>
      <c r="Q30" s="83"/>
    </row>
    <row r="31" spans="2:17" ht="24.75" customHeight="1" thickBot="1">
      <c r="B31" s="170" t="s">
        <v>226</v>
      </c>
      <c r="C31" s="399">
        <f>'●1-5DB'!I30</f>
        <v>201058</v>
      </c>
      <c r="D31" s="508"/>
      <c r="E31" s="358">
        <f t="shared" si="0"/>
        <v>5</v>
      </c>
      <c r="F31" s="359"/>
      <c r="G31" s="398">
        <v>199790</v>
      </c>
      <c r="H31" s="504"/>
      <c r="I31" s="352">
        <v>5</v>
      </c>
      <c r="J31" s="352"/>
      <c r="N31" s="83"/>
      <c r="P31" s="82"/>
      <c r="Q31" s="83"/>
    </row>
    <row r="32" spans="2:17" ht="24.75" customHeight="1">
      <c r="B32" s="145" t="s">
        <v>796</v>
      </c>
    </row>
    <row r="33" spans="2:17" ht="24.75" customHeight="1"/>
    <row r="34" spans="2:17" ht="24.75" customHeight="1"/>
    <row r="35" spans="2:17" ht="24.75" customHeight="1" thickBot="1">
      <c r="B35" s="136" t="s">
        <v>259</v>
      </c>
      <c r="C35" s="85" t="str">
        <f>'●1-5DB'!F4</f>
        <v>増減率</v>
      </c>
    </row>
    <row r="36" spans="2:17" ht="24.75" customHeight="1">
      <c r="B36" s="367" t="s">
        <v>253</v>
      </c>
      <c r="C36" s="340" t="s">
        <v>261</v>
      </c>
      <c r="D36" s="368"/>
      <c r="E36" s="372" t="s">
        <v>258</v>
      </c>
      <c r="F36" s="342"/>
      <c r="G36" s="376" t="s">
        <v>758</v>
      </c>
      <c r="H36" s="376"/>
      <c r="I36" s="376"/>
      <c r="J36" s="377"/>
      <c r="N36" s="83"/>
      <c r="P36" s="82"/>
      <c r="Q36" s="83"/>
    </row>
    <row r="37" spans="2:17" ht="24.75" customHeight="1">
      <c r="B37" s="367"/>
      <c r="C37" s="369"/>
      <c r="D37" s="370"/>
      <c r="E37" s="347"/>
      <c r="F37" s="373"/>
      <c r="G37" s="338" t="s">
        <v>261</v>
      </c>
      <c r="H37" s="339"/>
      <c r="I37" s="337" t="s">
        <v>258</v>
      </c>
      <c r="J37" s="339"/>
      <c r="N37" s="83"/>
      <c r="P37" s="82"/>
      <c r="Q37" s="83"/>
    </row>
    <row r="38" spans="2:17" ht="24.75" customHeight="1">
      <c r="B38" s="367"/>
      <c r="C38" s="345"/>
      <c r="D38" s="371"/>
      <c r="E38" s="374"/>
      <c r="F38" s="375"/>
      <c r="G38" s="378"/>
      <c r="H38" s="371"/>
      <c r="I38" s="374"/>
      <c r="J38" s="371"/>
      <c r="N38" s="83"/>
      <c r="O38" s="84"/>
      <c r="P38" s="82"/>
      <c r="Q38" s="83"/>
    </row>
    <row r="39" spans="2:17" ht="24.75" customHeight="1">
      <c r="B39" s="170" t="s">
        <v>201</v>
      </c>
      <c r="C39" s="506">
        <f>'●1-5DB'!K5</f>
        <v>-8.8773995611024503E-5</v>
      </c>
      <c r="D39" s="507"/>
      <c r="E39" s="352">
        <f>RANK(C39,$C$39:$C$64,0)</f>
        <v>20</v>
      </c>
      <c r="F39" s="353"/>
      <c r="G39" s="524">
        <v>7.6937428370893457E-4</v>
      </c>
      <c r="H39" s="507"/>
      <c r="I39" s="352">
        <v>17</v>
      </c>
      <c r="J39" s="352"/>
      <c r="N39" s="123"/>
      <c r="O39" s="123"/>
      <c r="P39" s="82"/>
      <c r="Q39" s="83"/>
    </row>
    <row r="40" spans="2:17" ht="24.75" customHeight="1">
      <c r="B40" s="170" t="s">
        <v>202</v>
      </c>
      <c r="C40" s="506">
        <f>'●1-5DB'!K6</f>
        <v>6.0808354539145792E-3</v>
      </c>
      <c r="D40" s="507"/>
      <c r="E40" s="352">
        <f t="shared" ref="E40:E64" si="1">RANK(C40,$C$39:$C$64,0)</f>
        <v>10</v>
      </c>
      <c r="F40" s="353"/>
      <c r="G40" s="524">
        <v>9.7777481145298051E-3</v>
      </c>
      <c r="H40" s="507"/>
      <c r="I40" s="352">
        <v>6</v>
      </c>
      <c r="J40" s="352"/>
      <c r="N40" s="122"/>
      <c r="O40" s="122"/>
      <c r="P40" s="82"/>
      <c r="Q40" s="83"/>
    </row>
    <row r="41" spans="2:17" ht="24.75" customHeight="1">
      <c r="B41" s="170" t="s">
        <v>203</v>
      </c>
      <c r="C41" s="506">
        <f>'●1-5DB'!K7</f>
        <v>6.5155177683309251E-3</v>
      </c>
      <c r="D41" s="507"/>
      <c r="E41" s="352">
        <f t="shared" si="1"/>
        <v>8</v>
      </c>
      <c r="F41" s="353"/>
      <c r="G41" s="524">
        <v>4.9001130795325309E-3</v>
      </c>
      <c r="H41" s="507"/>
      <c r="I41" s="352">
        <v>10</v>
      </c>
      <c r="J41" s="352"/>
      <c r="N41" s="122"/>
      <c r="O41" s="122"/>
      <c r="P41" s="82"/>
      <c r="Q41" s="83"/>
    </row>
    <row r="42" spans="2:17" ht="24.75" customHeight="1">
      <c r="B42" s="170" t="s">
        <v>204</v>
      </c>
      <c r="C42" s="506">
        <f>'●1-5DB'!K8</f>
        <v>6.8827288885526805E-3</v>
      </c>
      <c r="D42" s="507"/>
      <c r="E42" s="352">
        <f t="shared" si="1"/>
        <v>7</v>
      </c>
      <c r="F42" s="353"/>
      <c r="G42" s="524">
        <v>1.2050498367933926E-2</v>
      </c>
      <c r="H42" s="507"/>
      <c r="I42" s="352">
        <v>3</v>
      </c>
      <c r="J42" s="352"/>
      <c r="N42" s="122"/>
      <c r="O42" s="122"/>
      <c r="P42" s="82"/>
      <c r="Q42" s="83"/>
    </row>
    <row r="43" spans="2:17" ht="24.75" customHeight="1">
      <c r="B43" s="170" t="s">
        <v>205</v>
      </c>
      <c r="C43" s="506">
        <f>'●1-5DB'!K9</f>
        <v>-5.4270292530113062E-3</v>
      </c>
      <c r="D43" s="507"/>
      <c r="E43" s="352">
        <f t="shared" si="1"/>
        <v>25</v>
      </c>
      <c r="F43" s="353"/>
      <c r="G43" s="524">
        <v>-5.586837294332736E-3</v>
      </c>
      <c r="H43" s="507"/>
      <c r="I43" s="352">
        <v>26</v>
      </c>
      <c r="J43" s="352"/>
      <c r="N43" s="122"/>
      <c r="O43" s="122"/>
      <c r="P43" s="82"/>
      <c r="Q43" s="83"/>
    </row>
    <row r="44" spans="2:17" ht="24.75" customHeight="1">
      <c r="B44" s="170" t="s">
        <v>206</v>
      </c>
      <c r="C44" s="506">
        <f>'●1-5DB'!K10</f>
        <v>2.5348837209302477E-3</v>
      </c>
      <c r="D44" s="507"/>
      <c r="E44" s="352">
        <f t="shared" si="1"/>
        <v>17</v>
      </c>
      <c r="F44" s="353"/>
      <c r="G44" s="524">
        <v>4.8763768364310511E-3</v>
      </c>
      <c r="H44" s="507"/>
      <c r="I44" s="352">
        <v>11</v>
      </c>
      <c r="J44" s="352"/>
      <c r="N44" s="122"/>
      <c r="O44" s="122"/>
      <c r="P44" s="82"/>
      <c r="Q44" s="83"/>
    </row>
    <row r="45" spans="2:17" ht="24.75" customHeight="1">
      <c r="B45" s="170" t="s">
        <v>207</v>
      </c>
      <c r="C45" s="506">
        <f>'●1-5DB'!K11</f>
        <v>4.0340813377190976E-3</v>
      </c>
      <c r="D45" s="507"/>
      <c r="E45" s="352">
        <f t="shared" si="1"/>
        <v>13</v>
      </c>
      <c r="F45" s="353"/>
      <c r="G45" s="524">
        <v>-9.5662417956188239E-4</v>
      </c>
      <c r="H45" s="507"/>
      <c r="I45" s="352">
        <v>20</v>
      </c>
      <c r="J45" s="352"/>
      <c r="N45" s="122"/>
      <c r="O45" s="122"/>
      <c r="P45" s="82"/>
      <c r="Q45" s="83"/>
    </row>
    <row r="46" spans="2:17" ht="24.75" customHeight="1">
      <c r="B46" s="170" t="s">
        <v>208</v>
      </c>
      <c r="C46" s="506">
        <f>'●1-5DB'!K12</f>
        <v>1.125340386104412E-2</v>
      </c>
      <c r="D46" s="507"/>
      <c r="E46" s="352">
        <f t="shared" si="1"/>
        <v>2</v>
      </c>
      <c r="F46" s="353"/>
      <c r="G46" s="524">
        <v>1.5339225221166597E-2</v>
      </c>
      <c r="H46" s="507"/>
      <c r="I46" s="352">
        <v>2</v>
      </c>
      <c r="J46" s="352"/>
      <c r="N46" s="122"/>
      <c r="O46" s="122"/>
      <c r="P46" s="82"/>
      <c r="Q46" s="83"/>
    </row>
    <row r="47" spans="2:17" ht="24.75" customHeight="1">
      <c r="B47" s="170" t="s">
        <v>209</v>
      </c>
      <c r="C47" s="506">
        <f>'●1-5DB'!K13</f>
        <v>3.966661377785563E-4</v>
      </c>
      <c r="D47" s="507"/>
      <c r="E47" s="352">
        <f t="shared" si="1"/>
        <v>19</v>
      </c>
      <c r="F47" s="353"/>
      <c r="G47" s="524">
        <v>3.8296048363106738E-3</v>
      </c>
      <c r="H47" s="507"/>
      <c r="I47" s="352">
        <v>14</v>
      </c>
      <c r="J47" s="352"/>
      <c r="N47" s="122"/>
      <c r="O47" s="122"/>
      <c r="P47" s="82"/>
      <c r="Q47" s="83"/>
    </row>
    <row r="48" spans="2:17" ht="24.75" customHeight="1">
      <c r="B48" s="170" t="s">
        <v>210</v>
      </c>
      <c r="C48" s="506">
        <f>'●1-5DB'!K14</f>
        <v>7.6156804262770272E-3</v>
      </c>
      <c r="D48" s="507"/>
      <c r="E48" s="352">
        <f t="shared" si="1"/>
        <v>5</v>
      </c>
      <c r="F48" s="353"/>
      <c r="G48" s="524">
        <v>1.1705572225330085E-2</v>
      </c>
      <c r="H48" s="507"/>
      <c r="I48" s="352">
        <v>4</v>
      </c>
      <c r="J48" s="352"/>
      <c r="N48" s="122"/>
      <c r="O48" s="122"/>
      <c r="P48" s="82"/>
      <c r="Q48" s="83"/>
    </row>
    <row r="49" spans="2:17" ht="24.75" customHeight="1">
      <c r="B49" s="170" t="s">
        <v>211</v>
      </c>
      <c r="C49" s="506">
        <f>'●1-5DB'!K15</f>
        <v>7.4940095320852329E-3</v>
      </c>
      <c r="D49" s="507"/>
      <c r="E49" s="352">
        <f t="shared" si="1"/>
        <v>6</v>
      </c>
      <c r="F49" s="353"/>
      <c r="G49" s="524">
        <v>6.7653187281624394E-3</v>
      </c>
      <c r="H49" s="507"/>
      <c r="I49" s="352">
        <v>7</v>
      </c>
      <c r="J49" s="352"/>
      <c r="N49" s="122"/>
      <c r="O49" s="122"/>
      <c r="P49" s="82"/>
      <c r="Q49" s="83"/>
    </row>
    <row r="50" spans="2:17" ht="24.75" customHeight="1">
      <c r="B50" s="170" t="s">
        <v>212</v>
      </c>
      <c r="C50" s="506">
        <f>'●1-5DB'!K16</f>
        <v>5.8718114919740216E-3</v>
      </c>
      <c r="D50" s="507"/>
      <c r="E50" s="352">
        <f t="shared" si="1"/>
        <v>11</v>
      </c>
      <c r="F50" s="353"/>
      <c r="G50" s="524">
        <v>4.5085218723497356E-3</v>
      </c>
      <c r="H50" s="507"/>
      <c r="I50" s="352">
        <v>12</v>
      </c>
      <c r="J50" s="352"/>
      <c r="N50" s="122"/>
      <c r="O50" s="122"/>
      <c r="P50" s="82"/>
      <c r="Q50" s="83"/>
    </row>
    <row r="51" spans="2:17" ht="24.75" customHeight="1">
      <c r="B51" s="170" t="s">
        <v>213</v>
      </c>
      <c r="C51" s="506">
        <f>'●1-5DB'!K17</f>
        <v>1.8508813246738143E-3</v>
      </c>
      <c r="D51" s="507"/>
      <c r="E51" s="352">
        <f t="shared" si="1"/>
        <v>18</v>
      </c>
      <c r="F51" s="353"/>
      <c r="G51" s="524">
        <v>-7.8882127563673077E-4</v>
      </c>
      <c r="H51" s="507"/>
      <c r="I51" s="352">
        <v>19</v>
      </c>
      <c r="J51" s="352"/>
      <c r="N51" s="122"/>
      <c r="O51" s="122"/>
      <c r="P51" s="82"/>
      <c r="Q51" s="83"/>
    </row>
    <row r="52" spans="2:17" ht="24.75" customHeight="1">
      <c r="B52" s="170" t="s">
        <v>214</v>
      </c>
      <c r="C52" s="506">
        <f>'●1-5DB'!K18</f>
        <v>8.4289218936479671E-3</v>
      </c>
      <c r="D52" s="507"/>
      <c r="E52" s="352">
        <f t="shared" si="1"/>
        <v>4</v>
      </c>
      <c r="F52" s="353"/>
      <c r="G52" s="524">
        <v>5.9696514924127975E-3</v>
      </c>
      <c r="H52" s="507"/>
      <c r="I52" s="352">
        <v>9</v>
      </c>
      <c r="J52" s="352"/>
      <c r="N52" s="122"/>
      <c r="O52" s="122"/>
      <c r="P52" s="82"/>
      <c r="Q52" s="83"/>
    </row>
    <row r="53" spans="2:17" ht="24.75" customHeight="1">
      <c r="B53" s="170" t="s">
        <v>215</v>
      </c>
      <c r="C53" s="506">
        <f>'●1-5DB'!K19</f>
        <v>3.5916874304193769E-3</v>
      </c>
      <c r="D53" s="507"/>
      <c r="E53" s="352">
        <f t="shared" si="1"/>
        <v>14</v>
      </c>
      <c r="F53" s="353"/>
      <c r="G53" s="524">
        <v>6.4158141147909742E-3</v>
      </c>
      <c r="H53" s="507"/>
      <c r="I53" s="352">
        <v>8</v>
      </c>
      <c r="J53" s="352"/>
      <c r="N53" s="122"/>
      <c r="O53" s="122"/>
      <c r="P53" s="82"/>
      <c r="Q53" s="83"/>
    </row>
    <row r="54" spans="2:17" ht="24.75" customHeight="1">
      <c r="B54" s="171" t="s">
        <v>216</v>
      </c>
      <c r="C54" s="511">
        <f>'●1-5DB'!K20</f>
        <v>-2.9033029340438388E-3</v>
      </c>
      <c r="D54" s="512"/>
      <c r="E54" s="363">
        <f t="shared" si="1"/>
        <v>23</v>
      </c>
      <c r="F54" s="364"/>
      <c r="G54" s="525">
        <v>-1.006602630815645E-3</v>
      </c>
      <c r="H54" s="512"/>
      <c r="I54" s="363">
        <v>22</v>
      </c>
      <c r="J54" s="363"/>
      <c r="N54" s="122"/>
      <c r="O54" s="122"/>
      <c r="P54" s="82"/>
      <c r="Q54" s="83"/>
    </row>
    <row r="55" spans="2:17" ht="24.75" customHeight="1">
      <c r="B55" s="170" t="s">
        <v>217</v>
      </c>
      <c r="C55" s="506">
        <f>'●1-5DB'!K21</f>
        <v>1.2140037372999846E-2</v>
      </c>
      <c r="D55" s="507"/>
      <c r="E55" s="352">
        <f t="shared" si="1"/>
        <v>1</v>
      </c>
      <c r="F55" s="353"/>
      <c r="G55" s="524">
        <v>9.9865013498650068E-3</v>
      </c>
      <c r="H55" s="507"/>
      <c r="I55" s="352">
        <v>5</v>
      </c>
      <c r="J55" s="352"/>
      <c r="N55" s="122"/>
      <c r="O55" s="122"/>
      <c r="P55" s="82"/>
      <c r="Q55" s="83"/>
    </row>
    <row r="56" spans="2:17" ht="24.75" customHeight="1">
      <c r="B56" s="170" t="s">
        <v>218</v>
      </c>
      <c r="C56" s="506">
        <f>'●1-5DB'!K22</f>
        <v>-2.6412240386293195E-3</v>
      </c>
      <c r="D56" s="507"/>
      <c r="E56" s="352">
        <f t="shared" si="1"/>
        <v>22</v>
      </c>
      <c r="F56" s="353"/>
      <c r="G56" s="524">
        <v>-1.8118256466242988E-3</v>
      </c>
      <c r="H56" s="507"/>
      <c r="I56" s="352">
        <v>23</v>
      </c>
      <c r="J56" s="352"/>
      <c r="N56" s="122"/>
      <c r="O56" s="122"/>
      <c r="P56" s="82"/>
      <c r="Q56" s="83"/>
    </row>
    <row r="57" spans="2:17" ht="24.75" customHeight="1">
      <c r="B57" s="170" t="s">
        <v>219</v>
      </c>
      <c r="C57" s="506">
        <f>'●1-5DB'!K23</f>
        <v>4.4960407998926311E-3</v>
      </c>
      <c r="D57" s="507"/>
      <c r="E57" s="352">
        <f t="shared" si="1"/>
        <v>12</v>
      </c>
      <c r="F57" s="353"/>
      <c r="G57" s="524">
        <v>1.4381140545407511E-3</v>
      </c>
      <c r="H57" s="507"/>
      <c r="I57" s="352">
        <v>16</v>
      </c>
      <c r="J57" s="352"/>
      <c r="N57" s="122"/>
      <c r="O57" s="122"/>
      <c r="P57" s="82"/>
      <c r="Q57" s="83"/>
    </row>
    <row r="58" spans="2:17" ht="24.75" customHeight="1">
      <c r="B58" s="170" t="s">
        <v>220</v>
      </c>
      <c r="C58" s="506">
        <f>'●1-5DB'!K24</f>
        <v>-3.165992110689686E-4</v>
      </c>
      <c r="D58" s="507"/>
      <c r="E58" s="352">
        <f t="shared" si="1"/>
        <v>21</v>
      </c>
      <c r="F58" s="353"/>
      <c r="G58" s="524">
        <v>-2.2283313981285024E-3</v>
      </c>
      <c r="H58" s="507"/>
      <c r="I58" s="352">
        <v>25</v>
      </c>
      <c r="J58" s="352"/>
      <c r="N58" s="122"/>
      <c r="O58" s="122"/>
      <c r="P58" s="82"/>
      <c r="Q58" s="83"/>
    </row>
    <row r="59" spans="2:17" ht="24.75" customHeight="1">
      <c r="B59" s="170" t="s">
        <v>221</v>
      </c>
      <c r="C59" s="506">
        <f>'●1-5DB'!K25</f>
        <v>3.4746255433428797E-3</v>
      </c>
      <c r="D59" s="507"/>
      <c r="E59" s="352">
        <f t="shared" si="1"/>
        <v>15</v>
      </c>
      <c r="F59" s="353"/>
      <c r="G59" s="524">
        <v>-6.9210857799317793E-5</v>
      </c>
      <c r="H59" s="507"/>
      <c r="I59" s="352">
        <v>18</v>
      </c>
      <c r="J59" s="352"/>
      <c r="N59" s="122"/>
      <c r="O59" s="122"/>
      <c r="P59" s="82"/>
      <c r="Q59" s="83"/>
    </row>
    <row r="60" spans="2:17" ht="24.75" customHeight="1">
      <c r="B60" s="170" t="s">
        <v>222</v>
      </c>
      <c r="C60" s="506">
        <f>'●1-5DB'!K26</f>
        <v>2.9064082593244223E-3</v>
      </c>
      <c r="D60" s="507"/>
      <c r="E60" s="352">
        <f t="shared" si="1"/>
        <v>16</v>
      </c>
      <c r="F60" s="353"/>
      <c r="G60" s="524">
        <v>3.0030639368545664E-3</v>
      </c>
      <c r="H60" s="507"/>
      <c r="I60" s="352">
        <v>15</v>
      </c>
      <c r="J60" s="352"/>
      <c r="N60" s="122"/>
      <c r="O60" s="122"/>
      <c r="P60" s="82"/>
      <c r="Q60" s="83"/>
    </row>
    <row r="61" spans="2:17" ht="24.75" customHeight="1">
      <c r="B61" s="170" t="s">
        <v>223</v>
      </c>
      <c r="C61" s="506">
        <f>'●1-5DB'!K27</f>
        <v>9.271627249155312E-3</v>
      </c>
      <c r="D61" s="507"/>
      <c r="E61" s="352">
        <f t="shared" si="1"/>
        <v>3</v>
      </c>
      <c r="F61" s="353"/>
      <c r="G61" s="524">
        <v>1.8614010816249582E-2</v>
      </c>
      <c r="H61" s="507"/>
      <c r="I61" s="352">
        <v>1</v>
      </c>
      <c r="J61" s="352"/>
      <c r="N61" s="122"/>
      <c r="O61" s="122"/>
      <c r="P61" s="82"/>
      <c r="Q61" s="83"/>
    </row>
    <row r="62" spans="2:17" ht="24.75" customHeight="1">
      <c r="B62" s="170" t="s">
        <v>224</v>
      </c>
      <c r="C62" s="506">
        <f>'●1-5DB'!K28</f>
        <v>-6.6495981793613934E-3</v>
      </c>
      <c r="D62" s="507"/>
      <c r="E62" s="495">
        <f t="shared" si="1"/>
        <v>26</v>
      </c>
      <c r="F62" s="496"/>
      <c r="G62" s="524">
        <v>-1.9696566409369565E-3</v>
      </c>
      <c r="H62" s="507"/>
      <c r="I62" s="352">
        <v>24</v>
      </c>
      <c r="J62" s="352"/>
      <c r="N62" s="122"/>
      <c r="O62" s="122"/>
      <c r="P62" s="82"/>
      <c r="Q62" s="83"/>
    </row>
    <row r="63" spans="2:17" ht="24.75" customHeight="1">
      <c r="B63" s="170" t="s">
        <v>225</v>
      </c>
      <c r="C63" s="506">
        <f>'●1-5DB'!K29</f>
        <v>-5.1349458865151965E-3</v>
      </c>
      <c r="D63" s="507"/>
      <c r="E63" s="352">
        <f t="shared" si="1"/>
        <v>24</v>
      </c>
      <c r="F63" s="353"/>
      <c r="G63" s="524">
        <v>-9.8179988463853451E-4</v>
      </c>
      <c r="H63" s="507"/>
      <c r="I63" s="352">
        <v>21</v>
      </c>
      <c r="J63" s="352"/>
      <c r="N63" s="122"/>
      <c r="O63" s="122"/>
      <c r="P63" s="82"/>
      <c r="Q63" s="83"/>
    </row>
    <row r="64" spans="2:17" ht="24.75" customHeight="1" thickBot="1">
      <c r="B64" s="170" t="s">
        <v>226</v>
      </c>
      <c r="C64" s="509">
        <f>'●1-5DB'!K30</f>
        <v>6.3466639971969663E-3</v>
      </c>
      <c r="D64" s="510"/>
      <c r="E64" s="358">
        <f t="shared" si="1"/>
        <v>9</v>
      </c>
      <c r="F64" s="359"/>
      <c r="G64" s="524">
        <v>4.1010383266155692E-3</v>
      </c>
      <c r="H64" s="507"/>
      <c r="I64" s="352">
        <v>13</v>
      </c>
      <c r="J64" s="352"/>
      <c r="N64" s="122"/>
      <c r="O64" s="122"/>
      <c r="P64" s="82"/>
      <c r="Q64" s="83"/>
    </row>
    <row r="65" spans="2:17" ht="24.75" customHeight="1">
      <c r="D65" s="150"/>
      <c r="N65" s="83"/>
      <c r="P65" s="82"/>
      <c r="Q65" s="83"/>
    </row>
    <row r="66" spans="2:17" ht="24.75" customHeight="1">
      <c r="D66" s="150"/>
      <c r="N66" s="83"/>
      <c r="P66" s="82"/>
      <c r="Q66" s="83"/>
    </row>
    <row r="67" spans="2:17" ht="24.75" customHeight="1">
      <c r="D67" s="150"/>
      <c r="N67" s="83"/>
      <c r="P67" s="82"/>
      <c r="Q67" s="83"/>
    </row>
    <row r="68" spans="2:17" ht="24.75" customHeight="1" thickBot="1">
      <c r="B68" s="136" t="s">
        <v>262</v>
      </c>
      <c r="C68" s="85" t="str">
        <f>'●1-5DB'!L3</f>
        <v>うち日本人</v>
      </c>
      <c r="D68" s="85"/>
      <c r="N68" s="83"/>
      <c r="P68" s="82"/>
      <c r="Q68" s="83"/>
    </row>
    <row r="69" spans="2:17" ht="24.75" customHeight="1">
      <c r="B69" s="367" t="s">
        <v>253</v>
      </c>
      <c r="C69" s="340" t="s">
        <v>293</v>
      </c>
      <c r="D69" s="368"/>
      <c r="E69" s="372" t="s">
        <v>258</v>
      </c>
      <c r="F69" s="342"/>
      <c r="G69" s="376" t="s">
        <v>758</v>
      </c>
      <c r="H69" s="376"/>
      <c r="I69" s="376"/>
      <c r="J69" s="377"/>
      <c r="N69" s="83"/>
      <c r="P69" s="82"/>
      <c r="Q69" s="83"/>
    </row>
    <row r="70" spans="2:17" ht="24.75" customHeight="1">
      <c r="B70" s="367"/>
      <c r="C70" s="369"/>
      <c r="D70" s="370"/>
      <c r="E70" s="347"/>
      <c r="F70" s="373"/>
      <c r="G70" s="338" t="s">
        <v>293</v>
      </c>
      <c r="H70" s="339"/>
      <c r="I70" s="337" t="s">
        <v>258</v>
      </c>
      <c r="J70" s="339"/>
      <c r="N70" s="83"/>
      <c r="P70" s="82"/>
      <c r="Q70" s="83"/>
    </row>
    <row r="71" spans="2:17" ht="24.75" customHeight="1">
      <c r="B71" s="367"/>
      <c r="C71" s="345"/>
      <c r="D71" s="371"/>
      <c r="E71" s="374"/>
      <c r="F71" s="375"/>
      <c r="G71" s="378"/>
      <c r="H71" s="371"/>
      <c r="I71" s="374"/>
      <c r="J71" s="371"/>
      <c r="N71" s="83"/>
      <c r="O71" s="84"/>
      <c r="P71" s="82"/>
      <c r="Q71" s="83"/>
    </row>
    <row r="72" spans="2:17" ht="24.75" customHeight="1">
      <c r="B72" s="170" t="s">
        <v>201</v>
      </c>
      <c r="C72" s="513">
        <f>'●1-5DB'!L5</f>
        <v>550959</v>
      </c>
      <c r="D72" s="355"/>
      <c r="E72" s="352">
        <f>RANK(C72,$C$72:$C$97,0)</f>
        <v>1</v>
      </c>
      <c r="F72" s="353"/>
      <c r="G72" s="354">
        <v>552115</v>
      </c>
      <c r="H72" s="355"/>
      <c r="I72" s="352">
        <v>1</v>
      </c>
      <c r="J72" s="352"/>
      <c r="N72" s="123"/>
      <c r="O72" s="123"/>
      <c r="P72" s="82"/>
      <c r="Q72" s="83"/>
    </row>
    <row r="73" spans="2:17" ht="24.75" customHeight="1">
      <c r="B73" s="170" t="s">
        <v>202</v>
      </c>
      <c r="C73" s="513">
        <f>'●1-5DB'!L6</f>
        <v>178544</v>
      </c>
      <c r="D73" s="355"/>
      <c r="E73" s="352">
        <f t="shared" ref="E73:E97" si="2">RANK(C73,$C$72:$C$97,0)</f>
        <v>9</v>
      </c>
      <c r="F73" s="353"/>
      <c r="G73" s="354">
        <v>177695</v>
      </c>
      <c r="H73" s="355"/>
      <c r="I73" s="352">
        <v>9</v>
      </c>
      <c r="J73" s="352"/>
      <c r="N73" s="122"/>
      <c r="O73" s="122"/>
      <c r="P73" s="82"/>
      <c r="Q73" s="83"/>
    </row>
    <row r="74" spans="2:17" ht="24.75" customHeight="1">
      <c r="B74" s="170" t="s">
        <v>203</v>
      </c>
      <c r="C74" s="513">
        <f>'●1-5DB'!L7</f>
        <v>141864</v>
      </c>
      <c r="D74" s="355"/>
      <c r="E74" s="352">
        <f t="shared" si="2"/>
        <v>12</v>
      </c>
      <c r="F74" s="353"/>
      <c r="G74" s="354">
        <v>141147</v>
      </c>
      <c r="H74" s="355"/>
      <c r="I74" s="352">
        <v>12</v>
      </c>
      <c r="J74" s="352"/>
      <c r="N74" s="122"/>
      <c r="O74" s="122"/>
      <c r="P74" s="82"/>
      <c r="Q74" s="83"/>
    </row>
    <row r="75" spans="2:17" ht="24.75" customHeight="1">
      <c r="B75" s="170" t="s">
        <v>204</v>
      </c>
      <c r="C75" s="513">
        <f>'●1-5DB'!L8</f>
        <v>182740</v>
      </c>
      <c r="D75" s="355"/>
      <c r="E75" s="352">
        <f t="shared" si="2"/>
        <v>7</v>
      </c>
      <c r="F75" s="353"/>
      <c r="G75" s="354">
        <v>181725</v>
      </c>
      <c r="H75" s="355"/>
      <c r="I75" s="352">
        <v>7</v>
      </c>
      <c r="J75" s="352"/>
      <c r="N75" s="122"/>
      <c r="O75" s="122"/>
      <c r="P75" s="82"/>
      <c r="Q75" s="83"/>
    </row>
    <row r="76" spans="2:17" ht="24.75" customHeight="1">
      <c r="B76" s="170" t="s">
        <v>205</v>
      </c>
      <c r="C76" s="513">
        <f>'●1-5DB'!L9</f>
        <v>133473</v>
      </c>
      <c r="D76" s="355"/>
      <c r="E76" s="352">
        <f t="shared" si="2"/>
        <v>13</v>
      </c>
      <c r="F76" s="353"/>
      <c r="G76" s="354">
        <v>134340</v>
      </c>
      <c r="H76" s="355"/>
      <c r="I76" s="352">
        <v>13</v>
      </c>
      <c r="J76" s="352"/>
      <c r="N76" s="122"/>
      <c r="O76" s="122"/>
      <c r="P76" s="82"/>
      <c r="Q76" s="83"/>
    </row>
    <row r="77" spans="2:17" ht="24.75" customHeight="1">
      <c r="B77" s="170" t="s">
        <v>206</v>
      </c>
      <c r="C77" s="513">
        <f>'●1-5DB'!L10</f>
        <v>253714</v>
      </c>
      <c r="D77" s="355"/>
      <c r="E77" s="352">
        <f t="shared" si="2"/>
        <v>3</v>
      </c>
      <c r="F77" s="353"/>
      <c r="G77" s="354">
        <v>253324</v>
      </c>
      <c r="H77" s="355"/>
      <c r="I77" s="352">
        <v>3</v>
      </c>
      <c r="J77" s="352"/>
      <c r="N77" s="122"/>
      <c r="O77" s="122"/>
      <c r="P77" s="82"/>
      <c r="Q77" s="83"/>
    </row>
    <row r="78" spans="2:17" ht="24.75" customHeight="1">
      <c r="B78" s="170" t="s">
        <v>207</v>
      </c>
      <c r="C78" s="513">
        <f>'●1-5DB'!L11</f>
        <v>110638</v>
      </c>
      <c r="D78" s="355"/>
      <c r="E78" s="352">
        <f t="shared" si="2"/>
        <v>17</v>
      </c>
      <c r="F78" s="353"/>
      <c r="G78" s="354">
        <v>110322</v>
      </c>
      <c r="H78" s="355"/>
      <c r="I78" s="352">
        <v>17</v>
      </c>
      <c r="J78" s="352"/>
      <c r="N78" s="122"/>
      <c r="O78" s="122"/>
      <c r="P78" s="82"/>
      <c r="Q78" s="83"/>
    </row>
    <row r="79" spans="2:17" ht="24.75" customHeight="1">
      <c r="B79" s="170" t="s">
        <v>208</v>
      </c>
      <c r="C79" s="513">
        <f>'●1-5DB'!L12</f>
        <v>228125</v>
      </c>
      <c r="D79" s="355"/>
      <c r="E79" s="352">
        <f t="shared" si="2"/>
        <v>4</v>
      </c>
      <c r="F79" s="353"/>
      <c r="G79" s="354">
        <v>225849</v>
      </c>
      <c r="H79" s="355"/>
      <c r="I79" s="352">
        <v>4</v>
      </c>
      <c r="J79" s="352"/>
      <c r="N79" s="122"/>
      <c r="O79" s="122"/>
      <c r="P79" s="82"/>
      <c r="Q79" s="83"/>
    </row>
    <row r="80" spans="2:17" ht="24.75" customHeight="1">
      <c r="B80" s="170" t="s">
        <v>209</v>
      </c>
      <c r="C80" s="513">
        <f>'●1-5DB'!L13</f>
        <v>422890</v>
      </c>
      <c r="D80" s="355"/>
      <c r="E80" s="352">
        <f t="shared" si="2"/>
        <v>2</v>
      </c>
      <c r="F80" s="353"/>
      <c r="G80" s="354">
        <v>423067</v>
      </c>
      <c r="H80" s="355"/>
      <c r="I80" s="352">
        <v>2</v>
      </c>
      <c r="J80" s="352"/>
      <c r="N80" s="122"/>
      <c r="O80" s="122"/>
      <c r="P80" s="82"/>
      <c r="Q80" s="83"/>
    </row>
    <row r="81" spans="2:17" ht="24.75" customHeight="1">
      <c r="B81" s="170" t="s">
        <v>210</v>
      </c>
      <c r="C81" s="513">
        <f>'●1-5DB'!L14</f>
        <v>117751</v>
      </c>
      <c r="D81" s="355"/>
      <c r="E81" s="352">
        <f t="shared" si="2"/>
        <v>15</v>
      </c>
      <c r="F81" s="353"/>
      <c r="G81" s="354">
        <v>116980</v>
      </c>
      <c r="H81" s="355"/>
      <c r="I81" s="352">
        <v>15</v>
      </c>
      <c r="J81" s="352"/>
      <c r="N81" s="122"/>
      <c r="O81" s="122"/>
      <c r="P81" s="82"/>
      <c r="Q81" s="83"/>
    </row>
    <row r="82" spans="2:17" ht="24.75" customHeight="1">
      <c r="B82" s="170" t="s">
        <v>211</v>
      </c>
      <c r="C82" s="513">
        <f>'●1-5DB'!L15</f>
        <v>186310</v>
      </c>
      <c r="D82" s="355"/>
      <c r="E82" s="352">
        <f t="shared" si="2"/>
        <v>6</v>
      </c>
      <c r="F82" s="353"/>
      <c r="G82" s="354">
        <v>185324</v>
      </c>
      <c r="H82" s="355"/>
      <c r="I82" s="352">
        <v>6</v>
      </c>
      <c r="J82" s="352"/>
      <c r="N82" s="122"/>
      <c r="O82" s="122"/>
      <c r="P82" s="82"/>
      <c r="Q82" s="83"/>
    </row>
    <row r="83" spans="2:17" ht="24.75" customHeight="1">
      <c r="B83" s="170" t="s">
        <v>212</v>
      </c>
      <c r="C83" s="513">
        <f>'●1-5DB'!L16</f>
        <v>181666</v>
      </c>
      <c r="D83" s="355"/>
      <c r="E83" s="352">
        <f t="shared" si="2"/>
        <v>8</v>
      </c>
      <c r="F83" s="353"/>
      <c r="G83" s="354">
        <v>180784</v>
      </c>
      <c r="H83" s="355"/>
      <c r="I83" s="352">
        <v>8</v>
      </c>
      <c r="J83" s="352"/>
      <c r="N83" s="122"/>
      <c r="O83" s="122"/>
      <c r="P83" s="82"/>
      <c r="Q83" s="83"/>
    </row>
    <row r="84" spans="2:17" ht="24.75" customHeight="1">
      <c r="B84" s="170" t="s">
        <v>213</v>
      </c>
      <c r="C84" s="513">
        <f>'●1-5DB'!L17</f>
        <v>148254</v>
      </c>
      <c r="D84" s="355"/>
      <c r="E84" s="352">
        <f t="shared" si="2"/>
        <v>10</v>
      </c>
      <c r="F84" s="353"/>
      <c r="G84" s="354">
        <v>148215</v>
      </c>
      <c r="H84" s="355"/>
      <c r="I84" s="352">
        <v>10</v>
      </c>
      <c r="J84" s="352"/>
      <c r="N84" s="122"/>
      <c r="O84" s="122"/>
      <c r="P84" s="82"/>
      <c r="Q84" s="83"/>
    </row>
    <row r="85" spans="2:17" ht="24.75" customHeight="1">
      <c r="B85" s="170" t="s">
        <v>214</v>
      </c>
      <c r="C85" s="513">
        <f>'●1-5DB'!L18</f>
        <v>119585</v>
      </c>
      <c r="D85" s="355"/>
      <c r="E85" s="352">
        <f t="shared" si="2"/>
        <v>14</v>
      </c>
      <c r="F85" s="353"/>
      <c r="G85" s="354">
        <v>118746</v>
      </c>
      <c r="H85" s="355"/>
      <c r="I85" s="352">
        <v>14</v>
      </c>
      <c r="J85" s="352"/>
      <c r="N85" s="122"/>
      <c r="O85" s="122"/>
      <c r="P85" s="82"/>
      <c r="Q85" s="83"/>
    </row>
    <row r="86" spans="2:17" ht="24.75" customHeight="1">
      <c r="B86" s="170" t="s">
        <v>215</v>
      </c>
      <c r="C86" s="513">
        <f>'●1-5DB'!L19</f>
        <v>74139</v>
      </c>
      <c r="D86" s="355"/>
      <c r="E86" s="352">
        <f t="shared" si="2"/>
        <v>22</v>
      </c>
      <c r="F86" s="353"/>
      <c r="G86" s="354">
        <v>73943</v>
      </c>
      <c r="H86" s="355"/>
      <c r="I86" s="352">
        <v>22</v>
      </c>
      <c r="J86" s="352"/>
      <c r="N86" s="122"/>
      <c r="O86" s="122"/>
      <c r="P86" s="82"/>
      <c r="Q86" s="83"/>
    </row>
    <row r="87" spans="2:17" ht="24.75" customHeight="1">
      <c r="B87" s="171" t="s">
        <v>216</v>
      </c>
      <c r="C87" s="516">
        <f>'●1-5DB'!L20</f>
        <v>54722</v>
      </c>
      <c r="D87" s="366"/>
      <c r="E87" s="363">
        <f t="shared" si="2"/>
        <v>25</v>
      </c>
      <c r="F87" s="364"/>
      <c r="G87" s="365">
        <v>55195</v>
      </c>
      <c r="H87" s="366"/>
      <c r="I87" s="363">
        <v>25</v>
      </c>
      <c r="J87" s="363"/>
      <c r="N87" s="122"/>
      <c r="O87" s="122"/>
      <c r="P87" s="82"/>
      <c r="Q87" s="83"/>
    </row>
    <row r="88" spans="2:17" ht="24.75" customHeight="1">
      <c r="B88" s="170" t="s">
        <v>217</v>
      </c>
      <c r="C88" s="513">
        <f>'●1-5DB'!L21</f>
        <v>80506</v>
      </c>
      <c r="D88" s="355"/>
      <c r="E88" s="352">
        <f t="shared" si="2"/>
        <v>20</v>
      </c>
      <c r="F88" s="353"/>
      <c r="G88" s="354">
        <v>79639</v>
      </c>
      <c r="H88" s="355"/>
      <c r="I88" s="352">
        <v>21</v>
      </c>
      <c r="J88" s="352"/>
      <c r="N88" s="122"/>
      <c r="O88" s="122"/>
      <c r="P88" s="82"/>
      <c r="Q88" s="83"/>
    </row>
    <row r="89" spans="2:17" ht="24.75" customHeight="1">
      <c r="B89" s="170" t="s">
        <v>218</v>
      </c>
      <c r="C89" s="513">
        <f>'●1-5DB'!L22</f>
        <v>84588</v>
      </c>
      <c r="D89" s="355"/>
      <c r="E89" s="352">
        <f t="shared" si="2"/>
        <v>19</v>
      </c>
      <c r="F89" s="353"/>
      <c r="G89" s="354">
        <v>84855</v>
      </c>
      <c r="H89" s="355"/>
      <c r="I89" s="352">
        <v>19</v>
      </c>
      <c r="J89" s="352"/>
      <c r="N89" s="122"/>
      <c r="O89" s="122"/>
      <c r="P89" s="82"/>
      <c r="Q89" s="83"/>
    </row>
    <row r="90" spans="2:17" ht="24.75" customHeight="1">
      <c r="B90" s="170" t="s">
        <v>219</v>
      </c>
      <c r="C90" s="513">
        <f>'●1-5DB'!L23</f>
        <v>73629</v>
      </c>
      <c r="D90" s="355"/>
      <c r="E90" s="352">
        <f t="shared" si="2"/>
        <v>23</v>
      </c>
      <c r="F90" s="353"/>
      <c r="G90" s="354">
        <v>73374</v>
      </c>
      <c r="H90" s="355"/>
      <c r="I90" s="352">
        <v>23</v>
      </c>
      <c r="J90" s="352"/>
      <c r="N90" s="122"/>
      <c r="O90" s="122"/>
      <c r="P90" s="82"/>
      <c r="Q90" s="83"/>
    </row>
    <row r="91" spans="2:17" ht="24.75" customHeight="1">
      <c r="B91" s="170" t="s">
        <v>220</v>
      </c>
      <c r="C91" s="513">
        <f>'●1-5DB'!L24</f>
        <v>114875</v>
      </c>
      <c r="D91" s="355"/>
      <c r="E91" s="352">
        <f t="shared" si="2"/>
        <v>16</v>
      </c>
      <c r="F91" s="353"/>
      <c r="G91" s="354">
        <v>115045</v>
      </c>
      <c r="H91" s="355"/>
      <c r="I91" s="352">
        <v>16</v>
      </c>
      <c r="J91" s="352"/>
      <c r="N91" s="122"/>
      <c r="O91" s="122"/>
      <c r="P91" s="82"/>
      <c r="Q91" s="83"/>
    </row>
    <row r="92" spans="2:17" ht="24.75" customHeight="1">
      <c r="B92" s="170" t="s">
        <v>221</v>
      </c>
      <c r="C92" s="513">
        <f>'●1-5DB'!L25</f>
        <v>70901</v>
      </c>
      <c r="D92" s="355"/>
      <c r="E92" s="352">
        <f t="shared" si="2"/>
        <v>24</v>
      </c>
      <c r="F92" s="353"/>
      <c r="G92" s="354">
        <v>70811</v>
      </c>
      <c r="H92" s="355"/>
      <c r="I92" s="352">
        <v>24</v>
      </c>
      <c r="J92" s="352"/>
      <c r="N92" s="122"/>
      <c r="O92" s="122"/>
      <c r="P92" s="82"/>
      <c r="Q92" s="83"/>
    </row>
    <row r="93" spans="2:17" ht="24.75" customHeight="1">
      <c r="B93" s="170" t="s">
        <v>222</v>
      </c>
      <c r="C93" s="513">
        <f>'●1-5DB'!L26</f>
        <v>146279</v>
      </c>
      <c r="D93" s="355"/>
      <c r="E93" s="352">
        <f t="shared" si="2"/>
        <v>11</v>
      </c>
      <c r="F93" s="353"/>
      <c r="G93" s="354">
        <v>145891</v>
      </c>
      <c r="H93" s="355"/>
      <c r="I93" s="352">
        <v>11</v>
      </c>
      <c r="J93" s="352"/>
      <c r="N93" s="122"/>
      <c r="O93" s="122"/>
      <c r="P93" s="82"/>
      <c r="Q93" s="83"/>
    </row>
    <row r="94" spans="2:17" ht="24.75" customHeight="1">
      <c r="B94" s="170" t="s">
        <v>223</v>
      </c>
      <c r="C94" s="513">
        <f>'●1-5DB'!L27</f>
        <v>88684</v>
      </c>
      <c r="D94" s="355"/>
      <c r="E94" s="352">
        <f t="shared" si="2"/>
        <v>18</v>
      </c>
      <c r="F94" s="353"/>
      <c r="G94" s="354">
        <v>87906</v>
      </c>
      <c r="H94" s="355"/>
      <c r="I94" s="352">
        <v>18</v>
      </c>
      <c r="J94" s="352"/>
      <c r="N94" s="122"/>
      <c r="O94" s="122"/>
      <c r="P94" s="82"/>
      <c r="Q94" s="83"/>
    </row>
    <row r="95" spans="2:17" ht="24.75" customHeight="1">
      <c r="B95" s="170" t="s">
        <v>224</v>
      </c>
      <c r="C95" s="513">
        <f>'●1-5DB'!L28</f>
        <v>54555</v>
      </c>
      <c r="D95" s="355"/>
      <c r="E95" s="495">
        <f t="shared" si="2"/>
        <v>26</v>
      </c>
      <c r="F95" s="496"/>
      <c r="G95" s="354">
        <v>55011</v>
      </c>
      <c r="H95" s="355"/>
      <c r="I95" s="352">
        <v>26</v>
      </c>
      <c r="J95" s="352"/>
      <c r="N95" s="122"/>
      <c r="O95" s="122"/>
      <c r="P95" s="82"/>
      <c r="Q95" s="83"/>
    </row>
    <row r="96" spans="2:17" ht="24.75" customHeight="1">
      <c r="B96" s="170" t="s">
        <v>225</v>
      </c>
      <c r="C96" s="513">
        <f>'●1-5DB'!L29</f>
        <v>80233</v>
      </c>
      <c r="D96" s="355"/>
      <c r="E96" s="352">
        <f t="shared" si="2"/>
        <v>21</v>
      </c>
      <c r="F96" s="353"/>
      <c r="G96" s="354">
        <v>80663</v>
      </c>
      <c r="H96" s="355"/>
      <c r="I96" s="352">
        <v>20</v>
      </c>
      <c r="J96" s="352"/>
      <c r="N96" s="122"/>
      <c r="O96" s="122"/>
      <c r="P96" s="82"/>
      <c r="Q96" s="83"/>
    </row>
    <row r="97" spans="2:17" ht="24.75" customHeight="1" thickBot="1">
      <c r="B97" s="170" t="s">
        <v>226</v>
      </c>
      <c r="C97" s="514">
        <f>'●1-5DB'!L30</f>
        <v>196749</v>
      </c>
      <c r="D97" s="515"/>
      <c r="E97" s="358">
        <f t="shared" si="2"/>
        <v>5</v>
      </c>
      <c r="F97" s="359"/>
      <c r="G97" s="354">
        <v>195901</v>
      </c>
      <c r="H97" s="355"/>
      <c r="I97" s="352">
        <v>5</v>
      </c>
      <c r="J97" s="352"/>
      <c r="N97" s="122"/>
      <c r="O97" s="122"/>
      <c r="P97" s="82"/>
      <c r="Q97" s="83"/>
    </row>
    <row r="98" spans="2:17" ht="24.75" customHeight="1">
      <c r="D98" s="150"/>
      <c r="N98" s="83"/>
      <c r="P98" s="82"/>
      <c r="Q98" s="83"/>
    </row>
    <row r="99" spans="2:17" ht="24.75" customHeight="1">
      <c r="D99" s="150"/>
      <c r="N99" s="83"/>
      <c r="P99" s="82"/>
      <c r="Q99" s="83"/>
    </row>
    <row r="100" spans="2:17" ht="24.75" customHeight="1">
      <c r="D100" s="150"/>
      <c r="N100" s="83"/>
      <c r="P100" s="82"/>
      <c r="Q100" s="83"/>
    </row>
    <row r="101" spans="2:17" ht="24.75" customHeight="1" thickBot="1">
      <c r="B101" s="136" t="s">
        <v>269</v>
      </c>
      <c r="C101" s="85" t="s">
        <v>270</v>
      </c>
      <c r="D101" s="85"/>
      <c r="N101" s="83"/>
      <c r="P101" s="82"/>
      <c r="Q101" s="83"/>
    </row>
    <row r="102" spans="2:17" ht="24.75" customHeight="1">
      <c r="B102" s="367" t="s">
        <v>253</v>
      </c>
      <c r="C102" s="340" t="s">
        <v>261</v>
      </c>
      <c r="D102" s="368"/>
      <c r="E102" s="372" t="s">
        <v>258</v>
      </c>
      <c r="F102" s="342"/>
      <c r="G102" s="376" t="s">
        <v>758</v>
      </c>
      <c r="H102" s="376"/>
      <c r="I102" s="376"/>
      <c r="J102" s="377"/>
      <c r="N102" s="83"/>
      <c r="P102" s="82"/>
      <c r="Q102" s="83"/>
    </row>
    <row r="103" spans="2:17" ht="24.75" customHeight="1">
      <c r="B103" s="367"/>
      <c r="C103" s="369"/>
      <c r="D103" s="370"/>
      <c r="E103" s="347"/>
      <c r="F103" s="373"/>
      <c r="G103" s="338" t="s">
        <v>261</v>
      </c>
      <c r="H103" s="339"/>
      <c r="I103" s="337" t="s">
        <v>258</v>
      </c>
      <c r="J103" s="339"/>
      <c r="N103" s="83"/>
      <c r="P103" s="82"/>
      <c r="Q103" s="83"/>
    </row>
    <row r="104" spans="2:17" ht="24.75" customHeight="1">
      <c r="B104" s="367"/>
      <c r="C104" s="345"/>
      <c r="D104" s="371"/>
      <c r="E104" s="374"/>
      <c r="F104" s="375"/>
      <c r="G104" s="378"/>
      <c r="H104" s="371"/>
      <c r="I104" s="374"/>
      <c r="J104" s="371"/>
      <c r="N104" s="83"/>
      <c r="O104" s="84"/>
      <c r="P104" s="82"/>
      <c r="Q104" s="83"/>
    </row>
    <row r="105" spans="2:17" ht="24.75" customHeight="1">
      <c r="B105" s="170" t="s">
        <v>201</v>
      </c>
      <c r="C105" s="506">
        <f>'●1-5DB'!N5</f>
        <v>-2.0937666971554414E-3</v>
      </c>
      <c r="D105" s="507"/>
      <c r="E105" s="352">
        <f>RANK(C105,$C$105:$C$130)</f>
        <v>21</v>
      </c>
      <c r="F105" s="353"/>
      <c r="G105" s="524">
        <v>-1.1216948447266839E-3</v>
      </c>
      <c r="H105" s="507"/>
      <c r="I105" s="352">
        <v>18</v>
      </c>
      <c r="J105" s="352"/>
      <c r="N105" s="123"/>
      <c r="O105" s="123"/>
      <c r="P105" s="82"/>
      <c r="Q105" s="83"/>
    </row>
    <row r="106" spans="2:17" ht="24.75" customHeight="1">
      <c r="B106" s="170" t="s">
        <v>202</v>
      </c>
      <c r="C106" s="506">
        <f>'●1-5DB'!N6</f>
        <v>4.7778496862602715E-3</v>
      </c>
      <c r="D106" s="507"/>
      <c r="E106" s="352">
        <f t="shared" ref="E106:E130" si="3">RANK(C106,$C$105:$C$130)</f>
        <v>10</v>
      </c>
      <c r="F106" s="353"/>
      <c r="G106" s="524">
        <v>8.2958356266986666E-3</v>
      </c>
      <c r="H106" s="507"/>
      <c r="I106" s="352">
        <v>6</v>
      </c>
      <c r="J106" s="352"/>
      <c r="N106" s="122"/>
      <c r="O106" s="122"/>
      <c r="P106" s="82"/>
      <c r="Q106" s="83"/>
    </row>
    <row r="107" spans="2:17" ht="24.75" customHeight="1">
      <c r="B107" s="170" t="s">
        <v>203</v>
      </c>
      <c r="C107" s="506">
        <f>'●1-5DB'!N7</f>
        <v>5.0798104104232689E-3</v>
      </c>
      <c r="D107" s="507"/>
      <c r="E107" s="352">
        <f t="shared" si="3"/>
        <v>8</v>
      </c>
      <c r="F107" s="353"/>
      <c r="G107" s="524">
        <v>3.3267225385451571E-3</v>
      </c>
      <c r="H107" s="507"/>
      <c r="I107" s="352">
        <v>12</v>
      </c>
      <c r="J107" s="352"/>
      <c r="N107" s="122"/>
      <c r="O107" s="122"/>
      <c r="P107" s="82"/>
      <c r="Q107" s="83"/>
    </row>
    <row r="108" spans="2:17" ht="24.75" customHeight="1">
      <c r="B108" s="170" t="s">
        <v>204</v>
      </c>
      <c r="C108" s="506">
        <f>'●1-5DB'!N8</f>
        <v>5.5853624982804551E-3</v>
      </c>
      <c r="D108" s="507"/>
      <c r="E108" s="352">
        <f t="shared" si="3"/>
        <v>6</v>
      </c>
      <c r="F108" s="353"/>
      <c r="G108" s="524">
        <v>1.0234373262769436E-2</v>
      </c>
      <c r="H108" s="507"/>
      <c r="I108" s="352">
        <v>3</v>
      </c>
      <c r="J108" s="352"/>
      <c r="N108" s="122"/>
      <c r="O108" s="122"/>
      <c r="P108" s="82"/>
      <c r="Q108" s="83"/>
    </row>
    <row r="109" spans="2:17" ht="24.75" customHeight="1">
      <c r="B109" s="170" t="s">
        <v>205</v>
      </c>
      <c r="C109" s="506">
        <f>'●1-5DB'!N9</f>
        <v>-6.4537740062527993E-3</v>
      </c>
      <c r="D109" s="507"/>
      <c r="E109" s="352">
        <f t="shared" si="3"/>
        <v>24</v>
      </c>
      <c r="F109" s="353"/>
      <c r="G109" s="524">
        <v>-6.2433424073854438E-3</v>
      </c>
      <c r="H109" s="507"/>
      <c r="I109" s="352">
        <v>25</v>
      </c>
      <c r="J109" s="352"/>
      <c r="N109" s="122"/>
      <c r="O109" s="122"/>
      <c r="P109" s="82"/>
      <c r="Q109" s="83"/>
    </row>
    <row r="110" spans="2:17" ht="24.75" customHeight="1">
      <c r="B110" s="170" t="s">
        <v>206</v>
      </c>
      <c r="C110" s="506">
        <f>'●1-5DB'!N10</f>
        <v>1.5395304037517654E-3</v>
      </c>
      <c r="D110" s="507"/>
      <c r="E110" s="352">
        <f t="shared" si="3"/>
        <v>16</v>
      </c>
      <c r="F110" s="353"/>
      <c r="G110" s="524">
        <v>4.1382590772158778E-3</v>
      </c>
      <c r="H110" s="507"/>
      <c r="I110" s="352">
        <v>10</v>
      </c>
      <c r="J110" s="352"/>
      <c r="N110" s="122"/>
      <c r="O110" s="122"/>
      <c r="P110" s="82"/>
      <c r="Q110" s="83"/>
    </row>
    <row r="111" spans="2:17" ht="24.75" customHeight="1">
      <c r="B111" s="170" t="s">
        <v>207</v>
      </c>
      <c r="C111" s="506">
        <f>'●1-5DB'!N11</f>
        <v>2.8643425608672057E-3</v>
      </c>
      <c r="D111" s="507"/>
      <c r="E111" s="352">
        <f t="shared" si="3"/>
        <v>13</v>
      </c>
      <c r="F111" s="353"/>
      <c r="G111" s="524">
        <v>-2.2429230351813656E-3</v>
      </c>
      <c r="H111" s="507"/>
      <c r="I111" s="352">
        <v>22</v>
      </c>
      <c r="J111" s="352"/>
      <c r="N111" s="122"/>
      <c r="O111" s="122"/>
      <c r="P111" s="82"/>
      <c r="Q111" s="83"/>
    </row>
    <row r="112" spans="2:17" ht="24.75" customHeight="1">
      <c r="B112" s="170" t="s">
        <v>208</v>
      </c>
      <c r="C112" s="506">
        <f>'●1-5DB'!N12</f>
        <v>1.0077529676908004E-2</v>
      </c>
      <c r="D112" s="507"/>
      <c r="E112" s="352">
        <f t="shared" si="3"/>
        <v>2</v>
      </c>
      <c r="F112" s="353"/>
      <c r="G112" s="524">
        <v>1.4531880295039823E-2</v>
      </c>
      <c r="H112" s="507"/>
      <c r="I112" s="352">
        <v>2</v>
      </c>
      <c r="J112" s="352"/>
      <c r="N112" s="122"/>
      <c r="O112" s="122"/>
      <c r="P112" s="82"/>
      <c r="Q112" s="83"/>
    </row>
    <row r="113" spans="2:17" ht="24.75" customHeight="1">
      <c r="B113" s="170" t="s">
        <v>209</v>
      </c>
      <c r="C113" s="506">
        <f>'●1-5DB'!N13</f>
        <v>-4.1837344912276642E-4</v>
      </c>
      <c r="D113" s="507"/>
      <c r="E113" s="352">
        <f t="shared" si="3"/>
        <v>19</v>
      </c>
      <c r="F113" s="353"/>
      <c r="G113" s="524">
        <v>3.0204389356864869E-3</v>
      </c>
      <c r="H113" s="507"/>
      <c r="I113" s="352">
        <v>13</v>
      </c>
      <c r="J113" s="352"/>
      <c r="N113" s="122"/>
      <c r="O113" s="122"/>
      <c r="P113" s="82"/>
      <c r="Q113" s="83"/>
    </row>
    <row r="114" spans="2:17" ht="24.75" customHeight="1">
      <c r="B114" s="170" t="s">
        <v>210</v>
      </c>
      <c r="C114" s="506">
        <f>'●1-5DB'!N14</f>
        <v>6.5908702342281078E-3</v>
      </c>
      <c r="D114" s="507"/>
      <c r="E114" s="352">
        <f t="shared" si="3"/>
        <v>5</v>
      </c>
      <c r="F114" s="353"/>
      <c r="G114" s="524">
        <v>9.8847498597143257E-3</v>
      </c>
      <c r="H114" s="507"/>
      <c r="I114" s="352">
        <v>4</v>
      </c>
      <c r="J114" s="352"/>
      <c r="N114" s="122"/>
      <c r="O114" s="122"/>
      <c r="P114" s="82"/>
      <c r="Q114" s="83"/>
    </row>
    <row r="115" spans="2:17" ht="24.75" customHeight="1">
      <c r="B115" s="170" t="s">
        <v>211</v>
      </c>
      <c r="C115" s="506">
        <f>'●1-5DB'!N15</f>
        <v>5.3204118193002081E-3</v>
      </c>
      <c r="D115" s="507"/>
      <c r="E115" s="352">
        <f t="shared" si="3"/>
        <v>7</v>
      </c>
      <c r="F115" s="353"/>
      <c r="G115" s="524">
        <v>5.4852343567735051E-3</v>
      </c>
      <c r="H115" s="507"/>
      <c r="I115" s="352">
        <v>7</v>
      </c>
      <c r="J115" s="352"/>
      <c r="N115" s="122"/>
      <c r="O115" s="122"/>
      <c r="P115" s="82"/>
      <c r="Q115" s="83"/>
    </row>
    <row r="116" spans="2:17" ht="24.75" customHeight="1">
      <c r="B116" s="170" t="s">
        <v>212</v>
      </c>
      <c r="C116" s="506">
        <f>'●1-5DB'!N16</f>
        <v>4.8787503318876713E-3</v>
      </c>
      <c r="D116" s="507"/>
      <c r="E116" s="352">
        <f t="shared" si="3"/>
        <v>9</v>
      </c>
      <c r="F116" s="353"/>
      <c r="G116" s="524">
        <v>4.0989524899193164E-3</v>
      </c>
      <c r="H116" s="507"/>
      <c r="I116" s="352">
        <v>11</v>
      </c>
      <c r="J116" s="352"/>
      <c r="N116" s="122"/>
      <c r="O116" s="122"/>
      <c r="P116" s="82"/>
      <c r="Q116" s="83"/>
    </row>
    <row r="117" spans="2:17" ht="24.75" customHeight="1">
      <c r="B117" s="170" t="s">
        <v>213</v>
      </c>
      <c r="C117" s="506">
        <f>'●1-5DB'!N17</f>
        <v>2.6313126201804593E-4</v>
      </c>
      <c r="D117" s="507"/>
      <c r="E117" s="352">
        <f t="shared" si="3"/>
        <v>18</v>
      </c>
      <c r="F117" s="353"/>
      <c r="G117" s="524">
        <v>-1.6973468851664286E-3</v>
      </c>
      <c r="H117" s="507"/>
      <c r="I117" s="352">
        <v>20</v>
      </c>
      <c r="J117" s="352"/>
      <c r="N117" s="122"/>
      <c r="O117" s="122"/>
      <c r="P117" s="82"/>
      <c r="Q117" s="83"/>
    </row>
    <row r="118" spans="2:17" ht="24.75" customHeight="1">
      <c r="B118" s="170" t="s">
        <v>214</v>
      </c>
      <c r="C118" s="506">
        <f>'●1-5DB'!N18</f>
        <v>7.0655011537230639E-3</v>
      </c>
      <c r="D118" s="507"/>
      <c r="E118" s="352">
        <f t="shared" si="3"/>
        <v>4</v>
      </c>
      <c r="F118" s="353"/>
      <c r="G118" s="524">
        <v>5.4529135831737907E-3</v>
      </c>
      <c r="H118" s="507"/>
      <c r="I118" s="352">
        <v>8</v>
      </c>
      <c r="J118" s="352"/>
      <c r="N118" s="122"/>
      <c r="O118" s="122"/>
      <c r="P118" s="82"/>
      <c r="Q118" s="83"/>
    </row>
    <row r="119" spans="2:17" ht="24.75" customHeight="1">
      <c r="B119" s="170" t="s">
        <v>215</v>
      </c>
      <c r="C119" s="506">
        <f>'●1-5DB'!N19</f>
        <v>2.6506903966567741E-3</v>
      </c>
      <c r="D119" s="507"/>
      <c r="E119" s="352">
        <f t="shared" si="3"/>
        <v>15</v>
      </c>
      <c r="F119" s="353"/>
      <c r="G119" s="524">
        <v>5.0426792801609999E-3</v>
      </c>
      <c r="H119" s="507"/>
      <c r="I119" s="352">
        <v>9</v>
      </c>
      <c r="J119" s="352"/>
      <c r="N119" s="122"/>
      <c r="O119" s="122"/>
      <c r="P119" s="82"/>
      <c r="Q119" s="83"/>
    </row>
    <row r="120" spans="2:17" ht="24.75" customHeight="1">
      <c r="B120" s="171" t="s">
        <v>216</v>
      </c>
      <c r="C120" s="511">
        <f>'●1-5DB'!N20</f>
        <v>-8.5696168131170758E-3</v>
      </c>
      <c r="D120" s="512"/>
      <c r="E120" s="363">
        <f t="shared" si="3"/>
        <v>26</v>
      </c>
      <c r="F120" s="364"/>
      <c r="G120" s="525">
        <v>-7.0698711952219551E-3</v>
      </c>
      <c r="H120" s="512"/>
      <c r="I120" s="363">
        <v>26</v>
      </c>
      <c r="J120" s="363"/>
      <c r="N120" s="122"/>
      <c r="O120" s="122"/>
      <c r="P120" s="82"/>
      <c r="Q120" s="83"/>
    </row>
    <row r="121" spans="2:17" ht="24.75" customHeight="1">
      <c r="B121" s="170" t="s">
        <v>217</v>
      </c>
      <c r="C121" s="506">
        <f>'●1-5DB'!N21</f>
        <v>1.088662589937095E-2</v>
      </c>
      <c r="D121" s="507"/>
      <c r="E121" s="352">
        <f t="shared" si="3"/>
        <v>1</v>
      </c>
      <c r="F121" s="353"/>
      <c r="G121" s="524">
        <v>9.1104916371007594E-3</v>
      </c>
      <c r="H121" s="507"/>
      <c r="I121" s="352">
        <v>5</v>
      </c>
      <c r="J121" s="352"/>
      <c r="N121" s="122"/>
      <c r="O121" s="122"/>
      <c r="P121" s="82"/>
      <c r="Q121" s="83"/>
    </row>
    <row r="122" spans="2:17" ht="24.75" customHeight="1">
      <c r="B122" s="170" t="s">
        <v>218</v>
      </c>
      <c r="C122" s="506">
        <f>'●1-5DB'!N22</f>
        <v>-3.1465441046490961E-3</v>
      </c>
      <c r="D122" s="507"/>
      <c r="E122" s="352">
        <f t="shared" si="3"/>
        <v>22</v>
      </c>
      <c r="F122" s="353"/>
      <c r="G122" s="524">
        <v>-1.870280189145368E-3</v>
      </c>
      <c r="H122" s="507"/>
      <c r="I122" s="352">
        <v>21</v>
      </c>
      <c r="J122" s="352"/>
      <c r="N122" s="122"/>
      <c r="O122" s="122"/>
      <c r="P122" s="82"/>
      <c r="Q122" s="83"/>
    </row>
    <row r="123" spans="2:17" ht="24.75" customHeight="1">
      <c r="B123" s="170" t="s">
        <v>219</v>
      </c>
      <c r="C123" s="506">
        <f>'●1-5DB'!N23</f>
        <v>3.4753454902280989E-3</v>
      </c>
      <c r="D123" s="507"/>
      <c r="E123" s="352">
        <f t="shared" si="3"/>
        <v>12</v>
      </c>
      <c r="F123" s="353"/>
      <c r="G123" s="524">
        <v>1.1324719269760752E-3</v>
      </c>
      <c r="H123" s="507"/>
      <c r="I123" s="352">
        <v>16</v>
      </c>
      <c r="J123" s="352"/>
      <c r="N123" s="122"/>
      <c r="O123" s="122"/>
      <c r="P123" s="82"/>
      <c r="Q123" s="83"/>
    </row>
    <row r="124" spans="2:17" ht="24.75" customHeight="1">
      <c r="B124" s="170" t="s">
        <v>220</v>
      </c>
      <c r="C124" s="506">
        <f>'●1-5DB'!N24</f>
        <v>-1.4776826459211856E-3</v>
      </c>
      <c r="D124" s="507"/>
      <c r="E124" s="352">
        <f t="shared" si="3"/>
        <v>20</v>
      </c>
      <c r="F124" s="353"/>
      <c r="G124" s="524">
        <v>-2.4192709236585674E-3</v>
      </c>
      <c r="H124" s="507"/>
      <c r="I124" s="352">
        <v>23</v>
      </c>
      <c r="J124" s="352"/>
      <c r="N124" s="122"/>
      <c r="O124" s="122"/>
      <c r="P124" s="82"/>
      <c r="Q124" s="83"/>
    </row>
    <row r="125" spans="2:17" ht="24.75" customHeight="1">
      <c r="B125" s="170" t="s">
        <v>221</v>
      </c>
      <c r="C125" s="506">
        <f>'●1-5DB'!N25</f>
        <v>1.2709889706401523E-3</v>
      </c>
      <c r="D125" s="507"/>
      <c r="E125" s="352">
        <f t="shared" si="3"/>
        <v>17</v>
      </c>
      <c r="F125" s="353"/>
      <c r="G125" s="524">
        <v>-8.8890143070796679E-4</v>
      </c>
      <c r="H125" s="507"/>
      <c r="I125" s="352">
        <v>17</v>
      </c>
      <c r="J125" s="352"/>
      <c r="N125" s="122"/>
      <c r="O125" s="122"/>
      <c r="P125" s="82"/>
      <c r="Q125" s="83"/>
    </row>
    <row r="126" spans="2:17" ht="24.75" customHeight="1">
      <c r="B126" s="170" t="s">
        <v>222</v>
      </c>
      <c r="C126" s="506">
        <f>'●1-5DB'!N26</f>
        <v>2.6595197784646807E-3</v>
      </c>
      <c r="D126" s="507"/>
      <c r="E126" s="352">
        <f t="shared" si="3"/>
        <v>14</v>
      </c>
      <c r="F126" s="353"/>
      <c r="G126" s="524">
        <v>1.3521490246681811E-3</v>
      </c>
      <c r="H126" s="507"/>
      <c r="I126" s="352">
        <v>15</v>
      </c>
      <c r="J126" s="352"/>
      <c r="N126" s="122"/>
      <c r="O126" s="122"/>
      <c r="P126" s="82"/>
      <c r="Q126" s="83"/>
    </row>
    <row r="127" spans="2:17" ht="24.75" customHeight="1">
      <c r="B127" s="170" t="s">
        <v>223</v>
      </c>
      <c r="C127" s="506">
        <f>'●1-5DB'!N27</f>
        <v>8.85036288762997E-3</v>
      </c>
      <c r="D127" s="507"/>
      <c r="E127" s="352">
        <f t="shared" si="3"/>
        <v>3</v>
      </c>
      <c r="F127" s="353"/>
      <c r="G127" s="524">
        <v>1.8007897997706968E-2</v>
      </c>
      <c r="H127" s="507"/>
      <c r="I127" s="352">
        <v>1</v>
      </c>
      <c r="J127" s="352"/>
      <c r="N127" s="122"/>
      <c r="O127" s="122"/>
      <c r="P127" s="82"/>
      <c r="Q127" s="83"/>
    </row>
    <row r="128" spans="2:17" ht="24.75" customHeight="1">
      <c r="B128" s="170" t="s">
        <v>224</v>
      </c>
      <c r="C128" s="506">
        <f>'●1-5DB'!N28</f>
        <v>-8.2892512406609331E-3</v>
      </c>
      <c r="D128" s="507"/>
      <c r="E128" s="495">
        <f t="shared" si="3"/>
        <v>25</v>
      </c>
      <c r="F128" s="496"/>
      <c r="G128" s="524">
        <v>-3.5141744407209963E-3</v>
      </c>
      <c r="H128" s="507"/>
      <c r="I128" s="352">
        <v>24</v>
      </c>
      <c r="J128" s="352"/>
      <c r="N128" s="122"/>
      <c r="O128" s="122"/>
      <c r="P128" s="82"/>
      <c r="Q128" s="83"/>
    </row>
    <row r="129" spans="2:17" ht="24.75" customHeight="1">
      <c r="B129" s="170" t="s">
        <v>225</v>
      </c>
      <c r="C129" s="506">
        <f>'●1-5DB'!N29</f>
        <v>-5.3308208224340792E-3</v>
      </c>
      <c r="D129" s="507"/>
      <c r="E129" s="352">
        <f t="shared" si="3"/>
        <v>23</v>
      </c>
      <c r="F129" s="353"/>
      <c r="G129" s="524">
        <v>-1.4978213507624849E-3</v>
      </c>
      <c r="H129" s="507"/>
      <c r="I129" s="352">
        <v>19</v>
      </c>
      <c r="J129" s="352"/>
      <c r="N129" s="122"/>
      <c r="O129" s="122"/>
      <c r="P129" s="82"/>
      <c r="Q129" s="83"/>
    </row>
    <row r="130" spans="2:17" ht="24.75" customHeight="1" thickBot="1">
      <c r="B130" s="170" t="s">
        <v>226</v>
      </c>
      <c r="C130" s="509">
        <f>'●1-5DB'!N30</f>
        <v>4.3287170560639687E-3</v>
      </c>
      <c r="D130" s="510"/>
      <c r="E130" s="358">
        <f t="shared" si="3"/>
        <v>11</v>
      </c>
      <c r="F130" s="359"/>
      <c r="G130" s="524">
        <v>2.071653639972082E-3</v>
      </c>
      <c r="H130" s="507"/>
      <c r="I130" s="352">
        <v>14</v>
      </c>
      <c r="J130" s="352"/>
      <c r="N130" s="122"/>
      <c r="O130" s="122"/>
      <c r="P130" s="82"/>
      <c r="Q130" s="83"/>
    </row>
    <row r="131" spans="2:17" ht="24.75" customHeight="1">
      <c r="D131" s="150"/>
      <c r="N131" s="83"/>
      <c r="P131" s="82"/>
      <c r="Q131" s="83"/>
    </row>
    <row r="132" spans="2:17" ht="24.75" customHeight="1">
      <c r="D132" s="150"/>
      <c r="N132" s="83"/>
      <c r="P132" s="82"/>
      <c r="Q132" s="83"/>
    </row>
    <row r="133" spans="2:17" ht="24.75" customHeight="1">
      <c r="D133" s="150"/>
      <c r="N133" s="83"/>
      <c r="P133" s="82"/>
      <c r="Q133" s="83"/>
    </row>
    <row r="134" spans="2:17" ht="24.75" customHeight="1" thickBot="1">
      <c r="B134" s="136" t="s">
        <v>294</v>
      </c>
      <c r="C134" s="85" t="s">
        <v>264</v>
      </c>
      <c r="D134" s="85"/>
      <c r="N134" s="83"/>
      <c r="P134" s="82"/>
      <c r="Q134" s="83"/>
    </row>
    <row r="135" spans="2:17" ht="24.75" customHeight="1">
      <c r="B135" s="367" t="s">
        <v>253</v>
      </c>
      <c r="C135" s="340" t="s">
        <v>263</v>
      </c>
      <c r="D135" s="368"/>
      <c r="E135" s="372" t="s">
        <v>258</v>
      </c>
      <c r="F135" s="342"/>
      <c r="G135" s="376" t="s">
        <v>758</v>
      </c>
      <c r="H135" s="376"/>
      <c r="I135" s="376"/>
      <c r="J135" s="377"/>
      <c r="N135" s="83"/>
      <c r="P135" s="82"/>
      <c r="Q135" s="83"/>
    </row>
    <row r="136" spans="2:17" ht="24.75" customHeight="1">
      <c r="B136" s="367"/>
      <c r="C136" s="369"/>
      <c r="D136" s="370"/>
      <c r="E136" s="347"/>
      <c r="F136" s="373"/>
      <c r="G136" s="338" t="s">
        <v>263</v>
      </c>
      <c r="H136" s="339"/>
      <c r="I136" s="337" t="s">
        <v>258</v>
      </c>
      <c r="J136" s="339"/>
      <c r="N136" s="83"/>
      <c r="P136" s="82"/>
      <c r="Q136" s="83"/>
    </row>
    <row r="137" spans="2:17" ht="24.75" customHeight="1">
      <c r="B137" s="367"/>
      <c r="C137" s="345"/>
      <c r="D137" s="371"/>
      <c r="E137" s="374"/>
      <c r="F137" s="375"/>
      <c r="G137" s="378"/>
      <c r="H137" s="371"/>
      <c r="I137" s="374"/>
      <c r="J137" s="371"/>
      <c r="N137" s="83"/>
      <c r="P137" s="82"/>
      <c r="Q137" s="83"/>
    </row>
    <row r="138" spans="2:17" ht="24.75" customHeight="1">
      <c r="B138" s="170" t="s">
        <v>201</v>
      </c>
      <c r="C138" s="513">
        <f>'●1-5DB'!I5-'●1-5DB'!L5</f>
        <v>12219</v>
      </c>
      <c r="D138" s="355"/>
      <c r="E138" s="352">
        <f>RANK(C138,$C$138:$C$163)</f>
        <v>1</v>
      </c>
      <c r="F138" s="353"/>
      <c r="G138" s="354">
        <v>11113</v>
      </c>
      <c r="H138" s="355"/>
      <c r="I138" s="352">
        <v>1</v>
      </c>
      <c r="J138" s="352"/>
      <c r="N138" s="83"/>
      <c r="P138" s="82"/>
      <c r="Q138" s="83"/>
    </row>
    <row r="139" spans="2:17" ht="24.75" customHeight="1">
      <c r="B139" s="170" t="s">
        <v>202</v>
      </c>
      <c r="C139" s="513">
        <f>'●1-5DB'!I6-'●1-5DB'!L6</f>
        <v>4114</v>
      </c>
      <c r="D139" s="355"/>
      <c r="E139" s="352">
        <f t="shared" ref="E139:E163" si="4">RANK(C139,$C$138:$C$163)</f>
        <v>7</v>
      </c>
      <c r="F139" s="353"/>
      <c r="G139" s="354">
        <v>3859</v>
      </c>
      <c r="H139" s="355"/>
      <c r="I139" s="352">
        <v>7</v>
      </c>
      <c r="J139" s="352"/>
      <c r="N139" s="83"/>
      <c r="P139" s="82"/>
      <c r="Q139" s="83"/>
    </row>
    <row r="140" spans="2:17" ht="24.75" customHeight="1">
      <c r="B140" s="170" t="s">
        <v>203</v>
      </c>
      <c r="C140" s="513">
        <f>'●1-5DB'!I7-'●1-5DB'!L7</f>
        <v>3038</v>
      </c>
      <c r="D140" s="355"/>
      <c r="E140" s="352">
        <f t="shared" si="4"/>
        <v>10</v>
      </c>
      <c r="F140" s="353"/>
      <c r="G140" s="354">
        <v>2817</v>
      </c>
      <c r="H140" s="355"/>
      <c r="I140" s="352">
        <v>10</v>
      </c>
      <c r="J140" s="352"/>
      <c r="N140" s="83"/>
      <c r="P140" s="82"/>
      <c r="Q140" s="83"/>
    </row>
    <row r="141" spans="2:17" ht="24.75" customHeight="1">
      <c r="B141" s="170" t="s">
        <v>204</v>
      </c>
      <c r="C141" s="513">
        <f>'●1-5DB'!I8-'●1-5DB'!L8</f>
        <v>3635</v>
      </c>
      <c r="D141" s="355"/>
      <c r="E141" s="352">
        <f t="shared" si="4"/>
        <v>9</v>
      </c>
      <c r="F141" s="353"/>
      <c r="G141" s="354">
        <v>3376</v>
      </c>
      <c r="H141" s="355"/>
      <c r="I141" s="352">
        <v>8</v>
      </c>
      <c r="J141" s="352"/>
      <c r="N141" s="83"/>
      <c r="P141" s="82"/>
      <c r="Q141" s="83"/>
    </row>
    <row r="142" spans="2:17" ht="24.75" customHeight="1">
      <c r="B142" s="170" t="s">
        <v>205</v>
      </c>
      <c r="C142" s="513">
        <f>'●1-5DB'!I9-'●1-5DB'!L9</f>
        <v>1775</v>
      </c>
      <c r="D142" s="355"/>
      <c r="E142" s="352">
        <f t="shared" si="4"/>
        <v>18</v>
      </c>
      <c r="F142" s="353"/>
      <c r="G142" s="354">
        <v>1646</v>
      </c>
      <c r="H142" s="355"/>
      <c r="I142" s="352">
        <v>18</v>
      </c>
      <c r="J142" s="352"/>
      <c r="N142" s="83"/>
      <c r="P142" s="82"/>
      <c r="Q142" s="83"/>
    </row>
    <row r="143" spans="2:17" ht="24.75" customHeight="1">
      <c r="B143" s="170" t="s">
        <v>206</v>
      </c>
      <c r="C143" s="513">
        <f>'●1-5DB'!I10-'●1-5DB'!L10</f>
        <v>4940</v>
      </c>
      <c r="D143" s="355"/>
      <c r="E143" s="352">
        <f t="shared" si="4"/>
        <v>4</v>
      </c>
      <c r="F143" s="353"/>
      <c r="G143" s="354">
        <v>4676</v>
      </c>
      <c r="H143" s="355"/>
      <c r="I143" s="352">
        <v>3</v>
      </c>
      <c r="J143" s="352"/>
      <c r="N143" s="83"/>
      <c r="P143" s="82"/>
      <c r="Q143" s="83"/>
    </row>
    <row r="144" spans="2:17" ht="24.75" customHeight="1">
      <c r="B144" s="170" t="s">
        <v>207</v>
      </c>
      <c r="C144" s="513">
        <f>'●1-5DB'!I11-'●1-5DB'!L11</f>
        <v>2606</v>
      </c>
      <c r="D144" s="355"/>
      <c r="E144" s="352">
        <f t="shared" si="4"/>
        <v>13</v>
      </c>
      <c r="F144" s="353"/>
      <c r="G144" s="354">
        <v>2467</v>
      </c>
      <c r="H144" s="355"/>
      <c r="I144" s="352">
        <v>13</v>
      </c>
      <c r="J144" s="352"/>
      <c r="N144" s="83"/>
      <c r="P144" s="82"/>
      <c r="Q144" s="83"/>
    </row>
    <row r="145" spans="2:17" ht="24.75" customHeight="1">
      <c r="B145" s="170" t="s">
        <v>208</v>
      </c>
      <c r="C145" s="513">
        <f>'●1-5DB'!I12-'●1-5DB'!L12</f>
        <v>4348</v>
      </c>
      <c r="D145" s="355"/>
      <c r="E145" s="352">
        <f t="shared" si="4"/>
        <v>5</v>
      </c>
      <c r="F145" s="353"/>
      <c r="G145" s="354">
        <v>4037</v>
      </c>
      <c r="H145" s="355"/>
      <c r="I145" s="352">
        <v>5</v>
      </c>
      <c r="J145" s="352"/>
      <c r="N145" s="83"/>
      <c r="P145" s="82"/>
      <c r="Q145" s="83"/>
    </row>
    <row r="146" spans="2:17" ht="24.75" customHeight="1">
      <c r="B146" s="170" t="s">
        <v>209</v>
      </c>
      <c r="C146" s="513">
        <f>'●1-5DB'!I13-'●1-5DB'!L13</f>
        <v>5852</v>
      </c>
      <c r="D146" s="355"/>
      <c r="E146" s="352">
        <f t="shared" si="4"/>
        <v>2</v>
      </c>
      <c r="F146" s="353"/>
      <c r="G146" s="354">
        <v>5505</v>
      </c>
      <c r="H146" s="355"/>
      <c r="I146" s="352">
        <v>2</v>
      </c>
      <c r="J146" s="352"/>
      <c r="N146" s="83"/>
      <c r="P146" s="82"/>
      <c r="Q146" s="83"/>
    </row>
    <row r="147" spans="2:17" ht="24.75" customHeight="1">
      <c r="B147" s="170" t="s">
        <v>210</v>
      </c>
      <c r="C147" s="513">
        <f>'●1-5DB'!I14-'●1-5DB'!L14</f>
        <v>2517</v>
      </c>
      <c r="D147" s="355"/>
      <c r="E147" s="352">
        <f t="shared" si="4"/>
        <v>14</v>
      </c>
      <c r="F147" s="353"/>
      <c r="G147" s="354">
        <v>2379</v>
      </c>
      <c r="H147" s="355"/>
      <c r="I147" s="352">
        <v>15</v>
      </c>
      <c r="J147" s="352"/>
      <c r="N147" s="83"/>
      <c r="P147" s="82"/>
      <c r="Q147" s="83"/>
    </row>
    <row r="148" spans="2:17" ht="24.75" customHeight="1">
      <c r="B148" s="170" t="s">
        <v>211</v>
      </c>
      <c r="C148" s="513">
        <f>'●1-5DB'!I15-'●1-5DB'!L15</f>
        <v>4998</v>
      </c>
      <c r="D148" s="355"/>
      <c r="E148" s="352">
        <f t="shared" si="4"/>
        <v>3</v>
      </c>
      <c r="F148" s="353"/>
      <c r="G148" s="354">
        <v>4561</v>
      </c>
      <c r="H148" s="355"/>
      <c r="I148" s="352">
        <v>4</v>
      </c>
      <c r="J148" s="352"/>
      <c r="N148" s="83"/>
      <c r="P148" s="82"/>
      <c r="Q148" s="83"/>
    </row>
    <row r="149" spans="2:17" ht="24.75" customHeight="1">
      <c r="B149" s="170" t="s">
        <v>212</v>
      </c>
      <c r="C149" s="513">
        <f>'●1-5DB'!I16-'●1-5DB'!L16</f>
        <v>3001</v>
      </c>
      <c r="D149" s="355"/>
      <c r="E149" s="352">
        <f t="shared" si="4"/>
        <v>11</v>
      </c>
      <c r="F149" s="353"/>
      <c r="G149" s="354">
        <v>2805</v>
      </c>
      <c r="H149" s="355"/>
      <c r="I149" s="352">
        <v>11</v>
      </c>
      <c r="J149" s="352"/>
      <c r="N149" s="83"/>
      <c r="P149" s="82"/>
      <c r="Q149" s="83"/>
    </row>
    <row r="150" spans="2:17" ht="24.75" customHeight="1">
      <c r="B150" s="170" t="s">
        <v>213</v>
      </c>
      <c r="C150" s="513">
        <f>'●1-5DB'!I17-'●1-5DB'!L17</f>
        <v>2764</v>
      </c>
      <c r="D150" s="355"/>
      <c r="E150" s="352">
        <f t="shared" si="4"/>
        <v>12</v>
      </c>
      <c r="F150" s="353"/>
      <c r="G150" s="354">
        <v>2524</v>
      </c>
      <c r="H150" s="355"/>
      <c r="I150" s="352">
        <v>12</v>
      </c>
      <c r="J150" s="352"/>
      <c r="N150" s="83"/>
      <c r="P150" s="82"/>
      <c r="Q150" s="83"/>
    </row>
    <row r="151" spans="2:17" ht="24.75" customHeight="1">
      <c r="B151" s="170" t="s">
        <v>214</v>
      </c>
      <c r="C151" s="513">
        <f>'●1-5DB'!I18-'●1-5DB'!L18</f>
        <v>2088</v>
      </c>
      <c r="D151" s="355"/>
      <c r="E151" s="352">
        <f t="shared" si="4"/>
        <v>16</v>
      </c>
      <c r="F151" s="353"/>
      <c r="G151" s="354">
        <v>1910</v>
      </c>
      <c r="H151" s="355"/>
      <c r="I151" s="352">
        <v>16</v>
      </c>
      <c r="J151" s="352"/>
      <c r="N151" s="83"/>
      <c r="P151" s="82"/>
      <c r="Q151" s="83"/>
    </row>
    <row r="152" spans="2:17" ht="24.75" customHeight="1">
      <c r="B152" s="170" t="s">
        <v>215</v>
      </c>
      <c r="C152" s="513">
        <f>'●1-5DB'!I19-'●1-5DB'!L19</f>
        <v>1584</v>
      </c>
      <c r="D152" s="355"/>
      <c r="E152" s="352">
        <f t="shared" si="4"/>
        <v>20</v>
      </c>
      <c r="F152" s="353"/>
      <c r="G152" s="354">
        <v>1509</v>
      </c>
      <c r="H152" s="355"/>
      <c r="I152" s="352">
        <v>19</v>
      </c>
      <c r="J152" s="352"/>
      <c r="N152" s="83"/>
      <c r="P152" s="82"/>
      <c r="Q152" s="83"/>
    </row>
    <row r="153" spans="2:17" ht="24.75" customHeight="1">
      <c r="B153" s="171" t="s">
        <v>216</v>
      </c>
      <c r="C153" s="516">
        <f>'●1-5DB'!I20-'●1-5DB'!L20</f>
        <v>3662</v>
      </c>
      <c r="D153" s="366"/>
      <c r="E153" s="363">
        <f t="shared" si="4"/>
        <v>8</v>
      </c>
      <c r="F153" s="364"/>
      <c r="G153" s="365">
        <v>3359</v>
      </c>
      <c r="H153" s="366"/>
      <c r="I153" s="363">
        <v>9</v>
      </c>
      <c r="J153" s="363"/>
      <c r="N153" s="83"/>
      <c r="P153" s="82"/>
      <c r="Q153" s="83"/>
    </row>
    <row r="154" spans="2:17" ht="24.75" customHeight="1">
      <c r="B154" s="170" t="s">
        <v>217</v>
      </c>
      <c r="C154" s="513">
        <f>'●1-5DB'!I21-'●1-5DB'!L21</f>
        <v>1282</v>
      </c>
      <c r="D154" s="355"/>
      <c r="E154" s="352">
        <f t="shared" si="4"/>
        <v>22</v>
      </c>
      <c r="F154" s="353"/>
      <c r="G154" s="354">
        <v>1168</v>
      </c>
      <c r="H154" s="355"/>
      <c r="I154" s="352">
        <v>23</v>
      </c>
      <c r="J154" s="352"/>
      <c r="N154" s="83"/>
      <c r="P154" s="82"/>
      <c r="Q154" s="83"/>
    </row>
    <row r="155" spans="2:17" ht="24.75" customHeight="1">
      <c r="B155" s="170" t="s">
        <v>218</v>
      </c>
      <c r="C155" s="513">
        <f>'●1-5DB'!I22-'●1-5DB'!L22</f>
        <v>1130</v>
      </c>
      <c r="D155" s="355"/>
      <c r="E155" s="352">
        <f t="shared" si="4"/>
        <v>25</v>
      </c>
      <c r="F155" s="353"/>
      <c r="G155" s="354">
        <v>1090</v>
      </c>
      <c r="H155" s="355"/>
      <c r="I155" s="352">
        <v>25</v>
      </c>
      <c r="J155" s="352"/>
      <c r="N155" s="83"/>
      <c r="P155" s="82"/>
      <c r="Q155" s="83"/>
    </row>
    <row r="156" spans="2:17" ht="24.75" customHeight="1">
      <c r="B156" s="170" t="s">
        <v>219</v>
      </c>
      <c r="C156" s="513">
        <f>'●1-5DB'!I23-'●1-5DB'!L23</f>
        <v>1216</v>
      </c>
      <c r="D156" s="355"/>
      <c r="E156" s="352">
        <f t="shared" si="4"/>
        <v>24</v>
      </c>
      <c r="F156" s="353"/>
      <c r="G156" s="354">
        <v>1136</v>
      </c>
      <c r="H156" s="355"/>
      <c r="I156" s="352">
        <v>24</v>
      </c>
      <c r="J156" s="352"/>
      <c r="N156" s="83"/>
      <c r="P156" s="82"/>
      <c r="Q156" s="83"/>
    </row>
    <row r="157" spans="2:17" ht="24.75" customHeight="1">
      <c r="B157" s="170" t="s">
        <v>220</v>
      </c>
      <c r="C157" s="513">
        <f>'●1-5DB'!I24-'●1-5DB'!L24</f>
        <v>1955</v>
      </c>
      <c r="D157" s="355"/>
      <c r="E157" s="352">
        <f t="shared" si="4"/>
        <v>17</v>
      </c>
      <c r="F157" s="353"/>
      <c r="G157" s="354">
        <v>1822</v>
      </c>
      <c r="H157" s="355"/>
      <c r="I157" s="352">
        <v>17</v>
      </c>
      <c r="J157" s="352"/>
      <c r="N157" s="83"/>
      <c r="P157" s="82"/>
      <c r="Q157" s="83"/>
    </row>
    <row r="158" spans="2:17" ht="24.75" customHeight="1">
      <c r="B158" s="170" t="s">
        <v>221</v>
      </c>
      <c r="C158" s="513">
        <f>'●1-5DB'!I25-'●1-5DB'!L25</f>
        <v>1588</v>
      </c>
      <c r="D158" s="355"/>
      <c r="E158" s="352">
        <f t="shared" si="4"/>
        <v>19</v>
      </c>
      <c r="F158" s="353"/>
      <c r="G158" s="354">
        <v>1427</v>
      </c>
      <c r="H158" s="355"/>
      <c r="I158" s="352">
        <v>20</v>
      </c>
      <c r="J158" s="352"/>
      <c r="N158" s="83"/>
      <c r="P158" s="82"/>
      <c r="Q158" s="83"/>
    </row>
    <row r="159" spans="2:17" ht="24.75" customHeight="1">
      <c r="B159" s="170" t="s">
        <v>222</v>
      </c>
      <c r="C159" s="513">
        <f>'●1-5DB'!I26-'●1-5DB'!L26</f>
        <v>2445</v>
      </c>
      <c r="D159" s="355"/>
      <c r="E159" s="352">
        <f t="shared" si="4"/>
        <v>15</v>
      </c>
      <c r="F159" s="353"/>
      <c r="G159" s="354">
        <v>2402</v>
      </c>
      <c r="H159" s="355"/>
      <c r="I159" s="352">
        <v>14</v>
      </c>
      <c r="J159" s="352"/>
      <c r="N159" s="83"/>
      <c r="P159" s="82"/>
      <c r="Q159" s="83"/>
    </row>
    <row r="160" spans="2:17" ht="24.75" customHeight="1">
      <c r="B160" s="170" t="s">
        <v>223</v>
      </c>
      <c r="C160" s="513">
        <f>'●1-5DB'!I27-'●1-5DB'!L27</f>
        <v>1231</v>
      </c>
      <c r="D160" s="355"/>
      <c r="E160" s="352">
        <f t="shared" si="4"/>
        <v>23</v>
      </c>
      <c r="F160" s="353"/>
      <c r="G160" s="354">
        <v>1183</v>
      </c>
      <c r="H160" s="355"/>
      <c r="I160" s="352">
        <v>22</v>
      </c>
      <c r="J160" s="352"/>
      <c r="N160" s="83"/>
      <c r="P160" s="82"/>
      <c r="Q160" s="83"/>
    </row>
    <row r="161" spans="2:17" ht="24.75" customHeight="1">
      <c r="B161" s="170" t="s">
        <v>224</v>
      </c>
      <c r="C161" s="513">
        <f>'●1-5DB'!I28-'●1-5DB'!L28</f>
        <v>1315</v>
      </c>
      <c r="D161" s="355"/>
      <c r="E161" s="495">
        <f t="shared" si="4"/>
        <v>21</v>
      </c>
      <c r="F161" s="496"/>
      <c r="G161" s="354">
        <v>1233</v>
      </c>
      <c r="H161" s="355"/>
      <c r="I161" s="352">
        <v>21</v>
      </c>
      <c r="J161" s="352"/>
      <c r="N161" s="83"/>
      <c r="P161" s="82"/>
      <c r="Q161" s="83"/>
    </row>
    <row r="162" spans="2:17" ht="24.75" customHeight="1">
      <c r="B162" s="170" t="s">
        <v>225</v>
      </c>
      <c r="C162" s="513">
        <f>'●1-5DB'!I29-'●1-5DB'!L29</f>
        <v>752</v>
      </c>
      <c r="D162" s="355"/>
      <c r="E162" s="352">
        <f t="shared" si="4"/>
        <v>26</v>
      </c>
      <c r="F162" s="353"/>
      <c r="G162" s="354">
        <v>740</v>
      </c>
      <c r="H162" s="355"/>
      <c r="I162" s="352">
        <v>26</v>
      </c>
      <c r="J162" s="352"/>
      <c r="N162" s="83"/>
      <c r="P162" s="82"/>
      <c r="Q162" s="83"/>
    </row>
    <row r="163" spans="2:17" ht="24.75" customHeight="1" thickBot="1">
      <c r="B163" s="170" t="s">
        <v>226</v>
      </c>
      <c r="C163" s="514">
        <f>'●1-5DB'!I30-'●1-5DB'!L30</f>
        <v>4309</v>
      </c>
      <c r="D163" s="515"/>
      <c r="E163" s="358">
        <f t="shared" si="4"/>
        <v>6</v>
      </c>
      <c r="F163" s="359"/>
      <c r="G163" s="354">
        <v>3889</v>
      </c>
      <c r="H163" s="355"/>
      <c r="I163" s="352">
        <v>6</v>
      </c>
      <c r="J163" s="352"/>
      <c r="N163" s="83"/>
      <c r="P163" s="82"/>
      <c r="Q163" s="83"/>
    </row>
    <row r="164" spans="2:17" ht="24.75" customHeight="1">
      <c r="B164" s="426" t="s">
        <v>329</v>
      </c>
      <c r="C164" s="426"/>
      <c r="D164" s="426"/>
      <c r="E164" s="426"/>
      <c r="F164" s="426"/>
      <c r="G164" s="426"/>
      <c r="H164" s="426"/>
      <c r="I164" s="426"/>
      <c r="J164" s="426"/>
      <c r="K164" s="426"/>
    </row>
    <row r="165" spans="2:17" ht="24.75" customHeight="1">
      <c r="B165" s="86"/>
      <c r="C165" s="86"/>
      <c r="D165" s="86"/>
      <c r="E165" s="86"/>
      <c r="F165" s="86"/>
      <c r="G165" s="86"/>
      <c r="H165" s="86"/>
      <c r="I165" s="86"/>
      <c r="J165" s="86"/>
      <c r="K165" s="86"/>
    </row>
    <row r="166" spans="2:17" ht="24.75" customHeight="1"/>
    <row r="167" spans="2:17" ht="24.75" customHeight="1" thickBot="1">
      <c r="B167" s="136" t="s">
        <v>295</v>
      </c>
      <c r="C167" s="85" t="s">
        <v>265</v>
      </c>
    </row>
    <row r="168" spans="2:17" ht="24.75" customHeight="1">
      <c r="B168" s="367" t="s">
        <v>253</v>
      </c>
      <c r="C168" s="340" t="s">
        <v>266</v>
      </c>
      <c r="D168" s="368"/>
      <c r="E168" s="372" t="s">
        <v>258</v>
      </c>
      <c r="F168" s="342"/>
      <c r="G168" s="376" t="s">
        <v>758</v>
      </c>
      <c r="H168" s="376"/>
      <c r="I168" s="376"/>
      <c r="J168" s="377"/>
      <c r="N168" s="83"/>
      <c r="P168" s="82"/>
      <c r="Q168" s="83"/>
    </row>
    <row r="169" spans="2:17" ht="24.75" customHeight="1">
      <c r="B169" s="367"/>
      <c r="C169" s="369"/>
      <c r="D169" s="370"/>
      <c r="E169" s="347"/>
      <c r="F169" s="373"/>
      <c r="G169" s="338" t="s">
        <v>266</v>
      </c>
      <c r="H169" s="339"/>
      <c r="I169" s="337" t="s">
        <v>258</v>
      </c>
      <c r="J169" s="339"/>
      <c r="N169" s="83"/>
      <c r="P169" s="82"/>
      <c r="Q169" s="83"/>
    </row>
    <row r="170" spans="2:17" ht="24.75" customHeight="1">
      <c r="B170" s="367"/>
      <c r="C170" s="345"/>
      <c r="D170" s="371"/>
      <c r="E170" s="374"/>
      <c r="F170" s="375"/>
      <c r="G170" s="378"/>
      <c r="H170" s="371"/>
      <c r="I170" s="374"/>
      <c r="J170" s="371"/>
      <c r="N170" s="83"/>
      <c r="P170" s="82"/>
      <c r="Q170" s="83"/>
    </row>
    <row r="171" spans="2:17" ht="24.75" customHeight="1">
      <c r="B171" s="170" t="s">
        <v>201</v>
      </c>
      <c r="C171" s="482">
        <f t="shared" ref="C171:C196" si="5">C138/C6</f>
        <v>2.1696515133758774E-2</v>
      </c>
      <c r="D171" s="483"/>
      <c r="E171" s="352">
        <f>RANK(C171,$C$171:$C$196)</f>
        <v>7</v>
      </c>
      <c r="F171" s="353"/>
      <c r="G171" s="526">
        <v>1.9730908264503896E-2</v>
      </c>
      <c r="H171" s="483"/>
      <c r="I171" s="352">
        <v>9</v>
      </c>
      <c r="J171" s="352"/>
      <c r="N171" s="83"/>
      <c r="P171" s="82"/>
      <c r="Q171" s="83"/>
    </row>
    <row r="172" spans="2:17" ht="24.75" customHeight="1">
      <c r="B172" s="170" t="s">
        <v>202</v>
      </c>
      <c r="C172" s="482">
        <f t="shared" si="5"/>
        <v>2.2522966418114729E-2</v>
      </c>
      <c r="D172" s="483"/>
      <c r="E172" s="352">
        <f t="shared" ref="E172:E196" si="6">RANK(C172,$C$171:$C$196)</f>
        <v>5</v>
      </c>
      <c r="F172" s="353"/>
      <c r="G172" s="526">
        <v>2.1255384073058152E-2</v>
      </c>
      <c r="H172" s="483"/>
      <c r="I172" s="352">
        <v>5</v>
      </c>
      <c r="J172" s="352"/>
      <c r="N172" s="83"/>
      <c r="P172" s="82"/>
      <c r="Q172" s="83"/>
    </row>
    <row r="173" spans="2:17" ht="24.75" customHeight="1">
      <c r="B173" s="170" t="s">
        <v>203</v>
      </c>
      <c r="C173" s="482">
        <f t="shared" si="5"/>
        <v>2.0965894190556375E-2</v>
      </c>
      <c r="D173" s="483"/>
      <c r="E173" s="352">
        <f t="shared" si="6"/>
        <v>9</v>
      </c>
      <c r="F173" s="353"/>
      <c r="G173" s="526">
        <v>1.9567391847961989E-2</v>
      </c>
      <c r="H173" s="483"/>
      <c r="I173" s="352">
        <v>10</v>
      </c>
      <c r="J173" s="352"/>
      <c r="N173" s="83"/>
      <c r="P173" s="82"/>
      <c r="Q173" s="83"/>
    </row>
    <row r="174" spans="2:17" ht="24.75" customHeight="1">
      <c r="B174" s="170" t="s">
        <v>204</v>
      </c>
      <c r="C174" s="482">
        <f t="shared" si="5"/>
        <v>1.9503688799463448E-2</v>
      </c>
      <c r="D174" s="483"/>
      <c r="E174" s="352">
        <f t="shared" si="6"/>
        <v>12</v>
      </c>
      <c r="F174" s="353"/>
      <c r="G174" s="526">
        <v>1.8238691309069101E-2</v>
      </c>
      <c r="H174" s="483"/>
      <c r="I174" s="352">
        <v>12</v>
      </c>
      <c r="J174" s="352"/>
      <c r="N174" s="83"/>
      <c r="P174" s="82"/>
      <c r="Q174" s="83"/>
    </row>
    <row r="175" spans="2:17" ht="24.75" customHeight="1">
      <c r="B175" s="170" t="s">
        <v>205</v>
      </c>
      <c r="C175" s="482">
        <f t="shared" si="5"/>
        <v>1.3124038802791909E-2</v>
      </c>
      <c r="D175" s="483"/>
      <c r="E175" s="352">
        <f t="shared" si="6"/>
        <v>25</v>
      </c>
      <c r="F175" s="353"/>
      <c r="G175" s="526">
        <v>1.2104187195740738E-2</v>
      </c>
      <c r="H175" s="483"/>
      <c r="I175" s="352">
        <v>25</v>
      </c>
      <c r="J175" s="352"/>
      <c r="N175" s="83"/>
      <c r="P175" s="82"/>
      <c r="Q175" s="83"/>
    </row>
    <row r="176" spans="2:17" ht="24.75" customHeight="1">
      <c r="B176" s="170" t="s">
        <v>206</v>
      </c>
      <c r="C176" s="482">
        <f t="shared" si="5"/>
        <v>1.9098873398439613E-2</v>
      </c>
      <c r="D176" s="483"/>
      <c r="E176" s="352">
        <f t="shared" si="6"/>
        <v>13</v>
      </c>
      <c r="F176" s="353"/>
      <c r="G176" s="526">
        <v>1.8124031007751937E-2</v>
      </c>
      <c r="H176" s="483"/>
      <c r="I176" s="352">
        <v>13</v>
      </c>
      <c r="J176" s="352"/>
      <c r="N176" s="83"/>
      <c r="P176" s="82"/>
      <c r="Q176" s="83"/>
    </row>
    <row r="177" spans="2:17" ht="24.75" customHeight="1">
      <c r="B177" s="170" t="s">
        <v>207</v>
      </c>
      <c r="C177" s="482">
        <f t="shared" si="5"/>
        <v>2.3012256720002826E-2</v>
      </c>
      <c r="D177" s="483"/>
      <c r="E177" s="352">
        <f t="shared" si="6"/>
        <v>4</v>
      </c>
      <c r="F177" s="353"/>
      <c r="G177" s="526">
        <v>2.1872700351984679E-2</v>
      </c>
      <c r="H177" s="483"/>
      <c r="I177" s="352">
        <v>4</v>
      </c>
      <c r="J177" s="352"/>
      <c r="N177" s="83"/>
      <c r="P177" s="82"/>
      <c r="Q177" s="83"/>
    </row>
    <row r="178" spans="2:17" ht="24.75" customHeight="1">
      <c r="B178" s="170" t="s">
        <v>208</v>
      </c>
      <c r="C178" s="482">
        <f t="shared" si="5"/>
        <v>1.8703247258821453E-2</v>
      </c>
      <c r="D178" s="483"/>
      <c r="E178" s="352">
        <f t="shared" si="6"/>
        <v>14</v>
      </c>
      <c r="F178" s="353"/>
      <c r="G178" s="526">
        <v>1.7560878000400199E-2</v>
      </c>
      <c r="H178" s="483"/>
      <c r="I178" s="352">
        <v>14</v>
      </c>
      <c r="J178" s="352"/>
      <c r="N178" s="83"/>
      <c r="P178" s="82"/>
      <c r="Q178" s="83"/>
    </row>
    <row r="179" spans="2:17" ht="24.75" customHeight="1">
      <c r="B179" s="170" t="s">
        <v>209</v>
      </c>
      <c r="C179" s="482">
        <f t="shared" si="5"/>
        <v>1.364923427142664E-2</v>
      </c>
      <c r="D179" s="483"/>
      <c r="E179" s="352">
        <f t="shared" si="6"/>
        <v>23</v>
      </c>
      <c r="F179" s="353"/>
      <c r="G179" s="526">
        <v>1.2844982873356168E-2</v>
      </c>
      <c r="H179" s="483"/>
      <c r="I179" s="352">
        <v>23</v>
      </c>
      <c r="J179" s="352"/>
      <c r="N179" s="83"/>
      <c r="P179" s="82"/>
      <c r="Q179" s="83"/>
    </row>
    <row r="180" spans="2:17" ht="24.75" customHeight="1">
      <c r="B180" s="170" t="s">
        <v>210</v>
      </c>
      <c r="C180" s="482">
        <f t="shared" si="5"/>
        <v>2.0928260218844582E-2</v>
      </c>
      <c r="D180" s="483"/>
      <c r="E180" s="352">
        <f t="shared" si="6"/>
        <v>10</v>
      </c>
      <c r="F180" s="353"/>
      <c r="G180" s="526">
        <v>1.9931467254249786E-2</v>
      </c>
      <c r="H180" s="483"/>
      <c r="I180" s="352">
        <v>7</v>
      </c>
      <c r="J180" s="352"/>
      <c r="N180" s="83"/>
      <c r="P180" s="82"/>
      <c r="Q180" s="83"/>
    </row>
    <row r="181" spans="2:17" ht="24.75" customHeight="1">
      <c r="B181" s="170" t="s">
        <v>211</v>
      </c>
      <c r="C181" s="482">
        <f t="shared" si="5"/>
        <v>2.6125410333075458E-2</v>
      </c>
      <c r="D181" s="483"/>
      <c r="E181" s="352">
        <f t="shared" si="6"/>
        <v>2</v>
      </c>
      <c r="F181" s="353"/>
      <c r="G181" s="526">
        <v>2.4019801458777683E-2</v>
      </c>
      <c r="H181" s="483"/>
      <c r="I181" s="352">
        <v>2</v>
      </c>
      <c r="J181" s="352"/>
      <c r="N181" s="83"/>
      <c r="P181" s="82"/>
      <c r="Q181" s="83"/>
    </row>
    <row r="182" spans="2:17" ht="24.75" customHeight="1">
      <c r="B182" s="170" t="s">
        <v>212</v>
      </c>
      <c r="C182" s="482">
        <f t="shared" si="5"/>
        <v>1.6250873193369687E-2</v>
      </c>
      <c r="D182" s="483"/>
      <c r="E182" s="352">
        <f t="shared" si="6"/>
        <v>19</v>
      </c>
      <c r="F182" s="353"/>
      <c r="G182" s="526">
        <v>1.5278693167891322E-2</v>
      </c>
      <c r="H182" s="483"/>
      <c r="I182" s="352">
        <v>19</v>
      </c>
      <c r="J182" s="352"/>
      <c r="N182" s="83"/>
      <c r="P182" s="82"/>
      <c r="Q182" s="83"/>
    </row>
    <row r="183" spans="2:17" ht="24.75" customHeight="1">
      <c r="B183" s="170" t="s">
        <v>213</v>
      </c>
      <c r="C183" s="482">
        <f t="shared" si="5"/>
        <v>1.8302454012104518E-2</v>
      </c>
      <c r="D183" s="483"/>
      <c r="E183" s="352">
        <f t="shared" si="6"/>
        <v>15</v>
      </c>
      <c r="F183" s="353"/>
      <c r="G183" s="526">
        <v>1.6744173704217224E-2</v>
      </c>
      <c r="H183" s="483"/>
      <c r="I183" s="352">
        <v>15</v>
      </c>
      <c r="J183" s="352"/>
      <c r="N183" s="83"/>
      <c r="P183" s="82"/>
      <c r="Q183" s="83"/>
    </row>
    <row r="184" spans="2:17" ht="24.75" customHeight="1">
      <c r="B184" s="170" t="s">
        <v>214</v>
      </c>
      <c r="C184" s="482">
        <f t="shared" si="5"/>
        <v>1.7160750536273455E-2</v>
      </c>
      <c r="D184" s="483"/>
      <c r="E184" s="352">
        <f t="shared" si="6"/>
        <v>16</v>
      </c>
      <c r="F184" s="353"/>
      <c r="G184" s="526">
        <v>1.5830128630155153E-2</v>
      </c>
      <c r="H184" s="483"/>
      <c r="I184" s="352">
        <v>17</v>
      </c>
      <c r="J184" s="352"/>
      <c r="N184" s="83"/>
      <c r="P184" s="82"/>
      <c r="Q184" s="83"/>
    </row>
    <row r="185" spans="2:17" ht="24.75" customHeight="1">
      <c r="B185" s="170" t="s">
        <v>215</v>
      </c>
      <c r="C185" s="482">
        <f t="shared" si="5"/>
        <v>2.091834713363179E-2</v>
      </c>
      <c r="D185" s="483"/>
      <c r="E185" s="352">
        <f t="shared" si="6"/>
        <v>11</v>
      </c>
      <c r="F185" s="353"/>
      <c r="G185" s="526">
        <v>1.9999469861633888E-2</v>
      </c>
      <c r="H185" s="483"/>
      <c r="I185" s="352">
        <v>6</v>
      </c>
      <c r="J185" s="352"/>
      <c r="N185" s="83"/>
      <c r="P185" s="82"/>
      <c r="Q185" s="83"/>
    </row>
    <row r="186" spans="2:17" ht="24.75" customHeight="1">
      <c r="B186" s="171" t="s">
        <v>216</v>
      </c>
      <c r="C186" s="497">
        <f t="shared" si="5"/>
        <v>6.2722663743491364E-2</v>
      </c>
      <c r="D186" s="498"/>
      <c r="E186" s="363">
        <f t="shared" si="6"/>
        <v>1</v>
      </c>
      <c r="F186" s="364"/>
      <c r="G186" s="527">
        <v>5.7365850326194623E-2</v>
      </c>
      <c r="H186" s="498"/>
      <c r="I186" s="363">
        <v>1</v>
      </c>
      <c r="J186" s="363"/>
      <c r="N186" s="83"/>
      <c r="P186" s="82"/>
      <c r="Q186" s="83"/>
    </row>
    <row r="187" spans="2:17" ht="24.75" customHeight="1">
      <c r="B187" s="170" t="s">
        <v>217</v>
      </c>
      <c r="C187" s="482">
        <f t="shared" si="5"/>
        <v>1.5674671100894998E-2</v>
      </c>
      <c r="D187" s="483"/>
      <c r="E187" s="352">
        <f t="shared" si="6"/>
        <v>21</v>
      </c>
      <c r="F187" s="353"/>
      <c r="G187" s="526">
        <v>1.445419332483572E-2</v>
      </c>
      <c r="H187" s="483"/>
      <c r="I187" s="352">
        <v>21</v>
      </c>
      <c r="J187" s="352"/>
      <c r="N187" s="83"/>
      <c r="P187" s="82"/>
      <c r="Q187" s="83"/>
    </row>
    <row r="188" spans="2:17" ht="24.75" customHeight="1">
      <c r="B188" s="170" t="s">
        <v>218</v>
      </c>
      <c r="C188" s="482">
        <f t="shared" si="5"/>
        <v>1.3182762080309853E-2</v>
      </c>
      <c r="D188" s="483"/>
      <c r="E188" s="352">
        <f t="shared" si="6"/>
        <v>24</v>
      </c>
      <c r="F188" s="353"/>
      <c r="G188" s="526">
        <v>1.2682529524696026E-2</v>
      </c>
      <c r="H188" s="483"/>
      <c r="I188" s="352">
        <v>24</v>
      </c>
      <c r="J188" s="352"/>
      <c r="N188" s="83"/>
      <c r="P188" s="82"/>
      <c r="Q188" s="83"/>
    </row>
    <row r="189" spans="2:17" ht="24.75" customHeight="1">
      <c r="B189" s="170" t="s">
        <v>219</v>
      </c>
      <c r="C189" s="482">
        <f t="shared" si="5"/>
        <v>1.6246910281247914E-2</v>
      </c>
      <c r="D189" s="483"/>
      <c r="E189" s="352">
        <f t="shared" si="6"/>
        <v>20</v>
      </c>
      <c r="F189" s="353"/>
      <c r="G189" s="526">
        <v>1.5246275667695611E-2</v>
      </c>
      <c r="H189" s="483"/>
      <c r="I189" s="352">
        <v>20</v>
      </c>
      <c r="J189" s="352"/>
      <c r="N189" s="83"/>
      <c r="P189" s="82"/>
      <c r="Q189" s="83"/>
    </row>
    <row r="190" spans="2:17" ht="24.75" customHeight="1">
      <c r="B190" s="170" t="s">
        <v>220</v>
      </c>
      <c r="C190" s="482">
        <f t="shared" si="5"/>
        <v>1.673371565522554E-2</v>
      </c>
      <c r="D190" s="483"/>
      <c r="E190" s="352">
        <f t="shared" si="6"/>
        <v>17</v>
      </c>
      <c r="F190" s="353"/>
      <c r="G190" s="526">
        <v>1.5590371961289328E-2</v>
      </c>
      <c r="H190" s="483"/>
      <c r="I190" s="352">
        <v>18</v>
      </c>
      <c r="J190" s="352"/>
      <c r="N190" s="83"/>
      <c r="P190" s="82"/>
      <c r="Q190" s="83"/>
    </row>
    <row r="191" spans="2:17" ht="24.75" customHeight="1">
      <c r="B191" s="170" t="s">
        <v>221</v>
      </c>
      <c r="C191" s="482">
        <f t="shared" si="5"/>
        <v>2.1906772061968022E-2</v>
      </c>
      <c r="D191" s="483"/>
      <c r="E191" s="352">
        <f t="shared" si="6"/>
        <v>6</v>
      </c>
      <c r="F191" s="353"/>
      <c r="G191" s="526">
        <v>1.9754146017331598E-2</v>
      </c>
      <c r="H191" s="483"/>
      <c r="I191" s="352">
        <v>8</v>
      </c>
      <c r="J191" s="352"/>
      <c r="N191" s="83"/>
      <c r="P191" s="82"/>
      <c r="Q191" s="83"/>
    </row>
    <row r="192" spans="2:17" ht="24.75" customHeight="1">
      <c r="B192" s="170" t="s">
        <v>222</v>
      </c>
      <c r="C192" s="482">
        <f t="shared" si="5"/>
        <v>1.6439848309620506E-2</v>
      </c>
      <c r="D192" s="483"/>
      <c r="E192" s="352">
        <f t="shared" si="6"/>
        <v>18</v>
      </c>
      <c r="F192" s="353"/>
      <c r="G192" s="526">
        <v>1.61976627352606E-2</v>
      </c>
      <c r="H192" s="483"/>
      <c r="I192" s="352">
        <v>16</v>
      </c>
      <c r="J192" s="352"/>
      <c r="N192" s="83"/>
      <c r="P192" s="82"/>
      <c r="Q192" s="83"/>
    </row>
    <row r="193" spans="2:17" ht="24.75" customHeight="1">
      <c r="B193" s="170" t="s">
        <v>223</v>
      </c>
      <c r="C193" s="482">
        <f t="shared" si="5"/>
        <v>1.3690707890785742E-2</v>
      </c>
      <c r="D193" s="483"/>
      <c r="E193" s="352">
        <f t="shared" si="6"/>
        <v>22</v>
      </c>
      <c r="F193" s="353"/>
      <c r="G193" s="526">
        <v>1.3278855975485188E-2</v>
      </c>
      <c r="H193" s="483"/>
      <c r="I193" s="352">
        <v>22</v>
      </c>
      <c r="J193" s="352"/>
      <c r="N193" s="83"/>
      <c r="P193" s="82"/>
      <c r="Q193" s="83"/>
    </row>
    <row r="194" spans="2:17" ht="24.75" customHeight="1">
      <c r="B194" s="170" t="s">
        <v>224</v>
      </c>
      <c r="C194" s="482">
        <f t="shared" si="5"/>
        <v>2.3536781814927511E-2</v>
      </c>
      <c r="D194" s="483"/>
      <c r="E194" s="495">
        <f t="shared" si="6"/>
        <v>3</v>
      </c>
      <c r="F194" s="496"/>
      <c r="G194" s="526">
        <v>2.192233838276083E-2</v>
      </c>
      <c r="H194" s="483"/>
      <c r="I194" s="352">
        <v>3</v>
      </c>
      <c r="J194" s="352"/>
      <c r="N194" s="83"/>
      <c r="P194" s="82"/>
      <c r="Q194" s="83"/>
    </row>
    <row r="195" spans="2:17" ht="24.75" customHeight="1">
      <c r="B195" s="170" t="s">
        <v>225</v>
      </c>
      <c r="C195" s="482">
        <f t="shared" si="5"/>
        <v>9.2856701858368834E-3</v>
      </c>
      <c r="D195" s="483"/>
      <c r="E195" s="352">
        <f t="shared" si="6"/>
        <v>26</v>
      </c>
      <c r="F195" s="353"/>
      <c r="G195" s="526">
        <v>9.0905740574671687E-3</v>
      </c>
      <c r="H195" s="483"/>
      <c r="I195" s="352">
        <v>26</v>
      </c>
      <c r="J195" s="352"/>
      <c r="N195" s="83"/>
      <c r="P195" s="82"/>
      <c r="Q195" s="83"/>
    </row>
    <row r="196" spans="2:17" ht="24.75" customHeight="1" thickBot="1">
      <c r="B196" s="170" t="s">
        <v>226</v>
      </c>
      <c r="C196" s="484">
        <f t="shared" si="5"/>
        <v>2.143162669478459E-2</v>
      </c>
      <c r="D196" s="485"/>
      <c r="E196" s="358">
        <f t="shared" si="6"/>
        <v>8</v>
      </c>
      <c r="F196" s="359"/>
      <c r="G196" s="526">
        <v>1.9465438710646179E-2</v>
      </c>
      <c r="H196" s="483"/>
      <c r="I196" s="352">
        <v>11</v>
      </c>
      <c r="J196" s="352"/>
      <c r="N196" s="83"/>
      <c r="P196" s="82"/>
      <c r="Q196" s="83"/>
    </row>
    <row r="197" spans="2:17" ht="24.75" customHeight="1">
      <c r="B197" s="360" t="s">
        <v>330</v>
      </c>
      <c r="C197" s="360"/>
      <c r="D197" s="360"/>
      <c r="E197" s="360"/>
      <c r="F197" s="360"/>
      <c r="G197" s="360"/>
      <c r="H197" s="360"/>
      <c r="I197" s="360"/>
      <c r="J197" s="360"/>
      <c r="K197" s="360"/>
    </row>
    <row r="198" spans="2:17" ht="24.75" customHeight="1">
      <c r="B198" s="144"/>
      <c r="C198" s="144"/>
      <c r="D198" s="144"/>
      <c r="E198" s="144"/>
      <c r="F198" s="144"/>
      <c r="G198" s="144"/>
      <c r="H198" s="144"/>
      <c r="I198" s="144"/>
      <c r="J198" s="144"/>
      <c r="K198" s="144"/>
    </row>
    <row r="199" spans="2:17" ht="24.75" customHeight="1"/>
    <row r="200" spans="2:17" ht="24.75" customHeight="1" thickBot="1">
      <c r="B200" s="85" t="s">
        <v>267</v>
      </c>
      <c r="C200" s="85"/>
    </row>
    <row r="201" spans="2:17" ht="24.75" customHeight="1">
      <c r="B201" s="502" t="s">
        <v>253</v>
      </c>
      <c r="C201" s="486" t="s">
        <v>268</v>
      </c>
      <c r="D201" s="487"/>
      <c r="E201" s="486" t="s">
        <v>258</v>
      </c>
      <c r="F201" s="492"/>
      <c r="N201" s="83"/>
      <c r="P201" s="82"/>
      <c r="Q201" s="83"/>
    </row>
    <row r="202" spans="2:17" ht="24.75" customHeight="1">
      <c r="B202" s="503"/>
      <c r="C202" s="488"/>
      <c r="D202" s="489"/>
      <c r="E202" s="488"/>
      <c r="F202" s="493"/>
      <c r="N202" s="83"/>
      <c r="P202" s="82"/>
      <c r="Q202" s="83"/>
    </row>
    <row r="203" spans="2:17" ht="24.75" customHeight="1">
      <c r="B203" s="503"/>
      <c r="C203" s="490"/>
      <c r="D203" s="491"/>
      <c r="E203" s="490"/>
      <c r="F203" s="494"/>
      <c r="N203" s="83"/>
      <c r="P203" s="82"/>
      <c r="Q203" s="83"/>
    </row>
    <row r="204" spans="2:17" ht="24.75" customHeight="1">
      <c r="B204" s="167" t="s">
        <v>201</v>
      </c>
      <c r="C204" s="474">
        <f>'●1-5DB'!G5</f>
        <v>186.38</v>
      </c>
      <c r="D204" s="475"/>
      <c r="E204" s="393">
        <f t="shared" ref="E204:E229" si="7">RANK(C204,$C$204:$C$229)</f>
        <v>1</v>
      </c>
      <c r="F204" s="394"/>
      <c r="N204" s="83"/>
      <c r="P204" s="82"/>
      <c r="Q204" s="83"/>
    </row>
    <row r="205" spans="2:17" ht="24.75" customHeight="1">
      <c r="B205" s="167" t="s">
        <v>202</v>
      </c>
      <c r="C205" s="474">
        <f>'●1-5DB'!G6</f>
        <v>24.36</v>
      </c>
      <c r="D205" s="475"/>
      <c r="E205" s="393">
        <f t="shared" si="7"/>
        <v>7</v>
      </c>
      <c r="F205" s="394"/>
      <c r="N205" s="83"/>
      <c r="P205" s="82"/>
      <c r="Q205" s="83"/>
    </row>
    <row r="206" spans="2:17" ht="24.75" customHeight="1">
      <c r="B206" s="167" t="s">
        <v>203</v>
      </c>
      <c r="C206" s="474">
        <f>'●1-5DB'!G7</f>
        <v>10.98</v>
      </c>
      <c r="D206" s="475"/>
      <c r="E206" s="393">
        <f t="shared" si="7"/>
        <v>21</v>
      </c>
      <c r="F206" s="394"/>
      <c r="N206" s="83"/>
      <c r="P206" s="82"/>
      <c r="Q206" s="83"/>
    </row>
    <row r="207" spans="2:17" ht="24.75" customHeight="1">
      <c r="B207" s="167" t="s">
        <v>204</v>
      </c>
      <c r="C207" s="474">
        <f>'●1-5DB'!G8</f>
        <v>16.420000000000002</v>
      </c>
      <c r="D207" s="475"/>
      <c r="E207" s="393">
        <f t="shared" si="7"/>
        <v>14</v>
      </c>
      <c r="F207" s="394"/>
      <c r="N207" s="83"/>
      <c r="P207" s="82"/>
      <c r="Q207" s="83"/>
    </row>
    <row r="208" spans="2:17" ht="24.75" customHeight="1">
      <c r="B208" s="167" t="s">
        <v>205</v>
      </c>
      <c r="C208" s="474">
        <f>'●1-5DB'!G9</f>
        <v>103.31</v>
      </c>
      <c r="D208" s="475"/>
      <c r="E208" s="393">
        <f t="shared" si="7"/>
        <v>2</v>
      </c>
      <c r="F208" s="394"/>
      <c r="N208" s="83"/>
      <c r="P208" s="82"/>
      <c r="Q208" s="83"/>
    </row>
    <row r="209" spans="2:17" ht="24.75" customHeight="1">
      <c r="B209" s="167" t="s">
        <v>206</v>
      </c>
      <c r="C209" s="474">
        <f>'●1-5DB'!G10</f>
        <v>29.43</v>
      </c>
      <c r="D209" s="475"/>
      <c r="E209" s="393">
        <f t="shared" si="7"/>
        <v>5</v>
      </c>
      <c r="F209" s="394"/>
      <c r="N209" s="83"/>
      <c r="P209" s="82"/>
      <c r="Q209" s="83"/>
    </row>
    <row r="210" spans="2:17" ht="24.75" customHeight="1">
      <c r="B210" s="167" t="s">
        <v>207</v>
      </c>
      <c r="C210" s="474">
        <f>'●1-5DB'!G11</f>
        <v>17.34</v>
      </c>
      <c r="D210" s="475"/>
      <c r="E210" s="393">
        <f t="shared" si="7"/>
        <v>12</v>
      </c>
      <c r="F210" s="394"/>
      <c r="N210" s="83"/>
      <c r="P210" s="82"/>
      <c r="Q210" s="83"/>
    </row>
    <row r="211" spans="2:17" ht="24.75" customHeight="1">
      <c r="B211" s="167" t="s">
        <v>208</v>
      </c>
      <c r="C211" s="474">
        <f>'●1-5DB'!G12</f>
        <v>21.58</v>
      </c>
      <c r="D211" s="475"/>
      <c r="E211" s="393">
        <f t="shared" si="7"/>
        <v>8</v>
      </c>
      <c r="F211" s="394"/>
      <c r="N211" s="83"/>
      <c r="P211" s="82"/>
      <c r="Q211" s="83"/>
    </row>
    <row r="212" spans="2:17" ht="24.75" customHeight="1">
      <c r="B212" s="167" t="s">
        <v>209</v>
      </c>
      <c r="C212" s="474">
        <f>'●1-5DB'!G13</f>
        <v>71.55</v>
      </c>
      <c r="D212" s="475"/>
      <c r="E212" s="393">
        <f t="shared" si="7"/>
        <v>4</v>
      </c>
      <c r="F212" s="394"/>
      <c r="N212" s="83"/>
      <c r="P212" s="82"/>
      <c r="Q212" s="83"/>
    </row>
    <row r="213" spans="2:17" ht="24.75" customHeight="1">
      <c r="B213" s="167" t="s">
        <v>210</v>
      </c>
      <c r="C213" s="474">
        <f>'●1-5DB'!G14</f>
        <v>11.3</v>
      </c>
      <c r="D213" s="475"/>
      <c r="E213" s="393">
        <f t="shared" si="7"/>
        <v>20</v>
      </c>
      <c r="F213" s="394"/>
      <c r="N213" s="83"/>
      <c r="P213" s="82"/>
      <c r="Q213" s="83"/>
    </row>
    <row r="214" spans="2:17" ht="24.75" customHeight="1">
      <c r="B214" s="167" t="s">
        <v>211</v>
      </c>
      <c r="C214" s="474">
        <f>'●1-5DB'!G15</f>
        <v>20.51</v>
      </c>
      <c r="D214" s="475"/>
      <c r="E214" s="393">
        <f t="shared" si="7"/>
        <v>10</v>
      </c>
      <c r="F214" s="394"/>
      <c r="N214" s="83"/>
      <c r="P214" s="82"/>
      <c r="Q214" s="83"/>
    </row>
    <row r="215" spans="2:17" ht="24.75" customHeight="1">
      <c r="B215" s="167" t="s">
        <v>212</v>
      </c>
      <c r="C215" s="474">
        <f>'●1-5DB'!G16</f>
        <v>27.55</v>
      </c>
      <c r="D215" s="475"/>
      <c r="E215" s="393">
        <f t="shared" si="7"/>
        <v>6</v>
      </c>
      <c r="F215" s="394"/>
      <c r="N215" s="83"/>
      <c r="P215" s="82"/>
      <c r="Q215" s="83"/>
    </row>
    <row r="216" spans="2:17" ht="24.75" customHeight="1">
      <c r="B216" s="167" t="s">
        <v>213</v>
      </c>
      <c r="C216" s="474">
        <f>'●1-5DB'!G17</f>
        <v>17.14</v>
      </c>
      <c r="D216" s="475"/>
      <c r="E216" s="393">
        <f t="shared" si="7"/>
        <v>13</v>
      </c>
      <c r="F216" s="394"/>
      <c r="N216" s="83"/>
      <c r="P216" s="82"/>
      <c r="Q216" s="83"/>
    </row>
    <row r="217" spans="2:17" ht="24.75" customHeight="1">
      <c r="B217" s="167" t="s">
        <v>214</v>
      </c>
      <c r="C217" s="474">
        <f>'●1-5DB'!G18</f>
        <v>11.46</v>
      </c>
      <c r="D217" s="475"/>
      <c r="E217" s="393">
        <f t="shared" si="7"/>
        <v>19</v>
      </c>
      <c r="F217" s="394"/>
      <c r="N217" s="83"/>
      <c r="P217" s="82"/>
      <c r="Q217" s="83"/>
    </row>
    <row r="218" spans="2:17" ht="24.75" customHeight="1">
      <c r="B218" s="167" t="s">
        <v>215</v>
      </c>
      <c r="C218" s="474">
        <f>'●1-5DB'!G19</f>
        <v>8.15</v>
      </c>
      <c r="D218" s="475"/>
      <c r="E218" s="393">
        <f t="shared" si="7"/>
        <v>25</v>
      </c>
      <c r="F218" s="394"/>
      <c r="N218" s="83"/>
      <c r="P218" s="82"/>
      <c r="Q218" s="83"/>
    </row>
    <row r="219" spans="2:17" ht="24.75" customHeight="1">
      <c r="B219" s="168" t="s">
        <v>216</v>
      </c>
      <c r="C219" s="480">
        <f>'●1-5DB'!G20</f>
        <v>10.16</v>
      </c>
      <c r="D219" s="481"/>
      <c r="E219" s="447">
        <f t="shared" si="7"/>
        <v>23</v>
      </c>
      <c r="F219" s="448"/>
      <c r="N219" s="83"/>
      <c r="P219" s="82"/>
      <c r="Q219" s="83"/>
    </row>
    <row r="220" spans="2:17" ht="24.75" customHeight="1">
      <c r="B220" s="167" t="s">
        <v>217</v>
      </c>
      <c r="C220" s="474">
        <f>'●1-5DB'!G21</f>
        <v>6.39</v>
      </c>
      <c r="D220" s="475"/>
      <c r="E220" s="393">
        <f t="shared" si="7"/>
        <v>26</v>
      </c>
      <c r="F220" s="394"/>
      <c r="N220" s="83"/>
      <c r="P220" s="82"/>
      <c r="Q220" s="83"/>
    </row>
    <row r="221" spans="2:17" ht="24.75" customHeight="1">
      <c r="B221" s="167" t="s">
        <v>218</v>
      </c>
      <c r="C221" s="474">
        <f>'●1-5DB'!G22</f>
        <v>13.42</v>
      </c>
      <c r="D221" s="475"/>
      <c r="E221" s="393">
        <f t="shared" si="7"/>
        <v>17</v>
      </c>
      <c r="F221" s="394"/>
      <c r="N221" s="83"/>
      <c r="P221" s="82"/>
      <c r="Q221" s="83"/>
    </row>
    <row r="222" spans="2:17" ht="24.75" customHeight="1">
      <c r="B222" s="167" t="s">
        <v>219</v>
      </c>
      <c r="C222" s="474">
        <f>'●1-5DB'!G23</f>
        <v>10.23</v>
      </c>
      <c r="D222" s="475"/>
      <c r="E222" s="393">
        <f t="shared" si="7"/>
        <v>22</v>
      </c>
      <c r="F222" s="394"/>
      <c r="N222" s="83"/>
      <c r="P222" s="82"/>
      <c r="Q222" s="83"/>
    </row>
    <row r="223" spans="2:17" ht="24.75" customHeight="1">
      <c r="B223" s="167" t="s">
        <v>220</v>
      </c>
      <c r="C223" s="474">
        <f>'●1-5DB'!G24</f>
        <v>12.88</v>
      </c>
      <c r="D223" s="475"/>
      <c r="E223" s="393">
        <f t="shared" si="7"/>
        <v>18</v>
      </c>
      <c r="F223" s="394"/>
      <c r="N223" s="83"/>
      <c r="P223" s="82"/>
      <c r="Q223" s="83"/>
    </row>
    <row r="224" spans="2:17" ht="24.75" customHeight="1">
      <c r="B224" s="167" t="s">
        <v>221</v>
      </c>
      <c r="C224" s="474">
        <f>'●1-5DB'!G25</f>
        <v>15.32</v>
      </c>
      <c r="D224" s="475"/>
      <c r="E224" s="393">
        <f t="shared" si="7"/>
        <v>16</v>
      </c>
      <c r="F224" s="394"/>
      <c r="N224" s="83"/>
      <c r="P224" s="82"/>
      <c r="Q224" s="83"/>
    </row>
    <row r="225" spans="2:17" ht="24.75" customHeight="1">
      <c r="B225" s="167" t="s">
        <v>222</v>
      </c>
      <c r="C225" s="474">
        <f>'●1-5DB'!G26</f>
        <v>21.01</v>
      </c>
      <c r="D225" s="475"/>
      <c r="E225" s="393">
        <f t="shared" si="7"/>
        <v>9</v>
      </c>
      <c r="F225" s="394"/>
      <c r="N225" s="83"/>
      <c r="P225" s="82"/>
      <c r="Q225" s="83"/>
    </row>
    <row r="226" spans="2:17" ht="24.75" customHeight="1">
      <c r="B226" s="167" t="s">
        <v>223</v>
      </c>
      <c r="C226" s="474">
        <f>'●1-5DB'!G27</f>
        <v>17.97</v>
      </c>
      <c r="D226" s="475"/>
      <c r="E226" s="393">
        <f t="shared" si="7"/>
        <v>11</v>
      </c>
      <c r="F226" s="394"/>
      <c r="N226" s="83"/>
      <c r="P226" s="82"/>
      <c r="Q226" s="83"/>
    </row>
    <row r="227" spans="2:17" ht="24.75" customHeight="1">
      <c r="B227" s="167" t="s">
        <v>224</v>
      </c>
      <c r="C227" s="474">
        <f>'●1-5DB'!G28</f>
        <v>9.9</v>
      </c>
      <c r="D227" s="475"/>
      <c r="E227" s="476">
        <f t="shared" si="7"/>
        <v>24</v>
      </c>
      <c r="F227" s="477"/>
      <c r="N227" s="83"/>
      <c r="P227" s="82"/>
      <c r="Q227" s="83"/>
    </row>
    <row r="228" spans="2:17" ht="24.75" customHeight="1">
      <c r="B228" s="167" t="s">
        <v>225</v>
      </c>
      <c r="C228" s="474">
        <f>'●1-5DB'!G29</f>
        <v>73.47</v>
      </c>
      <c r="D228" s="475"/>
      <c r="E228" s="393">
        <f t="shared" si="7"/>
        <v>3</v>
      </c>
      <c r="F228" s="394"/>
      <c r="N228" s="83"/>
      <c r="P228" s="82"/>
      <c r="Q228" s="83"/>
    </row>
    <row r="229" spans="2:17" ht="24.75" customHeight="1" thickBot="1">
      <c r="B229" s="169" t="s">
        <v>226</v>
      </c>
      <c r="C229" s="478">
        <f>'●1-5DB'!G30</f>
        <v>15.75</v>
      </c>
      <c r="D229" s="479"/>
      <c r="E229" s="453">
        <f t="shared" si="7"/>
        <v>15</v>
      </c>
      <c r="F229" s="454"/>
      <c r="N229" s="83"/>
      <c r="P229" s="82"/>
      <c r="Q229" s="83"/>
    </row>
    <row r="230" spans="2:17" ht="24.75" customHeight="1">
      <c r="B230" s="147"/>
      <c r="C230" s="147"/>
      <c r="D230" s="147"/>
    </row>
    <row r="231" spans="2:17" ht="24.75" customHeight="1">
      <c r="B231" s="147"/>
      <c r="C231" s="147"/>
      <c r="D231" s="147"/>
    </row>
    <row r="232" spans="2:17" ht="24.75" customHeight="1">
      <c r="C232" s="273"/>
      <c r="D232" s="273"/>
      <c r="E232" s="273"/>
      <c r="F232" s="273"/>
      <c r="G232" s="273"/>
      <c r="H232" s="273"/>
      <c r="I232" s="273"/>
      <c r="J232" s="273"/>
      <c r="K232" s="273"/>
      <c r="L232" s="273"/>
      <c r="M232" s="273"/>
      <c r="N232" s="273"/>
      <c r="P232" s="82"/>
      <c r="Q232" s="273"/>
    </row>
    <row r="233" spans="2:17" ht="24.75" customHeight="1" thickBot="1">
      <c r="B233" s="349" t="s">
        <v>767</v>
      </c>
      <c r="C233" s="349"/>
      <c r="D233" s="349"/>
      <c r="E233" s="349"/>
      <c r="F233" s="349"/>
      <c r="G233" s="349"/>
      <c r="H233" s="349"/>
      <c r="I233" s="349"/>
      <c r="J233" s="349"/>
      <c r="K233" s="273"/>
      <c r="L233" s="273"/>
      <c r="M233" s="273"/>
      <c r="N233" s="273"/>
      <c r="P233" s="82"/>
      <c r="Q233" s="273"/>
    </row>
    <row r="234" spans="2:17" ht="24.75" customHeight="1">
      <c r="B234" s="367" t="s">
        <v>253</v>
      </c>
      <c r="C234" s="340" t="s">
        <v>768</v>
      </c>
      <c r="D234" s="368"/>
      <c r="E234" s="372" t="s">
        <v>258</v>
      </c>
      <c r="F234" s="342"/>
      <c r="G234" s="376" t="s">
        <v>758</v>
      </c>
      <c r="H234" s="376"/>
      <c r="I234" s="376"/>
      <c r="J234" s="377"/>
      <c r="K234" s="273"/>
      <c r="L234" s="273"/>
      <c r="M234" s="273"/>
      <c r="N234" s="273"/>
      <c r="P234" s="82"/>
      <c r="Q234" s="273"/>
    </row>
    <row r="235" spans="2:17" ht="24.75" customHeight="1">
      <c r="B235" s="367"/>
      <c r="C235" s="369"/>
      <c r="D235" s="370"/>
      <c r="E235" s="347"/>
      <c r="F235" s="373"/>
      <c r="G235" s="338" t="s">
        <v>769</v>
      </c>
      <c r="H235" s="339"/>
      <c r="I235" s="337" t="s">
        <v>258</v>
      </c>
      <c r="J235" s="339"/>
      <c r="K235" s="273"/>
      <c r="L235" s="273"/>
      <c r="M235" s="273"/>
      <c r="N235" s="273"/>
      <c r="P235" s="82"/>
      <c r="Q235" s="273"/>
    </row>
    <row r="236" spans="2:17" ht="24.75" customHeight="1">
      <c r="B236" s="367"/>
      <c r="C236" s="345"/>
      <c r="D236" s="371"/>
      <c r="E236" s="374"/>
      <c r="F236" s="375"/>
      <c r="G236" s="378"/>
      <c r="H236" s="371"/>
      <c r="I236" s="374"/>
      <c r="J236" s="371"/>
      <c r="K236" s="273"/>
      <c r="L236" s="273"/>
      <c r="M236" s="273"/>
      <c r="N236" s="273"/>
      <c r="O236" s="84"/>
      <c r="P236" s="82"/>
      <c r="Q236" s="273"/>
    </row>
    <row r="237" spans="2:17" ht="24.75" customHeight="1">
      <c r="B237" s="170" t="s">
        <v>201</v>
      </c>
      <c r="C237" s="350">
        <f>C6/C204</f>
        <v>3021.6654147440713</v>
      </c>
      <c r="D237" s="351"/>
      <c r="E237" s="352">
        <f>RANK(C237,$C$237:$C$262,0)</f>
        <v>24</v>
      </c>
      <c r="F237" s="353"/>
      <c r="G237" s="354">
        <v>3021.9336838716599</v>
      </c>
      <c r="H237" s="355"/>
      <c r="I237" s="352">
        <v>24</v>
      </c>
      <c r="J237" s="352"/>
      <c r="K237" s="273"/>
      <c r="L237" s="273"/>
      <c r="M237" s="273"/>
      <c r="N237" s="123"/>
      <c r="O237" s="123"/>
      <c r="P237" s="82"/>
      <c r="Q237" s="273"/>
    </row>
    <row r="238" spans="2:17" ht="24.75" customHeight="1">
      <c r="B238" s="170" t="s">
        <v>202</v>
      </c>
      <c r="C238" s="350">
        <f t="shared" ref="C238:C262" si="8">C7/C205</f>
        <v>7498.2758620689656</v>
      </c>
      <c r="D238" s="351"/>
      <c r="E238" s="352">
        <f t="shared" ref="E238:E262" si="9">RANK(C238,$C$237:$C$262,0)</f>
        <v>13</v>
      </c>
      <c r="F238" s="353"/>
      <c r="G238" s="354">
        <v>7452.9556650246304</v>
      </c>
      <c r="H238" s="355"/>
      <c r="I238" s="352">
        <v>13</v>
      </c>
      <c r="J238" s="352"/>
      <c r="K238" s="273"/>
      <c r="L238" s="273"/>
      <c r="M238" s="273"/>
      <c r="N238" s="122"/>
      <c r="O238" s="122"/>
      <c r="P238" s="82"/>
      <c r="Q238" s="273"/>
    </row>
    <row r="239" spans="2:17" ht="24.75" customHeight="1">
      <c r="B239" s="170" t="s">
        <v>203</v>
      </c>
      <c r="C239" s="350">
        <f t="shared" si="8"/>
        <v>13196.903460837886</v>
      </c>
      <c r="D239" s="351"/>
      <c r="E239" s="352">
        <f t="shared" si="9"/>
        <v>1</v>
      </c>
      <c r="F239" s="353"/>
      <c r="G239" s="354">
        <v>13111.475409836065</v>
      </c>
      <c r="H239" s="355"/>
      <c r="I239" s="352">
        <v>1</v>
      </c>
      <c r="J239" s="352"/>
      <c r="K239" s="273"/>
      <c r="L239" s="273"/>
      <c r="M239" s="273"/>
      <c r="N239" s="122"/>
      <c r="O239" s="122"/>
      <c r="P239" s="82"/>
      <c r="Q239" s="273"/>
    </row>
    <row r="240" spans="2:17" ht="24.75" customHeight="1">
      <c r="B240" s="170" t="s">
        <v>204</v>
      </c>
      <c r="C240" s="350">
        <f t="shared" si="8"/>
        <v>11350.487210718635</v>
      </c>
      <c r="D240" s="351"/>
      <c r="E240" s="352">
        <f t="shared" si="9"/>
        <v>4</v>
      </c>
      <c r="F240" s="353"/>
      <c r="G240" s="354">
        <v>11272.898903775882</v>
      </c>
      <c r="H240" s="355"/>
      <c r="I240" s="352">
        <v>4</v>
      </c>
      <c r="J240" s="352"/>
      <c r="K240" s="273"/>
      <c r="L240" s="273"/>
      <c r="M240" s="273"/>
      <c r="N240" s="122"/>
      <c r="O240" s="122"/>
      <c r="P240" s="82"/>
      <c r="Q240" s="273"/>
    </row>
    <row r="241" spans="2:17" ht="24.75" customHeight="1">
      <c r="B241" s="170" t="s">
        <v>205</v>
      </c>
      <c r="C241" s="350">
        <f t="shared" si="8"/>
        <v>1309.1472267931467</v>
      </c>
      <c r="D241" s="351"/>
      <c r="E241" s="352">
        <f t="shared" si="9"/>
        <v>25</v>
      </c>
      <c r="F241" s="353"/>
      <c r="G241" s="354">
        <v>1316.2907753363663</v>
      </c>
      <c r="H241" s="355"/>
      <c r="I241" s="352">
        <v>25</v>
      </c>
      <c r="J241" s="352"/>
      <c r="K241" s="273"/>
      <c r="L241" s="273"/>
      <c r="M241" s="273"/>
      <c r="N241" s="122"/>
      <c r="O241" s="122"/>
      <c r="P241" s="82"/>
      <c r="Q241" s="273"/>
    </row>
    <row r="242" spans="2:17" ht="24.75" customHeight="1">
      <c r="B242" s="170" t="s">
        <v>206</v>
      </c>
      <c r="C242" s="350">
        <f t="shared" si="8"/>
        <v>8788.7869520897038</v>
      </c>
      <c r="D242" s="351"/>
      <c r="E242" s="352">
        <f t="shared" si="9"/>
        <v>12</v>
      </c>
      <c r="F242" s="353"/>
      <c r="G242" s="354">
        <v>8766.564729867483</v>
      </c>
      <c r="H242" s="355"/>
      <c r="I242" s="352">
        <v>12</v>
      </c>
      <c r="J242" s="352"/>
      <c r="K242" s="273"/>
      <c r="L242" s="273"/>
      <c r="M242" s="273"/>
      <c r="N242" s="122"/>
      <c r="O242" s="122"/>
      <c r="P242" s="82"/>
      <c r="Q242" s="273"/>
    </row>
    <row r="243" spans="2:17" ht="24.75" customHeight="1">
      <c r="B243" s="170" t="s">
        <v>207</v>
      </c>
      <c r="C243" s="350">
        <f t="shared" si="8"/>
        <v>6530.7958477508655</v>
      </c>
      <c r="D243" s="351"/>
      <c r="E243" s="352">
        <f t="shared" si="9"/>
        <v>17</v>
      </c>
      <c r="F243" s="353"/>
      <c r="G243" s="354">
        <v>6504.5559400230677</v>
      </c>
      <c r="H243" s="355"/>
      <c r="I243" s="352">
        <v>17</v>
      </c>
      <c r="J243" s="352"/>
      <c r="K243" s="273"/>
      <c r="L243" s="273"/>
      <c r="M243" s="273"/>
      <c r="N243" s="122"/>
      <c r="O243" s="122"/>
      <c r="P243" s="82"/>
      <c r="Q243" s="273"/>
    </row>
    <row r="244" spans="2:17" ht="24.75" customHeight="1">
      <c r="B244" s="170" t="s">
        <v>208</v>
      </c>
      <c r="C244" s="350">
        <f t="shared" si="8"/>
        <v>10772.613531047267</v>
      </c>
      <c r="D244" s="351"/>
      <c r="E244" s="352">
        <f t="shared" si="9"/>
        <v>5</v>
      </c>
      <c r="F244" s="353"/>
      <c r="G244" s="354">
        <v>10652.734012974977</v>
      </c>
      <c r="H244" s="355"/>
      <c r="I244" s="352">
        <v>5</v>
      </c>
      <c r="J244" s="352"/>
      <c r="K244" s="273"/>
      <c r="L244" s="273"/>
      <c r="M244" s="273"/>
      <c r="N244" s="122"/>
      <c r="O244" s="122"/>
      <c r="P244" s="82"/>
      <c r="Q244" s="273"/>
    </row>
    <row r="245" spans="2:17" ht="24.75" customHeight="1">
      <c r="B245" s="170" t="s">
        <v>209</v>
      </c>
      <c r="C245" s="350">
        <f t="shared" si="8"/>
        <v>5992.2012578616359</v>
      </c>
      <c r="D245" s="351"/>
      <c r="E245" s="352">
        <f t="shared" si="9"/>
        <v>19</v>
      </c>
      <c r="F245" s="353"/>
      <c r="G245" s="354">
        <v>5968.9693593314769</v>
      </c>
      <c r="H245" s="355"/>
      <c r="I245" s="352">
        <v>19</v>
      </c>
      <c r="J245" s="352"/>
      <c r="K245" s="273"/>
      <c r="L245" s="273"/>
      <c r="M245" s="273"/>
      <c r="N245" s="122"/>
      <c r="O245" s="122"/>
      <c r="P245" s="82"/>
      <c r="Q245" s="273"/>
    </row>
    <row r="246" spans="2:17" ht="24.75" customHeight="1">
      <c r="B246" s="170" t="s">
        <v>210</v>
      </c>
      <c r="C246" s="350">
        <f t="shared" si="8"/>
        <v>10643.185840707964</v>
      </c>
      <c r="D246" s="351"/>
      <c r="E246" s="352">
        <f t="shared" si="9"/>
        <v>6</v>
      </c>
      <c r="F246" s="353"/>
      <c r="G246" s="354">
        <v>10562.743362831858</v>
      </c>
      <c r="H246" s="355"/>
      <c r="I246" s="352">
        <v>6</v>
      </c>
      <c r="J246" s="352"/>
      <c r="K246" s="273"/>
      <c r="L246" s="273"/>
      <c r="M246" s="273"/>
      <c r="N246" s="122"/>
      <c r="O246" s="122"/>
      <c r="P246" s="82"/>
      <c r="Q246" s="273"/>
    </row>
    <row r="247" spans="2:17" ht="24.75" customHeight="1">
      <c r="B247" s="170" t="s">
        <v>211</v>
      </c>
      <c r="C247" s="350">
        <f t="shared" si="8"/>
        <v>9327.5475377864441</v>
      </c>
      <c r="D247" s="351"/>
      <c r="E247" s="352">
        <f t="shared" si="9"/>
        <v>8</v>
      </c>
      <c r="F247" s="353"/>
      <c r="G247" s="354">
        <v>9258.1667479278385</v>
      </c>
      <c r="H247" s="355"/>
      <c r="I247" s="352">
        <v>8</v>
      </c>
      <c r="J247" s="352"/>
      <c r="K247" s="273"/>
      <c r="L247" s="273"/>
      <c r="M247" s="273"/>
      <c r="N247" s="122"/>
      <c r="O247" s="122"/>
      <c r="P247" s="82"/>
      <c r="Q247" s="273"/>
    </row>
    <row r="248" spans="2:17" ht="24.75" customHeight="1">
      <c r="B248" s="170" t="s">
        <v>212</v>
      </c>
      <c r="C248" s="350">
        <f t="shared" si="8"/>
        <v>6702.9764065335748</v>
      </c>
      <c r="D248" s="351"/>
      <c r="E248" s="352">
        <f t="shared" si="9"/>
        <v>16</v>
      </c>
      <c r="F248" s="353"/>
      <c r="G248" s="354">
        <v>6663.8475499092556</v>
      </c>
      <c r="H248" s="355"/>
      <c r="I248" s="352">
        <v>16</v>
      </c>
      <c r="J248" s="352"/>
      <c r="K248" s="273"/>
      <c r="L248" s="273"/>
      <c r="M248" s="273"/>
      <c r="N248" s="122"/>
      <c r="O248" s="122"/>
      <c r="P248" s="82"/>
      <c r="Q248" s="273"/>
    </row>
    <row r="249" spans="2:17" ht="24.75" customHeight="1">
      <c r="B249" s="170" t="s">
        <v>213</v>
      </c>
      <c r="C249" s="350">
        <f t="shared" si="8"/>
        <v>8810.8518086347722</v>
      </c>
      <c r="D249" s="351"/>
      <c r="E249" s="352">
        <f t="shared" si="9"/>
        <v>11</v>
      </c>
      <c r="F249" s="353"/>
      <c r="G249" s="354">
        <v>8794.5740956826139</v>
      </c>
      <c r="H249" s="355"/>
      <c r="I249" s="352">
        <v>11</v>
      </c>
      <c r="J249" s="352"/>
      <c r="K249" s="273"/>
      <c r="L249" s="273"/>
      <c r="M249" s="273"/>
      <c r="N249" s="122"/>
      <c r="O249" s="122"/>
      <c r="P249" s="82"/>
      <c r="Q249" s="273"/>
    </row>
    <row r="250" spans="2:17" ht="24.75" customHeight="1">
      <c r="B250" s="170" t="s">
        <v>214</v>
      </c>
      <c r="C250" s="350">
        <f t="shared" si="8"/>
        <v>10617.19022687609</v>
      </c>
      <c r="D250" s="351"/>
      <c r="E250" s="352">
        <f t="shared" si="9"/>
        <v>7</v>
      </c>
      <c r="F250" s="353"/>
      <c r="G250" s="354">
        <v>10528.446771378707</v>
      </c>
      <c r="H250" s="355"/>
      <c r="I250" s="352">
        <v>7</v>
      </c>
      <c r="J250" s="352"/>
      <c r="K250" s="273"/>
      <c r="L250" s="273"/>
      <c r="M250" s="273"/>
      <c r="N250" s="122"/>
      <c r="O250" s="122"/>
      <c r="P250" s="82"/>
      <c r="Q250" s="273"/>
    </row>
    <row r="251" spans="2:17" ht="24.75" customHeight="1">
      <c r="B251" s="170" t="s">
        <v>215</v>
      </c>
      <c r="C251" s="350">
        <f t="shared" si="8"/>
        <v>9291.1656441717787</v>
      </c>
      <c r="D251" s="351"/>
      <c r="E251" s="352">
        <f t="shared" si="9"/>
        <v>9</v>
      </c>
      <c r="F251" s="353"/>
      <c r="G251" s="354">
        <v>9257.9141104294467</v>
      </c>
      <c r="H251" s="355"/>
      <c r="I251" s="352">
        <v>9</v>
      </c>
      <c r="J251" s="352"/>
      <c r="K251" s="273"/>
      <c r="L251" s="273"/>
      <c r="M251" s="273"/>
      <c r="N251" s="122"/>
      <c r="O251" s="122"/>
      <c r="P251" s="82"/>
      <c r="Q251" s="273"/>
    </row>
    <row r="252" spans="2:17" ht="24.75" customHeight="1">
      <c r="B252" s="171" t="s">
        <v>216</v>
      </c>
      <c r="C252" s="361">
        <f t="shared" si="8"/>
        <v>5746.4566929133862</v>
      </c>
      <c r="D252" s="362"/>
      <c r="E252" s="363">
        <f t="shared" si="9"/>
        <v>20</v>
      </c>
      <c r="F252" s="364"/>
      <c r="G252" s="365">
        <v>5763.1889763779527</v>
      </c>
      <c r="H252" s="366"/>
      <c r="I252" s="363">
        <v>20</v>
      </c>
      <c r="J252" s="363"/>
      <c r="K252" s="273"/>
      <c r="L252" s="273"/>
      <c r="M252" s="273"/>
      <c r="N252" s="122"/>
      <c r="O252" s="122"/>
      <c r="P252" s="82"/>
      <c r="Q252" s="273"/>
    </row>
    <row r="253" spans="2:17" ht="24.75" customHeight="1">
      <c r="B253" s="170" t="s">
        <v>217</v>
      </c>
      <c r="C253" s="350">
        <f t="shared" si="8"/>
        <v>12799.374021909234</v>
      </c>
      <c r="D253" s="351"/>
      <c r="E253" s="352">
        <f t="shared" si="9"/>
        <v>2</v>
      </c>
      <c r="F253" s="353"/>
      <c r="G253" s="354">
        <v>12645.85289514867</v>
      </c>
      <c r="H253" s="355"/>
      <c r="I253" s="352">
        <v>3</v>
      </c>
      <c r="J253" s="352"/>
      <c r="K253" s="273"/>
      <c r="L253" s="273"/>
      <c r="M253" s="273"/>
      <c r="N253" s="122"/>
      <c r="O253" s="122"/>
      <c r="P253" s="82"/>
      <c r="Q253" s="273"/>
    </row>
    <row r="254" spans="2:17" ht="24.75" customHeight="1">
      <c r="B254" s="170" t="s">
        <v>218</v>
      </c>
      <c r="C254" s="350">
        <f t="shared" si="8"/>
        <v>6387.3323397913564</v>
      </c>
      <c r="D254" s="351"/>
      <c r="E254" s="352">
        <f t="shared" si="9"/>
        <v>18</v>
      </c>
      <c r="F254" s="353"/>
      <c r="G254" s="354">
        <v>6404.24739195231</v>
      </c>
      <c r="H254" s="355"/>
      <c r="I254" s="352">
        <v>18</v>
      </c>
      <c r="J254" s="352"/>
      <c r="K254" s="273"/>
      <c r="L254" s="273"/>
      <c r="M254" s="273"/>
      <c r="N254" s="122"/>
      <c r="O254" s="122"/>
      <c r="P254" s="82"/>
      <c r="Q254" s="273"/>
    </row>
    <row r="255" spans="2:17" ht="24.75" customHeight="1">
      <c r="B255" s="170" t="s">
        <v>219</v>
      </c>
      <c r="C255" s="350">
        <f t="shared" si="8"/>
        <v>7316.2267839687192</v>
      </c>
      <c r="D255" s="351"/>
      <c r="E255" s="352">
        <f t="shared" si="9"/>
        <v>14</v>
      </c>
      <c r="F255" s="353"/>
      <c r="G255" s="354">
        <v>7283.4799608993153</v>
      </c>
      <c r="H255" s="355"/>
      <c r="I255" s="352">
        <v>14</v>
      </c>
      <c r="J255" s="352"/>
      <c r="K255" s="273"/>
      <c r="L255" s="273"/>
      <c r="M255" s="273"/>
      <c r="N255" s="122"/>
      <c r="O255" s="122"/>
      <c r="P255" s="82"/>
      <c r="Q255" s="273"/>
    </row>
    <row r="256" spans="2:17" ht="24.75" customHeight="1">
      <c r="B256" s="170" t="s">
        <v>220</v>
      </c>
      <c r="C256" s="350">
        <f t="shared" si="8"/>
        <v>9070.6521739130421</v>
      </c>
      <c r="D256" s="351"/>
      <c r="E256" s="352">
        <f t="shared" si="9"/>
        <v>10</v>
      </c>
      <c r="F256" s="353"/>
      <c r="G256" s="354">
        <v>9073.5248447204958</v>
      </c>
      <c r="H256" s="355"/>
      <c r="I256" s="352">
        <v>10</v>
      </c>
      <c r="J256" s="352"/>
      <c r="K256" s="273"/>
      <c r="L256" s="273"/>
      <c r="M256" s="273"/>
      <c r="N256" s="122"/>
      <c r="O256" s="122"/>
      <c r="P256" s="82"/>
      <c r="Q256" s="273"/>
    </row>
    <row r="257" spans="1:21" ht="24.75" customHeight="1">
      <c r="B257" s="170" t="s">
        <v>221</v>
      </c>
      <c r="C257" s="350">
        <f t="shared" si="8"/>
        <v>4731.6579634464752</v>
      </c>
      <c r="D257" s="351"/>
      <c r="E257" s="352">
        <f t="shared" si="9"/>
        <v>23</v>
      </c>
      <c r="F257" s="353"/>
      <c r="G257" s="354">
        <v>4715.2741514360314</v>
      </c>
      <c r="H257" s="355"/>
      <c r="I257" s="352">
        <v>23</v>
      </c>
      <c r="J257" s="352"/>
      <c r="K257" s="273"/>
      <c r="L257" s="273"/>
      <c r="M257" s="273"/>
      <c r="N257" s="122"/>
      <c r="O257" s="122"/>
      <c r="P257" s="82"/>
      <c r="Q257" s="273"/>
    </row>
    <row r="258" spans="1:21" ht="24.75" customHeight="1">
      <c r="B258" s="170" t="s">
        <v>222</v>
      </c>
      <c r="C258" s="350">
        <f t="shared" si="8"/>
        <v>7078.724416944312</v>
      </c>
      <c r="D258" s="351"/>
      <c r="E258" s="352">
        <f t="shared" si="9"/>
        <v>15</v>
      </c>
      <c r="F258" s="353"/>
      <c r="G258" s="354">
        <v>7058.2103760114223</v>
      </c>
      <c r="H258" s="355"/>
      <c r="I258" s="352">
        <v>15</v>
      </c>
      <c r="J258" s="352"/>
      <c r="K258" s="273"/>
      <c r="L258" s="273"/>
      <c r="M258" s="273"/>
      <c r="N258" s="122"/>
      <c r="O258" s="122"/>
      <c r="P258" s="82"/>
      <c r="Q258" s="273"/>
    </row>
    <row r="259" spans="1:21" ht="24.75" customHeight="1">
      <c r="B259" s="170" t="s">
        <v>223</v>
      </c>
      <c r="C259" s="350">
        <f t="shared" si="8"/>
        <v>5003.6171396772397</v>
      </c>
      <c r="D259" s="351"/>
      <c r="E259" s="352">
        <f t="shared" si="9"/>
        <v>22</v>
      </c>
      <c r="F259" s="353"/>
      <c r="G259" s="354">
        <v>4957.6516416249306</v>
      </c>
      <c r="H259" s="355"/>
      <c r="I259" s="352">
        <v>22</v>
      </c>
      <c r="J259" s="352"/>
      <c r="K259" s="273"/>
      <c r="L259" s="273"/>
      <c r="M259" s="273"/>
      <c r="N259" s="122"/>
      <c r="O259" s="122"/>
      <c r="P259" s="82"/>
      <c r="Q259" s="273"/>
    </row>
    <row r="260" spans="1:21" ht="24.75" customHeight="1">
      <c r="B260" s="170" t="s">
        <v>224</v>
      </c>
      <c r="C260" s="350">
        <f t="shared" si="8"/>
        <v>5643.4343434343436</v>
      </c>
      <c r="D260" s="351"/>
      <c r="E260" s="352">
        <f t="shared" si="9"/>
        <v>21</v>
      </c>
      <c r="F260" s="353"/>
      <c r="G260" s="354">
        <v>5681.212121212121</v>
      </c>
      <c r="H260" s="355"/>
      <c r="I260" s="352">
        <v>21</v>
      </c>
      <c r="J260" s="352"/>
      <c r="K260" s="273"/>
      <c r="L260" s="273"/>
      <c r="M260" s="273"/>
      <c r="N260" s="122"/>
      <c r="O260" s="122"/>
      <c r="P260" s="82"/>
      <c r="Q260" s="273"/>
    </row>
    <row r="261" spans="1:21" ht="24.75" customHeight="1">
      <c r="B261" s="170" t="s">
        <v>225</v>
      </c>
      <c r="C261" s="350">
        <f t="shared" si="8"/>
        <v>1102.2866476112699</v>
      </c>
      <c r="D261" s="351"/>
      <c r="E261" s="352">
        <f t="shared" si="9"/>
        <v>26</v>
      </c>
      <c r="F261" s="353"/>
      <c r="G261" s="354">
        <v>1107.9760446440723</v>
      </c>
      <c r="H261" s="355"/>
      <c r="I261" s="352">
        <v>26</v>
      </c>
      <c r="J261" s="352"/>
      <c r="K261" s="273"/>
      <c r="L261" s="273"/>
      <c r="M261" s="273"/>
      <c r="N261" s="122"/>
      <c r="O261" s="122"/>
      <c r="P261" s="82"/>
      <c r="Q261" s="273"/>
    </row>
    <row r="262" spans="1:21" ht="24.75" customHeight="1" thickBot="1">
      <c r="B262" s="170" t="s">
        <v>226</v>
      </c>
      <c r="C262" s="356">
        <f t="shared" si="8"/>
        <v>12765.587301587302</v>
      </c>
      <c r="D262" s="357"/>
      <c r="E262" s="358">
        <f t="shared" si="9"/>
        <v>3</v>
      </c>
      <c r="F262" s="359"/>
      <c r="G262" s="354">
        <v>12685.079365079366</v>
      </c>
      <c r="H262" s="355"/>
      <c r="I262" s="352">
        <v>2</v>
      </c>
      <c r="J262" s="352"/>
      <c r="K262" s="273"/>
      <c r="L262" s="273"/>
      <c r="M262" s="273"/>
      <c r="N262" s="122"/>
      <c r="O262" s="122"/>
      <c r="P262" s="82"/>
      <c r="Q262" s="273"/>
    </row>
    <row r="263" spans="1:21" ht="24.75" customHeight="1">
      <c r="B263" s="360" t="s">
        <v>771</v>
      </c>
      <c r="C263" s="360"/>
      <c r="D263" s="360"/>
      <c r="E263" s="360"/>
      <c r="F263" s="360"/>
      <c r="G263" s="360"/>
      <c r="H263" s="360"/>
      <c r="I263" s="360"/>
      <c r="J263" s="360"/>
      <c r="K263" s="360"/>
      <c r="L263" s="360"/>
      <c r="M263" s="360"/>
      <c r="N263" s="360"/>
      <c r="O263" s="360"/>
      <c r="P263" s="360"/>
      <c r="Q263" s="360"/>
      <c r="R263" s="360"/>
      <c r="S263" s="360"/>
      <c r="T263" s="360"/>
    </row>
    <row r="264" spans="1:21" ht="24.75" customHeight="1">
      <c r="C264" s="273"/>
      <c r="D264" s="273"/>
      <c r="E264" s="273"/>
      <c r="F264" s="273"/>
      <c r="G264" s="273"/>
      <c r="H264" s="273"/>
      <c r="I264" s="273"/>
      <c r="J264" s="273"/>
      <c r="K264" s="273"/>
      <c r="L264" s="273"/>
      <c r="M264" s="273"/>
      <c r="N264" s="273"/>
      <c r="P264" s="82"/>
      <c r="Q264" s="273"/>
    </row>
    <row r="265" spans="1:21" ht="24.75" customHeight="1">
      <c r="A265" s="154" t="s">
        <v>358</v>
      </c>
      <c r="B265" s="155"/>
      <c r="C265" s="155"/>
      <c r="D265" s="155"/>
      <c r="E265" s="155"/>
      <c r="F265" s="155"/>
      <c r="G265" s="155"/>
      <c r="H265" s="155"/>
      <c r="I265" s="155"/>
      <c r="J265" s="155"/>
      <c r="K265" s="155"/>
      <c r="L265" s="155"/>
      <c r="M265" s="155"/>
      <c r="N265" s="155"/>
      <c r="O265" s="155"/>
      <c r="P265" s="155"/>
      <c r="Q265" s="155"/>
      <c r="R265" s="155"/>
      <c r="S265" s="155"/>
      <c r="T265" s="155"/>
      <c r="U265" s="160"/>
    </row>
    <row r="266" spans="1:21" ht="24.75" customHeight="1">
      <c r="B266" s="85" t="s">
        <v>254</v>
      </c>
      <c r="K266" s="132"/>
      <c r="T266" s="158"/>
    </row>
    <row r="267" spans="1:21" ht="24.75" customHeight="1" thickBot="1">
      <c r="B267" s="367" t="s">
        <v>253</v>
      </c>
      <c r="C267" s="528" t="str">
        <f>'●1-5DB'!AG3</f>
        <v>地方税</v>
      </c>
      <c r="D267" s="528"/>
      <c r="E267" s="528"/>
      <c r="F267" s="410"/>
      <c r="G267" s="410"/>
      <c r="H267" s="410"/>
      <c r="I267" s="528" t="str">
        <f>'●1-5DB'!AK3</f>
        <v>地方譲与税</v>
      </c>
      <c r="J267" s="528"/>
      <c r="K267" s="528"/>
      <c r="L267" s="410"/>
      <c r="M267" s="410"/>
      <c r="N267" s="410"/>
      <c r="O267" s="528" t="str">
        <f>'●1-5DB'!AO3</f>
        <v>利子割交付金</v>
      </c>
      <c r="P267" s="528"/>
      <c r="Q267" s="528"/>
      <c r="R267" s="410"/>
      <c r="S267" s="410"/>
      <c r="T267" s="410"/>
    </row>
    <row r="268" spans="1:21" ht="24.75" customHeight="1">
      <c r="B268" s="367"/>
      <c r="C268" s="340" t="s">
        <v>760</v>
      </c>
      <c r="D268" s="341"/>
      <c r="E268" s="342"/>
      <c r="F268" s="348" t="s">
        <v>759</v>
      </c>
      <c r="G268" s="348"/>
      <c r="H268" s="348"/>
      <c r="I268" s="340" t="s">
        <v>760</v>
      </c>
      <c r="J268" s="341"/>
      <c r="K268" s="342"/>
      <c r="L268" s="348" t="s">
        <v>759</v>
      </c>
      <c r="M268" s="348"/>
      <c r="N268" s="348"/>
      <c r="O268" s="340" t="s">
        <v>760</v>
      </c>
      <c r="P268" s="341"/>
      <c r="Q268" s="342"/>
      <c r="R268" s="343" t="s">
        <v>759</v>
      </c>
      <c r="S268" s="338"/>
      <c r="T268" s="339"/>
    </row>
    <row r="269" spans="1:21" s="83" customFormat="1" ht="24.75" customHeight="1">
      <c r="B269" s="367"/>
      <c r="C269" s="345"/>
      <c r="D269" s="346"/>
      <c r="E269" s="176" t="s">
        <v>340</v>
      </c>
      <c r="F269" s="378"/>
      <c r="G269" s="346"/>
      <c r="H269" s="180" t="s">
        <v>340</v>
      </c>
      <c r="I269" s="345"/>
      <c r="J269" s="346"/>
      <c r="K269" s="176" t="s">
        <v>340</v>
      </c>
      <c r="L269" s="378"/>
      <c r="M269" s="346"/>
      <c r="N269" s="180" t="s">
        <v>340</v>
      </c>
      <c r="O269" s="345"/>
      <c r="P269" s="346"/>
      <c r="Q269" s="176" t="s">
        <v>340</v>
      </c>
      <c r="R269" s="378"/>
      <c r="S269" s="346"/>
      <c r="T269" s="156" t="s">
        <v>340</v>
      </c>
    </row>
    <row r="270" spans="1:21" ht="24.75" customHeight="1">
      <c r="B270" s="170" t="s">
        <v>201</v>
      </c>
      <c r="C270" s="396">
        <f>'●1-5DB'!AG5</f>
        <v>89959126</v>
      </c>
      <c r="D270" s="397"/>
      <c r="E270" s="177">
        <f>IF(C270="-","-",RANK(C270,C$270:D$295))</f>
        <v>1</v>
      </c>
      <c r="F270" s="395">
        <v>89167575</v>
      </c>
      <c r="G270" s="328"/>
      <c r="H270" s="181">
        <v>1</v>
      </c>
      <c r="I270" s="396">
        <f>'●1-5DB'!AK5</f>
        <v>970538</v>
      </c>
      <c r="J270" s="397"/>
      <c r="K270" s="177">
        <f>IF(I270="-","-",RANK(I270,I$270:J$295))</f>
        <v>1</v>
      </c>
      <c r="L270" s="395">
        <v>972512</v>
      </c>
      <c r="M270" s="328"/>
      <c r="N270" s="181">
        <v>1</v>
      </c>
      <c r="O270" s="396">
        <f>'●1-5DB'!AO5</f>
        <v>155206</v>
      </c>
      <c r="P270" s="397"/>
      <c r="Q270" s="177">
        <f>IF(O270="-","-",RANK(O270,O$270:P$295))</f>
        <v>1</v>
      </c>
      <c r="R270" s="398">
        <v>148224</v>
      </c>
      <c r="S270" s="397"/>
      <c r="T270" s="157">
        <v>1</v>
      </c>
    </row>
    <row r="271" spans="1:21" ht="24.75" customHeight="1">
      <c r="B271" s="170" t="s">
        <v>202</v>
      </c>
      <c r="C271" s="396">
        <f>'●1-5DB'!AG6</f>
        <v>39548960</v>
      </c>
      <c r="D271" s="397"/>
      <c r="E271" s="177">
        <f t="shared" ref="E271:E295" si="10">IF(C271="-","-",RANK(C271,C$270:D$295))</f>
        <v>6</v>
      </c>
      <c r="F271" s="395">
        <v>39199107</v>
      </c>
      <c r="G271" s="328"/>
      <c r="H271" s="181">
        <v>6</v>
      </c>
      <c r="I271" s="396">
        <f>'●1-5DB'!AK6</f>
        <v>264671</v>
      </c>
      <c r="J271" s="397"/>
      <c r="K271" s="177">
        <f t="shared" ref="K271:K295" si="11">IF(I271="-","-",RANK(I271,I$270:J$295))</f>
        <v>8</v>
      </c>
      <c r="L271" s="395">
        <v>264652</v>
      </c>
      <c r="M271" s="328"/>
      <c r="N271" s="181">
        <v>8</v>
      </c>
      <c r="O271" s="396">
        <f>'●1-5DB'!AO6</f>
        <v>53609</v>
      </c>
      <c r="P271" s="397"/>
      <c r="Q271" s="177">
        <f t="shared" ref="Q271:Q295" si="12">IF(O271="-","-",RANK(O271,O$270:P$295))</f>
        <v>10</v>
      </c>
      <c r="R271" s="398">
        <v>50774</v>
      </c>
      <c r="S271" s="397"/>
      <c r="T271" s="157">
        <v>10</v>
      </c>
    </row>
    <row r="272" spans="1:21" ht="24.75" customHeight="1">
      <c r="B272" s="170" t="s">
        <v>203</v>
      </c>
      <c r="C272" s="396">
        <f>'●1-5DB'!AG7</f>
        <v>40023929</v>
      </c>
      <c r="D272" s="397"/>
      <c r="E272" s="177">
        <f t="shared" si="10"/>
        <v>5</v>
      </c>
      <c r="F272" s="395">
        <v>40360924</v>
      </c>
      <c r="G272" s="328"/>
      <c r="H272" s="181">
        <v>5</v>
      </c>
      <c r="I272" s="396">
        <f>'●1-5DB'!AK7</f>
        <v>183707</v>
      </c>
      <c r="J272" s="397"/>
      <c r="K272" s="177">
        <f t="shared" si="11"/>
        <v>13</v>
      </c>
      <c r="L272" s="395">
        <v>183167</v>
      </c>
      <c r="M272" s="328"/>
      <c r="N272" s="181">
        <v>14</v>
      </c>
      <c r="O272" s="396">
        <f>'●1-5DB'!AO7</f>
        <v>72623</v>
      </c>
      <c r="P272" s="397"/>
      <c r="Q272" s="177">
        <f t="shared" si="12"/>
        <v>6</v>
      </c>
      <c r="R272" s="398">
        <v>67220</v>
      </c>
      <c r="S272" s="397"/>
      <c r="T272" s="157">
        <v>6</v>
      </c>
    </row>
    <row r="273" spans="2:20" ht="24.75" customHeight="1">
      <c r="B273" s="170" t="s">
        <v>204</v>
      </c>
      <c r="C273" s="396">
        <f>'●1-5DB'!AG8</f>
        <v>37235126</v>
      </c>
      <c r="D273" s="397"/>
      <c r="E273" s="177">
        <f t="shared" si="10"/>
        <v>7</v>
      </c>
      <c r="F273" s="395">
        <v>38097078</v>
      </c>
      <c r="G273" s="328"/>
      <c r="H273" s="181">
        <v>7</v>
      </c>
      <c r="I273" s="396">
        <f>'●1-5DB'!AK8</f>
        <v>261588</v>
      </c>
      <c r="J273" s="397"/>
      <c r="K273" s="177">
        <f t="shared" si="11"/>
        <v>9</v>
      </c>
      <c r="L273" s="395">
        <v>260259</v>
      </c>
      <c r="M273" s="328"/>
      <c r="N273" s="181">
        <v>9</v>
      </c>
      <c r="O273" s="396">
        <f>'●1-5DB'!AO8</f>
        <v>73450</v>
      </c>
      <c r="P273" s="397"/>
      <c r="Q273" s="177">
        <f t="shared" si="12"/>
        <v>5</v>
      </c>
      <c r="R273" s="398">
        <v>69027</v>
      </c>
      <c r="S273" s="397"/>
      <c r="T273" s="157">
        <v>5</v>
      </c>
    </row>
    <row r="274" spans="2:20" ht="24.75" customHeight="1">
      <c r="B274" s="170" t="s">
        <v>205</v>
      </c>
      <c r="C274" s="396">
        <f>'●1-5DB'!AG9</f>
        <v>20299090</v>
      </c>
      <c r="D274" s="397"/>
      <c r="E274" s="177">
        <f t="shared" si="10"/>
        <v>15</v>
      </c>
      <c r="F274" s="395">
        <v>20086134</v>
      </c>
      <c r="G274" s="328"/>
      <c r="H274" s="181">
        <v>15</v>
      </c>
      <c r="I274" s="396">
        <f>'●1-5DB'!AK9</f>
        <v>282904</v>
      </c>
      <c r="J274" s="397"/>
      <c r="K274" s="177">
        <f t="shared" si="11"/>
        <v>6</v>
      </c>
      <c r="L274" s="395">
        <v>282955</v>
      </c>
      <c r="M274" s="328"/>
      <c r="N274" s="181">
        <v>6</v>
      </c>
      <c r="O274" s="396">
        <f>'●1-5DB'!AO9</f>
        <v>33723</v>
      </c>
      <c r="P274" s="397"/>
      <c r="Q274" s="177">
        <f t="shared" si="12"/>
        <v>15</v>
      </c>
      <c r="R274" s="398">
        <v>32440</v>
      </c>
      <c r="S274" s="397"/>
      <c r="T274" s="157">
        <v>15</v>
      </c>
    </row>
    <row r="275" spans="2:20" ht="24.75" customHeight="1">
      <c r="B275" s="170" t="s">
        <v>206</v>
      </c>
      <c r="C275" s="396">
        <f>'●1-5DB'!AG10</f>
        <v>51443238</v>
      </c>
      <c r="D275" s="397"/>
      <c r="E275" s="177">
        <f t="shared" si="10"/>
        <v>3</v>
      </c>
      <c r="F275" s="395">
        <v>51080043</v>
      </c>
      <c r="G275" s="328"/>
      <c r="H275" s="181">
        <v>3</v>
      </c>
      <c r="I275" s="396">
        <f>'●1-5DB'!AK10</f>
        <v>375505</v>
      </c>
      <c r="J275" s="397"/>
      <c r="K275" s="177">
        <f t="shared" si="11"/>
        <v>3</v>
      </c>
      <c r="L275" s="395">
        <v>397730</v>
      </c>
      <c r="M275" s="328"/>
      <c r="N275" s="181">
        <v>3</v>
      </c>
      <c r="O275" s="396">
        <f>'●1-5DB'!AO10</f>
        <v>84290</v>
      </c>
      <c r="P275" s="397"/>
      <c r="Q275" s="177">
        <f t="shared" si="12"/>
        <v>3</v>
      </c>
      <c r="R275" s="398">
        <v>79545</v>
      </c>
      <c r="S275" s="397"/>
      <c r="T275" s="157">
        <v>3</v>
      </c>
    </row>
    <row r="276" spans="2:20" ht="24.75" customHeight="1">
      <c r="B276" s="170" t="s">
        <v>207</v>
      </c>
      <c r="C276" s="396">
        <f>'●1-5DB'!AG11</f>
        <v>19239228</v>
      </c>
      <c r="D276" s="397"/>
      <c r="E276" s="177">
        <f t="shared" si="10"/>
        <v>16</v>
      </c>
      <c r="F276" s="395">
        <v>19049420</v>
      </c>
      <c r="G276" s="328"/>
      <c r="H276" s="181">
        <v>16</v>
      </c>
      <c r="I276" s="396">
        <f>'●1-5DB'!AK11</f>
        <v>168236</v>
      </c>
      <c r="J276" s="397"/>
      <c r="K276" s="177">
        <f t="shared" si="11"/>
        <v>17</v>
      </c>
      <c r="L276" s="395">
        <v>168686</v>
      </c>
      <c r="M276" s="328"/>
      <c r="N276" s="181">
        <v>17</v>
      </c>
      <c r="O276" s="396">
        <f>'●1-5DB'!AO11</f>
        <v>29804</v>
      </c>
      <c r="P276" s="397"/>
      <c r="Q276" s="177">
        <f t="shared" si="12"/>
        <v>17</v>
      </c>
      <c r="R276" s="398">
        <v>28434</v>
      </c>
      <c r="S276" s="397"/>
      <c r="T276" s="157">
        <v>17</v>
      </c>
    </row>
    <row r="277" spans="2:20" ht="24.75" customHeight="1">
      <c r="B277" s="170" t="s">
        <v>208</v>
      </c>
      <c r="C277" s="396">
        <f>'●1-5DB'!AG12</f>
        <v>45747560</v>
      </c>
      <c r="D277" s="397"/>
      <c r="E277" s="177">
        <f t="shared" si="10"/>
        <v>4</v>
      </c>
      <c r="F277" s="395">
        <v>44734759</v>
      </c>
      <c r="G277" s="328"/>
      <c r="H277" s="181">
        <v>4</v>
      </c>
      <c r="I277" s="396">
        <f>'●1-5DB'!AK12</f>
        <v>329364</v>
      </c>
      <c r="J277" s="397"/>
      <c r="K277" s="177">
        <f t="shared" si="11"/>
        <v>4</v>
      </c>
      <c r="L277" s="395">
        <v>328876</v>
      </c>
      <c r="M277" s="328"/>
      <c r="N277" s="181">
        <v>4</v>
      </c>
      <c r="O277" s="396">
        <f>'●1-5DB'!AO12</f>
        <v>82756</v>
      </c>
      <c r="P277" s="397"/>
      <c r="Q277" s="177">
        <f t="shared" si="12"/>
        <v>4</v>
      </c>
      <c r="R277" s="398">
        <v>77953</v>
      </c>
      <c r="S277" s="397"/>
      <c r="T277" s="157">
        <v>4</v>
      </c>
    </row>
    <row r="278" spans="2:20" ht="24.75" customHeight="1">
      <c r="B278" s="170" t="s">
        <v>209</v>
      </c>
      <c r="C278" s="396">
        <f>'●1-5DB'!AG13</f>
        <v>68604671</v>
      </c>
      <c r="D278" s="397"/>
      <c r="E278" s="177">
        <f t="shared" si="10"/>
        <v>2</v>
      </c>
      <c r="F278" s="395">
        <v>68691221</v>
      </c>
      <c r="G278" s="328"/>
      <c r="H278" s="181">
        <v>2</v>
      </c>
      <c r="I278" s="396">
        <f>'●1-5DB'!AK13</f>
        <v>713317</v>
      </c>
      <c r="J278" s="397"/>
      <c r="K278" s="177">
        <f t="shared" si="11"/>
        <v>2</v>
      </c>
      <c r="L278" s="395">
        <v>713663</v>
      </c>
      <c r="M278" s="328"/>
      <c r="N278" s="181">
        <v>2</v>
      </c>
      <c r="O278" s="396">
        <f>'●1-5DB'!AO13</f>
        <v>132346</v>
      </c>
      <c r="P278" s="397"/>
      <c r="Q278" s="177">
        <f t="shared" si="12"/>
        <v>2</v>
      </c>
      <c r="R278" s="398">
        <v>125657</v>
      </c>
      <c r="S278" s="397"/>
      <c r="T278" s="157">
        <v>2</v>
      </c>
    </row>
    <row r="279" spans="2:20" ht="24.75" customHeight="1">
      <c r="B279" s="170" t="s">
        <v>210</v>
      </c>
      <c r="C279" s="396">
        <f>'●1-5DB'!AG14</f>
        <v>21281020</v>
      </c>
      <c r="D279" s="397"/>
      <c r="E279" s="177">
        <f t="shared" si="10"/>
        <v>13</v>
      </c>
      <c r="F279" s="395">
        <v>21246182</v>
      </c>
      <c r="G279" s="328"/>
      <c r="H279" s="181">
        <v>13</v>
      </c>
      <c r="I279" s="396">
        <f>'●1-5DB'!AK14</f>
        <v>161135</v>
      </c>
      <c r="J279" s="397"/>
      <c r="K279" s="177">
        <f t="shared" si="11"/>
        <v>18</v>
      </c>
      <c r="L279" s="395">
        <v>161693</v>
      </c>
      <c r="M279" s="328"/>
      <c r="N279" s="181">
        <v>18</v>
      </c>
      <c r="O279" s="396">
        <f>'●1-5DB'!AO14</f>
        <v>45557</v>
      </c>
      <c r="P279" s="397"/>
      <c r="Q279" s="177">
        <f t="shared" si="12"/>
        <v>13</v>
      </c>
      <c r="R279" s="398">
        <v>42901</v>
      </c>
      <c r="S279" s="397"/>
      <c r="T279" s="157">
        <v>13</v>
      </c>
    </row>
    <row r="280" spans="2:20" ht="24.75" customHeight="1">
      <c r="B280" s="170" t="s">
        <v>211</v>
      </c>
      <c r="C280" s="396">
        <f>'●1-5DB'!AG15</f>
        <v>31171061</v>
      </c>
      <c r="D280" s="397"/>
      <c r="E280" s="177">
        <f t="shared" si="10"/>
        <v>9</v>
      </c>
      <c r="F280" s="395">
        <v>30644748</v>
      </c>
      <c r="G280" s="328"/>
      <c r="H280" s="181">
        <v>9</v>
      </c>
      <c r="I280" s="396">
        <f>'●1-5DB'!AK15</f>
        <v>257228</v>
      </c>
      <c r="J280" s="397"/>
      <c r="K280" s="177">
        <f t="shared" si="11"/>
        <v>10</v>
      </c>
      <c r="L280" s="395">
        <v>255700</v>
      </c>
      <c r="M280" s="328"/>
      <c r="N280" s="181">
        <v>10</v>
      </c>
      <c r="O280" s="396">
        <f>'●1-5DB'!AO15</f>
        <v>57317</v>
      </c>
      <c r="P280" s="397"/>
      <c r="Q280" s="177">
        <f t="shared" si="12"/>
        <v>8</v>
      </c>
      <c r="R280" s="398">
        <v>54294</v>
      </c>
      <c r="S280" s="397"/>
      <c r="T280" s="157">
        <v>8</v>
      </c>
    </row>
    <row r="281" spans="2:20" ht="24.75" customHeight="1">
      <c r="B281" s="170" t="s">
        <v>212</v>
      </c>
      <c r="C281" s="396">
        <f>'●1-5DB'!AG16</f>
        <v>30650501</v>
      </c>
      <c r="D281" s="397"/>
      <c r="E281" s="177">
        <f t="shared" si="10"/>
        <v>10</v>
      </c>
      <c r="F281" s="395">
        <v>29957159</v>
      </c>
      <c r="G281" s="328"/>
      <c r="H281" s="181">
        <v>10</v>
      </c>
      <c r="I281" s="396">
        <f>'●1-5DB'!AK16</f>
        <v>295856</v>
      </c>
      <c r="J281" s="397"/>
      <c r="K281" s="177">
        <f t="shared" si="11"/>
        <v>5</v>
      </c>
      <c r="L281" s="395">
        <v>297553</v>
      </c>
      <c r="M281" s="328"/>
      <c r="N281" s="181">
        <v>5</v>
      </c>
      <c r="O281" s="396">
        <f>'●1-5DB'!AO16</f>
        <v>55015</v>
      </c>
      <c r="P281" s="397"/>
      <c r="Q281" s="177">
        <f t="shared" si="12"/>
        <v>9</v>
      </c>
      <c r="R281" s="398">
        <v>51919</v>
      </c>
      <c r="S281" s="397"/>
      <c r="T281" s="157">
        <v>9</v>
      </c>
    </row>
    <row r="282" spans="2:20" ht="24.75" customHeight="1">
      <c r="B282" s="170" t="s">
        <v>213</v>
      </c>
      <c r="C282" s="396">
        <f>'●1-5DB'!AG17</f>
        <v>20926202</v>
      </c>
      <c r="D282" s="397"/>
      <c r="E282" s="177">
        <f t="shared" si="10"/>
        <v>14</v>
      </c>
      <c r="F282" s="395">
        <v>20511710</v>
      </c>
      <c r="G282" s="328"/>
      <c r="H282" s="181">
        <v>14</v>
      </c>
      <c r="I282" s="396">
        <f>'●1-5DB'!AK17</f>
        <v>228143</v>
      </c>
      <c r="J282" s="397"/>
      <c r="K282" s="177">
        <f t="shared" si="11"/>
        <v>12</v>
      </c>
      <c r="L282" s="395">
        <v>229086</v>
      </c>
      <c r="M282" s="328"/>
      <c r="N282" s="181">
        <v>12</v>
      </c>
      <c r="O282" s="396">
        <f>'●1-5DB'!AO17</f>
        <v>40234</v>
      </c>
      <c r="P282" s="397"/>
      <c r="Q282" s="177">
        <f t="shared" si="12"/>
        <v>14</v>
      </c>
      <c r="R282" s="398">
        <v>38633</v>
      </c>
      <c r="S282" s="397"/>
      <c r="T282" s="157">
        <v>14</v>
      </c>
    </row>
    <row r="283" spans="2:20" ht="24.75" customHeight="1">
      <c r="B283" s="170" t="s">
        <v>214</v>
      </c>
      <c r="C283" s="396">
        <f>'●1-5DB'!AG18</f>
        <v>22564048</v>
      </c>
      <c r="D283" s="397"/>
      <c r="E283" s="177">
        <f t="shared" si="10"/>
        <v>12</v>
      </c>
      <c r="F283" s="395">
        <v>22571113</v>
      </c>
      <c r="G283" s="328"/>
      <c r="H283" s="181">
        <v>12</v>
      </c>
      <c r="I283" s="396">
        <f>'●1-5DB'!AK18</f>
        <v>176189</v>
      </c>
      <c r="J283" s="397"/>
      <c r="K283" s="177">
        <f t="shared" si="11"/>
        <v>15</v>
      </c>
      <c r="L283" s="395">
        <v>176848</v>
      </c>
      <c r="M283" s="328"/>
      <c r="N283" s="181">
        <v>15</v>
      </c>
      <c r="O283" s="396">
        <f>'●1-5DB'!AO18</f>
        <v>46463</v>
      </c>
      <c r="P283" s="397"/>
      <c r="Q283" s="177">
        <f t="shared" si="12"/>
        <v>11</v>
      </c>
      <c r="R283" s="398">
        <v>43845</v>
      </c>
      <c r="S283" s="397"/>
      <c r="T283" s="157">
        <v>11</v>
      </c>
    </row>
    <row r="284" spans="2:20" ht="24.75" customHeight="1">
      <c r="B284" s="170" t="s">
        <v>215</v>
      </c>
      <c r="C284" s="396">
        <f>'●1-5DB'!AG19</f>
        <v>14963243</v>
      </c>
      <c r="D284" s="397"/>
      <c r="E284" s="177">
        <f t="shared" si="10"/>
        <v>19</v>
      </c>
      <c r="F284" s="395">
        <v>14955515</v>
      </c>
      <c r="G284" s="328"/>
      <c r="H284" s="181">
        <v>19</v>
      </c>
      <c r="I284" s="396">
        <f>'●1-5DB'!AK19</f>
        <v>114275</v>
      </c>
      <c r="J284" s="397"/>
      <c r="K284" s="177">
        <f t="shared" si="11"/>
        <v>23</v>
      </c>
      <c r="L284" s="395">
        <v>114738</v>
      </c>
      <c r="M284" s="328"/>
      <c r="N284" s="181">
        <v>23</v>
      </c>
      <c r="O284" s="396">
        <f>'●1-5DB'!AO19</f>
        <v>29612</v>
      </c>
      <c r="P284" s="397"/>
      <c r="Q284" s="177">
        <f t="shared" si="12"/>
        <v>18</v>
      </c>
      <c r="R284" s="398">
        <v>28126</v>
      </c>
      <c r="S284" s="397"/>
      <c r="T284" s="157">
        <v>18</v>
      </c>
    </row>
    <row r="285" spans="2:20" ht="24.75" customHeight="1">
      <c r="B285" s="171" t="s">
        <v>216</v>
      </c>
      <c r="C285" s="402">
        <f>'●1-5DB'!AG20</f>
        <v>8000817</v>
      </c>
      <c r="D285" s="403"/>
      <c r="E285" s="178">
        <f t="shared" si="10"/>
        <v>26</v>
      </c>
      <c r="F285" s="401">
        <v>8012058</v>
      </c>
      <c r="G285" s="333"/>
      <c r="H285" s="182">
        <v>26</v>
      </c>
      <c r="I285" s="402">
        <f>'●1-5DB'!AK20</f>
        <v>89975</v>
      </c>
      <c r="J285" s="403"/>
      <c r="K285" s="178">
        <f t="shared" si="11"/>
        <v>26</v>
      </c>
      <c r="L285" s="401">
        <v>90345</v>
      </c>
      <c r="M285" s="333"/>
      <c r="N285" s="182">
        <v>26</v>
      </c>
      <c r="O285" s="402">
        <f>'●1-5DB'!AO20</f>
        <v>14782</v>
      </c>
      <c r="P285" s="403"/>
      <c r="Q285" s="178">
        <f t="shared" si="12"/>
        <v>26</v>
      </c>
      <c r="R285" s="404">
        <v>14161</v>
      </c>
      <c r="S285" s="403"/>
      <c r="T285" s="175">
        <v>26</v>
      </c>
    </row>
    <row r="286" spans="2:20" ht="24.75" customHeight="1">
      <c r="B286" s="170" t="s">
        <v>217</v>
      </c>
      <c r="C286" s="396">
        <f>'●1-5DB'!AG21</f>
        <v>12076777</v>
      </c>
      <c r="D286" s="397"/>
      <c r="E286" s="177">
        <f t="shared" si="10"/>
        <v>21</v>
      </c>
      <c r="F286" s="395">
        <v>12107928</v>
      </c>
      <c r="G286" s="328"/>
      <c r="H286" s="181">
        <v>21</v>
      </c>
      <c r="I286" s="396">
        <f>'●1-5DB'!AK21</f>
        <v>110387</v>
      </c>
      <c r="J286" s="397"/>
      <c r="K286" s="177">
        <f t="shared" si="11"/>
        <v>24</v>
      </c>
      <c r="L286" s="395">
        <v>110851</v>
      </c>
      <c r="M286" s="328"/>
      <c r="N286" s="181">
        <v>24</v>
      </c>
      <c r="O286" s="396">
        <f>'●1-5DB'!AO21</f>
        <v>27019</v>
      </c>
      <c r="P286" s="397"/>
      <c r="Q286" s="177">
        <f t="shared" si="12"/>
        <v>20</v>
      </c>
      <c r="R286" s="398">
        <v>25255</v>
      </c>
      <c r="S286" s="397"/>
      <c r="T286" s="157">
        <v>20</v>
      </c>
    </row>
    <row r="287" spans="2:20" ht="24.75" customHeight="1">
      <c r="B287" s="170" t="s">
        <v>218</v>
      </c>
      <c r="C287" s="396">
        <f>'●1-5DB'!AG22</f>
        <v>12671570</v>
      </c>
      <c r="D287" s="397"/>
      <c r="E287" s="177">
        <f t="shared" si="10"/>
        <v>20</v>
      </c>
      <c r="F287" s="395">
        <v>12785635</v>
      </c>
      <c r="G287" s="328"/>
      <c r="H287" s="181">
        <v>20</v>
      </c>
      <c r="I287" s="396">
        <f>'●1-5DB'!AK22</f>
        <v>144959</v>
      </c>
      <c r="J287" s="397"/>
      <c r="K287" s="177">
        <f t="shared" si="11"/>
        <v>20</v>
      </c>
      <c r="L287" s="395">
        <v>145388</v>
      </c>
      <c r="M287" s="328"/>
      <c r="N287" s="181">
        <v>20</v>
      </c>
      <c r="O287" s="396">
        <f>'●1-5DB'!AO22</f>
        <v>22715</v>
      </c>
      <c r="P287" s="397"/>
      <c r="Q287" s="177">
        <f t="shared" si="12"/>
        <v>21</v>
      </c>
      <c r="R287" s="398">
        <v>21272</v>
      </c>
      <c r="S287" s="397"/>
      <c r="T287" s="157">
        <v>21</v>
      </c>
    </row>
    <row r="288" spans="2:20" ht="24.75" customHeight="1">
      <c r="B288" s="170" t="s">
        <v>219</v>
      </c>
      <c r="C288" s="396">
        <f>'●1-5DB'!AG23</f>
        <v>9506832</v>
      </c>
      <c r="D288" s="397"/>
      <c r="E288" s="177">
        <f t="shared" si="10"/>
        <v>25</v>
      </c>
      <c r="F288" s="395">
        <v>9394923</v>
      </c>
      <c r="G288" s="328"/>
      <c r="H288" s="181">
        <v>25</v>
      </c>
      <c r="I288" s="396">
        <f>'●1-5DB'!AK23</f>
        <v>115126</v>
      </c>
      <c r="J288" s="397"/>
      <c r="K288" s="177">
        <f t="shared" si="11"/>
        <v>22</v>
      </c>
      <c r="L288" s="395">
        <v>115154</v>
      </c>
      <c r="M288" s="328"/>
      <c r="N288" s="181">
        <v>22</v>
      </c>
      <c r="O288" s="396">
        <f>'●1-5DB'!AO23</f>
        <v>18593</v>
      </c>
      <c r="P288" s="397"/>
      <c r="Q288" s="177">
        <f t="shared" si="12"/>
        <v>23</v>
      </c>
      <c r="R288" s="398">
        <v>17710</v>
      </c>
      <c r="S288" s="397"/>
      <c r="T288" s="157">
        <v>23</v>
      </c>
    </row>
    <row r="289" spans="1:20" ht="24.75" customHeight="1">
      <c r="B289" s="170" t="s">
        <v>220</v>
      </c>
      <c r="C289" s="396">
        <f>'●1-5DB'!AG24</f>
        <v>16793045</v>
      </c>
      <c r="D289" s="397"/>
      <c r="E289" s="177">
        <f t="shared" si="10"/>
        <v>17</v>
      </c>
      <c r="F289" s="395">
        <v>16678048</v>
      </c>
      <c r="G289" s="328"/>
      <c r="H289" s="181">
        <v>17</v>
      </c>
      <c r="I289" s="396">
        <f>'●1-5DB'!AK24</f>
        <v>183532</v>
      </c>
      <c r="J289" s="397"/>
      <c r="K289" s="177">
        <f t="shared" si="11"/>
        <v>14</v>
      </c>
      <c r="L289" s="395">
        <v>183852</v>
      </c>
      <c r="M289" s="328"/>
      <c r="N289" s="181">
        <v>13</v>
      </c>
      <c r="O289" s="396">
        <f>'●1-5DB'!AO24</f>
        <v>32073</v>
      </c>
      <c r="P289" s="397"/>
      <c r="Q289" s="177">
        <f t="shared" si="12"/>
        <v>16</v>
      </c>
      <c r="R289" s="398">
        <v>30559</v>
      </c>
      <c r="S289" s="397"/>
      <c r="T289" s="157">
        <v>16</v>
      </c>
    </row>
    <row r="290" spans="1:20" ht="24.75" customHeight="1">
      <c r="B290" s="170" t="s">
        <v>221</v>
      </c>
      <c r="C290" s="396">
        <f>'●1-5DB'!AG25</f>
        <v>10316853</v>
      </c>
      <c r="D290" s="397"/>
      <c r="E290" s="177">
        <f t="shared" si="10"/>
        <v>23</v>
      </c>
      <c r="F290" s="395">
        <v>10125744</v>
      </c>
      <c r="G290" s="328"/>
      <c r="H290" s="181">
        <v>24</v>
      </c>
      <c r="I290" s="396">
        <f>'●1-5DB'!AK25</f>
        <v>124256</v>
      </c>
      <c r="J290" s="397"/>
      <c r="K290" s="177">
        <f t="shared" si="11"/>
        <v>21</v>
      </c>
      <c r="L290" s="395">
        <v>124773</v>
      </c>
      <c r="M290" s="328"/>
      <c r="N290" s="181">
        <v>21</v>
      </c>
      <c r="O290" s="396">
        <f>'●1-5DB'!AO25</f>
        <v>15522</v>
      </c>
      <c r="P290" s="397"/>
      <c r="Q290" s="177">
        <f t="shared" si="12"/>
        <v>24</v>
      </c>
      <c r="R290" s="398">
        <v>14713</v>
      </c>
      <c r="S290" s="397"/>
      <c r="T290" s="157">
        <v>24</v>
      </c>
    </row>
    <row r="291" spans="1:20" ht="24.75" customHeight="1">
      <c r="B291" s="170" t="s">
        <v>222</v>
      </c>
      <c r="C291" s="396">
        <f>'●1-5DB'!AG26</f>
        <v>28629843</v>
      </c>
      <c r="D291" s="397"/>
      <c r="E291" s="177">
        <f t="shared" si="10"/>
        <v>11</v>
      </c>
      <c r="F291" s="395">
        <v>28317204</v>
      </c>
      <c r="G291" s="328"/>
      <c r="H291" s="181">
        <v>11</v>
      </c>
      <c r="I291" s="396">
        <f>'●1-5DB'!AK26</f>
        <v>249284</v>
      </c>
      <c r="J291" s="397"/>
      <c r="K291" s="177">
        <f t="shared" si="11"/>
        <v>11</v>
      </c>
      <c r="L291" s="395">
        <v>250516</v>
      </c>
      <c r="M291" s="328"/>
      <c r="N291" s="181">
        <v>11</v>
      </c>
      <c r="O291" s="396">
        <f>'●1-5DB'!AO26</f>
        <v>45666</v>
      </c>
      <c r="P291" s="397"/>
      <c r="Q291" s="177">
        <f t="shared" si="12"/>
        <v>12</v>
      </c>
      <c r="R291" s="398">
        <v>43303</v>
      </c>
      <c r="S291" s="397"/>
      <c r="T291" s="157">
        <v>12</v>
      </c>
    </row>
    <row r="292" spans="1:20" ht="24.75" customHeight="1">
      <c r="B292" s="170" t="s">
        <v>223</v>
      </c>
      <c r="C292" s="396">
        <f>'●1-5DB'!AG27</f>
        <v>15131414</v>
      </c>
      <c r="D292" s="397"/>
      <c r="E292" s="177">
        <f t="shared" si="10"/>
        <v>18</v>
      </c>
      <c r="F292" s="395">
        <v>15005630</v>
      </c>
      <c r="G292" s="328"/>
      <c r="H292" s="181">
        <v>18</v>
      </c>
      <c r="I292" s="396">
        <f>'●1-5DB'!AK27</f>
        <v>148204</v>
      </c>
      <c r="J292" s="397"/>
      <c r="K292" s="177">
        <f t="shared" si="11"/>
        <v>19</v>
      </c>
      <c r="L292" s="395">
        <v>148906</v>
      </c>
      <c r="M292" s="328"/>
      <c r="N292" s="181">
        <v>19</v>
      </c>
      <c r="O292" s="396">
        <f>'●1-5DB'!AO27</f>
        <v>28990</v>
      </c>
      <c r="P292" s="397"/>
      <c r="Q292" s="177">
        <f t="shared" si="12"/>
        <v>19</v>
      </c>
      <c r="R292" s="398">
        <v>27268</v>
      </c>
      <c r="S292" s="397"/>
      <c r="T292" s="157">
        <v>19</v>
      </c>
    </row>
    <row r="293" spans="1:20" ht="24.75" customHeight="1">
      <c r="B293" s="170" t="s">
        <v>224</v>
      </c>
      <c r="C293" s="396">
        <f>'●1-5DB'!AG28</f>
        <v>10252434</v>
      </c>
      <c r="D293" s="397"/>
      <c r="E293" s="177">
        <f t="shared" si="10"/>
        <v>24</v>
      </c>
      <c r="F293" s="395">
        <v>10403141</v>
      </c>
      <c r="G293" s="328"/>
      <c r="H293" s="181">
        <v>23</v>
      </c>
      <c r="I293" s="396">
        <f>'●1-5DB'!AK28</f>
        <v>101148</v>
      </c>
      <c r="J293" s="397"/>
      <c r="K293" s="177">
        <f t="shared" si="11"/>
        <v>25</v>
      </c>
      <c r="L293" s="395">
        <v>101578</v>
      </c>
      <c r="M293" s="328"/>
      <c r="N293" s="181">
        <v>25</v>
      </c>
      <c r="O293" s="396">
        <f>'●1-5DB'!AO28</f>
        <v>15269</v>
      </c>
      <c r="P293" s="397"/>
      <c r="Q293" s="177">
        <f t="shared" si="12"/>
        <v>25</v>
      </c>
      <c r="R293" s="398">
        <v>14559</v>
      </c>
      <c r="S293" s="397"/>
      <c r="T293" s="157">
        <v>25</v>
      </c>
    </row>
    <row r="294" spans="1:20" ht="24.75" customHeight="1">
      <c r="B294" s="170" t="s">
        <v>225</v>
      </c>
      <c r="C294" s="396">
        <f>'●1-5DB'!AG29</f>
        <v>10765030</v>
      </c>
      <c r="D294" s="397"/>
      <c r="E294" s="177">
        <f t="shared" si="10"/>
        <v>22</v>
      </c>
      <c r="F294" s="395">
        <v>10671762</v>
      </c>
      <c r="G294" s="328"/>
      <c r="H294" s="181">
        <v>22</v>
      </c>
      <c r="I294" s="396">
        <f>'●1-5DB'!AK29</f>
        <v>172057</v>
      </c>
      <c r="J294" s="397"/>
      <c r="K294" s="177">
        <f t="shared" si="11"/>
        <v>16</v>
      </c>
      <c r="L294" s="395">
        <v>171109</v>
      </c>
      <c r="M294" s="328"/>
      <c r="N294" s="181">
        <v>16</v>
      </c>
      <c r="O294" s="396">
        <f>'●1-5DB'!AO29</f>
        <v>19189</v>
      </c>
      <c r="P294" s="397"/>
      <c r="Q294" s="177">
        <f t="shared" si="12"/>
        <v>22</v>
      </c>
      <c r="R294" s="398">
        <v>18429</v>
      </c>
      <c r="S294" s="397"/>
      <c r="T294" s="157">
        <v>22</v>
      </c>
    </row>
    <row r="295" spans="1:20" ht="24.75" customHeight="1" thickBot="1">
      <c r="B295" s="170" t="s">
        <v>226</v>
      </c>
      <c r="C295" s="399">
        <f>'●1-5DB'!AG30</f>
        <v>31708411</v>
      </c>
      <c r="D295" s="400"/>
      <c r="E295" s="179">
        <f t="shared" si="10"/>
        <v>8</v>
      </c>
      <c r="F295" s="395">
        <v>31553870</v>
      </c>
      <c r="G295" s="328"/>
      <c r="H295" s="181">
        <v>8</v>
      </c>
      <c r="I295" s="399">
        <f>'●1-5DB'!AK30</f>
        <v>273144</v>
      </c>
      <c r="J295" s="400"/>
      <c r="K295" s="179">
        <f t="shared" si="11"/>
        <v>7</v>
      </c>
      <c r="L295" s="395">
        <v>274260</v>
      </c>
      <c r="M295" s="328"/>
      <c r="N295" s="181">
        <v>7</v>
      </c>
      <c r="O295" s="399">
        <f>'●1-5DB'!AO30</f>
        <v>63145</v>
      </c>
      <c r="P295" s="400"/>
      <c r="Q295" s="179">
        <f t="shared" si="12"/>
        <v>7</v>
      </c>
      <c r="R295" s="398">
        <v>59881</v>
      </c>
      <c r="S295" s="397"/>
      <c r="T295" s="157">
        <v>7</v>
      </c>
    </row>
    <row r="296" spans="1:20" ht="38.25" customHeight="1">
      <c r="B296" s="153"/>
      <c r="C296" s="86"/>
      <c r="D296" s="86"/>
      <c r="E296" s="86"/>
      <c r="F296" s="153"/>
      <c r="G296" s="153"/>
      <c r="H296" s="153"/>
      <c r="I296" s="86"/>
      <c r="J296" s="86"/>
      <c r="K296" s="86"/>
    </row>
    <row r="297" spans="1:20" ht="11.25" customHeight="1">
      <c r="B297" s="148"/>
      <c r="C297" s="148"/>
      <c r="D297" s="148"/>
      <c r="E297" s="148"/>
      <c r="F297" s="148"/>
      <c r="G297" s="148"/>
      <c r="H297" s="148"/>
      <c r="I297" s="148"/>
      <c r="J297" s="148"/>
      <c r="K297" s="148"/>
    </row>
    <row r="298" spans="1:20" s="174" customFormat="1" ht="24.75" customHeight="1">
      <c r="A298" s="172" t="s">
        <v>358</v>
      </c>
      <c r="B298" s="173"/>
      <c r="C298" s="173"/>
      <c r="D298" s="173"/>
      <c r="E298" s="173"/>
      <c r="F298" s="173"/>
      <c r="G298" s="173"/>
      <c r="H298" s="173"/>
      <c r="I298" s="173"/>
      <c r="J298" s="173"/>
      <c r="K298" s="173"/>
      <c r="L298" s="173"/>
      <c r="M298" s="173"/>
      <c r="N298" s="173"/>
      <c r="O298" s="173"/>
      <c r="P298" s="173"/>
      <c r="Q298" s="173"/>
      <c r="R298" s="173"/>
      <c r="S298" s="173"/>
      <c r="T298" s="173"/>
    </row>
    <row r="299" spans="1:20" ht="24.75" customHeight="1">
      <c r="B299" s="85" t="s">
        <v>255</v>
      </c>
      <c r="C299" s="166"/>
      <c r="D299" s="166"/>
      <c r="E299" s="166"/>
      <c r="F299" s="166"/>
      <c r="G299" s="166"/>
      <c r="H299" s="166"/>
      <c r="I299" s="166"/>
      <c r="J299" s="166"/>
      <c r="K299" s="132"/>
      <c r="L299" s="166"/>
      <c r="M299" s="166"/>
      <c r="P299" s="166"/>
      <c r="T299" s="158"/>
    </row>
    <row r="300" spans="1:20" ht="24.75" customHeight="1" thickBot="1">
      <c r="B300" s="408" t="s">
        <v>253</v>
      </c>
      <c r="C300" s="410" t="str">
        <f>'●1-5DB'!AS3</f>
        <v>配当割交付金</v>
      </c>
      <c r="D300" s="410"/>
      <c r="E300" s="410"/>
      <c r="F300" s="410"/>
      <c r="G300" s="410"/>
      <c r="H300" s="410"/>
      <c r="I300" s="337" t="str">
        <f>'●1-5DB'!AW3</f>
        <v>株式等譲渡所得割交付金</v>
      </c>
      <c r="J300" s="338"/>
      <c r="K300" s="338"/>
      <c r="L300" s="376"/>
      <c r="M300" s="376"/>
      <c r="N300" s="377"/>
      <c r="O300" s="410" t="str">
        <f>'●1-5DB'!BA3</f>
        <v>地方消費税交付金</v>
      </c>
      <c r="P300" s="410"/>
      <c r="Q300" s="410"/>
      <c r="R300" s="410"/>
      <c r="S300" s="410"/>
      <c r="T300" s="410"/>
    </row>
    <row r="301" spans="1:20" ht="24.75" customHeight="1">
      <c r="B301" s="367"/>
      <c r="C301" s="340" t="s">
        <v>760</v>
      </c>
      <c r="D301" s="341"/>
      <c r="E301" s="342"/>
      <c r="F301" s="343" t="s">
        <v>759</v>
      </c>
      <c r="G301" s="338"/>
      <c r="H301" s="339"/>
      <c r="I301" s="340" t="s">
        <v>760</v>
      </c>
      <c r="J301" s="341"/>
      <c r="K301" s="342"/>
      <c r="L301" s="343" t="s">
        <v>759</v>
      </c>
      <c r="M301" s="338"/>
      <c r="N301" s="339"/>
      <c r="O301" s="340" t="s">
        <v>760</v>
      </c>
      <c r="P301" s="341"/>
      <c r="Q301" s="342"/>
      <c r="R301" s="343" t="s">
        <v>759</v>
      </c>
      <c r="S301" s="338"/>
      <c r="T301" s="339"/>
    </row>
    <row r="302" spans="1:20" s="166" customFormat="1" ht="24.75" customHeight="1">
      <c r="B302" s="367"/>
      <c r="C302" s="345"/>
      <c r="D302" s="378"/>
      <c r="E302" s="176" t="s">
        <v>340</v>
      </c>
      <c r="F302" s="378"/>
      <c r="G302" s="378"/>
      <c r="H302" s="180" t="s">
        <v>340</v>
      </c>
      <c r="I302" s="345"/>
      <c r="J302" s="378"/>
      <c r="K302" s="176" t="s">
        <v>340</v>
      </c>
      <c r="L302" s="378"/>
      <c r="M302" s="378"/>
      <c r="N302" s="180" t="s">
        <v>340</v>
      </c>
      <c r="O302" s="345"/>
      <c r="P302" s="378"/>
      <c r="Q302" s="176" t="s">
        <v>340</v>
      </c>
      <c r="R302" s="378"/>
      <c r="S302" s="378"/>
      <c r="T302" s="156" t="s">
        <v>340</v>
      </c>
    </row>
    <row r="303" spans="1:20" ht="24.75" customHeight="1">
      <c r="B303" s="170" t="s">
        <v>201</v>
      </c>
      <c r="C303" s="327">
        <f>'●1-5DB'!AS5</f>
        <v>638002</v>
      </c>
      <c r="D303" s="328"/>
      <c r="E303" s="177">
        <f>IF(C303="-","-",RANK(C303,C$303:D$328))</f>
        <v>1</v>
      </c>
      <c r="F303" s="395">
        <v>483040</v>
      </c>
      <c r="G303" s="328"/>
      <c r="H303" s="181">
        <v>1</v>
      </c>
      <c r="I303" s="327">
        <f>'●1-5DB'!AW5</f>
        <v>636932</v>
      </c>
      <c r="J303" s="328"/>
      <c r="K303" s="177">
        <f>IF(I303="-","-",RANK(I303,I$303:J$328))</f>
        <v>1</v>
      </c>
      <c r="L303" s="395">
        <v>279618</v>
      </c>
      <c r="M303" s="328"/>
      <c r="N303" s="181">
        <v>1</v>
      </c>
      <c r="O303" s="327">
        <f>'●1-5DB'!BA5</f>
        <v>12054150</v>
      </c>
      <c r="P303" s="328"/>
      <c r="Q303" s="177">
        <f>IF(O303="-","-",RANK(O303,O$303:P$328))</f>
        <v>1</v>
      </c>
      <c r="R303" s="395">
        <v>11950064</v>
      </c>
      <c r="S303" s="328"/>
      <c r="T303" s="157">
        <v>1</v>
      </c>
    </row>
    <row r="304" spans="1:20" ht="24.75" customHeight="1">
      <c r="B304" s="170" t="s">
        <v>202</v>
      </c>
      <c r="C304" s="327">
        <f>'●1-5DB'!AS6</f>
        <v>220635</v>
      </c>
      <c r="D304" s="328"/>
      <c r="E304" s="177">
        <f t="shared" ref="E304:E328" si="13">IF(C304="-","-",RANK(C304,C$303:D$328))</f>
        <v>10</v>
      </c>
      <c r="F304" s="395">
        <v>165583</v>
      </c>
      <c r="G304" s="328"/>
      <c r="H304" s="181">
        <v>10</v>
      </c>
      <c r="I304" s="327">
        <f>'●1-5DB'!AW6</f>
        <v>220785</v>
      </c>
      <c r="J304" s="328"/>
      <c r="K304" s="177">
        <f t="shared" ref="K304:K328" si="14">IF(I304="-","-",RANK(I304,I$303:J$328))</f>
        <v>10</v>
      </c>
      <c r="L304" s="395">
        <v>96037</v>
      </c>
      <c r="M304" s="328"/>
      <c r="N304" s="181">
        <v>10</v>
      </c>
      <c r="O304" s="327">
        <f>'●1-5DB'!BA6</f>
        <v>4155012</v>
      </c>
      <c r="P304" s="328"/>
      <c r="Q304" s="177">
        <f t="shared" ref="Q304:Q328" si="15">IF(O304="-","-",RANK(O304,O$303:P$328))</f>
        <v>5</v>
      </c>
      <c r="R304" s="395">
        <v>4137454</v>
      </c>
      <c r="S304" s="328"/>
      <c r="T304" s="157">
        <v>5</v>
      </c>
    </row>
    <row r="305" spans="2:20" ht="24.75" customHeight="1">
      <c r="B305" s="170" t="s">
        <v>203</v>
      </c>
      <c r="C305" s="327">
        <f>'●1-5DB'!AS7</f>
        <v>299767</v>
      </c>
      <c r="D305" s="328"/>
      <c r="E305" s="177">
        <f t="shared" si="13"/>
        <v>6</v>
      </c>
      <c r="F305" s="395">
        <v>219701</v>
      </c>
      <c r="G305" s="328"/>
      <c r="H305" s="181">
        <v>6</v>
      </c>
      <c r="I305" s="327">
        <f>'●1-5DB'!AW7</f>
        <v>301736</v>
      </c>
      <c r="J305" s="328"/>
      <c r="K305" s="177">
        <f t="shared" si="14"/>
        <v>6</v>
      </c>
      <c r="L305" s="395">
        <v>128235</v>
      </c>
      <c r="M305" s="328"/>
      <c r="N305" s="181">
        <v>6</v>
      </c>
      <c r="O305" s="327">
        <f>'●1-5DB'!BA7</f>
        <v>3314072</v>
      </c>
      <c r="P305" s="328"/>
      <c r="Q305" s="177">
        <f t="shared" si="15"/>
        <v>10</v>
      </c>
      <c r="R305" s="395">
        <v>3217756</v>
      </c>
      <c r="S305" s="328"/>
      <c r="T305" s="157">
        <v>10</v>
      </c>
    </row>
    <row r="306" spans="2:20" ht="24.75" customHeight="1">
      <c r="B306" s="170" t="s">
        <v>204</v>
      </c>
      <c r="C306" s="327">
        <f>'●1-5DB'!AS8</f>
        <v>302551</v>
      </c>
      <c r="D306" s="328"/>
      <c r="E306" s="177">
        <f t="shared" si="13"/>
        <v>5</v>
      </c>
      <c r="F306" s="395">
        <v>225311</v>
      </c>
      <c r="G306" s="328"/>
      <c r="H306" s="181">
        <v>5</v>
      </c>
      <c r="I306" s="327">
        <f>'●1-5DB'!AW8</f>
        <v>303288</v>
      </c>
      <c r="J306" s="328"/>
      <c r="K306" s="177">
        <f t="shared" si="14"/>
        <v>5</v>
      </c>
      <c r="L306" s="395">
        <v>131018</v>
      </c>
      <c r="M306" s="328"/>
      <c r="N306" s="181">
        <v>5</v>
      </c>
      <c r="O306" s="327">
        <f>'●1-5DB'!BA8</f>
        <v>3764309</v>
      </c>
      <c r="P306" s="328"/>
      <c r="Q306" s="177">
        <f t="shared" si="15"/>
        <v>8</v>
      </c>
      <c r="R306" s="395">
        <v>3717643</v>
      </c>
      <c r="S306" s="328"/>
      <c r="T306" s="157">
        <v>8</v>
      </c>
    </row>
    <row r="307" spans="2:20" ht="24.75" customHeight="1">
      <c r="B307" s="170" t="s">
        <v>205</v>
      </c>
      <c r="C307" s="327">
        <f>'●1-5DB'!AS9</f>
        <v>138530</v>
      </c>
      <c r="D307" s="328"/>
      <c r="E307" s="177">
        <f t="shared" si="13"/>
        <v>15</v>
      </c>
      <c r="F307" s="395">
        <v>105614</v>
      </c>
      <c r="G307" s="328"/>
      <c r="H307" s="181">
        <v>15</v>
      </c>
      <c r="I307" s="327">
        <f>'●1-5DB'!AW9</f>
        <v>138102</v>
      </c>
      <c r="J307" s="328"/>
      <c r="K307" s="177">
        <f t="shared" si="14"/>
        <v>15</v>
      </c>
      <c r="L307" s="395">
        <v>60963</v>
      </c>
      <c r="M307" s="328"/>
      <c r="N307" s="181">
        <v>15</v>
      </c>
      <c r="O307" s="327">
        <f>'●1-5DB'!BA9</f>
        <v>2870639</v>
      </c>
      <c r="P307" s="328"/>
      <c r="Q307" s="177">
        <f t="shared" si="15"/>
        <v>13</v>
      </c>
      <c r="R307" s="395">
        <v>2858795</v>
      </c>
      <c r="S307" s="328"/>
      <c r="T307" s="157">
        <v>13</v>
      </c>
    </row>
    <row r="308" spans="2:20" ht="24.75" customHeight="1">
      <c r="B308" s="170" t="s">
        <v>206</v>
      </c>
      <c r="C308" s="327">
        <f>'●1-5DB'!AS10</f>
        <v>347073</v>
      </c>
      <c r="D308" s="328"/>
      <c r="E308" s="177">
        <f t="shared" si="13"/>
        <v>3</v>
      </c>
      <c r="F308" s="395">
        <v>259485</v>
      </c>
      <c r="G308" s="328"/>
      <c r="H308" s="181">
        <v>3</v>
      </c>
      <c r="I308" s="327">
        <f>'●1-5DB'!AW10</f>
        <v>347654</v>
      </c>
      <c r="J308" s="328"/>
      <c r="K308" s="177">
        <f t="shared" si="14"/>
        <v>3</v>
      </c>
      <c r="L308" s="395">
        <v>150633</v>
      </c>
      <c r="M308" s="328"/>
      <c r="N308" s="181">
        <v>3</v>
      </c>
      <c r="O308" s="327">
        <f>'●1-5DB'!BA10</f>
        <v>5565169</v>
      </c>
      <c r="P308" s="328"/>
      <c r="Q308" s="177">
        <f t="shared" si="15"/>
        <v>3</v>
      </c>
      <c r="R308" s="395">
        <v>5458552</v>
      </c>
      <c r="S308" s="328"/>
      <c r="T308" s="157">
        <v>3</v>
      </c>
    </row>
    <row r="309" spans="2:20" ht="24.75" customHeight="1">
      <c r="B309" s="170" t="s">
        <v>207</v>
      </c>
      <c r="C309" s="327">
        <f>'●1-5DB'!AS11</f>
        <v>122547</v>
      </c>
      <c r="D309" s="328"/>
      <c r="E309" s="177">
        <f t="shared" si="13"/>
        <v>17</v>
      </c>
      <c r="F309" s="395">
        <v>92663</v>
      </c>
      <c r="G309" s="328"/>
      <c r="H309" s="181">
        <v>17</v>
      </c>
      <c r="I309" s="327">
        <f>'●1-5DB'!AW11</f>
        <v>122401</v>
      </c>
      <c r="J309" s="328"/>
      <c r="K309" s="177">
        <f t="shared" si="14"/>
        <v>17</v>
      </c>
      <c r="L309" s="395">
        <v>53635</v>
      </c>
      <c r="M309" s="328"/>
      <c r="N309" s="181">
        <v>17</v>
      </c>
      <c r="O309" s="327">
        <f>'●1-5DB'!BA11</f>
        <v>2389677</v>
      </c>
      <c r="P309" s="328"/>
      <c r="Q309" s="177">
        <f t="shared" si="15"/>
        <v>15</v>
      </c>
      <c r="R309" s="395">
        <v>2370753</v>
      </c>
      <c r="S309" s="328"/>
      <c r="T309" s="157">
        <v>15</v>
      </c>
    </row>
    <row r="310" spans="2:20" ht="24.75" customHeight="1">
      <c r="B310" s="170" t="s">
        <v>208</v>
      </c>
      <c r="C310" s="327">
        <f>'●1-5DB'!AS12</f>
        <v>340811</v>
      </c>
      <c r="D310" s="328"/>
      <c r="E310" s="177">
        <f t="shared" si="13"/>
        <v>4</v>
      </c>
      <c r="F310" s="395">
        <v>254361</v>
      </c>
      <c r="G310" s="328"/>
      <c r="H310" s="181">
        <v>4</v>
      </c>
      <c r="I310" s="327">
        <f>'●1-5DB'!AW12</f>
        <v>341489</v>
      </c>
      <c r="J310" s="328"/>
      <c r="K310" s="177">
        <f t="shared" si="14"/>
        <v>4</v>
      </c>
      <c r="L310" s="395">
        <v>147779</v>
      </c>
      <c r="M310" s="328"/>
      <c r="N310" s="181">
        <v>4</v>
      </c>
      <c r="O310" s="327">
        <f>'●1-5DB'!BA12</f>
        <v>4651398</v>
      </c>
      <c r="P310" s="328"/>
      <c r="Q310" s="177">
        <f t="shared" si="15"/>
        <v>4</v>
      </c>
      <c r="R310" s="395">
        <v>4550913</v>
      </c>
      <c r="S310" s="328"/>
      <c r="T310" s="157">
        <v>4</v>
      </c>
    </row>
    <row r="311" spans="2:20" ht="24.75" customHeight="1">
      <c r="B311" s="170" t="s">
        <v>209</v>
      </c>
      <c r="C311" s="327">
        <f>'●1-5DB'!AS13</f>
        <v>544413</v>
      </c>
      <c r="D311" s="328"/>
      <c r="E311" s="177">
        <f t="shared" si="13"/>
        <v>2</v>
      </c>
      <c r="F311" s="395">
        <v>409759</v>
      </c>
      <c r="G311" s="328"/>
      <c r="H311" s="181">
        <v>2</v>
      </c>
      <c r="I311" s="327">
        <f>'●1-5DB'!AW13</f>
        <v>544266</v>
      </c>
      <c r="J311" s="328"/>
      <c r="K311" s="177">
        <f t="shared" si="14"/>
        <v>2</v>
      </c>
      <c r="L311" s="395">
        <v>237627</v>
      </c>
      <c r="M311" s="328"/>
      <c r="N311" s="181">
        <v>2</v>
      </c>
      <c r="O311" s="327">
        <f>'●1-5DB'!BA13</f>
        <v>8725982</v>
      </c>
      <c r="P311" s="328"/>
      <c r="Q311" s="177">
        <f t="shared" si="15"/>
        <v>2</v>
      </c>
      <c r="R311" s="395">
        <v>8585371</v>
      </c>
      <c r="S311" s="328"/>
      <c r="T311" s="157">
        <v>2</v>
      </c>
    </row>
    <row r="312" spans="2:20" ht="24.75" customHeight="1">
      <c r="B312" s="170" t="s">
        <v>210</v>
      </c>
      <c r="C312" s="327">
        <f>'●1-5DB'!AS14</f>
        <v>187693</v>
      </c>
      <c r="D312" s="328"/>
      <c r="E312" s="177">
        <f t="shared" si="13"/>
        <v>13</v>
      </c>
      <c r="F312" s="395">
        <v>139929</v>
      </c>
      <c r="G312" s="328"/>
      <c r="H312" s="181">
        <v>13</v>
      </c>
      <c r="I312" s="327">
        <f>'●1-5DB'!AW14</f>
        <v>188216</v>
      </c>
      <c r="J312" s="328"/>
      <c r="K312" s="177">
        <f t="shared" si="14"/>
        <v>12</v>
      </c>
      <c r="L312" s="395">
        <v>81194</v>
      </c>
      <c r="M312" s="328"/>
      <c r="N312" s="181">
        <v>13</v>
      </c>
      <c r="O312" s="327">
        <f>'●1-5DB'!BA14</f>
        <v>2358686</v>
      </c>
      <c r="P312" s="328"/>
      <c r="Q312" s="177">
        <f t="shared" si="15"/>
        <v>16</v>
      </c>
      <c r="R312" s="395">
        <v>2311223</v>
      </c>
      <c r="S312" s="328"/>
      <c r="T312" s="157">
        <v>16</v>
      </c>
    </row>
    <row r="313" spans="2:20" ht="24.75" customHeight="1">
      <c r="B313" s="170" t="s">
        <v>211</v>
      </c>
      <c r="C313" s="327">
        <f>'●1-5DB'!AS15</f>
        <v>235867</v>
      </c>
      <c r="D313" s="328"/>
      <c r="E313" s="177">
        <f t="shared" si="13"/>
        <v>8</v>
      </c>
      <c r="F313" s="395">
        <v>177075</v>
      </c>
      <c r="G313" s="328"/>
      <c r="H313" s="181">
        <v>8</v>
      </c>
      <c r="I313" s="327">
        <f>'●1-5DB'!AW15</f>
        <v>235978</v>
      </c>
      <c r="J313" s="328"/>
      <c r="K313" s="177">
        <f t="shared" si="14"/>
        <v>8</v>
      </c>
      <c r="L313" s="395">
        <v>102731</v>
      </c>
      <c r="M313" s="328"/>
      <c r="N313" s="181">
        <v>8</v>
      </c>
      <c r="O313" s="327">
        <f>'●1-5DB'!BA15</f>
        <v>3825929</v>
      </c>
      <c r="P313" s="328"/>
      <c r="Q313" s="177">
        <f t="shared" si="15"/>
        <v>7</v>
      </c>
      <c r="R313" s="395">
        <v>3758326</v>
      </c>
      <c r="S313" s="328"/>
      <c r="T313" s="157">
        <v>7</v>
      </c>
    </row>
    <row r="314" spans="2:20" ht="24.75" customHeight="1">
      <c r="B314" s="170" t="s">
        <v>212</v>
      </c>
      <c r="C314" s="327">
        <f>'●1-5DB'!AS16</f>
        <v>226487</v>
      </c>
      <c r="D314" s="328"/>
      <c r="E314" s="177">
        <f>IF(C314="-","-",RANK(C314,C$303:D$328))</f>
        <v>9</v>
      </c>
      <c r="F314" s="395">
        <v>169404</v>
      </c>
      <c r="G314" s="328"/>
      <c r="H314" s="181">
        <v>9</v>
      </c>
      <c r="I314" s="327">
        <f>'●1-5DB'!AW16</f>
        <v>226783</v>
      </c>
      <c r="J314" s="328"/>
      <c r="K314" s="177">
        <f t="shared" si="14"/>
        <v>9</v>
      </c>
      <c r="L314" s="395">
        <v>98405</v>
      </c>
      <c r="M314" s="328"/>
      <c r="N314" s="181">
        <v>9</v>
      </c>
      <c r="O314" s="327">
        <f>'●1-5DB'!BA16</f>
        <v>3754035</v>
      </c>
      <c r="P314" s="328"/>
      <c r="Q314" s="177">
        <f t="shared" si="15"/>
        <v>9</v>
      </c>
      <c r="R314" s="395">
        <v>3655847</v>
      </c>
      <c r="S314" s="328"/>
      <c r="T314" s="157">
        <v>9</v>
      </c>
    </row>
    <row r="315" spans="2:20" ht="24.75" customHeight="1">
      <c r="B315" s="170" t="s">
        <v>213</v>
      </c>
      <c r="C315" s="327">
        <f>'●1-5DB'!AS17</f>
        <v>165288</v>
      </c>
      <c r="D315" s="328"/>
      <c r="E315" s="177">
        <f>IF(C315="-","-",RANK(C315,C$303:D$328))</f>
        <v>14</v>
      </c>
      <c r="F315" s="395">
        <v>125823</v>
      </c>
      <c r="G315" s="328"/>
      <c r="H315" s="181">
        <v>14</v>
      </c>
      <c r="I315" s="327">
        <f>'●1-5DB'!AW17</f>
        <v>164802</v>
      </c>
      <c r="J315" s="328"/>
      <c r="K315" s="177">
        <f t="shared" si="14"/>
        <v>14</v>
      </c>
      <c r="L315" s="395">
        <v>72708</v>
      </c>
      <c r="M315" s="328"/>
      <c r="N315" s="181">
        <v>14</v>
      </c>
      <c r="O315" s="327">
        <f>'●1-5DB'!BA17</f>
        <v>2944287</v>
      </c>
      <c r="P315" s="328"/>
      <c r="Q315" s="177">
        <f t="shared" si="15"/>
        <v>12</v>
      </c>
      <c r="R315" s="395">
        <v>2949661</v>
      </c>
      <c r="S315" s="328"/>
      <c r="T315" s="157">
        <v>12</v>
      </c>
    </row>
    <row r="316" spans="2:20" ht="24.75" customHeight="1">
      <c r="B316" s="170" t="s">
        <v>214</v>
      </c>
      <c r="C316" s="327">
        <f>'●1-5DB'!AS18</f>
        <v>191249</v>
      </c>
      <c r="D316" s="328"/>
      <c r="E316" s="177">
        <f t="shared" si="13"/>
        <v>11</v>
      </c>
      <c r="F316" s="395">
        <v>143094</v>
      </c>
      <c r="G316" s="328"/>
      <c r="H316" s="181">
        <v>11</v>
      </c>
      <c r="I316" s="327">
        <f>'●1-5DB'!AW18</f>
        <v>191437</v>
      </c>
      <c r="J316" s="328"/>
      <c r="K316" s="177">
        <f t="shared" si="14"/>
        <v>11</v>
      </c>
      <c r="L316" s="395">
        <v>83173</v>
      </c>
      <c r="M316" s="328"/>
      <c r="N316" s="181">
        <v>11</v>
      </c>
      <c r="O316" s="327">
        <f>'●1-5DB'!BA18</f>
        <v>2442351</v>
      </c>
      <c r="P316" s="328"/>
      <c r="Q316" s="177">
        <f t="shared" si="15"/>
        <v>14</v>
      </c>
      <c r="R316" s="395">
        <v>2397673</v>
      </c>
      <c r="S316" s="328"/>
      <c r="T316" s="157">
        <v>14</v>
      </c>
    </row>
    <row r="317" spans="2:20" ht="24.75" customHeight="1">
      <c r="B317" s="170" t="s">
        <v>215</v>
      </c>
      <c r="C317" s="327">
        <f>'●1-5DB'!AS19</f>
        <v>121862</v>
      </c>
      <c r="D317" s="328"/>
      <c r="E317" s="177">
        <f>IF(C317="-","-",RANK(C317,C$303:D$328))</f>
        <v>18</v>
      </c>
      <c r="F317" s="395">
        <v>91667</v>
      </c>
      <c r="G317" s="328"/>
      <c r="H317" s="181">
        <v>18</v>
      </c>
      <c r="I317" s="327">
        <f>'●1-5DB'!AW19</f>
        <v>121924</v>
      </c>
      <c r="J317" s="328"/>
      <c r="K317" s="177">
        <f t="shared" si="14"/>
        <v>18</v>
      </c>
      <c r="L317" s="395">
        <v>53071</v>
      </c>
      <c r="M317" s="328"/>
      <c r="N317" s="181">
        <v>18</v>
      </c>
      <c r="O317" s="327">
        <f>'●1-5DB'!BA19</f>
        <v>1529465</v>
      </c>
      <c r="P317" s="328"/>
      <c r="Q317" s="177">
        <f t="shared" si="15"/>
        <v>21</v>
      </c>
      <c r="R317" s="395">
        <v>1531057</v>
      </c>
      <c r="S317" s="328"/>
      <c r="T317" s="157">
        <v>21</v>
      </c>
    </row>
    <row r="318" spans="2:20" ht="24.75" customHeight="1">
      <c r="B318" s="171" t="s">
        <v>216</v>
      </c>
      <c r="C318" s="332">
        <f>'●1-5DB'!AS20</f>
        <v>60742</v>
      </c>
      <c r="D318" s="333"/>
      <c r="E318" s="178">
        <f>IF(C318="-","-",RANK(C318,C$303:D$328))</f>
        <v>26</v>
      </c>
      <c r="F318" s="401">
        <v>46141</v>
      </c>
      <c r="G318" s="333"/>
      <c r="H318" s="182">
        <v>26</v>
      </c>
      <c r="I318" s="332">
        <f>'●1-5DB'!AW20</f>
        <v>60584</v>
      </c>
      <c r="J318" s="333"/>
      <c r="K318" s="178">
        <f t="shared" si="14"/>
        <v>26</v>
      </c>
      <c r="L318" s="401">
        <v>26694</v>
      </c>
      <c r="M318" s="333"/>
      <c r="N318" s="182">
        <v>26</v>
      </c>
      <c r="O318" s="332">
        <f>'●1-5DB'!BA20</f>
        <v>1182370</v>
      </c>
      <c r="P318" s="333"/>
      <c r="Q318" s="178">
        <f t="shared" si="15"/>
        <v>26</v>
      </c>
      <c r="R318" s="401">
        <v>1183644</v>
      </c>
      <c r="S318" s="333"/>
      <c r="T318" s="175">
        <v>26</v>
      </c>
    </row>
    <row r="319" spans="2:20" ht="24.75" customHeight="1">
      <c r="B319" s="170" t="s">
        <v>217</v>
      </c>
      <c r="C319" s="327">
        <f>'●1-5DB'!AS21</f>
        <v>111386</v>
      </c>
      <c r="D319" s="328"/>
      <c r="E319" s="177">
        <f t="shared" si="13"/>
        <v>20</v>
      </c>
      <c r="F319" s="395">
        <v>82469</v>
      </c>
      <c r="G319" s="328"/>
      <c r="H319" s="181">
        <v>20</v>
      </c>
      <c r="I319" s="327">
        <f>'●1-5DB'!AW21</f>
        <v>111835</v>
      </c>
      <c r="J319" s="328"/>
      <c r="K319" s="177">
        <f t="shared" si="14"/>
        <v>20</v>
      </c>
      <c r="L319" s="395">
        <v>48008</v>
      </c>
      <c r="M319" s="328"/>
      <c r="N319" s="181">
        <v>20</v>
      </c>
      <c r="O319" s="327">
        <f>'●1-5DB'!BA21</f>
        <v>1523561</v>
      </c>
      <c r="P319" s="328"/>
      <c r="Q319" s="177">
        <f t="shared" si="15"/>
        <v>22</v>
      </c>
      <c r="R319" s="395">
        <v>1494751</v>
      </c>
      <c r="S319" s="328"/>
      <c r="T319" s="157">
        <v>22</v>
      </c>
    </row>
    <row r="320" spans="2:20" ht="24.75" customHeight="1">
      <c r="B320" s="170" t="s">
        <v>218</v>
      </c>
      <c r="C320" s="327">
        <f>'●1-5DB'!AS22</f>
        <v>93666</v>
      </c>
      <c r="D320" s="328"/>
      <c r="E320" s="177">
        <f t="shared" si="13"/>
        <v>21</v>
      </c>
      <c r="F320" s="395">
        <v>69407</v>
      </c>
      <c r="G320" s="328"/>
      <c r="H320" s="181">
        <v>21</v>
      </c>
      <c r="I320" s="327">
        <f>'●1-5DB'!AW22</f>
        <v>94091</v>
      </c>
      <c r="J320" s="328"/>
      <c r="K320" s="177">
        <f t="shared" si="14"/>
        <v>21</v>
      </c>
      <c r="L320" s="395">
        <v>40312</v>
      </c>
      <c r="M320" s="328"/>
      <c r="N320" s="181">
        <v>21</v>
      </c>
      <c r="O320" s="327">
        <f>'●1-5DB'!BA22</f>
        <v>1686621</v>
      </c>
      <c r="P320" s="328"/>
      <c r="Q320" s="177">
        <f t="shared" si="15"/>
        <v>19</v>
      </c>
      <c r="R320" s="395">
        <v>1649685</v>
      </c>
      <c r="S320" s="328"/>
      <c r="T320" s="157">
        <v>19</v>
      </c>
    </row>
    <row r="321" spans="2:20" ht="24.75" customHeight="1">
      <c r="B321" s="170" t="s">
        <v>219</v>
      </c>
      <c r="C321" s="327">
        <f>'●1-5DB'!AS23</f>
        <v>76477</v>
      </c>
      <c r="D321" s="328"/>
      <c r="E321" s="177">
        <f t="shared" si="13"/>
        <v>23</v>
      </c>
      <c r="F321" s="395">
        <v>57717</v>
      </c>
      <c r="G321" s="328"/>
      <c r="H321" s="181">
        <v>23</v>
      </c>
      <c r="I321" s="327">
        <f>'●1-5DB'!AW23</f>
        <v>76434</v>
      </c>
      <c r="J321" s="328"/>
      <c r="K321" s="177">
        <f t="shared" si="14"/>
        <v>23</v>
      </c>
      <c r="L321" s="395">
        <v>33410</v>
      </c>
      <c r="M321" s="328"/>
      <c r="N321" s="181">
        <v>23</v>
      </c>
      <c r="O321" s="327">
        <f>'●1-5DB'!BA23</f>
        <v>1464282</v>
      </c>
      <c r="P321" s="328"/>
      <c r="Q321" s="177">
        <f t="shared" si="15"/>
        <v>24</v>
      </c>
      <c r="R321" s="395">
        <v>1442554</v>
      </c>
      <c r="S321" s="328"/>
      <c r="T321" s="157">
        <v>24</v>
      </c>
    </row>
    <row r="322" spans="2:20" ht="24.75" customHeight="1">
      <c r="B322" s="170" t="s">
        <v>220</v>
      </c>
      <c r="C322" s="327">
        <f>'●1-5DB'!AS24</f>
        <v>131892</v>
      </c>
      <c r="D322" s="328"/>
      <c r="E322" s="177">
        <f t="shared" si="13"/>
        <v>16</v>
      </c>
      <c r="F322" s="395">
        <v>99608</v>
      </c>
      <c r="G322" s="328"/>
      <c r="H322" s="181">
        <v>16</v>
      </c>
      <c r="I322" s="327">
        <f>'●1-5DB'!AW24</f>
        <v>131762</v>
      </c>
      <c r="J322" s="328"/>
      <c r="K322" s="177">
        <f t="shared" si="14"/>
        <v>16</v>
      </c>
      <c r="L322" s="395">
        <v>57691</v>
      </c>
      <c r="M322" s="328"/>
      <c r="N322" s="181">
        <v>16</v>
      </c>
      <c r="O322" s="327">
        <f>'●1-5DB'!BA24</f>
        <v>2276131</v>
      </c>
      <c r="P322" s="328"/>
      <c r="Q322" s="177">
        <f t="shared" si="15"/>
        <v>17</v>
      </c>
      <c r="R322" s="395">
        <v>2252929</v>
      </c>
      <c r="S322" s="328"/>
      <c r="T322" s="157">
        <v>17</v>
      </c>
    </row>
    <row r="323" spans="2:20" ht="24.75" customHeight="1">
      <c r="B323" s="170" t="s">
        <v>221</v>
      </c>
      <c r="C323" s="327">
        <f>'●1-5DB'!AS25</f>
        <v>63870</v>
      </c>
      <c r="D323" s="328"/>
      <c r="E323" s="177">
        <f t="shared" si="13"/>
        <v>24</v>
      </c>
      <c r="F323" s="395">
        <v>47984</v>
      </c>
      <c r="G323" s="328"/>
      <c r="H323" s="181">
        <v>24</v>
      </c>
      <c r="I323" s="327">
        <f>'●1-5DB'!AW25</f>
        <v>63891</v>
      </c>
      <c r="J323" s="328"/>
      <c r="K323" s="177">
        <f t="shared" si="14"/>
        <v>24</v>
      </c>
      <c r="L323" s="395">
        <v>27832</v>
      </c>
      <c r="M323" s="328"/>
      <c r="N323" s="181">
        <v>24</v>
      </c>
      <c r="O323" s="327">
        <f>'●1-5DB'!BA25</f>
        <v>1473247</v>
      </c>
      <c r="P323" s="328"/>
      <c r="Q323" s="177">
        <f t="shared" si="15"/>
        <v>23</v>
      </c>
      <c r="R323" s="395">
        <v>1446428</v>
      </c>
      <c r="S323" s="328"/>
      <c r="T323" s="157">
        <v>23</v>
      </c>
    </row>
    <row r="324" spans="2:20" ht="24.75" customHeight="1">
      <c r="B324" s="170" t="s">
        <v>222</v>
      </c>
      <c r="C324" s="327">
        <f>'●1-5DB'!AS26</f>
        <v>187847</v>
      </c>
      <c r="D324" s="328"/>
      <c r="E324" s="177">
        <f t="shared" si="13"/>
        <v>12</v>
      </c>
      <c r="F324" s="395">
        <v>141266</v>
      </c>
      <c r="G324" s="328"/>
      <c r="H324" s="181">
        <v>12</v>
      </c>
      <c r="I324" s="327">
        <f>'●1-5DB'!AW26</f>
        <v>187782</v>
      </c>
      <c r="J324" s="328"/>
      <c r="K324" s="177">
        <f t="shared" si="14"/>
        <v>13</v>
      </c>
      <c r="L324" s="395">
        <v>82012</v>
      </c>
      <c r="M324" s="328"/>
      <c r="N324" s="181">
        <v>12</v>
      </c>
      <c r="O324" s="327">
        <f>'●1-5DB'!BA26</f>
        <v>3126755</v>
      </c>
      <c r="P324" s="328"/>
      <c r="Q324" s="177">
        <f t="shared" si="15"/>
        <v>11</v>
      </c>
      <c r="R324" s="395">
        <v>3102406</v>
      </c>
      <c r="S324" s="328"/>
      <c r="T324" s="157">
        <v>11</v>
      </c>
    </row>
    <row r="325" spans="2:20" ht="24.75" customHeight="1">
      <c r="B325" s="170" t="s">
        <v>223</v>
      </c>
      <c r="C325" s="327">
        <f>'●1-5DB'!AS27</f>
        <v>119370</v>
      </c>
      <c r="D325" s="328"/>
      <c r="E325" s="177">
        <f t="shared" si="13"/>
        <v>19</v>
      </c>
      <c r="F325" s="395">
        <v>89029</v>
      </c>
      <c r="G325" s="328"/>
      <c r="H325" s="181">
        <v>19</v>
      </c>
      <c r="I325" s="327">
        <f>'●1-5DB'!AW27</f>
        <v>119572</v>
      </c>
      <c r="J325" s="328"/>
      <c r="K325" s="177">
        <f t="shared" si="14"/>
        <v>19</v>
      </c>
      <c r="L325" s="395">
        <v>51807</v>
      </c>
      <c r="M325" s="328"/>
      <c r="N325" s="181">
        <v>19</v>
      </c>
      <c r="O325" s="327">
        <f>'●1-5DB'!BA27</f>
        <v>1721941</v>
      </c>
      <c r="P325" s="328"/>
      <c r="Q325" s="177">
        <f t="shared" si="15"/>
        <v>18</v>
      </c>
      <c r="R325" s="395">
        <v>1677992</v>
      </c>
      <c r="S325" s="328"/>
      <c r="T325" s="157">
        <v>18</v>
      </c>
    </row>
    <row r="326" spans="2:20" ht="24.75" customHeight="1">
      <c r="B326" s="170" t="s">
        <v>224</v>
      </c>
      <c r="C326" s="327">
        <f>'●1-5DB'!AS28</f>
        <v>62781</v>
      </c>
      <c r="D326" s="328"/>
      <c r="E326" s="177">
        <f t="shared" si="13"/>
        <v>25</v>
      </c>
      <c r="F326" s="395">
        <v>47463</v>
      </c>
      <c r="G326" s="328"/>
      <c r="H326" s="181">
        <v>25</v>
      </c>
      <c r="I326" s="327">
        <f>'●1-5DB'!AW28</f>
        <v>62692</v>
      </c>
      <c r="J326" s="328"/>
      <c r="K326" s="177">
        <f t="shared" si="14"/>
        <v>25</v>
      </c>
      <c r="L326" s="395">
        <v>27496</v>
      </c>
      <c r="M326" s="328"/>
      <c r="N326" s="181">
        <v>25</v>
      </c>
      <c r="O326" s="327">
        <f>'●1-5DB'!BA28</f>
        <v>1210516</v>
      </c>
      <c r="P326" s="328"/>
      <c r="Q326" s="177">
        <f t="shared" si="15"/>
        <v>25</v>
      </c>
      <c r="R326" s="395">
        <v>1208582</v>
      </c>
      <c r="S326" s="328"/>
      <c r="T326" s="157">
        <v>25</v>
      </c>
    </row>
    <row r="327" spans="2:20" ht="24.75" customHeight="1">
      <c r="B327" s="170" t="s">
        <v>225</v>
      </c>
      <c r="C327" s="327">
        <f>'●1-5DB'!AS29</f>
        <v>78811</v>
      </c>
      <c r="D327" s="328"/>
      <c r="E327" s="177">
        <f t="shared" si="13"/>
        <v>22</v>
      </c>
      <c r="F327" s="395">
        <v>60042</v>
      </c>
      <c r="G327" s="328"/>
      <c r="H327" s="181">
        <v>22</v>
      </c>
      <c r="I327" s="327">
        <f>'●1-5DB'!AW29</f>
        <v>78534</v>
      </c>
      <c r="J327" s="328"/>
      <c r="K327" s="177">
        <f t="shared" si="14"/>
        <v>22</v>
      </c>
      <c r="L327" s="395">
        <v>34727</v>
      </c>
      <c r="M327" s="328"/>
      <c r="N327" s="181">
        <v>22</v>
      </c>
      <c r="O327" s="327">
        <f>'●1-5DB'!BA29</f>
        <v>1614848</v>
      </c>
      <c r="P327" s="328"/>
      <c r="Q327" s="177">
        <f t="shared" si="15"/>
        <v>20</v>
      </c>
      <c r="R327" s="395">
        <v>1597702</v>
      </c>
      <c r="S327" s="328"/>
      <c r="T327" s="157">
        <v>20</v>
      </c>
    </row>
    <row r="328" spans="2:20" ht="24.75" customHeight="1" thickBot="1">
      <c r="B328" s="170" t="s">
        <v>226</v>
      </c>
      <c r="C328" s="329">
        <f>'●1-5DB'!AS30</f>
        <v>259772</v>
      </c>
      <c r="D328" s="330"/>
      <c r="E328" s="179">
        <f t="shared" si="13"/>
        <v>7</v>
      </c>
      <c r="F328" s="395">
        <v>195319</v>
      </c>
      <c r="G328" s="328"/>
      <c r="H328" s="181">
        <v>7</v>
      </c>
      <c r="I328" s="329">
        <f>'●1-5DB'!AW30</f>
        <v>259733</v>
      </c>
      <c r="J328" s="330"/>
      <c r="K328" s="179">
        <f t="shared" si="14"/>
        <v>7</v>
      </c>
      <c r="L328" s="395">
        <v>113348</v>
      </c>
      <c r="M328" s="328"/>
      <c r="N328" s="181">
        <v>7</v>
      </c>
      <c r="O328" s="329">
        <f>'●1-5DB'!BA30</f>
        <v>3896150</v>
      </c>
      <c r="P328" s="330"/>
      <c r="Q328" s="179">
        <f t="shared" si="15"/>
        <v>6</v>
      </c>
      <c r="R328" s="395">
        <v>3824352</v>
      </c>
      <c r="S328" s="328"/>
      <c r="T328" s="157">
        <v>6</v>
      </c>
    </row>
    <row r="329" spans="2:20" ht="38.25" customHeight="1">
      <c r="B329" s="153"/>
      <c r="C329" s="86"/>
      <c r="D329" s="86"/>
      <c r="E329" s="86"/>
      <c r="F329" s="153"/>
      <c r="G329" s="153"/>
      <c r="H329" s="153"/>
      <c r="I329" s="86"/>
      <c r="J329" s="86"/>
      <c r="K329" s="86"/>
      <c r="L329" s="166"/>
      <c r="M329" s="166"/>
      <c r="P329" s="166"/>
    </row>
    <row r="330" spans="2:20" ht="11.25" customHeight="1">
      <c r="B330" s="148"/>
      <c r="C330" s="148"/>
      <c r="D330" s="148"/>
      <c r="E330" s="148"/>
      <c r="F330" s="148"/>
      <c r="G330" s="148"/>
      <c r="H330" s="148"/>
      <c r="I330" s="148"/>
      <c r="J330" s="148"/>
      <c r="K330" s="148"/>
      <c r="L330" s="166"/>
      <c r="M330" s="166"/>
      <c r="P330" s="166"/>
    </row>
    <row r="331" spans="2:20" ht="24.75" customHeight="1">
      <c r="B331" s="148"/>
    </row>
    <row r="332" spans="2:20" ht="24.75" customHeight="1">
      <c r="B332" s="85" t="s">
        <v>256</v>
      </c>
      <c r="K332" s="132"/>
      <c r="T332" s="158"/>
    </row>
    <row r="333" spans="2:20" ht="24.75" customHeight="1" thickBot="1">
      <c r="B333" s="408" t="s">
        <v>253</v>
      </c>
      <c r="C333" s="410" t="str">
        <f>'●1-5DB'!BE3</f>
        <v>ゴルフ場利用税交付金</v>
      </c>
      <c r="D333" s="410"/>
      <c r="E333" s="410"/>
      <c r="F333" s="410"/>
      <c r="G333" s="410"/>
      <c r="H333" s="410"/>
      <c r="I333" s="410" t="str">
        <f>'●1-5DB'!BI3</f>
        <v>特別地方消費税交付金</v>
      </c>
      <c r="J333" s="410"/>
      <c r="K333" s="410"/>
      <c r="L333" s="410"/>
      <c r="M333" s="410"/>
      <c r="N333" s="410"/>
      <c r="O333" s="410" t="str">
        <f>'●1-5DB'!BM3</f>
        <v>自動車取得税交付金</v>
      </c>
      <c r="P333" s="410"/>
      <c r="Q333" s="410"/>
      <c r="R333" s="410"/>
      <c r="S333" s="410"/>
      <c r="T333" s="410"/>
    </row>
    <row r="334" spans="2:20" ht="24.75" customHeight="1">
      <c r="B334" s="367"/>
      <c r="C334" s="340" t="s">
        <v>760</v>
      </c>
      <c r="D334" s="341"/>
      <c r="E334" s="342"/>
      <c r="F334" s="343" t="s">
        <v>759</v>
      </c>
      <c r="G334" s="338"/>
      <c r="H334" s="339"/>
      <c r="I334" s="340" t="s">
        <v>760</v>
      </c>
      <c r="J334" s="341"/>
      <c r="K334" s="342"/>
      <c r="L334" s="343" t="s">
        <v>759</v>
      </c>
      <c r="M334" s="338"/>
      <c r="N334" s="339"/>
      <c r="O334" s="340" t="s">
        <v>760</v>
      </c>
      <c r="P334" s="341"/>
      <c r="Q334" s="342"/>
      <c r="R334" s="343" t="s">
        <v>759</v>
      </c>
      <c r="S334" s="338"/>
      <c r="T334" s="339"/>
    </row>
    <row r="335" spans="2:20" ht="24.75" customHeight="1">
      <c r="B335" s="367"/>
      <c r="C335" s="345"/>
      <c r="D335" s="378"/>
      <c r="E335" s="176" t="s">
        <v>340</v>
      </c>
      <c r="F335" s="378"/>
      <c r="G335" s="378"/>
      <c r="H335" s="180" t="s">
        <v>340</v>
      </c>
      <c r="I335" s="345"/>
      <c r="J335" s="378"/>
      <c r="K335" s="176" t="s">
        <v>340</v>
      </c>
      <c r="L335" s="378"/>
      <c r="M335" s="378"/>
      <c r="N335" s="180" t="s">
        <v>340</v>
      </c>
      <c r="O335" s="345"/>
      <c r="P335" s="378"/>
      <c r="Q335" s="176" t="s">
        <v>340</v>
      </c>
      <c r="R335" s="378"/>
      <c r="S335" s="378"/>
      <c r="T335" s="156" t="s">
        <v>340</v>
      </c>
    </row>
    <row r="336" spans="2:20" ht="24.75" customHeight="1">
      <c r="B336" s="170" t="s">
        <v>201</v>
      </c>
      <c r="C336" s="396">
        <f>'●1-5DB'!BE5</f>
        <v>94580</v>
      </c>
      <c r="D336" s="397"/>
      <c r="E336" s="177">
        <f>IF(C336="-","-",RANK(C336,C$336:D$361))</f>
        <v>1</v>
      </c>
      <c r="F336" s="398">
        <v>96347</v>
      </c>
      <c r="G336" s="397"/>
      <c r="H336" s="181">
        <v>1</v>
      </c>
      <c r="I336" s="396" t="str">
        <f>'●1-5DB'!BI5</f>
        <v>-</v>
      </c>
      <c r="J336" s="397"/>
      <c r="K336" s="177" t="str">
        <f>IF(I336="-","-",RANK(I336,I$336:J$361))</f>
        <v>-</v>
      </c>
      <c r="L336" s="398" t="s">
        <v>368</v>
      </c>
      <c r="M336" s="397"/>
      <c r="N336" s="181" t="s">
        <v>368</v>
      </c>
      <c r="O336" s="396">
        <f>'●1-5DB'!BM5</f>
        <v>558015</v>
      </c>
      <c r="P336" s="397"/>
      <c r="Q336" s="177">
        <f>IF(O336="-","-",RANK(O336,O$336:P$361))</f>
        <v>1</v>
      </c>
      <c r="R336" s="395">
        <v>443632</v>
      </c>
      <c r="S336" s="328"/>
      <c r="T336" s="157">
        <v>1</v>
      </c>
    </row>
    <row r="337" spans="2:20" ht="24.75" customHeight="1">
      <c r="B337" s="170" t="s">
        <v>202</v>
      </c>
      <c r="C337" s="396" t="str">
        <f>'●1-5DB'!BE6</f>
        <v>-</v>
      </c>
      <c r="D337" s="397"/>
      <c r="E337" s="177" t="str">
        <f t="shared" ref="E337:E361" si="16">IF(C337="-","-",RANK(C337,C$336:D$361))</f>
        <v>-</v>
      </c>
      <c r="F337" s="398" t="s">
        <v>368</v>
      </c>
      <c r="G337" s="397"/>
      <c r="H337" s="181" t="s">
        <v>368</v>
      </c>
      <c r="I337" s="396" t="str">
        <f>'●1-5DB'!BI6</f>
        <v>-</v>
      </c>
      <c r="J337" s="397"/>
      <c r="K337" s="177" t="str">
        <f t="shared" ref="K337:K361" si="17">IF(I337="-","-",RANK(I337,I$336:J$361))</f>
        <v>-</v>
      </c>
      <c r="L337" s="398" t="s">
        <v>368</v>
      </c>
      <c r="M337" s="397"/>
      <c r="N337" s="181" t="s">
        <v>368</v>
      </c>
      <c r="O337" s="396">
        <f>'●1-5DB'!BM6</f>
        <v>151756</v>
      </c>
      <c r="P337" s="397"/>
      <c r="Q337" s="177">
        <f t="shared" ref="Q337:Q361" si="18">IF(O337="-","-",RANK(O337,O$336:P$361))</f>
        <v>8</v>
      </c>
      <c r="R337" s="395">
        <v>120418</v>
      </c>
      <c r="S337" s="328"/>
      <c r="T337" s="157">
        <v>8</v>
      </c>
    </row>
    <row r="338" spans="2:20" ht="24.75" customHeight="1">
      <c r="B338" s="170" t="s">
        <v>203</v>
      </c>
      <c r="C338" s="396" t="str">
        <f>'●1-5DB'!BE7</f>
        <v>-</v>
      </c>
      <c r="D338" s="397"/>
      <c r="E338" s="177" t="str">
        <f t="shared" si="16"/>
        <v>-</v>
      </c>
      <c r="F338" s="398" t="s">
        <v>368</v>
      </c>
      <c r="G338" s="397"/>
      <c r="H338" s="181" t="s">
        <v>368</v>
      </c>
      <c r="I338" s="396" t="str">
        <f>'●1-5DB'!BI7</f>
        <v>-</v>
      </c>
      <c r="J338" s="397"/>
      <c r="K338" s="177" t="str">
        <f t="shared" si="17"/>
        <v>-</v>
      </c>
      <c r="L338" s="398" t="s">
        <v>368</v>
      </c>
      <c r="M338" s="397"/>
      <c r="N338" s="181" t="s">
        <v>368</v>
      </c>
      <c r="O338" s="396">
        <f>'●1-5DB'!BM7</f>
        <v>105163</v>
      </c>
      <c r="P338" s="397"/>
      <c r="Q338" s="177">
        <f t="shared" si="18"/>
        <v>13</v>
      </c>
      <c r="R338" s="395">
        <v>83209</v>
      </c>
      <c r="S338" s="328"/>
      <c r="T338" s="157">
        <v>14</v>
      </c>
    </row>
    <row r="339" spans="2:20" ht="24.75" customHeight="1">
      <c r="B339" s="170" t="s">
        <v>204</v>
      </c>
      <c r="C339" s="396" t="str">
        <f>'●1-5DB'!BE8</f>
        <v>-</v>
      </c>
      <c r="D339" s="397"/>
      <c r="E339" s="177" t="str">
        <f t="shared" si="16"/>
        <v>-</v>
      </c>
      <c r="F339" s="398" t="s">
        <v>368</v>
      </c>
      <c r="G339" s="397"/>
      <c r="H339" s="181" t="s">
        <v>368</v>
      </c>
      <c r="I339" s="396" t="str">
        <f>'●1-5DB'!BI8</f>
        <v>-</v>
      </c>
      <c r="J339" s="397"/>
      <c r="K339" s="177" t="str">
        <f t="shared" si="17"/>
        <v>-</v>
      </c>
      <c r="L339" s="398" t="s">
        <v>368</v>
      </c>
      <c r="M339" s="397"/>
      <c r="N339" s="181" t="s">
        <v>368</v>
      </c>
      <c r="O339" s="396">
        <f>'●1-5DB'!BM8</f>
        <v>149362</v>
      </c>
      <c r="P339" s="397"/>
      <c r="Q339" s="177">
        <f t="shared" si="18"/>
        <v>9</v>
      </c>
      <c r="R339" s="395">
        <v>118670</v>
      </c>
      <c r="S339" s="328"/>
      <c r="T339" s="157">
        <v>9</v>
      </c>
    </row>
    <row r="340" spans="2:20" ht="24.75" customHeight="1">
      <c r="B340" s="170" t="s">
        <v>205</v>
      </c>
      <c r="C340" s="396">
        <f>'●1-5DB'!BE9</f>
        <v>53560</v>
      </c>
      <c r="D340" s="397"/>
      <c r="E340" s="177">
        <f t="shared" si="16"/>
        <v>4</v>
      </c>
      <c r="F340" s="398">
        <v>53165</v>
      </c>
      <c r="G340" s="397"/>
      <c r="H340" s="181">
        <v>4</v>
      </c>
      <c r="I340" s="396" t="str">
        <f>'●1-5DB'!BI9</f>
        <v>-</v>
      </c>
      <c r="J340" s="397"/>
      <c r="K340" s="177" t="str">
        <f t="shared" si="17"/>
        <v>-</v>
      </c>
      <c r="L340" s="398" t="s">
        <v>368</v>
      </c>
      <c r="M340" s="397"/>
      <c r="N340" s="181" t="s">
        <v>368</v>
      </c>
      <c r="O340" s="396">
        <f>'●1-5DB'!BM9</f>
        <v>161947</v>
      </c>
      <c r="P340" s="397"/>
      <c r="Q340" s="177">
        <f t="shared" si="18"/>
        <v>6</v>
      </c>
      <c r="R340" s="395">
        <v>128545</v>
      </c>
      <c r="S340" s="328"/>
      <c r="T340" s="157">
        <v>6</v>
      </c>
    </row>
    <row r="341" spans="2:20" ht="24.75" customHeight="1">
      <c r="B341" s="170" t="s">
        <v>206</v>
      </c>
      <c r="C341" s="396" t="str">
        <f>'●1-5DB'!BE10</f>
        <v>-</v>
      </c>
      <c r="D341" s="397"/>
      <c r="E341" s="177" t="str">
        <f t="shared" si="16"/>
        <v>-</v>
      </c>
      <c r="F341" s="398" t="s">
        <v>368</v>
      </c>
      <c r="G341" s="397"/>
      <c r="H341" s="181" t="s">
        <v>368</v>
      </c>
      <c r="I341" s="396" t="str">
        <f>'●1-5DB'!BI10</f>
        <v>-</v>
      </c>
      <c r="J341" s="397"/>
      <c r="K341" s="177" t="str">
        <f t="shared" si="17"/>
        <v>-</v>
      </c>
      <c r="L341" s="398" t="s">
        <v>368</v>
      </c>
      <c r="M341" s="397"/>
      <c r="N341" s="181" t="s">
        <v>368</v>
      </c>
      <c r="O341" s="396">
        <f>'●1-5DB'!BM10</f>
        <v>215240</v>
      </c>
      <c r="P341" s="397"/>
      <c r="Q341" s="177">
        <f t="shared" si="18"/>
        <v>3</v>
      </c>
      <c r="R341" s="395">
        <v>180974</v>
      </c>
      <c r="S341" s="328"/>
      <c r="T341" s="157">
        <v>3</v>
      </c>
    </row>
    <row r="342" spans="2:20" ht="24.75" customHeight="1">
      <c r="B342" s="170" t="s">
        <v>207</v>
      </c>
      <c r="C342" s="396">
        <f>'●1-5DB'!BE11</f>
        <v>27240</v>
      </c>
      <c r="D342" s="397"/>
      <c r="E342" s="177">
        <f t="shared" si="16"/>
        <v>7</v>
      </c>
      <c r="F342" s="398">
        <v>27910</v>
      </c>
      <c r="G342" s="397"/>
      <c r="H342" s="181">
        <v>7</v>
      </c>
      <c r="I342" s="396" t="str">
        <f>'●1-5DB'!BI11</f>
        <v>-</v>
      </c>
      <c r="J342" s="397"/>
      <c r="K342" s="177" t="str">
        <f t="shared" si="17"/>
        <v>-</v>
      </c>
      <c r="L342" s="398" t="s">
        <v>368</v>
      </c>
      <c r="M342" s="397"/>
      <c r="N342" s="181" t="s">
        <v>368</v>
      </c>
      <c r="O342" s="396">
        <f>'●1-5DB'!BM11</f>
        <v>96486</v>
      </c>
      <c r="P342" s="397"/>
      <c r="Q342" s="177">
        <f t="shared" si="18"/>
        <v>17</v>
      </c>
      <c r="R342" s="395">
        <v>76764</v>
      </c>
      <c r="S342" s="328"/>
      <c r="T342" s="157">
        <v>17</v>
      </c>
    </row>
    <row r="343" spans="2:20" ht="24.75" customHeight="1">
      <c r="B343" s="170" t="s">
        <v>208</v>
      </c>
      <c r="C343" s="396">
        <f>'●1-5DB'!BE12</f>
        <v>10171</v>
      </c>
      <c r="D343" s="397"/>
      <c r="E343" s="177">
        <f t="shared" si="16"/>
        <v>9</v>
      </c>
      <c r="F343" s="398">
        <v>9594</v>
      </c>
      <c r="G343" s="397"/>
      <c r="H343" s="181">
        <v>9</v>
      </c>
      <c r="I343" s="396" t="str">
        <f>'●1-5DB'!BI12</f>
        <v>-</v>
      </c>
      <c r="J343" s="397"/>
      <c r="K343" s="177" t="str">
        <f t="shared" si="17"/>
        <v>-</v>
      </c>
      <c r="L343" s="398" t="s">
        <v>368</v>
      </c>
      <c r="M343" s="397"/>
      <c r="N343" s="181" t="s">
        <v>368</v>
      </c>
      <c r="O343" s="396">
        <f>'●1-5DB'!BM12</f>
        <v>187924</v>
      </c>
      <c r="P343" s="397"/>
      <c r="Q343" s="177">
        <f t="shared" si="18"/>
        <v>4</v>
      </c>
      <c r="R343" s="395">
        <v>148930</v>
      </c>
      <c r="S343" s="328"/>
      <c r="T343" s="157">
        <v>4</v>
      </c>
    </row>
    <row r="344" spans="2:20" ht="24.75" customHeight="1">
      <c r="B344" s="170" t="s">
        <v>209</v>
      </c>
      <c r="C344" s="396">
        <f>'●1-5DB'!BE13</f>
        <v>40864</v>
      </c>
      <c r="D344" s="397"/>
      <c r="E344" s="177">
        <f t="shared" si="16"/>
        <v>5</v>
      </c>
      <c r="F344" s="398">
        <v>44646</v>
      </c>
      <c r="G344" s="397"/>
      <c r="H344" s="181">
        <v>5</v>
      </c>
      <c r="I344" s="396" t="str">
        <f>'●1-5DB'!BI13</f>
        <v>-</v>
      </c>
      <c r="J344" s="397"/>
      <c r="K344" s="177" t="str">
        <f t="shared" si="17"/>
        <v>-</v>
      </c>
      <c r="L344" s="398" t="s">
        <v>368</v>
      </c>
      <c r="M344" s="397"/>
      <c r="N344" s="181" t="s">
        <v>368</v>
      </c>
      <c r="O344" s="396">
        <f>'●1-5DB'!BM13</f>
        <v>409467</v>
      </c>
      <c r="P344" s="397"/>
      <c r="Q344" s="177">
        <f t="shared" si="18"/>
        <v>2</v>
      </c>
      <c r="R344" s="395">
        <v>325063</v>
      </c>
      <c r="S344" s="328"/>
      <c r="T344" s="157">
        <v>2</v>
      </c>
    </row>
    <row r="345" spans="2:20" ht="24.75" customHeight="1">
      <c r="B345" s="170" t="s">
        <v>210</v>
      </c>
      <c r="C345" s="396" t="str">
        <f>'●1-5DB'!BE14</f>
        <v>-</v>
      </c>
      <c r="D345" s="397"/>
      <c r="E345" s="177" t="str">
        <f t="shared" si="16"/>
        <v>-</v>
      </c>
      <c r="F345" s="398" t="s">
        <v>368</v>
      </c>
      <c r="G345" s="397"/>
      <c r="H345" s="181" t="s">
        <v>368</v>
      </c>
      <c r="I345" s="396" t="str">
        <f>'●1-5DB'!BI14</f>
        <v>-</v>
      </c>
      <c r="J345" s="397"/>
      <c r="K345" s="177" t="str">
        <f t="shared" si="17"/>
        <v>-</v>
      </c>
      <c r="L345" s="398" t="s">
        <v>368</v>
      </c>
      <c r="M345" s="397"/>
      <c r="N345" s="181" t="s">
        <v>368</v>
      </c>
      <c r="O345" s="396">
        <f>'●1-5DB'!BM14</f>
        <v>92016</v>
      </c>
      <c r="P345" s="397"/>
      <c r="Q345" s="177">
        <f t="shared" si="18"/>
        <v>18</v>
      </c>
      <c r="R345" s="395">
        <v>73292</v>
      </c>
      <c r="S345" s="328"/>
      <c r="T345" s="157">
        <v>18</v>
      </c>
    </row>
    <row r="346" spans="2:20" ht="24.75" customHeight="1">
      <c r="B346" s="170" t="s">
        <v>211</v>
      </c>
      <c r="C346" s="396">
        <f>'●1-5DB'!BE15</f>
        <v>15172</v>
      </c>
      <c r="D346" s="397"/>
      <c r="E346" s="177">
        <f t="shared" si="16"/>
        <v>8</v>
      </c>
      <c r="F346" s="398">
        <v>16960</v>
      </c>
      <c r="G346" s="397"/>
      <c r="H346" s="181">
        <v>8</v>
      </c>
      <c r="I346" s="396" t="str">
        <f>'●1-5DB'!BI15</f>
        <v>-</v>
      </c>
      <c r="J346" s="397"/>
      <c r="K346" s="177" t="str">
        <f t="shared" si="17"/>
        <v>-</v>
      </c>
      <c r="L346" s="398" t="s">
        <v>368</v>
      </c>
      <c r="M346" s="397"/>
      <c r="N346" s="181" t="s">
        <v>368</v>
      </c>
      <c r="O346" s="396">
        <f>'●1-5DB'!BM15</f>
        <v>147428</v>
      </c>
      <c r="P346" s="397"/>
      <c r="Q346" s="177">
        <f t="shared" si="18"/>
        <v>10</v>
      </c>
      <c r="R346" s="395">
        <v>116291</v>
      </c>
      <c r="S346" s="328"/>
      <c r="T346" s="157">
        <v>10</v>
      </c>
    </row>
    <row r="347" spans="2:20" ht="24.75" customHeight="1">
      <c r="B347" s="170" t="s">
        <v>212</v>
      </c>
      <c r="C347" s="396" t="str">
        <f>'●1-5DB'!BE16</f>
        <v>-</v>
      </c>
      <c r="D347" s="397"/>
      <c r="E347" s="177" t="str">
        <f t="shared" si="16"/>
        <v>-</v>
      </c>
      <c r="F347" s="398" t="s">
        <v>368</v>
      </c>
      <c r="G347" s="397"/>
      <c r="H347" s="181" t="s">
        <v>368</v>
      </c>
      <c r="I347" s="396" t="str">
        <f>'●1-5DB'!BI16</f>
        <v>-</v>
      </c>
      <c r="J347" s="397"/>
      <c r="K347" s="177" t="str">
        <f t="shared" si="17"/>
        <v>-</v>
      </c>
      <c r="L347" s="398" t="s">
        <v>368</v>
      </c>
      <c r="M347" s="397"/>
      <c r="N347" s="181" t="s">
        <v>368</v>
      </c>
      <c r="O347" s="396">
        <f>'●1-5DB'!BM16</f>
        <v>169766</v>
      </c>
      <c r="P347" s="397"/>
      <c r="Q347" s="177">
        <f t="shared" si="18"/>
        <v>5</v>
      </c>
      <c r="R347" s="395">
        <v>135481</v>
      </c>
      <c r="S347" s="328"/>
      <c r="T347" s="157">
        <v>5</v>
      </c>
    </row>
    <row r="348" spans="2:20" ht="24.75" customHeight="1">
      <c r="B348" s="170" t="s">
        <v>213</v>
      </c>
      <c r="C348" s="396" t="str">
        <f>'●1-5DB'!BE17</f>
        <v>-</v>
      </c>
      <c r="D348" s="397"/>
      <c r="E348" s="177" t="str">
        <f t="shared" si="16"/>
        <v>-</v>
      </c>
      <c r="F348" s="398" t="s">
        <v>368</v>
      </c>
      <c r="G348" s="397"/>
      <c r="H348" s="181" t="s">
        <v>368</v>
      </c>
      <c r="I348" s="396" t="str">
        <f>'●1-5DB'!BI17</f>
        <v>-</v>
      </c>
      <c r="J348" s="397"/>
      <c r="K348" s="177" t="str">
        <f t="shared" si="17"/>
        <v>-</v>
      </c>
      <c r="L348" s="398" t="s">
        <v>368</v>
      </c>
      <c r="M348" s="397"/>
      <c r="N348" s="181" t="s">
        <v>368</v>
      </c>
      <c r="O348" s="396">
        <f>'●1-5DB'!BM17</f>
        <v>130791</v>
      </c>
      <c r="P348" s="397"/>
      <c r="Q348" s="177">
        <f t="shared" si="18"/>
        <v>12</v>
      </c>
      <c r="R348" s="395">
        <v>104201</v>
      </c>
      <c r="S348" s="328"/>
      <c r="T348" s="157">
        <v>12</v>
      </c>
    </row>
    <row r="349" spans="2:20" ht="24.75" customHeight="1">
      <c r="B349" s="170" t="s">
        <v>214</v>
      </c>
      <c r="C349" s="396" t="str">
        <f>'●1-5DB'!BE18</f>
        <v>-</v>
      </c>
      <c r="D349" s="397"/>
      <c r="E349" s="177" t="str">
        <f t="shared" si="16"/>
        <v>-</v>
      </c>
      <c r="F349" s="398" t="s">
        <v>368</v>
      </c>
      <c r="G349" s="397"/>
      <c r="H349" s="181" t="s">
        <v>368</v>
      </c>
      <c r="I349" s="396" t="str">
        <f>'●1-5DB'!BI18</f>
        <v>-</v>
      </c>
      <c r="J349" s="397"/>
      <c r="K349" s="177" t="str">
        <f t="shared" si="17"/>
        <v>-</v>
      </c>
      <c r="L349" s="398" t="s">
        <v>368</v>
      </c>
      <c r="M349" s="397"/>
      <c r="N349" s="181" t="s">
        <v>368</v>
      </c>
      <c r="O349" s="396">
        <f>'●1-5DB'!BM18</f>
        <v>100858</v>
      </c>
      <c r="P349" s="397"/>
      <c r="Q349" s="177">
        <f t="shared" si="18"/>
        <v>15</v>
      </c>
      <c r="R349" s="395">
        <v>80342</v>
      </c>
      <c r="S349" s="328"/>
      <c r="T349" s="157">
        <v>15</v>
      </c>
    </row>
    <row r="350" spans="2:20" ht="24.75" customHeight="1">
      <c r="B350" s="170" t="s">
        <v>215</v>
      </c>
      <c r="C350" s="396" t="str">
        <f>'●1-5DB'!BE19</f>
        <v>-</v>
      </c>
      <c r="D350" s="397"/>
      <c r="E350" s="177" t="str">
        <f t="shared" si="16"/>
        <v>-</v>
      </c>
      <c r="F350" s="398" t="s">
        <v>368</v>
      </c>
      <c r="G350" s="397"/>
      <c r="H350" s="181" t="s">
        <v>368</v>
      </c>
      <c r="I350" s="396" t="str">
        <f>'●1-5DB'!BI19</f>
        <v>-</v>
      </c>
      <c r="J350" s="397"/>
      <c r="K350" s="177" t="str">
        <f t="shared" si="17"/>
        <v>-</v>
      </c>
      <c r="L350" s="398" t="s">
        <v>368</v>
      </c>
      <c r="M350" s="397"/>
      <c r="N350" s="181" t="s">
        <v>368</v>
      </c>
      <c r="O350" s="396">
        <f>'●1-5DB'!BM19</f>
        <v>65557</v>
      </c>
      <c r="P350" s="397"/>
      <c r="Q350" s="177">
        <f t="shared" si="18"/>
        <v>23</v>
      </c>
      <c r="R350" s="395">
        <v>52233</v>
      </c>
      <c r="S350" s="328"/>
      <c r="T350" s="157">
        <v>23</v>
      </c>
    </row>
    <row r="351" spans="2:20" ht="24.75" customHeight="1">
      <c r="B351" s="171" t="s">
        <v>216</v>
      </c>
      <c r="C351" s="402" t="str">
        <f>'●1-5DB'!BE20</f>
        <v>-</v>
      </c>
      <c r="D351" s="403"/>
      <c r="E351" s="178" t="str">
        <f t="shared" si="16"/>
        <v>-</v>
      </c>
      <c r="F351" s="404" t="s">
        <v>368</v>
      </c>
      <c r="G351" s="403"/>
      <c r="H351" s="182" t="s">
        <v>368</v>
      </c>
      <c r="I351" s="402" t="str">
        <f>'●1-5DB'!BI20</f>
        <v>-</v>
      </c>
      <c r="J351" s="403"/>
      <c r="K351" s="178" t="str">
        <f t="shared" si="17"/>
        <v>-</v>
      </c>
      <c r="L351" s="404" t="s">
        <v>368</v>
      </c>
      <c r="M351" s="403"/>
      <c r="N351" s="182" t="s">
        <v>368</v>
      </c>
      <c r="O351" s="402">
        <f>'●1-5DB'!BM20</f>
        <v>51555</v>
      </c>
      <c r="P351" s="403"/>
      <c r="Q351" s="178">
        <f t="shared" si="18"/>
        <v>26</v>
      </c>
      <c r="R351" s="401">
        <v>41081</v>
      </c>
      <c r="S351" s="333"/>
      <c r="T351" s="175">
        <v>26</v>
      </c>
    </row>
    <row r="352" spans="2:20" ht="24.75" customHeight="1">
      <c r="B352" s="170" t="s">
        <v>217</v>
      </c>
      <c r="C352" s="396" t="str">
        <f>'●1-5DB'!BE21</f>
        <v>-</v>
      </c>
      <c r="D352" s="397"/>
      <c r="E352" s="177" t="str">
        <f t="shared" si="16"/>
        <v>-</v>
      </c>
      <c r="F352" s="398" t="s">
        <v>368</v>
      </c>
      <c r="G352" s="397"/>
      <c r="H352" s="181" t="s">
        <v>368</v>
      </c>
      <c r="I352" s="396" t="str">
        <f>'●1-5DB'!BI21</f>
        <v>-</v>
      </c>
      <c r="J352" s="397"/>
      <c r="K352" s="177" t="str">
        <f t="shared" si="17"/>
        <v>-</v>
      </c>
      <c r="L352" s="398" t="s">
        <v>368</v>
      </c>
      <c r="M352" s="397"/>
      <c r="N352" s="181" t="s">
        <v>368</v>
      </c>
      <c r="O352" s="396">
        <f>'●1-5DB'!BM21</f>
        <v>63079</v>
      </c>
      <c r="P352" s="397"/>
      <c r="Q352" s="177">
        <f t="shared" si="18"/>
        <v>24</v>
      </c>
      <c r="R352" s="395">
        <v>50276</v>
      </c>
      <c r="S352" s="328"/>
      <c r="T352" s="157">
        <v>24</v>
      </c>
    </row>
    <row r="353" spans="2:20" ht="24.75" customHeight="1">
      <c r="B353" s="170" t="s">
        <v>218</v>
      </c>
      <c r="C353" s="396" t="str">
        <f>'●1-5DB'!BE22</f>
        <v>-</v>
      </c>
      <c r="D353" s="397"/>
      <c r="E353" s="177" t="str">
        <f t="shared" si="16"/>
        <v>-</v>
      </c>
      <c r="F353" s="398" t="s">
        <v>368</v>
      </c>
      <c r="G353" s="397"/>
      <c r="H353" s="181" t="s">
        <v>368</v>
      </c>
      <c r="I353" s="396" t="str">
        <f>'●1-5DB'!BI22</f>
        <v>-</v>
      </c>
      <c r="J353" s="397"/>
      <c r="K353" s="177" t="str">
        <f t="shared" si="17"/>
        <v>-</v>
      </c>
      <c r="L353" s="398" t="s">
        <v>368</v>
      </c>
      <c r="M353" s="397"/>
      <c r="N353" s="181" t="s">
        <v>368</v>
      </c>
      <c r="O353" s="396">
        <f>'●1-5DB'!BM22</f>
        <v>83221</v>
      </c>
      <c r="P353" s="397"/>
      <c r="Q353" s="177">
        <f t="shared" si="18"/>
        <v>20</v>
      </c>
      <c r="R353" s="395">
        <v>66226</v>
      </c>
      <c r="S353" s="328"/>
      <c r="T353" s="157">
        <v>20</v>
      </c>
    </row>
    <row r="354" spans="2:20" ht="24.75" customHeight="1">
      <c r="B354" s="170" t="s">
        <v>219</v>
      </c>
      <c r="C354" s="396" t="str">
        <f>'●1-5DB'!BE23</f>
        <v>-</v>
      </c>
      <c r="D354" s="397"/>
      <c r="E354" s="177" t="str">
        <f t="shared" si="16"/>
        <v>-</v>
      </c>
      <c r="F354" s="398" t="s">
        <v>368</v>
      </c>
      <c r="G354" s="397"/>
      <c r="H354" s="181" t="s">
        <v>368</v>
      </c>
      <c r="I354" s="396" t="str">
        <f>'●1-5DB'!BI23</f>
        <v>-</v>
      </c>
      <c r="J354" s="397"/>
      <c r="K354" s="177" t="str">
        <f t="shared" si="17"/>
        <v>-</v>
      </c>
      <c r="L354" s="398" t="s">
        <v>368</v>
      </c>
      <c r="M354" s="397"/>
      <c r="N354" s="181" t="s">
        <v>368</v>
      </c>
      <c r="O354" s="396">
        <f>'●1-5DB'!BM23</f>
        <v>66021</v>
      </c>
      <c r="P354" s="397"/>
      <c r="Q354" s="177">
        <f t="shared" si="18"/>
        <v>22</v>
      </c>
      <c r="R354" s="395">
        <v>52402</v>
      </c>
      <c r="S354" s="328"/>
      <c r="T354" s="157">
        <v>22</v>
      </c>
    </row>
    <row r="355" spans="2:20" ht="24.75" customHeight="1">
      <c r="B355" s="170" t="s">
        <v>220</v>
      </c>
      <c r="C355" s="396" t="str">
        <f>'●1-5DB'!BE24</f>
        <v>-</v>
      </c>
      <c r="D355" s="397"/>
      <c r="E355" s="177" t="str">
        <f t="shared" si="16"/>
        <v>-</v>
      </c>
      <c r="F355" s="398" t="s">
        <v>368</v>
      </c>
      <c r="G355" s="397"/>
      <c r="H355" s="181" t="s">
        <v>368</v>
      </c>
      <c r="I355" s="396" t="str">
        <f>'●1-5DB'!BI24</f>
        <v>-</v>
      </c>
      <c r="J355" s="397"/>
      <c r="K355" s="177" t="str">
        <f t="shared" si="17"/>
        <v>-</v>
      </c>
      <c r="L355" s="398" t="s">
        <v>368</v>
      </c>
      <c r="M355" s="397"/>
      <c r="N355" s="181" t="s">
        <v>368</v>
      </c>
      <c r="O355" s="396">
        <f>'●1-5DB'!BM24</f>
        <v>105143</v>
      </c>
      <c r="P355" s="397"/>
      <c r="Q355" s="177">
        <f t="shared" si="18"/>
        <v>14</v>
      </c>
      <c r="R355" s="395">
        <v>83585</v>
      </c>
      <c r="S355" s="328"/>
      <c r="T355" s="157">
        <v>13</v>
      </c>
    </row>
    <row r="356" spans="2:20" ht="24.75" customHeight="1">
      <c r="B356" s="170" t="s">
        <v>221</v>
      </c>
      <c r="C356" s="396" t="str">
        <f>'●1-5DB'!BE25</f>
        <v>-</v>
      </c>
      <c r="D356" s="397"/>
      <c r="E356" s="177" t="str">
        <f t="shared" si="16"/>
        <v>-</v>
      </c>
      <c r="F356" s="398" t="s">
        <v>368</v>
      </c>
      <c r="G356" s="397"/>
      <c r="H356" s="181" t="s">
        <v>368</v>
      </c>
      <c r="I356" s="396" t="str">
        <f>'●1-5DB'!BI25</f>
        <v>-</v>
      </c>
      <c r="J356" s="397"/>
      <c r="K356" s="177" t="str">
        <f t="shared" si="17"/>
        <v>-</v>
      </c>
      <c r="L356" s="398" t="s">
        <v>368</v>
      </c>
      <c r="M356" s="397"/>
      <c r="N356" s="181" t="s">
        <v>368</v>
      </c>
      <c r="O356" s="396">
        <f>'●1-5DB'!BM25</f>
        <v>71163</v>
      </c>
      <c r="P356" s="397"/>
      <c r="Q356" s="177">
        <f t="shared" si="18"/>
        <v>21</v>
      </c>
      <c r="R356" s="395">
        <v>56710</v>
      </c>
      <c r="S356" s="328"/>
      <c r="T356" s="157">
        <v>21</v>
      </c>
    </row>
    <row r="357" spans="2:20" ht="24.75" customHeight="1">
      <c r="B357" s="170" t="s">
        <v>222</v>
      </c>
      <c r="C357" s="396">
        <f>'●1-5DB'!BE26</f>
        <v>32285</v>
      </c>
      <c r="D357" s="397"/>
      <c r="E357" s="177">
        <f t="shared" si="16"/>
        <v>6</v>
      </c>
      <c r="F357" s="398">
        <v>34036</v>
      </c>
      <c r="G357" s="397"/>
      <c r="H357" s="181">
        <v>6</v>
      </c>
      <c r="I357" s="396" t="str">
        <f>'●1-5DB'!BI26</f>
        <v>-</v>
      </c>
      <c r="J357" s="397"/>
      <c r="K357" s="177" t="str">
        <f t="shared" si="17"/>
        <v>-</v>
      </c>
      <c r="L357" s="398" t="s">
        <v>368</v>
      </c>
      <c r="M357" s="397"/>
      <c r="N357" s="181" t="s">
        <v>368</v>
      </c>
      <c r="O357" s="396">
        <f>'●1-5DB'!BM26</f>
        <v>143717</v>
      </c>
      <c r="P357" s="397"/>
      <c r="Q357" s="177">
        <f t="shared" si="18"/>
        <v>11</v>
      </c>
      <c r="R357" s="395">
        <v>114568</v>
      </c>
      <c r="S357" s="328"/>
      <c r="T357" s="157">
        <v>11</v>
      </c>
    </row>
    <row r="358" spans="2:20" ht="24.75" customHeight="1">
      <c r="B358" s="170" t="s">
        <v>223</v>
      </c>
      <c r="C358" s="396">
        <f>'●1-5DB'!BE27</f>
        <v>78421</v>
      </c>
      <c r="D358" s="397"/>
      <c r="E358" s="177">
        <f t="shared" si="16"/>
        <v>2</v>
      </c>
      <c r="F358" s="398">
        <v>80134</v>
      </c>
      <c r="G358" s="397"/>
      <c r="H358" s="181">
        <v>2</v>
      </c>
      <c r="I358" s="396" t="str">
        <f>'●1-5DB'!BI27</f>
        <v>-</v>
      </c>
      <c r="J358" s="397"/>
      <c r="K358" s="177" t="str">
        <f t="shared" si="17"/>
        <v>-</v>
      </c>
      <c r="L358" s="398" t="s">
        <v>368</v>
      </c>
      <c r="M358" s="397"/>
      <c r="N358" s="181" t="s">
        <v>368</v>
      </c>
      <c r="O358" s="396">
        <f>'●1-5DB'!BM27</f>
        <v>85258</v>
      </c>
      <c r="P358" s="397"/>
      <c r="Q358" s="177">
        <f t="shared" si="18"/>
        <v>19</v>
      </c>
      <c r="R358" s="395">
        <v>67960</v>
      </c>
      <c r="S358" s="328"/>
      <c r="T358" s="157">
        <v>19</v>
      </c>
    </row>
    <row r="359" spans="2:20" ht="24.75" customHeight="1">
      <c r="B359" s="170" t="s">
        <v>224</v>
      </c>
      <c r="C359" s="396" t="str">
        <f>'●1-5DB'!BE28</f>
        <v>-</v>
      </c>
      <c r="D359" s="397"/>
      <c r="E359" s="177" t="str">
        <f t="shared" si="16"/>
        <v>-</v>
      </c>
      <c r="F359" s="398" t="s">
        <v>368</v>
      </c>
      <c r="G359" s="397"/>
      <c r="H359" s="181" t="s">
        <v>368</v>
      </c>
      <c r="I359" s="396" t="str">
        <f>'●1-5DB'!BI28</f>
        <v>-</v>
      </c>
      <c r="J359" s="397"/>
      <c r="K359" s="177" t="str">
        <f t="shared" si="17"/>
        <v>-</v>
      </c>
      <c r="L359" s="398" t="s">
        <v>368</v>
      </c>
      <c r="M359" s="397"/>
      <c r="N359" s="181" t="s">
        <v>368</v>
      </c>
      <c r="O359" s="396">
        <f>'●1-5DB'!BM28</f>
        <v>58167</v>
      </c>
      <c r="P359" s="397"/>
      <c r="Q359" s="177">
        <f t="shared" si="18"/>
        <v>25</v>
      </c>
      <c r="R359" s="395">
        <v>46344</v>
      </c>
      <c r="S359" s="328"/>
      <c r="T359" s="157">
        <v>25</v>
      </c>
    </row>
    <row r="360" spans="2:20" ht="24.75" customHeight="1">
      <c r="B360" s="170" t="s">
        <v>225</v>
      </c>
      <c r="C360" s="396">
        <f>'●1-5DB'!BE29</f>
        <v>54323</v>
      </c>
      <c r="D360" s="397"/>
      <c r="E360" s="177">
        <f t="shared" si="16"/>
        <v>3</v>
      </c>
      <c r="F360" s="398">
        <v>54472</v>
      </c>
      <c r="G360" s="397"/>
      <c r="H360" s="181">
        <v>3</v>
      </c>
      <c r="I360" s="396" t="str">
        <f>'●1-5DB'!BI29</f>
        <v>-</v>
      </c>
      <c r="J360" s="397"/>
      <c r="K360" s="177" t="str">
        <f t="shared" si="17"/>
        <v>-</v>
      </c>
      <c r="L360" s="398" t="s">
        <v>368</v>
      </c>
      <c r="M360" s="397"/>
      <c r="N360" s="181" t="s">
        <v>368</v>
      </c>
      <c r="O360" s="396">
        <f>'●1-5DB'!BM29</f>
        <v>98442</v>
      </c>
      <c r="P360" s="397"/>
      <c r="Q360" s="177">
        <f t="shared" si="18"/>
        <v>16</v>
      </c>
      <c r="R360" s="395">
        <v>77664</v>
      </c>
      <c r="S360" s="328"/>
      <c r="T360" s="157">
        <v>16</v>
      </c>
    </row>
    <row r="361" spans="2:20" ht="24.75" customHeight="1" thickBot="1">
      <c r="B361" s="170" t="s">
        <v>226</v>
      </c>
      <c r="C361" s="399" t="str">
        <f>'●1-5DB'!BE30</f>
        <v>-</v>
      </c>
      <c r="D361" s="400"/>
      <c r="E361" s="179" t="str">
        <f t="shared" si="16"/>
        <v>-</v>
      </c>
      <c r="F361" s="398" t="s">
        <v>368</v>
      </c>
      <c r="G361" s="397"/>
      <c r="H361" s="181" t="s">
        <v>368</v>
      </c>
      <c r="I361" s="399" t="str">
        <f>'●1-5DB'!BI30</f>
        <v>-</v>
      </c>
      <c r="J361" s="400"/>
      <c r="K361" s="179" t="str">
        <f t="shared" si="17"/>
        <v>-</v>
      </c>
      <c r="L361" s="398" t="s">
        <v>368</v>
      </c>
      <c r="M361" s="397"/>
      <c r="N361" s="181" t="s">
        <v>368</v>
      </c>
      <c r="O361" s="399">
        <f>'●1-5DB'!BM30</f>
        <v>156240</v>
      </c>
      <c r="P361" s="400"/>
      <c r="Q361" s="179">
        <f t="shared" si="18"/>
        <v>7</v>
      </c>
      <c r="R361" s="395">
        <v>124496</v>
      </c>
      <c r="S361" s="328"/>
      <c r="T361" s="157">
        <v>7</v>
      </c>
    </row>
    <row r="362" spans="2:20" ht="24.75" customHeight="1">
      <c r="N362" s="83"/>
      <c r="P362" s="82"/>
    </row>
    <row r="363" spans="2:20" ht="24.75" customHeight="1">
      <c r="N363" s="83"/>
      <c r="P363" s="82"/>
    </row>
    <row r="364" spans="2:20" ht="24.75" customHeight="1">
      <c r="B364" s="148"/>
      <c r="C364" s="166"/>
      <c r="D364" s="166"/>
      <c r="E364" s="166"/>
      <c r="F364" s="166"/>
      <c r="G364" s="166"/>
      <c r="H364" s="166"/>
      <c r="I364" s="166"/>
      <c r="J364" s="166"/>
      <c r="K364" s="166"/>
      <c r="L364" s="166"/>
      <c r="M364" s="166"/>
      <c r="P364" s="166"/>
    </row>
    <row r="365" spans="2:20" ht="24.75" customHeight="1">
      <c r="B365" s="85" t="s">
        <v>338</v>
      </c>
      <c r="C365" s="166"/>
      <c r="D365" s="166"/>
      <c r="E365" s="166"/>
      <c r="F365" s="166"/>
      <c r="G365" s="166"/>
      <c r="H365" s="166"/>
      <c r="I365" s="166"/>
      <c r="J365" s="166"/>
      <c r="K365" s="132"/>
      <c r="L365" s="166"/>
      <c r="M365" s="166"/>
      <c r="P365" s="166"/>
      <c r="T365" s="158"/>
    </row>
    <row r="366" spans="2:20" ht="24.75" customHeight="1" thickBot="1">
      <c r="B366" s="408" t="s">
        <v>253</v>
      </c>
      <c r="C366" s="337" t="str">
        <f>'●1-5DB'!BQ3</f>
        <v>軽油引取税交付金</v>
      </c>
      <c r="D366" s="338"/>
      <c r="E366" s="338"/>
      <c r="F366" s="338"/>
      <c r="G366" s="338"/>
      <c r="H366" s="339"/>
      <c r="I366" s="337" t="str">
        <f>'●1-5DB'!BU3</f>
        <v>地方特例交付金</v>
      </c>
      <c r="J366" s="338"/>
      <c r="K366" s="338"/>
      <c r="L366" s="338"/>
      <c r="M366" s="338"/>
      <c r="N366" s="339"/>
      <c r="O366" s="337" t="str">
        <f>'●1-5DB'!BY3</f>
        <v>地方交付税</v>
      </c>
      <c r="P366" s="338"/>
      <c r="Q366" s="338"/>
      <c r="R366" s="338"/>
      <c r="S366" s="338"/>
      <c r="T366" s="339"/>
    </row>
    <row r="367" spans="2:20" ht="24.75" customHeight="1">
      <c r="B367" s="367"/>
      <c r="C367" s="340" t="s">
        <v>760</v>
      </c>
      <c r="D367" s="341"/>
      <c r="E367" s="342"/>
      <c r="F367" s="343" t="s">
        <v>759</v>
      </c>
      <c r="G367" s="338"/>
      <c r="H367" s="339"/>
      <c r="I367" s="340" t="s">
        <v>760</v>
      </c>
      <c r="J367" s="341"/>
      <c r="K367" s="342"/>
      <c r="L367" s="343" t="s">
        <v>759</v>
      </c>
      <c r="M367" s="338"/>
      <c r="N367" s="339"/>
      <c r="O367" s="340" t="s">
        <v>760</v>
      </c>
      <c r="P367" s="341"/>
      <c r="Q367" s="342"/>
      <c r="R367" s="343" t="s">
        <v>759</v>
      </c>
      <c r="S367" s="338"/>
      <c r="T367" s="339"/>
    </row>
    <row r="368" spans="2:20" ht="24.75" customHeight="1">
      <c r="B368" s="367"/>
      <c r="C368" s="345"/>
      <c r="D368" s="378"/>
      <c r="E368" s="176" t="s">
        <v>340</v>
      </c>
      <c r="F368" s="378"/>
      <c r="G368" s="378"/>
      <c r="H368" s="180" t="s">
        <v>340</v>
      </c>
      <c r="I368" s="345"/>
      <c r="J368" s="378"/>
      <c r="K368" s="176" t="s">
        <v>340</v>
      </c>
      <c r="L368" s="378"/>
      <c r="M368" s="378"/>
      <c r="N368" s="180" t="s">
        <v>340</v>
      </c>
      <c r="O368" s="345"/>
      <c r="P368" s="378"/>
      <c r="Q368" s="176" t="s">
        <v>340</v>
      </c>
      <c r="R368" s="378"/>
      <c r="S368" s="378"/>
      <c r="T368" s="156" t="s">
        <v>340</v>
      </c>
    </row>
    <row r="369" spans="2:20" ht="24.75" customHeight="1">
      <c r="B369" s="170" t="s">
        <v>201</v>
      </c>
      <c r="C369" s="396" t="str">
        <f>'●1-5DB'!BQ5</f>
        <v>-</v>
      </c>
      <c r="D369" s="397"/>
      <c r="E369" s="177" t="str">
        <f>IF(C369="-","-",RANK(C369,C$369:D$394))</f>
        <v>-</v>
      </c>
      <c r="F369" s="398" t="s">
        <v>368</v>
      </c>
      <c r="G369" s="397"/>
      <c r="H369" s="181" t="s">
        <v>368</v>
      </c>
      <c r="I369" s="396">
        <f>'●1-5DB'!BU5</f>
        <v>424285</v>
      </c>
      <c r="J369" s="397"/>
      <c r="K369" s="177">
        <f>IF(I369="-","-",RANK(I369,I$369:J$394))</f>
        <v>1</v>
      </c>
      <c r="L369" s="398">
        <v>396676</v>
      </c>
      <c r="M369" s="397"/>
      <c r="N369" s="181">
        <v>1</v>
      </c>
      <c r="O369" s="396">
        <f>'●1-5DB'!BY5</f>
        <v>4277034</v>
      </c>
      <c r="P369" s="397"/>
      <c r="Q369" s="177">
        <f>IF(O369="-","-",RANK(O369,O$369:P$394))</f>
        <v>1</v>
      </c>
      <c r="R369" s="395">
        <v>3753669</v>
      </c>
      <c r="S369" s="328"/>
      <c r="T369" s="157">
        <v>3</v>
      </c>
    </row>
    <row r="370" spans="2:20" ht="24.75" customHeight="1">
      <c r="B370" s="170" t="s">
        <v>202</v>
      </c>
      <c r="C370" s="396" t="str">
        <f>'●1-5DB'!BQ6</f>
        <v>-</v>
      </c>
      <c r="D370" s="397"/>
      <c r="E370" s="177" t="str">
        <f t="shared" ref="E370:E393" si="19">IF(C370="-","-",RANK(C370,C$369:D$394))</f>
        <v>-</v>
      </c>
      <c r="F370" s="398" t="s">
        <v>368</v>
      </c>
      <c r="G370" s="397"/>
      <c r="H370" s="181" t="s">
        <v>368</v>
      </c>
      <c r="I370" s="396">
        <f>'●1-5DB'!BU6</f>
        <v>135349</v>
      </c>
      <c r="J370" s="397"/>
      <c r="K370" s="177">
        <f>IF(I370="-","-",RANK(I370,I$369:J$394))</f>
        <v>8</v>
      </c>
      <c r="L370" s="398">
        <v>126675</v>
      </c>
      <c r="M370" s="397"/>
      <c r="N370" s="181">
        <v>8</v>
      </c>
      <c r="O370" s="396">
        <f>'●1-5DB'!BY6</f>
        <v>33420</v>
      </c>
      <c r="P370" s="397"/>
      <c r="Q370" s="177">
        <f t="shared" ref="Q370:Q394" si="20">IF(O370="-","-",RANK(O370,O$369:P$394))</f>
        <v>25</v>
      </c>
      <c r="R370" s="398">
        <v>35274</v>
      </c>
      <c r="S370" s="397"/>
      <c r="T370" s="157">
        <v>26</v>
      </c>
    </row>
    <row r="371" spans="2:20" ht="24.75" customHeight="1">
      <c r="B371" s="170" t="s">
        <v>203</v>
      </c>
      <c r="C371" s="396" t="str">
        <f>'●1-5DB'!BQ7</f>
        <v>-</v>
      </c>
      <c r="D371" s="397"/>
      <c r="E371" s="177" t="str">
        <f t="shared" si="19"/>
        <v>-</v>
      </c>
      <c r="F371" s="398" t="s">
        <v>368</v>
      </c>
      <c r="G371" s="397"/>
      <c r="H371" s="181" t="s">
        <v>368</v>
      </c>
      <c r="I371" s="396">
        <f>'●1-5DB'!BU7</f>
        <v>41483</v>
      </c>
      <c r="J371" s="397"/>
      <c r="K371" s="177">
        <f t="shared" ref="K371:K394" si="21">IF(I371="-","-",RANK(I371,I$369:J$394))</f>
        <v>25</v>
      </c>
      <c r="L371" s="398">
        <v>37596</v>
      </c>
      <c r="M371" s="397"/>
      <c r="N371" s="181">
        <v>25</v>
      </c>
      <c r="O371" s="396">
        <f>'●1-5DB'!BY7</f>
        <v>32157</v>
      </c>
      <c r="P371" s="397"/>
      <c r="Q371" s="177">
        <f t="shared" si="20"/>
        <v>26</v>
      </c>
      <c r="R371" s="398">
        <v>50432</v>
      </c>
      <c r="S371" s="397"/>
      <c r="T371" s="157">
        <v>21</v>
      </c>
    </row>
    <row r="372" spans="2:20" ht="24.75" customHeight="1">
      <c r="B372" s="170" t="s">
        <v>204</v>
      </c>
      <c r="C372" s="396" t="str">
        <f>'●1-5DB'!BQ8</f>
        <v>-</v>
      </c>
      <c r="D372" s="397"/>
      <c r="E372" s="177" t="str">
        <f t="shared" si="19"/>
        <v>-</v>
      </c>
      <c r="F372" s="398" t="s">
        <v>368</v>
      </c>
      <c r="G372" s="397"/>
      <c r="H372" s="181" t="s">
        <v>368</v>
      </c>
      <c r="I372" s="396">
        <f>'●1-5DB'!BU8</f>
        <v>113421</v>
      </c>
      <c r="J372" s="397"/>
      <c r="K372" s="177">
        <f t="shared" si="21"/>
        <v>10</v>
      </c>
      <c r="L372" s="398">
        <v>95065</v>
      </c>
      <c r="M372" s="397"/>
      <c r="N372" s="181">
        <v>10</v>
      </c>
      <c r="O372" s="396">
        <f>'●1-5DB'!BY8</f>
        <v>49380</v>
      </c>
      <c r="P372" s="397"/>
      <c r="Q372" s="177">
        <f t="shared" si="20"/>
        <v>22</v>
      </c>
      <c r="R372" s="398">
        <v>47533</v>
      </c>
      <c r="S372" s="397"/>
      <c r="T372" s="157">
        <v>22</v>
      </c>
    </row>
    <row r="373" spans="2:20" ht="24.75" customHeight="1">
      <c r="B373" s="170" t="s">
        <v>205</v>
      </c>
      <c r="C373" s="396" t="str">
        <f>'●1-5DB'!BQ9</f>
        <v>-</v>
      </c>
      <c r="D373" s="397"/>
      <c r="E373" s="177" t="str">
        <f t="shared" si="19"/>
        <v>-</v>
      </c>
      <c r="F373" s="398" t="s">
        <v>368</v>
      </c>
      <c r="G373" s="397"/>
      <c r="H373" s="181" t="s">
        <v>368</v>
      </c>
      <c r="I373" s="396">
        <f>'●1-5DB'!BU9</f>
        <v>98454</v>
      </c>
      <c r="J373" s="397"/>
      <c r="K373" s="177">
        <f t="shared" si="21"/>
        <v>11</v>
      </c>
      <c r="L373" s="398">
        <v>91839</v>
      </c>
      <c r="M373" s="397"/>
      <c r="N373" s="181">
        <v>12</v>
      </c>
      <c r="O373" s="396">
        <f>'●1-5DB'!BY9</f>
        <v>2654030</v>
      </c>
      <c r="P373" s="397"/>
      <c r="Q373" s="177">
        <f t="shared" si="20"/>
        <v>7</v>
      </c>
      <c r="R373" s="398">
        <v>2503252</v>
      </c>
      <c r="S373" s="397"/>
      <c r="T373" s="157">
        <v>7</v>
      </c>
    </row>
    <row r="374" spans="2:20" ht="24.75" customHeight="1">
      <c r="B374" s="170" t="s">
        <v>206</v>
      </c>
      <c r="C374" s="396" t="str">
        <f>'●1-5DB'!BQ10</f>
        <v>-</v>
      </c>
      <c r="D374" s="397"/>
      <c r="E374" s="177" t="str">
        <f t="shared" si="19"/>
        <v>-</v>
      </c>
      <c r="F374" s="398" t="s">
        <v>368</v>
      </c>
      <c r="G374" s="397"/>
      <c r="H374" s="181" t="s">
        <v>368</v>
      </c>
      <c r="I374" s="396">
        <f>'●1-5DB'!BU10</f>
        <v>214797</v>
      </c>
      <c r="J374" s="397"/>
      <c r="K374" s="177">
        <f t="shared" si="21"/>
        <v>3</v>
      </c>
      <c r="L374" s="398">
        <v>198233</v>
      </c>
      <c r="M374" s="397"/>
      <c r="N374" s="181">
        <v>3</v>
      </c>
      <c r="O374" s="396">
        <f>'●1-5DB'!BY10</f>
        <v>39645</v>
      </c>
      <c r="P374" s="397"/>
      <c r="Q374" s="177">
        <f t="shared" si="20"/>
        <v>24</v>
      </c>
      <c r="R374" s="398">
        <v>40715</v>
      </c>
      <c r="S374" s="397"/>
      <c r="T374" s="157">
        <v>25</v>
      </c>
    </row>
    <row r="375" spans="2:20" ht="24.75" customHeight="1">
      <c r="B375" s="170" t="s">
        <v>207</v>
      </c>
      <c r="C375" s="396" t="str">
        <f>'●1-5DB'!BQ11</f>
        <v>-</v>
      </c>
      <c r="D375" s="397"/>
      <c r="E375" s="177" t="str">
        <f t="shared" si="19"/>
        <v>-</v>
      </c>
      <c r="F375" s="398" t="s">
        <v>368</v>
      </c>
      <c r="G375" s="397"/>
      <c r="H375" s="181" t="s">
        <v>368</v>
      </c>
      <c r="I375" s="396">
        <f>'●1-5DB'!BU11</f>
        <v>88940</v>
      </c>
      <c r="J375" s="397"/>
      <c r="K375" s="177">
        <f t="shared" si="21"/>
        <v>14</v>
      </c>
      <c r="L375" s="398">
        <v>79159</v>
      </c>
      <c r="M375" s="397"/>
      <c r="N375" s="181">
        <v>14</v>
      </c>
      <c r="O375" s="396">
        <f>'●1-5DB'!BY11</f>
        <v>470798</v>
      </c>
      <c r="P375" s="397"/>
      <c r="Q375" s="177">
        <f t="shared" si="20"/>
        <v>16</v>
      </c>
      <c r="R375" s="398">
        <v>286736</v>
      </c>
      <c r="S375" s="397"/>
      <c r="T375" s="157">
        <v>16</v>
      </c>
    </row>
    <row r="376" spans="2:20" ht="24.75" customHeight="1">
      <c r="B376" s="170" t="s">
        <v>208</v>
      </c>
      <c r="C376" s="396" t="str">
        <f>'●1-5DB'!BQ12</f>
        <v>-</v>
      </c>
      <c r="D376" s="397"/>
      <c r="E376" s="177" t="str">
        <f t="shared" si="19"/>
        <v>-</v>
      </c>
      <c r="F376" s="398" t="s">
        <v>368</v>
      </c>
      <c r="G376" s="397"/>
      <c r="H376" s="181" t="s">
        <v>368</v>
      </c>
      <c r="I376" s="396">
        <f>'●1-5DB'!BU12</f>
        <v>169941</v>
      </c>
      <c r="J376" s="397"/>
      <c r="K376" s="177">
        <f t="shared" si="21"/>
        <v>5</v>
      </c>
      <c r="L376" s="398">
        <v>143132</v>
      </c>
      <c r="M376" s="397"/>
      <c r="N376" s="181">
        <v>4</v>
      </c>
      <c r="O376" s="396">
        <f>'●1-5DB'!BY12</f>
        <v>55103</v>
      </c>
      <c r="P376" s="397"/>
      <c r="Q376" s="177">
        <f t="shared" si="20"/>
        <v>20</v>
      </c>
      <c r="R376" s="398">
        <v>55376</v>
      </c>
      <c r="S376" s="397"/>
      <c r="T376" s="157">
        <v>19</v>
      </c>
    </row>
    <row r="377" spans="2:20" ht="24.75" customHeight="1">
      <c r="B377" s="170" t="s">
        <v>209</v>
      </c>
      <c r="C377" s="396" t="str">
        <f>'●1-5DB'!BQ13</f>
        <v>-</v>
      </c>
      <c r="D377" s="397"/>
      <c r="E377" s="177" t="str">
        <f t="shared" si="19"/>
        <v>-</v>
      </c>
      <c r="F377" s="398" t="s">
        <v>368</v>
      </c>
      <c r="G377" s="397"/>
      <c r="H377" s="181" t="s">
        <v>368</v>
      </c>
      <c r="I377" s="396">
        <f>'●1-5DB'!BU13</f>
        <v>360071</v>
      </c>
      <c r="J377" s="397"/>
      <c r="K377" s="177">
        <f t="shared" si="21"/>
        <v>2</v>
      </c>
      <c r="L377" s="398">
        <v>315919</v>
      </c>
      <c r="M377" s="397"/>
      <c r="N377" s="181">
        <v>2</v>
      </c>
      <c r="O377" s="396">
        <f>'●1-5DB'!BY13</f>
        <v>1377102</v>
      </c>
      <c r="P377" s="397"/>
      <c r="Q377" s="177">
        <f t="shared" si="20"/>
        <v>12</v>
      </c>
      <c r="R377" s="398">
        <v>759915</v>
      </c>
      <c r="S377" s="397"/>
      <c r="T377" s="157">
        <v>14</v>
      </c>
    </row>
    <row r="378" spans="2:20" ht="24.75" customHeight="1">
      <c r="B378" s="170" t="s">
        <v>210</v>
      </c>
      <c r="C378" s="396" t="str">
        <f>'●1-5DB'!BQ14</f>
        <v>-</v>
      </c>
      <c r="D378" s="397"/>
      <c r="E378" s="177" t="str">
        <f t="shared" si="19"/>
        <v>-</v>
      </c>
      <c r="F378" s="398" t="s">
        <v>368</v>
      </c>
      <c r="G378" s="397"/>
      <c r="H378" s="181" t="s">
        <v>368</v>
      </c>
      <c r="I378" s="396">
        <f>'●1-5DB'!BU14</f>
        <v>73761</v>
      </c>
      <c r="J378" s="397"/>
      <c r="K378" s="177">
        <f t="shared" si="21"/>
        <v>17</v>
      </c>
      <c r="L378" s="398">
        <v>61086</v>
      </c>
      <c r="M378" s="397"/>
      <c r="N378" s="181">
        <v>19</v>
      </c>
      <c r="O378" s="396">
        <f>'●1-5DB'!BY14</f>
        <v>40623</v>
      </c>
      <c r="P378" s="397"/>
      <c r="Q378" s="177">
        <f t="shared" si="20"/>
        <v>23</v>
      </c>
      <c r="R378" s="398">
        <v>41691</v>
      </c>
      <c r="S378" s="397"/>
      <c r="T378" s="157">
        <v>24</v>
      </c>
    </row>
    <row r="379" spans="2:20" ht="24.75" customHeight="1">
      <c r="B379" s="170" t="s">
        <v>211</v>
      </c>
      <c r="C379" s="396" t="str">
        <f>'●1-5DB'!BQ15</f>
        <v>-</v>
      </c>
      <c r="D379" s="397"/>
      <c r="E379" s="177" t="str">
        <f t="shared" si="19"/>
        <v>-</v>
      </c>
      <c r="F379" s="398" t="s">
        <v>368</v>
      </c>
      <c r="G379" s="397"/>
      <c r="H379" s="181" t="s">
        <v>368</v>
      </c>
      <c r="I379" s="396">
        <f>'●1-5DB'!BU15</f>
        <v>173761</v>
      </c>
      <c r="J379" s="397"/>
      <c r="K379" s="177">
        <f t="shared" si="21"/>
        <v>4</v>
      </c>
      <c r="L379" s="398">
        <v>139058</v>
      </c>
      <c r="M379" s="397"/>
      <c r="N379" s="181">
        <v>6</v>
      </c>
      <c r="O379" s="396">
        <f>'●1-5DB'!BY15</f>
        <v>799355</v>
      </c>
      <c r="P379" s="397"/>
      <c r="Q379" s="177">
        <f t="shared" si="20"/>
        <v>14</v>
      </c>
      <c r="R379" s="398">
        <v>533874</v>
      </c>
      <c r="S379" s="397"/>
      <c r="T379" s="157">
        <v>15</v>
      </c>
    </row>
    <row r="380" spans="2:20" ht="24.75" customHeight="1">
      <c r="B380" s="170" t="s">
        <v>212</v>
      </c>
      <c r="C380" s="396" t="str">
        <f>'●1-5DB'!BQ16</f>
        <v>-</v>
      </c>
      <c r="D380" s="397"/>
      <c r="E380" s="177" t="str">
        <f t="shared" si="19"/>
        <v>-</v>
      </c>
      <c r="F380" s="398" t="s">
        <v>368</v>
      </c>
      <c r="G380" s="397"/>
      <c r="H380" s="181" t="s">
        <v>368</v>
      </c>
      <c r="I380" s="396">
        <f>'●1-5DB'!BU16</f>
        <v>156773</v>
      </c>
      <c r="J380" s="397"/>
      <c r="K380" s="177">
        <f t="shared" si="21"/>
        <v>6</v>
      </c>
      <c r="L380" s="398">
        <v>142838</v>
      </c>
      <c r="M380" s="397"/>
      <c r="N380" s="181">
        <v>5</v>
      </c>
      <c r="O380" s="396">
        <f>'●1-5DB'!BY16</f>
        <v>932061</v>
      </c>
      <c r="P380" s="397"/>
      <c r="Q380" s="177">
        <f t="shared" si="20"/>
        <v>13</v>
      </c>
      <c r="R380" s="398">
        <v>779816</v>
      </c>
      <c r="S380" s="397"/>
      <c r="T380" s="157">
        <v>13</v>
      </c>
    </row>
    <row r="381" spans="2:20" ht="24.75" customHeight="1">
      <c r="B381" s="170" t="s">
        <v>213</v>
      </c>
      <c r="C381" s="396" t="str">
        <f>'●1-5DB'!BQ17</f>
        <v>-</v>
      </c>
      <c r="D381" s="397"/>
      <c r="E381" s="177" t="str">
        <f t="shared" si="19"/>
        <v>-</v>
      </c>
      <c r="F381" s="398" t="s">
        <v>368</v>
      </c>
      <c r="G381" s="397"/>
      <c r="H381" s="181" t="s">
        <v>368</v>
      </c>
      <c r="I381" s="396">
        <f>'●1-5DB'!BU17</f>
        <v>114004</v>
      </c>
      <c r="J381" s="397"/>
      <c r="K381" s="177">
        <f t="shared" si="21"/>
        <v>9</v>
      </c>
      <c r="L381" s="398">
        <v>116641</v>
      </c>
      <c r="M381" s="397"/>
      <c r="N381" s="181">
        <v>9</v>
      </c>
      <c r="O381" s="396">
        <f>'●1-5DB'!BY17</f>
        <v>4103675</v>
      </c>
      <c r="P381" s="397"/>
      <c r="Q381" s="177">
        <f t="shared" si="20"/>
        <v>2</v>
      </c>
      <c r="R381" s="398">
        <v>4037189</v>
      </c>
      <c r="S381" s="397"/>
      <c r="T381" s="157">
        <v>1</v>
      </c>
    </row>
    <row r="382" spans="2:20" ht="24.75" customHeight="1">
      <c r="B382" s="170" t="s">
        <v>214</v>
      </c>
      <c r="C382" s="396" t="str">
        <f>'●1-5DB'!BQ18</f>
        <v>-</v>
      </c>
      <c r="D382" s="397"/>
      <c r="E382" s="177" t="str">
        <f t="shared" si="19"/>
        <v>-</v>
      </c>
      <c r="F382" s="398" t="s">
        <v>368</v>
      </c>
      <c r="G382" s="397"/>
      <c r="H382" s="181" t="s">
        <v>368</v>
      </c>
      <c r="I382" s="396">
        <f>'●1-5DB'!BU18</f>
        <v>71641</v>
      </c>
      <c r="J382" s="397"/>
      <c r="K382" s="177">
        <f t="shared" si="21"/>
        <v>18</v>
      </c>
      <c r="L382" s="398">
        <v>63611</v>
      </c>
      <c r="M382" s="397"/>
      <c r="N382" s="181">
        <v>16</v>
      </c>
      <c r="O382" s="396">
        <f>'●1-5DB'!BY18</f>
        <v>52573</v>
      </c>
      <c r="P382" s="397"/>
      <c r="Q382" s="177">
        <f t="shared" si="20"/>
        <v>21</v>
      </c>
      <c r="R382" s="398">
        <v>42472</v>
      </c>
      <c r="S382" s="397"/>
      <c r="T382" s="157">
        <v>23</v>
      </c>
    </row>
    <row r="383" spans="2:20" ht="24.75" customHeight="1">
      <c r="B383" s="170" t="s">
        <v>215</v>
      </c>
      <c r="C383" s="396" t="str">
        <f>'●1-5DB'!BQ19</f>
        <v>-</v>
      </c>
      <c r="D383" s="397"/>
      <c r="E383" s="177" t="str">
        <f t="shared" si="19"/>
        <v>-</v>
      </c>
      <c r="F383" s="398" t="s">
        <v>368</v>
      </c>
      <c r="G383" s="397"/>
      <c r="H383" s="181" t="s">
        <v>368</v>
      </c>
      <c r="I383" s="396">
        <f>'●1-5DB'!BU19</f>
        <v>46067</v>
      </c>
      <c r="J383" s="397"/>
      <c r="K383" s="177">
        <f t="shared" si="21"/>
        <v>23</v>
      </c>
      <c r="L383" s="398">
        <v>40222</v>
      </c>
      <c r="M383" s="397"/>
      <c r="N383" s="181">
        <v>23</v>
      </c>
      <c r="O383" s="396">
        <f>'●1-5DB'!BY19</f>
        <v>74390</v>
      </c>
      <c r="P383" s="397"/>
      <c r="Q383" s="177">
        <f t="shared" si="20"/>
        <v>18</v>
      </c>
      <c r="R383" s="398">
        <v>78508</v>
      </c>
      <c r="S383" s="397"/>
      <c r="T383" s="157">
        <v>17</v>
      </c>
    </row>
    <row r="384" spans="2:20" ht="24.75" customHeight="1">
      <c r="B384" s="171" t="s">
        <v>216</v>
      </c>
      <c r="C384" s="402" t="str">
        <f>'●1-5DB'!BQ20</f>
        <v>-</v>
      </c>
      <c r="D384" s="403"/>
      <c r="E384" s="178" t="str">
        <f t="shared" si="19"/>
        <v>-</v>
      </c>
      <c r="F384" s="404" t="s">
        <v>368</v>
      </c>
      <c r="G384" s="403"/>
      <c r="H384" s="182" t="s">
        <v>368</v>
      </c>
      <c r="I384" s="402">
        <f>'●1-5DB'!BU20</f>
        <v>32339</v>
      </c>
      <c r="J384" s="403"/>
      <c r="K384" s="178">
        <f t="shared" si="21"/>
        <v>26</v>
      </c>
      <c r="L384" s="404">
        <v>28759</v>
      </c>
      <c r="M384" s="403"/>
      <c r="N384" s="182">
        <v>26</v>
      </c>
      <c r="O384" s="402">
        <f>'●1-5DB'!BY20</f>
        <v>2185747</v>
      </c>
      <c r="P384" s="403"/>
      <c r="Q384" s="178">
        <f t="shared" si="20"/>
        <v>8</v>
      </c>
      <c r="R384" s="404">
        <v>2358649</v>
      </c>
      <c r="S384" s="403"/>
      <c r="T384" s="175">
        <v>8</v>
      </c>
    </row>
    <row r="385" spans="2:20" ht="24.75" customHeight="1">
      <c r="B385" s="170" t="s">
        <v>217</v>
      </c>
      <c r="C385" s="396" t="str">
        <f>'●1-5DB'!BQ21</f>
        <v>-</v>
      </c>
      <c r="D385" s="397"/>
      <c r="E385" s="177" t="str">
        <f t="shared" si="19"/>
        <v>-</v>
      </c>
      <c r="F385" s="398" t="s">
        <v>368</v>
      </c>
      <c r="G385" s="397"/>
      <c r="H385" s="181" t="s">
        <v>368</v>
      </c>
      <c r="I385" s="396">
        <f>'●1-5DB'!BU21</f>
        <v>58083</v>
      </c>
      <c r="J385" s="397"/>
      <c r="K385" s="177">
        <f t="shared" si="21"/>
        <v>22</v>
      </c>
      <c r="L385" s="398">
        <v>53031</v>
      </c>
      <c r="M385" s="397"/>
      <c r="N385" s="181">
        <v>22</v>
      </c>
      <c r="O385" s="396">
        <f>'●1-5DB'!BY21</f>
        <v>1545618</v>
      </c>
      <c r="P385" s="397"/>
      <c r="Q385" s="177">
        <f t="shared" si="20"/>
        <v>11</v>
      </c>
      <c r="R385" s="398">
        <v>1531702</v>
      </c>
      <c r="S385" s="397"/>
      <c r="T385" s="157">
        <v>11</v>
      </c>
    </row>
    <row r="386" spans="2:20" ht="24.75" customHeight="1">
      <c r="B386" s="170" t="s">
        <v>218</v>
      </c>
      <c r="C386" s="396" t="str">
        <f>'●1-5DB'!BQ22</f>
        <v>-</v>
      </c>
      <c r="D386" s="397"/>
      <c r="E386" s="177" t="str">
        <f t="shared" si="19"/>
        <v>-</v>
      </c>
      <c r="F386" s="398" t="s">
        <v>368</v>
      </c>
      <c r="G386" s="397"/>
      <c r="H386" s="181" t="s">
        <v>368</v>
      </c>
      <c r="I386" s="396">
        <f>'●1-5DB'!BU22</f>
        <v>75081</v>
      </c>
      <c r="J386" s="397"/>
      <c r="K386" s="177">
        <f t="shared" si="21"/>
        <v>15</v>
      </c>
      <c r="L386" s="398">
        <v>71994</v>
      </c>
      <c r="M386" s="397"/>
      <c r="N386" s="181">
        <v>15</v>
      </c>
      <c r="O386" s="396">
        <f>'●1-5DB'!BY22</f>
        <v>1873286</v>
      </c>
      <c r="P386" s="397"/>
      <c r="Q386" s="177">
        <f t="shared" si="20"/>
        <v>9</v>
      </c>
      <c r="R386" s="398">
        <v>1734733</v>
      </c>
      <c r="S386" s="397"/>
      <c r="T386" s="157">
        <v>10</v>
      </c>
    </row>
    <row r="387" spans="2:20" ht="24.75" customHeight="1">
      <c r="B387" s="170" t="s">
        <v>219</v>
      </c>
      <c r="C387" s="396" t="str">
        <f>'●1-5DB'!BQ23</f>
        <v>-</v>
      </c>
      <c r="D387" s="397"/>
      <c r="E387" s="177" t="str">
        <f t="shared" si="19"/>
        <v>-</v>
      </c>
      <c r="F387" s="398" t="s">
        <v>368</v>
      </c>
      <c r="G387" s="397"/>
      <c r="H387" s="181" t="s">
        <v>368</v>
      </c>
      <c r="I387" s="396">
        <f>'●1-5DB'!BU23</f>
        <v>61199</v>
      </c>
      <c r="J387" s="397"/>
      <c r="K387" s="177">
        <f t="shared" si="21"/>
        <v>21</v>
      </c>
      <c r="L387" s="398">
        <v>55801</v>
      </c>
      <c r="M387" s="397"/>
      <c r="N387" s="181">
        <v>21</v>
      </c>
      <c r="O387" s="396">
        <f>'●1-5DB'!BY23</f>
        <v>3880614</v>
      </c>
      <c r="P387" s="397"/>
      <c r="Q387" s="177">
        <f t="shared" si="20"/>
        <v>3</v>
      </c>
      <c r="R387" s="398">
        <v>3757948</v>
      </c>
      <c r="S387" s="397"/>
      <c r="T387" s="157">
        <v>2</v>
      </c>
    </row>
    <row r="388" spans="2:20" ht="24.75" customHeight="1">
      <c r="B388" s="170" t="s">
        <v>220</v>
      </c>
      <c r="C388" s="396" t="str">
        <f>'●1-5DB'!BQ24</f>
        <v>-</v>
      </c>
      <c r="D388" s="397"/>
      <c r="E388" s="177" t="str">
        <f t="shared" si="19"/>
        <v>-</v>
      </c>
      <c r="F388" s="398" t="s">
        <v>368</v>
      </c>
      <c r="G388" s="397"/>
      <c r="H388" s="181" t="s">
        <v>368</v>
      </c>
      <c r="I388" s="396">
        <f>'●1-5DB'!BU24</f>
        <v>93848</v>
      </c>
      <c r="J388" s="397"/>
      <c r="K388" s="177">
        <f t="shared" si="21"/>
        <v>13</v>
      </c>
      <c r="L388" s="398">
        <v>91321</v>
      </c>
      <c r="M388" s="397"/>
      <c r="N388" s="181">
        <v>13</v>
      </c>
      <c r="O388" s="396">
        <f>'●1-5DB'!BY24</f>
        <v>2745572</v>
      </c>
      <c r="P388" s="397"/>
      <c r="Q388" s="177">
        <f t="shared" si="20"/>
        <v>6</v>
      </c>
      <c r="R388" s="398">
        <v>2776907</v>
      </c>
      <c r="S388" s="397"/>
      <c r="T388" s="157">
        <v>6</v>
      </c>
    </row>
    <row r="389" spans="2:20" ht="24.75" customHeight="1">
      <c r="B389" s="170" t="s">
        <v>221</v>
      </c>
      <c r="C389" s="396" t="str">
        <f>'●1-5DB'!BQ25</f>
        <v>-</v>
      </c>
      <c r="D389" s="397"/>
      <c r="E389" s="177" t="str">
        <f t="shared" si="19"/>
        <v>-</v>
      </c>
      <c r="F389" s="398" t="s">
        <v>368</v>
      </c>
      <c r="G389" s="397"/>
      <c r="H389" s="181" t="s">
        <v>368</v>
      </c>
      <c r="I389" s="396">
        <f>'●1-5DB'!BU25</f>
        <v>69110</v>
      </c>
      <c r="J389" s="397"/>
      <c r="K389" s="177">
        <f t="shared" si="21"/>
        <v>19</v>
      </c>
      <c r="L389" s="398">
        <v>62708</v>
      </c>
      <c r="M389" s="397"/>
      <c r="N389" s="181">
        <v>17</v>
      </c>
      <c r="O389" s="396">
        <f>'●1-5DB'!BY25</f>
        <v>1783786</v>
      </c>
      <c r="P389" s="397"/>
      <c r="Q389" s="177">
        <f t="shared" si="20"/>
        <v>10</v>
      </c>
      <c r="R389" s="398">
        <v>1890659</v>
      </c>
      <c r="S389" s="397"/>
      <c r="T389" s="157">
        <v>9</v>
      </c>
    </row>
    <row r="390" spans="2:20" ht="24.75" customHeight="1">
      <c r="B390" s="170" t="s">
        <v>222</v>
      </c>
      <c r="C390" s="396" t="str">
        <f>'●1-5DB'!BQ26</f>
        <v>-</v>
      </c>
      <c r="D390" s="397"/>
      <c r="E390" s="177" t="str">
        <f t="shared" si="19"/>
        <v>-</v>
      </c>
      <c r="F390" s="398" t="s">
        <v>368</v>
      </c>
      <c r="G390" s="397"/>
      <c r="H390" s="181" t="s">
        <v>368</v>
      </c>
      <c r="I390" s="396">
        <f>'●1-5DB'!BU26</f>
        <v>96504</v>
      </c>
      <c r="J390" s="397"/>
      <c r="K390" s="177">
        <f t="shared" si="21"/>
        <v>12</v>
      </c>
      <c r="L390" s="398">
        <v>94323</v>
      </c>
      <c r="M390" s="397"/>
      <c r="N390" s="181">
        <v>11</v>
      </c>
      <c r="O390" s="396">
        <f>'●1-5DB'!BY26</f>
        <v>65843</v>
      </c>
      <c r="P390" s="397"/>
      <c r="Q390" s="177">
        <f t="shared" si="20"/>
        <v>19</v>
      </c>
      <c r="R390" s="398">
        <v>66071</v>
      </c>
      <c r="S390" s="397"/>
      <c r="T390" s="157">
        <v>18</v>
      </c>
    </row>
    <row r="391" spans="2:20" ht="24.75" customHeight="1">
      <c r="B391" s="170" t="s">
        <v>223</v>
      </c>
      <c r="C391" s="396" t="str">
        <f>'●1-5DB'!BQ27</f>
        <v>-</v>
      </c>
      <c r="D391" s="397"/>
      <c r="E391" s="177" t="str">
        <f t="shared" si="19"/>
        <v>-</v>
      </c>
      <c r="F391" s="398" t="s">
        <v>368</v>
      </c>
      <c r="G391" s="397"/>
      <c r="H391" s="181" t="s">
        <v>368</v>
      </c>
      <c r="I391" s="396">
        <f>'●1-5DB'!BU27</f>
        <v>74212</v>
      </c>
      <c r="J391" s="397"/>
      <c r="K391" s="177">
        <f t="shared" si="21"/>
        <v>16</v>
      </c>
      <c r="L391" s="398">
        <v>62393</v>
      </c>
      <c r="M391" s="397"/>
      <c r="N391" s="181">
        <v>18</v>
      </c>
      <c r="O391" s="396">
        <f>'●1-5DB'!BY27</f>
        <v>727259</v>
      </c>
      <c r="P391" s="397"/>
      <c r="Q391" s="177">
        <f t="shared" si="20"/>
        <v>15</v>
      </c>
      <c r="R391" s="398">
        <v>804859</v>
      </c>
      <c r="S391" s="397"/>
      <c r="T391" s="157">
        <v>12</v>
      </c>
    </row>
    <row r="392" spans="2:20" ht="24.75" customHeight="1">
      <c r="B392" s="170" t="s">
        <v>224</v>
      </c>
      <c r="C392" s="396" t="str">
        <f>'●1-5DB'!BQ28</f>
        <v>-</v>
      </c>
      <c r="D392" s="397"/>
      <c r="E392" s="177" t="str">
        <f t="shared" si="19"/>
        <v>-</v>
      </c>
      <c r="F392" s="398" t="s">
        <v>368</v>
      </c>
      <c r="G392" s="397"/>
      <c r="H392" s="181" t="s">
        <v>368</v>
      </c>
      <c r="I392" s="396">
        <f>'●1-5DB'!BU28</f>
        <v>41796</v>
      </c>
      <c r="J392" s="397"/>
      <c r="K392" s="177">
        <f t="shared" si="21"/>
        <v>24</v>
      </c>
      <c r="L392" s="398">
        <v>39750</v>
      </c>
      <c r="M392" s="397"/>
      <c r="N392" s="181">
        <v>24</v>
      </c>
      <c r="O392" s="396">
        <f>'●1-5DB'!BY28</f>
        <v>113879</v>
      </c>
      <c r="P392" s="397"/>
      <c r="Q392" s="177">
        <f t="shared" si="20"/>
        <v>17</v>
      </c>
      <c r="R392" s="398">
        <v>51524</v>
      </c>
      <c r="S392" s="397"/>
      <c r="T392" s="157">
        <v>20</v>
      </c>
    </row>
    <row r="393" spans="2:20" ht="24.75" customHeight="1">
      <c r="B393" s="170" t="s">
        <v>225</v>
      </c>
      <c r="C393" s="396" t="str">
        <f>'●1-5DB'!BQ29</f>
        <v>-</v>
      </c>
      <c r="D393" s="397"/>
      <c r="E393" s="177" t="str">
        <f t="shared" si="19"/>
        <v>-</v>
      </c>
      <c r="F393" s="398" t="s">
        <v>368</v>
      </c>
      <c r="G393" s="397"/>
      <c r="H393" s="181" t="s">
        <v>368</v>
      </c>
      <c r="I393" s="396">
        <f>'●1-5DB'!BU29</f>
        <v>66119</v>
      </c>
      <c r="J393" s="397"/>
      <c r="K393" s="177">
        <f t="shared" si="21"/>
        <v>20</v>
      </c>
      <c r="L393" s="398">
        <v>60770</v>
      </c>
      <c r="M393" s="397"/>
      <c r="N393" s="181">
        <v>20</v>
      </c>
      <c r="O393" s="396">
        <f>'●1-5DB'!BY29</f>
        <v>3779407</v>
      </c>
      <c r="P393" s="397"/>
      <c r="Q393" s="177">
        <f t="shared" si="20"/>
        <v>4</v>
      </c>
      <c r="R393" s="398">
        <v>3683479</v>
      </c>
      <c r="S393" s="397"/>
      <c r="T393" s="157">
        <v>4</v>
      </c>
    </row>
    <row r="394" spans="2:20" ht="24.75" customHeight="1" thickBot="1">
      <c r="B394" s="170" t="s">
        <v>226</v>
      </c>
      <c r="C394" s="399" t="str">
        <f>'●1-5DB'!BQ30</f>
        <v>-</v>
      </c>
      <c r="D394" s="400"/>
      <c r="E394" s="179" t="str">
        <f>IF(C394="-","-",RANK(C394,C$369:D$394))</f>
        <v>-</v>
      </c>
      <c r="F394" s="398" t="s">
        <v>368</v>
      </c>
      <c r="G394" s="397"/>
      <c r="H394" s="181" t="s">
        <v>368</v>
      </c>
      <c r="I394" s="399">
        <f>'●1-5DB'!BU30</f>
        <v>148626</v>
      </c>
      <c r="J394" s="400"/>
      <c r="K394" s="179">
        <f t="shared" si="21"/>
        <v>7</v>
      </c>
      <c r="L394" s="398">
        <v>137797</v>
      </c>
      <c r="M394" s="397"/>
      <c r="N394" s="181">
        <v>7</v>
      </c>
      <c r="O394" s="399">
        <f>'●1-5DB'!BY30</f>
        <v>3030497</v>
      </c>
      <c r="P394" s="400"/>
      <c r="Q394" s="179">
        <f t="shared" si="20"/>
        <v>5</v>
      </c>
      <c r="R394" s="398">
        <v>3005685</v>
      </c>
      <c r="S394" s="397"/>
      <c r="T394" s="157">
        <v>5</v>
      </c>
    </row>
    <row r="395" spans="2:20" ht="24.75" customHeight="1">
      <c r="C395" s="166"/>
      <c r="D395" s="166"/>
      <c r="E395" s="166"/>
      <c r="F395" s="166"/>
      <c r="G395" s="166"/>
      <c r="H395" s="166"/>
      <c r="I395" s="166"/>
      <c r="J395" s="166"/>
      <c r="K395" s="166"/>
      <c r="L395" s="166"/>
      <c r="M395" s="166"/>
      <c r="N395" s="166"/>
      <c r="P395" s="82"/>
    </row>
    <row r="396" spans="2:20" ht="24.75" customHeight="1">
      <c r="C396" s="166"/>
      <c r="D396" s="166"/>
      <c r="E396" s="166"/>
      <c r="F396" s="166"/>
      <c r="G396" s="166"/>
      <c r="H396" s="166"/>
      <c r="I396" s="166"/>
      <c r="J396" s="166"/>
      <c r="K396" s="166"/>
      <c r="L396" s="166"/>
      <c r="M396" s="166"/>
      <c r="N396" s="166"/>
      <c r="P396" s="82"/>
    </row>
    <row r="397" spans="2:20" ht="24.75" customHeight="1">
      <c r="N397" s="83"/>
      <c r="P397" s="82"/>
    </row>
    <row r="398" spans="2:20" ht="24.75" customHeight="1">
      <c r="B398" s="85" t="s">
        <v>339</v>
      </c>
      <c r="J398" s="132"/>
      <c r="N398" s="83"/>
      <c r="P398" s="82"/>
      <c r="T398" s="158"/>
    </row>
    <row r="399" spans="2:20" ht="24.75" customHeight="1" thickBot="1">
      <c r="B399" s="408" t="s">
        <v>253</v>
      </c>
      <c r="C399" s="410" t="str">
        <f>'●1-5DB'!CS3</f>
        <v>交通安全対策特別交付金</v>
      </c>
      <c r="D399" s="410"/>
      <c r="E399" s="410"/>
      <c r="F399" s="410"/>
      <c r="G399" s="410"/>
      <c r="H399" s="410"/>
      <c r="I399" s="410" t="str">
        <f>'●1-5DB'!CW3</f>
        <v>分担金・負担金</v>
      </c>
      <c r="J399" s="410"/>
      <c r="K399" s="410"/>
      <c r="L399" s="410"/>
      <c r="M399" s="410"/>
      <c r="N399" s="410"/>
      <c r="O399" s="410" t="str">
        <f>'●1-5DB'!DA3</f>
        <v>使用料</v>
      </c>
      <c r="P399" s="410"/>
      <c r="Q399" s="410"/>
      <c r="R399" s="410"/>
      <c r="S399" s="410"/>
      <c r="T399" s="410"/>
    </row>
    <row r="400" spans="2:20" ht="24.75" customHeight="1">
      <c r="B400" s="367"/>
      <c r="C400" s="340" t="s">
        <v>760</v>
      </c>
      <c r="D400" s="341"/>
      <c r="E400" s="342"/>
      <c r="F400" s="343" t="s">
        <v>759</v>
      </c>
      <c r="G400" s="338"/>
      <c r="H400" s="339"/>
      <c r="I400" s="340" t="s">
        <v>760</v>
      </c>
      <c r="J400" s="341"/>
      <c r="K400" s="342"/>
      <c r="L400" s="343" t="s">
        <v>759</v>
      </c>
      <c r="M400" s="338"/>
      <c r="N400" s="339"/>
      <c r="O400" s="340" t="s">
        <v>760</v>
      </c>
      <c r="P400" s="341"/>
      <c r="Q400" s="342"/>
      <c r="R400" s="343" t="s">
        <v>759</v>
      </c>
      <c r="S400" s="338"/>
      <c r="T400" s="339"/>
    </row>
    <row r="401" spans="2:20" ht="24.75" customHeight="1">
      <c r="B401" s="367"/>
      <c r="C401" s="345"/>
      <c r="D401" s="378"/>
      <c r="E401" s="176" t="s">
        <v>340</v>
      </c>
      <c r="F401" s="378"/>
      <c r="G401" s="378"/>
      <c r="H401" s="180" t="s">
        <v>340</v>
      </c>
      <c r="I401" s="345"/>
      <c r="J401" s="378"/>
      <c r="K401" s="176" t="s">
        <v>340</v>
      </c>
      <c r="L401" s="378"/>
      <c r="M401" s="378"/>
      <c r="N401" s="180" t="s">
        <v>340</v>
      </c>
      <c r="O401" s="345"/>
      <c r="P401" s="378"/>
      <c r="Q401" s="176" t="s">
        <v>340</v>
      </c>
      <c r="R401" s="378"/>
      <c r="S401" s="378"/>
      <c r="T401" s="156" t="s">
        <v>340</v>
      </c>
    </row>
    <row r="402" spans="2:20" ht="24.75" customHeight="1">
      <c r="B402" s="170" t="s">
        <v>201</v>
      </c>
      <c r="C402" s="396">
        <f>'●1-5DB'!CS5</f>
        <v>73268</v>
      </c>
      <c r="D402" s="397"/>
      <c r="E402" s="177">
        <f>IF(C402="-","-",RANK(C402,C$402:D$427))</f>
        <v>1</v>
      </c>
      <c r="F402" s="395">
        <v>74714</v>
      </c>
      <c r="G402" s="328"/>
      <c r="H402" s="181">
        <v>1</v>
      </c>
      <c r="I402" s="327">
        <f>'●1-5DB'!CW5</f>
        <v>2065716</v>
      </c>
      <c r="J402" s="328"/>
      <c r="K402" s="177">
        <f>IF(I402="-","-",RANK(I402,I$402:J$427))</f>
        <v>1</v>
      </c>
      <c r="L402" s="395">
        <v>2037246</v>
      </c>
      <c r="M402" s="328"/>
      <c r="N402" s="181">
        <v>1</v>
      </c>
      <c r="O402" s="327">
        <f>'●1-5DB'!DA5</f>
        <v>1907106</v>
      </c>
      <c r="P402" s="328"/>
      <c r="Q402" s="177">
        <f>IF(O402="-","-",RANK(O402,O$402:P$427))</f>
        <v>1</v>
      </c>
      <c r="R402" s="395">
        <v>1885928</v>
      </c>
      <c r="S402" s="328"/>
      <c r="T402" s="157">
        <v>1</v>
      </c>
    </row>
    <row r="403" spans="2:20" ht="24.75" customHeight="1">
      <c r="B403" s="170" t="s">
        <v>202</v>
      </c>
      <c r="C403" s="396">
        <f>'●1-5DB'!CS6</f>
        <v>22229</v>
      </c>
      <c r="D403" s="397"/>
      <c r="E403" s="177">
        <f t="shared" ref="E403:E427" si="22">IF(C403="-","-",RANK(C403,C$402:D$427))</f>
        <v>5</v>
      </c>
      <c r="F403" s="398">
        <v>22726</v>
      </c>
      <c r="G403" s="397"/>
      <c r="H403" s="181">
        <v>5</v>
      </c>
      <c r="I403" s="327">
        <f>'●1-5DB'!CW6</f>
        <v>682178</v>
      </c>
      <c r="J403" s="328"/>
      <c r="K403" s="177">
        <f t="shared" ref="K403:K427" si="23">IF(I403="-","-",RANK(I403,I$402:J$427))</f>
        <v>6</v>
      </c>
      <c r="L403" s="398">
        <v>593321</v>
      </c>
      <c r="M403" s="397"/>
      <c r="N403" s="181">
        <v>8</v>
      </c>
      <c r="O403" s="327">
        <f>'●1-5DB'!DA6</f>
        <v>959429</v>
      </c>
      <c r="P403" s="328"/>
      <c r="Q403" s="177">
        <f t="shared" ref="Q403:Q427" si="24">IF(O403="-","-",RANK(O403,O$402:P$427))</f>
        <v>5</v>
      </c>
      <c r="R403" s="398">
        <v>969676</v>
      </c>
      <c r="S403" s="397"/>
      <c r="T403" s="157">
        <v>4</v>
      </c>
    </row>
    <row r="404" spans="2:20" ht="24.75" customHeight="1">
      <c r="B404" s="170" t="s">
        <v>203</v>
      </c>
      <c r="C404" s="396">
        <f>'●1-5DB'!CS7</f>
        <v>13639</v>
      </c>
      <c r="D404" s="397"/>
      <c r="E404" s="177">
        <f t="shared" si="22"/>
        <v>14</v>
      </c>
      <c r="F404" s="398">
        <v>14843</v>
      </c>
      <c r="G404" s="397"/>
      <c r="H404" s="181">
        <v>13</v>
      </c>
      <c r="I404" s="327">
        <f>'●1-5DB'!CW7</f>
        <v>457128</v>
      </c>
      <c r="J404" s="328"/>
      <c r="K404" s="177">
        <f t="shared" si="23"/>
        <v>14</v>
      </c>
      <c r="L404" s="398">
        <v>438845</v>
      </c>
      <c r="M404" s="397"/>
      <c r="N404" s="181">
        <v>14</v>
      </c>
      <c r="O404" s="327">
        <f>'●1-5DB'!DA7</f>
        <v>903308</v>
      </c>
      <c r="P404" s="328"/>
      <c r="Q404" s="177">
        <f t="shared" si="24"/>
        <v>7</v>
      </c>
      <c r="R404" s="398">
        <v>872635</v>
      </c>
      <c r="S404" s="397"/>
      <c r="T404" s="157">
        <v>7</v>
      </c>
    </row>
    <row r="405" spans="2:20" ht="24.75" customHeight="1">
      <c r="B405" s="170" t="s">
        <v>204</v>
      </c>
      <c r="C405" s="396">
        <f>'●1-5DB'!CS8</f>
        <v>19436</v>
      </c>
      <c r="D405" s="397"/>
      <c r="E405" s="177">
        <f t="shared" si="22"/>
        <v>7</v>
      </c>
      <c r="F405" s="398">
        <v>18641</v>
      </c>
      <c r="G405" s="397"/>
      <c r="H405" s="181">
        <v>10</v>
      </c>
      <c r="I405" s="327">
        <f>'●1-5DB'!CW8</f>
        <v>586626</v>
      </c>
      <c r="J405" s="328"/>
      <c r="K405" s="177">
        <f t="shared" si="23"/>
        <v>12</v>
      </c>
      <c r="L405" s="398">
        <v>536121</v>
      </c>
      <c r="M405" s="397"/>
      <c r="N405" s="181">
        <v>11</v>
      </c>
      <c r="O405" s="327">
        <f>'●1-5DB'!DA8</f>
        <v>948920</v>
      </c>
      <c r="P405" s="328"/>
      <c r="Q405" s="177">
        <f t="shared" si="24"/>
        <v>6</v>
      </c>
      <c r="R405" s="398">
        <v>903137</v>
      </c>
      <c r="S405" s="397"/>
      <c r="T405" s="157">
        <v>6</v>
      </c>
    </row>
    <row r="406" spans="2:20" ht="24.75" customHeight="1">
      <c r="B406" s="170" t="s">
        <v>205</v>
      </c>
      <c r="C406" s="396">
        <f>'●1-5DB'!CS9</f>
        <v>18965</v>
      </c>
      <c r="D406" s="397"/>
      <c r="E406" s="177">
        <f t="shared" si="22"/>
        <v>8</v>
      </c>
      <c r="F406" s="398">
        <v>20672</v>
      </c>
      <c r="G406" s="397"/>
      <c r="H406" s="181">
        <v>7</v>
      </c>
      <c r="I406" s="327">
        <f>'●1-5DB'!CW9</f>
        <v>955064</v>
      </c>
      <c r="J406" s="328"/>
      <c r="K406" s="177">
        <f t="shared" si="23"/>
        <v>4</v>
      </c>
      <c r="L406" s="398">
        <v>942834</v>
      </c>
      <c r="M406" s="397"/>
      <c r="N406" s="181">
        <v>4</v>
      </c>
      <c r="O406" s="327">
        <f>'●1-5DB'!DA9</f>
        <v>489035</v>
      </c>
      <c r="P406" s="328"/>
      <c r="Q406" s="177">
        <f t="shared" si="24"/>
        <v>14</v>
      </c>
      <c r="R406" s="398">
        <v>507501</v>
      </c>
      <c r="S406" s="397"/>
      <c r="T406" s="157">
        <v>14</v>
      </c>
    </row>
    <row r="407" spans="2:20" ht="24.75" customHeight="1">
      <c r="B407" s="170" t="s">
        <v>206</v>
      </c>
      <c r="C407" s="396">
        <f>'●1-5DB'!CS10</f>
        <v>24774</v>
      </c>
      <c r="D407" s="397"/>
      <c r="E407" s="177">
        <f t="shared" si="22"/>
        <v>3</v>
      </c>
      <c r="F407" s="398">
        <v>27684</v>
      </c>
      <c r="G407" s="397"/>
      <c r="H407" s="181">
        <v>3</v>
      </c>
      <c r="I407" s="327">
        <f>'●1-5DB'!CW10</f>
        <v>901058</v>
      </c>
      <c r="J407" s="328"/>
      <c r="K407" s="177">
        <f t="shared" si="23"/>
        <v>5</v>
      </c>
      <c r="L407" s="398">
        <v>788533</v>
      </c>
      <c r="M407" s="397"/>
      <c r="N407" s="181">
        <v>5</v>
      </c>
      <c r="O407" s="327">
        <f>'●1-5DB'!DA10</f>
        <v>1538089</v>
      </c>
      <c r="P407" s="328"/>
      <c r="Q407" s="177">
        <f t="shared" si="24"/>
        <v>2</v>
      </c>
      <c r="R407" s="398">
        <v>1513485</v>
      </c>
      <c r="S407" s="397"/>
      <c r="T407" s="157">
        <v>2</v>
      </c>
    </row>
    <row r="408" spans="2:20" ht="24.75" customHeight="1">
      <c r="B408" s="170" t="s">
        <v>207</v>
      </c>
      <c r="C408" s="396">
        <f>'●1-5DB'!CS11</f>
        <v>12900</v>
      </c>
      <c r="D408" s="397"/>
      <c r="E408" s="177">
        <f t="shared" si="22"/>
        <v>15</v>
      </c>
      <c r="F408" s="398">
        <v>12408</v>
      </c>
      <c r="G408" s="397"/>
      <c r="H408" s="181">
        <v>16</v>
      </c>
      <c r="I408" s="327">
        <f>'●1-5DB'!CW11</f>
        <v>604050</v>
      </c>
      <c r="J408" s="328"/>
      <c r="K408" s="177">
        <f t="shared" si="23"/>
        <v>11</v>
      </c>
      <c r="L408" s="398">
        <v>628487</v>
      </c>
      <c r="M408" s="397"/>
      <c r="N408" s="181">
        <v>6</v>
      </c>
      <c r="O408" s="327">
        <f>'●1-5DB'!DA11</f>
        <v>426415</v>
      </c>
      <c r="P408" s="328"/>
      <c r="Q408" s="177">
        <f t="shared" si="24"/>
        <v>16</v>
      </c>
      <c r="R408" s="398">
        <v>468013</v>
      </c>
      <c r="S408" s="397"/>
      <c r="T408" s="157">
        <v>15</v>
      </c>
    </row>
    <row r="409" spans="2:20" ht="24.75" customHeight="1">
      <c r="B409" s="170" t="s">
        <v>208</v>
      </c>
      <c r="C409" s="396">
        <f>'●1-5DB'!CS12</f>
        <v>23070</v>
      </c>
      <c r="D409" s="397"/>
      <c r="E409" s="177">
        <f t="shared" si="22"/>
        <v>4</v>
      </c>
      <c r="F409" s="398">
        <v>24318</v>
      </c>
      <c r="G409" s="397"/>
      <c r="H409" s="181">
        <v>4</v>
      </c>
      <c r="I409" s="327">
        <f>'●1-5DB'!CW12</f>
        <v>1250142</v>
      </c>
      <c r="J409" s="328"/>
      <c r="K409" s="177">
        <f t="shared" si="23"/>
        <v>3</v>
      </c>
      <c r="L409" s="398">
        <v>1107676</v>
      </c>
      <c r="M409" s="397"/>
      <c r="N409" s="181">
        <v>3</v>
      </c>
      <c r="O409" s="327">
        <f>'●1-5DB'!DA12</f>
        <v>1245430</v>
      </c>
      <c r="P409" s="328"/>
      <c r="Q409" s="177">
        <f t="shared" si="24"/>
        <v>3</v>
      </c>
      <c r="R409" s="398">
        <v>1202645</v>
      </c>
      <c r="S409" s="397"/>
      <c r="T409" s="157">
        <v>3</v>
      </c>
    </row>
    <row r="410" spans="2:20" ht="24.75" customHeight="1">
      <c r="B410" s="170" t="s">
        <v>209</v>
      </c>
      <c r="C410" s="396">
        <f>'●1-5DB'!CS13</f>
        <v>49715</v>
      </c>
      <c r="D410" s="397"/>
      <c r="E410" s="177">
        <f t="shared" si="22"/>
        <v>2</v>
      </c>
      <c r="F410" s="398">
        <v>50851</v>
      </c>
      <c r="G410" s="397"/>
      <c r="H410" s="181">
        <v>2</v>
      </c>
      <c r="I410" s="327">
        <f>'●1-5DB'!CW13</f>
        <v>1573269</v>
      </c>
      <c r="J410" s="328"/>
      <c r="K410" s="177">
        <f t="shared" si="23"/>
        <v>2</v>
      </c>
      <c r="L410" s="398">
        <v>1543044</v>
      </c>
      <c r="M410" s="397"/>
      <c r="N410" s="181">
        <v>2</v>
      </c>
      <c r="O410" s="327">
        <f>'●1-5DB'!DA13</f>
        <v>974202</v>
      </c>
      <c r="P410" s="328"/>
      <c r="Q410" s="177">
        <f t="shared" si="24"/>
        <v>4</v>
      </c>
      <c r="R410" s="398">
        <v>953739</v>
      </c>
      <c r="S410" s="397"/>
      <c r="T410" s="157">
        <v>5</v>
      </c>
    </row>
    <row r="411" spans="2:20" ht="24.75" customHeight="1">
      <c r="B411" s="170" t="s">
        <v>210</v>
      </c>
      <c r="C411" s="396">
        <f>'●1-5DB'!CS14</f>
        <v>9126</v>
      </c>
      <c r="D411" s="397"/>
      <c r="E411" s="177">
        <f t="shared" si="22"/>
        <v>22</v>
      </c>
      <c r="F411" s="398">
        <v>9581</v>
      </c>
      <c r="G411" s="397"/>
      <c r="H411" s="181">
        <v>20</v>
      </c>
      <c r="I411" s="327">
        <f>'●1-5DB'!CW14</f>
        <v>337564</v>
      </c>
      <c r="J411" s="328"/>
      <c r="K411" s="177">
        <f t="shared" si="23"/>
        <v>20</v>
      </c>
      <c r="L411" s="398">
        <v>278796</v>
      </c>
      <c r="M411" s="397"/>
      <c r="N411" s="181">
        <v>21</v>
      </c>
      <c r="O411" s="327">
        <f>'●1-5DB'!DA14</f>
        <v>525521</v>
      </c>
      <c r="P411" s="328"/>
      <c r="Q411" s="177">
        <f t="shared" si="24"/>
        <v>13</v>
      </c>
      <c r="R411" s="398">
        <v>515433</v>
      </c>
      <c r="S411" s="397"/>
      <c r="T411" s="157">
        <v>13</v>
      </c>
    </row>
    <row r="412" spans="2:20" ht="24.75" customHeight="1">
      <c r="B412" s="170" t="s">
        <v>211</v>
      </c>
      <c r="C412" s="396">
        <f>'●1-5DB'!CS15</f>
        <v>18125</v>
      </c>
      <c r="D412" s="397"/>
      <c r="E412" s="177">
        <f t="shared" si="22"/>
        <v>10</v>
      </c>
      <c r="F412" s="398">
        <v>18963</v>
      </c>
      <c r="G412" s="397"/>
      <c r="H412" s="181">
        <v>8</v>
      </c>
      <c r="I412" s="327">
        <f>'●1-5DB'!CW15</f>
        <v>614417</v>
      </c>
      <c r="J412" s="328"/>
      <c r="K412" s="177">
        <f t="shared" si="23"/>
        <v>8</v>
      </c>
      <c r="L412" s="398">
        <v>497966</v>
      </c>
      <c r="M412" s="397"/>
      <c r="N412" s="181">
        <v>13</v>
      </c>
      <c r="O412" s="327">
        <f>'●1-5DB'!DA15</f>
        <v>747633</v>
      </c>
      <c r="P412" s="328"/>
      <c r="Q412" s="177">
        <f t="shared" si="24"/>
        <v>9</v>
      </c>
      <c r="R412" s="398">
        <v>745215</v>
      </c>
      <c r="S412" s="397"/>
      <c r="T412" s="157">
        <v>9</v>
      </c>
    </row>
    <row r="413" spans="2:20" ht="24.75" customHeight="1">
      <c r="B413" s="170" t="s">
        <v>212</v>
      </c>
      <c r="C413" s="396">
        <f>'●1-5DB'!CS16</f>
        <v>20702</v>
      </c>
      <c r="D413" s="397"/>
      <c r="E413" s="177">
        <f t="shared" si="22"/>
        <v>6</v>
      </c>
      <c r="F413" s="398">
        <v>21819</v>
      </c>
      <c r="G413" s="397"/>
      <c r="H413" s="181">
        <v>6</v>
      </c>
      <c r="I413" s="327">
        <f>'●1-5DB'!CW16</f>
        <v>546974</v>
      </c>
      <c r="J413" s="328"/>
      <c r="K413" s="177">
        <f t="shared" si="23"/>
        <v>13</v>
      </c>
      <c r="L413" s="398">
        <v>510196</v>
      </c>
      <c r="M413" s="397"/>
      <c r="N413" s="181">
        <v>12</v>
      </c>
      <c r="O413" s="327">
        <f>'●1-5DB'!DA16</f>
        <v>760512</v>
      </c>
      <c r="P413" s="328"/>
      <c r="Q413" s="177">
        <f t="shared" si="24"/>
        <v>8</v>
      </c>
      <c r="R413" s="398">
        <v>766434</v>
      </c>
      <c r="S413" s="397"/>
      <c r="T413" s="157">
        <v>8</v>
      </c>
    </row>
    <row r="414" spans="2:20" ht="24.75" customHeight="1">
      <c r="B414" s="170" t="s">
        <v>213</v>
      </c>
      <c r="C414" s="396">
        <f>'●1-5DB'!CS17</f>
        <v>14440</v>
      </c>
      <c r="D414" s="397"/>
      <c r="E414" s="177">
        <f t="shared" si="22"/>
        <v>11</v>
      </c>
      <c r="F414" s="398">
        <v>15386</v>
      </c>
      <c r="G414" s="397"/>
      <c r="H414" s="181">
        <v>11</v>
      </c>
      <c r="I414" s="327">
        <f>'●1-5DB'!CW17</f>
        <v>352470</v>
      </c>
      <c r="J414" s="328"/>
      <c r="K414" s="177">
        <f t="shared" si="23"/>
        <v>19</v>
      </c>
      <c r="L414" s="398">
        <v>335913</v>
      </c>
      <c r="M414" s="397"/>
      <c r="N414" s="181">
        <v>18</v>
      </c>
      <c r="O414" s="327">
        <f>'●1-5DB'!DA17</f>
        <v>686974</v>
      </c>
      <c r="P414" s="328"/>
      <c r="Q414" s="177">
        <f t="shared" si="24"/>
        <v>10</v>
      </c>
      <c r="R414" s="398">
        <v>676570</v>
      </c>
      <c r="S414" s="397"/>
      <c r="T414" s="157">
        <v>10</v>
      </c>
    </row>
    <row r="415" spans="2:20" ht="24.75" customHeight="1">
      <c r="B415" s="170" t="s">
        <v>214</v>
      </c>
      <c r="C415" s="396">
        <f>'●1-5DB'!CS18</f>
        <v>9742</v>
      </c>
      <c r="D415" s="397"/>
      <c r="E415" s="177">
        <f t="shared" si="22"/>
        <v>19</v>
      </c>
      <c r="F415" s="398">
        <v>10017</v>
      </c>
      <c r="G415" s="397"/>
      <c r="H415" s="181">
        <v>19</v>
      </c>
      <c r="I415" s="327">
        <f>'●1-5DB'!CW18</f>
        <v>661252</v>
      </c>
      <c r="J415" s="328"/>
      <c r="K415" s="177">
        <f t="shared" si="23"/>
        <v>7</v>
      </c>
      <c r="L415" s="398">
        <v>603400</v>
      </c>
      <c r="M415" s="397"/>
      <c r="N415" s="181">
        <v>7</v>
      </c>
      <c r="O415" s="327">
        <f>'●1-5DB'!DA18</f>
        <v>660475</v>
      </c>
      <c r="P415" s="328"/>
      <c r="Q415" s="177">
        <f t="shared" si="24"/>
        <v>11</v>
      </c>
      <c r="R415" s="398">
        <v>671969</v>
      </c>
      <c r="S415" s="397"/>
      <c r="T415" s="157">
        <v>11</v>
      </c>
    </row>
    <row r="416" spans="2:20" ht="24.75" customHeight="1">
      <c r="B416" s="170" t="s">
        <v>215</v>
      </c>
      <c r="C416" s="396">
        <f>'●1-5DB'!CS19</f>
        <v>9191</v>
      </c>
      <c r="D416" s="397"/>
      <c r="E416" s="177">
        <f t="shared" si="22"/>
        <v>21</v>
      </c>
      <c r="F416" s="398">
        <v>9279</v>
      </c>
      <c r="G416" s="397"/>
      <c r="H416" s="181">
        <v>22</v>
      </c>
      <c r="I416" s="327">
        <f>'●1-5DB'!CW19</f>
        <v>274508</v>
      </c>
      <c r="J416" s="328"/>
      <c r="K416" s="177">
        <f t="shared" si="23"/>
        <v>23</v>
      </c>
      <c r="L416" s="398">
        <v>225868</v>
      </c>
      <c r="M416" s="397"/>
      <c r="N416" s="181">
        <v>24</v>
      </c>
      <c r="O416" s="327">
        <f>'●1-5DB'!DA19</f>
        <v>427515</v>
      </c>
      <c r="P416" s="328"/>
      <c r="Q416" s="177">
        <f t="shared" si="24"/>
        <v>15</v>
      </c>
      <c r="R416" s="398">
        <v>446974</v>
      </c>
      <c r="S416" s="397"/>
      <c r="T416" s="157">
        <v>16</v>
      </c>
    </row>
    <row r="417" spans="2:20" ht="24.75" customHeight="1">
      <c r="B417" s="171" t="s">
        <v>216</v>
      </c>
      <c r="C417" s="402">
        <f>'●1-5DB'!CS20</f>
        <v>9357</v>
      </c>
      <c r="D417" s="403"/>
      <c r="E417" s="178">
        <f t="shared" si="22"/>
        <v>20</v>
      </c>
      <c r="F417" s="404">
        <v>9563</v>
      </c>
      <c r="G417" s="403"/>
      <c r="H417" s="182">
        <v>21</v>
      </c>
      <c r="I417" s="332">
        <f>'●1-5DB'!CW20</f>
        <v>253349</v>
      </c>
      <c r="J417" s="333"/>
      <c r="K417" s="178">
        <f t="shared" si="23"/>
        <v>24</v>
      </c>
      <c r="L417" s="404">
        <v>241322</v>
      </c>
      <c r="M417" s="403"/>
      <c r="N417" s="182">
        <v>22</v>
      </c>
      <c r="O417" s="332">
        <f>'●1-5DB'!DA20</f>
        <v>186555</v>
      </c>
      <c r="P417" s="333"/>
      <c r="Q417" s="178">
        <f t="shared" si="24"/>
        <v>23</v>
      </c>
      <c r="R417" s="404">
        <v>182862</v>
      </c>
      <c r="S417" s="403"/>
      <c r="T417" s="175">
        <v>23</v>
      </c>
    </row>
    <row r="418" spans="2:20" ht="24.75" customHeight="1">
      <c r="B418" s="170" t="s">
        <v>217</v>
      </c>
      <c r="C418" s="396">
        <f>'●1-5DB'!CS21</f>
        <v>6808</v>
      </c>
      <c r="D418" s="397"/>
      <c r="E418" s="177">
        <f t="shared" si="22"/>
        <v>25</v>
      </c>
      <c r="F418" s="398">
        <v>7316</v>
      </c>
      <c r="G418" s="397"/>
      <c r="H418" s="181">
        <v>25</v>
      </c>
      <c r="I418" s="327">
        <f>'●1-5DB'!CW21</f>
        <v>295535</v>
      </c>
      <c r="J418" s="328"/>
      <c r="K418" s="177">
        <f t="shared" si="23"/>
        <v>21</v>
      </c>
      <c r="L418" s="398">
        <v>216839</v>
      </c>
      <c r="M418" s="397"/>
      <c r="N418" s="181">
        <v>25</v>
      </c>
      <c r="O418" s="327">
        <f>'●1-5DB'!DA21</f>
        <v>260212</v>
      </c>
      <c r="P418" s="328"/>
      <c r="Q418" s="177">
        <f t="shared" si="24"/>
        <v>20</v>
      </c>
      <c r="R418" s="398">
        <v>285604</v>
      </c>
      <c r="S418" s="397"/>
      <c r="T418" s="157">
        <v>20</v>
      </c>
    </row>
    <row r="419" spans="2:20" ht="24.75" customHeight="1">
      <c r="B419" s="170" t="s">
        <v>218</v>
      </c>
      <c r="C419" s="396">
        <f>'●1-5DB'!CS22</f>
        <v>11239</v>
      </c>
      <c r="D419" s="397"/>
      <c r="E419" s="177">
        <f t="shared" si="22"/>
        <v>17</v>
      </c>
      <c r="F419" s="398">
        <v>11137</v>
      </c>
      <c r="G419" s="397"/>
      <c r="H419" s="181">
        <v>17</v>
      </c>
      <c r="I419" s="327">
        <f>'●1-5DB'!CW22</f>
        <v>389513</v>
      </c>
      <c r="J419" s="328"/>
      <c r="K419" s="177">
        <f t="shared" si="23"/>
        <v>16</v>
      </c>
      <c r="L419" s="398">
        <v>385149</v>
      </c>
      <c r="M419" s="397"/>
      <c r="N419" s="181">
        <v>16</v>
      </c>
      <c r="O419" s="327">
        <f>'●1-5DB'!DA22</f>
        <v>139729</v>
      </c>
      <c r="P419" s="328"/>
      <c r="Q419" s="177">
        <f t="shared" si="24"/>
        <v>25</v>
      </c>
      <c r="R419" s="398">
        <v>153338</v>
      </c>
      <c r="S419" s="397"/>
      <c r="T419" s="157">
        <v>25</v>
      </c>
    </row>
    <row r="420" spans="2:20" ht="24.75" customHeight="1">
      <c r="B420" s="170" t="s">
        <v>219</v>
      </c>
      <c r="C420" s="396">
        <f>'●1-5DB'!CS23</f>
        <v>6647</v>
      </c>
      <c r="D420" s="397"/>
      <c r="E420" s="177">
        <f t="shared" si="22"/>
        <v>26</v>
      </c>
      <c r="F420" s="398">
        <v>7089</v>
      </c>
      <c r="G420" s="397"/>
      <c r="H420" s="181">
        <v>26</v>
      </c>
      <c r="I420" s="327">
        <f>'●1-5DB'!CW23</f>
        <v>211111</v>
      </c>
      <c r="J420" s="328"/>
      <c r="K420" s="177">
        <f t="shared" si="23"/>
        <v>26</v>
      </c>
      <c r="L420" s="398">
        <v>203134</v>
      </c>
      <c r="M420" s="397"/>
      <c r="N420" s="181">
        <v>26</v>
      </c>
      <c r="O420" s="327">
        <f>'●1-5DB'!DA23</f>
        <v>217340</v>
      </c>
      <c r="P420" s="328"/>
      <c r="Q420" s="177">
        <f t="shared" si="24"/>
        <v>21</v>
      </c>
      <c r="R420" s="398">
        <v>215052</v>
      </c>
      <c r="S420" s="397"/>
      <c r="T420" s="157">
        <v>21</v>
      </c>
    </row>
    <row r="421" spans="2:20" ht="24.75" customHeight="1">
      <c r="B421" s="170" t="s">
        <v>220</v>
      </c>
      <c r="C421" s="396">
        <f>'●1-5DB'!CS24</f>
        <v>13665</v>
      </c>
      <c r="D421" s="397"/>
      <c r="E421" s="177">
        <f t="shared" si="22"/>
        <v>13</v>
      </c>
      <c r="F421" s="398">
        <v>14146</v>
      </c>
      <c r="G421" s="397"/>
      <c r="H421" s="181">
        <v>14</v>
      </c>
      <c r="I421" s="327">
        <f>'●1-5DB'!CW24</f>
        <v>363595</v>
      </c>
      <c r="J421" s="328"/>
      <c r="K421" s="177">
        <f t="shared" si="23"/>
        <v>18</v>
      </c>
      <c r="L421" s="398">
        <v>315637</v>
      </c>
      <c r="M421" s="397"/>
      <c r="N421" s="181">
        <v>19</v>
      </c>
      <c r="O421" s="327">
        <f>'●1-5DB'!DA24</f>
        <v>397987</v>
      </c>
      <c r="P421" s="328"/>
      <c r="Q421" s="177">
        <f t="shared" si="24"/>
        <v>17</v>
      </c>
      <c r="R421" s="398">
        <v>396362</v>
      </c>
      <c r="S421" s="397"/>
      <c r="T421" s="157">
        <v>17</v>
      </c>
    </row>
    <row r="422" spans="2:20" ht="24.75" customHeight="1">
      <c r="B422" s="170" t="s">
        <v>221</v>
      </c>
      <c r="C422" s="396">
        <f>'●1-5DB'!CS25</f>
        <v>10493</v>
      </c>
      <c r="D422" s="397"/>
      <c r="E422" s="177">
        <f t="shared" si="22"/>
        <v>18</v>
      </c>
      <c r="F422" s="398">
        <v>10742</v>
      </c>
      <c r="G422" s="397"/>
      <c r="H422" s="181">
        <v>18</v>
      </c>
      <c r="I422" s="327">
        <f>'●1-5DB'!CW25</f>
        <v>294478</v>
      </c>
      <c r="J422" s="328"/>
      <c r="K422" s="177">
        <f t="shared" si="23"/>
        <v>22</v>
      </c>
      <c r="L422" s="398">
        <v>286491</v>
      </c>
      <c r="M422" s="397"/>
      <c r="N422" s="181">
        <v>20</v>
      </c>
      <c r="O422" s="327">
        <f>'●1-5DB'!DA25</f>
        <v>127389</v>
      </c>
      <c r="P422" s="328"/>
      <c r="Q422" s="177">
        <f t="shared" si="24"/>
        <v>26</v>
      </c>
      <c r="R422" s="398">
        <v>125675</v>
      </c>
      <c r="S422" s="397"/>
      <c r="T422" s="157">
        <v>26</v>
      </c>
    </row>
    <row r="423" spans="2:20" ht="24.75" customHeight="1">
      <c r="B423" s="170" t="s">
        <v>222</v>
      </c>
      <c r="C423" s="396">
        <f>'●1-5DB'!CS26</f>
        <v>14440</v>
      </c>
      <c r="D423" s="397"/>
      <c r="E423" s="177">
        <f t="shared" si="22"/>
        <v>11</v>
      </c>
      <c r="F423" s="398">
        <v>15075</v>
      </c>
      <c r="G423" s="397"/>
      <c r="H423" s="181">
        <v>12</v>
      </c>
      <c r="I423" s="327">
        <f>'●1-5DB'!CW26</f>
        <v>606049</v>
      </c>
      <c r="J423" s="328"/>
      <c r="K423" s="177">
        <f t="shared" si="23"/>
        <v>10</v>
      </c>
      <c r="L423" s="398">
        <v>573992</v>
      </c>
      <c r="M423" s="397"/>
      <c r="N423" s="181">
        <v>9</v>
      </c>
      <c r="O423" s="327">
        <f>'●1-5DB'!DA26</f>
        <v>343935</v>
      </c>
      <c r="P423" s="328"/>
      <c r="Q423" s="177">
        <f t="shared" si="24"/>
        <v>19</v>
      </c>
      <c r="R423" s="398">
        <v>333481</v>
      </c>
      <c r="S423" s="397"/>
      <c r="T423" s="157">
        <v>19</v>
      </c>
    </row>
    <row r="424" spans="2:20" ht="24.75" customHeight="1">
      <c r="B424" s="170" t="s">
        <v>223</v>
      </c>
      <c r="C424" s="396">
        <f>'●1-5DB'!CS27</f>
        <v>8885</v>
      </c>
      <c r="D424" s="397"/>
      <c r="E424" s="177">
        <f t="shared" si="22"/>
        <v>23</v>
      </c>
      <c r="F424" s="398">
        <v>8917</v>
      </c>
      <c r="G424" s="397"/>
      <c r="H424" s="181">
        <v>23</v>
      </c>
      <c r="I424" s="327">
        <f>'●1-5DB'!CW27</f>
        <v>382460</v>
      </c>
      <c r="J424" s="328"/>
      <c r="K424" s="177">
        <f t="shared" si="23"/>
        <v>17</v>
      </c>
      <c r="L424" s="398">
        <v>374256</v>
      </c>
      <c r="M424" s="397"/>
      <c r="N424" s="181">
        <v>17</v>
      </c>
      <c r="O424" s="327">
        <f>'●1-5DB'!DA27</f>
        <v>356304</v>
      </c>
      <c r="P424" s="328"/>
      <c r="Q424" s="177">
        <f t="shared" si="24"/>
        <v>18</v>
      </c>
      <c r="R424" s="398">
        <v>357100</v>
      </c>
      <c r="S424" s="397"/>
      <c r="T424" s="157">
        <v>18</v>
      </c>
    </row>
    <row r="425" spans="2:20" ht="24.75" customHeight="1">
      <c r="B425" s="170" t="s">
        <v>224</v>
      </c>
      <c r="C425" s="396">
        <f>'●1-5DB'!CS28</f>
        <v>7373</v>
      </c>
      <c r="D425" s="397"/>
      <c r="E425" s="177">
        <f t="shared" si="22"/>
        <v>24</v>
      </c>
      <c r="F425" s="398">
        <v>7426</v>
      </c>
      <c r="G425" s="397"/>
      <c r="H425" s="181">
        <v>24</v>
      </c>
      <c r="I425" s="327">
        <f>'●1-5DB'!CW28</f>
        <v>249773</v>
      </c>
      <c r="J425" s="328"/>
      <c r="K425" s="177">
        <f t="shared" si="23"/>
        <v>25</v>
      </c>
      <c r="L425" s="398">
        <v>238976</v>
      </c>
      <c r="M425" s="397"/>
      <c r="N425" s="181">
        <v>23</v>
      </c>
      <c r="O425" s="327">
        <f>'●1-5DB'!DA28</f>
        <v>203303</v>
      </c>
      <c r="P425" s="328"/>
      <c r="Q425" s="177">
        <f t="shared" si="24"/>
        <v>22</v>
      </c>
      <c r="R425" s="398">
        <v>210929</v>
      </c>
      <c r="S425" s="397"/>
      <c r="T425" s="157">
        <v>22</v>
      </c>
    </row>
    <row r="426" spans="2:20" ht="24.75" customHeight="1">
      <c r="B426" s="170" t="s">
        <v>225</v>
      </c>
      <c r="C426" s="396">
        <f>'●1-5DB'!CS29</f>
        <v>12140</v>
      </c>
      <c r="D426" s="397"/>
      <c r="E426" s="177">
        <f t="shared" si="22"/>
        <v>16</v>
      </c>
      <c r="F426" s="398">
        <v>12538</v>
      </c>
      <c r="G426" s="397"/>
      <c r="H426" s="181">
        <v>15</v>
      </c>
      <c r="I426" s="327">
        <f>'●1-5DB'!CW29</f>
        <v>403763</v>
      </c>
      <c r="J426" s="328"/>
      <c r="K426" s="177">
        <f t="shared" si="23"/>
        <v>15</v>
      </c>
      <c r="L426" s="398">
        <v>391579</v>
      </c>
      <c r="M426" s="397"/>
      <c r="N426" s="181">
        <v>15</v>
      </c>
      <c r="O426" s="327">
        <f>'●1-5DB'!DA29</f>
        <v>166958</v>
      </c>
      <c r="P426" s="328"/>
      <c r="Q426" s="177">
        <f t="shared" si="24"/>
        <v>24</v>
      </c>
      <c r="R426" s="398">
        <v>166276</v>
      </c>
      <c r="S426" s="397"/>
      <c r="T426" s="157">
        <v>24</v>
      </c>
    </row>
    <row r="427" spans="2:20" ht="24.75" customHeight="1" thickBot="1">
      <c r="B427" s="170" t="s">
        <v>226</v>
      </c>
      <c r="C427" s="399">
        <f>'●1-5DB'!CS30</f>
        <v>18482</v>
      </c>
      <c r="D427" s="400"/>
      <c r="E427" s="179">
        <f t="shared" si="22"/>
        <v>9</v>
      </c>
      <c r="F427" s="398">
        <v>18717</v>
      </c>
      <c r="G427" s="397"/>
      <c r="H427" s="181">
        <v>9</v>
      </c>
      <c r="I427" s="329">
        <f>'●1-5DB'!CW30</f>
        <v>606366</v>
      </c>
      <c r="J427" s="330"/>
      <c r="K427" s="179">
        <f t="shared" si="23"/>
        <v>9</v>
      </c>
      <c r="L427" s="398">
        <v>558608</v>
      </c>
      <c r="M427" s="397"/>
      <c r="N427" s="181">
        <v>10</v>
      </c>
      <c r="O427" s="329">
        <f>'●1-5DB'!DA30</f>
        <v>645191</v>
      </c>
      <c r="P427" s="330"/>
      <c r="Q427" s="179">
        <f t="shared" si="24"/>
        <v>12</v>
      </c>
      <c r="R427" s="398">
        <v>643938</v>
      </c>
      <c r="S427" s="397"/>
      <c r="T427" s="157">
        <v>12</v>
      </c>
    </row>
    <row r="428" spans="2:20" ht="24.75" customHeight="1"/>
    <row r="429" spans="2:20" ht="24.75" customHeight="1"/>
    <row r="430" spans="2:20" ht="24.75" customHeight="1">
      <c r="C430" s="166"/>
      <c r="D430" s="166"/>
      <c r="E430" s="166"/>
      <c r="F430" s="166"/>
      <c r="G430" s="166"/>
      <c r="H430" s="166"/>
      <c r="I430" s="166"/>
      <c r="J430" s="166"/>
      <c r="K430" s="166"/>
      <c r="L430" s="166"/>
      <c r="M430" s="166"/>
      <c r="N430" s="166"/>
      <c r="P430" s="82"/>
    </row>
    <row r="431" spans="2:20" ht="24.75" customHeight="1">
      <c r="B431" s="85" t="s">
        <v>369</v>
      </c>
      <c r="C431" s="166"/>
      <c r="D431" s="166"/>
      <c r="E431" s="166"/>
      <c r="F431" s="166"/>
      <c r="G431" s="166"/>
      <c r="H431" s="166"/>
      <c r="I431" s="166"/>
      <c r="J431" s="132"/>
      <c r="K431" s="166"/>
      <c r="L431" s="166"/>
      <c r="M431" s="166"/>
      <c r="N431" s="166"/>
      <c r="P431" s="82"/>
      <c r="T431" s="158"/>
    </row>
    <row r="432" spans="2:20" ht="24.75" customHeight="1" thickBot="1">
      <c r="B432" s="408" t="s">
        <v>253</v>
      </c>
      <c r="C432" s="410" t="str">
        <f>'●1-5DB'!DE3</f>
        <v>手数料</v>
      </c>
      <c r="D432" s="410"/>
      <c r="E432" s="410"/>
      <c r="F432" s="410"/>
      <c r="G432" s="410"/>
      <c r="H432" s="410"/>
      <c r="I432" s="410" t="str">
        <f>'●1-5DB'!DI3</f>
        <v>国庫支出金</v>
      </c>
      <c r="J432" s="410"/>
      <c r="K432" s="410"/>
      <c r="L432" s="410"/>
      <c r="M432" s="410"/>
      <c r="N432" s="410"/>
      <c r="O432" s="410" t="str">
        <f>'●1-5DB'!DM3</f>
        <v>国有提供交付金</v>
      </c>
      <c r="P432" s="410"/>
      <c r="Q432" s="410"/>
      <c r="R432" s="410"/>
      <c r="S432" s="410"/>
      <c r="T432" s="410"/>
    </row>
    <row r="433" spans="2:20" ht="24.75" customHeight="1">
      <c r="B433" s="367"/>
      <c r="C433" s="340" t="s">
        <v>760</v>
      </c>
      <c r="D433" s="341"/>
      <c r="E433" s="342"/>
      <c r="F433" s="343" t="s">
        <v>759</v>
      </c>
      <c r="G433" s="338"/>
      <c r="H433" s="339"/>
      <c r="I433" s="340" t="s">
        <v>760</v>
      </c>
      <c r="J433" s="341"/>
      <c r="K433" s="342"/>
      <c r="L433" s="343" t="s">
        <v>759</v>
      </c>
      <c r="M433" s="338"/>
      <c r="N433" s="339"/>
      <c r="O433" s="340" t="s">
        <v>760</v>
      </c>
      <c r="P433" s="341"/>
      <c r="Q433" s="342"/>
      <c r="R433" s="343" t="s">
        <v>759</v>
      </c>
      <c r="S433" s="338"/>
      <c r="T433" s="339"/>
    </row>
    <row r="434" spans="2:20" ht="24.75" customHeight="1">
      <c r="B434" s="367"/>
      <c r="C434" s="345"/>
      <c r="D434" s="378"/>
      <c r="E434" s="176" t="s">
        <v>340</v>
      </c>
      <c r="F434" s="378"/>
      <c r="G434" s="378"/>
      <c r="H434" s="180" t="s">
        <v>340</v>
      </c>
      <c r="I434" s="345"/>
      <c r="J434" s="378"/>
      <c r="K434" s="176" t="s">
        <v>340</v>
      </c>
      <c r="L434" s="378"/>
      <c r="M434" s="378"/>
      <c r="N434" s="180" t="s">
        <v>340</v>
      </c>
      <c r="O434" s="345"/>
      <c r="P434" s="378"/>
      <c r="Q434" s="176" t="s">
        <v>340</v>
      </c>
      <c r="R434" s="378"/>
      <c r="S434" s="378"/>
      <c r="T434" s="156" t="s">
        <v>340</v>
      </c>
    </row>
    <row r="435" spans="2:20" ht="24.75" customHeight="1">
      <c r="B435" s="170" t="s">
        <v>201</v>
      </c>
      <c r="C435" s="396">
        <f>'●1-5DB'!DE5</f>
        <v>2498443</v>
      </c>
      <c r="D435" s="397"/>
      <c r="E435" s="177">
        <f>IF(C435="-","-",RANK(C435,C$435:D$460))</f>
        <v>1</v>
      </c>
      <c r="F435" s="395">
        <v>2534519</v>
      </c>
      <c r="G435" s="328"/>
      <c r="H435" s="181">
        <v>1</v>
      </c>
      <c r="I435" s="327">
        <f>'●1-5DB'!DI5</f>
        <v>36652953</v>
      </c>
      <c r="J435" s="328"/>
      <c r="K435" s="177">
        <f>IF(I435="-","-",RANK(I435,I$435:J$460))</f>
        <v>1</v>
      </c>
      <c r="L435" s="395">
        <v>36553348</v>
      </c>
      <c r="M435" s="328"/>
      <c r="N435" s="181">
        <v>1</v>
      </c>
      <c r="O435" s="327" t="str">
        <f>'●1-5DB'!DM5</f>
        <v>-</v>
      </c>
      <c r="P435" s="328"/>
      <c r="Q435" s="177" t="str">
        <f>IF(O435="-","-",RANK(O435,O$435:P$460))</f>
        <v>-</v>
      </c>
      <c r="R435" s="395">
        <v>1613</v>
      </c>
      <c r="S435" s="328"/>
      <c r="T435" s="157">
        <v>10</v>
      </c>
    </row>
    <row r="436" spans="2:20" ht="24.75" customHeight="1">
      <c r="B436" s="170" t="s">
        <v>202</v>
      </c>
      <c r="C436" s="396">
        <f>'●1-5DB'!DE6</f>
        <v>578708</v>
      </c>
      <c r="D436" s="397"/>
      <c r="E436" s="177">
        <f t="shared" ref="E436:E460" si="25">IF(C436="-","-",RANK(C436,C$435:D$460))</f>
        <v>8</v>
      </c>
      <c r="F436" s="398">
        <v>624967</v>
      </c>
      <c r="G436" s="397"/>
      <c r="H436" s="181">
        <v>8</v>
      </c>
      <c r="I436" s="327">
        <f>'●1-5DB'!DI6</f>
        <v>14823835</v>
      </c>
      <c r="J436" s="328"/>
      <c r="K436" s="177">
        <f t="shared" ref="K436:K460" si="26">IF(I436="-","-",RANK(I436,I$435:J$460))</f>
        <v>4</v>
      </c>
      <c r="L436" s="398">
        <v>14837975</v>
      </c>
      <c r="M436" s="397"/>
      <c r="N436" s="181">
        <v>4</v>
      </c>
      <c r="O436" s="327">
        <f>'●1-5DB'!DM6</f>
        <v>234452</v>
      </c>
      <c r="P436" s="328"/>
      <c r="Q436" s="177">
        <f t="shared" ref="Q436:Q460" si="27">IF(O436="-","-",RANK(O436,O$435:P$460))</f>
        <v>5</v>
      </c>
      <c r="R436" s="398">
        <v>231578</v>
      </c>
      <c r="S436" s="397"/>
      <c r="T436" s="157">
        <v>5</v>
      </c>
    </row>
    <row r="437" spans="2:20" ht="24.75" customHeight="1">
      <c r="B437" s="170" t="s">
        <v>203</v>
      </c>
      <c r="C437" s="396">
        <f>'●1-5DB'!DE7</f>
        <v>686613</v>
      </c>
      <c r="D437" s="397"/>
      <c r="E437" s="177">
        <f t="shared" si="25"/>
        <v>5</v>
      </c>
      <c r="F437" s="398">
        <v>687786</v>
      </c>
      <c r="G437" s="397"/>
      <c r="H437" s="181">
        <v>5</v>
      </c>
      <c r="I437" s="327">
        <f>'●1-5DB'!DI7</f>
        <v>8195164</v>
      </c>
      <c r="J437" s="328"/>
      <c r="K437" s="177">
        <f t="shared" si="26"/>
        <v>15</v>
      </c>
      <c r="L437" s="398">
        <v>9173145</v>
      </c>
      <c r="M437" s="397"/>
      <c r="N437" s="181">
        <v>12</v>
      </c>
      <c r="O437" s="327" t="str">
        <f>'●1-5DB'!DM7</f>
        <v>-</v>
      </c>
      <c r="P437" s="328"/>
      <c r="Q437" s="177" t="str">
        <f t="shared" si="27"/>
        <v>-</v>
      </c>
      <c r="R437" s="398" t="s">
        <v>368</v>
      </c>
      <c r="S437" s="397"/>
      <c r="T437" s="157" t="s">
        <v>368</v>
      </c>
    </row>
    <row r="438" spans="2:20" ht="24.75" customHeight="1">
      <c r="B438" s="170" t="s">
        <v>204</v>
      </c>
      <c r="C438" s="396">
        <f>'●1-5DB'!DE8</f>
        <v>454257</v>
      </c>
      <c r="D438" s="397"/>
      <c r="E438" s="177">
        <f t="shared" si="25"/>
        <v>11</v>
      </c>
      <c r="F438" s="398">
        <v>445812</v>
      </c>
      <c r="G438" s="397"/>
      <c r="H438" s="181">
        <v>11</v>
      </c>
      <c r="I438" s="327">
        <f>'●1-5DB'!DI8</f>
        <v>10951435</v>
      </c>
      <c r="J438" s="328"/>
      <c r="K438" s="177">
        <f t="shared" si="26"/>
        <v>9</v>
      </c>
      <c r="L438" s="398">
        <v>10862829</v>
      </c>
      <c r="M438" s="397"/>
      <c r="N438" s="181">
        <v>9</v>
      </c>
      <c r="O438" s="327" t="str">
        <f>'●1-5DB'!DM8</f>
        <v>-</v>
      </c>
      <c r="P438" s="328"/>
      <c r="Q438" s="177" t="str">
        <f t="shared" si="27"/>
        <v>-</v>
      </c>
      <c r="R438" s="398" t="s">
        <v>368</v>
      </c>
      <c r="S438" s="397"/>
      <c r="T438" s="157" t="s">
        <v>368</v>
      </c>
    </row>
    <row r="439" spans="2:20" ht="24.75" customHeight="1">
      <c r="B439" s="170" t="s">
        <v>205</v>
      </c>
      <c r="C439" s="396">
        <f>'●1-5DB'!DE9</f>
        <v>550488</v>
      </c>
      <c r="D439" s="397"/>
      <c r="E439" s="177">
        <f t="shared" si="25"/>
        <v>10</v>
      </c>
      <c r="F439" s="398">
        <v>554525</v>
      </c>
      <c r="G439" s="397"/>
      <c r="H439" s="181">
        <v>9</v>
      </c>
      <c r="I439" s="327">
        <f>'●1-5DB'!DI9</f>
        <v>8727996</v>
      </c>
      <c r="J439" s="328"/>
      <c r="K439" s="177">
        <f t="shared" si="26"/>
        <v>12</v>
      </c>
      <c r="L439" s="398">
        <v>8853356</v>
      </c>
      <c r="M439" s="397"/>
      <c r="N439" s="181">
        <v>13</v>
      </c>
      <c r="O439" s="327" t="str">
        <f>'●1-5DB'!DM9</f>
        <v>-</v>
      </c>
      <c r="P439" s="328"/>
      <c r="Q439" s="177" t="str">
        <f t="shared" si="27"/>
        <v>-</v>
      </c>
      <c r="R439" s="398" t="s">
        <v>368</v>
      </c>
      <c r="S439" s="397"/>
      <c r="T439" s="157" t="s">
        <v>368</v>
      </c>
    </row>
    <row r="440" spans="2:20" ht="24.75" customHeight="1">
      <c r="B440" s="170" t="s">
        <v>206</v>
      </c>
      <c r="C440" s="396">
        <f>'●1-5DB'!DE10</f>
        <v>1050509</v>
      </c>
      <c r="D440" s="397"/>
      <c r="E440" s="177">
        <f t="shared" si="25"/>
        <v>3</v>
      </c>
      <c r="F440" s="398">
        <v>1053870</v>
      </c>
      <c r="G440" s="397"/>
      <c r="H440" s="181">
        <v>3</v>
      </c>
      <c r="I440" s="327">
        <f>'●1-5DB'!DI10</f>
        <v>18027140</v>
      </c>
      <c r="J440" s="328"/>
      <c r="K440" s="177">
        <f t="shared" si="26"/>
        <v>3</v>
      </c>
      <c r="L440" s="398">
        <v>20719782</v>
      </c>
      <c r="M440" s="397"/>
      <c r="N440" s="181">
        <v>3</v>
      </c>
      <c r="O440" s="327">
        <f>'●1-5DB'!DM10</f>
        <v>4318</v>
      </c>
      <c r="P440" s="328"/>
      <c r="Q440" s="177">
        <f t="shared" si="27"/>
        <v>9</v>
      </c>
      <c r="R440" s="398">
        <v>4398</v>
      </c>
      <c r="S440" s="397"/>
      <c r="T440" s="157">
        <v>9</v>
      </c>
    </row>
    <row r="441" spans="2:20" ht="24.75" customHeight="1">
      <c r="B441" s="170" t="s">
        <v>207</v>
      </c>
      <c r="C441" s="396">
        <f>'●1-5DB'!DE11</f>
        <v>428679</v>
      </c>
      <c r="D441" s="397"/>
      <c r="E441" s="177">
        <f t="shared" si="25"/>
        <v>13</v>
      </c>
      <c r="F441" s="398">
        <v>440036</v>
      </c>
      <c r="G441" s="397"/>
      <c r="H441" s="181">
        <v>12</v>
      </c>
      <c r="I441" s="327">
        <f>'●1-5DB'!DI11</f>
        <v>8879348</v>
      </c>
      <c r="J441" s="328"/>
      <c r="K441" s="177">
        <f t="shared" si="26"/>
        <v>11</v>
      </c>
      <c r="L441" s="398">
        <v>9176225</v>
      </c>
      <c r="M441" s="397"/>
      <c r="N441" s="181">
        <v>11</v>
      </c>
      <c r="O441" s="327">
        <f>'●1-5DB'!DM11</f>
        <v>13575</v>
      </c>
      <c r="P441" s="328"/>
      <c r="Q441" s="177">
        <f t="shared" si="27"/>
        <v>8</v>
      </c>
      <c r="R441" s="398">
        <v>13107</v>
      </c>
      <c r="S441" s="397"/>
      <c r="T441" s="157">
        <v>8</v>
      </c>
    </row>
    <row r="442" spans="2:20" ht="24.75" customHeight="1">
      <c r="B442" s="170" t="s">
        <v>208</v>
      </c>
      <c r="C442" s="396">
        <f>'●1-5DB'!DE12</f>
        <v>655743</v>
      </c>
      <c r="D442" s="397"/>
      <c r="E442" s="177">
        <f t="shared" si="25"/>
        <v>7</v>
      </c>
      <c r="F442" s="398">
        <v>643663</v>
      </c>
      <c r="G442" s="397"/>
      <c r="H442" s="181">
        <v>6</v>
      </c>
      <c r="I442" s="327">
        <f>'●1-5DB'!DI12</f>
        <v>14687596</v>
      </c>
      <c r="J442" s="328"/>
      <c r="K442" s="177">
        <f t="shared" si="26"/>
        <v>5</v>
      </c>
      <c r="L442" s="398">
        <v>13467326</v>
      </c>
      <c r="M442" s="397"/>
      <c r="N442" s="181">
        <v>5</v>
      </c>
      <c r="O442" s="327" t="str">
        <f>'●1-5DB'!DM12</f>
        <v>-</v>
      </c>
      <c r="P442" s="328"/>
      <c r="Q442" s="177" t="str">
        <f t="shared" si="27"/>
        <v>-</v>
      </c>
      <c r="R442" s="398" t="s">
        <v>368</v>
      </c>
      <c r="S442" s="397"/>
      <c r="T442" s="157" t="s">
        <v>368</v>
      </c>
    </row>
    <row r="443" spans="2:20" ht="24.75" customHeight="1">
      <c r="B443" s="170" t="s">
        <v>209</v>
      </c>
      <c r="C443" s="396">
        <f>'●1-5DB'!DE13</f>
        <v>1884782</v>
      </c>
      <c r="D443" s="397"/>
      <c r="E443" s="177">
        <f t="shared" si="25"/>
        <v>2</v>
      </c>
      <c r="F443" s="398">
        <v>1916203</v>
      </c>
      <c r="G443" s="397"/>
      <c r="H443" s="181">
        <v>2</v>
      </c>
      <c r="I443" s="327">
        <f>'●1-5DB'!DI13</f>
        <v>27983442</v>
      </c>
      <c r="J443" s="328"/>
      <c r="K443" s="177">
        <f t="shared" si="26"/>
        <v>2</v>
      </c>
      <c r="L443" s="398">
        <v>26467917</v>
      </c>
      <c r="M443" s="397"/>
      <c r="N443" s="181">
        <v>2</v>
      </c>
      <c r="O443" s="327" t="str">
        <f>'●1-5DB'!DM13</f>
        <v>-</v>
      </c>
      <c r="P443" s="328"/>
      <c r="Q443" s="177" t="str">
        <f t="shared" si="27"/>
        <v>-</v>
      </c>
      <c r="R443" s="398" t="s">
        <v>368</v>
      </c>
      <c r="S443" s="397"/>
      <c r="T443" s="157" t="s">
        <v>368</v>
      </c>
    </row>
    <row r="444" spans="2:20" ht="24.75" customHeight="1">
      <c r="B444" s="170" t="s">
        <v>210</v>
      </c>
      <c r="C444" s="396">
        <f>'●1-5DB'!DE14</f>
        <v>432956</v>
      </c>
      <c r="D444" s="397"/>
      <c r="E444" s="177">
        <f t="shared" si="25"/>
        <v>12</v>
      </c>
      <c r="F444" s="398">
        <v>437913</v>
      </c>
      <c r="G444" s="397"/>
      <c r="H444" s="181">
        <v>13</v>
      </c>
      <c r="I444" s="327">
        <f>'●1-5DB'!DI14</f>
        <v>6640890</v>
      </c>
      <c r="J444" s="328"/>
      <c r="K444" s="177">
        <f t="shared" si="26"/>
        <v>17</v>
      </c>
      <c r="L444" s="398">
        <v>6545688</v>
      </c>
      <c r="M444" s="397"/>
      <c r="N444" s="181">
        <v>17</v>
      </c>
      <c r="O444" s="327" t="str">
        <f>'●1-5DB'!DM14</f>
        <v>-</v>
      </c>
      <c r="P444" s="328"/>
      <c r="Q444" s="177" t="str">
        <f t="shared" si="27"/>
        <v>-</v>
      </c>
      <c r="R444" s="398" t="s">
        <v>368</v>
      </c>
      <c r="S444" s="397"/>
      <c r="T444" s="157" t="s">
        <v>368</v>
      </c>
    </row>
    <row r="445" spans="2:20" ht="24.75" customHeight="1">
      <c r="B445" s="170" t="s">
        <v>211</v>
      </c>
      <c r="C445" s="396">
        <f>'●1-5DB'!DE15</f>
        <v>265110</v>
      </c>
      <c r="D445" s="397"/>
      <c r="E445" s="177">
        <f t="shared" si="25"/>
        <v>22</v>
      </c>
      <c r="F445" s="398">
        <v>264674</v>
      </c>
      <c r="G445" s="397"/>
      <c r="H445" s="181">
        <v>20</v>
      </c>
      <c r="I445" s="327">
        <f>'●1-5DB'!DI15</f>
        <v>11040318</v>
      </c>
      <c r="J445" s="328"/>
      <c r="K445" s="177">
        <f t="shared" si="26"/>
        <v>8</v>
      </c>
      <c r="L445" s="398">
        <v>11002550</v>
      </c>
      <c r="M445" s="397"/>
      <c r="N445" s="181">
        <v>7</v>
      </c>
      <c r="O445" s="327" t="str">
        <f>'●1-5DB'!DM15</f>
        <v>-</v>
      </c>
      <c r="P445" s="328"/>
      <c r="Q445" s="177" t="str">
        <f t="shared" si="27"/>
        <v>-</v>
      </c>
      <c r="R445" s="398" t="s">
        <v>368</v>
      </c>
      <c r="S445" s="397"/>
      <c r="T445" s="157" t="s">
        <v>368</v>
      </c>
    </row>
    <row r="446" spans="2:20" ht="24.75" customHeight="1">
      <c r="B446" s="170" t="s">
        <v>212</v>
      </c>
      <c r="C446" s="396">
        <f>'●1-5DB'!DE16</f>
        <v>729035</v>
      </c>
      <c r="D446" s="397"/>
      <c r="E446" s="177">
        <f t="shared" si="25"/>
        <v>4</v>
      </c>
      <c r="F446" s="398">
        <v>713294</v>
      </c>
      <c r="G446" s="397"/>
      <c r="H446" s="181">
        <v>4</v>
      </c>
      <c r="I446" s="327">
        <f>'●1-5DB'!DI16</f>
        <v>11808589</v>
      </c>
      <c r="J446" s="328"/>
      <c r="K446" s="177">
        <f t="shared" si="26"/>
        <v>7</v>
      </c>
      <c r="L446" s="398">
        <v>10906776</v>
      </c>
      <c r="M446" s="397"/>
      <c r="N446" s="181">
        <v>8</v>
      </c>
      <c r="O446" s="327" t="str">
        <f>'●1-5DB'!DM16</f>
        <v>-</v>
      </c>
      <c r="P446" s="328"/>
      <c r="Q446" s="177" t="str">
        <f t="shared" si="27"/>
        <v>-</v>
      </c>
      <c r="R446" s="398" t="s">
        <v>368</v>
      </c>
      <c r="S446" s="397"/>
      <c r="T446" s="157" t="s">
        <v>368</v>
      </c>
    </row>
    <row r="447" spans="2:20" ht="24.75" customHeight="1">
      <c r="B447" s="170" t="s">
        <v>213</v>
      </c>
      <c r="C447" s="396">
        <f>'●1-5DB'!DE17</f>
        <v>555775</v>
      </c>
      <c r="D447" s="397"/>
      <c r="E447" s="177">
        <f t="shared" si="25"/>
        <v>9</v>
      </c>
      <c r="F447" s="398">
        <v>554014</v>
      </c>
      <c r="G447" s="397"/>
      <c r="H447" s="181">
        <v>10</v>
      </c>
      <c r="I447" s="327">
        <f>'●1-5DB'!DI17</f>
        <v>10222850</v>
      </c>
      <c r="J447" s="328"/>
      <c r="K447" s="177">
        <f t="shared" si="26"/>
        <v>10</v>
      </c>
      <c r="L447" s="398">
        <v>10305343</v>
      </c>
      <c r="M447" s="397"/>
      <c r="N447" s="181">
        <v>10</v>
      </c>
      <c r="O447" s="327" t="str">
        <f>'●1-5DB'!DM17</f>
        <v>-</v>
      </c>
      <c r="P447" s="328"/>
      <c r="Q447" s="177" t="str">
        <f t="shared" si="27"/>
        <v>-</v>
      </c>
      <c r="R447" s="398" t="s">
        <v>368</v>
      </c>
      <c r="S447" s="397"/>
      <c r="T447" s="157" t="s">
        <v>368</v>
      </c>
    </row>
    <row r="448" spans="2:20" ht="24.75" customHeight="1">
      <c r="B448" s="170" t="s">
        <v>214</v>
      </c>
      <c r="C448" s="396">
        <f>'●1-5DB'!DE18</f>
        <v>411593</v>
      </c>
      <c r="D448" s="397"/>
      <c r="E448" s="177">
        <f t="shared" si="25"/>
        <v>15</v>
      </c>
      <c r="F448" s="398">
        <v>403827</v>
      </c>
      <c r="G448" s="397"/>
      <c r="H448" s="181">
        <v>15</v>
      </c>
      <c r="I448" s="327">
        <f>'●1-5DB'!DI18</f>
        <v>8447739</v>
      </c>
      <c r="J448" s="328"/>
      <c r="K448" s="177">
        <f t="shared" si="26"/>
        <v>13</v>
      </c>
      <c r="L448" s="398">
        <v>7230458</v>
      </c>
      <c r="M448" s="397"/>
      <c r="N448" s="181">
        <v>16</v>
      </c>
      <c r="O448" s="327" t="str">
        <f>'●1-5DB'!DM18</f>
        <v>-</v>
      </c>
      <c r="P448" s="328"/>
      <c r="Q448" s="177" t="str">
        <f t="shared" si="27"/>
        <v>-</v>
      </c>
      <c r="R448" s="398" t="s">
        <v>368</v>
      </c>
      <c r="S448" s="397"/>
      <c r="T448" s="157" t="s">
        <v>368</v>
      </c>
    </row>
    <row r="449" spans="2:20" ht="24.75" customHeight="1">
      <c r="B449" s="170" t="s">
        <v>215</v>
      </c>
      <c r="C449" s="396">
        <f>'●1-5DB'!DE19</f>
        <v>375878</v>
      </c>
      <c r="D449" s="397"/>
      <c r="E449" s="177">
        <f t="shared" si="25"/>
        <v>16</v>
      </c>
      <c r="F449" s="398">
        <v>179540</v>
      </c>
      <c r="G449" s="397"/>
      <c r="H449" s="181">
        <v>24</v>
      </c>
      <c r="I449" s="327">
        <f>'●1-5DB'!DI19</f>
        <v>4815012</v>
      </c>
      <c r="J449" s="328"/>
      <c r="K449" s="177">
        <f t="shared" si="26"/>
        <v>22</v>
      </c>
      <c r="L449" s="398">
        <v>4909475</v>
      </c>
      <c r="M449" s="397"/>
      <c r="N449" s="181">
        <v>22</v>
      </c>
      <c r="O449" s="327" t="str">
        <f>'●1-5DB'!DM19</f>
        <v>-</v>
      </c>
      <c r="P449" s="328"/>
      <c r="Q449" s="177" t="str">
        <f t="shared" si="27"/>
        <v>-</v>
      </c>
      <c r="R449" s="398" t="s">
        <v>368</v>
      </c>
      <c r="S449" s="397"/>
      <c r="T449" s="157" t="s">
        <v>368</v>
      </c>
    </row>
    <row r="450" spans="2:20" ht="24.75" customHeight="1">
      <c r="B450" s="171" t="s">
        <v>216</v>
      </c>
      <c r="C450" s="402">
        <f>'●1-5DB'!DE20</f>
        <v>191426</v>
      </c>
      <c r="D450" s="403"/>
      <c r="E450" s="178">
        <f t="shared" si="25"/>
        <v>24</v>
      </c>
      <c r="F450" s="404">
        <v>196575</v>
      </c>
      <c r="G450" s="403"/>
      <c r="H450" s="182">
        <v>22</v>
      </c>
      <c r="I450" s="332">
        <f>'●1-5DB'!DI20</f>
        <v>5648782</v>
      </c>
      <c r="J450" s="333"/>
      <c r="K450" s="178">
        <f t="shared" si="26"/>
        <v>21</v>
      </c>
      <c r="L450" s="404">
        <v>6002620</v>
      </c>
      <c r="M450" s="403"/>
      <c r="N450" s="182">
        <v>19</v>
      </c>
      <c r="O450" s="332">
        <f>'●1-5DB'!DM20</f>
        <v>1626598</v>
      </c>
      <c r="P450" s="333"/>
      <c r="Q450" s="178">
        <f t="shared" si="27"/>
        <v>1</v>
      </c>
      <c r="R450" s="404">
        <v>1618205</v>
      </c>
      <c r="S450" s="403"/>
      <c r="T450" s="175">
        <v>1</v>
      </c>
    </row>
    <row r="451" spans="2:20" ht="24.75" customHeight="1">
      <c r="B451" s="170" t="s">
        <v>217</v>
      </c>
      <c r="C451" s="396">
        <f>'●1-5DB'!DE21</f>
        <v>331178</v>
      </c>
      <c r="D451" s="397"/>
      <c r="E451" s="177">
        <f t="shared" si="25"/>
        <v>18</v>
      </c>
      <c r="F451" s="398">
        <v>323441</v>
      </c>
      <c r="G451" s="397"/>
      <c r="H451" s="181">
        <v>18</v>
      </c>
      <c r="I451" s="327">
        <f>'●1-5DB'!DI21</f>
        <v>4234206</v>
      </c>
      <c r="J451" s="328"/>
      <c r="K451" s="177">
        <f t="shared" si="26"/>
        <v>25</v>
      </c>
      <c r="L451" s="398">
        <v>4399297</v>
      </c>
      <c r="M451" s="397"/>
      <c r="N451" s="181">
        <v>24</v>
      </c>
      <c r="O451" s="327" t="str">
        <f>'●1-5DB'!DM21</f>
        <v>-</v>
      </c>
      <c r="P451" s="328"/>
      <c r="Q451" s="177" t="str">
        <f t="shared" si="27"/>
        <v>-</v>
      </c>
      <c r="R451" s="398" t="s">
        <v>368</v>
      </c>
      <c r="S451" s="397"/>
      <c r="T451" s="157" t="s">
        <v>368</v>
      </c>
    </row>
    <row r="452" spans="2:20" ht="24.75" customHeight="1">
      <c r="B452" s="170" t="s">
        <v>218</v>
      </c>
      <c r="C452" s="396">
        <f>'●1-5DB'!DE22</f>
        <v>334509</v>
      </c>
      <c r="D452" s="397"/>
      <c r="E452" s="177">
        <f t="shared" si="25"/>
        <v>17</v>
      </c>
      <c r="F452" s="398">
        <v>334630</v>
      </c>
      <c r="G452" s="397"/>
      <c r="H452" s="181">
        <v>16</v>
      </c>
      <c r="I452" s="327">
        <f>'●1-5DB'!DI22</f>
        <v>6411437</v>
      </c>
      <c r="J452" s="328"/>
      <c r="K452" s="177">
        <f t="shared" si="26"/>
        <v>18</v>
      </c>
      <c r="L452" s="398">
        <v>5869549</v>
      </c>
      <c r="M452" s="397"/>
      <c r="N452" s="181">
        <v>21</v>
      </c>
      <c r="O452" s="327" t="str">
        <f>'●1-5DB'!DM22</f>
        <v>-</v>
      </c>
      <c r="P452" s="328"/>
      <c r="Q452" s="177" t="str">
        <f t="shared" si="27"/>
        <v>-</v>
      </c>
      <c r="R452" s="398" t="s">
        <v>368</v>
      </c>
      <c r="S452" s="397"/>
      <c r="T452" s="157" t="s">
        <v>368</v>
      </c>
    </row>
    <row r="453" spans="2:20" ht="24.75" customHeight="1">
      <c r="B453" s="170" t="s">
        <v>219</v>
      </c>
      <c r="C453" s="396">
        <f>'●1-5DB'!DE23</f>
        <v>172749</v>
      </c>
      <c r="D453" s="397"/>
      <c r="E453" s="177">
        <f t="shared" si="25"/>
        <v>25</v>
      </c>
      <c r="F453" s="398">
        <v>181766</v>
      </c>
      <c r="G453" s="397"/>
      <c r="H453" s="181">
        <v>23</v>
      </c>
      <c r="I453" s="327">
        <f>'●1-5DB'!DI23</f>
        <v>6165641</v>
      </c>
      <c r="J453" s="328"/>
      <c r="K453" s="177">
        <f t="shared" si="26"/>
        <v>20</v>
      </c>
      <c r="L453" s="398">
        <v>6031576</v>
      </c>
      <c r="M453" s="397"/>
      <c r="N453" s="181">
        <v>18</v>
      </c>
      <c r="O453" s="327">
        <f>'●1-5DB'!DM23</f>
        <v>33693</v>
      </c>
      <c r="P453" s="328"/>
      <c r="Q453" s="177">
        <f t="shared" si="27"/>
        <v>6</v>
      </c>
      <c r="R453" s="398">
        <v>32171</v>
      </c>
      <c r="S453" s="397"/>
      <c r="T453" s="157">
        <v>6</v>
      </c>
    </row>
    <row r="454" spans="2:20" ht="24.75" customHeight="1">
      <c r="B454" s="170" t="s">
        <v>220</v>
      </c>
      <c r="C454" s="396">
        <f>'●1-5DB'!DE24</f>
        <v>328611</v>
      </c>
      <c r="D454" s="397"/>
      <c r="E454" s="177">
        <f t="shared" si="25"/>
        <v>20</v>
      </c>
      <c r="F454" s="398">
        <v>78151</v>
      </c>
      <c r="G454" s="397"/>
      <c r="H454" s="181">
        <v>26</v>
      </c>
      <c r="I454" s="327">
        <f>'●1-5DB'!DI24</f>
        <v>7481800</v>
      </c>
      <c r="J454" s="328"/>
      <c r="K454" s="177">
        <f t="shared" si="26"/>
        <v>16</v>
      </c>
      <c r="L454" s="398">
        <v>7382840</v>
      </c>
      <c r="M454" s="397"/>
      <c r="N454" s="181">
        <v>15</v>
      </c>
      <c r="O454" s="327" t="str">
        <f>'●1-5DB'!DM24</f>
        <v>-</v>
      </c>
      <c r="P454" s="328"/>
      <c r="Q454" s="177" t="str">
        <f t="shared" si="27"/>
        <v>-</v>
      </c>
      <c r="R454" s="398" t="s">
        <v>368</v>
      </c>
      <c r="S454" s="397"/>
      <c r="T454" s="157" t="s">
        <v>368</v>
      </c>
    </row>
    <row r="455" spans="2:20" ht="24.75" customHeight="1">
      <c r="B455" s="170" t="s">
        <v>221</v>
      </c>
      <c r="C455" s="396">
        <f>'●1-5DB'!DE25</f>
        <v>136994</v>
      </c>
      <c r="D455" s="397"/>
      <c r="E455" s="177">
        <f t="shared" si="25"/>
        <v>26</v>
      </c>
      <c r="F455" s="398">
        <v>135984</v>
      </c>
      <c r="G455" s="397"/>
      <c r="H455" s="181">
        <v>25</v>
      </c>
      <c r="I455" s="327">
        <f>'●1-5DB'!DI25</f>
        <v>6262431</v>
      </c>
      <c r="J455" s="328"/>
      <c r="K455" s="177">
        <f t="shared" si="26"/>
        <v>19</v>
      </c>
      <c r="L455" s="398">
        <v>5996159</v>
      </c>
      <c r="M455" s="397"/>
      <c r="N455" s="181">
        <v>20</v>
      </c>
      <c r="O455" s="327">
        <f>'●1-5DB'!DM25</f>
        <v>464802</v>
      </c>
      <c r="P455" s="328"/>
      <c r="Q455" s="177">
        <f t="shared" si="27"/>
        <v>2</v>
      </c>
      <c r="R455" s="398">
        <v>466709</v>
      </c>
      <c r="S455" s="397"/>
      <c r="T455" s="157">
        <v>2</v>
      </c>
    </row>
    <row r="456" spans="2:20" ht="24.75" customHeight="1">
      <c r="B456" s="170" t="s">
        <v>222</v>
      </c>
      <c r="C456" s="396">
        <f>'●1-5DB'!DE26</f>
        <v>662080</v>
      </c>
      <c r="D456" s="397"/>
      <c r="E456" s="177">
        <f t="shared" si="25"/>
        <v>6</v>
      </c>
      <c r="F456" s="398">
        <v>641500</v>
      </c>
      <c r="G456" s="397"/>
      <c r="H456" s="181">
        <v>7</v>
      </c>
      <c r="I456" s="327">
        <f>'●1-5DB'!DI26</f>
        <v>8434768</v>
      </c>
      <c r="J456" s="328"/>
      <c r="K456" s="177">
        <f t="shared" si="26"/>
        <v>14</v>
      </c>
      <c r="L456" s="398">
        <v>8281926</v>
      </c>
      <c r="M456" s="397"/>
      <c r="N456" s="181">
        <v>14</v>
      </c>
      <c r="O456" s="327">
        <f>'●1-5DB'!DM26</f>
        <v>25999</v>
      </c>
      <c r="P456" s="328"/>
      <c r="Q456" s="177">
        <f t="shared" si="27"/>
        <v>7</v>
      </c>
      <c r="R456" s="398">
        <v>26369</v>
      </c>
      <c r="S456" s="397"/>
      <c r="T456" s="157">
        <v>7</v>
      </c>
    </row>
    <row r="457" spans="2:20" ht="24.75" customHeight="1">
      <c r="B457" s="170" t="s">
        <v>223</v>
      </c>
      <c r="C457" s="396">
        <f>'●1-5DB'!DE27</f>
        <v>329595</v>
      </c>
      <c r="D457" s="397"/>
      <c r="E457" s="177">
        <f t="shared" si="25"/>
        <v>19</v>
      </c>
      <c r="F457" s="398">
        <v>325612</v>
      </c>
      <c r="G457" s="397"/>
      <c r="H457" s="181">
        <v>17</v>
      </c>
      <c r="I457" s="327">
        <f>'●1-5DB'!DI27</f>
        <v>4587606</v>
      </c>
      <c r="J457" s="328"/>
      <c r="K457" s="177">
        <f t="shared" si="26"/>
        <v>23</v>
      </c>
      <c r="L457" s="398">
        <v>4900905</v>
      </c>
      <c r="M457" s="397"/>
      <c r="N457" s="181">
        <v>23</v>
      </c>
      <c r="O457" s="327">
        <f>'●1-5DB'!DM27</f>
        <v>244161</v>
      </c>
      <c r="P457" s="328"/>
      <c r="Q457" s="177">
        <f t="shared" si="27"/>
        <v>4</v>
      </c>
      <c r="R457" s="398">
        <v>244007</v>
      </c>
      <c r="S457" s="397"/>
      <c r="T457" s="157">
        <v>4</v>
      </c>
    </row>
    <row r="458" spans="2:20" ht="24.75" customHeight="1">
      <c r="B458" s="170" t="s">
        <v>224</v>
      </c>
      <c r="C458" s="396">
        <f>'●1-5DB'!DE28</f>
        <v>197144</v>
      </c>
      <c r="D458" s="397"/>
      <c r="E458" s="177">
        <f t="shared" si="25"/>
        <v>23</v>
      </c>
      <c r="F458" s="398">
        <v>202612</v>
      </c>
      <c r="G458" s="397"/>
      <c r="H458" s="181">
        <v>21</v>
      </c>
      <c r="I458" s="327">
        <f>'●1-5DB'!DI28</f>
        <v>3544538</v>
      </c>
      <c r="J458" s="328"/>
      <c r="K458" s="177">
        <f t="shared" si="26"/>
        <v>26</v>
      </c>
      <c r="L458" s="398">
        <v>3526666</v>
      </c>
      <c r="M458" s="397"/>
      <c r="N458" s="181">
        <v>26</v>
      </c>
      <c r="O458" s="327">
        <f>'●1-5DB'!DM28</f>
        <v>255483</v>
      </c>
      <c r="P458" s="328"/>
      <c r="Q458" s="177">
        <f t="shared" si="27"/>
        <v>3</v>
      </c>
      <c r="R458" s="398">
        <v>256832</v>
      </c>
      <c r="S458" s="397"/>
      <c r="T458" s="157">
        <v>3</v>
      </c>
    </row>
    <row r="459" spans="2:20" ht="24.75" customHeight="1">
      <c r="B459" s="170" t="s">
        <v>225</v>
      </c>
      <c r="C459" s="396">
        <f>'●1-5DB'!DE29</f>
        <v>271240</v>
      </c>
      <c r="D459" s="397"/>
      <c r="E459" s="177">
        <f t="shared" si="25"/>
        <v>21</v>
      </c>
      <c r="F459" s="398">
        <v>278022</v>
      </c>
      <c r="G459" s="397"/>
      <c r="H459" s="181">
        <v>19</v>
      </c>
      <c r="I459" s="327">
        <f>'●1-5DB'!DI29</f>
        <v>4489416</v>
      </c>
      <c r="J459" s="328"/>
      <c r="K459" s="177">
        <f t="shared" si="26"/>
        <v>24</v>
      </c>
      <c r="L459" s="398">
        <v>4066506</v>
      </c>
      <c r="M459" s="397"/>
      <c r="N459" s="181">
        <v>25</v>
      </c>
      <c r="O459" s="327" t="str">
        <f>'●1-5DB'!DM29</f>
        <v>-</v>
      </c>
      <c r="P459" s="328"/>
      <c r="Q459" s="177" t="str">
        <f t="shared" si="27"/>
        <v>-</v>
      </c>
      <c r="R459" s="398" t="s">
        <v>368</v>
      </c>
      <c r="S459" s="397"/>
      <c r="T459" s="157" t="s">
        <v>368</v>
      </c>
    </row>
    <row r="460" spans="2:20" ht="24.75" customHeight="1" thickBot="1">
      <c r="B460" s="170" t="s">
        <v>226</v>
      </c>
      <c r="C460" s="399">
        <f>'●1-5DB'!DE30</f>
        <v>426479</v>
      </c>
      <c r="D460" s="400"/>
      <c r="E460" s="179">
        <f t="shared" si="25"/>
        <v>14</v>
      </c>
      <c r="F460" s="398">
        <v>414359</v>
      </c>
      <c r="G460" s="397"/>
      <c r="H460" s="181">
        <v>14</v>
      </c>
      <c r="I460" s="329">
        <f>'●1-5DB'!DI30</f>
        <v>12140947</v>
      </c>
      <c r="J460" s="330"/>
      <c r="K460" s="179">
        <f t="shared" si="26"/>
        <v>6</v>
      </c>
      <c r="L460" s="398">
        <v>11927520</v>
      </c>
      <c r="M460" s="397"/>
      <c r="N460" s="181">
        <v>6</v>
      </c>
      <c r="O460" s="329" t="str">
        <f>'●1-5DB'!DM30</f>
        <v>-</v>
      </c>
      <c r="P460" s="330"/>
      <c r="Q460" s="179" t="str">
        <f t="shared" si="27"/>
        <v>-</v>
      </c>
      <c r="R460" s="398" t="s">
        <v>368</v>
      </c>
      <c r="S460" s="397"/>
      <c r="T460" s="157" t="s">
        <v>368</v>
      </c>
    </row>
    <row r="461" spans="2:20" ht="24.75" customHeight="1">
      <c r="C461" s="166"/>
      <c r="D461" s="166"/>
      <c r="E461" s="166"/>
      <c r="F461" s="166"/>
      <c r="G461" s="166"/>
      <c r="H461" s="166"/>
      <c r="I461" s="166"/>
      <c r="J461" s="166"/>
      <c r="K461" s="166"/>
      <c r="L461" s="166"/>
      <c r="M461" s="166"/>
      <c r="P461" s="166"/>
    </row>
    <row r="462" spans="2:20" ht="24.75" customHeight="1">
      <c r="C462" s="166"/>
      <c r="D462" s="166"/>
      <c r="E462" s="166"/>
      <c r="F462" s="166"/>
      <c r="G462" s="166"/>
      <c r="H462" s="166"/>
      <c r="I462" s="166"/>
      <c r="J462" s="166"/>
      <c r="K462" s="166"/>
      <c r="L462" s="166"/>
      <c r="M462" s="166"/>
      <c r="P462" s="166"/>
    </row>
    <row r="463" spans="2:20" ht="24.75" customHeight="1">
      <c r="C463" s="82"/>
      <c r="D463" s="82"/>
      <c r="E463" s="82"/>
      <c r="F463" s="82"/>
      <c r="G463" s="82"/>
      <c r="H463" s="82"/>
      <c r="I463" s="82"/>
      <c r="J463" s="82"/>
      <c r="K463" s="82"/>
      <c r="L463" s="82"/>
      <c r="M463" s="82"/>
      <c r="P463" s="82"/>
    </row>
    <row r="464" spans="2:20" ht="24.75" customHeight="1">
      <c r="B464" s="85" t="s">
        <v>370</v>
      </c>
      <c r="C464" s="82"/>
      <c r="D464" s="82"/>
      <c r="E464" s="82"/>
      <c r="F464" s="82"/>
      <c r="G464" s="82"/>
      <c r="H464" s="82"/>
      <c r="I464" s="82"/>
      <c r="J464" s="82"/>
      <c r="K464" s="82"/>
      <c r="L464" s="82"/>
      <c r="M464" s="82"/>
      <c r="P464" s="82"/>
      <c r="T464" s="158"/>
    </row>
    <row r="465" spans="2:20" ht="24.75" customHeight="1" thickBot="1">
      <c r="B465" s="408" t="s">
        <v>253</v>
      </c>
      <c r="C465" s="337" t="str">
        <f>'●1-5DB'!DU3</f>
        <v>都道府県支出金</v>
      </c>
      <c r="D465" s="338"/>
      <c r="E465" s="338"/>
      <c r="F465" s="338"/>
      <c r="G465" s="338"/>
      <c r="H465" s="339"/>
      <c r="I465" s="337" t="str">
        <f>'●1-5DB'!DY3</f>
        <v>財 産 収 入</v>
      </c>
      <c r="J465" s="338"/>
      <c r="K465" s="338"/>
      <c r="L465" s="338"/>
      <c r="M465" s="338"/>
      <c r="N465" s="339"/>
      <c r="O465" s="337" t="str">
        <f>'●1-5DB'!EC3</f>
        <v>寄附金</v>
      </c>
      <c r="P465" s="338"/>
      <c r="Q465" s="338"/>
      <c r="R465" s="338"/>
      <c r="S465" s="338"/>
      <c r="T465" s="339"/>
    </row>
    <row r="466" spans="2:20" ht="24.75" customHeight="1">
      <c r="B466" s="367"/>
      <c r="C466" s="340" t="s">
        <v>760</v>
      </c>
      <c r="D466" s="341"/>
      <c r="E466" s="342"/>
      <c r="F466" s="343" t="s">
        <v>759</v>
      </c>
      <c r="G466" s="338"/>
      <c r="H466" s="339"/>
      <c r="I466" s="340" t="s">
        <v>760</v>
      </c>
      <c r="J466" s="341"/>
      <c r="K466" s="342"/>
      <c r="L466" s="343" t="s">
        <v>759</v>
      </c>
      <c r="M466" s="338"/>
      <c r="N466" s="339"/>
      <c r="O466" s="340" t="s">
        <v>760</v>
      </c>
      <c r="P466" s="341"/>
      <c r="Q466" s="342"/>
      <c r="R466" s="343" t="s">
        <v>759</v>
      </c>
      <c r="S466" s="338"/>
      <c r="T466" s="339"/>
    </row>
    <row r="467" spans="2:20" ht="24.75" customHeight="1">
      <c r="B467" s="367"/>
      <c r="C467" s="345"/>
      <c r="D467" s="378"/>
      <c r="E467" s="176" t="s">
        <v>340</v>
      </c>
      <c r="F467" s="378"/>
      <c r="G467" s="378"/>
      <c r="H467" s="180" t="s">
        <v>340</v>
      </c>
      <c r="I467" s="345"/>
      <c r="J467" s="378"/>
      <c r="K467" s="176" t="s">
        <v>340</v>
      </c>
      <c r="L467" s="378"/>
      <c r="M467" s="378"/>
      <c r="N467" s="180" t="s">
        <v>340</v>
      </c>
      <c r="O467" s="345"/>
      <c r="P467" s="378"/>
      <c r="Q467" s="176" t="s">
        <v>340</v>
      </c>
      <c r="R467" s="378"/>
      <c r="S467" s="378"/>
      <c r="T467" s="156" t="s">
        <v>340</v>
      </c>
    </row>
    <row r="468" spans="2:20" ht="24.75" customHeight="1">
      <c r="B468" s="170" t="s">
        <v>201</v>
      </c>
      <c r="C468" s="396">
        <f>'●1-5DB'!DU5</f>
        <v>25601953</v>
      </c>
      <c r="D468" s="397"/>
      <c r="E468" s="177">
        <f>IF(C468="-","-",RANK(C468,C$468:D$493))</f>
        <v>1</v>
      </c>
      <c r="F468" s="395">
        <v>25939634</v>
      </c>
      <c r="G468" s="328"/>
      <c r="H468" s="181">
        <v>1</v>
      </c>
      <c r="I468" s="396">
        <f>'●1-5DB'!DY5</f>
        <v>739900</v>
      </c>
      <c r="J468" s="397"/>
      <c r="K468" s="177">
        <f>IF(I468="-","-",RANK(I468,I$468:J$493))</f>
        <v>4</v>
      </c>
      <c r="L468" s="395">
        <v>407560</v>
      </c>
      <c r="M468" s="328"/>
      <c r="N468" s="181">
        <v>4</v>
      </c>
      <c r="O468" s="396">
        <f>'●1-5DB'!EC5</f>
        <v>145816</v>
      </c>
      <c r="P468" s="397"/>
      <c r="Q468" s="177">
        <f>IF(O468="-","-",RANK(O468,O$468:P$493))</f>
        <v>5</v>
      </c>
      <c r="R468" s="398">
        <v>107163</v>
      </c>
      <c r="S468" s="397"/>
      <c r="T468" s="157">
        <v>6</v>
      </c>
    </row>
    <row r="469" spans="2:20" ht="24.75" customHeight="1">
      <c r="B469" s="170" t="s">
        <v>202</v>
      </c>
      <c r="C469" s="396">
        <f>'●1-5DB'!DU6</f>
        <v>8345121</v>
      </c>
      <c r="D469" s="397"/>
      <c r="E469" s="177">
        <f t="shared" ref="E469:E493" si="28">IF(C469="-","-",RANK(C469,C$468:D$493))</f>
        <v>8</v>
      </c>
      <c r="F469" s="395">
        <v>8636228</v>
      </c>
      <c r="G469" s="328"/>
      <c r="H469" s="181">
        <v>7</v>
      </c>
      <c r="I469" s="396">
        <f>'●1-5DB'!DY6</f>
        <v>72835</v>
      </c>
      <c r="J469" s="397"/>
      <c r="K469" s="177">
        <f t="shared" ref="K469:K493" si="29">IF(I469="-","-",RANK(I469,I$468:J$493))</f>
        <v>16</v>
      </c>
      <c r="L469" s="395">
        <v>71396</v>
      </c>
      <c r="M469" s="328"/>
      <c r="N469" s="181">
        <v>15</v>
      </c>
      <c r="O469" s="396">
        <f>'●1-5DB'!EC6</f>
        <v>67945</v>
      </c>
      <c r="P469" s="397"/>
      <c r="Q469" s="177">
        <f t="shared" ref="Q469:Q493" si="30">IF(O469="-","-",RANK(O469,O$468:P$493))</f>
        <v>10</v>
      </c>
      <c r="R469" s="398">
        <v>84384</v>
      </c>
      <c r="S469" s="397"/>
      <c r="T469" s="157">
        <v>8</v>
      </c>
    </row>
    <row r="470" spans="2:20" ht="24.75" customHeight="1">
      <c r="B470" s="170" t="s">
        <v>203</v>
      </c>
      <c r="C470" s="396">
        <f>'●1-5DB'!DU7</f>
        <v>7107897</v>
      </c>
      <c r="D470" s="397"/>
      <c r="E470" s="177">
        <f t="shared" si="28"/>
        <v>11</v>
      </c>
      <c r="F470" s="395">
        <v>6259737</v>
      </c>
      <c r="G470" s="328"/>
      <c r="H470" s="181">
        <v>13</v>
      </c>
      <c r="I470" s="396">
        <f>'●1-5DB'!DY7</f>
        <v>246036</v>
      </c>
      <c r="J470" s="397"/>
      <c r="K470" s="177">
        <f t="shared" si="29"/>
        <v>8</v>
      </c>
      <c r="L470" s="395">
        <v>168372</v>
      </c>
      <c r="M470" s="328"/>
      <c r="N470" s="181">
        <v>7</v>
      </c>
      <c r="O470" s="396">
        <f>'●1-5DB'!EC7</f>
        <v>1366</v>
      </c>
      <c r="P470" s="397"/>
      <c r="Q470" s="177">
        <f t="shared" si="30"/>
        <v>25</v>
      </c>
      <c r="R470" s="398">
        <v>3201</v>
      </c>
      <c r="S470" s="397"/>
      <c r="T470" s="157">
        <v>23</v>
      </c>
    </row>
    <row r="471" spans="2:20" ht="24.75" customHeight="1">
      <c r="B471" s="170" t="s">
        <v>204</v>
      </c>
      <c r="C471" s="396">
        <f>'●1-5DB'!DU8</f>
        <v>8286386</v>
      </c>
      <c r="D471" s="397"/>
      <c r="E471" s="177">
        <f t="shared" si="28"/>
        <v>9</v>
      </c>
      <c r="F471" s="395">
        <v>8001403</v>
      </c>
      <c r="G471" s="328"/>
      <c r="H471" s="181">
        <v>10</v>
      </c>
      <c r="I471" s="396">
        <f>'●1-5DB'!DY8</f>
        <v>101518</v>
      </c>
      <c r="J471" s="397"/>
      <c r="K471" s="177">
        <f t="shared" si="29"/>
        <v>14</v>
      </c>
      <c r="L471" s="395">
        <v>155455</v>
      </c>
      <c r="M471" s="328"/>
      <c r="N471" s="181">
        <v>8</v>
      </c>
      <c r="O471" s="396">
        <f>'●1-5DB'!EC8</f>
        <v>37671</v>
      </c>
      <c r="P471" s="397"/>
      <c r="Q471" s="177">
        <f t="shared" si="30"/>
        <v>13</v>
      </c>
      <c r="R471" s="398">
        <v>40215</v>
      </c>
      <c r="S471" s="397"/>
      <c r="T471" s="157">
        <v>12</v>
      </c>
    </row>
    <row r="472" spans="2:20" ht="24.75" customHeight="1">
      <c r="B472" s="170" t="s">
        <v>205</v>
      </c>
      <c r="C472" s="396">
        <f>'●1-5DB'!DU9</f>
        <v>6894429</v>
      </c>
      <c r="D472" s="397"/>
      <c r="E472" s="177">
        <f t="shared" si="28"/>
        <v>14</v>
      </c>
      <c r="F472" s="395">
        <v>7380992</v>
      </c>
      <c r="G472" s="328"/>
      <c r="H472" s="181">
        <v>11</v>
      </c>
      <c r="I472" s="396">
        <f>'●1-5DB'!DY9</f>
        <v>782275</v>
      </c>
      <c r="J472" s="397"/>
      <c r="K472" s="177">
        <f t="shared" si="29"/>
        <v>2</v>
      </c>
      <c r="L472" s="395">
        <v>766170</v>
      </c>
      <c r="M472" s="328"/>
      <c r="N472" s="181">
        <v>2</v>
      </c>
      <c r="O472" s="396">
        <f>'●1-5DB'!EC9</f>
        <v>35419</v>
      </c>
      <c r="P472" s="397"/>
      <c r="Q472" s="177">
        <f t="shared" si="30"/>
        <v>14</v>
      </c>
      <c r="R472" s="398">
        <v>29059</v>
      </c>
      <c r="S472" s="397"/>
      <c r="T472" s="157">
        <v>15</v>
      </c>
    </row>
    <row r="473" spans="2:20" ht="24.75" customHeight="1">
      <c r="B473" s="170" t="s">
        <v>206</v>
      </c>
      <c r="C473" s="396">
        <f>'●1-5DB'!DU10</f>
        <v>11118925</v>
      </c>
      <c r="D473" s="397"/>
      <c r="E473" s="177">
        <f t="shared" si="28"/>
        <v>4</v>
      </c>
      <c r="F473" s="395">
        <v>11580058</v>
      </c>
      <c r="G473" s="328"/>
      <c r="H473" s="181">
        <v>3</v>
      </c>
      <c r="I473" s="396">
        <f>'●1-5DB'!DY10</f>
        <v>322398</v>
      </c>
      <c r="J473" s="397"/>
      <c r="K473" s="177">
        <f t="shared" si="29"/>
        <v>6</v>
      </c>
      <c r="L473" s="395">
        <v>1045953</v>
      </c>
      <c r="M473" s="328"/>
      <c r="N473" s="181">
        <v>1</v>
      </c>
      <c r="O473" s="396">
        <f>'●1-5DB'!EC10</f>
        <v>954212</v>
      </c>
      <c r="P473" s="397"/>
      <c r="Q473" s="177">
        <f t="shared" si="30"/>
        <v>1</v>
      </c>
      <c r="R473" s="398">
        <v>908815</v>
      </c>
      <c r="S473" s="397"/>
      <c r="T473" s="157">
        <v>1</v>
      </c>
    </row>
    <row r="474" spans="2:20" ht="24.75" customHeight="1">
      <c r="B474" s="170" t="s">
        <v>207</v>
      </c>
      <c r="C474" s="396">
        <f>'●1-5DB'!DU11</f>
        <v>6000260</v>
      </c>
      <c r="D474" s="397"/>
      <c r="E474" s="177">
        <f t="shared" si="28"/>
        <v>17</v>
      </c>
      <c r="F474" s="395">
        <v>5869050</v>
      </c>
      <c r="G474" s="328"/>
      <c r="H474" s="181">
        <v>17</v>
      </c>
      <c r="I474" s="396">
        <f>'●1-5DB'!DY11</f>
        <v>19549</v>
      </c>
      <c r="J474" s="397"/>
      <c r="K474" s="177">
        <f t="shared" si="29"/>
        <v>22</v>
      </c>
      <c r="L474" s="395">
        <v>33823</v>
      </c>
      <c r="M474" s="328"/>
      <c r="N474" s="181">
        <v>21</v>
      </c>
      <c r="O474" s="396">
        <f>'●1-5DB'!EC11</f>
        <v>60477</v>
      </c>
      <c r="P474" s="397"/>
      <c r="Q474" s="177">
        <f t="shared" si="30"/>
        <v>11</v>
      </c>
      <c r="R474" s="398">
        <v>1918</v>
      </c>
      <c r="S474" s="397"/>
      <c r="T474" s="157">
        <v>26</v>
      </c>
    </row>
    <row r="475" spans="2:20" ht="24.75" customHeight="1">
      <c r="B475" s="170" t="s">
        <v>208</v>
      </c>
      <c r="C475" s="396">
        <f>'●1-5DB'!DU12</f>
        <v>11472915</v>
      </c>
      <c r="D475" s="397"/>
      <c r="E475" s="177">
        <f t="shared" si="28"/>
        <v>3</v>
      </c>
      <c r="F475" s="395">
        <v>10197851</v>
      </c>
      <c r="G475" s="328"/>
      <c r="H475" s="181">
        <v>4</v>
      </c>
      <c r="I475" s="396">
        <f>'●1-5DB'!DY12</f>
        <v>131453</v>
      </c>
      <c r="J475" s="397"/>
      <c r="K475" s="177">
        <f t="shared" si="29"/>
        <v>12</v>
      </c>
      <c r="L475" s="395">
        <v>144034</v>
      </c>
      <c r="M475" s="328"/>
      <c r="N475" s="181">
        <v>10</v>
      </c>
      <c r="O475" s="396">
        <f>'●1-5DB'!EC12</f>
        <v>355842</v>
      </c>
      <c r="P475" s="397"/>
      <c r="Q475" s="177">
        <f t="shared" si="30"/>
        <v>3</v>
      </c>
      <c r="R475" s="398">
        <v>289560</v>
      </c>
      <c r="S475" s="397"/>
      <c r="T475" s="157">
        <v>2</v>
      </c>
    </row>
    <row r="476" spans="2:20" ht="24.75" customHeight="1">
      <c r="B476" s="170" t="s">
        <v>209</v>
      </c>
      <c r="C476" s="396">
        <f>'●1-5DB'!DU13</f>
        <v>19513912</v>
      </c>
      <c r="D476" s="397"/>
      <c r="E476" s="177">
        <f t="shared" si="28"/>
        <v>2</v>
      </c>
      <c r="F476" s="395">
        <v>18377246</v>
      </c>
      <c r="G476" s="328"/>
      <c r="H476" s="181">
        <v>2</v>
      </c>
      <c r="I476" s="396">
        <f>'●1-5DB'!DY13</f>
        <v>548812</v>
      </c>
      <c r="J476" s="397"/>
      <c r="K476" s="177">
        <f t="shared" si="29"/>
        <v>5</v>
      </c>
      <c r="L476" s="395">
        <v>492200</v>
      </c>
      <c r="M476" s="328"/>
      <c r="N476" s="181">
        <v>3</v>
      </c>
      <c r="O476" s="396">
        <f>'●1-5DB'!EC13</f>
        <v>158686</v>
      </c>
      <c r="P476" s="397"/>
      <c r="Q476" s="177">
        <f t="shared" si="30"/>
        <v>4</v>
      </c>
      <c r="R476" s="398">
        <v>54940</v>
      </c>
      <c r="S476" s="397"/>
      <c r="T476" s="157">
        <v>10</v>
      </c>
    </row>
    <row r="477" spans="2:20" ht="24.75" customHeight="1">
      <c r="B477" s="170" t="s">
        <v>210</v>
      </c>
      <c r="C477" s="396">
        <f>'●1-5DB'!DU14</f>
        <v>6213520</v>
      </c>
      <c r="D477" s="397"/>
      <c r="E477" s="177">
        <f t="shared" si="28"/>
        <v>15</v>
      </c>
      <c r="F477" s="395">
        <v>6227019</v>
      </c>
      <c r="G477" s="328"/>
      <c r="H477" s="181">
        <v>14</v>
      </c>
      <c r="I477" s="396">
        <f>'●1-5DB'!DY14</f>
        <v>250172</v>
      </c>
      <c r="J477" s="397"/>
      <c r="K477" s="177">
        <f t="shared" si="29"/>
        <v>7</v>
      </c>
      <c r="L477" s="395">
        <v>24573</v>
      </c>
      <c r="M477" s="328"/>
      <c r="N477" s="181">
        <v>23</v>
      </c>
      <c r="O477" s="396">
        <f>'●1-5DB'!EC14</f>
        <v>2922</v>
      </c>
      <c r="P477" s="397"/>
      <c r="Q477" s="177">
        <f t="shared" si="30"/>
        <v>23</v>
      </c>
      <c r="R477" s="398">
        <v>2523</v>
      </c>
      <c r="S477" s="397"/>
      <c r="T477" s="157">
        <v>24</v>
      </c>
    </row>
    <row r="478" spans="2:20" ht="24.75" customHeight="1">
      <c r="B478" s="170" t="s">
        <v>211</v>
      </c>
      <c r="C478" s="396">
        <f>'●1-5DB'!DU15</f>
        <v>8402771</v>
      </c>
      <c r="D478" s="397"/>
      <c r="E478" s="177">
        <f t="shared" si="28"/>
        <v>7</v>
      </c>
      <c r="F478" s="395">
        <v>8831277</v>
      </c>
      <c r="G478" s="328"/>
      <c r="H478" s="181">
        <v>5</v>
      </c>
      <c r="I478" s="396">
        <f>'●1-5DB'!DY15</f>
        <v>34618</v>
      </c>
      <c r="J478" s="397"/>
      <c r="K478" s="177">
        <f t="shared" si="29"/>
        <v>18</v>
      </c>
      <c r="L478" s="395">
        <v>89176</v>
      </c>
      <c r="M478" s="328"/>
      <c r="N478" s="181">
        <v>13</v>
      </c>
      <c r="O478" s="396">
        <f>'●1-5DB'!EC15</f>
        <v>2962</v>
      </c>
      <c r="P478" s="397"/>
      <c r="Q478" s="177">
        <f t="shared" si="30"/>
        <v>22</v>
      </c>
      <c r="R478" s="398">
        <v>33315</v>
      </c>
      <c r="S478" s="397"/>
      <c r="T478" s="157">
        <v>14</v>
      </c>
    </row>
    <row r="479" spans="2:20" ht="24.75" customHeight="1">
      <c r="B479" s="170" t="s">
        <v>212</v>
      </c>
      <c r="C479" s="396">
        <f>'●1-5DB'!DU16</f>
        <v>9419047</v>
      </c>
      <c r="D479" s="397"/>
      <c r="E479" s="177">
        <f t="shared" si="28"/>
        <v>5</v>
      </c>
      <c r="F479" s="395">
        <v>8812022</v>
      </c>
      <c r="G479" s="328"/>
      <c r="H479" s="181">
        <v>6</v>
      </c>
      <c r="I479" s="396">
        <f>'●1-5DB'!DY16</f>
        <v>220354</v>
      </c>
      <c r="J479" s="397"/>
      <c r="K479" s="177">
        <f t="shared" si="29"/>
        <v>9</v>
      </c>
      <c r="L479" s="395">
        <v>90214</v>
      </c>
      <c r="M479" s="328"/>
      <c r="N479" s="181">
        <v>12</v>
      </c>
      <c r="O479" s="396">
        <f>'●1-5DB'!EC16</f>
        <v>673333</v>
      </c>
      <c r="P479" s="397"/>
      <c r="Q479" s="177">
        <f t="shared" si="30"/>
        <v>2</v>
      </c>
      <c r="R479" s="398">
        <v>203362</v>
      </c>
      <c r="S479" s="397"/>
      <c r="T479" s="157">
        <v>3</v>
      </c>
    </row>
    <row r="480" spans="2:20" ht="24.75" customHeight="1">
      <c r="B480" s="170" t="s">
        <v>213</v>
      </c>
      <c r="C480" s="396">
        <f>'●1-5DB'!DU17</f>
        <v>8204694</v>
      </c>
      <c r="D480" s="397"/>
      <c r="E480" s="177">
        <f t="shared" si="28"/>
        <v>10</v>
      </c>
      <c r="F480" s="395">
        <v>8563452</v>
      </c>
      <c r="G480" s="328"/>
      <c r="H480" s="181">
        <v>9</v>
      </c>
      <c r="I480" s="396">
        <f>'●1-5DB'!DY17</f>
        <v>85874</v>
      </c>
      <c r="J480" s="397"/>
      <c r="K480" s="177">
        <f t="shared" si="29"/>
        <v>15</v>
      </c>
      <c r="L480" s="395">
        <v>81654</v>
      </c>
      <c r="M480" s="328"/>
      <c r="N480" s="181">
        <v>14</v>
      </c>
      <c r="O480" s="396">
        <f>'●1-5DB'!EC17</f>
        <v>19117</v>
      </c>
      <c r="P480" s="397"/>
      <c r="Q480" s="177">
        <f t="shared" si="30"/>
        <v>16</v>
      </c>
      <c r="R480" s="398">
        <v>64655</v>
      </c>
      <c r="S480" s="397"/>
      <c r="T480" s="157">
        <v>9</v>
      </c>
    </row>
    <row r="481" spans="2:20" ht="24.75" customHeight="1">
      <c r="B481" s="170" t="s">
        <v>214</v>
      </c>
      <c r="C481" s="396">
        <f>'●1-5DB'!DU18</f>
        <v>7102782</v>
      </c>
      <c r="D481" s="397"/>
      <c r="E481" s="177">
        <f t="shared" si="28"/>
        <v>12</v>
      </c>
      <c r="F481" s="395">
        <v>6086708</v>
      </c>
      <c r="G481" s="328"/>
      <c r="H481" s="181">
        <v>15</v>
      </c>
      <c r="I481" s="396">
        <f>'●1-5DB'!DY18</f>
        <v>108165</v>
      </c>
      <c r="J481" s="397"/>
      <c r="K481" s="177">
        <f t="shared" si="29"/>
        <v>13</v>
      </c>
      <c r="L481" s="395">
        <v>130460</v>
      </c>
      <c r="M481" s="328"/>
      <c r="N481" s="181">
        <v>11</v>
      </c>
      <c r="O481" s="396">
        <f>'●1-5DB'!EC18</f>
        <v>56110</v>
      </c>
      <c r="P481" s="397"/>
      <c r="Q481" s="177">
        <f t="shared" si="30"/>
        <v>12</v>
      </c>
      <c r="R481" s="398">
        <v>33928</v>
      </c>
      <c r="S481" s="397"/>
      <c r="T481" s="157">
        <v>13</v>
      </c>
    </row>
    <row r="482" spans="2:20" ht="24.75" customHeight="1">
      <c r="B482" s="170" t="s">
        <v>215</v>
      </c>
      <c r="C482" s="396">
        <f>'●1-5DB'!DU19</f>
        <v>4345847</v>
      </c>
      <c r="D482" s="397"/>
      <c r="E482" s="177">
        <f t="shared" si="28"/>
        <v>23</v>
      </c>
      <c r="F482" s="395">
        <v>4366054</v>
      </c>
      <c r="G482" s="328"/>
      <c r="H482" s="181">
        <v>23</v>
      </c>
      <c r="I482" s="396">
        <f>'●1-5DB'!DY19</f>
        <v>138161</v>
      </c>
      <c r="J482" s="397"/>
      <c r="K482" s="177">
        <f t="shared" si="29"/>
        <v>11</v>
      </c>
      <c r="L482" s="395">
        <v>146684</v>
      </c>
      <c r="M482" s="328"/>
      <c r="N482" s="181">
        <v>9</v>
      </c>
      <c r="O482" s="396">
        <f>'●1-5DB'!EC19</f>
        <v>96633</v>
      </c>
      <c r="P482" s="397"/>
      <c r="Q482" s="177">
        <f t="shared" si="30"/>
        <v>7</v>
      </c>
      <c r="R482" s="398">
        <v>118535</v>
      </c>
      <c r="S482" s="397"/>
      <c r="T482" s="157">
        <v>5</v>
      </c>
    </row>
    <row r="483" spans="2:20" ht="24.75" customHeight="1">
      <c r="B483" s="171" t="s">
        <v>216</v>
      </c>
      <c r="C483" s="402">
        <f>'●1-5DB'!DU20</f>
        <v>3691093</v>
      </c>
      <c r="D483" s="403"/>
      <c r="E483" s="178">
        <f t="shared" si="28"/>
        <v>25</v>
      </c>
      <c r="F483" s="401">
        <v>3590277</v>
      </c>
      <c r="G483" s="333"/>
      <c r="H483" s="182">
        <v>25</v>
      </c>
      <c r="I483" s="402">
        <f>'●1-5DB'!DY20</f>
        <v>16877</v>
      </c>
      <c r="J483" s="403"/>
      <c r="K483" s="178">
        <f t="shared" si="29"/>
        <v>23</v>
      </c>
      <c r="L483" s="401">
        <v>17159</v>
      </c>
      <c r="M483" s="333"/>
      <c r="N483" s="182">
        <v>25</v>
      </c>
      <c r="O483" s="402">
        <f>'●1-5DB'!EC20</f>
        <v>2181</v>
      </c>
      <c r="P483" s="403"/>
      <c r="Q483" s="178">
        <f t="shared" si="30"/>
        <v>24</v>
      </c>
      <c r="R483" s="404">
        <v>4543</v>
      </c>
      <c r="S483" s="403"/>
      <c r="T483" s="175">
        <v>20</v>
      </c>
    </row>
    <row r="484" spans="2:20" ht="24.75" customHeight="1">
      <c r="B484" s="170" t="s">
        <v>217</v>
      </c>
      <c r="C484" s="396">
        <f>'●1-5DB'!DU21</f>
        <v>4282013</v>
      </c>
      <c r="D484" s="397"/>
      <c r="E484" s="177">
        <f t="shared" si="28"/>
        <v>24</v>
      </c>
      <c r="F484" s="395">
        <v>4029725</v>
      </c>
      <c r="G484" s="328"/>
      <c r="H484" s="181">
        <v>24</v>
      </c>
      <c r="I484" s="396">
        <f>'●1-5DB'!DY21</f>
        <v>32473</v>
      </c>
      <c r="J484" s="397"/>
      <c r="K484" s="177">
        <f t="shared" si="29"/>
        <v>19</v>
      </c>
      <c r="L484" s="395">
        <v>56989</v>
      </c>
      <c r="M484" s="328"/>
      <c r="N484" s="181">
        <v>18</v>
      </c>
      <c r="O484" s="396">
        <f>'●1-5DB'!EC21</f>
        <v>91416</v>
      </c>
      <c r="P484" s="397"/>
      <c r="Q484" s="177">
        <f t="shared" si="30"/>
        <v>8</v>
      </c>
      <c r="R484" s="398">
        <v>147274</v>
      </c>
      <c r="S484" s="397"/>
      <c r="T484" s="157">
        <v>4</v>
      </c>
    </row>
    <row r="485" spans="2:20" ht="24.75" customHeight="1">
      <c r="B485" s="170" t="s">
        <v>218</v>
      </c>
      <c r="C485" s="396">
        <f>'●1-5DB'!DU22</f>
        <v>4871078</v>
      </c>
      <c r="D485" s="397"/>
      <c r="E485" s="177">
        <f t="shared" si="28"/>
        <v>20</v>
      </c>
      <c r="F485" s="395">
        <v>4738248</v>
      </c>
      <c r="G485" s="328"/>
      <c r="H485" s="181">
        <v>20</v>
      </c>
      <c r="I485" s="396">
        <f>'●1-5DB'!DY22</f>
        <v>5325</v>
      </c>
      <c r="J485" s="397"/>
      <c r="K485" s="177">
        <f t="shared" si="29"/>
        <v>26</v>
      </c>
      <c r="L485" s="395">
        <v>27770</v>
      </c>
      <c r="M485" s="328"/>
      <c r="N485" s="181">
        <v>22</v>
      </c>
      <c r="O485" s="396">
        <f>'●1-5DB'!EC22</f>
        <v>5535</v>
      </c>
      <c r="P485" s="397"/>
      <c r="Q485" s="177">
        <f t="shared" si="30"/>
        <v>21</v>
      </c>
      <c r="R485" s="398">
        <v>3930</v>
      </c>
      <c r="S485" s="397"/>
      <c r="T485" s="157">
        <v>21</v>
      </c>
    </row>
    <row r="486" spans="2:20" ht="24.75" customHeight="1">
      <c r="B486" s="170" t="s">
        <v>219</v>
      </c>
      <c r="C486" s="396">
        <f>'●1-5DB'!DU23</f>
        <v>4632024</v>
      </c>
      <c r="D486" s="397"/>
      <c r="E486" s="177">
        <f t="shared" si="28"/>
        <v>22</v>
      </c>
      <c r="F486" s="395">
        <v>4522204</v>
      </c>
      <c r="G486" s="328"/>
      <c r="H486" s="181">
        <v>22</v>
      </c>
      <c r="I486" s="396">
        <f>'●1-5DB'!DY23</f>
        <v>13049</v>
      </c>
      <c r="J486" s="397"/>
      <c r="K486" s="177">
        <f t="shared" si="29"/>
        <v>25</v>
      </c>
      <c r="L486" s="395">
        <v>189807</v>
      </c>
      <c r="M486" s="328"/>
      <c r="N486" s="181">
        <v>6</v>
      </c>
      <c r="O486" s="396">
        <f>'●1-5DB'!EC23</f>
        <v>29186</v>
      </c>
      <c r="P486" s="397"/>
      <c r="Q486" s="177">
        <f t="shared" si="30"/>
        <v>15</v>
      </c>
      <c r="R486" s="398">
        <v>11533</v>
      </c>
      <c r="S486" s="397"/>
      <c r="T486" s="157">
        <v>18</v>
      </c>
    </row>
    <row r="487" spans="2:20" ht="24.75" customHeight="1">
      <c r="B487" s="170" t="s">
        <v>220</v>
      </c>
      <c r="C487" s="396">
        <f>'●1-5DB'!DU24</f>
        <v>6106242</v>
      </c>
      <c r="D487" s="397"/>
      <c r="E487" s="177">
        <f t="shared" si="28"/>
        <v>16</v>
      </c>
      <c r="F487" s="395">
        <v>5896776</v>
      </c>
      <c r="G487" s="328"/>
      <c r="H487" s="181">
        <v>16</v>
      </c>
      <c r="I487" s="396">
        <f>'●1-5DB'!DY24</f>
        <v>158703</v>
      </c>
      <c r="J487" s="397"/>
      <c r="K487" s="177">
        <f t="shared" si="29"/>
        <v>10</v>
      </c>
      <c r="L487" s="395">
        <v>18607</v>
      </c>
      <c r="M487" s="328"/>
      <c r="N487" s="181">
        <v>24</v>
      </c>
      <c r="O487" s="396">
        <f>'●1-5DB'!EC24</f>
        <v>74767</v>
      </c>
      <c r="P487" s="397"/>
      <c r="Q487" s="177">
        <f t="shared" si="30"/>
        <v>9</v>
      </c>
      <c r="R487" s="398">
        <v>42747</v>
      </c>
      <c r="S487" s="397"/>
      <c r="T487" s="157">
        <v>11</v>
      </c>
    </row>
    <row r="488" spans="2:20" ht="24.75" customHeight="1">
      <c r="B488" s="170" t="s">
        <v>221</v>
      </c>
      <c r="C488" s="396">
        <f>'●1-5DB'!DU25</f>
        <v>4788142</v>
      </c>
      <c r="D488" s="397"/>
      <c r="E488" s="177">
        <f t="shared" si="28"/>
        <v>21</v>
      </c>
      <c r="F488" s="395">
        <v>4575728</v>
      </c>
      <c r="G488" s="328"/>
      <c r="H488" s="181">
        <v>21</v>
      </c>
      <c r="I488" s="396">
        <f>'●1-5DB'!DY25</f>
        <v>15426</v>
      </c>
      <c r="J488" s="397"/>
      <c r="K488" s="177">
        <f t="shared" si="29"/>
        <v>24</v>
      </c>
      <c r="L488" s="395">
        <v>9439</v>
      </c>
      <c r="M488" s="328"/>
      <c r="N488" s="181">
        <v>26</v>
      </c>
      <c r="O488" s="396">
        <f>'●1-5DB'!EC25</f>
        <v>7195</v>
      </c>
      <c r="P488" s="397"/>
      <c r="Q488" s="177">
        <f t="shared" si="30"/>
        <v>20</v>
      </c>
      <c r="R488" s="398">
        <v>9638</v>
      </c>
      <c r="S488" s="397"/>
      <c r="T488" s="157">
        <v>19</v>
      </c>
    </row>
    <row r="489" spans="2:20" ht="24.75" customHeight="1">
      <c r="B489" s="170" t="s">
        <v>222</v>
      </c>
      <c r="C489" s="396">
        <f>'●1-5DB'!DU26</f>
        <v>7034915</v>
      </c>
      <c r="D489" s="397"/>
      <c r="E489" s="177">
        <f t="shared" si="28"/>
        <v>13</v>
      </c>
      <c r="F489" s="395">
        <v>6836744</v>
      </c>
      <c r="G489" s="328"/>
      <c r="H489" s="181">
        <v>12</v>
      </c>
      <c r="I489" s="396">
        <f>'●1-5DB'!DY26</f>
        <v>1490206</v>
      </c>
      <c r="J489" s="397"/>
      <c r="K489" s="177">
        <f t="shared" si="29"/>
        <v>1</v>
      </c>
      <c r="L489" s="395">
        <v>62358</v>
      </c>
      <c r="M489" s="328"/>
      <c r="N489" s="181">
        <v>16</v>
      </c>
      <c r="O489" s="396">
        <f>'●1-5DB'!EC26</f>
        <v>12295</v>
      </c>
      <c r="P489" s="397"/>
      <c r="Q489" s="177">
        <f t="shared" si="30"/>
        <v>18</v>
      </c>
      <c r="R489" s="398">
        <v>12550</v>
      </c>
      <c r="S489" s="397"/>
      <c r="T489" s="157">
        <v>17</v>
      </c>
    </row>
    <row r="490" spans="2:20" ht="24.75" customHeight="1">
      <c r="B490" s="170" t="s">
        <v>223</v>
      </c>
      <c r="C490" s="396">
        <f>'●1-5DB'!DU27</f>
        <v>5376799</v>
      </c>
      <c r="D490" s="397"/>
      <c r="E490" s="177">
        <f t="shared" si="28"/>
        <v>19</v>
      </c>
      <c r="F490" s="395">
        <v>5308231</v>
      </c>
      <c r="G490" s="328"/>
      <c r="H490" s="181">
        <v>18</v>
      </c>
      <c r="I490" s="396">
        <f>'●1-5DB'!DY27</f>
        <v>31872</v>
      </c>
      <c r="J490" s="397"/>
      <c r="K490" s="177">
        <f t="shared" si="29"/>
        <v>20</v>
      </c>
      <c r="L490" s="395">
        <v>40850</v>
      </c>
      <c r="M490" s="328"/>
      <c r="N490" s="181">
        <v>20</v>
      </c>
      <c r="O490" s="396">
        <f>'●1-5DB'!EC27</f>
        <v>10985</v>
      </c>
      <c r="P490" s="397"/>
      <c r="Q490" s="177">
        <f t="shared" si="30"/>
        <v>19</v>
      </c>
      <c r="R490" s="398">
        <v>3760</v>
      </c>
      <c r="S490" s="397"/>
      <c r="T490" s="157">
        <v>22</v>
      </c>
    </row>
    <row r="491" spans="2:20" ht="24.75" customHeight="1">
      <c r="B491" s="170" t="s">
        <v>224</v>
      </c>
      <c r="C491" s="396">
        <f>'●1-5DB'!DU28</f>
        <v>3300857</v>
      </c>
      <c r="D491" s="397"/>
      <c r="E491" s="177">
        <f t="shared" si="28"/>
        <v>26</v>
      </c>
      <c r="F491" s="395">
        <v>3063092</v>
      </c>
      <c r="G491" s="328"/>
      <c r="H491" s="181">
        <v>26</v>
      </c>
      <c r="I491" s="396">
        <f>'●1-5DB'!DY28</f>
        <v>21731</v>
      </c>
      <c r="J491" s="397"/>
      <c r="K491" s="177">
        <f t="shared" si="29"/>
        <v>21</v>
      </c>
      <c r="L491" s="395">
        <v>58744</v>
      </c>
      <c r="M491" s="328"/>
      <c r="N491" s="181">
        <v>17</v>
      </c>
      <c r="O491" s="396">
        <f>'●1-5DB'!EC28</f>
        <v>941</v>
      </c>
      <c r="P491" s="397"/>
      <c r="Q491" s="177">
        <f t="shared" si="30"/>
        <v>26</v>
      </c>
      <c r="R491" s="398">
        <v>2021</v>
      </c>
      <c r="S491" s="397"/>
      <c r="T491" s="157">
        <v>25</v>
      </c>
    </row>
    <row r="492" spans="2:20" ht="24.75" customHeight="1">
      <c r="B492" s="170" t="s">
        <v>225</v>
      </c>
      <c r="C492" s="396">
        <f>'●1-5DB'!DU29</f>
        <v>5644426</v>
      </c>
      <c r="D492" s="397"/>
      <c r="E492" s="177">
        <f t="shared" si="28"/>
        <v>18</v>
      </c>
      <c r="F492" s="395">
        <v>5049144</v>
      </c>
      <c r="G492" s="328"/>
      <c r="H492" s="181">
        <v>19</v>
      </c>
      <c r="I492" s="396">
        <f>'●1-5DB'!DY29</f>
        <v>748245</v>
      </c>
      <c r="J492" s="397"/>
      <c r="K492" s="177">
        <f t="shared" si="29"/>
        <v>3</v>
      </c>
      <c r="L492" s="395">
        <v>341764</v>
      </c>
      <c r="M492" s="328"/>
      <c r="N492" s="181">
        <v>5</v>
      </c>
      <c r="O492" s="396">
        <f>'●1-5DB'!EC29</f>
        <v>17643</v>
      </c>
      <c r="P492" s="397"/>
      <c r="Q492" s="177">
        <f t="shared" si="30"/>
        <v>17</v>
      </c>
      <c r="R492" s="398">
        <v>17530</v>
      </c>
      <c r="S492" s="397"/>
      <c r="T492" s="157">
        <v>16</v>
      </c>
    </row>
    <row r="493" spans="2:20" ht="24.75" customHeight="1" thickBot="1">
      <c r="B493" s="170" t="s">
        <v>226</v>
      </c>
      <c r="C493" s="399">
        <f>'●1-5DB'!DU30</f>
        <v>9097086</v>
      </c>
      <c r="D493" s="400"/>
      <c r="E493" s="179">
        <f t="shared" si="28"/>
        <v>6</v>
      </c>
      <c r="F493" s="395">
        <v>8621539</v>
      </c>
      <c r="G493" s="328"/>
      <c r="H493" s="181">
        <v>8</v>
      </c>
      <c r="I493" s="399">
        <f>'●1-5DB'!DY30</f>
        <v>62985</v>
      </c>
      <c r="J493" s="400"/>
      <c r="K493" s="179">
        <f t="shared" si="29"/>
        <v>17</v>
      </c>
      <c r="L493" s="395">
        <v>55673</v>
      </c>
      <c r="M493" s="328"/>
      <c r="N493" s="181">
        <v>19</v>
      </c>
      <c r="O493" s="399">
        <f>'●1-5DB'!EC30</f>
        <v>138819</v>
      </c>
      <c r="P493" s="400"/>
      <c r="Q493" s="179">
        <f t="shared" si="30"/>
        <v>6</v>
      </c>
      <c r="R493" s="398">
        <v>95543</v>
      </c>
      <c r="S493" s="397"/>
      <c r="T493" s="157">
        <v>7</v>
      </c>
    </row>
    <row r="494" spans="2:20" ht="24.75" customHeight="1">
      <c r="C494" s="82"/>
      <c r="D494" s="82"/>
      <c r="E494" s="82"/>
      <c r="F494" s="82"/>
      <c r="G494" s="82"/>
      <c r="H494" s="82"/>
      <c r="I494" s="82"/>
      <c r="J494" s="82"/>
      <c r="K494" s="82"/>
      <c r="L494" s="82"/>
      <c r="M494" s="82"/>
      <c r="P494" s="82"/>
    </row>
    <row r="495" spans="2:20" ht="24.75" customHeight="1">
      <c r="C495" s="82"/>
      <c r="D495" s="82"/>
      <c r="E495" s="82"/>
      <c r="F495" s="82"/>
      <c r="G495" s="82"/>
      <c r="H495" s="82"/>
      <c r="I495" s="82"/>
      <c r="J495" s="82"/>
      <c r="K495" s="82"/>
      <c r="L495" s="82"/>
      <c r="M495" s="82"/>
      <c r="P495" s="82"/>
    </row>
    <row r="496" spans="2:20" ht="24.75" customHeight="1">
      <c r="C496" s="82"/>
      <c r="D496" s="82"/>
      <c r="E496" s="82"/>
      <c r="F496" s="82"/>
      <c r="G496" s="82"/>
      <c r="H496" s="82"/>
      <c r="I496" s="82"/>
      <c r="J496" s="82"/>
      <c r="K496" s="82"/>
      <c r="L496" s="82"/>
      <c r="M496" s="82"/>
      <c r="P496" s="82"/>
    </row>
    <row r="497" spans="2:20" ht="24.75" customHeight="1">
      <c r="B497" s="85" t="s">
        <v>371</v>
      </c>
      <c r="C497" s="82"/>
      <c r="D497" s="82"/>
      <c r="E497" s="82"/>
      <c r="F497" s="82"/>
      <c r="G497" s="82"/>
      <c r="H497" s="82"/>
      <c r="I497" s="82"/>
      <c r="J497" s="82"/>
      <c r="K497" s="82"/>
      <c r="L497" s="82"/>
      <c r="M497" s="82"/>
      <c r="P497" s="82"/>
      <c r="T497" s="158"/>
    </row>
    <row r="498" spans="2:20" ht="24.75" customHeight="1" thickBot="1">
      <c r="B498" s="408" t="s">
        <v>253</v>
      </c>
      <c r="C498" s="410" t="str">
        <f>'●1-5DB'!EG3</f>
        <v>繰入金</v>
      </c>
      <c r="D498" s="410"/>
      <c r="E498" s="410"/>
      <c r="F498" s="410"/>
      <c r="G498" s="410"/>
      <c r="H498" s="410"/>
      <c r="I498" s="410" t="str">
        <f>'●1-5DB'!EK3</f>
        <v>繰越金</v>
      </c>
      <c r="J498" s="410"/>
      <c r="K498" s="410"/>
      <c r="L498" s="410"/>
      <c r="M498" s="410"/>
      <c r="N498" s="410"/>
      <c r="O498" s="410" t="str">
        <f>'●1-5DB'!EO3</f>
        <v>諸収入</v>
      </c>
      <c r="P498" s="410"/>
      <c r="Q498" s="410"/>
      <c r="R498" s="410"/>
      <c r="S498" s="410"/>
      <c r="T498" s="410"/>
    </row>
    <row r="499" spans="2:20" ht="24.75" customHeight="1">
      <c r="B499" s="367"/>
      <c r="C499" s="340" t="s">
        <v>760</v>
      </c>
      <c r="D499" s="341"/>
      <c r="E499" s="342"/>
      <c r="F499" s="343" t="s">
        <v>759</v>
      </c>
      <c r="G499" s="338"/>
      <c r="H499" s="339"/>
      <c r="I499" s="340" t="s">
        <v>760</v>
      </c>
      <c r="J499" s="341"/>
      <c r="K499" s="342"/>
      <c r="L499" s="343" t="s">
        <v>759</v>
      </c>
      <c r="M499" s="338"/>
      <c r="N499" s="339"/>
      <c r="O499" s="340" t="s">
        <v>760</v>
      </c>
      <c r="P499" s="341"/>
      <c r="Q499" s="342"/>
      <c r="R499" s="343" t="s">
        <v>759</v>
      </c>
      <c r="S499" s="338"/>
      <c r="T499" s="339"/>
    </row>
    <row r="500" spans="2:20" ht="24.75" customHeight="1">
      <c r="B500" s="367"/>
      <c r="C500" s="345"/>
      <c r="D500" s="378"/>
      <c r="E500" s="176" t="s">
        <v>340</v>
      </c>
      <c r="F500" s="378"/>
      <c r="G500" s="378"/>
      <c r="H500" s="180" t="s">
        <v>340</v>
      </c>
      <c r="I500" s="345"/>
      <c r="J500" s="378"/>
      <c r="K500" s="176" t="s">
        <v>340</v>
      </c>
      <c r="L500" s="378"/>
      <c r="M500" s="378"/>
      <c r="N500" s="180" t="s">
        <v>340</v>
      </c>
      <c r="O500" s="345"/>
      <c r="P500" s="378"/>
      <c r="Q500" s="176" t="s">
        <v>340</v>
      </c>
      <c r="R500" s="378"/>
      <c r="S500" s="378"/>
      <c r="T500" s="156" t="s">
        <v>340</v>
      </c>
    </row>
    <row r="501" spans="2:20" ht="24.75" customHeight="1">
      <c r="B501" s="170" t="s">
        <v>201</v>
      </c>
      <c r="C501" s="396">
        <f>'●1-5DB'!EG5</f>
        <v>1437373</v>
      </c>
      <c r="D501" s="397"/>
      <c r="E501" s="177">
        <f>IF(C501="-","-",RANK(C501,C$501:D$526))</f>
        <v>10</v>
      </c>
      <c r="F501" s="398">
        <v>497372</v>
      </c>
      <c r="G501" s="397"/>
      <c r="H501" s="181">
        <v>23</v>
      </c>
      <c r="I501" s="396">
        <f>'●1-5DB'!EK5</f>
        <v>1988614</v>
      </c>
      <c r="J501" s="397"/>
      <c r="K501" s="177">
        <f>IF(I501="-","-",RANK(I501,I$501:J$526))</f>
        <v>9</v>
      </c>
      <c r="L501" s="398">
        <v>4874843</v>
      </c>
      <c r="M501" s="397"/>
      <c r="N501" s="181">
        <v>3</v>
      </c>
      <c r="O501" s="396">
        <f>'●1-5DB'!EO5</f>
        <v>1509313</v>
      </c>
      <c r="P501" s="397"/>
      <c r="Q501" s="177">
        <f>IF(O501="-","-",RANK(O501,O$501:P$526))</f>
        <v>2</v>
      </c>
      <c r="R501" s="398">
        <v>1426649</v>
      </c>
      <c r="S501" s="397"/>
      <c r="T501" s="157">
        <v>2</v>
      </c>
    </row>
    <row r="502" spans="2:20" ht="24.75" customHeight="1">
      <c r="B502" s="170" t="s">
        <v>202</v>
      </c>
      <c r="C502" s="396">
        <f>'●1-5DB'!EG6</f>
        <v>46395</v>
      </c>
      <c r="D502" s="397"/>
      <c r="E502" s="177">
        <f t="shared" ref="E502:E526" si="31">IF(C502="-","-",RANK(C502,C$501:D$526))</f>
        <v>26</v>
      </c>
      <c r="F502" s="398">
        <v>167713</v>
      </c>
      <c r="G502" s="397"/>
      <c r="H502" s="181">
        <v>25</v>
      </c>
      <c r="I502" s="396">
        <f>'●1-5DB'!EK6</f>
        <v>4345652</v>
      </c>
      <c r="J502" s="397"/>
      <c r="K502" s="177">
        <f t="shared" ref="K502:K526" si="32">IF(I502="-","-",RANK(I502,I$501:J$526))</f>
        <v>2</v>
      </c>
      <c r="L502" s="398">
        <v>4391439</v>
      </c>
      <c r="M502" s="397"/>
      <c r="N502" s="181">
        <v>5</v>
      </c>
      <c r="O502" s="396">
        <f>'●1-5DB'!EO6</f>
        <v>584184</v>
      </c>
      <c r="P502" s="397"/>
      <c r="Q502" s="177">
        <f t="shared" ref="Q502:Q526" si="33">IF(O502="-","-",RANK(O502,O$501:P$526))</f>
        <v>10</v>
      </c>
      <c r="R502" s="398">
        <v>1023733</v>
      </c>
      <c r="S502" s="397"/>
      <c r="T502" s="157">
        <v>5</v>
      </c>
    </row>
    <row r="503" spans="2:20" ht="24.75" customHeight="1">
      <c r="B503" s="170" t="s">
        <v>203</v>
      </c>
      <c r="C503" s="396">
        <f>'●1-5DB'!EG7</f>
        <v>1187108</v>
      </c>
      <c r="D503" s="397"/>
      <c r="E503" s="177">
        <f t="shared" si="31"/>
        <v>14</v>
      </c>
      <c r="F503" s="398">
        <v>3705780</v>
      </c>
      <c r="G503" s="397"/>
      <c r="H503" s="181">
        <v>1</v>
      </c>
      <c r="I503" s="396">
        <f>'●1-5DB'!EK7</f>
        <v>2431866</v>
      </c>
      <c r="J503" s="397"/>
      <c r="K503" s="177">
        <f t="shared" si="32"/>
        <v>6</v>
      </c>
      <c r="L503" s="398">
        <v>2923636</v>
      </c>
      <c r="M503" s="397"/>
      <c r="N503" s="181">
        <v>7</v>
      </c>
      <c r="O503" s="396">
        <f>'●1-5DB'!EO7</f>
        <v>744513</v>
      </c>
      <c r="P503" s="397"/>
      <c r="Q503" s="177">
        <f t="shared" si="33"/>
        <v>7</v>
      </c>
      <c r="R503" s="398">
        <v>617759</v>
      </c>
      <c r="S503" s="397"/>
      <c r="T503" s="157">
        <v>7</v>
      </c>
    </row>
    <row r="504" spans="2:20" ht="24.75" customHeight="1">
      <c r="B504" s="170" t="s">
        <v>204</v>
      </c>
      <c r="C504" s="396">
        <f>'●1-5DB'!EG8</f>
        <v>55812</v>
      </c>
      <c r="D504" s="397"/>
      <c r="E504" s="177">
        <f t="shared" si="31"/>
        <v>25</v>
      </c>
      <c r="F504" s="398">
        <v>1698739</v>
      </c>
      <c r="G504" s="397"/>
      <c r="H504" s="181">
        <v>14</v>
      </c>
      <c r="I504" s="396">
        <f>'●1-5DB'!EK8</f>
        <v>1284669</v>
      </c>
      <c r="J504" s="397"/>
      <c r="K504" s="177">
        <f t="shared" si="32"/>
        <v>14</v>
      </c>
      <c r="L504" s="398">
        <v>1453669</v>
      </c>
      <c r="M504" s="397"/>
      <c r="N504" s="181">
        <v>13</v>
      </c>
      <c r="O504" s="396">
        <f>'●1-5DB'!EO8</f>
        <v>593286</v>
      </c>
      <c r="P504" s="397"/>
      <c r="Q504" s="177">
        <f t="shared" si="33"/>
        <v>9</v>
      </c>
      <c r="R504" s="398">
        <v>554397</v>
      </c>
      <c r="S504" s="397"/>
      <c r="T504" s="157">
        <v>9</v>
      </c>
    </row>
    <row r="505" spans="2:20" ht="24.75" customHeight="1">
      <c r="B505" s="170" t="s">
        <v>205</v>
      </c>
      <c r="C505" s="396">
        <f>'●1-5DB'!EG9</f>
        <v>506999</v>
      </c>
      <c r="D505" s="397"/>
      <c r="E505" s="177">
        <f t="shared" si="31"/>
        <v>18</v>
      </c>
      <c r="F505" s="398">
        <v>1087215</v>
      </c>
      <c r="G505" s="397"/>
      <c r="H505" s="181">
        <v>17</v>
      </c>
      <c r="I505" s="396">
        <f>'●1-5DB'!EK9</f>
        <v>866585</v>
      </c>
      <c r="J505" s="397"/>
      <c r="K505" s="177">
        <f t="shared" si="32"/>
        <v>19</v>
      </c>
      <c r="L505" s="398">
        <v>820575</v>
      </c>
      <c r="M505" s="397"/>
      <c r="N505" s="181">
        <v>21</v>
      </c>
      <c r="O505" s="396">
        <f>'●1-5DB'!EO9</f>
        <v>983892</v>
      </c>
      <c r="P505" s="397"/>
      <c r="Q505" s="177">
        <f t="shared" si="33"/>
        <v>5</v>
      </c>
      <c r="R505" s="398">
        <v>564124</v>
      </c>
      <c r="S505" s="397"/>
      <c r="T505" s="157">
        <v>8</v>
      </c>
    </row>
    <row r="506" spans="2:20" ht="24.75" customHeight="1">
      <c r="B506" s="170" t="s">
        <v>206</v>
      </c>
      <c r="C506" s="396">
        <f>'●1-5DB'!EG10</f>
        <v>11920831</v>
      </c>
      <c r="D506" s="397"/>
      <c r="E506" s="177">
        <f t="shared" si="31"/>
        <v>1</v>
      </c>
      <c r="F506" s="398">
        <v>2303049</v>
      </c>
      <c r="G506" s="397"/>
      <c r="H506" s="181">
        <v>10</v>
      </c>
      <c r="I506" s="396">
        <f>'●1-5DB'!EK10</f>
        <v>2916478</v>
      </c>
      <c r="J506" s="397"/>
      <c r="K506" s="177">
        <f t="shared" si="32"/>
        <v>4</v>
      </c>
      <c r="L506" s="398">
        <v>4688631</v>
      </c>
      <c r="M506" s="397"/>
      <c r="N506" s="181">
        <v>4</v>
      </c>
      <c r="O506" s="396">
        <f>'●1-5DB'!EO10</f>
        <v>2151941</v>
      </c>
      <c r="P506" s="397"/>
      <c r="Q506" s="177">
        <f t="shared" si="33"/>
        <v>1</v>
      </c>
      <c r="R506" s="398">
        <v>1760321</v>
      </c>
      <c r="S506" s="397"/>
      <c r="T506" s="157">
        <v>1</v>
      </c>
    </row>
    <row r="507" spans="2:20" ht="24.75" customHeight="1">
      <c r="B507" s="170" t="s">
        <v>207</v>
      </c>
      <c r="C507" s="396">
        <f>'●1-5DB'!EG11</f>
        <v>419131</v>
      </c>
      <c r="D507" s="397"/>
      <c r="E507" s="177">
        <f t="shared" si="31"/>
        <v>19</v>
      </c>
      <c r="F507" s="398">
        <v>2255812</v>
      </c>
      <c r="G507" s="397"/>
      <c r="H507" s="181">
        <v>11</v>
      </c>
      <c r="I507" s="396">
        <f>'●1-5DB'!EK11</f>
        <v>1336516</v>
      </c>
      <c r="J507" s="397"/>
      <c r="K507" s="177">
        <f t="shared" si="32"/>
        <v>13</v>
      </c>
      <c r="L507" s="398">
        <v>1123205</v>
      </c>
      <c r="M507" s="397"/>
      <c r="N507" s="181">
        <v>17</v>
      </c>
      <c r="O507" s="396">
        <f>'●1-5DB'!EO11</f>
        <v>367123</v>
      </c>
      <c r="P507" s="397"/>
      <c r="Q507" s="177">
        <f t="shared" si="33"/>
        <v>17</v>
      </c>
      <c r="R507" s="398">
        <v>265514</v>
      </c>
      <c r="S507" s="397"/>
      <c r="T507" s="157">
        <v>21</v>
      </c>
    </row>
    <row r="508" spans="2:20" ht="24.75" customHeight="1">
      <c r="B508" s="170" t="s">
        <v>208</v>
      </c>
      <c r="C508" s="396">
        <f>'●1-5DB'!EG12</f>
        <v>2040613</v>
      </c>
      <c r="D508" s="397"/>
      <c r="E508" s="177">
        <f t="shared" si="31"/>
        <v>6</v>
      </c>
      <c r="F508" s="398">
        <v>2306048</v>
      </c>
      <c r="G508" s="397"/>
      <c r="H508" s="181">
        <v>8</v>
      </c>
      <c r="I508" s="396">
        <f>'●1-5DB'!EK12</f>
        <v>3958463</v>
      </c>
      <c r="J508" s="397"/>
      <c r="K508" s="177">
        <f t="shared" si="32"/>
        <v>3</v>
      </c>
      <c r="L508" s="398">
        <v>5804170</v>
      </c>
      <c r="M508" s="397"/>
      <c r="N508" s="181">
        <v>1</v>
      </c>
      <c r="O508" s="396">
        <f>'●1-5DB'!EO12</f>
        <v>446902</v>
      </c>
      <c r="P508" s="397"/>
      <c r="Q508" s="177">
        <f t="shared" si="33"/>
        <v>11</v>
      </c>
      <c r="R508" s="398">
        <v>406773</v>
      </c>
      <c r="S508" s="397"/>
      <c r="T508" s="157">
        <v>12</v>
      </c>
    </row>
    <row r="509" spans="2:20" ht="24.75" customHeight="1">
      <c r="B509" s="170" t="s">
        <v>209</v>
      </c>
      <c r="C509" s="396">
        <f>'●1-5DB'!EG13</f>
        <v>7048896</v>
      </c>
      <c r="D509" s="397"/>
      <c r="E509" s="177">
        <f t="shared" si="31"/>
        <v>3</v>
      </c>
      <c r="F509" s="398">
        <v>3562340</v>
      </c>
      <c r="G509" s="397"/>
      <c r="H509" s="181">
        <v>4</v>
      </c>
      <c r="I509" s="396">
        <f>'●1-5DB'!EK13</f>
        <v>4619659</v>
      </c>
      <c r="J509" s="397"/>
      <c r="K509" s="177">
        <f t="shared" si="32"/>
        <v>1</v>
      </c>
      <c r="L509" s="398">
        <v>4957695</v>
      </c>
      <c r="M509" s="397"/>
      <c r="N509" s="181">
        <v>2</v>
      </c>
      <c r="O509" s="396">
        <f>'●1-5DB'!EO13</f>
        <v>1302740</v>
      </c>
      <c r="P509" s="397"/>
      <c r="Q509" s="177">
        <f t="shared" si="33"/>
        <v>4</v>
      </c>
      <c r="R509" s="398">
        <v>1219118</v>
      </c>
      <c r="S509" s="397"/>
      <c r="T509" s="157">
        <v>4</v>
      </c>
    </row>
    <row r="510" spans="2:20" ht="24.75" customHeight="1">
      <c r="B510" s="170" t="s">
        <v>210</v>
      </c>
      <c r="C510" s="396">
        <f>'●1-5DB'!EG14</f>
        <v>1243630</v>
      </c>
      <c r="D510" s="397"/>
      <c r="E510" s="177">
        <f t="shared" si="31"/>
        <v>12</v>
      </c>
      <c r="F510" s="398">
        <v>1789827</v>
      </c>
      <c r="G510" s="397"/>
      <c r="H510" s="181">
        <v>13</v>
      </c>
      <c r="I510" s="396">
        <f>'●1-5DB'!EK14</f>
        <v>2102275</v>
      </c>
      <c r="J510" s="397"/>
      <c r="K510" s="177">
        <f t="shared" si="32"/>
        <v>7</v>
      </c>
      <c r="L510" s="398">
        <v>1588175</v>
      </c>
      <c r="M510" s="397"/>
      <c r="N510" s="181">
        <v>10</v>
      </c>
      <c r="O510" s="396">
        <f>'●1-5DB'!EO14</f>
        <v>364920</v>
      </c>
      <c r="P510" s="397"/>
      <c r="Q510" s="177">
        <f t="shared" si="33"/>
        <v>18</v>
      </c>
      <c r="R510" s="398">
        <v>270045</v>
      </c>
      <c r="S510" s="397"/>
      <c r="T510" s="157">
        <v>20</v>
      </c>
    </row>
    <row r="511" spans="2:20" ht="24.75" customHeight="1">
      <c r="B511" s="170" t="s">
        <v>211</v>
      </c>
      <c r="C511" s="396">
        <f>'●1-5DB'!EG15</f>
        <v>1451685</v>
      </c>
      <c r="D511" s="397"/>
      <c r="E511" s="177">
        <f t="shared" si="31"/>
        <v>9</v>
      </c>
      <c r="F511" s="398">
        <v>2630357</v>
      </c>
      <c r="G511" s="397"/>
      <c r="H511" s="181">
        <v>6</v>
      </c>
      <c r="I511" s="396">
        <f>'●1-5DB'!EK15</f>
        <v>1642985</v>
      </c>
      <c r="J511" s="397"/>
      <c r="K511" s="177">
        <f t="shared" si="32"/>
        <v>11</v>
      </c>
      <c r="L511" s="398">
        <v>1182001</v>
      </c>
      <c r="M511" s="397"/>
      <c r="N511" s="181">
        <v>16</v>
      </c>
      <c r="O511" s="396">
        <f>'●1-5DB'!EO15</f>
        <v>702739</v>
      </c>
      <c r="P511" s="397"/>
      <c r="Q511" s="177">
        <f t="shared" si="33"/>
        <v>8</v>
      </c>
      <c r="R511" s="398">
        <v>447808</v>
      </c>
      <c r="S511" s="397"/>
      <c r="T511" s="157">
        <v>11</v>
      </c>
    </row>
    <row r="512" spans="2:20" ht="24.75" customHeight="1">
      <c r="B512" s="170" t="s">
        <v>212</v>
      </c>
      <c r="C512" s="396">
        <f>'●1-5DB'!EG16</f>
        <v>1553039</v>
      </c>
      <c r="D512" s="397"/>
      <c r="E512" s="177">
        <f t="shared" si="31"/>
        <v>7</v>
      </c>
      <c r="F512" s="398">
        <v>3614727</v>
      </c>
      <c r="G512" s="397"/>
      <c r="H512" s="181">
        <v>3</v>
      </c>
      <c r="I512" s="396">
        <f>'●1-5DB'!EK16</f>
        <v>2515240</v>
      </c>
      <c r="J512" s="397"/>
      <c r="K512" s="177">
        <f t="shared" si="32"/>
        <v>5</v>
      </c>
      <c r="L512" s="398">
        <v>3135605</v>
      </c>
      <c r="M512" s="397"/>
      <c r="N512" s="181">
        <v>6</v>
      </c>
      <c r="O512" s="396">
        <f>'●1-5DB'!EO16</f>
        <v>1503407</v>
      </c>
      <c r="P512" s="397"/>
      <c r="Q512" s="177">
        <f t="shared" si="33"/>
        <v>3</v>
      </c>
      <c r="R512" s="398">
        <v>1402444</v>
      </c>
      <c r="S512" s="397"/>
      <c r="T512" s="157">
        <v>3</v>
      </c>
    </row>
    <row r="513" spans="2:20" ht="24.75" customHeight="1">
      <c r="B513" s="170" t="s">
        <v>213</v>
      </c>
      <c r="C513" s="396">
        <f>'●1-5DB'!EG17</f>
        <v>1207400</v>
      </c>
      <c r="D513" s="397"/>
      <c r="E513" s="177">
        <f t="shared" si="31"/>
        <v>13</v>
      </c>
      <c r="F513" s="398">
        <v>1475706</v>
      </c>
      <c r="G513" s="397"/>
      <c r="H513" s="181">
        <v>15</v>
      </c>
      <c r="I513" s="396">
        <f>'●1-5DB'!EK17</f>
        <v>717934</v>
      </c>
      <c r="J513" s="397"/>
      <c r="K513" s="177">
        <f t="shared" si="32"/>
        <v>22</v>
      </c>
      <c r="L513" s="398">
        <v>673677</v>
      </c>
      <c r="M513" s="397"/>
      <c r="N513" s="181">
        <v>25</v>
      </c>
      <c r="O513" s="396">
        <f>'●1-5DB'!EO17</f>
        <v>444206</v>
      </c>
      <c r="P513" s="397"/>
      <c r="Q513" s="177">
        <f t="shared" si="33"/>
        <v>12</v>
      </c>
      <c r="R513" s="398">
        <v>370154</v>
      </c>
      <c r="S513" s="397"/>
      <c r="T513" s="157">
        <v>15</v>
      </c>
    </row>
    <row r="514" spans="2:20" ht="24.75" customHeight="1">
      <c r="B514" s="170" t="s">
        <v>214</v>
      </c>
      <c r="C514" s="396">
        <f>'●1-5DB'!EG18</f>
        <v>9687972</v>
      </c>
      <c r="D514" s="397"/>
      <c r="E514" s="177">
        <f t="shared" si="31"/>
        <v>2</v>
      </c>
      <c r="F514" s="398">
        <v>3684988</v>
      </c>
      <c r="G514" s="397"/>
      <c r="H514" s="181">
        <v>2</v>
      </c>
      <c r="I514" s="396">
        <f>'●1-5DB'!EK18</f>
        <v>1219152</v>
      </c>
      <c r="J514" s="397"/>
      <c r="K514" s="177">
        <f t="shared" si="32"/>
        <v>16</v>
      </c>
      <c r="L514" s="398">
        <v>2160561</v>
      </c>
      <c r="M514" s="397"/>
      <c r="N514" s="181">
        <v>8</v>
      </c>
      <c r="O514" s="396">
        <f>'●1-5DB'!EO18</f>
        <v>813631</v>
      </c>
      <c r="P514" s="397"/>
      <c r="Q514" s="177">
        <f t="shared" si="33"/>
        <v>6</v>
      </c>
      <c r="R514" s="398">
        <v>707854</v>
      </c>
      <c r="S514" s="397"/>
      <c r="T514" s="157">
        <v>6</v>
      </c>
    </row>
    <row r="515" spans="2:20" ht="24.75" customHeight="1">
      <c r="B515" s="170" t="s">
        <v>215</v>
      </c>
      <c r="C515" s="396">
        <f>'●1-5DB'!EG19</f>
        <v>283447</v>
      </c>
      <c r="D515" s="397"/>
      <c r="E515" s="177">
        <f t="shared" si="31"/>
        <v>21</v>
      </c>
      <c r="F515" s="398">
        <v>780063</v>
      </c>
      <c r="G515" s="397"/>
      <c r="H515" s="181">
        <v>21</v>
      </c>
      <c r="I515" s="396">
        <f>'●1-5DB'!EK19</f>
        <v>761563</v>
      </c>
      <c r="J515" s="397"/>
      <c r="K515" s="177">
        <f t="shared" si="32"/>
        <v>21</v>
      </c>
      <c r="L515" s="398">
        <v>509358</v>
      </c>
      <c r="M515" s="397"/>
      <c r="N515" s="181">
        <v>26</v>
      </c>
      <c r="O515" s="396">
        <f>'●1-5DB'!EO19</f>
        <v>388924</v>
      </c>
      <c r="P515" s="397"/>
      <c r="Q515" s="177">
        <f t="shared" si="33"/>
        <v>16</v>
      </c>
      <c r="R515" s="398">
        <v>371599</v>
      </c>
      <c r="S515" s="397"/>
      <c r="T515" s="157">
        <v>14</v>
      </c>
    </row>
    <row r="516" spans="2:20" ht="24.75" customHeight="1">
      <c r="B516" s="171" t="s">
        <v>216</v>
      </c>
      <c r="C516" s="402">
        <f>'●1-5DB'!EG20</f>
        <v>1418358</v>
      </c>
      <c r="D516" s="403"/>
      <c r="E516" s="178">
        <f t="shared" si="31"/>
        <v>11</v>
      </c>
      <c r="F516" s="404">
        <v>935327</v>
      </c>
      <c r="G516" s="403"/>
      <c r="H516" s="182">
        <v>18</v>
      </c>
      <c r="I516" s="402">
        <f>'●1-5DB'!EK20</f>
        <v>1112946</v>
      </c>
      <c r="J516" s="403"/>
      <c r="K516" s="178">
        <f t="shared" si="32"/>
        <v>17</v>
      </c>
      <c r="L516" s="404">
        <v>1563990</v>
      </c>
      <c r="M516" s="403"/>
      <c r="N516" s="182">
        <v>12</v>
      </c>
      <c r="O516" s="402">
        <f>'●1-5DB'!EO20</f>
        <v>141839</v>
      </c>
      <c r="P516" s="403"/>
      <c r="Q516" s="178">
        <f t="shared" si="33"/>
        <v>26</v>
      </c>
      <c r="R516" s="404">
        <v>152589</v>
      </c>
      <c r="S516" s="403"/>
      <c r="T516" s="175">
        <v>25</v>
      </c>
    </row>
    <row r="517" spans="2:20" ht="24.75" customHeight="1">
      <c r="B517" s="170" t="s">
        <v>217</v>
      </c>
      <c r="C517" s="396">
        <f>'●1-5DB'!EG21</f>
        <v>395387</v>
      </c>
      <c r="D517" s="397"/>
      <c r="E517" s="177">
        <f t="shared" si="31"/>
        <v>20</v>
      </c>
      <c r="F517" s="398">
        <v>390265</v>
      </c>
      <c r="G517" s="397"/>
      <c r="H517" s="181">
        <v>24</v>
      </c>
      <c r="I517" s="396">
        <f>'●1-5DB'!EK21</f>
        <v>1251231</v>
      </c>
      <c r="J517" s="397"/>
      <c r="K517" s="177">
        <f t="shared" si="32"/>
        <v>15</v>
      </c>
      <c r="L517" s="398">
        <v>1025955</v>
      </c>
      <c r="M517" s="397"/>
      <c r="N517" s="181">
        <v>19</v>
      </c>
      <c r="O517" s="396">
        <f>'●1-5DB'!EO21</f>
        <v>243150</v>
      </c>
      <c r="P517" s="397"/>
      <c r="Q517" s="177">
        <f t="shared" si="33"/>
        <v>23</v>
      </c>
      <c r="R517" s="398">
        <v>331123</v>
      </c>
      <c r="S517" s="397"/>
      <c r="T517" s="157">
        <v>18</v>
      </c>
    </row>
    <row r="518" spans="2:20" ht="24.75" customHeight="1">
      <c r="B518" s="170" t="s">
        <v>218</v>
      </c>
      <c r="C518" s="396">
        <f>'●1-5DB'!EG22</f>
        <v>769739</v>
      </c>
      <c r="D518" s="397"/>
      <c r="E518" s="177">
        <f t="shared" si="31"/>
        <v>17</v>
      </c>
      <c r="F518" s="398">
        <v>2402843</v>
      </c>
      <c r="G518" s="397"/>
      <c r="H518" s="181">
        <v>7</v>
      </c>
      <c r="I518" s="396">
        <f>'●1-5DB'!EK22</f>
        <v>1597602</v>
      </c>
      <c r="J518" s="397"/>
      <c r="K518" s="177">
        <f t="shared" si="32"/>
        <v>12</v>
      </c>
      <c r="L518" s="398">
        <v>1302626</v>
      </c>
      <c r="M518" s="397"/>
      <c r="N518" s="181">
        <v>15</v>
      </c>
      <c r="O518" s="396">
        <f>'●1-5DB'!EO22</f>
        <v>285654</v>
      </c>
      <c r="P518" s="397"/>
      <c r="Q518" s="177">
        <f t="shared" si="33"/>
        <v>21</v>
      </c>
      <c r="R518" s="398">
        <v>215892</v>
      </c>
      <c r="S518" s="397"/>
      <c r="T518" s="157">
        <v>22</v>
      </c>
    </row>
    <row r="519" spans="2:20" ht="24.75" customHeight="1">
      <c r="B519" s="170" t="s">
        <v>219</v>
      </c>
      <c r="C519" s="396">
        <f>'●1-5DB'!EG23</f>
        <v>889864</v>
      </c>
      <c r="D519" s="397"/>
      <c r="E519" s="177">
        <f t="shared" si="31"/>
        <v>15</v>
      </c>
      <c r="F519" s="398">
        <v>856664</v>
      </c>
      <c r="G519" s="397"/>
      <c r="H519" s="181">
        <v>20</v>
      </c>
      <c r="I519" s="396">
        <f>'●1-5DB'!EK23</f>
        <v>1044710</v>
      </c>
      <c r="J519" s="397"/>
      <c r="K519" s="177">
        <f t="shared" si="32"/>
        <v>18</v>
      </c>
      <c r="L519" s="398">
        <v>1103177</v>
      </c>
      <c r="M519" s="397"/>
      <c r="N519" s="181">
        <v>18</v>
      </c>
      <c r="O519" s="396">
        <f>'●1-5DB'!EO23</f>
        <v>157474</v>
      </c>
      <c r="P519" s="397"/>
      <c r="Q519" s="177">
        <f t="shared" si="33"/>
        <v>25</v>
      </c>
      <c r="R519" s="398">
        <v>144436</v>
      </c>
      <c r="S519" s="397"/>
      <c r="T519" s="157">
        <v>26</v>
      </c>
    </row>
    <row r="520" spans="2:20" ht="24.75" customHeight="1">
      <c r="B520" s="170" t="s">
        <v>220</v>
      </c>
      <c r="C520" s="396">
        <f>'●1-5DB'!EG24</f>
        <v>129098</v>
      </c>
      <c r="D520" s="397"/>
      <c r="E520" s="177">
        <f t="shared" si="31"/>
        <v>23</v>
      </c>
      <c r="F520" s="398">
        <v>44750</v>
      </c>
      <c r="G520" s="397"/>
      <c r="H520" s="181">
        <v>26</v>
      </c>
      <c r="I520" s="396">
        <f>'●1-5DB'!EK24</f>
        <v>784637</v>
      </c>
      <c r="J520" s="397"/>
      <c r="K520" s="177">
        <f t="shared" si="32"/>
        <v>20</v>
      </c>
      <c r="L520" s="398">
        <v>1306659</v>
      </c>
      <c r="M520" s="397"/>
      <c r="N520" s="181">
        <v>14</v>
      </c>
      <c r="O520" s="396">
        <f>'●1-5DB'!EO24</f>
        <v>436999</v>
      </c>
      <c r="P520" s="397"/>
      <c r="Q520" s="177">
        <f t="shared" si="33"/>
        <v>13</v>
      </c>
      <c r="R520" s="398">
        <v>355584</v>
      </c>
      <c r="S520" s="397"/>
      <c r="T520" s="157">
        <v>16</v>
      </c>
    </row>
    <row r="521" spans="2:20" ht="24.75" customHeight="1">
      <c r="B521" s="170" t="s">
        <v>221</v>
      </c>
      <c r="C521" s="396">
        <f>'●1-5DB'!EG25</f>
        <v>792789</v>
      </c>
      <c r="D521" s="397"/>
      <c r="E521" s="177">
        <f t="shared" si="31"/>
        <v>16</v>
      </c>
      <c r="F521" s="398">
        <v>912163</v>
      </c>
      <c r="G521" s="397"/>
      <c r="H521" s="181">
        <v>19</v>
      </c>
      <c r="I521" s="396">
        <f>'●1-5DB'!EK25</f>
        <v>640715</v>
      </c>
      <c r="J521" s="397"/>
      <c r="K521" s="177">
        <f t="shared" si="32"/>
        <v>24</v>
      </c>
      <c r="L521" s="398">
        <v>743956</v>
      </c>
      <c r="M521" s="397"/>
      <c r="N521" s="181">
        <v>23</v>
      </c>
      <c r="O521" s="396">
        <f>'●1-5DB'!EO25</f>
        <v>342019</v>
      </c>
      <c r="P521" s="397"/>
      <c r="Q521" s="177">
        <f t="shared" si="33"/>
        <v>19</v>
      </c>
      <c r="R521" s="398">
        <v>274253</v>
      </c>
      <c r="S521" s="397"/>
      <c r="T521" s="157">
        <v>19</v>
      </c>
    </row>
    <row r="522" spans="2:20" ht="24.75" customHeight="1">
      <c r="B522" s="170" t="s">
        <v>222</v>
      </c>
      <c r="C522" s="396">
        <f>'●1-5DB'!EG26</f>
        <v>1457253</v>
      </c>
      <c r="D522" s="397"/>
      <c r="E522" s="177">
        <f t="shared" si="31"/>
        <v>8</v>
      </c>
      <c r="F522" s="398">
        <v>1998001</v>
      </c>
      <c r="G522" s="397"/>
      <c r="H522" s="181">
        <v>12</v>
      </c>
      <c r="I522" s="396">
        <f>'●1-5DB'!EK26</f>
        <v>2088967</v>
      </c>
      <c r="J522" s="397"/>
      <c r="K522" s="177">
        <f t="shared" si="32"/>
        <v>8</v>
      </c>
      <c r="L522" s="398">
        <v>1582588</v>
      </c>
      <c r="M522" s="397"/>
      <c r="N522" s="181">
        <v>11</v>
      </c>
      <c r="O522" s="396">
        <f>'●1-5DB'!EO26</f>
        <v>435352</v>
      </c>
      <c r="P522" s="397"/>
      <c r="Q522" s="177">
        <f t="shared" si="33"/>
        <v>14</v>
      </c>
      <c r="R522" s="398">
        <v>482174</v>
      </c>
      <c r="S522" s="397"/>
      <c r="T522" s="157">
        <v>10</v>
      </c>
    </row>
    <row r="523" spans="2:20" ht="24.75" customHeight="1">
      <c r="B523" s="170" t="s">
        <v>223</v>
      </c>
      <c r="C523" s="396">
        <f>'●1-5DB'!EG27</f>
        <v>277157</v>
      </c>
      <c r="D523" s="397"/>
      <c r="E523" s="177">
        <f t="shared" si="31"/>
        <v>22</v>
      </c>
      <c r="F523" s="398">
        <v>1415113</v>
      </c>
      <c r="G523" s="397"/>
      <c r="H523" s="181">
        <v>16</v>
      </c>
      <c r="I523" s="396">
        <f>'●1-5DB'!EK27</f>
        <v>651251</v>
      </c>
      <c r="J523" s="397"/>
      <c r="K523" s="177">
        <f t="shared" si="32"/>
        <v>23</v>
      </c>
      <c r="L523" s="398">
        <v>733060</v>
      </c>
      <c r="M523" s="397"/>
      <c r="N523" s="181">
        <v>24</v>
      </c>
      <c r="O523" s="396">
        <f>'●1-5DB'!EO27</f>
        <v>277684</v>
      </c>
      <c r="P523" s="397"/>
      <c r="Q523" s="177">
        <f t="shared" si="33"/>
        <v>22</v>
      </c>
      <c r="R523" s="398">
        <v>335629</v>
      </c>
      <c r="S523" s="397"/>
      <c r="T523" s="157">
        <v>17</v>
      </c>
    </row>
    <row r="524" spans="2:20" ht="24.75" customHeight="1">
      <c r="B524" s="170" t="s">
        <v>224</v>
      </c>
      <c r="C524" s="396">
        <f>'●1-5DB'!EG28</f>
        <v>2286613</v>
      </c>
      <c r="D524" s="397"/>
      <c r="E524" s="177">
        <f t="shared" si="31"/>
        <v>5</v>
      </c>
      <c r="F524" s="398">
        <v>2303634</v>
      </c>
      <c r="G524" s="397"/>
      <c r="H524" s="181">
        <v>9</v>
      </c>
      <c r="I524" s="396">
        <f>'●1-5DB'!EK28</f>
        <v>604742</v>
      </c>
      <c r="J524" s="397"/>
      <c r="K524" s="177">
        <f t="shared" si="32"/>
        <v>25</v>
      </c>
      <c r="L524" s="398">
        <v>765640</v>
      </c>
      <c r="M524" s="397"/>
      <c r="N524" s="181">
        <v>22</v>
      </c>
      <c r="O524" s="396">
        <f>'●1-5DB'!EO28</f>
        <v>308481</v>
      </c>
      <c r="P524" s="397"/>
      <c r="Q524" s="177">
        <f t="shared" si="33"/>
        <v>20</v>
      </c>
      <c r="R524" s="398">
        <v>207103</v>
      </c>
      <c r="S524" s="397"/>
      <c r="T524" s="157">
        <v>23</v>
      </c>
    </row>
    <row r="525" spans="2:20" ht="24.75" customHeight="1">
      <c r="B525" s="170" t="s">
        <v>225</v>
      </c>
      <c r="C525" s="396">
        <f>'●1-5DB'!EG29</f>
        <v>114962</v>
      </c>
      <c r="D525" s="397"/>
      <c r="E525" s="177">
        <f t="shared" si="31"/>
        <v>24</v>
      </c>
      <c r="F525" s="398">
        <v>577929</v>
      </c>
      <c r="G525" s="397"/>
      <c r="H525" s="181">
        <v>22</v>
      </c>
      <c r="I525" s="396">
        <f>'●1-5DB'!EK29</f>
        <v>405554</v>
      </c>
      <c r="J525" s="397"/>
      <c r="K525" s="177">
        <f t="shared" si="32"/>
        <v>26</v>
      </c>
      <c r="L525" s="398">
        <v>868843</v>
      </c>
      <c r="M525" s="397"/>
      <c r="N525" s="181">
        <v>20</v>
      </c>
      <c r="O525" s="396">
        <f>'●1-5DB'!EO29</f>
        <v>193971</v>
      </c>
      <c r="P525" s="397"/>
      <c r="Q525" s="177">
        <f t="shared" si="33"/>
        <v>24</v>
      </c>
      <c r="R525" s="398">
        <v>191127</v>
      </c>
      <c r="S525" s="397"/>
      <c r="T525" s="157">
        <v>24</v>
      </c>
    </row>
    <row r="526" spans="2:20" ht="24.75" customHeight="1" thickBot="1">
      <c r="B526" s="170" t="s">
        <v>226</v>
      </c>
      <c r="C526" s="399">
        <f>'●1-5DB'!EG30</f>
        <v>2360348</v>
      </c>
      <c r="D526" s="400"/>
      <c r="E526" s="179">
        <f t="shared" si="31"/>
        <v>4</v>
      </c>
      <c r="F526" s="398">
        <v>2773737</v>
      </c>
      <c r="G526" s="397"/>
      <c r="H526" s="181">
        <v>5</v>
      </c>
      <c r="I526" s="399">
        <f>'●1-5DB'!EK30</f>
        <v>1669628</v>
      </c>
      <c r="J526" s="400"/>
      <c r="K526" s="179">
        <f t="shared" si="32"/>
        <v>10</v>
      </c>
      <c r="L526" s="398">
        <v>1654251</v>
      </c>
      <c r="M526" s="397"/>
      <c r="N526" s="181">
        <v>9</v>
      </c>
      <c r="O526" s="399">
        <f>'●1-5DB'!EO30</f>
        <v>435045</v>
      </c>
      <c r="P526" s="400"/>
      <c r="Q526" s="179">
        <f t="shared" si="33"/>
        <v>15</v>
      </c>
      <c r="R526" s="398">
        <v>393238</v>
      </c>
      <c r="S526" s="397"/>
      <c r="T526" s="157">
        <v>13</v>
      </c>
    </row>
    <row r="527" spans="2:20" ht="24.75" customHeight="1">
      <c r="C527" s="82"/>
      <c r="D527" s="82"/>
      <c r="E527" s="82"/>
      <c r="F527" s="82"/>
      <c r="G527" s="82"/>
      <c r="H527" s="82"/>
      <c r="I527" s="82"/>
      <c r="J527" s="82"/>
      <c r="K527" s="82"/>
      <c r="L527" s="82"/>
      <c r="M527" s="82"/>
      <c r="P527" s="82"/>
    </row>
    <row r="528" spans="2:20" ht="24.75" customHeight="1">
      <c r="C528" s="82"/>
      <c r="D528" s="82"/>
      <c r="E528" s="82"/>
      <c r="F528" s="82"/>
      <c r="G528" s="82"/>
      <c r="H528" s="82"/>
      <c r="I528" s="82"/>
      <c r="J528" s="82"/>
      <c r="K528" s="82"/>
      <c r="L528" s="82"/>
      <c r="M528" s="82"/>
      <c r="P528" s="82"/>
    </row>
    <row r="529" spans="2:16" ht="24.75" customHeight="1">
      <c r="C529" s="82"/>
      <c r="D529" s="82"/>
      <c r="E529" s="82"/>
      <c r="F529" s="82"/>
      <c r="G529" s="82"/>
      <c r="H529" s="82"/>
      <c r="I529" s="82"/>
      <c r="J529" s="82"/>
      <c r="K529" s="82"/>
      <c r="L529" s="82"/>
      <c r="M529" s="82"/>
      <c r="P529" s="82"/>
    </row>
    <row r="530" spans="2:16" ht="24.75" customHeight="1">
      <c r="B530" s="85" t="s">
        <v>372</v>
      </c>
      <c r="C530" s="82"/>
      <c r="D530" s="82"/>
      <c r="E530" s="82"/>
      <c r="F530" s="82"/>
      <c r="G530" s="82"/>
      <c r="H530" s="158"/>
      <c r="I530" s="82"/>
      <c r="J530" s="82"/>
      <c r="K530" s="82"/>
      <c r="L530" s="82"/>
      <c r="M530" s="82"/>
      <c r="N530" s="158"/>
      <c r="P530" s="82"/>
    </row>
    <row r="531" spans="2:16" ht="24.75" customHeight="1" thickBot="1">
      <c r="B531" s="408" t="s">
        <v>253</v>
      </c>
      <c r="C531" s="410" t="str">
        <f>'●1-5DB'!ES3</f>
        <v>地方債</v>
      </c>
      <c r="D531" s="410"/>
      <c r="E531" s="410"/>
      <c r="F531" s="410"/>
      <c r="G531" s="410"/>
      <c r="H531" s="410"/>
      <c r="I531" s="410" t="str">
        <f>'●1-5DB'!FE3</f>
        <v>歳入合計</v>
      </c>
      <c r="J531" s="410"/>
      <c r="K531" s="410"/>
      <c r="L531" s="410"/>
      <c r="M531" s="410"/>
      <c r="N531" s="410"/>
      <c r="P531" s="82"/>
    </row>
    <row r="532" spans="2:16" ht="24.75" customHeight="1">
      <c r="B532" s="367"/>
      <c r="C532" s="340" t="s">
        <v>760</v>
      </c>
      <c r="D532" s="341"/>
      <c r="E532" s="342"/>
      <c r="F532" s="343" t="s">
        <v>759</v>
      </c>
      <c r="G532" s="338"/>
      <c r="H532" s="339"/>
      <c r="I532" s="340" t="s">
        <v>760</v>
      </c>
      <c r="J532" s="341"/>
      <c r="K532" s="342"/>
      <c r="L532" s="343" t="s">
        <v>759</v>
      </c>
      <c r="M532" s="338"/>
      <c r="N532" s="339"/>
      <c r="P532" s="82"/>
    </row>
    <row r="533" spans="2:16" ht="24.75" customHeight="1">
      <c r="B533" s="367"/>
      <c r="C533" s="345"/>
      <c r="D533" s="378"/>
      <c r="E533" s="176" t="s">
        <v>340</v>
      </c>
      <c r="F533" s="378"/>
      <c r="G533" s="378"/>
      <c r="H533" s="180" t="s">
        <v>340</v>
      </c>
      <c r="I533" s="345"/>
      <c r="J533" s="378"/>
      <c r="K533" s="176" t="s">
        <v>340</v>
      </c>
      <c r="L533" s="378"/>
      <c r="M533" s="378"/>
      <c r="N533" s="156" t="s">
        <v>340</v>
      </c>
      <c r="P533" s="82"/>
    </row>
    <row r="534" spans="2:16" ht="24.75" customHeight="1">
      <c r="B534" s="170" t="s">
        <v>201</v>
      </c>
      <c r="C534" s="396">
        <f>'●1-5DB'!ES5</f>
        <v>10303200</v>
      </c>
      <c r="D534" s="397"/>
      <c r="E534" s="177">
        <f>IF(C534="-","-",RANK(C534,C$534:D$559))</f>
        <v>1</v>
      </c>
      <c r="F534" s="398">
        <v>11900900</v>
      </c>
      <c r="G534" s="397"/>
      <c r="H534" s="181">
        <v>1</v>
      </c>
      <c r="I534" s="396">
        <f>'●1-5DB'!FE5</f>
        <v>194691523</v>
      </c>
      <c r="J534" s="397"/>
      <c r="K534" s="177">
        <f>IF(I534="-","-",RANK(I534,I$534:J$559))</f>
        <v>1</v>
      </c>
      <c r="L534" s="398">
        <v>195932846</v>
      </c>
      <c r="M534" s="397"/>
      <c r="N534" s="157">
        <v>1</v>
      </c>
      <c r="P534" s="82"/>
    </row>
    <row r="535" spans="2:16" ht="24.75" customHeight="1">
      <c r="B535" s="170" t="s">
        <v>202</v>
      </c>
      <c r="C535" s="396">
        <f>'●1-5DB'!ES6</f>
        <v>1040200</v>
      </c>
      <c r="D535" s="397"/>
      <c r="E535" s="177">
        <f t="shared" ref="E535:E559" si="34">IF(C535="-","-",RANK(C535,C$534:D$559))</f>
        <v>21</v>
      </c>
      <c r="F535" s="398">
        <v>2309200</v>
      </c>
      <c r="G535" s="397"/>
      <c r="H535" s="181">
        <v>11</v>
      </c>
      <c r="I535" s="396">
        <f>'●1-5DB'!FE6</f>
        <v>76587360</v>
      </c>
      <c r="J535" s="397"/>
      <c r="K535" s="177">
        <f t="shared" ref="K535:K559" si="35">IF(I535="-","-",RANK(I535,I$534:J$559))</f>
        <v>5</v>
      </c>
      <c r="L535" s="398">
        <v>78160310</v>
      </c>
      <c r="M535" s="397"/>
      <c r="N535" s="157">
        <v>5</v>
      </c>
      <c r="P535" s="82"/>
    </row>
    <row r="536" spans="2:16" ht="24.75" customHeight="1">
      <c r="B536" s="170" t="s">
        <v>203</v>
      </c>
      <c r="C536" s="396">
        <f>'●1-5DB'!ES7</f>
        <v>336000</v>
      </c>
      <c r="D536" s="397"/>
      <c r="E536" s="177">
        <f t="shared" si="34"/>
        <v>25</v>
      </c>
      <c r="F536" s="398">
        <v>1704000</v>
      </c>
      <c r="G536" s="397"/>
      <c r="H536" s="181">
        <v>15</v>
      </c>
      <c r="I536" s="396">
        <f>'●1-5DB'!FE7</f>
        <v>66685275</v>
      </c>
      <c r="J536" s="397"/>
      <c r="K536" s="177">
        <f t="shared" si="35"/>
        <v>9</v>
      </c>
      <c r="L536" s="398">
        <v>70917979</v>
      </c>
      <c r="M536" s="397"/>
      <c r="N536" s="157">
        <v>6</v>
      </c>
      <c r="P536" s="82"/>
    </row>
    <row r="537" spans="2:16" ht="24.75" customHeight="1">
      <c r="B537" s="170" t="s">
        <v>204</v>
      </c>
      <c r="C537" s="396">
        <f>'●1-5DB'!ES8</f>
        <v>1461300</v>
      </c>
      <c r="D537" s="397"/>
      <c r="E537" s="177">
        <f t="shared" si="34"/>
        <v>15</v>
      </c>
      <c r="F537" s="398">
        <v>2506600</v>
      </c>
      <c r="G537" s="397"/>
      <c r="H537" s="181">
        <v>9</v>
      </c>
      <c r="I537" s="396">
        <f>'●1-5DB'!FE8</f>
        <v>67033791</v>
      </c>
      <c r="J537" s="397"/>
      <c r="K537" s="177">
        <f t="shared" si="35"/>
        <v>8</v>
      </c>
      <c r="L537" s="398">
        <v>69938622</v>
      </c>
      <c r="M537" s="397"/>
      <c r="N537" s="157">
        <v>8</v>
      </c>
      <c r="P537" s="82"/>
    </row>
    <row r="538" spans="2:16" ht="24.75" customHeight="1">
      <c r="B538" s="170" t="s">
        <v>205</v>
      </c>
      <c r="C538" s="396">
        <f>'●1-5DB'!ES9</f>
        <v>2610761</v>
      </c>
      <c r="D538" s="397"/>
      <c r="E538" s="177">
        <f t="shared" si="34"/>
        <v>7</v>
      </c>
      <c r="F538" s="398">
        <v>2263406</v>
      </c>
      <c r="G538" s="397"/>
      <c r="H538" s="181">
        <v>12</v>
      </c>
      <c r="I538" s="396">
        <f>'●1-5DB'!FE9</f>
        <v>50152887</v>
      </c>
      <c r="J538" s="397"/>
      <c r="K538" s="177">
        <f t="shared" si="35"/>
        <v>14</v>
      </c>
      <c r="L538" s="398">
        <v>49994131</v>
      </c>
      <c r="M538" s="397"/>
      <c r="N538" s="157">
        <v>13</v>
      </c>
      <c r="P538" s="82"/>
    </row>
    <row r="539" spans="2:16" ht="24.75" customHeight="1">
      <c r="B539" s="170" t="s">
        <v>206</v>
      </c>
      <c r="C539" s="396">
        <f>'●1-5DB'!ES10</f>
        <v>7622700</v>
      </c>
      <c r="D539" s="397"/>
      <c r="E539" s="177">
        <f t="shared" si="34"/>
        <v>2</v>
      </c>
      <c r="F539" s="398">
        <v>5656500</v>
      </c>
      <c r="G539" s="397"/>
      <c r="H539" s="181">
        <v>2</v>
      </c>
      <c r="I539" s="396">
        <f>'●1-5DB'!FE10</f>
        <v>117185984</v>
      </c>
      <c r="J539" s="397"/>
      <c r="K539" s="177">
        <f t="shared" si="35"/>
        <v>3</v>
      </c>
      <c r="L539" s="398">
        <v>109896989</v>
      </c>
      <c r="M539" s="397"/>
      <c r="N539" s="157">
        <v>3</v>
      </c>
      <c r="P539" s="82"/>
    </row>
    <row r="540" spans="2:16" ht="24.75" customHeight="1">
      <c r="B540" s="170" t="s">
        <v>207</v>
      </c>
      <c r="C540" s="396">
        <f>'●1-5DB'!ES11</f>
        <v>1326700</v>
      </c>
      <c r="D540" s="397"/>
      <c r="E540" s="177">
        <f t="shared" si="34"/>
        <v>20</v>
      </c>
      <c r="F540" s="398">
        <v>1320200</v>
      </c>
      <c r="G540" s="397"/>
      <c r="H540" s="181">
        <v>19</v>
      </c>
      <c r="I540" s="396">
        <f>'●1-5DB'!FE11</f>
        <v>42650080</v>
      </c>
      <c r="J540" s="397"/>
      <c r="K540" s="177">
        <f t="shared" si="35"/>
        <v>16</v>
      </c>
      <c r="L540" s="398">
        <v>43841958</v>
      </c>
      <c r="M540" s="397"/>
      <c r="N540" s="157">
        <v>15</v>
      </c>
      <c r="P540" s="82"/>
    </row>
    <row r="541" spans="2:16" ht="24.75" customHeight="1">
      <c r="B541" s="170" t="s">
        <v>208</v>
      </c>
      <c r="C541" s="396">
        <f>'●1-5DB'!ES12</f>
        <v>3223000</v>
      </c>
      <c r="D541" s="397"/>
      <c r="E541" s="177">
        <f t="shared" si="34"/>
        <v>6</v>
      </c>
      <c r="F541" s="398">
        <v>3708000</v>
      </c>
      <c r="G541" s="397"/>
      <c r="H541" s="181">
        <v>5</v>
      </c>
      <c r="I541" s="396">
        <f>'●1-5DB'!FE12</f>
        <v>91407686</v>
      </c>
      <c r="J541" s="397"/>
      <c r="K541" s="177">
        <f t="shared" si="35"/>
        <v>4</v>
      </c>
      <c r="L541" s="398">
        <v>89753737</v>
      </c>
      <c r="M541" s="397"/>
      <c r="N541" s="157">
        <v>4</v>
      </c>
      <c r="P541" s="82"/>
    </row>
    <row r="542" spans="2:16" ht="24.75" customHeight="1">
      <c r="B542" s="170" t="s">
        <v>209</v>
      </c>
      <c r="C542" s="396">
        <f>'●1-5DB'!ES13</f>
        <v>5901800</v>
      </c>
      <c r="D542" s="397"/>
      <c r="E542" s="177">
        <f t="shared" si="34"/>
        <v>3</v>
      </c>
      <c r="F542" s="398">
        <v>4715200</v>
      </c>
      <c r="G542" s="397"/>
      <c r="H542" s="181">
        <v>3</v>
      </c>
      <c r="I542" s="396">
        <f>'●1-5DB'!FE13</f>
        <v>153012414</v>
      </c>
      <c r="J542" s="397"/>
      <c r="K542" s="177">
        <f t="shared" si="35"/>
        <v>2</v>
      </c>
      <c r="L542" s="398">
        <v>144519334</v>
      </c>
      <c r="M542" s="397"/>
      <c r="N542" s="157">
        <v>2</v>
      </c>
      <c r="P542" s="82"/>
    </row>
    <row r="543" spans="2:16" ht="24.75" customHeight="1">
      <c r="B543" s="170" t="s">
        <v>210</v>
      </c>
      <c r="C543" s="396">
        <f>'●1-5DB'!ES14</f>
        <v>176800</v>
      </c>
      <c r="D543" s="397"/>
      <c r="E543" s="177">
        <f t="shared" si="34"/>
        <v>26</v>
      </c>
      <c r="F543" s="398">
        <v>472500</v>
      </c>
      <c r="G543" s="397"/>
      <c r="H543" s="181">
        <v>25</v>
      </c>
      <c r="I543" s="396">
        <f>'●1-5DB'!FE14</f>
        <v>42729003</v>
      </c>
      <c r="J543" s="397"/>
      <c r="K543" s="177">
        <f t="shared" si="35"/>
        <v>15</v>
      </c>
      <c r="L543" s="398">
        <v>42321264</v>
      </c>
      <c r="M543" s="397"/>
      <c r="N543" s="157">
        <v>16</v>
      </c>
      <c r="P543" s="82"/>
    </row>
    <row r="544" spans="2:16" ht="24.75" customHeight="1">
      <c r="B544" s="170" t="s">
        <v>211</v>
      </c>
      <c r="C544" s="396">
        <f>'●1-5DB'!ES15</f>
        <v>2300328</v>
      </c>
      <c r="D544" s="397"/>
      <c r="E544" s="177">
        <f t="shared" si="34"/>
        <v>9</v>
      </c>
      <c r="F544" s="398">
        <v>1629692</v>
      </c>
      <c r="G544" s="397"/>
      <c r="H544" s="181">
        <v>16</v>
      </c>
      <c r="I544" s="396">
        <f>'●1-5DB'!FE15</f>
        <v>64142787</v>
      </c>
      <c r="J544" s="397"/>
      <c r="K544" s="177">
        <f t="shared" si="35"/>
        <v>10</v>
      </c>
      <c r="L544" s="398">
        <v>63172051</v>
      </c>
      <c r="M544" s="397"/>
      <c r="N544" s="157">
        <v>10</v>
      </c>
      <c r="P544" s="82"/>
    </row>
    <row r="545" spans="2:16" ht="24.75" customHeight="1">
      <c r="B545" s="170" t="s">
        <v>212</v>
      </c>
      <c r="C545" s="396">
        <f>'●1-5DB'!ES16</f>
        <v>2575500</v>
      </c>
      <c r="D545" s="397"/>
      <c r="E545" s="177">
        <f t="shared" si="34"/>
        <v>8</v>
      </c>
      <c r="F545" s="398">
        <v>3331500</v>
      </c>
      <c r="G545" s="397"/>
      <c r="H545" s="181">
        <v>6</v>
      </c>
      <c r="I545" s="396">
        <f>'●1-5DB'!FE16</f>
        <v>68793009</v>
      </c>
      <c r="J545" s="397"/>
      <c r="K545" s="177">
        <f t="shared" si="35"/>
        <v>7</v>
      </c>
      <c r="L545" s="398">
        <v>68796815</v>
      </c>
      <c r="M545" s="397"/>
      <c r="N545" s="157">
        <v>9</v>
      </c>
      <c r="P545" s="82"/>
    </row>
    <row r="546" spans="2:16" ht="24.75" customHeight="1">
      <c r="B546" s="170" t="s">
        <v>213</v>
      </c>
      <c r="C546" s="396">
        <f>'●1-5DB'!ES17</f>
        <v>3428828</v>
      </c>
      <c r="D546" s="397"/>
      <c r="E546" s="177">
        <f t="shared" si="34"/>
        <v>5</v>
      </c>
      <c r="F546" s="398">
        <v>3080583</v>
      </c>
      <c r="G546" s="397"/>
      <c r="H546" s="181">
        <v>7</v>
      </c>
      <c r="I546" s="396">
        <f>'●1-5DB'!FE17</f>
        <v>54757988</v>
      </c>
      <c r="J546" s="397"/>
      <c r="K546" s="177">
        <f t="shared" si="35"/>
        <v>13</v>
      </c>
      <c r="L546" s="398">
        <v>54382759</v>
      </c>
      <c r="M546" s="397"/>
      <c r="N546" s="157">
        <v>12</v>
      </c>
      <c r="P546" s="82"/>
    </row>
    <row r="547" spans="2:16" ht="24.75" customHeight="1">
      <c r="B547" s="170" t="s">
        <v>214</v>
      </c>
      <c r="C547" s="396">
        <f>'●1-5DB'!ES18</f>
        <v>1624500</v>
      </c>
      <c r="D547" s="397"/>
      <c r="E547" s="177">
        <f t="shared" si="34"/>
        <v>12</v>
      </c>
      <c r="F547" s="398">
        <v>710000</v>
      </c>
      <c r="G547" s="397"/>
      <c r="H547" s="181">
        <v>24</v>
      </c>
      <c r="I547" s="396">
        <f>'●1-5DB'!FE18</f>
        <v>56639922</v>
      </c>
      <c r="J547" s="397"/>
      <c r="K547" s="177">
        <f t="shared" si="35"/>
        <v>12</v>
      </c>
      <c r="L547" s="398">
        <v>48036341</v>
      </c>
      <c r="M547" s="397"/>
      <c r="N547" s="157">
        <v>14</v>
      </c>
      <c r="P547" s="82"/>
    </row>
    <row r="548" spans="2:16" ht="24.75" customHeight="1">
      <c r="B548" s="170" t="s">
        <v>215</v>
      </c>
      <c r="C548" s="396">
        <f>'●1-5DB'!ES19</f>
        <v>959900</v>
      </c>
      <c r="D548" s="397"/>
      <c r="E548" s="177">
        <f t="shared" si="34"/>
        <v>22</v>
      </c>
      <c r="F548" s="398">
        <v>1029800</v>
      </c>
      <c r="G548" s="397"/>
      <c r="H548" s="181">
        <v>23</v>
      </c>
      <c r="I548" s="396">
        <f>'●1-5DB'!FE19</f>
        <v>29942974</v>
      </c>
      <c r="J548" s="397"/>
      <c r="K548" s="177">
        <f t="shared" si="35"/>
        <v>22</v>
      </c>
      <c r="L548" s="398">
        <v>30038366</v>
      </c>
      <c r="M548" s="397"/>
      <c r="N548" s="157">
        <v>20</v>
      </c>
      <c r="P548" s="82"/>
    </row>
    <row r="549" spans="2:16" ht="24.75" customHeight="1">
      <c r="B549" s="171" t="s">
        <v>216</v>
      </c>
      <c r="C549" s="402">
        <f>'●1-5DB'!ES20</f>
        <v>615700</v>
      </c>
      <c r="D549" s="403"/>
      <c r="E549" s="178">
        <f t="shared" si="34"/>
        <v>23</v>
      </c>
      <c r="F549" s="404">
        <v>372900</v>
      </c>
      <c r="G549" s="403"/>
      <c r="H549" s="182">
        <v>26</v>
      </c>
      <c r="I549" s="402">
        <f>'●1-5DB'!FE20</f>
        <v>26593972</v>
      </c>
      <c r="J549" s="403"/>
      <c r="K549" s="178">
        <f t="shared" si="35"/>
        <v>25</v>
      </c>
      <c r="L549" s="404">
        <v>26689464</v>
      </c>
      <c r="M549" s="403"/>
      <c r="N549" s="175">
        <v>25</v>
      </c>
      <c r="P549" s="82"/>
    </row>
    <row r="550" spans="2:16" ht="24.75" customHeight="1">
      <c r="B550" s="170" t="s">
        <v>217</v>
      </c>
      <c r="C550" s="396">
        <f>'●1-5DB'!ES21</f>
        <v>1531400</v>
      </c>
      <c r="D550" s="397"/>
      <c r="E550" s="177">
        <f t="shared" si="34"/>
        <v>13</v>
      </c>
      <c r="F550" s="398">
        <v>1326100</v>
      </c>
      <c r="G550" s="397"/>
      <c r="H550" s="181">
        <v>18</v>
      </c>
      <c r="I550" s="396">
        <f>'●1-5DB'!FE21</f>
        <v>28582754</v>
      </c>
      <c r="J550" s="397"/>
      <c r="K550" s="177">
        <f t="shared" si="35"/>
        <v>24</v>
      </c>
      <c r="L550" s="398">
        <v>28044199</v>
      </c>
      <c r="M550" s="397"/>
      <c r="N550" s="157">
        <v>24</v>
      </c>
      <c r="P550" s="82"/>
    </row>
    <row r="551" spans="2:16" ht="24.75" customHeight="1">
      <c r="B551" s="170" t="s">
        <v>218</v>
      </c>
      <c r="C551" s="396">
        <f>'●1-5DB'!ES22</f>
        <v>1462497</v>
      </c>
      <c r="D551" s="397"/>
      <c r="E551" s="177">
        <f t="shared" si="34"/>
        <v>14</v>
      </c>
      <c r="F551" s="398">
        <v>2668052</v>
      </c>
      <c r="G551" s="397"/>
      <c r="H551" s="181">
        <v>8</v>
      </c>
      <c r="I551" s="396">
        <f>'●1-5DB'!FE22</f>
        <v>33029067</v>
      </c>
      <c r="J551" s="397"/>
      <c r="K551" s="177">
        <f t="shared" si="35"/>
        <v>18</v>
      </c>
      <c r="L551" s="398">
        <v>34697816</v>
      </c>
      <c r="M551" s="397"/>
      <c r="N551" s="157">
        <v>18</v>
      </c>
      <c r="P551" s="82"/>
    </row>
    <row r="552" spans="2:16" ht="24.75" customHeight="1">
      <c r="B552" s="170" t="s">
        <v>219</v>
      </c>
      <c r="C552" s="396">
        <f>'●1-5DB'!ES23</f>
        <v>2100000</v>
      </c>
      <c r="D552" s="397"/>
      <c r="E552" s="177">
        <f t="shared" si="34"/>
        <v>11</v>
      </c>
      <c r="F552" s="398">
        <v>1457000</v>
      </c>
      <c r="G552" s="397"/>
      <c r="H552" s="181">
        <v>17</v>
      </c>
      <c r="I552" s="396">
        <f>'●1-5DB'!FE23</f>
        <v>30939066</v>
      </c>
      <c r="J552" s="397"/>
      <c r="K552" s="177">
        <f t="shared" si="35"/>
        <v>20</v>
      </c>
      <c r="L552" s="398">
        <v>29883228</v>
      </c>
      <c r="M552" s="397"/>
      <c r="N552" s="157">
        <v>21</v>
      </c>
      <c r="P552" s="82"/>
    </row>
    <row r="553" spans="2:16" ht="24.75" customHeight="1">
      <c r="B553" s="170" t="s">
        <v>220</v>
      </c>
      <c r="C553" s="396">
        <f>'●1-5DB'!ES24</f>
        <v>2123600</v>
      </c>
      <c r="D553" s="397"/>
      <c r="E553" s="177">
        <f t="shared" si="34"/>
        <v>10</v>
      </c>
      <c r="F553" s="398">
        <v>1844600</v>
      </c>
      <c r="G553" s="397"/>
      <c r="H553" s="181">
        <v>13</v>
      </c>
      <c r="I553" s="396">
        <f>'●1-5DB'!FE24</f>
        <v>40892702</v>
      </c>
      <c r="J553" s="397"/>
      <c r="K553" s="177">
        <f t="shared" si="35"/>
        <v>17</v>
      </c>
      <c r="L553" s="398">
        <v>39951359</v>
      </c>
      <c r="M553" s="397"/>
      <c r="N553" s="157">
        <v>17</v>
      </c>
      <c r="P553" s="82"/>
    </row>
    <row r="554" spans="2:16" ht="24.75" customHeight="1">
      <c r="B554" s="170" t="s">
        <v>221</v>
      </c>
      <c r="C554" s="396">
        <f>'●1-5DB'!ES25</f>
        <v>1450633</v>
      </c>
      <c r="D554" s="397"/>
      <c r="E554" s="177">
        <f t="shared" si="34"/>
        <v>17</v>
      </c>
      <c r="F554" s="398">
        <v>1047982</v>
      </c>
      <c r="G554" s="397"/>
      <c r="H554" s="181">
        <v>22</v>
      </c>
      <c r="I554" s="396">
        <f>'●1-5DB'!FE25</f>
        <v>29315204</v>
      </c>
      <c r="J554" s="397"/>
      <c r="K554" s="177">
        <f t="shared" si="35"/>
        <v>23</v>
      </c>
      <c r="L554" s="398">
        <v>28392470</v>
      </c>
      <c r="M554" s="397"/>
      <c r="N554" s="157">
        <v>23</v>
      </c>
      <c r="P554" s="82"/>
    </row>
    <row r="555" spans="2:16" ht="24.75" customHeight="1">
      <c r="B555" s="170" t="s">
        <v>222</v>
      </c>
      <c r="C555" s="396">
        <f>'●1-5DB'!ES26</f>
        <v>1452300</v>
      </c>
      <c r="D555" s="397"/>
      <c r="E555" s="177">
        <f t="shared" si="34"/>
        <v>16</v>
      </c>
      <c r="F555" s="398">
        <v>1707800</v>
      </c>
      <c r="G555" s="397"/>
      <c r="H555" s="181">
        <v>14</v>
      </c>
      <c r="I555" s="396">
        <f>'●1-5DB'!FE26</f>
        <v>56824085</v>
      </c>
      <c r="J555" s="397"/>
      <c r="K555" s="177">
        <f t="shared" si="35"/>
        <v>11</v>
      </c>
      <c r="L555" s="398">
        <v>54800263</v>
      </c>
      <c r="M555" s="397"/>
      <c r="N555" s="157">
        <v>11</v>
      </c>
      <c r="P555" s="82"/>
    </row>
    <row r="556" spans="2:16" ht="24.75" customHeight="1">
      <c r="B556" s="170" t="s">
        <v>223</v>
      </c>
      <c r="C556" s="396">
        <f>'●1-5DB'!ES27</f>
        <v>1380598</v>
      </c>
      <c r="D556" s="397"/>
      <c r="E556" s="177">
        <f t="shared" si="34"/>
        <v>19</v>
      </c>
      <c r="F556" s="398">
        <v>2473970</v>
      </c>
      <c r="G556" s="397"/>
      <c r="H556" s="181">
        <v>10</v>
      </c>
      <c r="I556" s="396">
        <f>'●1-5DB'!FE27</f>
        <v>32149998</v>
      </c>
      <c r="J556" s="397"/>
      <c r="K556" s="177">
        <f t="shared" si="35"/>
        <v>19</v>
      </c>
      <c r="L556" s="398">
        <v>34537388</v>
      </c>
      <c r="M556" s="397"/>
      <c r="N556" s="157">
        <v>19</v>
      </c>
      <c r="P556" s="82"/>
    </row>
    <row r="557" spans="2:16" ht="24.75" customHeight="1">
      <c r="B557" s="170" t="s">
        <v>224</v>
      </c>
      <c r="C557" s="396">
        <f>'●1-5DB'!ES28</f>
        <v>581800</v>
      </c>
      <c r="D557" s="397"/>
      <c r="E557" s="177">
        <f t="shared" si="34"/>
        <v>24</v>
      </c>
      <c r="F557" s="398">
        <v>1093000</v>
      </c>
      <c r="G557" s="397"/>
      <c r="H557" s="181">
        <v>21</v>
      </c>
      <c r="I557" s="396">
        <f>'●1-5DB'!FE28</f>
        <v>23481461</v>
      </c>
      <c r="J557" s="397"/>
      <c r="K557" s="177">
        <f t="shared" si="35"/>
        <v>26</v>
      </c>
      <c r="L557" s="398">
        <v>23877112</v>
      </c>
      <c r="M557" s="397"/>
      <c r="N557" s="157">
        <v>26</v>
      </c>
      <c r="P557" s="82"/>
    </row>
    <row r="558" spans="2:16" ht="24.75" customHeight="1">
      <c r="B558" s="170" t="s">
        <v>225</v>
      </c>
      <c r="C558" s="396">
        <f>'●1-5DB'!ES29</f>
        <v>1422708</v>
      </c>
      <c r="D558" s="397"/>
      <c r="E558" s="177">
        <f t="shared" si="34"/>
        <v>18</v>
      </c>
      <c r="F558" s="398">
        <v>1289991</v>
      </c>
      <c r="G558" s="397"/>
      <c r="H558" s="181">
        <v>20</v>
      </c>
      <c r="I558" s="396">
        <f>'●1-5DB'!FE29</f>
        <v>30617786</v>
      </c>
      <c r="J558" s="397"/>
      <c r="K558" s="177">
        <f t="shared" si="35"/>
        <v>21</v>
      </c>
      <c r="L558" s="398">
        <v>29681405</v>
      </c>
      <c r="M558" s="397"/>
      <c r="N558" s="157">
        <v>22</v>
      </c>
      <c r="P558" s="82"/>
    </row>
    <row r="559" spans="2:16" ht="24.75" customHeight="1" thickBot="1">
      <c r="B559" s="170" t="s">
        <v>226</v>
      </c>
      <c r="C559" s="399">
        <f>'●1-5DB'!ES30</f>
        <v>4408265</v>
      </c>
      <c r="D559" s="400"/>
      <c r="E559" s="179">
        <f t="shared" si="34"/>
        <v>4</v>
      </c>
      <c r="F559" s="398">
        <v>3969294</v>
      </c>
      <c r="G559" s="397"/>
      <c r="H559" s="181">
        <v>4</v>
      </c>
      <c r="I559" s="399">
        <f>'●1-5DB'!FE30</f>
        <v>71805359</v>
      </c>
      <c r="J559" s="400"/>
      <c r="K559" s="179">
        <f t="shared" si="35"/>
        <v>6</v>
      </c>
      <c r="L559" s="398">
        <v>70415425</v>
      </c>
      <c r="M559" s="397"/>
      <c r="N559" s="157">
        <v>7</v>
      </c>
      <c r="P559" s="82"/>
    </row>
    <row r="560" spans="2:16" ht="24.75" customHeight="1">
      <c r="C560" s="82"/>
      <c r="D560" s="82"/>
      <c r="E560" s="82"/>
      <c r="F560" s="82"/>
      <c r="G560" s="82"/>
      <c r="H560" s="82"/>
      <c r="I560" s="82"/>
      <c r="J560" s="82"/>
      <c r="K560" s="82"/>
      <c r="L560" s="82"/>
      <c r="M560" s="82"/>
      <c r="P560" s="82"/>
    </row>
    <row r="561" spans="2:20" ht="24.75" customHeight="1">
      <c r="C561" s="82"/>
      <c r="D561" s="82"/>
      <c r="E561" s="82"/>
      <c r="F561" s="82"/>
      <c r="G561" s="82"/>
      <c r="H561" s="82"/>
      <c r="I561" s="82"/>
      <c r="J561" s="82"/>
      <c r="K561" s="82"/>
      <c r="L561" s="82"/>
      <c r="M561" s="82"/>
      <c r="P561" s="82"/>
    </row>
    <row r="562" spans="2:20" ht="24.75" customHeight="1"/>
    <row r="563" spans="2:20" ht="24.75" customHeight="1">
      <c r="B563" s="85" t="s">
        <v>341</v>
      </c>
      <c r="C563" s="189"/>
      <c r="D563" s="189"/>
      <c r="E563" s="189"/>
      <c r="F563" s="189"/>
      <c r="G563" s="189"/>
      <c r="H563" s="189"/>
      <c r="I563" s="189"/>
      <c r="J563" s="189"/>
      <c r="K563" s="189"/>
      <c r="L563" s="189"/>
      <c r="M563" s="189"/>
      <c r="P563" s="189"/>
      <c r="T563" s="158"/>
    </row>
    <row r="564" spans="2:20" ht="16.5" customHeight="1">
      <c r="B564" s="408" t="s">
        <v>253</v>
      </c>
      <c r="C564" s="337" t="str">
        <f>'●1-5DB'!FI3</f>
        <v>普通税</v>
      </c>
      <c r="D564" s="338"/>
      <c r="E564" s="338"/>
      <c r="F564" s="338"/>
      <c r="G564" s="338"/>
      <c r="H564" s="338"/>
      <c r="I564" s="192"/>
      <c r="J564" s="192"/>
      <c r="K564" s="193"/>
      <c r="L564" s="192"/>
      <c r="M564" s="192"/>
      <c r="N564" s="194"/>
      <c r="O564" s="194"/>
      <c r="P564" s="192"/>
      <c r="Q564" s="194"/>
      <c r="R564" s="194"/>
      <c r="S564" s="194"/>
      <c r="T564" s="195"/>
    </row>
    <row r="565" spans="2:20" ht="16.5" customHeight="1" thickBot="1">
      <c r="B565" s="408"/>
      <c r="C565" s="347"/>
      <c r="D565" s="348"/>
      <c r="E565" s="348"/>
      <c r="F565" s="348"/>
      <c r="G565" s="348"/>
      <c r="H565" s="348"/>
      <c r="I565" s="528" t="str">
        <f>'●1-5DB'!FO3</f>
        <v>市町村民税</v>
      </c>
      <c r="J565" s="528"/>
      <c r="K565" s="528"/>
      <c r="L565" s="410"/>
      <c r="M565" s="410"/>
      <c r="N565" s="410"/>
      <c r="O565" s="528" t="str">
        <f>'●1-5DB'!GD3</f>
        <v>固定資産税</v>
      </c>
      <c r="P565" s="528"/>
      <c r="Q565" s="528"/>
      <c r="R565" s="410"/>
      <c r="S565" s="410"/>
      <c r="T565" s="410"/>
    </row>
    <row r="566" spans="2:20" ht="24.75" customHeight="1">
      <c r="B566" s="367"/>
      <c r="C566" s="340" t="s">
        <v>760</v>
      </c>
      <c r="D566" s="341"/>
      <c r="E566" s="342"/>
      <c r="F566" s="343" t="s">
        <v>759</v>
      </c>
      <c r="G566" s="338"/>
      <c r="H566" s="339"/>
      <c r="I566" s="340" t="s">
        <v>760</v>
      </c>
      <c r="J566" s="341"/>
      <c r="K566" s="342"/>
      <c r="L566" s="343" t="s">
        <v>759</v>
      </c>
      <c r="M566" s="338"/>
      <c r="N566" s="339"/>
      <c r="O566" s="340" t="s">
        <v>760</v>
      </c>
      <c r="P566" s="341"/>
      <c r="Q566" s="342"/>
      <c r="R566" s="343" t="s">
        <v>759</v>
      </c>
      <c r="S566" s="338"/>
      <c r="T566" s="339"/>
    </row>
    <row r="567" spans="2:20" ht="24.75" customHeight="1">
      <c r="B567" s="367"/>
      <c r="C567" s="345"/>
      <c r="D567" s="346"/>
      <c r="E567" s="176" t="s">
        <v>340</v>
      </c>
      <c r="F567" s="378"/>
      <c r="G567" s="378"/>
      <c r="H567" s="180" t="s">
        <v>340</v>
      </c>
      <c r="I567" s="345"/>
      <c r="J567" s="378"/>
      <c r="K567" s="176" t="s">
        <v>340</v>
      </c>
      <c r="L567" s="378"/>
      <c r="M567" s="378"/>
      <c r="N567" s="180" t="s">
        <v>340</v>
      </c>
      <c r="O567" s="345"/>
      <c r="P567" s="378"/>
      <c r="Q567" s="176" t="s">
        <v>340</v>
      </c>
      <c r="R567" s="378"/>
      <c r="S567" s="378"/>
      <c r="T567" s="156" t="s">
        <v>340</v>
      </c>
    </row>
    <row r="568" spans="2:20" ht="24.75" customHeight="1">
      <c r="B568" s="170" t="s">
        <v>201</v>
      </c>
      <c r="C568" s="396">
        <f>'●1-5DB'!FI5</f>
        <v>80989343</v>
      </c>
      <c r="D568" s="397"/>
      <c r="E568" s="177">
        <f>IF(C568="-","-",RANK(C568,C$568:D$593))</f>
        <v>1</v>
      </c>
      <c r="F568" s="395">
        <v>80405007</v>
      </c>
      <c r="G568" s="328"/>
      <c r="H568" s="181">
        <v>1</v>
      </c>
      <c r="I568" s="396">
        <f>'●1-5DB'!FO5</f>
        <v>41504450</v>
      </c>
      <c r="J568" s="397"/>
      <c r="K568" s="177">
        <f>IF(I568="-","-",RANK(I568,I$568:J$593))</f>
        <v>1</v>
      </c>
      <c r="L568" s="398">
        <v>41211116</v>
      </c>
      <c r="M568" s="397"/>
      <c r="N568" s="181">
        <v>1</v>
      </c>
      <c r="O568" s="396">
        <f>'●1-5DB'!GD5</f>
        <v>35573767</v>
      </c>
      <c r="P568" s="397"/>
      <c r="Q568" s="177">
        <f>IF(O568="-","-",RANK(O568,O$568:P$593))</f>
        <v>1</v>
      </c>
      <c r="R568" s="398">
        <v>35091288</v>
      </c>
      <c r="S568" s="397"/>
      <c r="T568" s="157">
        <v>1</v>
      </c>
    </row>
    <row r="569" spans="2:20" ht="24.75" customHeight="1">
      <c r="B569" s="170" t="s">
        <v>202</v>
      </c>
      <c r="C569" s="396">
        <f>'●1-5DB'!FI6</f>
        <v>36564295</v>
      </c>
      <c r="D569" s="397"/>
      <c r="E569" s="177">
        <f t="shared" ref="E569:E592" si="36">IF(C569="-","-",RANK(C569,C$568:D$593))</f>
        <v>6</v>
      </c>
      <c r="F569" s="395">
        <v>36258103</v>
      </c>
      <c r="G569" s="328"/>
      <c r="H569" s="181">
        <v>6</v>
      </c>
      <c r="I569" s="396">
        <f>'●1-5DB'!FO6</f>
        <v>17672557</v>
      </c>
      <c r="J569" s="397"/>
      <c r="K569" s="177">
        <f t="shared" ref="K569:K592" si="37">IF(I569="-","-",RANK(I569,I$568:J$593))</f>
        <v>7</v>
      </c>
      <c r="L569" s="398">
        <v>17519454</v>
      </c>
      <c r="M569" s="397"/>
      <c r="N569" s="181">
        <v>7</v>
      </c>
      <c r="O569" s="396">
        <f>'●1-5DB'!GD6</f>
        <v>17439414</v>
      </c>
      <c r="P569" s="397"/>
      <c r="Q569" s="177">
        <f t="shared" ref="Q569:Q592" si="38">IF(O569="-","-",RANK(O569,O$568:P$593))</f>
        <v>4</v>
      </c>
      <c r="R569" s="398">
        <v>17201227</v>
      </c>
      <c r="S569" s="397"/>
      <c r="T569" s="157">
        <v>4</v>
      </c>
    </row>
    <row r="570" spans="2:20" ht="24.75" customHeight="1">
      <c r="B570" s="170" t="s">
        <v>203</v>
      </c>
      <c r="C570" s="396">
        <f>'●1-5DB'!FI7</f>
        <v>36892749</v>
      </c>
      <c r="D570" s="397"/>
      <c r="E570" s="177">
        <f t="shared" si="36"/>
        <v>5</v>
      </c>
      <c r="F570" s="395">
        <v>37173993</v>
      </c>
      <c r="G570" s="328"/>
      <c r="H570" s="181">
        <v>5</v>
      </c>
      <c r="I570" s="396">
        <f>'●1-5DB'!FO7</f>
        <v>20480801</v>
      </c>
      <c r="J570" s="397"/>
      <c r="K570" s="177">
        <f t="shared" si="37"/>
        <v>5</v>
      </c>
      <c r="L570" s="398">
        <v>20649201</v>
      </c>
      <c r="M570" s="397"/>
      <c r="N570" s="181">
        <v>5</v>
      </c>
      <c r="O570" s="396">
        <f>'●1-5DB'!GD7</f>
        <v>15474138</v>
      </c>
      <c r="P570" s="397"/>
      <c r="Q570" s="177">
        <f t="shared" si="38"/>
        <v>6</v>
      </c>
      <c r="R570" s="398">
        <v>15530161</v>
      </c>
      <c r="S570" s="397"/>
      <c r="T570" s="157">
        <v>6</v>
      </c>
    </row>
    <row r="571" spans="2:20" ht="24.75" customHeight="1">
      <c r="B571" s="170" t="s">
        <v>204</v>
      </c>
      <c r="C571" s="396">
        <f>'●1-5DB'!FI8</f>
        <v>34283826</v>
      </c>
      <c r="D571" s="397"/>
      <c r="E571" s="177">
        <f t="shared" si="36"/>
        <v>7</v>
      </c>
      <c r="F571" s="395">
        <v>35160903</v>
      </c>
      <c r="G571" s="328"/>
      <c r="H571" s="181">
        <v>7</v>
      </c>
      <c r="I571" s="396">
        <f>'●1-5DB'!FO8</f>
        <v>19682917</v>
      </c>
      <c r="J571" s="397"/>
      <c r="K571" s="177">
        <f t="shared" si="37"/>
        <v>6</v>
      </c>
      <c r="L571" s="398">
        <v>20495795</v>
      </c>
      <c r="M571" s="397"/>
      <c r="N571" s="181">
        <v>6</v>
      </c>
      <c r="O571" s="396">
        <f>'●1-5DB'!GD8</f>
        <v>13743615</v>
      </c>
      <c r="P571" s="397"/>
      <c r="Q571" s="177">
        <f t="shared" si="38"/>
        <v>8</v>
      </c>
      <c r="R571" s="398">
        <v>13761267</v>
      </c>
      <c r="S571" s="397"/>
      <c r="T571" s="157">
        <v>7</v>
      </c>
    </row>
    <row r="572" spans="2:20" ht="24.75" customHeight="1">
      <c r="B572" s="170" t="s">
        <v>205</v>
      </c>
      <c r="C572" s="396">
        <f>'●1-5DB'!FI9</f>
        <v>18747092</v>
      </c>
      <c r="D572" s="397"/>
      <c r="E572" s="177">
        <f t="shared" si="36"/>
        <v>15</v>
      </c>
      <c r="F572" s="395">
        <v>18540789</v>
      </c>
      <c r="G572" s="328"/>
      <c r="H572" s="181">
        <v>15</v>
      </c>
      <c r="I572" s="396">
        <f>'●1-5DB'!FO9</f>
        <v>9093091</v>
      </c>
      <c r="J572" s="397"/>
      <c r="K572" s="177">
        <f t="shared" si="37"/>
        <v>15</v>
      </c>
      <c r="L572" s="398">
        <v>8933230</v>
      </c>
      <c r="M572" s="397"/>
      <c r="N572" s="181">
        <v>15</v>
      </c>
      <c r="O572" s="396">
        <f>'●1-5DB'!GD9</f>
        <v>8551724</v>
      </c>
      <c r="P572" s="397"/>
      <c r="Q572" s="177">
        <f t="shared" si="38"/>
        <v>13</v>
      </c>
      <c r="R572" s="398">
        <v>8469906</v>
      </c>
      <c r="S572" s="397"/>
      <c r="T572" s="157">
        <v>12</v>
      </c>
    </row>
    <row r="573" spans="2:20" ht="24.75" customHeight="1">
      <c r="B573" s="170" t="s">
        <v>206</v>
      </c>
      <c r="C573" s="396">
        <f>'●1-5DB'!FI10</f>
        <v>48171821</v>
      </c>
      <c r="D573" s="397"/>
      <c r="E573" s="177">
        <f t="shared" si="36"/>
        <v>3</v>
      </c>
      <c r="F573" s="395">
        <v>47826635</v>
      </c>
      <c r="G573" s="328"/>
      <c r="H573" s="181">
        <v>3</v>
      </c>
      <c r="I573" s="396">
        <f>'●1-5DB'!FO10</f>
        <v>24827635</v>
      </c>
      <c r="J573" s="397"/>
      <c r="K573" s="177">
        <f t="shared" si="37"/>
        <v>3</v>
      </c>
      <c r="L573" s="398">
        <v>24411851</v>
      </c>
      <c r="M573" s="397"/>
      <c r="N573" s="181">
        <v>3</v>
      </c>
      <c r="O573" s="396">
        <f>'●1-5DB'!GD10</f>
        <v>21807405</v>
      </c>
      <c r="P573" s="397"/>
      <c r="Q573" s="177">
        <f t="shared" si="38"/>
        <v>3</v>
      </c>
      <c r="R573" s="398">
        <v>21792889</v>
      </c>
      <c r="S573" s="397"/>
      <c r="T573" s="157">
        <v>3</v>
      </c>
    </row>
    <row r="574" spans="2:20" ht="24.75" customHeight="1">
      <c r="B574" s="170" t="s">
        <v>207</v>
      </c>
      <c r="C574" s="396">
        <f>'●1-5DB'!FI11</f>
        <v>17713647</v>
      </c>
      <c r="D574" s="397"/>
      <c r="E574" s="177">
        <f t="shared" si="36"/>
        <v>16</v>
      </c>
      <c r="F574" s="395">
        <v>17550296</v>
      </c>
      <c r="G574" s="328"/>
      <c r="H574" s="181">
        <v>16</v>
      </c>
      <c r="I574" s="396">
        <f>'●1-5DB'!FO11</f>
        <v>8265902</v>
      </c>
      <c r="J574" s="397"/>
      <c r="K574" s="177">
        <f t="shared" si="37"/>
        <v>16</v>
      </c>
      <c r="L574" s="398">
        <v>8246550</v>
      </c>
      <c r="M574" s="397"/>
      <c r="N574" s="181">
        <v>16</v>
      </c>
      <c r="O574" s="396">
        <f>'●1-5DB'!GD11</f>
        <v>8580714</v>
      </c>
      <c r="P574" s="397"/>
      <c r="Q574" s="177">
        <f t="shared" si="38"/>
        <v>12</v>
      </c>
      <c r="R574" s="398">
        <v>8379951</v>
      </c>
      <c r="S574" s="397"/>
      <c r="T574" s="157">
        <v>13</v>
      </c>
    </row>
    <row r="575" spans="2:20" ht="24.75" customHeight="1">
      <c r="B575" s="170" t="s">
        <v>208</v>
      </c>
      <c r="C575" s="396">
        <f>'●1-5DB'!FI12</f>
        <v>42453637</v>
      </c>
      <c r="D575" s="397"/>
      <c r="E575" s="177">
        <f t="shared" si="36"/>
        <v>4</v>
      </c>
      <c r="F575" s="395">
        <v>41490613</v>
      </c>
      <c r="G575" s="328"/>
      <c r="H575" s="181">
        <v>4</v>
      </c>
      <c r="I575" s="396">
        <f>'●1-5DB'!FO12</f>
        <v>24542399</v>
      </c>
      <c r="J575" s="397"/>
      <c r="K575" s="177">
        <f t="shared" si="37"/>
        <v>4</v>
      </c>
      <c r="L575" s="398">
        <v>23717790</v>
      </c>
      <c r="M575" s="397"/>
      <c r="N575" s="181">
        <v>4</v>
      </c>
      <c r="O575" s="396">
        <f>'●1-5DB'!GD12</f>
        <v>16562090</v>
      </c>
      <c r="P575" s="397"/>
      <c r="Q575" s="177">
        <f t="shared" si="38"/>
        <v>5</v>
      </c>
      <c r="R575" s="398">
        <v>16361294</v>
      </c>
      <c r="S575" s="397"/>
      <c r="T575" s="157">
        <v>5</v>
      </c>
    </row>
    <row r="576" spans="2:20" ht="24.75" customHeight="1">
      <c r="B576" s="170" t="s">
        <v>209</v>
      </c>
      <c r="C576" s="396">
        <f>'●1-5DB'!FI13</f>
        <v>62926171</v>
      </c>
      <c r="D576" s="397"/>
      <c r="E576" s="177">
        <f t="shared" si="36"/>
        <v>2</v>
      </c>
      <c r="F576" s="395">
        <v>63052611</v>
      </c>
      <c r="G576" s="328"/>
      <c r="H576" s="181">
        <v>2</v>
      </c>
      <c r="I576" s="396">
        <f>'●1-5DB'!FO13</f>
        <v>34369802</v>
      </c>
      <c r="J576" s="397"/>
      <c r="K576" s="177">
        <f t="shared" si="37"/>
        <v>2</v>
      </c>
      <c r="L576" s="398">
        <v>34526189</v>
      </c>
      <c r="M576" s="397"/>
      <c r="N576" s="181">
        <v>2</v>
      </c>
      <c r="O576" s="396">
        <f>'●1-5DB'!GD13</f>
        <v>25954029</v>
      </c>
      <c r="P576" s="397"/>
      <c r="Q576" s="177">
        <f t="shared" si="38"/>
        <v>2</v>
      </c>
      <c r="R576" s="398">
        <v>25822983</v>
      </c>
      <c r="S576" s="397"/>
      <c r="T576" s="157">
        <v>2</v>
      </c>
    </row>
    <row r="577" spans="2:20" ht="24.75" customHeight="1">
      <c r="B577" s="170" t="s">
        <v>210</v>
      </c>
      <c r="C577" s="396">
        <f>'●1-5DB'!FI14</f>
        <v>19487174</v>
      </c>
      <c r="D577" s="397"/>
      <c r="E577" s="177">
        <f t="shared" si="36"/>
        <v>13</v>
      </c>
      <c r="F577" s="395">
        <v>19469229</v>
      </c>
      <c r="G577" s="328"/>
      <c r="H577" s="181">
        <v>13</v>
      </c>
      <c r="I577" s="396">
        <f>'●1-5DB'!FO14</f>
        <v>11528446</v>
      </c>
      <c r="J577" s="397"/>
      <c r="K577" s="177">
        <f t="shared" si="37"/>
        <v>13</v>
      </c>
      <c r="L577" s="398">
        <v>11533705</v>
      </c>
      <c r="M577" s="397"/>
      <c r="N577" s="181">
        <v>13</v>
      </c>
      <c r="O577" s="396">
        <f>'●1-5DB'!GD14</f>
        <v>7413645</v>
      </c>
      <c r="P577" s="397"/>
      <c r="Q577" s="177">
        <f t="shared" si="38"/>
        <v>16</v>
      </c>
      <c r="R577" s="398">
        <v>7359166</v>
      </c>
      <c r="S577" s="397"/>
      <c r="T577" s="157">
        <v>16</v>
      </c>
    </row>
    <row r="578" spans="2:20" ht="24.75" customHeight="1">
      <c r="B578" s="170" t="s">
        <v>211</v>
      </c>
      <c r="C578" s="396">
        <f>'●1-5DB'!FI15</f>
        <v>28866596</v>
      </c>
      <c r="D578" s="397"/>
      <c r="E578" s="177">
        <f t="shared" si="36"/>
        <v>9</v>
      </c>
      <c r="F578" s="395">
        <v>28359627</v>
      </c>
      <c r="G578" s="328"/>
      <c r="H578" s="181">
        <v>9</v>
      </c>
      <c r="I578" s="396">
        <f>'●1-5DB'!FO15</f>
        <v>16072778</v>
      </c>
      <c r="J578" s="397"/>
      <c r="K578" s="177">
        <f t="shared" si="37"/>
        <v>9</v>
      </c>
      <c r="L578" s="398">
        <v>15508916</v>
      </c>
      <c r="M578" s="397"/>
      <c r="N578" s="181">
        <v>9</v>
      </c>
      <c r="O578" s="396">
        <f>'●1-5DB'!GD15</f>
        <v>11855123</v>
      </c>
      <c r="P578" s="397"/>
      <c r="Q578" s="177">
        <f t="shared" si="38"/>
        <v>10</v>
      </c>
      <c r="R578" s="398">
        <v>11859656</v>
      </c>
      <c r="S578" s="397"/>
      <c r="T578" s="157">
        <v>9</v>
      </c>
    </row>
    <row r="579" spans="2:20" ht="24.75" customHeight="1">
      <c r="B579" s="170" t="s">
        <v>212</v>
      </c>
      <c r="C579" s="396">
        <f>'●1-5DB'!FI16</f>
        <v>28354418</v>
      </c>
      <c r="D579" s="397"/>
      <c r="E579" s="177">
        <f t="shared" si="36"/>
        <v>10</v>
      </c>
      <c r="F579" s="395">
        <v>27679604</v>
      </c>
      <c r="G579" s="328"/>
      <c r="H579" s="181">
        <v>10</v>
      </c>
      <c r="I579" s="396">
        <f>'●1-5DB'!FO16</f>
        <v>15641248</v>
      </c>
      <c r="J579" s="397"/>
      <c r="K579" s="177">
        <f t="shared" si="37"/>
        <v>10</v>
      </c>
      <c r="L579" s="398">
        <v>14982787</v>
      </c>
      <c r="M579" s="397"/>
      <c r="N579" s="181">
        <v>10</v>
      </c>
      <c r="O579" s="396">
        <f>'●1-5DB'!GD16</f>
        <v>11726537</v>
      </c>
      <c r="P579" s="397"/>
      <c r="Q579" s="177">
        <f t="shared" si="38"/>
        <v>11</v>
      </c>
      <c r="R579" s="398">
        <v>11670691</v>
      </c>
      <c r="S579" s="397"/>
      <c r="T579" s="157">
        <v>11</v>
      </c>
    </row>
    <row r="580" spans="2:20" ht="24.75" customHeight="1">
      <c r="B580" s="170" t="s">
        <v>213</v>
      </c>
      <c r="C580" s="396">
        <f>'●1-5DB'!FI17</f>
        <v>19186676</v>
      </c>
      <c r="D580" s="397"/>
      <c r="E580" s="177">
        <f t="shared" si="36"/>
        <v>14</v>
      </c>
      <c r="F580" s="395">
        <v>18790189</v>
      </c>
      <c r="G580" s="328"/>
      <c r="H580" s="181">
        <v>14</v>
      </c>
      <c r="I580" s="396">
        <f>'●1-5DB'!FO17</f>
        <v>10406069</v>
      </c>
      <c r="J580" s="397"/>
      <c r="K580" s="177">
        <f t="shared" si="37"/>
        <v>14</v>
      </c>
      <c r="L580" s="398">
        <v>10038035</v>
      </c>
      <c r="M580" s="397"/>
      <c r="N580" s="181">
        <v>14</v>
      </c>
      <c r="O580" s="396">
        <f>'●1-5DB'!GD17</f>
        <v>7968254</v>
      </c>
      <c r="P580" s="397"/>
      <c r="Q580" s="177">
        <f t="shared" si="38"/>
        <v>15</v>
      </c>
      <c r="R580" s="398">
        <v>7898835</v>
      </c>
      <c r="S580" s="397"/>
      <c r="T580" s="157">
        <v>15</v>
      </c>
    </row>
    <row r="581" spans="2:20" ht="24.75" customHeight="1">
      <c r="B581" s="170" t="s">
        <v>214</v>
      </c>
      <c r="C581" s="396">
        <f>'●1-5DB'!FI18</f>
        <v>20703060</v>
      </c>
      <c r="D581" s="397"/>
      <c r="E581" s="177">
        <f t="shared" si="36"/>
        <v>12</v>
      </c>
      <c r="F581" s="395">
        <v>20729808</v>
      </c>
      <c r="G581" s="328"/>
      <c r="H581" s="181">
        <v>12</v>
      </c>
      <c r="I581" s="396">
        <f>'●1-5DB'!FO18</f>
        <v>11834649</v>
      </c>
      <c r="J581" s="397"/>
      <c r="K581" s="177">
        <f t="shared" si="37"/>
        <v>12</v>
      </c>
      <c r="L581" s="398">
        <v>11879639</v>
      </c>
      <c r="M581" s="397"/>
      <c r="N581" s="181">
        <v>12</v>
      </c>
      <c r="O581" s="396">
        <f>'●1-5DB'!GD18</f>
        <v>8033590</v>
      </c>
      <c r="P581" s="397"/>
      <c r="Q581" s="177">
        <f t="shared" si="38"/>
        <v>14</v>
      </c>
      <c r="R581" s="398">
        <v>7956746</v>
      </c>
      <c r="S581" s="397"/>
      <c r="T581" s="157">
        <v>14</v>
      </c>
    </row>
    <row r="582" spans="2:20" ht="24.75" customHeight="1">
      <c r="B582" s="170" t="s">
        <v>215</v>
      </c>
      <c r="C582" s="396">
        <f>'●1-5DB'!FI19</f>
        <v>13701279</v>
      </c>
      <c r="D582" s="397"/>
      <c r="E582" s="177">
        <f t="shared" si="36"/>
        <v>19</v>
      </c>
      <c r="F582" s="395">
        <v>13709977</v>
      </c>
      <c r="G582" s="328"/>
      <c r="H582" s="181">
        <v>19</v>
      </c>
      <c r="I582" s="396">
        <f>'●1-5DB'!FO19</f>
        <v>7521579</v>
      </c>
      <c r="J582" s="397"/>
      <c r="K582" s="177">
        <f t="shared" si="37"/>
        <v>18</v>
      </c>
      <c r="L582" s="398">
        <v>7570335</v>
      </c>
      <c r="M582" s="397"/>
      <c r="N582" s="181">
        <v>18</v>
      </c>
      <c r="O582" s="396">
        <f>'●1-5DB'!GD19</f>
        <v>5742300</v>
      </c>
      <c r="P582" s="397"/>
      <c r="Q582" s="177">
        <f t="shared" si="38"/>
        <v>19</v>
      </c>
      <c r="R582" s="398">
        <v>5677371</v>
      </c>
      <c r="S582" s="397"/>
      <c r="T582" s="157">
        <v>19</v>
      </c>
    </row>
    <row r="583" spans="2:20" ht="24.75" customHeight="1">
      <c r="B583" s="171" t="s">
        <v>216</v>
      </c>
      <c r="C583" s="402">
        <f>'●1-5DB'!FI20</f>
        <v>7404669</v>
      </c>
      <c r="D583" s="403"/>
      <c r="E583" s="178">
        <f t="shared" si="36"/>
        <v>26</v>
      </c>
      <c r="F583" s="401">
        <v>7419012</v>
      </c>
      <c r="G583" s="333"/>
      <c r="H583" s="182">
        <v>26</v>
      </c>
      <c r="I583" s="402">
        <f>'●1-5DB'!FO20</f>
        <v>3761615</v>
      </c>
      <c r="J583" s="403"/>
      <c r="K583" s="178">
        <f t="shared" si="37"/>
        <v>26</v>
      </c>
      <c r="L583" s="404">
        <v>3761606</v>
      </c>
      <c r="M583" s="403"/>
      <c r="N583" s="182">
        <v>26</v>
      </c>
      <c r="O583" s="402">
        <f>'●1-5DB'!GD20</f>
        <v>3150908</v>
      </c>
      <c r="P583" s="403"/>
      <c r="Q583" s="178">
        <f t="shared" si="38"/>
        <v>26</v>
      </c>
      <c r="R583" s="404">
        <v>3140811</v>
      </c>
      <c r="S583" s="403"/>
      <c r="T583" s="175">
        <v>26</v>
      </c>
    </row>
    <row r="584" spans="2:20" ht="24.75" customHeight="1">
      <c r="B584" s="170" t="s">
        <v>217</v>
      </c>
      <c r="C584" s="396">
        <f>'●1-5DB'!FI21</f>
        <v>11219287</v>
      </c>
      <c r="D584" s="397"/>
      <c r="E584" s="177">
        <f t="shared" si="36"/>
        <v>21</v>
      </c>
      <c r="F584" s="395">
        <v>11257680</v>
      </c>
      <c r="G584" s="328"/>
      <c r="H584" s="181">
        <v>21</v>
      </c>
      <c r="I584" s="396">
        <f>'●1-5DB'!FO21</f>
        <v>6689653</v>
      </c>
      <c r="J584" s="397"/>
      <c r="K584" s="177">
        <f t="shared" si="37"/>
        <v>20</v>
      </c>
      <c r="L584" s="398">
        <v>6751303</v>
      </c>
      <c r="M584" s="397"/>
      <c r="N584" s="181">
        <v>20</v>
      </c>
      <c r="O584" s="396">
        <f>'●1-5DB'!GD21</f>
        <v>4146762</v>
      </c>
      <c r="P584" s="397"/>
      <c r="Q584" s="177">
        <f t="shared" si="38"/>
        <v>24</v>
      </c>
      <c r="R584" s="398">
        <v>4109055</v>
      </c>
      <c r="S584" s="397"/>
      <c r="T584" s="157">
        <v>24</v>
      </c>
    </row>
    <row r="585" spans="2:20" ht="24.75" customHeight="1">
      <c r="B585" s="170" t="s">
        <v>218</v>
      </c>
      <c r="C585" s="396">
        <f>'●1-5DB'!FI22</f>
        <v>11694971</v>
      </c>
      <c r="D585" s="397"/>
      <c r="E585" s="177">
        <f t="shared" si="36"/>
        <v>20</v>
      </c>
      <c r="F585" s="395">
        <v>11817602</v>
      </c>
      <c r="G585" s="328"/>
      <c r="H585" s="181">
        <v>20</v>
      </c>
      <c r="I585" s="396">
        <f>'●1-5DB'!FO22</f>
        <v>5878951</v>
      </c>
      <c r="J585" s="397"/>
      <c r="K585" s="177">
        <f t="shared" si="37"/>
        <v>21</v>
      </c>
      <c r="L585" s="398">
        <v>6025100</v>
      </c>
      <c r="M585" s="397"/>
      <c r="N585" s="181">
        <v>21</v>
      </c>
      <c r="O585" s="396">
        <f>'●1-5DB'!GD22</f>
        <v>5192428</v>
      </c>
      <c r="P585" s="397"/>
      <c r="Q585" s="177">
        <f t="shared" si="38"/>
        <v>20</v>
      </c>
      <c r="R585" s="398">
        <v>5141805</v>
      </c>
      <c r="S585" s="397"/>
      <c r="T585" s="157">
        <v>20</v>
      </c>
    </row>
    <row r="586" spans="2:20" ht="24.75" customHeight="1">
      <c r="B586" s="170" t="s">
        <v>219</v>
      </c>
      <c r="C586" s="396">
        <f>'●1-5DB'!FI23</f>
        <v>8792686</v>
      </c>
      <c r="D586" s="397"/>
      <c r="E586" s="177">
        <f t="shared" si="36"/>
        <v>25</v>
      </c>
      <c r="F586" s="395">
        <v>8685254</v>
      </c>
      <c r="G586" s="328"/>
      <c r="H586" s="181">
        <v>25</v>
      </c>
      <c r="I586" s="396">
        <f>'●1-5DB'!FO23</f>
        <v>4747227</v>
      </c>
      <c r="J586" s="397"/>
      <c r="K586" s="177">
        <f t="shared" si="37"/>
        <v>23</v>
      </c>
      <c r="L586" s="398">
        <v>4635325</v>
      </c>
      <c r="M586" s="397"/>
      <c r="N586" s="181">
        <v>23</v>
      </c>
      <c r="O586" s="396">
        <f>'●1-5DB'!GD23</f>
        <v>3611807</v>
      </c>
      <c r="P586" s="397"/>
      <c r="Q586" s="177">
        <f t="shared" si="38"/>
        <v>25</v>
      </c>
      <c r="R586" s="398">
        <v>3598990</v>
      </c>
      <c r="S586" s="397"/>
      <c r="T586" s="157">
        <v>25</v>
      </c>
    </row>
    <row r="587" spans="2:20" ht="24.75" customHeight="1">
      <c r="B587" s="170" t="s">
        <v>220</v>
      </c>
      <c r="C587" s="396">
        <f>'●1-5DB'!FI24</f>
        <v>15485613</v>
      </c>
      <c r="D587" s="397"/>
      <c r="E587" s="177">
        <f t="shared" si="36"/>
        <v>17</v>
      </c>
      <c r="F587" s="395">
        <v>15378383</v>
      </c>
      <c r="G587" s="328"/>
      <c r="H587" s="181">
        <v>17</v>
      </c>
      <c r="I587" s="396">
        <f>'●1-5DB'!FO24</f>
        <v>8140670</v>
      </c>
      <c r="J587" s="397"/>
      <c r="K587" s="177">
        <f t="shared" si="37"/>
        <v>17</v>
      </c>
      <c r="L587" s="398">
        <v>8051759</v>
      </c>
      <c r="M587" s="397"/>
      <c r="N587" s="181">
        <v>17</v>
      </c>
      <c r="O587" s="396">
        <f>'●1-5DB'!GD24</f>
        <v>6680531</v>
      </c>
      <c r="P587" s="397"/>
      <c r="Q587" s="177">
        <f t="shared" si="38"/>
        <v>17</v>
      </c>
      <c r="R587" s="398">
        <v>6622619</v>
      </c>
      <c r="S587" s="397"/>
      <c r="T587" s="157">
        <v>17</v>
      </c>
    </row>
    <row r="588" spans="2:20" ht="24.75" customHeight="1">
      <c r="B588" s="170" t="s">
        <v>221</v>
      </c>
      <c r="C588" s="396">
        <f>'●1-5DB'!FI25</f>
        <v>9445473</v>
      </c>
      <c r="D588" s="397"/>
      <c r="E588" s="177">
        <f t="shared" si="36"/>
        <v>23</v>
      </c>
      <c r="F588" s="395">
        <v>9274465</v>
      </c>
      <c r="G588" s="328"/>
      <c r="H588" s="181">
        <v>24</v>
      </c>
      <c r="I588" s="396">
        <f>'●1-5DB'!FO25</f>
        <v>4227146</v>
      </c>
      <c r="J588" s="397"/>
      <c r="K588" s="177">
        <f t="shared" si="37"/>
        <v>24</v>
      </c>
      <c r="L588" s="398">
        <v>4145649</v>
      </c>
      <c r="M588" s="397"/>
      <c r="N588" s="181">
        <v>25</v>
      </c>
      <c r="O588" s="396">
        <f>'●1-5DB'!GD25</f>
        <v>4617978</v>
      </c>
      <c r="P588" s="397"/>
      <c r="Q588" s="177">
        <f t="shared" si="38"/>
        <v>22</v>
      </c>
      <c r="R588" s="398">
        <v>4501589</v>
      </c>
      <c r="S588" s="397"/>
      <c r="T588" s="157">
        <v>22</v>
      </c>
    </row>
    <row r="589" spans="2:20" ht="24.75" customHeight="1">
      <c r="B589" s="170" t="s">
        <v>222</v>
      </c>
      <c r="C589" s="396">
        <f>'●1-5DB'!FI26</f>
        <v>26895662</v>
      </c>
      <c r="D589" s="397"/>
      <c r="E589" s="177">
        <f t="shared" si="36"/>
        <v>11</v>
      </c>
      <c r="F589" s="395">
        <v>26598210</v>
      </c>
      <c r="G589" s="328"/>
      <c r="H589" s="181">
        <v>11</v>
      </c>
      <c r="I589" s="396">
        <f>'●1-5DB'!FO26</f>
        <v>12157226</v>
      </c>
      <c r="J589" s="397"/>
      <c r="K589" s="177">
        <f t="shared" si="37"/>
        <v>11</v>
      </c>
      <c r="L589" s="398">
        <v>12165577</v>
      </c>
      <c r="M589" s="397"/>
      <c r="N589" s="181">
        <v>11</v>
      </c>
      <c r="O589" s="396">
        <f>'●1-5DB'!GD26</f>
        <v>13837898</v>
      </c>
      <c r="P589" s="397"/>
      <c r="Q589" s="177">
        <f t="shared" si="38"/>
        <v>7</v>
      </c>
      <c r="R589" s="398">
        <v>13479842</v>
      </c>
      <c r="S589" s="397"/>
      <c r="T589" s="157">
        <v>8</v>
      </c>
    </row>
    <row r="590" spans="2:20" ht="24.75" customHeight="1">
      <c r="B590" s="170" t="s">
        <v>223</v>
      </c>
      <c r="C590" s="396">
        <f>'●1-5DB'!FI27</f>
        <v>13913394</v>
      </c>
      <c r="D590" s="397"/>
      <c r="E590" s="177">
        <f t="shared" si="36"/>
        <v>18</v>
      </c>
      <c r="F590" s="395">
        <v>13815997</v>
      </c>
      <c r="G590" s="328"/>
      <c r="H590" s="181">
        <v>18</v>
      </c>
      <c r="I590" s="396">
        <f>'●1-5DB'!FO27</f>
        <v>7426533</v>
      </c>
      <c r="J590" s="397"/>
      <c r="K590" s="177">
        <f t="shared" si="37"/>
        <v>19</v>
      </c>
      <c r="L590" s="398">
        <v>7413558</v>
      </c>
      <c r="M590" s="397"/>
      <c r="N590" s="181">
        <v>19</v>
      </c>
      <c r="O590" s="396">
        <f>'●1-5DB'!GD27</f>
        <v>6010859</v>
      </c>
      <c r="P590" s="397"/>
      <c r="Q590" s="177">
        <f t="shared" si="38"/>
        <v>18</v>
      </c>
      <c r="R590" s="398">
        <v>5896438</v>
      </c>
      <c r="S590" s="397"/>
      <c r="T590" s="157">
        <v>18</v>
      </c>
    </row>
    <row r="591" spans="2:20" ht="24.75" customHeight="1">
      <c r="B591" s="170" t="s">
        <v>224</v>
      </c>
      <c r="C591" s="396">
        <f>'●1-5DB'!FI28</f>
        <v>9426931</v>
      </c>
      <c r="D591" s="397"/>
      <c r="E591" s="177">
        <f t="shared" si="36"/>
        <v>24</v>
      </c>
      <c r="F591" s="395">
        <v>9584397</v>
      </c>
      <c r="G591" s="328"/>
      <c r="H591" s="181">
        <v>23</v>
      </c>
      <c r="I591" s="396">
        <f>'●1-5DB'!FO28</f>
        <v>4186882</v>
      </c>
      <c r="J591" s="397"/>
      <c r="K591" s="177">
        <f t="shared" si="37"/>
        <v>25</v>
      </c>
      <c r="L591" s="398">
        <v>4322054</v>
      </c>
      <c r="M591" s="397"/>
      <c r="N591" s="181">
        <v>24</v>
      </c>
      <c r="O591" s="396">
        <f>'●1-5DB'!GD28</f>
        <v>4736021</v>
      </c>
      <c r="P591" s="397"/>
      <c r="Q591" s="177">
        <f t="shared" si="38"/>
        <v>21</v>
      </c>
      <c r="R591" s="398">
        <v>4720464</v>
      </c>
      <c r="S591" s="397"/>
      <c r="T591" s="157">
        <v>21</v>
      </c>
    </row>
    <row r="592" spans="2:20" ht="24.75" customHeight="1">
      <c r="B592" s="170" t="s">
        <v>225</v>
      </c>
      <c r="C592" s="396">
        <f>'●1-5DB'!FI29</f>
        <v>9893424</v>
      </c>
      <c r="D592" s="397"/>
      <c r="E592" s="177">
        <f t="shared" si="36"/>
        <v>22</v>
      </c>
      <c r="F592" s="395">
        <v>9811303</v>
      </c>
      <c r="G592" s="328"/>
      <c r="H592" s="181">
        <v>22</v>
      </c>
      <c r="I592" s="396">
        <f>'●1-5DB'!FO29</f>
        <v>4855737</v>
      </c>
      <c r="J592" s="397"/>
      <c r="K592" s="177">
        <f t="shared" si="37"/>
        <v>22</v>
      </c>
      <c r="L592" s="398">
        <v>4787788</v>
      </c>
      <c r="M592" s="397"/>
      <c r="N592" s="181">
        <v>22</v>
      </c>
      <c r="O592" s="396">
        <f>'●1-5DB'!GD29</f>
        <v>4460882</v>
      </c>
      <c r="P592" s="397"/>
      <c r="Q592" s="177">
        <f t="shared" si="38"/>
        <v>23</v>
      </c>
      <c r="R592" s="398">
        <v>4424027</v>
      </c>
      <c r="S592" s="397"/>
      <c r="T592" s="157">
        <v>23</v>
      </c>
    </row>
    <row r="593" spans="2:20" ht="24.75" customHeight="1" thickBot="1">
      <c r="B593" s="170" t="s">
        <v>226</v>
      </c>
      <c r="C593" s="399">
        <f>'●1-5DB'!FI30</f>
        <v>29263500</v>
      </c>
      <c r="D593" s="400"/>
      <c r="E593" s="179">
        <f>IF(C593="-","-",RANK(C593,C$568:D$593))</f>
        <v>8</v>
      </c>
      <c r="F593" s="395">
        <v>29135717</v>
      </c>
      <c r="G593" s="328"/>
      <c r="H593" s="181">
        <v>8</v>
      </c>
      <c r="I593" s="399">
        <f>'●1-5DB'!FO30</f>
        <v>16340117</v>
      </c>
      <c r="J593" s="400"/>
      <c r="K593" s="179">
        <f>IF(I593="-","-",RANK(I593,I$568:J$593))</f>
        <v>8</v>
      </c>
      <c r="L593" s="398">
        <v>16343239</v>
      </c>
      <c r="M593" s="397"/>
      <c r="N593" s="181">
        <v>8</v>
      </c>
      <c r="O593" s="399">
        <f>'●1-5DB'!GD30</f>
        <v>11857238</v>
      </c>
      <c r="P593" s="400"/>
      <c r="Q593" s="179">
        <f>IF(O593="-","-",RANK(O593,O$568:P$593))</f>
        <v>9</v>
      </c>
      <c r="R593" s="398">
        <v>11687471</v>
      </c>
      <c r="S593" s="397"/>
      <c r="T593" s="157">
        <v>10</v>
      </c>
    </row>
    <row r="594" spans="2:20" ht="24.75" customHeight="1"/>
    <row r="595" spans="2:20" ht="24.75" customHeight="1">
      <c r="C595" s="166"/>
      <c r="D595" s="166"/>
      <c r="E595" s="166"/>
      <c r="F595" s="166"/>
      <c r="G595" s="166"/>
      <c r="H595" s="166"/>
      <c r="I595" s="166"/>
      <c r="J595" s="166"/>
      <c r="K595" s="166"/>
      <c r="L595" s="166"/>
      <c r="M595" s="166"/>
      <c r="P595" s="166"/>
    </row>
    <row r="596" spans="2:20" ht="24.75" customHeight="1">
      <c r="B596" s="85" t="s">
        <v>342</v>
      </c>
      <c r="C596" s="166"/>
      <c r="D596" s="166"/>
      <c r="E596" s="166"/>
      <c r="F596" s="166"/>
      <c r="G596" s="166"/>
      <c r="H596" s="166"/>
      <c r="I596" s="166"/>
      <c r="J596" s="166"/>
      <c r="K596" s="132"/>
      <c r="L596" s="166"/>
      <c r="M596" s="166"/>
      <c r="N596" s="158"/>
      <c r="P596" s="166"/>
      <c r="T596" s="158"/>
    </row>
    <row r="597" spans="2:20" ht="17.25" customHeight="1">
      <c r="B597" s="408" t="s">
        <v>253</v>
      </c>
      <c r="C597" s="405" t="s">
        <v>599</v>
      </c>
      <c r="D597" s="406"/>
      <c r="E597" s="406"/>
      <c r="F597" s="406"/>
      <c r="G597" s="406"/>
      <c r="H597" s="406"/>
      <c r="I597" s="406"/>
      <c r="J597" s="406"/>
      <c r="K597" s="406"/>
      <c r="L597" s="406"/>
      <c r="M597" s="406"/>
      <c r="N597" s="407"/>
      <c r="P597" s="189"/>
      <c r="T597" s="158"/>
    </row>
    <row r="598" spans="2:20" ht="17.25" customHeight="1" thickBot="1">
      <c r="B598" s="408"/>
      <c r="C598" s="377" t="str">
        <f>'●1-5DB'!GJ3</f>
        <v>軽自動車税</v>
      </c>
      <c r="D598" s="410"/>
      <c r="E598" s="410"/>
      <c r="F598" s="410"/>
      <c r="G598" s="410"/>
      <c r="H598" s="410"/>
      <c r="I598" s="410" t="str">
        <f>'●1-5DB'!GM3</f>
        <v>市町村たばこ税</v>
      </c>
      <c r="J598" s="410"/>
      <c r="K598" s="410"/>
      <c r="L598" s="410"/>
      <c r="M598" s="410"/>
      <c r="N598" s="410"/>
      <c r="O598" s="529"/>
      <c r="P598" s="473"/>
      <c r="Q598" s="473"/>
      <c r="R598" s="473"/>
      <c r="S598" s="473"/>
      <c r="T598" s="473"/>
    </row>
    <row r="599" spans="2:20" ht="24.75" customHeight="1">
      <c r="B599" s="367"/>
      <c r="C599" s="340" t="s">
        <v>760</v>
      </c>
      <c r="D599" s="341"/>
      <c r="E599" s="342"/>
      <c r="F599" s="343" t="s">
        <v>759</v>
      </c>
      <c r="G599" s="338"/>
      <c r="H599" s="339"/>
      <c r="I599" s="340" t="s">
        <v>760</v>
      </c>
      <c r="J599" s="341"/>
      <c r="K599" s="342"/>
      <c r="L599" s="343" t="s">
        <v>759</v>
      </c>
      <c r="M599" s="338"/>
      <c r="N599" s="339"/>
      <c r="O599" s="473"/>
      <c r="P599" s="473"/>
      <c r="Q599" s="473"/>
      <c r="R599" s="473"/>
      <c r="S599" s="473"/>
      <c r="T599" s="473"/>
    </row>
    <row r="600" spans="2:20" ht="24.75" customHeight="1">
      <c r="B600" s="367"/>
      <c r="C600" s="345"/>
      <c r="D600" s="378"/>
      <c r="E600" s="176" t="s">
        <v>340</v>
      </c>
      <c r="F600" s="378"/>
      <c r="G600" s="378"/>
      <c r="H600" s="180" t="s">
        <v>340</v>
      </c>
      <c r="I600" s="345"/>
      <c r="J600" s="378"/>
      <c r="K600" s="176" t="s">
        <v>340</v>
      </c>
      <c r="L600" s="345"/>
      <c r="M600" s="378"/>
      <c r="N600" s="156" t="s">
        <v>340</v>
      </c>
      <c r="O600" s="473"/>
      <c r="P600" s="473"/>
      <c r="Q600" s="190"/>
      <c r="R600" s="473"/>
      <c r="S600" s="473"/>
      <c r="T600" s="190"/>
    </row>
    <row r="601" spans="2:20" ht="24.75" customHeight="1">
      <c r="B601" s="170" t="s">
        <v>201</v>
      </c>
      <c r="C601" s="396">
        <f>'●1-5DB'!GJ5</f>
        <v>687705</v>
      </c>
      <c r="D601" s="397"/>
      <c r="E601" s="177">
        <f>IF(C601="-","-",RANK(C601,C$601:D$626))</f>
        <v>1</v>
      </c>
      <c r="F601" s="395">
        <v>655641</v>
      </c>
      <c r="G601" s="328"/>
      <c r="H601" s="181">
        <v>1</v>
      </c>
      <c r="I601" s="396">
        <f>'●1-5DB'!GM5</f>
        <v>3223421</v>
      </c>
      <c r="J601" s="397"/>
      <c r="K601" s="177">
        <f>IF(I601="-","-",RANK(I601,I$601:J$626))</f>
        <v>1</v>
      </c>
      <c r="L601" s="396">
        <v>3446962</v>
      </c>
      <c r="M601" s="397"/>
      <c r="N601" s="157">
        <v>1</v>
      </c>
      <c r="O601" s="472"/>
      <c r="P601" s="472"/>
      <c r="Q601" s="84"/>
      <c r="R601" s="472"/>
      <c r="S601" s="472"/>
      <c r="T601" s="84"/>
    </row>
    <row r="602" spans="2:20" ht="24.75" customHeight="1">
      <c r="B602" s="170" t="s">
        <v>202</v>
      </c>
      <c r="C602" s="396">
        <f>'●1-5DB'!GJ6</f>
        <v>176548</v>
      </c>
      <c r="D602" s="397"/>
      <c r="E602" s="177">
        <f t="shared" ref="E602:E626" si="39">IF(C602="-","-",RANK(C602,C$601:D$626))</f>
        <v>5</v>
      </c>
      <c r="F602" s="395">
        <v>168726</v>
      </c>
      <c r="G602" s="328"/>
      <c r="H602" s="181">
        <v>6</v>
      </c>
      <c r="I602" s="396">
        <f>'●1-5DB'!GM6</f>
        <v>1275776</v>
      </c>
      <c r="J602" s="397"/>
      <c r="K602" s="177">
        <f t="shared" ref="K602:K626" si="40">IF(I602="-","-",RANK(I602,I$601:J$626))</f>
        <v>4</v>
      </c>
      <c r="L602" s="396">
        <v>1368696</v>
      </c>
      <c r="M602" s="397"/>
      <c r="N602" s="157">
        <v>4</v>
      </c>
      <c r="O602" s="472"/>
      <c r="P602" s="472"/>
      <c r="Q602" s="84"/>
      <c r="R602" s="472"/>
      <c r="S602" s="472"/>
      <c r="T602" s="84"/>
    </row>
    <row r="603" spans="2:20" ht="24.75" customHeight="1">
      <c r="B603" s="170" t="s">
        <v>203</v>
      </c>
      <c r="C603" s="396">
        <f>'●1-5DB'!GJ7</f>
        <v>48931</v>
      </c>
      <c r="D603" s="397"/>
      <c r="E603" s="177">
        <f t="shared" si="39"/>
        <v>24</v>
      </c>
      <c r="F603" s="395">
        <v>47778</v>
      </c>
      <c r="G603" s="328"/>
      <c r="H603" s="181">
        <v>24</v>
      </c>
      <c r="I603" s="396">
        <f>'●1-5DB'!GM7</f>
        <v>888879</v>
      </c>
      <c r="J603" s="397"/>
      <c r="K603" s="177">
        <f t="shared" si="40"/>
        <v>7</v>
      </c>
      <c r="L603" s="396">
        <v>946853</v>
      </c>
      <c r="M603" s="397"/>
      <c r="N603" s="157">
        <v>7</v>
      </c>
      <c r="O603" s="472"/>
      <c r="P603" s="472"/>
      <c r="Q603" s="84"/>
      <c r="R603" s="472"/>
      <c r="S603" s="472"/>
      <c r="T603" s="84"/>
    </row>
    <row r="604" spans="2:20" ht="24.75" customHeight="1">
      <c r="B604" s="170" t="s">
        <v>204</v>
      </c>
      <c r="C604" s="396">
        <f>'●1-5DB'!GJ8</f>
        <v>92914</v>
      </c>
      <c r="D604" s="397"/>
      <c r="E604" s="177">
        <f t="shared" si="39"/>
        <v>17</v>
      </c>
      <c r="F604" s="395">
        <v>89750</v>
      </c>
      <c r="G604" s="328"/>
      <c r="H604" s="181">
        <v>17</v>
      </c>
      <c r="I604" s="396">
        <f>'●1-5DB'!GM8</f>
        <v>764380</v>
      </c>
      <c r="J604" s="397"/>
      <c r="K604" s="177">
        <f t="shared" si="40"/>
        <v>13</v>
      </c>
      <c r="L604" s="396">
        <v>814091</v>
      </c>
      <c r="M604" s="397"/>
      <c r="N604" s="157">
        <v>13</v>
      </c>
      <c r="O604" s="472"/>
      <c r="P604" s="472"/>
      <c r="Q604" s="84"/>
      <c r="R604" s="472"/>
      <c r="S604" s="472"/>
      <c r="T604" s="84"/>
    </row>
    <row r="605" spans="2:20" ht="24.75" customHeight="1">
      <c r="B605" s="170" t="s">
        <v>205</v>
      </c>
      <c r="C605" s="396">
        <f>'●1-5DB'!GJ9</f>
        <v>251550</v>
      </c>
      <c r="D605" s="397"/>
      <c r="E605" s="177">
        <f t="shared" si="39"/>
        <v>3</v>
      </c>
      <c r="F605" s="395">
        <v>240240</v>
      </c>
      <c r="G605" s="328"/>
      <c r="H605" s="181">
        <v>3</v>
      </c>
      <c r="I605" s="396">
        <f>'●1-5DB'!GM9</f>
        <v>850725</v>
      </c>
      <c r="J605" s="397"/>
      <c r="K605" s="177">
        <f t="shared" si="40"/>
        <v>8</v>
      </c>
      <c r="L605" s="396">
        <v>897411</v>
      </c>
      <c r="M605" s="397"/>
      <c r="N605" s="157">
        <v>8</v>
      </c>
      <c r="O605" s="472"/>
      <c r="P605" s="472"/>
      <c r="Q605" s="84"/>
      <c r="R605" s="472"/>
      <c r="S605" s="472"/>
      <c r="T605" s="84"/>
    </row>
    <row r="606" spans="2:20" ht="24.75" customHeight="1">
      <c r="B606" s="170" t="s">
        <v>206</v>
      </c>
      <c r="C606" s="396">
        <f>'●1-5DB'!GJ10</f>
        <v>174360</v>
      </c>
      <c r="D606" s="397"/>
      <c r="E606" s="177">
        <f t="shared" si="39"/>
        <v>6</v>
      </c>
      <c r="F606" s="395">
        <v>170483</v>
      </c>
      <c r="G606" s="328"/>
      <c r="H606" s="181">
        <v>5</v>
      </c>
      <c r="I606" s="396">
        <f>'●1-5DB'!GM10</f>
        <v>1362421</v>
      </c>
      <c r="J606" s="397"/>
      <c r="K606" s="177">
        <f t="shared" si="40"/>
        <v>3</v>
      </c>
      <c r="L606" s="396">
        <v>1451412</v>
      </c>
      <c r="M606" s="397"/>
      <c r="N606" s="157">
        <v>3</v>
      </c>
      <c r="O606" s="472"/>
      <c r="P606" s="472"/>
      <c r="Q606" s="84"/>
      <c r="R606" s="472"/>
      <c r="S606" s="472"/>
      <c r="T606" s="84"/>
    </row>
    <row r="607" spans="2:20" ht="24.75" customHeight="1">
      <c r="B607" s="170" t="s">
        <v>207</v>
      </c>
      <c r="C607" s="396">
        <f>'●1-5DB'!GJ11</f>
        <v>117720</v>
      </c>
      <c r="D607" s="397"/>
      <c r="E607" s="177">
        <f t="shared" si="39"/>
        <v>12</v>
      </c>
      <c r="F607" s="395">
        <v>112618</v>
      </c>
      <c r="G607" s="328"/>
      <c r="H607" s="181">
        <v>12</v>
      </c>
      <c r="I607" s="396">
        <f>'●1-5DB'!GM11</f>
        <v>749311</v>
      </c>
      <c r="J607" s="397"/>
      <c r="K607" s="177">
        <f t="shared" si="40"/>
        <v>14</v>
      </c>
      <c r="L607" s="396">
        <v>811177</v>
      </c>
      <c r="M607" s="397"/>
      <c r="N607" s="157">
        <v>14</v>
      </c>
      <c r="O607" s="472"/>
      <c r="P607" s="472"/>
      <c r="Q607" s="84"/>
      <c r="R607" s="472"/>
      <c r="S607" s="472"/>
      <c r="T607" s="84"/>
    </row>
    <row r="608" spans="2:20" ht="24.75" customHeight="1">
      <c r="B608" s="170" t="s">
        <v>208</v>
      </c>
      <c r="C608" s="396">
        <f>'●1-5DB'!GJ12</f>
        <v>119357</v>
      </c>
      <c r="D608" s="397"/>
      <c r="E608" s="177">
        <f t="shared" si="39"/>
        <v>11</v>
      </c>
      <c r="F608" s="395">
        <v>115597</v>
      </c>
      <c r="G608" s="328"/>
      <c r="H608" s="181">
        <v>11</v>
      </c>
      <c r="I608" s="396">
        <f>'●1-5DB'!GM12</f>
        <v>1229791</v>
      </c>
      <c r="J608" s="397"/>
      <c r="K608" s="177">
        <f t="shared" si="40"/>
        <v>5</v>
      </c>
      <c r="L608" s="396">
        <v>1295932</v>
      </c>
      <c r="M608" s="397"/>
      <c r="N608" s="157">
        <v>5</v>
      </c>
      <c r="O608" s="472"/>
      <c r="P608" s="472"/>
      <c r="Q608" s="84"/>
      <c r="R608" s="472"/>
      <c r="S608" s="472"/>
      <c r="T608" s="84"/>
    </row>
    <row r="609" spans="2:20" ht="24.75" customHeight="1">
      <c r="B609" s="170" t="s">
        <v>209</v>
      </c>
      <c r="C609" s="396">
        <f>'●1-5DB'!GJ13</f>
        <v>422187</v>
      </c>
      <c r="D609" s="397"/>
      <c r="E609" s="177">
        <f t="shared" si="39"/>
        <v>2</v>
      </c>
      <c r="F609" s="395">
        <v>405335</v>
      </c>
      <c r="G609" s="328"/>
      <c r="H609" s="181">
        <v>2</v>
      </c>
      <c r="I609" s="396">
        <f>'●1-5DB'!GM13</f>
        <v>2180153</v>
      </c>
      <c r="J609" s="397"/>
      <c r="K609" s="177">
        <f t="shared" si="40"/>
        <v>2</v>
      </c>
      <c r="L609" s="396">
        <v>2298104</v>
      </c>
      <c r="M609" s="397"/>
      <c r="N609" s="157">
        <v>2</v>
      </c>
      <c r="O609" s="472"/>
      <c r="P609" s="472"/>
      <c r="Q609" s="84"/>
      <c r="R609" s="472"/>
      <c r="S609" s="472"/>
      <c r="T609" s="84"/>
    </row>
    <row r="610" spans="2:20" ht="24.75" customHeight="1">
      <c r="B610" s="170" t="s">
        <v>210</v>
      </c>
      <c r="C610" s="396">
        <f>'●1-5DB'!GJ14</f>
        <v>58020</v>
      </c>
      <c r="D610" s="397"/>
      <c r="E610" s="177">
        <f t="shared" si="39"/>
        <v>23</v>
      </c>
      <c r="F610" s="395">
        <v>55045</v>
      </c>
      <c r="G610" s="328"/>
      <c r="H610" s="181">
        <v>23</v>
      </c>
      <c r="I610" s="396">
        <f>'●1-5DB'!GM14</f>
        <v>487063</v>
      </c>
      <c r="J610" s="397"/>
      <c r="K610" s="177">
        <f t="shared" si="40"/>
        <v>18</v>
      </c>
      <c r="L610" s="396">
        <v>521313</v>
      </c>
      <c r="M610" s="397"/>
      <c r="N610" s="157">
        <v>18</v>
      </c>
      <c r="O610" s="472"/>
      <c r="P610" s="472"/>
      <c r="Q610" s="84"/>
      <c r="R610" s="472"/>
      <c r="S610" s="472"/>
      <c r="T610" s="84"/>
    </row>
    <row r="611" spans="2:20" ht="24.75" customHeight="1">
      <c r="B611" s="170" t="s">
        <v>211</v>
      </c>
      <c r="C611" s="396">
        <f>'●1-5DB'!GJ15</f>
        <v>132452</v>
      </c>
      <c r="D611" s="397"/>
      <c r="E611" s="177">
        <f t="shared" si="39"/>
        <v>9</v>
      </c>
      <c r="F611" s="395">
        <v>126310</v>
      </c>
      <c r="G611" s="328"/>
      <c r="H611" s="181">
        <v>9</v>
      </c>
      <c r="I611" s="396">
        <f>'●1-5DB'!GM15</f>
        <v>806243</v>
      </c>
      <c r="J611" s="397"/>
      <c r="K611" s="177">
        <f t="shared" si="40"/>
        <v>10</v>
      </c>
      <c r="L611" s="396">
        <v>864685</v>
      </c>
      <c r="M611" s="397"/>
      <c r="N611" s="157">
        <v>10</v>
      </c>
      <c r="O611" s="472"/>
      <c r="P611" s="472"/>
      <c r="Q611" s="84"/>
      <c r="R611" s="472"/>
      <c r="S611" s="472"/>
      <c r="T611" s="84"/>
    </row>
    <row r="612" spans="2:20" ht="24.75" customHeight="1">
      <c r="B612" s="170" t="s">
        <v>212</v>
      </c>
      <c r="C612" s="396">
        <f>'●1-5DB'!GJ16</f>
        <v>154563</v>
      </c>
      <c r="D612" s="397"/>
      <c r="E612" s="177">
        <f t="shared" si="39"/>
        <v>7</v>
      </c>
      <c r="F612" s="395">
        <v>148261</v>
      </c>
      <c r="G612" s="328"/>
      <c r="H612" s="181">
        <v>7</v>
      </c>
      <c r="I612" s="396">
        <f>'●1-5DB'!GM16</f>
        <v>832070</v>
      </c>
      <c r="J612" s="397"/>
      <c r="K612" s="177">
        <f t="shared" si="40"/>
        <v>9</v>
      </c>
      <c r="L612" s="396">
        <v>877865</v>
      </c>
      <c r="M612" s="397"/>
      <c r="N612" s="157">
        <v>9</v>
      </c>
      <c r="O612" s="472"/>
      <c r="P612" s="472"/>
      <c r="Q612" s="84"/>
      <c r="R612" s="472"/>
      <c r="S612" s="472"/>
      <c r="T612" s="84"/>
    </row>
    <row r="613" spans="2:20" ht="24.75" customHeight="1">
      <c r="B613" s="170" t="s">
        <v>213</v>
      </c>
      <c r="C613" s="396">
        <f>'●1-5DB'!GJ17</f>
        <v>129979</v>
      </c>
      <c r="D613" s="397"/>
      <c r="E613" s="177">
        <f t="shared" si="39"/>
        <v>10</v>
      </c>
      <c r="F613" s="395">
        <v>124112</v>
      </c>
      <c r="G613" s="328"/>
      <c r="H613" s="181">
        <v>10</v>
      </c>
      <c r="I613" s="396">
        <f>'●1-5DB'!GM17</f>
        <v>682374</v>
      </c>
      <c r="J613" s="397"/>
      <c r="K613" s="177">
        <f t="shared" si="40"/>
        <v>15</v>
      </c>
      <c r="L613" s="396">
        <v>729207</v>
      </c>
      <c r="M613" s="397"/>
      <c r="N613" s="157">
        <v>15</v>
      </c>
      <c r="O613" s="472"/>
      <c r="P613" s="472"/>
      <c r="Q613" s="84"/>
      <c r="R613" s="472"/>
      <c r="S613" s="472"/>
      <c r="T613" s="84"/>
    </row>
    <row r="614" spans="2:20" ht="24.75" customHeight="1">
      <c r="B614" s="170" t="s">
        <v>214</v>
      </c>
      <c r="C614" s="396">
        <f>'●1-5DB'!GJ18</f>
        <v>65407</v>
      </c>
      <c r="D614" s="397"/>
      <c r="E614" s="177">
        <f t="shared" si="39"/>
        <v>22</v>
      </c>
      <c r="F614" s="395">
        <v>63172</v>
      </c>
      <c r="G614" s="328"/>
      <c r="H614" s="181">
        <v>22</v>
      </c>
      <c r="I614" s="396">
        <f>'●1-5DB'!GM18</f>
        <v>769414</v>
      </c>
      <c r="J614" s="397"/>
      <c r="K614" s="177">
        <f t="shared" si="40"/>
        <v>12</v>
      </c>
      <c r="L614" s="396">
        <v>830251</v>
      </c>
      <c r="M614" s="397"/>
      <c r="N614" s="157">
        <v>12</v>
      </c>
      <c r="O614" s="472"/>
      <c r="P614" s="472"/>
      <c r="Q614" s="84"/>
      <c r="R614" s="472"/>
      <c r="S614" s="472"/>
      <c r="T614" s="84"/>
    </row>
    <row r="615" spans="2:20" ht="24.75" customHeight="1">
      <c r="B615" s="170" t="s">
        <v>215</v>
      </c>
      <c r="C615" s="396">
        <f>'●1-5DB'!GJ19</f>
        <v>44539</v>
      </c>
      <c r="D615" s="397"/>
      <c r="E615" s="177">
        <f t="shared" si="39"/>
        <v>25</v>
      </c>
      <c r="F615" s="395">
        <v>42978</v>
      </c>
      <c r="G615" s="328"/>
      <c r="H615" s="181">
        <v>25</v>
      </c>
      <c r="I615" s="396">
        <f>'●1-5DB'!GM19</f>
        <v>392861</v>
      </c>
      <c r="J615" s="397"/>
      <c r="K615" s="177">
        <f t="shared" si="40"/>
        <v>24</v>
      </c>
      <c r="L615" s="396">
        <v>419293</v>
      </c>
      <c r="M615" s="397"/>
      <c r="N615" s="157">
        <v>24</v>
      </c>
      <c r="O615" s="472"/>
      <c r="P615" s="472"/>
      <c r="Q615" s="84"/>
      <c r="R615" s="472"/>
      <c r="S615" s="472"/>
      <c r="T615" s="84"/>
    </row>
    <row r="616" spans="2:20" ht="24.75" customHeight="1">
      <c r="B616" s="171" t="s">
        <v>216</v>
      </c>
      <c r="C616" s="402">
        <f>'●1-5DB'!GJ20</f>
        <v>85375</v>
      </c>
      <c r="D616" s="403"/>
      <c r="E616" s="178">
        <f t="shared" si="39"/>
        <v>19</v>
      </c>
      <c r="F616" s="401">
        <v>80927</v>
      </c>
      <c r="G616" s="333"/>
      <c r="H616" s="182">
        <v>19</v>
      </c>
      <c r="I616" s="402">
        <f>'●1-5DB'!GM20</f>
        <v>406771</v>
      </c>
      <c r="J616" s="403"/>
      <c r="K616" s="178">
        <f t="shared" si="40"/>
        <v>22</v>
      </c>
      <c r="L616" s="402">
        <v>435668</v>
      </c>
      <c r="M616" s="403"/>
      <c r="N616" s="175">
        <v>22</v>
      </c>
      <c r="O616" s="472"/>
      <c r="P616" s="472"/>
      <c r="Q616" s="184"/>
      <c r="R616" s="472"/>
      <c r="S616" s="472"/>
      <c r="T616" s="184"/>
    </row>
    <row r="617" spans="2:20" ht="24.75" customHeight="1">
      <c r="B617" s="170" t="s">
        <v>217</v>
      </c>
      <c r="C617" s="396">
        <f>'●1-5DB'!GJ21</f>
        <v>43439</v>
      </c>
      <c r="D617" s="397"/>
      <c r="E617" s="177">
        <f t="shared" si="39"/>
        <v>26</v>
      </c>
      <c r="F617" s="395">
        <v>42099</v>
      </c>
      <c r="G617" s="328"/>
      <c r="H617" s="181">
        <v>26</v>
      </c>
      <c r="I617" s="396">
        <f>'●1-5DB'!GM21</f>
        <v>339433</v>
      </c>
      <c r="J617" s="397"/>
      <c r="K617" s="177">
        <f t="shared" si="40"/>
        <v>26</v>
      </c>
      <c r="L617" s="396">
        <v>355223</v>
      </c>
      <c r="M617" s="397"/>
      <c r="N617" s="157">
        <v>26</v>
      </c>
      <c r="O617" s="472"/>
      <c r="P617" s="472"/>
      <c r="Q617" s="84"/>
      <c r="R617" s="472"/>
      <c r="S617" s="472"/>
      <c r="T617" s="84"/>
    </row>
    <row r="618" spans="2:20" ht="24.75" customHeight="1">
      <c r="B618" s="170" t="s">
        <v>218</v>
      </c>
      <c r="C618" s="396">
        <f>'●1-5DB'!GJ22</f>
        <v>101720</v>
      </c>
      <c r="D618" s="397"/>
      <c r="E618" s="177">
        <f t="shared" si="39"/>
        <v>15</v>
      </c>
      <c r="F618" s="395">
        <v>97534</v>
      </c>
      <c r="G618" s="328"/>
      <c r="H618" s="181">
        <v>15</v>
      </c>
      <c r="I618" s="396">
        <f>'●1-5DB'!GM22</f>
        <v>521872</v>
      </c>
      <c r="J618" s="397"/>
      <c r="K618" s="177">
        <f t="shared" si="40"/>
        <v>17</v>
      </c>
      <c r="L618" s="396">
        <v>553163</v>
      </c>
      <c r="M618" s="397"/>
      <c r="N618" s="157">
        <v>17</v>
      </c>
      <c r="O618" s="472"/>
      <c r="P618" s="472"/>
      <c r="Q618" s="84"/>
      <c r="R618" s="472"/>
      <c r="S618" s="472"/>
      <c r="T618" s="84"/>
    </row>
    <row r="619" spans="2:20" ht="24.75" customHeight="1">
      <c r="B619" s="170" t="s">
        <v>219</v>
      </c>
      <c r="C619" s="396">
        <f>'●1-5DB'!GJ23</f>
        <v>67377</v>
      </c>
      <c r="D619" s="397"/>
      <c r="E619" s="177">
        <f t="shared" si="39"/>
        <v>21</v>
      </c>
      <c r="F619" s="395">
        <v>63752</v>
      </c>
      <c r="G619" s="328"/>
      <c r="H619" s="181">
        <v>21</v>
      </c>
      <c r="I619" s="396">
        <f>'●1-5DB'!GM23</f>
        <v>366275</v>
      </c>
      <c r="J619" s="397"/>
      <c r="K619" s="177">
        <f t="shared" si="40"/>
        <v>25</v>
      </c>
      <c r="L619" s="396">
        <v>387187</v>
      </c>
      <c r="M619" s="397"/>
      <c r="N619" s="157">
        <v>25</v>
      </c>
      <c r="O619" s="472"/>
      <c r="P619" s="472"/>
      <c r="Q619" s="84"/>
      <c r="R619" s="472"/>
      <c r="S619" s="472"/>
      <c r="T619" s="84"/>
    </row>
    <row r="620" spans="2:20" ht="24.75" customHeight="1">
      <c r="B620" s="170" t="s">
        <v>220</v>
      </c>
      <c r="C620" s="396">
        <f>'●1-5DB'!GJ24</f>
        <v>99955</v>
      </c>
      <c r="D620" s="397"/>
      <c r="E620" s="177">
        <f t="shared" si="39"/>
        <v>16</v>
      </c>
      <c r="F620" s="395">
        <v>97062</v>
      </c>
      <c r="G620" s="328"/>
      <c r="H620" s="181">
        <v>16</v>
      </c>
      <c r="I620" s="396">
        <f>'●1-5DB'!GM24</f>
        <v>564457</v>
      </c>
      <c r="J620" s="397"/>
      <c r="K620" s="177">
        <f t="shared" si="40"/>
        <v>16</v>
      </c>
      <c r="L620" s="396">
        <v>606943</v>
      </c>
      <c r="M620" s="397"/>
      <c r="N620" s="157">
        <v>16</v>
      </c>
      <c r="O620" s="472"/>
      <c r="P620" s="472"/>
      <c r="Q620" s="84"/>
      <c r="R620" s="472"/>
      <c r="S620" s="472"/>
      <c r="T620" s="84"/>
    </row>
    <row r="621" spans="2:20" ht="24.75" customHeight="1">
      <c r="B621" s="170" t="s">
        <v>221</v>
      </c>
      <c r="C621" s="396">
        <f>'●1-5DB'!GJ25</f>
        <v>133955</v>
      </c>
      <c r="D621" s="397"/>
      <c r="E621" s="177">
        <f t="shared" si="39"/>
        <v>8</v>
      </c>
      <c r="F621" s="395">
        <v>128469</v>
      </c>
      <c r="G621" s="328"/>
      <c r="H621" s="181">
        <v>8</v>
      </c>
      <c r="I621" s="396">
        <f>'●1-5DB'!GM25</f>
        <v>466394</v>
      </c>
      <c r="J621" s="397"/>
      <c r="K621" s="177">
        <f t="shared" si="40"/>
        <v>19</v>
      </c>
      <c r="L621" s="396">
        <v>498758</v>
      </c>
      <c r="M621" s="397"/>
      <c r="N621" s="157">
        <v>19</v>
      </c>
      <c r="O621" s="472"/>
      <c r="P621" s="472"/>
      <c r="Q621" s="84"/>
      <c r="R621" s="472"/>
      <c r="S621" s="472"/>
      <c r="T621" s="84"/>
    </row>
    <row r="622" spans="2:20" ht="24.75" customHeight="1">
      <c r="B622" s="170" t="s">
        <v>222</v>
      </c>
      <c r="C622" s="396">
        <f>'●1-5DB'!GJ26</f>
        <v>113584</v>
      </c>
      <c r="D622" s="397"/>
      <c r="E622" s="177">
        <f t="shared" si="39"/>
        <v>13</v>
      </c>
      <c r="F622" s="395">
        <v>107366</v>
      </c>
      <c r="G622" s="328"/>
      <c r="H622" s="181">
        <v>14</v>
      </c>
      <c r="I622" s="396">
        <f>'●1-5DB'!GM26</f>
        <v>786954</v>
      </c>
      <c r="J622" s="397"/>
      <c r="K622" s="177">
        <f t="shared" si="40"/>
        <v>11</v>
      </c>
      <c r="L622" s="396">
        <v>845425</v>
      </c>
      <c r="M622" s="397"/>
      <c r="N622" s="157">
        <v>11</v>
      </c>
      <c r="O622" s="472"/>
      <c r="P622" s="472"/>
      <c r="Q622" s="84"/>
      <c r="R622" s="472"/>
      <c r="S622" s="472"/>
      <c r="T622" s="84"/>
    </row>
    <row r="623" spans="2:20" ht="24.75" customHeight="1">
      <c r="B623" s="170" t="s">
        <v>223</v>
      </c>
      <c r="C623" s="396">
        <f>'●1-5DB'!GJ27</f>
        <v>67580</v>
      </c>
      <c r="D623" s="397"/>
      <c r="E623" s="177">
        <f t="shared" si="39"/>
        <v>20</v>
      </c>
      <c r="F623" s="395">
        <v>64873</v>
      </c>
      <c r="G623" s="328"/>
      <c r="H623" s="181">
        <v>20</v>
      </c>
      <c r="I623" s="396">
        <f>'●1-5DB'!GM27</f>
        <v>408422</v>
      </c>
      <c r="J623" s="397"/>
      <c r="K623" s="177">
        <f t="shared" si="40"/>
        <v>21</v>
      </c>
      <c r="L623" s="396">
        <v>441128</v>
      </c>
      <c r="M623" s="397"/>
      <c r="N623" s="157">
        <v>21</v>
      </c>
      <c r="O623" s="472"/>
      <c r="P623" s="472"/>
      <c r="Q623" s="84"/>
      <c r="R623" s="472"/>
      <c r="S623" s="472"/>
      <c r="T623" s="84"/>
    </row>
    <row r="624" spans="2:20" ht="24.75" customHeight="1">
      <c r="B624" s="170" t="s">
        <v>224</v>
      </c>
      <c r="C624" s="396">
        <f>'●1-5DB'!GJ28</f>
        <v>87143</v>
      </c>
      <c r="D624" s="397"/>
      <c r="E624" s="177">
        <f t="shared" si="39"/>
        <v>18</v>
      </c>
      <c r="F624" s="395">
        <v>82215</v>
      </c>
      <c r="G624" s="328"/>
      <c r="H624" s="181">
        <v>18</v>
      </c>
      <c r="I624" s="396">
        <f>'●1-5DB'!GM28</f>
        <v>416885</v>
      </c>
      <c r="J624" s="397"/>
      <c r="K624" s="177">
        <f t="shared" si="40"/>
        <v>20</v>
      </c>
      <c r="L624" s="396">
        <v>459664</v>
      </c>
      <c r="M624" s="397"/>
      <c r="N624" s="157">
        <v>20</v>
      </c>
      <c r="O624" s="472"/>
      <c r="P624" s="472"/>
      <c r="Q624" s="84"/>
      <c r="R624" s="472"/>
      <c r="S624" s="472"/>
      <c r="T624" s="84"/>
    </row>
    <row r="625" spans="2:21" ht="24.75" customHeight="1">
      <c r="B625" s="170" t="s">
        <v>225</v>
      </c>
      <c r="C625" s="396">
        <f>'●1-5DB'!GJ29</f>
        <v>183607</v>
      </c>
      <c r="D625" s="397"/>
      <c r="E625" s="177">
        <f t="shared" si="39"/>
        <v>4</v>
      </c>
      <c r="F625" s="395">
        <v>173701</v>
      </c>
      <c r="G625" s="328"/>
      <c r="H625" s="181">
        <v>4</v>
      </c>
      <c r="I625" s="396">
        <f>'●1-5DB'!GM29</f>
        <v>393198</v>
      </c>
      <c r="J625" s="397"/>
      <c r="K625" s="177">
        <f t="shared" si="40"/>
        <v>23</v>
      </c>
      <c r="L625" s="396">
        <v>425787</v>
      </c>
      <c r="M625" s="397"/>
      <c r="N625" s="157">
        <v>23</v>
      </c>
      <c r="O625" s="472"/>
      <c r="P625" s="472"/>
      <c r="Q625" s="84"/>
      <c r="R625" s="472"/>
      <c r="S625" s="472"/>
      <c r="T625" s="84"/>
    </row>
    <row r="626" spans="2:21" ht="24.75" customHeight="1" thickBot="1">
      <c r="B626" s="170" t="s">
        <v>226</v>
      </c>
      <c r="C626" s="399">
        <f>'●1-5DB'!GJ30</f>
        <v>111857</v>
      </c>
      <c r="D626" s="400"/>
      <c r="E626" s="179">
        <f t="shared" si="39"/>
        <v>14</v>
      </c>
      <c r="F626" s="395">
        <v>107452</v>
      </c>
      <c r="G626" s="328"/>
      <c r="H626" s="181">
        <v>13</v>
      </c>
      <c r="I626" s="399">
        <f>'●1-5DB'!GM30</f>
        <v>954288</v>
      </c>
      <c r="J626" s="400"/>
      <c r="K626" s="179">
        <f t="shared" si="40"/>
        <v>6</v>
      </c>
      <c r="L626" s="396">
        <v>997555</v>
      </c>
      <c r="M626" s="397"/>
      <c r="N626" s="157">
        <v>6</v>
      </c>
      <c r="O626" s="472"/>
      <c r="P626" s="472"/>
      <c r="Q626" s="84"/>
      <c r="R626" s="472"/>
      <c r="S626" s="472"/>
      <c r="T626" s="84"/>
    </row>
    <row r="627" spans="2:21" ht="24.75" customHeight="1">
      <c r="C627" s="166"/>
      <c r="D627" s="166"/>
      <c r="E627" s="166"/>
      <c r="F627" s="166"/>
      <c r="G627" s="166"/>
      <c r="H627" s="166"/>
      <c r="I627" s="166"/>
      <c r="J627" s="166"/>
      <c r="K627" s="166"/>
      <c r="L627" s="166"/>
      <c r="M627" s="166"/>
      <c r="P627" s="166"/>
    </row>
    <row r="628" spans="2:21" ht="24.75" customHeight="1">
      <c r="C628" s="189"/>
      <c r="D628" s="189"/>
      <c r="E628" s="189"/>
      <c r="F628" s="189"/>
      <c r="G628" s="189"/>
      <c r="H628" s="189"/>
      <c r="I628" s="189"/>
      <c r="J628" s="189"/>
      <c r="K628" s="189"/>
      <c r="L628" s="189"/>
      <c r="M628" s="189"/>
      <c r="P628" s="189"/>
    </row>
    <row r="629" spans="2:21" ht="24.75" customHeight="1">
      <c r="B629" s="85" t="s">
        <v>373</v>
      </c>
      <c r="C629" s="189"/>
      <c r="D629" s="189"/>
      <c r="E629" s="189"/>
      <c r="F629" s="189"/>
      <c r="G629" s="189"/>
      <c r="H629" s="189"/>
      <c r="I629" s="189"/>
      <c r="J629" s="189"/>
      <c r="K629" s="158"/>
      <c r="L629" s="189"/>
      <c r="M629" s="189"/>
      <c r="P629" s="189"/>
      <c r="T629" s="158"/>
    </row>
    <row r="630" spans="2:21" ht="16.5" customHeight="1">
      <c r="B630" s="411" t="s">
        <v>253</v>
      </c>
      <c r="C630" s="337" t="str">
        <f>'●1-5DB'!GY3</f>
        <v>目的税</v>
      </c>
      <c r="D630" s="338"/>
      <c r="E630" s="338"/>
      <c r="F630" s="338"/>
      <c r="G630" s="338"/>
      <c r="H630" s="338"/>
      <c r="I630" s="192"/>
      <c r="J630" s="192"/>
      <c r="K630" s="196"/>
      <c r="L630" s="192"/>
      <c r="M630" s="192"/>
      <c r="N630" s="194"/>
      <c r="O630" s="194"/>
      <c r="P630" s="192"/>
      <c r="Q630" s="194"/>
      <c r="R630" s="194"/>
      <c r="S630" s="194"/>
      <c r="T630" s="197"/>
    </row>
    <row r="631" spans="2:21" ht="16.5" customHeight="1" thickBot="1">
      <c r="B631" s="412"/>
      <c r="C631" s="347"/>
      <c r="D631" s="348"/>
      <c r="E631" s="348"/>
      <c r="F631" s="348"/>
      <c r="G631" s="348"/>
      <c r="H631" s="348"/>
      <c r="I631" s="410" t="str">
        <f>'●1-5DB'!HH3</f>
        <v>事業所税</v>
      </c>
      <c r="J631" s="410"/>
      <c r="K631" s="410"/>
      <c r="L631" s="410"/>
      <c r="M631" s="410"/>
      <c r="N631" s="410"/>
      <c r="O631" s="410" t="str">
        <f>'●1-5DB'!HK3</f>
        <v>都市計画税</v>
      </c>
      <c r="P631" s="410"/>
      <c r="Q631" s="410"/>
      <c r="R631" s="410"/>
      <c r="S631" s="410"/>
      <c r="T631" s="410"/>
      <c r="U631" s="189"/>
    </row>
    <row r="632" spans="2:21" ht="24.75" customHeight="1">
      <c r="B632" s="335"/>
      <c r="C632" s="340" t="s">
        <v>760</v>
      </c>
      <c r="D632" s="341"/>
      <c r="E632" s="342"/>
      <c r="F632" s="343" t="s">
        <v>759</v>
      </c>
      <c r="G632" s="338"/>
      <c r="H632" s="339"/>
      <c r="I632" s="340" t="s">
        <v>760</v>
      </c>
      <c r="J632" s="341"/>
      <c r="K632" s="342"/>
      <c r="L632" s="343" t="s">
        <v>759</v>
      </c>
      <c r="M632" s="338"/>
      <c r="N632" s="339"/>
      <c r="O632" s="340" t="s">
        <v>760</v>
      </c>
      <c r="P632" s="341"/>
      <c r="Q632" s="342"/>
      <c r="R632" s="343" t="s">
        <v>759</v>
      </c>
      <c r="S632" s="338"/>
      <c r="T632" s="339"/>
      <c r="U632" s="189"/>
    </row>
    <row r="633" spans="2:21" ht="24.75" customHeight="1">
      <c r="B633" s="336"/>
      <c r="C633" s="345"/>
      <c r="D633" s="378"/>
      <c r="E633" s="176" t="s">
        <v>340</v>
      </c>
      <c r="F633" s="378"/>
      <c r="G633" s="378"/>
      <c r="H633" s="180" t="s">
        <v>340</v>
      </c>
      <c r="I633" s="345"/>
      <c r="J633" s="378"/>
      <c r="K633" s="176" t="s">
        <v>340</v>
      </c>
      <c r="L633" s="378"/>
      <c r="M633" s="378"/>
      <c r="N633" s="180" t="s">
        <v>340</v>
      </c>
      <c r="O633" s="345"/>
      <c r="P633" s="378"/>
      <c r="Q633" s="176" t="s">
        <v>340</v>
      </c>
      <c r="R633" s="378"/>
      <c r="S633" s="378"/>
      <c r="T633" s="156" t="s">
        <v>340</v>
      </c>
      <c r="U633" s="189"/>
    </row>
    <row r="634" spans="2:21" ht="24.75" customHeight="1">
      <c r="B634" s="170" t="s">
        <v>201</v>
      </c>
      <c r="C634" s="396">
        <f>'●1-5DB'!GY5</f>
        <v>8969783</v>
      </c>
      <c r="D634" s="397"/>
      <c r="E634" s="177">
        <f t="shared" ref="E634:E659" si="41">IF(C634="-","-",RANK(C634,C$634:D$660))</f>
        <v>1</v>
      </c>
      <c r="F634" s="395">
        <v>8762568</v>
      </c>
      <c r="G634" s="328"/>
      <c r="H634" s="181">
        <v>1</v>
      </c>
      <c r="I634" s="396">
        <f>'●1-5DB'!HH5</f>
        <v>2025374</v>
      </c>
      <c r="J634" s="397"/>
      <c r="K634" s="177">
        <f>IF(I634="-","-",RANK(I634,I$634:J$661))</f>
        <v>1</v>
      </c>
      <c r="L634" s="398">
        <v>1907725</v>
      </c>
      <c r="M634" s="397"/>
      <c r="N634" s="181">
        <v>1</v>
      </c>
      <c r="O634" s="396">
        <f>'●1-5DB'!HK5</f>
        <v>6944409</v>
      </c>
      <c r="P634" s="397"/>
      <c r="Q634" s="177">
        <f>IF(O634="-","-",RANK(O634,O$634:P$661))</f>
        <v>1</v>
      </c>
      <c r="R634" s="398">
        <v>6854843</v>
      </c>
      <c r="S634" s="397"/>
      <c r="T634" s="157">
        <v>1</v>
      </c>
      <c r="U634" s="189"/>
    </row>
    <row r="635" spans="2:21" ht="24.75" customHeight="1">
      <c r="B635" s="170" t="s">
        <v>202</v>
      </c>
      <c r="C635" s="396">
        <f>'●1-5DB'!GY6</f>
        <v>2984665</v>
      </c>
      <c r="D635" s="397"/>
      <c r="E635" s="177">
        <f t="shared" si="41"/>
        <v>6</v>
      </c>
      <c r="F635" s="395">
        <v>2941004</v>
      </c>
      <c r="G635" s="328"/>
      <c r="H635" s="181">
        <v>6</v>
      </c>
      <c r="I635" s="396" t="str">
        <f>'●1-5DB'!HH6</f>
        <v>-</v>
      </c>
      <c r="J635" s="397"/>
      <c r="K635" s="177" t="str">
        <f t="shared" ref="K635:K659" si="42">IF(I635="-","-",RANK(I635,I$634:J$661))</f>
        <v>-</v>
      </c>
      <c r="L635" s="398" t="s">
        <v>368</v>
      </c>
      <c r="M635" s="397"/>
      <c r="N635" s="181" t="s">
        <v>368</v>
      </c>
      <c r="O635" s="396">
        <f>'●1-5DB'!HK6</f>
        <v>2984665</v>
      </c>
      <c r="P635" s="397"/>
      <c r="Q635" s="177">
        <f t="shared" ref="Q635:Q659" si="43">IF(O635="-","-",RANK(O635,O$634:P$661))</f>
        <v>5</v>
      </c>
      <c r="R635" s="398">
        <v>2941004</v>
      </c>
      <c r="S635" s="397"/>
      <c r="T635" s="157">
        <v>5</v>
      </c>
      <c r="U635" s="189"/>
    </row>
    <row r="636" spans="2:21" ht="24.75" customHeight="1">
      <c r="B636" s="170" t="s">
        <v>203</v>
      </c>
      <c r="C636" s="396">
        <f>'●1-5DB'!GY7</f>
        <v>3131180</v>
      </c>
      <c r="D636" s="397"/>
      <c r="E636" s="177">
        <f t="shared" si="41"/>
        <v>5</v>
      </c>
      <c r="F636" s="395">
        <v>3186931</v>
      </c>
      <c r="G636" s="328"/>
      <c r="H636" s="181">
        <v>5</v>
      </c>
      <c r="I636" s="396">
        <f>'●1-5DB'!HH7</f>
        <v>624645</v>
      </c>
      <c r="J636" s="397"/>
      <c r="K636" s="177">
        <f t="shared" si="42"/>
        <v>3</v>
      </c>
      <c r="L636" s="398">
        <v>680797</v>
      </c>
      <c r="M636" s="397"/>
      <c r="N636" s="181">
        <v>3</v>
      </c>
      <c r="O636" s="396">
        <f>'●1-5DB'!HK7</f>
        <v>2506535</v>
      </c>
      <c r="P636" s="397"/>
      <c r="Q636" s="177">
        <f t="shared" si="43"/>
        <v>7</v>
      </c>
      <c r="R636" s="398">
        <v>2506134</v>
      </c>
      <c r="S636" s="397"/>
      <c r="T636" s="157">
        <v>7</v>
      </c>
      <c r="U636" s="189"/>
    </row>
    <row r="637" spans="2:21" ht="24.75" customHeight="1">
      <c r="B637" s="170" t="s">
        <v>204</v>
      </c>
      <c r="C637" s="396">
        <f>'●1-5DB'!GY8</f>
        <v>2951300</v>
      </c>
      <c r="D637" s="397"/>
      <c r="E637" s="177">
        <f t="shared" si="41"/>
        <v>7</v>
      </c>
      <c r="F637" s="395">
        <v>2936175</v>
      </c>
      <c r="G637" s="328"/>
      <c r="H637" s="181">
        <v>7</v>
      </c>
      <c r="I637" s="396">
        <f>'●1-5DB'!HH8</f>
        <v>392037</v>
      </c>
      <c r="J637" s="397"/>
      <c r="K637" s="177">
        <f t="shared" si="42"/>
        <v>4</v>
      </c>
      <c r="L637" s="398">
        <v>400108</v>
      </c>
      <c r="M637" s="397"/>
      <c r="N637" s="181">
        <v>4</v>
      </c>
      <c r="O637" s="396">
        <f>'●1-5DB'!HK8</f>
        <v>2559260</v>
      </c>
      <c r="P637" s="397"/>
      <c r="Q637" s="177">
        <f t="shared" si="43"/>
        <v>6</v>
      </c>
      <c r="R637" s="398">
        <v>2536064</v>
      </c>
      <c r="S637" s="397"/>
      <c r="T637" s="157">
        <v>6</v>
      </c>
      <c r="U637" s="189"/>
    </row>
    <row r="638" spans="2:21" ht="24.75" customHeight="1">
      <c r="B638" s="170" t="s">
        <v>205</v>
      </c>
      <c r="C638" s="396">
        <f>'●1-5DB'!GY9</f>
        <v>1551998</v>
      </c>
      <c r="D638" s="397"/>
      <c r="E638" s="177">
        <f t="shared" si="41"/>
        <v>15</v>
      </c>
      <c r="F638" s="395">
        <v>1545345</v>
      </c>
      <c r="G638" s="328"/>
      <c r="H638" s="181">
        <v>15</v>
      </c>
      <c r="I638" s="396" t="str">
        <f>'●1-5DB'!HH9</f>
        <v>-</v>
      </c>
      <c r="J638" s="397"/>
      <c r="K638" s="177" t="str">
        <f t="shared" si="42"/>
        <v>-</v>
      </c>
      <c r="L638" s="398" t="s">
        <v>368</v>
      </c>
      <c r="M638" s="397"/>
      <c r="N638" s="181" t="s">
        <v>368</v>
      </c>
      <c r="O638" s="396">
        <f>'●1-5DB'!HK9</f>
        <v>1545343</v>
      </c>
      <c r="P638" s="397"/>
      <c r="Q638" s="177">
        <f t="shared" si="43"/>
        <v>15</v>
      </c>
      <c r="R638" s="398">
        <v>1538504</v>
      </c>
      <c r="S638" s="397"/>
      <c r="T638" s="157">
        <v>15</v>
      </c>
      <c r="U638" s="189"/>
    </row>
    <row r="639" spans="2:21" ht="24.75" customHeight="1">
      <c r="B639" s="170" t="s">
        <v>206</v>
      </c>
      <c r="C639" s="396">
        <f>'●1-5DB'!GY10</f>
        <v>3271417</v>
      </c>
      <c r="D639" s="397"/>
      <c r="E639" s="177">
        <f t="shared" si="41"/>
        <v>4</v>
      </c>
      <c r="F639" s="395">
        <v>3253408</v>
      </c>
      <c r="G639" s="328"/>
      <c r="H639" s="181">
        <v>3</v>
      </c>
      <c r="I639" s="396" t="str">
        <f>'●1-5DB'!HH10</f>
        <v>-</v>
      </c>
      <c r="J639" s="397"/>
      <c r="K639" s="177" t="str">
        <f t="shared" si="42"/>
        <v>-</v>
      </c>
      <c r="L639" s="398" t="s">
        <v>368</v>
      </c>
      <c r="M639" s="397"/>
      <c r="N639" s="181" t="s">
        <v>368</v>
      </c>
      <c r="O639" s="396">
        <f>'●1-5DB'!HK10</f>
        <v>3271417</v>
      </c>
      <c r="P639" s="397"/>
      <c r="Q639" s="177">
        <f t="shared" si="43"/>
        <v>4</v>
      </c>
      <c r="R639" s="398">
        <v>3253408</v>
      </c>
      <c r="S639" s="397"/>
      <c r="T639" s="157">
        <v>3</v>
      </c>
      <c r="U639" s="189"/>
    </row>
    <row r="640" spans="2:21" ht="24.75" customHeight="1">
      <c r="B640" s="170" t="s">
        <v>207</v>
      </c>
      <c r="C640" s="396">
        <f>'●1-5DB'!GY11</f>
        <v>1525581</v>
      </c>
      <c r="D640" s="397"/>
      <c r="E640" s="177">
        <f t="shared" si="41"/>
        <v>16</v>
      </c>
      <c r="F640" s="395">
        <v>1499124</v>
      </c>
      <c r="G640" s="328"/>
      <c r="H640" s="181">
        <v>16</v>
      </c>
      <c r="I640" s="396" t="str">
        <f>'●1-5DB'!HH11</f>
        <v>-</v>
      </c>
      <c r="J640" s="397"/>
      <c r="K640" s="177" t="str">
        <f t="shared" si="42"/>
        <v>-</v>
      </c>
      <c r="L640" s="398" t="s">
        <v>368</v>
      </c>
      <c r="M640" s="397"/>
      <c r="N640" s="181" t="s">
        <v>368</v>
      </c>
      <c r="O640" s="396">
        <f>'●1-5DB'!HK11</f>
        <v>1525581</v>
      </c>
      <c r="P640" s="397"/>
      <c r="Q640" s="177">
        <f t="shared" si="43"/>
        <v>16</v>
      </c>
      <c r="R640" s="398">
        <v>1499124</v>
      </c>
      <c r="S640" s="397"/>
      <c r="T640" s="157">
        <v>16</v>
      </c>
      <c r="U640" s="189"/>
    </row>
    <row r="641" spans="2:21" ht="24.75" customHeight="1">
      <c r="B641" s="170" t="s">
        <v>208</v>
      </c>
      <c r="C641" s="396">
        <f>'●1-5DB'!GY12</f>
        <v>3293923</v>
      </c>
      <c r="D641" s="397"/>
      <c r="E641" s="177">
        <f t="shared" si="41"/>
        <v>3</v>
      </c>
      <c r="F641" s="395">
        <v>3244146</v>
      </c>
      <c r="G641" s="328"/>
      <c r="H641" s="181">
        <v>4</v>
      </c>
      <c r="I641" s="396" t="str">
        <f>'●1-5DB'!HH12</f>
        <v>-</v>
      </c>
      <c r="J641" s="397"/>
      <c r="K641" s="177" t="str">
        <f t="shared" si="42"/>
        <v>-</v>
      </c>
      <c r="L641" s="398" t="s">
        <v>368</v>
      </c>
      <c r="M641" s="397"/>
      <c r="N641" s="181" t="s">
        <v>368</v>
      </c>
      <c r="O641" s="396">
        <f>'●1-5DB'!HK12</f>
        <v>3293923</v>
      </c>
      <c r="P641" s="397"/>
      <c r="Q641" s="177">
        <f t="shared" si="43"/>
        <v>3</v>
      </c>
      <c r="R641" s="398">
        <v>3244146</v>
      </c>
      <c r="S641" s="397"/>
      <c r="T641" s="157">
        <v>4</v>
      </c>
      <c r="U641" s="189"/>
    </row>
    <row r="642" spans="2:21" ht="24.75" customHeight="1">
      <c r="B642" s="170" t="s">
        <v>209</v>
      </c>
      <c r="C642" s="396">
        <f>'●1-5DB'!GY13</f>
        <v>5678500</v>
      </c>
      <c r="D642" s="397"/>
      <c r="E642" s="177">
        <f t="shared" si="41"/>
        <v>2</v>
      </c>
      <c r="F642" s="395">
        <v>5638610</v>
      </c>
      <c r="G642" s="328"/>
      <c r="H642" s="181">
        <v>2</v>
      </c>
      <c r="I642" s="396">
        <f>'●1-5DB'!HH13</f>
        <v>836303</v>
      </c>
      <c r="J642" s="397"/>
      <c r="K642" s="177">
        <f t="shared" si="42"/>
        <v>2</v>
      </c>
      <c r="L642" s="398">
        <v>825228</v>
      </c>
      <c r="M642" s="397"/>
      <c r="N642" s="181">
        <v>2</v>
      </c>
      <c r="O642" s="396">
        <f>'●1-5DB'!HK13</f>
        <v>4835632</v>
      </c>
      <c r="P642" s="397"/>
      <c r="Q642" s="177">
        <f t="shared" si="43"/>
        <v>2</v>
      </c>
      <c r="R642" s="398">
        <v>4806773</v>
      </c>
      <c r="S642" s="397"/>
      <c r="T642" s="157">
        <v>2</v>
      </c>
      <c r="U642" s="189"/>
    </row>
    <row r="643" spans="2:21" ht="24.75" customHeight="1">
      <c r="B643" s="170" t="s">
        <v>210</v>
      </c>
      <c r="C643" s="396">
        <f>'●1-5DB'!GY14</f>
        <v>1793846</v>
      </c>
      <c r="D643" s="397"/>
      <c r="E643" s="177">
        <f t="shared" si="41"/>
        <v>12</v>
      </c>
      <c r="F643" s="395">
        <v>1776953</v>
      </c>
      <c r="G643" s="328"/>
      <c r="H643" s="181">
        <v>12</v>
      </c>
      <c r="I643" s="396" t="str">
        <f>'●1-5DB'!HH14</f>
        <v>-</v>
      </c>
      <c r="J643" s="397"/>
      <c r="K643" s="177" t="str">
        <f t="shared" si="42"/>
        <v>-</v>
      </c>
      <c r="L643" s="398" t="s">
        <v>368</v>
      </c>
      <c r="M643" s="397"/>
      <c r="N643" s="181" t="s">
        <v>368</v>
      </c>
      <c r="O643" s="396">
        <f>'●1-5DB'!HK14</f>
        <v>1793846</v>
      </c>
      <c r="P643" s="397"/>
      <c r="Q643" s="177">
        <f t="shared" si="43"/>
        <v>12</v>
      </c>
      <c r="R643" s="398">
        <v>1776953</v>
      </c>
      <c r="S643" s="397"/>
      <c r="T643" s="157">
        <v>12</v>
      </c>
      <c r="U643" s="189"/>
    </row>
    <row r="644" spans="2:21" ht="24.75" customHeight="1">
      <c r="B644" s="170" t="s">
        <v>211</v>
      </c>
      <c r="C644" s="396">
        <f>'●1-5DB'!GY15</f>
        <v>2304465</v>
      </c>
      <c r="D644" s="397"/>
      <c r="E644" s="177">
        <f t="shared" si="41"/>
        <v>9</v>
      </c>
      <c r="F644" s="395">
        <v>2285121</v>
      </c>
      <c r="G644" s="328"/>
      <c r="H644" s="181">
        <v>9</v>
      </c>
      <c r="I644" s="396" t="str">
        <f>'●1-5DB'!HH15</f>
        <v>-</v>
      </c>
      <c r="J644" s="397"/>
      <c r="K644" s="177" t="str">
        <f t="shared" si="42"/>
        <v>-</v>
      </c>
      <c r="L644" s="398" t="s">
        <v>368</v>
      </c>
      <c r="M644" s="397"/>
      <c r="N644" s="181" t="s">
        <v>368</v>
      </c>
      <c r="O644" s="396">
        <f>'●1-5DB'!HK15</f>
        <v>2304465</v>
      </c>
      <c r="P644" s="397"/>
      <c r="Q644" s="177">
        <f t="shared" si="43"/>
        <v>9</v>
      </c>
      <c r="R644" s="398">
        <v>2285121</v>
      </c>
      <c r="S644" s="397"/>
      <c r="T644" s="157">
        <v>9</v>
      </c>
      <c r="U644" s="189"/>
    </row>
    <row r="645" spans="2:21" ht="24.75" customHeight="1">
      <c r="B645" s="170" t="s">
        <v>212</v>
      </c>
      <c r="C645" s="396">
        <f>'●1-5DB'!GY16</f>
        <v>2296083</v>
      </c>
      <c r="D645" s="397"/>
      <c r="E645" s="177">
        <f t="shared" si="41"/>
        <v>10</v>
      </c>
      <c r="F645" s="395">
        <v>2277555</v>
      </c>
      <c r="G645" s="328"/>
      <c r="H645" s="181">
        <v>10</v>
      </c>
      <c r="I645" s="396" t="str">
        <f>'●1-5DB'!HH16</f>
        <v>-</v>
      </c>
      <c r="J645" s="397"/>
      <c r="K645" s="177" t="str">
        <f t="shared" si="42"/>
        <v>-</v>
      </c>
      <c r="L645" s="398" t="s">
        <v>368</v>
      </c>
      <c r="M645" s="397"/>
      <c r="N645" s="181" t="s">
        <v>368</v>
      </c>
      <c r="O645" s="396">
        <f>'●1-5DB'!HK16</f>
        <v>2296083</v>
      </c>
      <c r="P645" s="397"/>
      <c r="Q645" s="177">
        <f t="shared" si="43"/>
        <v>10</v>
      </c>
      <c r="R645" s="398">
        <v>2277555</v>
      </c>
      <c r="S645" s="397"/>
      <c r="T645" s="157">
        <v>10</v>
      </c>
      <c r="U645" s="189"/>
    </row>
    <row r="646" spans="2:21" ht="24.75" customHeight="1">
      <c r="B646" s="170" t="s">
        <v>213</v>
      </c>
      <c r="C646" s="396">
        <f>'●1-5DB'!GY17</f>
        <v>1739526</v>
      </c>
      <c r="D646" s="397"/>
      <c r="E646" s="177">
        <f t="shared" si="41"/>
        <v>13</v>
      </c>
      <c r="F646" s="395">
        <v>1721521</v>
      </c>
      <c r="G646" s="328"/>
      <c r="H646" s="181">
        <v>13</v>
      </c>
      <c r="I646" s="396" t="str">
        <f>'●1-5DB'!HH17</f>
        <v>-</v>
      </c>
      <c r="J646" s="397"/>
      <c r="K646" s="177" t="str">
        <f t="shared" si="42"/>
        <v>-</v>
      </c>
      <c r="L646" s="398" t="s">
        <v>368</v>
      </c>
      <c r="M646" s="397"/>
      <c r="N646" s="181" t="s">
        <v>368</v>
      </c>
      <c r="O646" s="396">
        <f>'●1-5DB'!HK17</f>
        <v>1739526</v>
      </c>
      <c r="P646" s="397"/>
      <c r="Q646" s="177">
        <f t="shared" si="43"/>
        <v>13</v>
      </c>
      <c r="R646" s="398">
        <v>1721521</v>
      </c>
      <c r="S646" s="397"/>
      <c r="T646" s="157">
        <v>13</v>
      </c>
      <c r="U646" s="189"/>
    </row>
    <row r="647" spans="2:21" ht="24.75" customHeight="1">
      <c r="B647" s="170" t="s">
        <v>214</v>
      </c>
      <c r="C647" s="396">
        <f>'●1-5DB'!GY18</f>
        <v>1860988</v>
      </c>
      <c r="D647" s="397"/>
      <c r="E647" s="177">
        <f t="shared" si="41"/>
        <v>11</v>
      </c>
      <c r="F647" s="395">
        <v>1841305</v>
      </c>
      <c r="G647" s="328"/>
      <c r="H647" s="181">
        <v>11</v>
      </c>
      <c r="I647" s="396" t="str">
        <f>'●1-5DB'!HH18</f>
        <v>-</v>
      </c>
      <c r="J647" s="397"/>
      <c r="K647" s="177" t="str">
        <f t="shared" si="42"/>
        <v>-</v>
      </c>
      <c r="L647" s="398" t="s">
        <v>368</v>
      </c>
      <c r="M647" s="397"/>
      <c r="N647" s="181" t="s">
        <v>368</v>
      </c>
      <c r="O647" s="396">
        <f>'●1-5DB'!HK18</f>
        <v>1860988</v>
      </c>
      <c r="P647" s="397"/>
      <c r="Q647" s="177">
        <f t="shared" si="43"/>
        <v>11</v>
      </c>
      <c r="R647" s="398">
        <v>1841305</v>
      </c>
      <c r="S647" s="397"/>
      <c r="T647" s="157">
        <v>11</v>
      </c>
      <c r="U647" s="189"/>
    </row>
    <row r="648" spans="2:21" ht="24.75" customHeight="1">
      <c r="B648" s="170" t="s">
        <v>215</v>
      </c>
      <c r="C648" s="396">
        <f>'●1-5DB'!GY19</f>
        <v>1261964</v>
      </c>
      <c r="D648" s="397"/>
      <c r="E648" s="177">
        <f t="shared" si="41"/>
        <v>18</v>
      </c>
      <c r="F648" s="395">
        <v>1245538</v>
      </c>
      <c r="G648" s="328"/>
      <c r="H648" s="181">
        <v>18</v>
      </c>
      <c r="I648" s="396" t="str">
        <f>'●1-5DB'!HH19</f>
        <v>-</v>
      </c>
      <c r="J648" s="397"/>
      <c r="K648" s="177" t="str">
        <f t="shared" si="42"/>
        <v>-</v>
      </c>
      <c r="L648" s="398" t="s">
        <v>368</v>
      </c>
      <c r="M648" s="397"/>
      <c r="N648" s="181" t="s">
        <v>368</v>
      </c>
      <c r="O648" s="396">
        <f>'●1-5DB'!HK19</f>
        <v>1261964</v>
      </c>
      <c r="P648" s="397"/>
      <c r="Q648" s="177">
        <f t="shared" si="43"/>
        <v>18</v>
      </c>
      <c r="R648" s="398">
        <v>1245538</v>
      </c>
      <c r="S648" s="397"/>
      <c r="T648" s="157">
        <v>18</v>
      </c>
      <c r="U648" s="189"/>
    </row>
    <row r="649" spans="2:21" ht="24.75" customHeight="1">
      <c r="B649" s="171" t="s">
        <v>216</v>
      </c>
      <c r="C649" s="402">
        <f>'●1-5DB'!GY20</f>
        <v>596148</v>
      </c>
      <c r="D649" s="403"/>
      <c r="E649" s="178">
        <f t="shared" si="41"/>
        <v>26</v>
      </c>
      <c r="F649" s="401">
        <v>593046</v>
      </c>
      <c r="G649" s="333"/>
      <c r="H649" s="182">
        <v>26</v>
      </c>
      <c r="I649" s="402" t="str">
        <f>'●1-5DB'!HH20</f>
        <v>-</v>
      </c>
      <c r="J649" s="403"/>
      <c r="K649" s="178" t="str">
        <f t="shared" si="42"/>
        <v>-</v>
      </c>
      <c r="L649" s="404" t="s">
        <v>368</v>
      </c>
      <c r="M649" s="403"/>
      <c r="N649" s="182" t="s">
        <v>368</v>
      </c>
      <c r="O649" s="402">
        <f>'●1-5DB'!HK20</f>
        <v>596148</v>
      </c>
      <c r="P649" s="403"/>
      <c r="Q649" s="178">
        <f t="shared" si="43"/>
        <v>26</v>
      </c>
      <c r="R649" s="404">
        <v>593046</v>
      </c>
      <c r="S649" s="403"/>
      <c r="T649" s="175">
        <v>26</v>
      </c>
      <c r="U649" s="189"/>
    </row>
    <row r="650" spans="2:21" ht="24.75" customHeight="1">
      <c r="B650" s="170" t="s">
        <v>217</v>
      </c>
      <c r="C650" s="396">
        <f>'●1-5DB'!GY21</f>
        <v>857490</v>
      </c>
      <c r="D650" s="397"/>
      <c r="E650" s="177">
        <f t="shared" si="41"/>
        <v>23</v>
      </c>
      <c r="F650" s="395">
        <v>850248</v>
      </c>
      <c r="G650" s="328"/>
      <c r="H650" s="181">
        <v>23</v>
      </c>
      <c r="I650" s="396" t="str">
        <f>'●1-5DB'!HH21</f>
        <v>-</v>
      </c>
      <c r="J650" s="397"/>
      <c r="K650" s="177" t="str">
        <f t="shared" si="42"/>
        <v>-</v>
      </c>
      <c r="L650" s="398" t="s">
        <v>368</v>
      </c>
      <c r="M650" s="397"/>
      <c r="N650" s="181" t="s">
        <v>368</v>
      </c>
      <c r="O650" s="396">
        <f>'●1-5DB'!HK21</f>
        <v>857490</v>
      </c>
      <c r="P650" s="397"/>
      <c r="Q650" s="177">
        <f t="shared" si="43"/>
        <v>23</v>
      </c>
      <c r="R650" s="398">
        <v>850248</v>
      </c>
      <c r="S650" s="397"/>
      <c r="T650" s="157">
        <v>22</v>
      </c>
      <c r="U650" s="189"/>
    </row>
    <row r="651" spans="2:21" ht="24.75" customHeight="1">
      <c r="B651" s="170" t="s">
        <v>218</v>
      </c>
      <c r="C651" s="396">
        <f>'●1-5DB'!GY22</f>
        <v>976599</v>
      </c>
      <c r="D651" s="397"/>
      <c r="E651" s="177">
        <f t="shared" si="41"/>
        <v>20</v>
      </c>
      <c r="F651" s="395">
        <v>968033</v>
      </c>
      <c r="G651" s="328"/>
      <c r="H651" s="181">
        <v>20</v>
      </c>
      <c r="I651" s="396" t="str">
        <f>'●1-5DB'!HH22</f>
        <v>-</v>
      </c>
      <c r="J651" s="397"/>
      <c r="K651" s="177" t="str">
        <f t="shared" si="42"/>
        <v>-</v>
      </c>
      <c r="L651" s="398" t="s">
        <v>368</v>
      </c>
      <c r="M651" s="397"/>
      <c r="N651" s="181" t="s">
        <v>368</v>
      </c>
      <c r="O651" s="396">
        <f>'●1-5DB'!HK22</f>
        <v>976599</v>
      </c>
      <c r="P651" s="397"/>
      <c r="Q651" s="177">
        <f t="shared" si="43"/>
        <v>20</v>
      </c>
      <c r="R651" s="398">
        <v>968033</v>
      </c>
      <c r="S651" s="397"/>
      <c r="T651" s="157">
        <v>20</v>
      </c>
      <c r="U651" s="189"/>
    </row>
    <row r="652" spans="2:21" ht="24.75" customHeight="1">
      <c r="B652" s="170" t="s">
        <v>219</v>
      </c>
      <c r="C652" s="396">
        <f>'●1-5DB'!GY23</f>
        <v>714146</v>
      </c>
      <c r="D652" s="397"/>
      <c r="E652" s="177">
        <f t="shared" si="41"/>
        <v>25</v>
      </c>
      <c r="F652" s="395">
        <v>709669</v>
      </c>
      <c r="G652" s="328"/>
      <c r="H652" s="181">
        <v>25</v>
      </c>
      <c r="I652" s="396" t="str">
        <f>'●1-5DB'!HH23</f>
        <v>-</v>
      </c>
      <c r="J652" s="397"/>
      <c r="K652" s="177" t="str">
        <f t="shared" si="42"/>
        <v>-</v>
      </c>
      <c r="L652" s="398" t="s">
        <v>368</v>
      </c>
      <c r="M652" s="397"/>
      <c r="N652" s="181" t="s">
        <v>368</v>
      </c>
      <c r="O652" s="396">
        <f>'●1-5DB'!HK23</f>
        <v>714146</v>
      </c>
      <c r="P652" s="397"/>
      <c r="Q652" s="177">
        <f t="shared" si="43"/>
        <v>25</v>
      </c>
      <c r="R652" s="398">
        <v>709669</v>
      </c>
      <c r="S652" s="397"/>
      <c r="T652" s="157">
        <v>25</v>
      </c>
      <c r="U652" s="189"/>
    </row>
    <row r="653" spans="2:21" ht="24.75" customHeight="1">
      <c r="B653" s="170" t="s">
        <v>220</v>
      </c>
      <c r="C653" s="396">
        <f>'●1-5DB'!GY24</f>
        <v>1307432</v>
      </c>
      <c r="D653" s="397"/>
      <c r="E653" s="177">
        <f t="shared" si="41"/>
        <v>17</v>
      </c>
      <c r="F653" s="395">
        <v>1299665</v>
      </c>
      <c r="G653" s="328"/>
      <c r="H653" s="181">
        <v>17</v>
      </c>
      <c r="I653" s="396" t="str">
        <f>'●1-5DB'!HH24</f>
        <v>-</v>
      </c>
      <c r="J653" s="397"/>
      <c r="K653" s="177" t="str">
        <f t="shared" si="42"/>
        <v>-</v>
      </c>
      <c r="L653" s="398" t="s">
        <v>368</v>
      </c>
      <c r="M653" s="397"/>
      <c r="N653" s="181" t="s">
        <v>368</v>
      </c>
      <c r="O653" s="396">
        <f>'●1-5DB'!HK24</f>
        <v>1307432</v>
      </c>
      <c r="P653" s="397"/>
      <c r="Q653" s="177">
        <f t="shared" si="43"/>
        <v>17</v>
      </c>
      <c r="R653" s="398">
        <v>1299665</v>
      </c>
      <c r="S653" s="397"/>
      <c r="T653" s="157">
        <v>17</v>
      </c>
      <c r="U653" s="189"/>
    </row>
    <row r="654" spans="2:21" ht="24.75" customHeight="1">
      <c r="B654" s="170" t="s">
        <v>221</v>
      </c>
      <c r="C654" s="396">
        <f>'●1-5DB'!GY25</f>
        <v>871380</v>
      </c>
      <c r="D654" s="397"/>
      <c r="E654" s="177">
        <f t="shared" si="41"/>
        <v>22</v>
      </c>
      <c r="F654" s="395">
        <v>851279</v>
      </c>
      <c r="G654" s="328"/>
      <c r="H654" s="181">
        <v>22</v>
      </c>
      <c r="I654" s="396" t="str">
        <f>'●1-5DB'!HH25</f>
        <v>-</v>
      </c>
      <c r="J654" s="397"/>
      <c r="K654" s="177" t="str">
        <f t="shared" si="42"/>
        <v>-</v>
      </c>
      <c r="L654" s="398" t="s">
        <v>368</v>
      </c>
      <c r="M654" s="397"/>
      <c r="N654" s="181" t="s">
        <v>368</v>
      </c>
      <c r="O654" s="396">
        <f>'●1-5DB'!HK25</f>
        <v>871380</v>
      </c>
      <c r="P654" s="397"/>
      <c r="Q654" s="177">
        <f t="shared" si="43"/>
        <v>21</v>
      </c>
      <c r="R654" s="398">
        <v>851276</v>
      </c>
      <c r="S654" s="397"/>
      <c r="T654" s="157">
        <v>21</v>
      </c>
      <c r="U654" s="189"/>
    </row>
    <row r="655" spans="2:21" ht="24.75" customHeight="1">
      <c r="B655" s="170" t="s">
        <v>222</v>
      </c>
      <c r="C655" s="396">
        <f>'●1-5DB'!GY26</f>
        <v>1734181</v>
      </c>
      <c r="D655" s="397"/>
      <c r="E655" s="177">
        <f t="shared" si="41"/>
        <v>14</v>
      </c>
      <c r="F655" s="395">
        <v>1718994</v>
      </c>
      <c r="G655" s="328"/>
      <c r="H655" s="181">
        <v>14</v>
      </c>
      <c r="I655" s="396" t="str">
        <f>'●1-5DB'!HH26</f>
        <v>-</v>
      </c>
      <c r="J655" s="397"/>
      <c r="K655" s="177" t="str">
        <f t="shared" si="42"/>
        <v>-</v>
      </c>
      <c r="L655" s="398" t="s">
        <v>368</v>
      </c>
      <c r="M655" s="397"/>
      <c r="N655" s="181" t="s">
        <v>368</v>
      </c>
      <c r="O655" s="396">
        <f>'●1-5DB'!HK26</f>
        <v>1734181</v>
      </c>
      <c r="P655" s="397"/>
      <c r="Q655" s="177">
        <f t="shared" si="43"/>
        <v>14</v>
      </c>
      <c r="R655" s="398">
        <v>1718994</v>
      </c>
      <c r="S655" s="397"/>
      <c r="T655" s="157">
        <v>14</v>
      </c>
      <c r="U655" s="189"/>
    </row>
    <row r="656" spans="2:21" ht="24.75" customHeight="1">
      <c r="B656" s="170" t="s">
        <v>223</v>
      </c>
      <c r="C656" s="396">
        <f>'●1-5DB'!GY27</f>
        <v>1218020</v>
      </c>
      <c r="D656" s="397"/>
      <c r="E656" s="177">
        <f t="shared" si="41"/>
        <v>19</v>
      </c>
      <c r="F656" s="395">
        <v>1189633</v>
      </c>
      <c r="G656" s="328"/>
      <c r="H656" s="181">
        <v>19</v>
      </c>
      <c r="I656" s="396" t="str">
        <f>'●1-5DB'!HH27</f>
        <v>-</v>
      </c>
      <c r="J656" s="397"/>
      <c r="K656" s="177" t="str">
        <f t="shared" si="42"/>
        <v>-</v>
      </c>
      <c r="L656" s="398" t="s">
        <v>368</v>
      </c>
      <c r="M656" s="397"/>
      <c r="N656" s="181" t="s">
        <v>368</v>
      </c>
      <c r="O656" s="396">
        <f>'●1-5DB'!HK27</f>
        <v>1218020</v>
      </c>
      <c r="P656" s="397"/>
      <c r="Q656" s="177">
        <f t="shared" si="43"/>
        <v>19</v>
      </c>
      <c r="R656" s="398">
        <v>1189633</v>
      </c>
      <c r="S656" s="397"/>
      <c r="T656" s="157">
        <v>19</v>
      </c>
      <c r="U656" s="189"/>
    </row>
    <row r="657" spans="2:21" ht="24.75" customHeight="1">
      <c r="B657" s="170" t="s">
        <v>224</v>
      </c>
      <c r="C657" s="396">
        <f>'●1-5DB'!GY28</f>
        <v>825503</v>
      </c>
      <c r="D657" s="397"/>
      <c r="E657" s="177">
        <f t="shared" si="41"/>
        <v>24</v>
      </c>
      <c r="F657" s="395">
        <v>818744</v>
      </c>
      <c r="G657" s="328"/>
      <c r="H657" s="181">
        <v>24</v>
      </c>
      <c r="I657" s="396" t="str">
        <f>'●1-5DB'!HH28</f>
        <v>-</v>
      </c>
      <c r="J657" s="397"/>
      <c r="K657" s="177" t="str">
        <f t="shared" si="42"/>
        <v>-</v>
      </c>
      <c r="L657" s="398" t="s">
        <v>368</v>
      </c>
      <c r="M657" s="397"/>
      <c r="N657" s="181" t="s">
        <v>368</v>
      </c>
      <c r="O657" s="396">
        <f>'●1-5DB'!HK28</f>
        <v>825503</v>
      </c>
      <c r="P657" s="397"/>
      <c r="Q657" s="177">
        <f t="shared" si="43"/>
        <v>24</v>
      </c>
      <c r="R657" s="398">
        <v>818744</v>
      </c>
      <c r="S657" s="397"/>
      <c r="T657" s="157">
        <v>24</v>
      </c>
      <c r="U657" s="189"/>
    </row>
    <row r="658" spans="2:21" ht="24.75" customHeight="1">
      <c r="B658" s="170" t="s">
        <v>225</v>
      </c>
      <c r="C658" s="396">
        <f>'●1-5DB'!GY29</f>
        <v>871606</v>
      </c>
      <c r="D658" s="397"/>
      <c r="E658" s="177">
        <f t="shared" si="41"/>
        <v>21</v>
      </c>
      <c r="F658" s="395">
        <v>860459</v>
      </c>
      <c r="G658" s="328"/>
      <c r="H658" s="181">
        <v>21</v>
      </c>
      <c r="I658" s="396" t="str">
        <f>'●1-5DB'!HH29</f>
        <v>-</v>
      </c>
      <c r="J658" s="397"/>
      <c r="K658" s="177" t="str">
        <f t="shared" si="42"/>
        <v>-</v>
      </c>
      <c r="L658" s="398" t="s">
        <v>368</v>
      </c>
      <c r="M658" s="397"/>
      <c r="N658" s="181" t="s">
        <v>368</v>
      </c>
      <c r="O658" s="396">
        <f>'●1-5DB'!HK29</f>
        <v>860107</v>
      </c>
      <c r="P658" s="397"/>
      <c r="Q658" s="177">
        <f t="shared" si="43"/>
        <v>22</v>
      </c>
      <c r="R658" s="398">
        <v>848934</v>
      </c>
      <c r="S658" s="397"/>
      <c r="T658" s="157">
        <v>23</v>
      </c>
      <c r="U658" s="189"/>
    </row>
    <row r="659" spans="2:21" ht="24.75" customHeight="1" thickBot="1">
      <c r="B659" s="170" t="s">
        <v>226</v>
      </c>
      <c r="C659" s="399">
        <f>'●1-5DB'!GY30</f>
        <v>2444911</v>
      </c>
      <c r="D659" s="400"/>
      <c r="E659" s="179">
        <f t="shared" si="41"/>
        <v>8</v>
      </c>
      <c r="F659" s="395">
        <v>2418153</v>
      </c>
      <c r="G659" s="328"/>
      <c r="H659" s="181">
        <v>8</v>
      </c>
      <c r="I659" s="399" t="str">
        <f>'●1-5DB'!HH30</f>
        <v>-</v>
      </c>
      <c r="J659" s="400"/>
      <c r="K659" s="179" t="str">
        <f t="shared" si="42"/>
        <v>-</v>
      </c>
      <c r="L659" s="398" t="s">
        <v>368</v>
      </c>
      <c r="M659" s="397"/>
      <c r="N659" s="181" t="s">
        <v>368</v>
      </c>
      <c r="O659" s="399">
        <f>'●1-5DB'!HK30</f>
        <v>2444911</v>
      </c>
      <c r="P659" s="400"/>
      <c r="Q659" s="179">
        <f t="shared" si="43"/>
        <v>8</v>
      </c>
      <c r="R659" s="398">
        <v>2418153</v>
      </c>
      <c r="S659" s="397"/>
      <c r="T659" s="157">
        <v>8</v>
      </c>
      <c r="U659" s="189"/>
    </row>
    <row r="660" spans="2:21" ht="24.75" customHeight="1">
      <c r="C660" s="82"/>
      <c r="D660" s="82"/>
      <c r="E660" s="82"/>
      <c r="F660" s="82"/>
      <c r="G660" s="82"/>
      <c r="H660" s="82"/>
      <c r="I660" s="82"/>
      <c r="J660" s="82"/>
      <c r="K660" s="82"/>
      <c r="L660" s="82"/>
      <c r="M660" s="82"/>
      <c r="P660" s="82"/>
    </row>
    <row r="661" spans="2:21" ht="24.75" customHeight="1"/>
    <row r="662" spans="2:21" ht="24.75" customHeight="1">
      <c r="B662" s="85" t="s">
        <v>598</v>
      </c>
      <c r="H662" s="158"/>
      <c r="K662" s="158"/>
      <c r="T662" s="158"/>
    </row>
    <row r="663" spans="2:21" ht="16.5" customHeight="1">
      <c r="B663" s="334" t="s">
        <v>253</v>
      </c>
      <c r="C663" s="337" t="s">
        <v>597</v>
      </c>
      <c r="D663" s="338"/>
      <c r="E663" s="338"/>
      <c r="F663" s="338"/>
      <c r="G663" s="338"/>
      <c r="H663" s="339"/>
      <c r="I663" s="189"/>
      <c r="J663" s="189"/>
      <c r="K663" s="158"/>
      <c r="L663" s="189"/>
      <c r="M663" s="189"/>
      <c r="P663" s="189"/>
      <c r="T663" s="158"/>
    </row>
    <row r="664" spans="2:21" ht="16.5" customHeight="1" thickBot="1">
      <c r="B664" s="335"/>
      <c r="C664" s="347"/>
      <c r="D664" s="348"/>
      <c r="E664" s="348"/>
      <c r="F664" s="348"/>
      <c r="G664" s="348"/>
      <c r="H664" s="370"/>
      <c r="I664" s="473"/>
      <c r="J664" s="473"/>
      <c r="K664" s="473"/>
      <c r="L664" s="473"/>
      <c r="M664" s="473"/>
      <c r="N664" s="473"/>
      <c r="O664" s="473"/>
      <c r="P664" s="473"/>
      <c r="Q664" s="473"/>
      <c r="R664" s="473"/>
      <c r="S664" s="473"/>
      <c r="T664" s="473"/>
      <c r="U664" s="83"/>
    </row>
    <row r="665" spans="2:21" ht="24.75" customHeight="1">
      <c r="B665" s="335"/>
      <c r="C665" s="340" t="s">
        <v>760</v>
      </c>
      <c r="D665" s="341"/>
      <c r="E665" s="342"/>
      <c r="F665" s="343" t="s">
        <v>759</v>
      </c>
      <c r="G665" s="338"/>
      <c r="H665" s="339"/>
      <c r="I665" s="473"/>
      <c r="J665" s="473"/>
      <c r="K665" s="473"/>
      <c r="L665" s="473"/>
      <c r="M665" s="473"/>
      <c r="N665" s="473"/>
      <c r="O665" s="473"/>
      <c r="P665" s="473"/>
      <c r="Q665" s="473"/>
      <c r="R665" s="473"/>
      <c r="S665" s="473"/>
      <c r="T665" s="473"/>
      <c r="U665" s="83"/>
    </row>
    <row r="666" spans="2:21" ht="24.75" customHeight="1">
      <c r="B666" s="336"/>
      <c r="C666" s="345"/>
      <c r="D666" s="346"/>
      <c r="E666" s="176" t="s">
        <v>340</v>
      </c>
      <c r="F666" s="345"/>
      <c r="G666" s="346"/>
      <c r="H666" s="156" t="s">
        <v>340</v>
      </c>
      <c r="I666" s="473"/>
      <c r="J666" s="473"/>
      <c r="K666" s="190"/>
      <c r="L666" s="473"/>
      <c r="M666" s="473"/>
      <c r="N666" s="190"/>
      <c r="O666" s="473"/>
      <c r="P666" s="473"/>
      <c r="Q666" s="190"/>
      <c r="R666" s="473"/>
      <c r="S666" s="473"/>
      <c r="T666" s="190"/>
      <c r="U666" s="83"/>
    </row>
    <row r="667" spans="2:21" ht="24.75" customHeight="1">
      <c r="B667" s="170" t="s">
        <v>201</v>
      </c>
      <c r="C667" s="327">
        <f>'●1-5DB'!HW5</f>
        <v>89959126</v>
      </c>
      <c r="D667" s="328"/>
      <c r="E667" s="177">
        <f t="shared" ref="E667:E692" si="44">IF(C667="-","-",RANK(C667,C$667:D$693))</f>
        <v>1</v>
      </c>
      <c r="F667" s="327">
        <v>89167575</v>
      </c>
      <c r="G667" s="328"/>
      <c r="H667" s="157">
        <v>1</v>
      </c>
      <c r="I667" s="472"/>
      <c r="J667" s="472"/>
      <c r="K667" s="184"/>
      <c r="L667" s="472"/>
      <c r="M667" s="472"/>
      <c r="N667" s="184"/>
      <c r="O667" s="472"/>
      <c r="P667" s="472"/>
      <c r="Q667" s="184"/>
      <c r="R667" s="472"/>
      <c r="S667" s="472"/>
      <c r="T667" s="184"/>
      <c r="U667" s="83"/>
    </row>
    <row r="668" spans="2:21" ht="24.75" customHeight="1">
      <c r="B668" s="170" t="s">
        <v>202</v>
      </c>
      <c r="C668" s="327">
        <f>'●1-5DB'!HW6</f>
        <v>39548960</v>
      </c>
      <c r="D668" s="328"/>
      <c r="E668" s="177">
        <f t="shared" si="44"/>
        <v>6</v>
      </c>
      <c r="F668" s="327">
        <v>39199107</v>
      </c>
      <c r="G668" s="328"/>
      <c r="H668" s="157">
        <v>6</v>
      </c>
      <c r="I668" s="472"/>
      <c r="J668" s="472"/>
      <c r="K668" s="184"/>
      <c r="L668" s="472"/>
      <c r="M668" s="472"/>
      <c r="N668" s="184"/>
      <c r="O668" s="472"/>
      <c r="P668" s="472"/>
      <c r="Q668" s="184"/>
      <c r="R668" s="472"/>
      <c r="S668" s="472"/>
      <c r="T668" s="184"/>
      <c r="U668" s="83"/>
    </row>
    <row r="669" spans="2:21" ht="24.75" customHeight="1">
      <c r="B669" s="170" t="s">
        <v>203</v>
      </c>
      <c r="C669" s="327">
        <f>'●1-5DB'!HW7</f>
        <v>40023929</v>
      </c>
      <c r="D669" s="328"/>
      <c r="E669" s="177">
        <f t="shared" si="44"/>
        <v>5</v>
      </c>
      <c r="F669" s="327">
        <v>40360924</v>
      </c>
      <c r="G669" s="328"/>
      <c r="H669" s="157">
        <v>5</v>
      </c>
      <c r="I669" s="472"/>
      <c r="J669" s="472"/>
      <c r="K669" s="184"/>
      <c r="L669" s="472"/>
      <c r="M669" s="472"/>
      <c r="N669" s="184"/>
      <c r="O669" s="472"/>
      <c r="P669" s="472"/>
      <c r="Q669" s="184"/>
      <c r="R669" s="472"/>
      <c r="S669" s="472"/>
      <c r="T669" s="184"/>
      <c r="U669" s="83"/>
    </row>
    <row r="670" spans="2:21" ht="24.75" customHeight="1">
      <c r="B670" s="170" t="s">
        <v>204</v>
      </c>
      <c r="C670" s="327">
        <f>'●1-5DB'!HW8</f>
        <v>37235126</v>
      </c>
      <c r="D670" s="328"/>
      <c r="E670" s="177">
        <f t="shared" si="44"/>
        <v>7</v>
      </c>
      <c r="F670" s="327">
        <v>38097078</v>
      </c>
      <c r="G670" s="328"/>
      <c r="H670" s="157">
        <v>7</v>
      </c>
      <c r="I670" s="472"/>
      <c r="J670" s="472"/>
      <c r="K670" s="184"/>
      <c r="L670" s="472"/>
      <c r="M670" s="472"/>
      <c r="N670" s="184"/>
      <c r="O670" s="472"/>
      <c r="P670" s="472"/>
      <c r="Q670" s="184"/>
      <c r="R670" s="472"/>
      <c r="S670" s="472"/>
      <c r="T670" s="184"/>
      <c r="U670" s="83"/>
    </row>
    <row r="671" spans="2:21" ht="24.75" customHeight="1">
      <c r="B671" s="170" t="s">
        <v>205</v>
      </c>
      <c r="C671" s="327">
        <f>'●1-5DB'!HW9</f>
        <v>20299090</v>
      </c>
      <c r="D671" s="328"/>
      <c r="E671" s="177">
        <f t="shared" si="44"/>
        <v>15</v>
      </c>
      <c r="F671" s="327">
        <v>20086134</v>
      </c>
      <c r="G671" s="328"/>
      <c r="H671" s="157">
        <v>15</v>
      </c>
      <c r="I671" s="472"/>
      <c r="J671" s="472"/>
      <c r="K671" s="184"/>
      <c r="L671" s="472"/>
      <c r="M671" s="472"/>
      <c r="N671" s="184"/>
      <c r="O671" s="472"/>
      <c r="P671" s="472"/>
      <c r="Q671" s="184"/>
      <c r="R671" s="472"/>
      <c r="S671" s="472"/>
      <c r="T671" s="184"/>
      <c r="U671" s="83"/>
    </row>
    <row r="672" spans="2:21" ht="24.75" customHeight="1">
      <c r="B672" s="170" t="s">
        <v>206</v>
      </c>
      <c r="C672" s="327">
        <f>'●1-5DB'!HW10</f>
        <v>51443238</v>
      </c>
      <c r="D672" s="328"/>
      <c r="E672" s="177">
        <f t="shared" si="44"/>
        <v>3</v>
      </c>
      <c r="F672" s="327">
        <v>51080043</v>
      </c>
      <c r="G672" s="328"/>
      <c r="H672" s="157">
        <v>3</v>
      </c>
      <c r="I672" s="472"/>
      <c r="J672" s="472"/>
      <c r="K672" s="184"/>
      <c r="L672" s="472"/>
      <c r="M672" s="472"/>
      <c r="N672" s="184"/>
      <c r="O672" s="472"/>
      <c r="P672" s="472"/>
      <c r="Q672" s="184"/>
      <c r="R672" s="472"/>
      <c r="S672" s="472"/>
      <c r="T672" s="184"/>
      <c r="U672" s="83"/>
    </row>
    <row r="673" spans="2:21" ht="24.75" customHeight="1">
      <c r="B673" s="170" t="s">
        <v>207</v>
      </c>
      <c r="C673" s="327">
        <f>'●1-5DB'!HW11</f>
        <v>19239228</v>
      </c>
      <c r="D673" s="328"/>
      <c r="E673" s="177">
        <f t="shared" si="44"/>
        <v>16</v>
      </c>
      <c r="F673" s="327">
        <v>19049420</v>
      </c>
      <c r="G673" s="328"/>
      <c r="H673" s="157">
        <v>16</v>
      </c>
      <c r="I673" s="472"/>
      <c r="J673" s="472"/>
      <c r="K673" s="184"/>
      <c r="L673" s="472"/>
      <c r="M673" s="472"/>
      <c r="N673" s="184"/>
      <c r="O673" s="472"/>
      <c r="P673" s="472"/>
      <c r="Q673" s="184"/>
      <c r="R673" s="472"/>
      <c r="S673" s="472"/>
      <c r="T673" s="184"/>
      <c r="U673" s="83"/>
    </row>
    <row r="674" spans="2:21" ht="24.75" customHeight="1">
      <c r="B674" s="170" t="s">
        <v>208</v>
      </c>
      <c r="C674" s="327">
        <f>'●1-5DB'!HW12</f>
        <v>45747560</v>
      </c>
      <c r="D674" s="328"/>
      <c r="E674" s="177">
        <f t="shared" si="44"/>
        <v>4</v>
      </c>
      <c r="F674" s="327">
        <v>44734759</v>
      </c>
      <c r="G674" s="328"/>
      <c r="H674" s="157">
        <v>4</v>
      </c>
      <c r="I674" s="472"/>
      <c r="J674" s="472"/>
      <c r="K674" s="184"/>
      <c r="L674" s="472"/>
      <c r="M674" s="472"/>
      <c r="N674" s="184"/>
      <c r="O674" s="472"/>
      <c r="P674" s="472"/>
      <c r="Q674" s="184"/>
      <c r="R674" s="472"/>
      <c r="S674" s="472"/>
      <c r="T674" s="184"/>
      <c r="U674" s="83"/>
    </row>
    <row r="675" spans="2:21" ht="24.75" customHeight="1">
      <c r="B675" s="170" t="s">
        <v>209</v>
      </c>
      <c r="C675" s="327">
        <f>'●1-5DB'!HW13</f>
        <v>68604671</v>
      </c>
      <c r="D675" s="328"/>
      <c r="E675" s="177">
        <f t="shared" si="44"/>
        <v>2</v>
      </c>
      <c r="F675" s="327">
        <v>68691221</v>
      </c>
      <c r="G675" s="328"/>
      <c r="H675" s="157">
        <v>2</v>
      </c>
      <c r="I675" s="472"/>
      <c r="J675" s="472"/>
      <c r="K675" s="184"/>
      <c r="L675" s="472"/>
      <c r="M675" s="472"/>
      <c r="N675" s="184"/>
      <c r="O675" s="472"/>
      <c r="P675" s="472"/>
      <c r="Q675" s="184"/>
      <c r="R675" s="472"/>
      <c r="S675" s="472"/>
      <c r="T675" s="184"/>
      <c r="U675" s="83"/>
    </row>
    <row r="676" spans="2:21" ht="24.75" customHeight="1">
      <c r="B676" s="170" t="s">
        <v>210</v>
      </c>
      <c r="C676" s="327">
        <f>'●1-5DB'!HW14</f>
        <v>21281020</v>
      </c>
      <c r="D676" s="328"/>
      <c r="E676" s="177">
        <f t="shared" si="44"/>
        <v>13</v>
      </c>
      <c r="F676" s="327">
        <v>21246182</v>
      </c>
      <c r="G676" s="328"/>
      <c r="H676" s="157">
        <v>13</v>
      </c>
      <c r="I676" s="472"/>
      <c r="J676" s="472"/>
      <c r="K676" s="184"/>
      <c r="L676" s="472"/>
      <c r="M676" s="472"/>
      <c r="N676" s="184"/>
      <c r="O676" s="472"/>
      <c r="P676" s="472"/>
      <c r="Q676" s="184"/>
      <c r="R676" s="472"/>
      <c r="S676" s="472"/>
      <c r="T676" s="184"/>
      <c r="U676" s="83"/>
    </row>
    <row r="677" spans="2:21" ht="24.75" customHeight="1">
      <c r="B677" s="170" t="s">
        <v>211</v>
      </c>
      <c r="C677" s="327">
        <f>'●1-5DB'!HW15</f>
        <v>31171061</v>
      </c>
      <c r="D677" s="328"/>
      <c r="E677" s="177">
        <f t="shared" si="44"/>
        <v>9</v>
      </c>
      <c r="F677" s="327">
        <v>30644748</v>
      </c>
      <c r="G677" s="328"/>
      <c r="H677" s="157">
        <v>9</v>
      </c>
      <c r="I677" s="472"/>
      <c r="J677" s="472"/>
      <c r="K677" s="184"/>
      <c r="L677" s="472"/>
      <c r="M677" s="472"/>
      <c r="N677" s="184"/>
      <c r="O677" s="472"/>
      <c r="P677" s="472"/>
      <c r="Q677" s="184"/>
      <c r="R677" s="472"/>
      <c r="S677" s="472"/>
      <c r="T677" s="184"/>
      <c r="U677" s="83"/>
    </row>
    <row r="678" spans="2:21" ht="24.75" customHeight="1">
      <c r="B678" s="170" t="s">
        <v>212</v>
      </c>
      <c r="C678" s="327">
        <f>'●1-5DB'!HW16</f>
        <v>30650501</v>
      </c>
      <c r="D678" s="328"/>
      <c r="E678" s="177">
        <f t="shared" si="44"/>
        <v>10</v>
      </c>
      <c r="F678" s="327">
        <v>29957159</v>
      </c>
      <c r="G678" s="328"/>
      <c r="H678" s="157">
        <v>10</v>
      </c>
      <c r="I678" s="472"/>
      <c r="J678" s="472"/>
      <c r="K678" s="184"/>
      <c r="L678" s="472"/>
      <c r="M678" s="472"/>
      <c r="N678" s="184"/>
      <c r="O678" s="472"/>
      <c r="P678" s="472"/>
      <c r="Q678" s="184"/>
      <c r="R678" s="472"/>
      <c r="S678" s="472"/>
      <c r="T678" s="184"/>
      <c r="U678" s="83"/>
    </row>
    <row r="679" spans="2:21" ht="24.75" customHeight="1">
      <c r="B679" s="170" t="s">
        <v>213</v>
      </c>
      <c r="C679" s="327">
        <f>'●1-5DB'!HW17</f>
        <v>20926202</v>
      </c>
      <c r="D679" s="328"/>
      <c r="E679" s="177">
        <f t="shared" si="44"/>
        <v>14</v>
      </c>
      <c r="F679" s="327">
        <v>20511710</v>
      </c>
      <c r="G679" s="328"/>
      <c r="H679" s="157">
        <v>14</v>
      </c>
      <c r="I679" s="472"/>
      <c r="J679" s="472"/>
      <c r="K679" s="184"/>
      <c r="L679" s="472"/>
      <c r="M679" s="472"/>
      <c r="N679" s="184"/>
      <c r="O679" s="472"/>
      <c r="P679" s="472"/>
      <c r="Q679" s="184"/>
      <c r="R679" s="472"/>
      <c r="S679" s="472"/>
      <c r="T679" s="184"/>
      <c r="U679" s="83"/>
    </row>
    <row r="680" spans="2:21" ht="24.75" customHeight="1">
      <c r="B680" s="170" t="s">
        <v>214</v>
      </c>
      <c r="C680" s="327">
        <f>'●1-5DB'!HW18</f>
        <v>22564048</v>
      </c>
      <c r="D680" s="328"/>
      <c r="E680" s="177">
        <f t="shared" si="44"/>
        <v>12</v>
      </c>
      <c r="F680" s="327">
        <v>22571113</v>
      </c>
      <c r="G680" s="328"/>
      <c r="H680" s="157">
        <v>12</v>
      </c>
      <c r="I680" s="472"/>
      <c r="J680" s="472"/>
      <c r="K680" s="184"/>
      <c r="L680" s="472"/>
      <c r="M680" s="472"/>
      <c r="N680" s="184"/>
      <c r="O680" s="472"/>
      <c r="P680" s="472"/>
      <c r="Q680" s="184"/>
      <c r="R680" s="472"/>
      <c r="S680" s="472"/>
      <c r="T680" s="184"/>
      <c r="U680" s="83"/>
    </row>
    <row r="681" spans="2:21" ht="24.75" customHeight="1">
      <c r="B681" s="170" t="s">
        <v>215</v>
      </c>
      <c r="C681" s="327">
        <f>'●1-5DB'!HW19</f>
        <v>14963243</v>
      </c>
      <c r="D681" s="328"/>
      <c r="E681" s="177">
        <f t="shared" si="44"/>
        <v>19</v>
      </c>
      <c r="F681" s="327">
        <v>14955515</v>
      </c>
      <c r="G681" s="328"/>
      <c r="H681" s="157">
        <v>19</v>
      </c>
      <c r="I681" s="472"/>
      <c r="J681" s="472"/>
      <c r="K681" s="184"/>
      <c r="L681" s="472"/>
      <c r="M681" s="472"/>
      <c r="N681" s="184"/>
      <c r="O681" s="472"/>
      <c r="P681" s="472"/>
      <c r="Q681" s="184"/>
      <c r="R681" s="472"/>
      <c r="S681" s="472"/>
      <c r="T681" s="184"/>
      <c r="U681" s="83"/>
    </row>
    <row r="682" spans="2:21" ht="24.75" customHeight="1">
      <c r="B682" s="171" t="s">
        <v>216</v>
      </c>
      <c r="C682" s="332">
        <f>'●1-5DB'!HW20</f>
        <v>8000817</v>
      </c>
      <c r="D682" s="333"/>
      <c r="E682" s="178">
        <f t="shared" si="44"/>
        <v>26</v>
      </c>
      <c r="F682" s="332">
        <v>8012058</v>
      </c>
      <c r="G682" s="333"/>
      <c r="H682" s="175">
        <v>26</v>
      </c>
      <c r="I682" s="472"/>
      <c r="J682" s="472"/>
      <c r="K682" s="184"/>
      <c r="L682" s="472"/>
      <c r="M682" s="472"/>
      <c r="N682" s="184"/>
      <c r="O682" s="472"/>
      <c r="P682" s="472"/>
      <c r="Q682" s="184"/>
      <c r="R682" s="472"/>
      <c r="S682" s="472"/>
      <c r="T682" s="184"/>
      <c r="U682" s="83"/>
    </row>
    <row r="683" spans="2:21" ht="24.75" customHeight="1">
      <c r="B683" s="170" t="s">
        <v>217</v>
      </c>
      <c r="C683" s="327">
        <f>'●1-5DB'!HW21</f>
        <v>12076777</v>
      </c>
      <c r="D683" s="328"/>
      <c r="E683" s="177">
        <f t="shared" si="44"/>
        <v>21</v>
      </c>
      <c r="F683" s="327">
        <v>12107928</v>
      </c>
      <c r="G683" s="328"/>
      <c r="H683" s="157">
        <v>21</v>
      </c>
      <c r="I683" s="472"/>
      <c r="J683" s="472"/>
      <c r="K683" s="184"/>
      <c r="L683" s="472"/>
      <c r="M683" s="472"/>
      <c r="N683" s="184"/>
      <c r="O683" s="472"/>
      <c r="P683" s="472"/>
      <c r="Q683" s="184"/>
      <c r="R683" s="472"/>
      <c r="S683" s="472"/>
      <c r="T683" s="184"/>
      <c r="U683" s="83"/>
    </row>
    <row r="684" spans="2:21" ht="24.75" customHeight="1">
      <c r="B684" s="170" t="s">
        <v>218</v>
      </c>
      <c r="C684" s="327">
        <f>'●1-5DB'!HW22</f>
        <v>12671570</v>
      </c>
      <c r="D684" s="328"/>
      <c r="E684" s="177">
        <f t="shared" si="44"/>
        <v>20</v>
      </c>
      <c r="F684" s="327">
        <v>12785635</v>
      </c>
      <c r="G684" s="328"/>
      <c r="H684" s="157">
        <v>20</v>
      </c>
      <c r="I684" s="472"/>
      <c r="J684" s="472"/>
      <c r="K684" s="184"/>
      <c r="L684" s="472"/>
      <c r="M684" s="472"/>
      <c r="N684" s="184"/>
      <c r="O684" s="472"/>
      <c r="P684" s="472"/>
      <c r="Q684" s="184"/>
      <c r="R684" s="472"/>
      <c r="S684" s="472"/>
      <c r="T684" s="184"/>
      <c r="U684" s="83"/>
    </row>
    <row r="685" spans="2:21" ht="24.75" customHeight="1">
      <c r="B685" s="170" t="s">
        <v>219</v>
      </c>
      <c r="C685" s="327">
        <f>'●1-5DB'!HW23</f>
        <v>9506832</v>
      </c>
      <c r="D685" s="328"/>
      <c r="E685" s="177">
        <f t="shared" si="44"/>
        <v>25</v>
      </c>
      <c r="F685" s="327">
        <v>9394923</v>
      </c>
      <c r="G685" s="328"/>
      <c r="H685" s="157">
        <v>25</v>
      </c>
      <c r="I685" s="472"/>
      <c r="J685" s="472"/>
      <c r="K685" s="184"/>
      <c r="L685" s="472"/>
      <c r="M685" s="472"/>
      <c r="N685" s="184"/>
      <c r="O685" s="472"/>
      <c r="P685" s="472"/>
      <c r="Q685" s="184"/>
      <c r="R685" s="472"/>
      <c r="S685" s="472"/>
      <c r="T685" s="184"/>
      <c r="U685" s="83"/>
    </row>
    <row r="686" spans="2:21" ht="24.75" customHeight="1">
      <c r="B686" s="170" t="s">
        <v>220</v>
      </c>
      <c r="C686" s="327">
        <f>'●1-5DB'!HW24</f>
        <v>16793045</v>
      </c>
      <c r="D686" s="328"/>
      <c r="E686" s="177">
        <f t="shared" si="44"/>
        <v>17</v>
      </c>
      <c r="F686" s="327">
        <v>16678048</v>
      </c>
      <c r="G686" s="328"/>
      <c r="H686" s="157">
        <v>17</v>
      </c>
      <c r="I686" s="472"/>
      <c r="J686" s="472"/>
      <c r="K686" s="184"/>
      <c r="L686" s="472"/>
      <c r="M686" s="472"/>
      <c r="N686" s="184"/>
      <c r="O686" s="472"/>
      <c r="P686" s="472"/>
      <c r="Q686" s="184"/>
      <c r="R686" s="472"/>
      <c r="S686" s="472"/>
      <c r="T686" s="184"/>
      <c r="U686" s="83"/>
    </row>
    <row r="687" spans="2:21" ht="24.75" customHeight="1">
      <c r="B687" s="170" t="s">
        <v>221</v>
      </c>
      <c r="C687" s="327">
        <f>'●1-5DB'!HW25</f>
        <v>10316853</v>
      </c>
      <c r="D687" s="328"/>
      <c r="E687" s="177">
        <f t="shared" si="44"/>
        <v>23</v>
      </c>
      <c r="F687" s="327">
        <v>10125744</v>
      </c>
      <c r="G687" s="328"/>
      <c r="H687" s="157">
        <v>24</v>
      </c>
      <c r="I687" s="472"/>
      <c r="J687" s="472"/>
      <c r="K687" s="184"/>
      <c r="L687" s="472"/>
      <c r="M687" s="472"/>
      <c r="N687" s="184"/>
      <c r="O687" s="472"/>
      <c r="P687" s="472"/>
      <c r="Q687" s="184"/>
      <c r="R687" s="472"/>
      <c r="S687" s="472"/>
      <c r="T687" s="184"/>
      <c r="U687" s="83"/>
    </row>
    <row r="688" spans="2:21" ht="24.75" customHeight="1">
      <c r="B688" s="170" t="s">
        <v>222</v>
      </c>
      <c r="C688" s="327">
        <f>'●1-5DB'!HW26</f>
        <v>28629843</v>
      </c>
      <c r="D688" s="328"/>
      <c r="E688" s="177">
        <f t="shared" si="44"/>
        <v>11</v>
      </c>
      <c r="F688" s="327">
        <v>28317204</v>
      </c>
      <c r="G688" s="328"/>
      <c r="H688" s="157">
        <v>11</v>
      </c>
      <c r="I688" s="472"/>
      <c r="J688" s="472"/>
      <c r="K688" s="184"/>
      <c r="L688" s="472"/>
      <c r="M688" s="472"/>
      <c r="N688" s="184"/>
      <c r="O688" s="472"/>
      <c r="P688" s="472"/>
      <c r="Q688" s="184"/>
      <c r="R688" s="472"/>
      <c r="S688" s="472"/>
      <c r="T688" s="184"/>
      <c r="U688" s="83"/>
    </row>
    <row r="689" spans="2:52" ht="24.75" customHeight="1">
      <c r="B689" s="170" t="s">
        <v>223</v>
      </c>
      <c r="C689" s="327">
        <f>'●1-5DB'!HW27</f>
        <v>15131414</v>
      </c>
      <c r="D689" s="328"/>
      <c r="E689" s="177">
        <f t="shared" si="44"/>
        <v>18</v>
      </c>
      <c r="F689" s="327">
        <v>15005630</v>
      </c>
      <c r="G689" s="328"/>
      <c r="H689" s="157">
        <v>18</v>
      </c>
      <c r="I689" s="472"/>
      <c r="J689" s="472"/>
      <c r="K689" s="184"/>
      <c r="L689" s="472"/>
      <c r="M689" s="472"/>
      <c r="N689" s="184"/>
      <c r="O689" s="472"/>
      <c r="P689" s="472"/>
      <c r="Q689" s="184"/>
      <c r="R689" s="472"/>
      <c r="S689" s="472"/>
      <c r="T689" s="184"/>
      <c r="U689" s="83"/>
    </row>
    <row r="690" spans="2:52" ht="24.75" customHeight="1">
      <c r="B690" s="170" t="s">
        <v>224</v>
      </c>
      <c r="C690" s="327">
        <f>'●1-5DB'!HW28</f>
        <v>10252434</v>
      </c>
      <c r="D690" s="328"/>
      <c r="E690" s="177">
        <f t="shared" si="44"/>
        <v>24</v>
      </c>
      <c r="F690" s="327">
        <v>10403141</v>
      </c>
      <c r="G690" s="328"/>
      <c r="H690" s="157">
        <v>23</v>
      </c>
      <c r="I690" s="472"/>
      <c r="J690" s="472"/>
      <c r="K690" s="184"/>
      <c r="L690" s="472"/>
      <c r="M690" s="472"/>
      <c r="N690" s="184"/>
      <c r="O690" s="472"/>
      <c r="P690" s="472"/>
      <c r="Q690" s="184"/>
      <c r="R690" s="472"/>
      <c r="S690" s="472"/>
      <c r="T690" s="184"/>
      <c r="U690" s="83"/>
    </row>
    <row r="691" spans="2:52" ht="24.75" customHeight="1">
      <c r="B691" s="170" t="s">
        <v>225</v>
      </c>
      <c r="C691" s="327">
        <f>'●1-5DB'!HW29</f>
        <v>10765030</v>
      </c>
      <c r="D691" s="328"/>
      <c r="E691" s="177">
        <f t="shared" si="44"/>
        <v>22</v>
      </c>
      <c r="F691" s="327">
        <v>10671762</v>
      </c>
      <c r="G691" s="328"/>
      <c r="H691" s="157">
        <v>22</v>
      </c>
      <c r="I691" s="472"/>
      <c r="J691" s="472"/>
      <c r="K691" s="184"/>
      <c r="L691" s="472"/>
      <c r="M691" s="472"/>
      <c r="N691" s="184"/>
      <c r="O691" s="472"/>
      <c r="P691" s="472"/>
      <c r="Q691" s="184"/>
      <c r="R691" s="472"/>
      <c r="S691" s="472"/>
      <c r="T691" s="184"/>
      <c r="U691" s="83"/>
    </row>
    <row r="692" spans="2:52" ht="24.75" customHeight="1" thickBot="1">
      <c r="B692" s="170" t="s">
        <v>226</v>
      </c>
      <c r="C692" s="329">
        <f>'●1-5DB'!HW30</f>
        <v>31708411</v>
      </c>
      <c r="D692" s="330"/>
      <c r="E692" s="179">
        <f t="shared" si="44"/>
        <v>8</v>
      </c>
      <c r="F692" s="327">
        <v>31553870</v>
      </c>
      <c r="G692" s="328"/>
      <c r="H692" s="157">
        <v>8</v>
      </c>
      <c r="I692" s="472"/>
      <c r="J692" s="472"/>
      <c r="K692" s="184"/>
      <c r="L692" s="472"/>
      <c r="M692" s="472"/>
      <c r="N692" s="184"/>
      <c r="O692" s="472"/>
      <c r="P692" s="472"/>
      <c r="Q692" s="184"/>
      <c r="R692" s="472"/>
      <c r="S692" s="472"/>
      <c r="T692" s="184"/>
      <c r="U692" s="83"/>
    </row>
    <row r="693" spans="2:52" ht="24.75" customHeight="1">
      <c r="C693" s="82"/>
      <c r="D693" s="82"/>
      <c r="E693" s="82"/>
      <c r="F693" s="82"/>
      <c r="G693" s="82"/>
      <c r="H693" s="82"/>
      <c r="I693" s="82"/>
      <c r="J693" s="82"/>
      <c r="K693" s="82"/>
      <c r="L693" s="82"/>
      <c r="M693" s="82"/>
      <c r="P693" s="82"/>
    </row>
    <row r="694" spans="2:52" ht="24.75" customHeight="1">
      <c r="C694" s="82"/>
      <c r="D694" s="82"/>
      <c r="E694" s="82"/>
      <c r="F694" s="82"/>
      <c r="G694" s="82"/>
      <c r="H694" s="82"/>
      <c r="I694" s="82"/>
      <c r="J694" s="82"/>
      <c r="K694" s="82"/>
      <c r="L694" s="82"/>
      <c r="M694" s="82"/>
      <c r="P694" s="82"/>
      <c r="AO694" s="82">
        <v>1</v>
      </c>
    </row>
    <row r="695" spans="2:52" ht="24.75" customHeight="1">
      <c r="B695" s="85" t="s">
        <v>271</v>
      </c>
      <c r="C695" s="82"/>
      <c r="D695" s="82"/>
      <c r="E695" s="82"/>
      <c r="F695" s="82"/>
      <c r="G695" s="82"/>
      <c r="H695" s="82"/>
      <c r="I695" s="82"/>
      <c r="J695" s="82"/>
      <c r="K695" s="82"/>
      <c r="L695" s="82"/>
      <c r="M695" s="82"/>
      <c r="P695" s="82"/>
      <c r="T695" s="158"/>
    </row>
    <row r="696" spans="2:52" ht="16.5" customHeight="1">
      <c r="B696" s="411" t="s">
        <v>253</v>
      </c>
      <c r="C696" s="337" t="str">
        <f>'●1-5DB'!LE4</f>
        <v>人件費</v>
      </c>
      <c r="D696" s="338"/>
      <c r="E696" s="338"/>
      <c r="F696" s="338"/>
      <c r="G696" s="338"/>
      <c r="H696" s="338"/>
      <c r="I696" s="271"/>
      <c r="J696" s="271"/>
      <c r="K696" s="271"/>
      <c r="L696" s="271"/>
      <c r="M696" s="271"/>
      <c r="N696" s="271"/>
      <c r="O696" s="337" t="str">
        <f>'●1-5DB'!LG4</f>
        <v>扶助費</v>
      </c>
      <c r="P696" s="338"/>
      <c r="Q696" s="338"/>
      <c r="R696" s="338"/>
      <c r="S696" s="338"/>
      <c r="T696" s="339"/>
      <c r="AO696" s="82">
        <v>1</v>
      </c>
    </row>
    <row r="697" spans="2:52" ht="16.5" customHeight="1" thickBot="1">
      <c r="B697" s="412"/>
      <c r="C697" s="347"/>
      <c r="D697" s="348"/>
      <c r="E697" s="348"/>
      <c r="F697" s="348"/>
      <c r="G697" s="348"/>
      <c r="H697" s="348"/>
      <c r="I697" s="410" t="str">
        <f>'●1-5DB'!LF4</f>
        <v>うち職員給</v>
      </c>
      <c r="J697" s="410"/>
      <c r="K697" s="410"/>
      <c r="L697" s="410"/>
      <c r="M697" s="410"/>
      <c r="N697" s="409"/>
      <c r="O697" s="347"/>
      <c r="P697" s="348"/>
      <c r="Q697" s="348"/>
      <c r="R697" s="378"/>
      <c r="S697" s="378"/>
      <c r="T697" s="371"/>
      <c r="AZ697" s="82">
        <v>1</v>
      </c>
    </row>
    <row r="698" spans="2:52" ht="24.75" customHeight="1">
      <c r="B698" s="335"/>
      <c r="C698" s="340" t="s">
        <v>760</v>
      </c>
      <c r="D698" s="341"/>
      <c r="E698" s="342"/>
      <c r="F698" s="343" t="s">
        <v>759</v>
      </c>
      <c r="G698" s="338"/>
      <c r="H698" s="339"/>
      <c r="I698" s="340" t="s">
        <v>760</v>
      </c>
      <c r="J698" s="341"/>
      <c r="K698" s="342"/>
      <c r="L698" s="343" t="s">
        <v>759</v>
      </c>
      <c r="M698" s="338"/>
      <c r="N698" s="339"/>
      <c r="O698" s="340" t="s">
        <v>760</v>
      </c>
      <c r="P698" s="341"/>
      <c r="Q698" s="342"/>
      <c r="R698" s="343" t="s">
        <v>759</v>
      </c>
      <c r="S698" s="338"/>
      <c r="T698" s="339"/>
      <c r="AZ698" s="82">
        <v>1</v>
      </c>
    </row>
    <row r="699" spans="2:52" ht="24.75" customHeight="1">
      <c r="B699" s="336"/>
      <c r="C699" s="345"/>
      <c r="D699" s="378"/>
      <c r="E699" s="176" t="s">
        <v>340</v>
      </c>
      <c r="F699" s="378"/>
      <c r="G699" s="378"/>
      <c r="H699" s="180" t="s">
        <v>340</v>
      </c>
      <c r="I699" s="345"/>
      <c r="J699" s="378"/>
      <c r="K699" s="176" t="s">
        <v>340</v>
      </c>
      <c r="L699" s="378"/>
      <c r="M699" s="378"/>
      <c r="N699" s="180" t="s">
        <v>340</v>
      </c>
      <c r="O699" s="345"/>
      <c r="P699" s="378"/>
      <c r="Q699" s="176" t="s">
        <v>340</v>
      </c>
      <c r="R699" s="378"/>
      <c r="S699" s="378"/>
      <c r="T699" s="156" t="s">
        <v>340</v>
      </c>
      <c r="AZ699" s="82">
        <v>1</v>
      </c>
    </row>
    <row r="700" spans="2:52" ht="24.75" customHeight="1">
      <c r="B700" s="170" t="s">
        <v>201</v>
      </c>
      <c r="C700" s="396">
        <f>'●1-5DB'!LE5</f>
        <v>27614345</v>
      </c>
      <c r="D700" s="397"/>
      <c r="E700" s="177">
        <f>IF(C700="-","-",RANK(C700,C$700:D$725))</f>
        <v>1</v>
      </c>
      <c r="F700" s="398">
        <v>27617924</v>
      </c>
      <c r="G700" s="397"/>
      <c r="H700" s="181">
        <v>1</v>
      </c>
      <c r="I700" s="396">
        <f>'●1-5DB'!LF5</f>
        <v>18440352</v>
      </c>
      <c r="J700" s="397"/>
      <c r="K700" s="177">
        <f>IF(I700="-","-",RANK(I700,I$700:J$725))</f>
        <v>1</v>
      </c>
      <c r="L700" s="398">
        <v>18592675</v>
      </c>
      <c r="M700" s="397"/>
      <c r="N700" s="181">
        <v>1</v>
      </c>
      <c r="O700" s="396">
        <f>'●1-5DB'!LG5</f>
        <v>69299238</v>
      </c>
      <c r="P700" s="397"/>
      <c r="Q700" s="177">
        <f>IF(O700="-","-",RANK(O700,O$700:P$725))</f>
        <v>1</v>
      </c>
      <c r="R700" s="398">
        <v>68377582</v>
      </c>
      <c r="S700" s="397"/>
      <c r="T700" s="157">
        <v>1</v>
      </c>
      <c r="AZ700" s="82">
        <v>1</v>
      </c>
    </row>
    <row r="701" spans="2:52" ht="24.75" customHeight="1">
      <c r="B701" s="170" t="s">
        <v>202</v>
      </c>
      <c r="C701" s="396">
        <f>'●1-5DB'!LE6</f>
        <v>9894417</v>
      </c>
      <c r="D701" s="397"/>
      <c r="E701" s="177">
        <f t="shared" ref="E701:E725" si="45">IF(C701="-","-",RANK(C701,C$700:D$725))</f>
        <v>6</v>
      </c>
      <c r="F701" s="398">
        <v>9843429</v>
      </c>
      <c r="G701" s="397"/>
      <c r="H701" s="181">
        <v>7</v>
      </c>
      <c r="I701" s="396">
        <f>'●1-5DB'!LF6</f>
        <v>6385877</v>
      </c>
      <c r="J701" s="397"/>
      <c r="K701" s="177">
        <f t="shared" ref="K701:K725" si="46">IF(I701="-","-",RANK(I701,I$700:J$725))</f>
        <v>6</v>
      </c>
      <c r="L701" s="398">
        <v>6388235</v>
      </c>
      <c r="M701" s="397"/>
      <c r="N701" s="181">
        <v>7</v>
      </c>
      <c r="O701" s="396">
        <f>'●1-5DB'!LG6</f>
        <v>25411776</v>
      </c>
      <c r="P701" s="397"/>
      <c r="Q701" s="177">
        <f t="shared" ref="Q701:Q725" si="47">IF(O701="-","-",RANK(O701,O$700:P$725))</f>
        <v>4</v>
      </c>
      <c r="R701" s="398">
        <v>24345169</v>
      </c>
      <c r="S701" s="397"/>
      <c r="T701" s="157">
        <v>4</v>
      </c>
      <c r="AZ701" s="82">
        <v>1</v>
      </c>
    </row>
    <row r="702" spans="2:52" ht="24.75" customHeight="1">
      <c r="B702" s="170" t="s">
        <v>203</v>
      </c>
      <c r="C702" s="396">
        <f>'●1-5DB'!LE7</f>
        <v>8784682</v>
      </c>
      <c r="D702" s="397"/>
      <c r="E702" s="177">
        <f t="shared" si="45"/>
        <v>10</v>
      </c>
      <c r="F702" s="398">
        <v>8787917</v>
      </c>
      <c r="G702" s="397"/>
      <c r="H702" s="181">
        <v>10</v>
      </c>
      <c r="I702" s="396">
        <f>'●1-5DB'!LF7</f>
        <v>5232443</v>
      </c>
      <c r="J702" s="397"/>
      <c r="K702" s="177">
        <f t="shared" si="46"/>
        <v>11</v>
      </c>
      <c r="L702" s="398">
        <v>5165943</v>
      </c>
      <c r="M702" s="397"/>
      <c r="N702" s="181">
        <v>11</v>
      </c>
      <c r="O702" s="396">
        <f>'●1-5DB'!LG7</f>
        <v>15197225</v>
      </c>
      <c r="P702" s="397"/>
      <c r="Q702" s="177">
        <f t="shared" si="47"/>
        <v>13</v>
      </c>
      <c r="R702" s="398">
        <v>14704652</v>
      </c>
      <c r="S702" s="397"/>
      <c r="T702" s="157">
        <v>13</v>
      </c>
      <c r="AZ702" s="82">
        <v>1</v>
      </c>
    </row>
    <row r="703" spans="2:52" ht="24.75" customHeight="1">
      <c r="B703" s="170" t="s">
        <v>204</v>
      </c>
      <c r="C703" s="396">
        <f>'●1-5DB'!LE8</f>
        <v>9708050</v>
      </c>
      <c r="D703" s="397"/>
      <c r="E703" s="177">
        <f t="shared" si="45"/>
        <v>7</v>
      </c>
      <c r="F703" s="398">
        <v>9948456</v>
      </c>
      <c r="G703" s="397"/>
      <c r="H703" s="181">
        <v>6</v>
      </c>
      <c r="I703" s="396">
        <f>'●1-5DB'!LF8</f>
        <v>6342070</v>
      </c>
      <c r="J703" s="397"/>
      <c r="K703" s="177">
        <f t="shared" si="46"/>
        <v>7</v>
      </c>
      <c r="L703" s="398">
        <v>6456061</v>
      </c>
      <c r="M703" s="397"/>
      <c r="N703" s="181">
        <v>6</v>
      </c>
      <c r="O703" s="396">
        <f>'●1-5DB'!LG8</f>
        <v>19834023</v>
      </c>
      <c r="P703" s="397"/>
      <c r="Q703" s="177">
        <f t="shared" si="47"/>
        <v>8</v>
      </c>
      <c r="R703" s="398">
        <v>19370970</v>
      </c>
      <c r="S703" s="397"/>
      <c r="T703" s="157">
        <v>8</v>
      </c>
      <c r="AZ703" s="82">
        <v>1</v>
      </c>
    </row>
    <row r="704" spans="2:52" ht="24.75" customHeight="1">
      <c r="B704" s="170" t="s">
        <v>205</v>
      </c>
      <c r="C704" s="396">
        <f>'●1-5DB'!LE9</f>
        <v>6485889</v>
      </c>
      <c r="D704" s="397"/>
      <c r="E704" s="177">
        <f t="shared" si="45"/>
        <v>14</v>
      </c>
      <c r="F704" s="398">
        <v>6803410</v>
      </c>
      <c r="G704" s="397"/>
      <c r="H704" s="181">
        <v>14</v>
      </c>
      <c r="I704" s="396">
        <f>'●1-5DB'!LF9</f>
        <v>4515072</v>
      </c>
      <c r="J704" s="397"/>
      <c r="K704" s="177">
        <f t="shared" si="46"/>
        <v>13</v>
      </c>
      <c r="L704" s="398">
        <v>4634256</v>
      </c>
      <c r="M704" s="397"/>
      <c r="N704" s="181">
        <v>13</v>
      </c>
      <c r="O704" s="396">
        <f>'●1-5DB'!LG9</f>
        <v>17428280</v>
      </c>
      <c r="P704" s="397"/>
      <c r="Q704" s="177">
        <f t="shared" si="47"/>
        <v>10</v>
      </c>
      <c r="R704" s="398">
        <v>17166410</v>
      </c>
      <c r="S704" s="397"/>
      <c r="T704" s="157">
        <v>10</v>
      </c>
      <c r="AZ704" s="82">
        <v>1</v>
      </c>
    </row>
    <row r="705" spans="2:52" ht="24.75" customHeight="1">
      <c r="B705" s="170" t="s">
        <v>206</v>
      </c>
      <c r="C705" s="396">
        <f>'●1-5DB'!LE10</f>
        <v>11020056</v>
      </c>
      <c r="D705" s="397"/>
      <c r="E705" s="177">
        <f t="shared" si="45"/>
        <v>4</v>
      </c>
      <c r="F705" s="398">
        <v>11076277</v>
      </c>
      <c r="G705" s="397"/>
      <c r="H705" s="181">
        <v>4</v>
      </c>
      <c r="I705" s="396">
        <f>'●1-5DB'!LF10</f>
        <v>7399344</v>
      </c>
      <c r="J705" s="397"/>
      <c r="K705" s="177">
        <f t="shared" si="46"/>
        <v>4</v>
      </c>
      <c r="L705" s="398">
        <v>7339574</v>
      </c>
      <c r="M705" s="397"/>
      <c r="N705" s="181">
        <v>4</v>
      </c>
      <c r="O705" s="396">
        <f>'●1-5DB'!LG10</f>
        <v>28627080</v>
      </c>
      <c r="P705" s="397"/>
      <c r="Q705" s="177">
        <f t="shared" si="47"/>
        <v>3</v>
      </c>
      <c r="R705" s="398">
        <v>28035721</v>
      </c>
      <c r="S705" s="397"/>
      <c r="T705" s="157">
        <v>3</v>
      </c>
      <c r="AZ705" s="82">
        <v>1</v>
      </c>
    </row>
    <row r="706" spans="2:52" ht="24.75" customHeight="1">
      <c r="B706" s="170" t="s">
        <v>207</v>
      </c>
      <c r="C706" s="396">
        <f>'●1-5DB'!LE11</f>
        <v>5525393</v>
      </c>
      <c r="D706" s="397"/>
      <c r="E706" s="177">
        <f t="shared" si="45"/>
        <v>16</v>
      </c>
      <c r="F706" s="398">
        <v>5781498</v>
      </c>
      <c r="G706" s="397"/>
      <c r="H706" s="181">
        <v>16</v>
      </c>
      <c r="I706" s="396">
        <f>'●1-5DB'!LF11</f>
        <v>3578300</v>
      </c>
      <c r="J706" s="397"/>
      <c r="K706" s="177">
        <f t="shared" si="46"/>
        <v>16</v>
      </c>
      <c r="L706" s="398">
        <v>3764507</v>
      </c>
      <c r="M706" s="397"/>
      <c r="N706" s="181">
        <v>16</v>
      </c>
      <c r="O706" s="396">
        <f>'●1-5DB'!LG11</f>
        <v>14926991</v>
      </c>
      <c r="P706" s="397"/>
      <c r="Q706" s="177">
        <f t="shared" si="47"/>
        <v>14</v>
      </c>
      <c r="R706" s="398">
        <v>14691619</v>
      </c>
      <c r="S706" s="397"/>
      <c r="T706" s="157">
        <v>14</v>
      </c>
      <c r="AZ706" s="82">
        <v>1</v>
      </c>
    </row>
    <row r="707" spans="2:52" ht="24.75" customHeight="1">
      <c r="B707" s="170" t="s">
        <v>208</v>
      </c>
      <c r="C707" s="396">
        <f>'●1-5DB'!LE12</f>
        <v>11739892</v>
      </c>
      <c r="D707" s="397"/>
      <c r="E707" s="177">
        <f t="shared" si="45"/>
        <v>3</v>
      </c>
      <c r="F707" s="398">
        <v>11271617</v>
      </c>
      <c r="G707" s="397"/>
      <c r="H707" s="181">
        <v>3</v>
      </c>
      <c r="I707" s="396">
        <f>'●1-5DB'!LF12</f>
        <v>7537892</v>
      </c>
      <c r="J707" s="397"/>
      <c r="K707" s="177">
        <f t="shared" si="46"/>
        <v>3</v>
      </c>
      <c r="L707" s="398">
        <v>7466333</v>
      </c>
      <c r="M707" s="397"/>
      <c r="N707" s="181">
        <v>3</v>
      </c>
      <c r="O707" s="396">
        <f>'●1-5DB'!LG12</f>
        <v>23173170</v>
      </c>
      <c r="P707" s="397"/>
      <c r="Q707" s="177">
        <f t="shared" si="47"/>
        <v>5</v>
      </c>
      <c r="R707" s="398">
        <v>21979337</v>
      </c>
      <c r="S707" s="397"/>
      <c r="T707" s="157">
        <v>5</v>
      </c>
      <c r="AZ707" s="82">
        <v>1</v>
      </c>
    </row>
    <row r="708" spans="2:52" ht="24.75" customHeight="1">
      <c r="B708" s="170" t="s">
        <v>209</v>
      </c>
      <c r="C708" s="396">
        <f>'●1-5DB'!LE13</f>
        <v>21359719</v>
      </c>
      <c r="D708" s="397"/>
      <c r="E708" s="177">
        <f t="shared" si="45"/>
        <v>2</v>
      </c>
      <c r="F708" s="398">
        <v>21705817</v>
      </c>
      <c r="G708" s="397"/>
      <c r="H708" s="181">
        <v>2</v>
      </c>
      <c r="I708" s="396">
        <f>'●1-5DB'!LF13</f>
        <v>14208242</v>
      </c>
      <c r="J708" s="397"/>
      <c r="K708" s="177">
        <f t="shared" si="46"/>
        <v>2</v>
      </c>
      <c r="L708" s="398">
        <v>14337360</v>
      </c>
      <c r="M708" s="397"/>
      <c r="N708" s="181">
        <v>2</v>
      </c>
      <c r="O708" s="396">
        <f>'●1-5DB'!LG13</f>
        <v>48724141</v>
      </c>
      <c r="P708" s="397"/>
      <c r="Q708" s="177">
        <f t="shared" si="47"/>
        <v>2</v>
      </c>
      <c r="R708" s="398">
        <v>47899576</v>
      </c>
      <c r="S708" s="397"/>
      <c r="T708" s="157">
        <v>2</v>
      </c>
      <c r="AZ708" s="82">
        <v>1</v>
      </c>
    </row>
    <row r="709" spans="2:52" ht="24.75" customHeight="1">
      <c r="B709" s="170" t="s">
        <v>210</v>
      </c>
      <c r="C709" s="396">
        <f>'●1-5DB'!LE14</f>
        <v>6081001</v>
      </c>
      <c r="D709" s="397"/>
      <c r="E709" s="177">
        <f t="shared" si="45"/>
        <v>15</v>
      </c>
      <c r="F709" s="398">
        <v>6021446</v>
      </c>
      <c r="G709" s="397"/>
      <c r="H709" s="181">
        <v>15</v>
      </c>
      <c r="I709" s="396">
        <f>'●1-5DB'!LF14</f>
        <v>3926569</v>
      </c>
      <c r="J709" s="397"/>
      <c r="K709" s="177">
        <f t="shared" si="46"/>
        <v>15</v>
      </c>
      <c r="L709" s="398">
        <v>3905640</v>
      </c>
      <c r="M709" s="397"/>
      <c r="N709" s="181">
        <v>15</v>
      </c>
      <c r="O709" s="396">
        <f>'●1-5DB'!LG14</f>
        <v>11084780</v>
      </c>
      <c r="P709" s="397"/>
      <c r="Q709" s="177">
        <f t="shared" si="47"/>
        <v>18</v>
      </c>
      <c r="R709" s="398">
        <v>10368735</v>
      </c>
      <c r="S709" s="397"/>
      <c r="T709" s="157">
        <v>20</v>
      </c>
      <c r="AZ709" s="82">
        <v>1</v>
      </c>
    </row>
    <row r="710" spans="2:52" ht="24.75" customHeight="1">
      <c r="B710" s="170" t="s">
        <v>211</v>
      </c>
      <c r="C710" s="396">
        <f>'●1-5DB'!LE15</f>
        <v>9355172</v>
      </c>
      <c r="D710" s="397"/>
      <c r="E710" s="177">
        <f t="shared" si="45"/>
        <v>9</v>
      </c>
      <c r="F710" s="398">
        <v>9011568</v>
      </c>
      <c r="G710" s="397"/>
      <c r="H710" s="181">
        <v>9</v>
      </c>
      <c r="I710" s="396">
        <f>'●1-5DB'!LF15</f>
        <v>5825708</v>
      </c>
      <c r="J710" s="397"/>
      <c r="K710" s="177">
        <f t="shared" si="46"/>
        <v>9</v>
      </c>
      <c r="L710" s="398">
        <v>5754639</v>
      </c>
      <c r="M710" s="397"/>
      <c r="N710" s="181">
        <v>9</v>
      </c>
      <c r="O710" s="396">
        <f>'●1-5DB'!LG15</f>
        <v>20976350</v>
      </c>
      <c r="P710" s="397"/>
      <c r="Q710" s="177">
        <f t="shared" si="47"/>
        <v>6</v>
      </c>
      <c r="R710" s="398">
        <v>19651578</v>
      </c>
      <c r="S710" s="397"/>
      <c r="T710" s="157">
        <v>7</v>
      </c>
      <c r="AZ710" s="82">
        <v>1</v>
      </c>
    </row>
    <row r="711" spans="2:52" ht="24.75" customHeight="1">
      <c r="B711" s="170" t="s">
        <v>212</v>
      </c>
      <c r="C711" s="396">
        <f>'●1-5DB'!LE16</f>
        <v>9665395</v>
      </c>
      <c r="D711" s="397"/>
      <c r="E711" s="177">
        <f t="shared" si="45"/>
        <v>8</v>
      </c>
      <c r="F711" s="398">
        <v>9711834</v>
      </c>
      <c r="G711" s="397"/>
      <c r="H711" s="181">
        <v>8</v>
      </c>
      <c r="I711" s="396">
        <f>'●1-5DB'!LF16</f>
        <v>6637752</v>
      </c>
      <c r="J711" s="397"/>
      <c r="K711" s="177">
        <f t="shared" si="46"/>
        <v>5</v>
      </c>
      <c r="L711" s="398">
        <v>6627904</v>
      </c>
      <c r="M711" s="397"/>
      <c r="N711" s="181">
        <v>5</v>
      </c>
      <c r="O711" s="396">
        <f>'●1-5DB'!LG16</f>
        <v>18009301</v>
      </c>
      <c r="P711" s="397"/>
      <c r="Q711" s="177">
        <f t="shared" si="47"/>
        <v>9</v>
      </c>
      <c r="R711" s="398">
        <v>17356697</v>
      </c>
      <c r="S711" s="397"/>
      <c r="T711" s="157">
        <v>9</v>
      </c>
      <c r="AZ711" s="82">
        <v>1</v>
      </c>
    </row>
    <row r="712" spans="2:52" ht="24.75" customHeight="1">
      <c r="B712" s="170" t="s">
        <v>213</v>
      </c>
      <c r="C712" s="396">
        <f>'●1-5DB'!LE17</f>
        <v>7691434</v>
      </c>
      <c r="D712" s="397"/>
      <c r="E712" s="177">
        <f t="shared" si="45"/>
        <v>12</v>
      </c>
      <c r="F712" s="398">
        <v>7788627</v>
      </c>
      <c r="G712" s="397"/>
      <c r="H712" s="181">
        <v>12</v>
      </c>
      <c r="I712" s="396">
        <f>'●1-5DB'!LF17</f>
        <v>4969364</v>
      </c>
      <c r="J712" s="397"/>
      <c r="K712" s="177">
        <f t="shared" si="46"/>
        <v>12</v>
      </c>
      <c r="L712" s="398">
        <v>4959132</v>
      </c>
      <c r="M712" s="397"/>
      <c r="N712" s="181">
        <v>12</v>
      </c>
      <c r="O712" s="396">
        <f>'●1-5DB'!LG17</f>
        <v>17316052</v>
      </c>
      <c r="P712" s="397"/>
      <c r="Q712" s="177">
        <f t="shared" si="47"/>
        <v>11</v>
      </c>
      <c r="R712" s="398">
        <v>16878219</v>
      </c>
      <c r="S712" s="397"/>
      <c r="T712" s="157">
        <v>11</v>
      </c>
      <c r="AZ712" s="82">
        <v>1</v>
      </c>
    </row>
    <row r="713" spans="2:52" ht="24.75" customHeight="1">
      <c r="B713" s="170" t="s">
        <v>214</v>
      </c>
      <c r="C713" s="396">
        <f>'●1-5DB'!LE18</f>
        <v>6765289</v>
      </c>
      <c r="D713" s="397"/>
      <c r="E713" s="177">
        <f t="shared" si="45"/>
        <v>13</v>
      </c>
      <c r="F713" s="398">
        <v>6925078</v>
      </c>
      <c r="G713" s="397"/>
      <c r="H713" s="181">
        <v>13</v>
      </c>
      <c r="I713" s="396">
        <f>'●1-5DB'!LF18</f>
        <v>4184674</v>
      </c>
      <c r="J713" s="397"/>
      <c r="K713" s="177">
        <f t="shared" si="46"/>
        <v>14</v>
      </c>
      <c r="L713" s="398">
        <v>4213457</v>
      </c>
      <c r="M713" s="397"/>
      <c r="N713" s="181">
        <v>14</v>
      </c>
      <c r="O713" s="396">
        <f>'●1-5DB'!LG18</f>
        <v>11708022</v>
      </c>
      <c r="P713" s="397"/>
      <c r="Q713" s="177">
        <f t="shared" si="47"/>
        <v>16</v>
      </c>
      <c r="R713" s="398">
        <v>10977494</v>
      </c>
      <c r="S713" s="397"/>
      <c r="T713" s="157">
        <v>17</v>
      </c>
      <c r="AZ713" s="82">
        <v>1</v>
      </c>
    </row>
    <row r="714" spans="2:52" ht="24.75" customHeight="1">
      <c r="B714" s="170" t="s">
        <v>215</v>
      </c>
      <c r="C714" s="396">
        <f>'●1-5DB'!LE19</f>
        <v>5179345</v>
      </c>
      <c r="D714" s="397"/>
      <c r="E714" s="177">
        <f t="shared" si="45"/>
        <v>18</v>
      </c>
      <c r="F714" s="398">
        <v>4899876</v>
      </c>
      <c r="G714" s="397"/>
      <c r="H714" s="181">
        <v>19</v>
      </c>
      <c r="I714" s="396">
        <f>'●1-5DB'!LF19</f>
        <v>2851561</v>
      </c>
      <c r="J714" s="397"/>
      <c r="K714" s="177">
        <f t="shared" si="46"/>
        <v>19</v>
      </c>
      <c r="L714" s="398">
        <v>2768191</v>
      </c>
      <c r="M714" s="397"/>
      <c r="N714" s="181">
        <v>20</v>
      </c>
      <c r="O714" s="396">
        <f>'●1-5DB'!LG19</f>
        <v>9030668</v>
      </c>
      <c r="P714" s="397"/>
      <c r="Q714" s="177">
        <f t="shared" si="47"/>
        <v>22</v>
      </c>
      <c r="R714" s="398">
        <v>8537725</v>
      </c>
      <c r="S714" s="397"/>
      <c r="T714" s="157">
        <v>22</v>
      </c>
      <c r="AZ714" s="82">
        <v>1</v>
      </c>
    </row>
    <row r="715" spans="2:52" ht="24.75" customHeight="1">
      <c r="B715" s="171" t="s">
        <v>216</v>
      </c>
      <c r="C715" s="402">
        <f>'●1-5DB'!LE20</f>
        <v>3574581</v>
      </c>
      <c r="D715" s="403"/>
      <c r="E715" s="178">
        <f t="shared" si="45"/>
        <v>25</v>
      </c>
      <c r="F715" s="404">
        <v>3549858</v>
      </c>
      <c r="G715" s="403"/>
      <c r="H715" s="182">
        <v>25</v>
      </c>
      <c r="I715" s="402">
        <f>'●1-5DB'!LF20</f>
        <v>2254198</v>
      </c>
      <c r="J715" s="403"/>
      <c r="K715" s="178">
        <f t="shared" si="46"/>
        <v>24</v>
      </c>
      <c r="L715" s="404">
        <v>2244976</v>
      </c>
      <c r="M715" s="403"/>
      <c r="N715" s="182">
        <v>24</v>
      </c>
      <c r="O715" s="402">
        <f>'●1-5DB'!LG20</f>
        <v>7804447</v>
      </c>
      <c r="P715" s="403"/>
      <c r="Q715" s="178">
        <f t="shared" si="47"/>
        <v>24</v>
      </c>
      <c r="R715" s="404">
        <v>7592999</v>
      </c>
      <c r="S715" s="403"/>
      <c r="T715" s="175">
        <v>24</v>
      </c>
      <c r="AZ715" s="82">
        <v>1</v>
      </c>
    </row>
    <row r="716" spans="2:52" ht="24.75" customHeight="1">
      <c r="B716" s="170" t="s">
        <v>217</v>
      </c>
      <c r="C716" s="396">
        <f>'●1-5DB'!LE21</f>
        <v>4389362</v>
      </c>
      <c r="D716" s="397"/>
      <c r="E716" s="177">
        <f t="shared" si="45"/>
        <v>21</v>
      </c>
      <c r="F716" s="398">
        <v>4383211</v>
      </c>
      <c r="G716" s="397"/>
      <c r="H716" s="181">
        <v>21</v>
      </c>
      <c r="I716" s="396">
        <f>'●1-5DB'!LF21</f>
        <v>2616177</v>
      </c>
      <c r="J716" s="397"/>
      <c r="K716" s="177">
        <f t="shared" si="46"/>
        <v>22</v>
      </c>
      <c r="L716" s="398">
        <v>2560713</v>
      </c>
      <c r="M716" s="397"/>
      <c r="N716" s="181">
        <v>23</v>
      </c>
      <c r="O716" s="396">
        <f>'●1-5DB'!LG21</f>
        <v>7763212</v>
      </c>
      <c r="P716" s="397"/>
      <c r="Q716" s="177">
        <f t="shared" si="47"/>
        <v>25</v>
      </c>
      <c r="R716" s="398">
        <v>7001294</v>
      </c>
      <c r="S716" s="397"/>
      <c r="T716" s="157">
        <v>25</v>
      </c>
      <c r="AZ716" s="82">
        <v>1</v>
      </c>
    </row>
    <row r="717" spans="2:52" ht="24.75" customHeight="1">
      <c r="B717" s="170" t="s">
        <v>218</v>
      </c>
      <c r="C717" s="396">
        <f>'●1-5DB'!LE22</f>
        <v>4289929</v>
      </c>
      <c r="D717" s="397"/>
      <c r="E717" s="177">
        <f t="shared" si="45"/>
        <v>22</v>
      </c>
      <c r="F717" s="398">
        <v>4325397</v>
      </c>
      <c r="G717" s="397"/>
      <c r="H717" s="181">
        <v>22</v>
      </c>
      <c r="I717" s="396">
        <f>'●1-5DB'!LF22</f>
        <v>2801255</v>
      </c>
      <c r="J717" s="397"/>
      <c r="K717" s="177">
        <f t="shared" si="46"/>
        <v>20</v>
      </c>
      <c r="L717" s="398">
        <v>2799574</v>
      </c>
      <c r="M717" s="397"/>
      <c r="N717" s="181">
        <v>19</v>
      </c>
      <c r="O717" s="396">
        <f>'●1-5DB'!LG22</f>
        <v>11224299</v>
      </c>
      <c r="P717" s="397"/>
      <c r="Q717" s="177">
        <f t="shared" si="47"/>
        <v>17</v>
      </c>
      <c r="R717" s="398">
        <v>11067616</v>
      </c>
      <c r="S717" s="397"/>
      <c r="T717" s="157">
        <v>16</v>
      </c>
      <c r="AZ717" s="82">
        <v>1</v>
      </c>
    </row>
    <row r="718" spans="2:52" ht="24.75" customHeight="1">
      <c r="B718" s="170" t="s">
        <v>219</v>
      </c>
      <c r="C718" s="396">
        <f>'●1-5DB'!LE23</f>
        <v>4567659</v>
      </c>
      <c r="D718" s="397"/>
      <c r="E718" s="177">
        <f t="shared" si="45"/>
        <v>20</v>
      </c>
      <c r="F718" s="398">
        <v>4588547</v>
      </c>
      <c r="G718" s="397"/>
      <c r="H718" s="181">
        <v>20</v>
      </c>
      <c r="I718" s="396">
        <f>'●1-5DB'!LF23</f>
        <v>2626972</v>
      </c>
      <c r="J718" s="397"/>
      <c r="K718" s="177">
        <f t="shared" si="46"/>
        <v>21</v>
      </c>
      <c r="L718" s="398">
        <v>2660817</v>
      </c>
      <c r="M718" s="397"/>
      <c r="N718" s="181">
        <v>21</v>
      </c>
      <c r="O718" s="396">
        <f>'●1-5DB'!LG23</f>
        <v>10682247</v>
      </c>
      <c r="P718" s="397"/>
      <c r="Q718" s="177">
        <f t="shared" si="47"/>
        <v>20</v>
      </c>
      <c r="R718" s="398">
        <v>10503546</v>
      </c>
      <c r="S718" s="397"/>
      <c r="T718" s="157">
        <v>19</v>
      </c>
      <c r="AZ718" s="82">
        <v>1</v>
      </c>
    </row>
    <row r="719" spans="2:52" ht="24.75" customHeight="1">
      <c r="B719" s="170" t="s">
        <v>220</v>
      </c>
      <c r="C719" s="396">
        <f>'●1-5DB'!LE24</f>
        <v>5391000</v>
      </c>
      <c r="D719" s="397"/>
      <c r="E719" s="177">
        <f t="shared" si="45"/>
        <v>17</v>
      </c>
      <c r="F719" s="398">
        <v>5346944</v>
      </c>
      <c r="G719" s="397"/>
      <c r="H719" s="181">
        <v>17</v>
      </c>
      <c r="I719" s="396">
        <f>'●1-5DB'!LF24</f>
        <v>3453913</v>
      </c>
      <c r="J719" s="397"/>
      <c r="K719" s="177">
        <f t="shared" si="46"/>
        <v>17</v>
      </c>
      <c r="L719" s="398">
        <v>3444511</v>
      </c>
      <c r="M719" s="397"/>
      <c r="N719" s="181">
        <v>17</v>
      </c>
      <c r="O719" s="396">
        <f>'●1-5DB'!LG24</f>
        <v>13416257</v>
      </c>
      <c r="P719" s="397"/>
      <c r="Q719" s="177">
        <f t="shared" si="47"/>
        <v>15</v>
      </c>
      <c r="R719" s="398">
        <v>12915605</v>
      </c>
      <c r="S719" s="397"/>
      <c r="T719" s="157">
        <v>15</v>
      </c>
      <c r="AZ719" s="82">
        <v>1</v>
      </c>
    </row>
    <row r="720" spans="2:52" ht="24.75" customHeight="1">
      <c r="B720" s="170" t="s">
        <v>221</v>
      </c>
      <c r="C720" s="396">
        <f>'●1-5DB'!LE25</f>
        <v>3599984</v>
      </c>
      <c r="D720" s="397"/>
      <c r="E720" s="177">
        <f t="shared" si="45"/>
        <v>24</v>
      </c>
      <c r="F720" s="398">
        <v>3550948</v>
      </c>
      <c r="G720" s="397"/>
      <c r="H720" s="181">
        <v>24</v>
      </c>
      <c r="I720" s="396">
        <f>'●1-5DB'!LF25</f>
        <v>2161769</v>
      </c>
      <c r="J720" s="397"/>
      <c r="K720" s="177">
        <f t="shared" si="46"/>
        <v>25</v>
      </c>
      <c r="L720" s="398">
        <v>2152897</v>
      </c>
      <c r="M720" s="397"/>
      <c r="N720" s="181">
        <v>25</v>
      </c>
      <c r="O720" s="396">
        <f>'●1-5DB'!LG25</f>
        <v>10937222</v>
      </c>
      <c r="P720" s="397"/>
      <c r="Q720" s="177">
        <f t="shared" si="47"/>
        <v>19</v>
      </c>
      <c r="R720" s="398">
        <v>10598934</v>
      </c>
      <c r="S720" s="397"/>
      <c r="T720" s="157">
        <v>18</v>
      </c>
      <c r="AZ720" s="82">
        <v>1</v>
      </c>
    </row>
    <row r="721" spans="2:52" ht="24.75" customHeight="1">
      <c r="B721" s="170" t="s">
        <v>222</v>
      </c>
      <c r="C721" s="396">
        <f>'●1-5DB'!LE26</f>
        <v>8165896</v>
      </c>
      <c r="D721" s="397"/>
      <c r="E721" s="177">
        <f t="shared" si="45"/>
        <v>11</v>
      </c>
      <c r="F721" s="398">
        <v>8406395</v>
      </c>
      <c r="G721" s="397"/>
      <c r="H721" s="181">
        <v>11</v>
      </c>
      <c r="I721" s="396">
        <f>'●1-5DB'!LF26</f>
        <v>5324793</v>
      </c>
      <c r="J721" s="397"/>
      <c r="K721" s="177">
        <f t="shared" si="46"/>
        <v>10</v>
      </c>
      <c r="L721" s="398">
        <v>5357398</v>
      </c>
      <c r="M721" s="397"/>
      <c r="N721" s="181">
        <v>10</v>
      </c>
      <c r="O721" s="396">
        <f>'●1-5DB'!LG26</f>
        <v>15214163</v>
      </c>
      <c r="P721" s="397"/>
      <c r="Q721" s="177">
        <f t="shared" si="47"/>
        <v>12</v>
      </c>
      <c r="R721" s="398">
        <v>14797477</v>
      </c>
      <c r="S721" s="397"/>
      <c r="T721" s="157">
        <v>12</v>
      </c>
      <c r="AZ721" s="82">
        <v>1</v>
      </c>
    </row>
    <row r="722" spans="2:52" ht="24.75" customHeight="1">
      <c r="B722" s="170" t="s">
        <v>223</v>
      </c>
      <c r="C722" s="396">
        <f>'●1-5DB'!LE27</f>
        <v>5043737</v>
      </c>
      <c r="D722" s="397"/>
      <c r="E722" s="177">
        <f t="shared" si="45"/>
        <v>19</v>
      </c>
      <c r="F722" s="398">
        <v>5034919</v>
      </c>
      <c r="G722" s="397"/>
      <c r="H722" s="181">
        <v>18</v>
      </c>
      <c r="I722" s="396">
        <f>'●1-5DB'!LF27</f>
        <v>3259642</v>
      </c>
      <c r="J722" s="397"/>
      <c r="K722" s="177">
        <f t="shared" si="46"/>
        <v>18</v>
      </c>
      <c r="L722" s="398">
        <v>3233250</v>
      </c>
      <c r="M722" s="397"/>
      <c r="N722" s="181">
        <v>18</v>
      </c>
      <c r="O722" s="396">
        <f>'●1-5DB'!LG27</f>
        <v>9415274</v>
      </c>
      <c r="P722" s="397"/>
      <c r="Q722" s="177">
        <f t="shared" si="47"/>
        <v>21</v>
      </c>
      <c r="R722" s="398">
        <v>9365516</v>
      </c>
      <c r="S722" s="397"/>
      <c r="T722" s="157">
        <v>21</v>
      </c>
      <c r="AZ722" s="82">
        <v>1</v>
      </c>
    </row>
    <row r="723" spans="2:52" ht="24.75" customHeight="1">
      <c r="B723" s="170" t="s">
        <v>224</v>
      </c>
      <c r="C723" s="396">
        <f>'●1-5DB'!LE28</f>
        <v>3360799</v>
      </c>
      <c r="D723" s="397"/>
      <c r="E723" s="177">
        <f t="shared" si="45"/>
        <v>26</v>
      </c>
      <c r="F723" s="398">
        <v>3405863</v>
      </c>
      <c r="G723" s="397"/>
      <c r="H723" s="181">
        <v>26</v>
      </c>
      <c r="I723" s="396">
        <f>'●1-5DB'!LF28</f>
        <v>2159580</v>
      </c>
      <c r="J723" s="397"/>
      <c r="K723" s="177">
        <f t="shared" si="46"/>
        <v>26</v>
      </c>
      <c r="L723" s="398">
        <v>2128570</v>
      </c>
      <c r="M723" s="397"/>
      <c r="N723" s="181">
        <v>26</v>
      </c>
      <c r="O723" s="396">
        <f>'●1-5DB'!LG28</f>
        <v>6946016</v>
      </c>
      <c r="P723" s="397"/>
      <c r="Q723" s="177">
        <f t="shared" si="47"/>
        <v>26</v>
      </c>
      <c r="R723" s="398">
        <v>6596264</v>
      </c>
      <c r="S723" s="397"/>
      <c r="T723" s="157">
        <v>26</v>
      </c>
      <c r="AZ723" s="82">
        <v>1</v>
      </c>
    </row>
    <row r="724" spans="2:52" ht="24.75" customHeight="1">
      <c r="B724" s="170" t="s">
        <v>225</v>
      </c>
      <c r="C724" s="396">
        <f>'●1-5DB'!LE29</f>
        <v>4074931</v>
      </c>
      <c r="D724" s="397"/>
      <c r="E724" s="177">
        <f t="shared" si="45"/>
        <v>23</v>
      </c>
      <c r="F724" s="398">
        <v>4037148</v>
      </c>
      <c r="G724" s="397"/>
      <c r="H724" s="181">
        <v>23</v>
      </c>
      <c r="I724" s="396">
        <f>'●1-5DB'!LF29</f>
        <v>2603293</v>
      </c>
      <c r="J724" s="397"/>
      <c r="K724" s="177">
        <f t="shared" si="46"/>
        <v>23</v>
      </c>
      <c r="L724" s="398">
        <v>2572564</v>
      </c>
      <c r="M724" s="397"/>
      <c r="N724" s="181">
        <v>22</v>
      </c>
      <c r="O724" s="396">
        <f>'●1-5DB'!LG29</f>
        <v>8613328</v>
      </c>
      <c r="P724" s="397"/>
      <c r="Q724" s="177">
        <f t="shared" si="47"/>
        <v>23</v>
      </c>
      <c r="R724" s="398">
        <v>8389241</v>
      </c>
      <c r="S724" s="397"/>
      <c r="T724" s="157">
        <v>23</v>
      </c>
      <c r="AZ724" s="82">
        <v>1</v>
      </c>
    </row>
    <row r="725" spans="2:52" ht="24.75" customHeight="1" thickBot="1">
      <c r="B725" s="170" t="s">
        <v>226</v>
      </c>
      <c r="C725" s="399">
        <f>'●1-5DB'!LE30</f>
        <v>10113981</v>
      </c>
      <c r="D725" s="400"/>
      <c r="E725" s="179">
        <f t="shared" si="45"/>
        <v>5</v>
      </c>
      <c r="F725" s="398">
        <v>10170492</v>
      </c>
      <c r="G725" s="397"/>
      <c r="H725" s="181">
        <v>5</v>
      </c>
      <c r="I725" s="399">
        <f>'●1-5DB'!LF30</f>
        <v>6289875</v>
      </c>
      <c r="J725" s="400"/>
      <c r="K725" s="179">
        <f t="shared" si="46"/>
        <v>8</v>
      </c>
      <c r="L725" s="398">
        <v>6357248</v>
      </c>
      <c r="M725" s="397"/>
      <c r="N725" s="181">
        <v>8</v>
      </c>
      <c r="O725" s="399">
        <f>'●1-5DB'!LG30</f>
        <v>20669090</v>
      </c>
      <c r="P725" s="400"/>
      <c r="Q725" s="179">
        <f t="shared" si="47"/>
        <v>7</v>
      </c>
      <c r="R725" s="398">
        <v>19693199</v>
      </c>
      <c r="S725" s="397"/>
      <c r="T725" s="157">
        <v>6</v>
      </c>
      <c r="AZ725" s="82">
        <v>1</v>
      </c>
    </row>
    <row r="726" spans="2:52" ht="24.75" customHeight="1">
      <c r="AO726" s="82">
        <v>1</v>
      </c>
    </row>
    <row r="727" spans="2:52" ht="24.75" customHeight="1">
      <c r="C727" s="82"/>
      <c r="D727" s="82"/>
      <c r="E727" s="82"/>
      <c r="F727" s="82"/>
      <c r="G727" s="82"/>
      <c r="H727" s="82"/>
      <c r="I727" s="82"/>
      <c r="J727" s="82"/>
      <c r="K727" s="82"/>
      <c r="L727" s="82"/>
      <c r="M727" s="82"/>
      <c r="P727" s="82"/>
      <c r="AO727" s="82">
        <v>1</v>
      </c>
    </row>
    <row r="728" spans="2:52" ht="24.75" customHeight="1">
      <c r="B728" s="85" t="s">
        <v>272</v>
      </c>
      <c r="C728" s="82"/>
      <c r="D728" s="82"/>
      <c r="E728" s="82"/>
      <c r="F728" s="82"/>
      <c r="G728" s="82"/>
      <c r="H728" s="82"/>
      <c r="I728" s="82"/>
      <c r="J728" s="82"/>
      <c r="K728" s="82"/>
      <c r="L728" s="82"/>
      <c r="M728" s="82"/>
      <c r="P728" s="82"/>
      <c r="T728" s="158"/>
      <c r="AO728" s="82">
        <v>1</v>
      </c>
    </row>
    <row r="729" spans="2:52" ht="16.5" customHeight="1">
      <c r="B729" s="334" t="s">
        <v>253</v>
      </c>
      <c r="C729" s="337" t="str">
        <f>'●1-5DB'!LH4</f>
        <v>公債費</v>
      </c>
      <c r="D729" s="338"/>
      <c r="E729" s="338"/>
      <c r="F729" s="338"/>
      <c r="G729" s="338"/>
      <c r="H729" s="339"/>
      <c r="I729" s="337" t="str">
        <f>'●1-5DB'!LI4</f>
        <v>元金</v>
      </c>
      <c r="J729" s="338"/>
      <c r="K729" s="338"/>
      <c r="L729" s="338"/>
      <c r="M729" s="338"/>
      <c r="N729" s="339"/>
      <c r="O729" s="337" t="str">
        <f>'●1-5DB'!LJ4</f>
        <v>利子</v>
      </c>
      <c r="P729" s="338"/>
      <c r="Q729" s="338"/>
      <c r="R729" s="338"/>
      <c r="S729" s="338"/>
      <c r="T729" s="339"/>
    </row>
    <row r="730" spans="2:52" ht="16.5" customHeight="1" thickBot="1">
      <c r="B730" s="335"/>
      <c r="C730" s="347"/>
      <c r="D730" s="348"/>
      <c r="E730" s="348"/>
      <c r="F730" s="378"/>
      <c r="G730" s="378"/>
      <c r="H730" s="371"/>
      <c r="I730" s="347"/>
      <c r="J730" s="348"/>
      <c r="K730" s="348"/>
      <c r="L730" s="378"/>
      <c r="M730" s="378"/>
      <c r="N730" s="371"/>
      <c r="O730" s="347"/>
      <c r="P730" s="348"/>
      <c r="Q730" s="348"/>
      <c r="R730" s="378"/>
      <c r="S730" s="378"/>
      <c r="T730" s="371"/>
      <c r="AZ730" s="82">
        <v>1</v>
      </c>
    </row>
    <row r="731" spans="2:52" ht="24.75" customHeight="1">
      <c r="B731" s="335"/>
      <c r="C731" s="340" t="s">
        <v>760</v>
      </c>
      <c r="D731" s="341"/>
      <c r="E731" s="342"/>
      <c r="F731" s="343" t="s">
        <v>759</v>
      </c>
      <c r="G731" s="338"/>
      <c r="H731" s="339"/>
      <c r="I731" s="340" t="s">
        <v>760</v>
      </c>
      <c r="J731" s="341"/>
      <c r="K731" s="342"/>
      <c r="L731" s="343" t="s">
        <v>759</v>
      </c>
      <c r="M731" s="338"/>
      <c r="N731" s="339"/>
      <c r="O731" s="340" t="s">
        <v>760</v>
      </c>
      <c r="P731" s="341"/>
      <c r="Q731" s="342"/>
      <c r="R731" s="343" t="s">
        <v>759</v>
      </c>
      <c r="S731" s="338"/>
      <c r="T731" s="339"/>
      <c r="AZ731" s="82">
        <v>1</v>
      </c>
    </row>
    <row r="732" spans="2:52" ht="24.75" customHeight="1">
      <c r="B732" s="336"/>
      <c r="C732" s="345"/>
      <c r="D732" s="378"/>
      <c r="E732" s="176" t="s">
        <v>340</v>
      </c>
      <c r="F732" s="378"/>
      <c r="G732" s="378"/>
      <c r="H732" s="180" t="s">
        <v>340</v>
      </c>
      <c r="I732" s="345"/>
      <c r="J732" s="378"/>
      <c r="K732" s="176" t="s">
        <v>340</v>
      </c>
      <c r="L732" s="378"/>
      <c r="M732" s="378"/>
      <c r="N732" s="180" t="s">
        <v>340</v>
      </c>
      <c r="O732" s="345"/>
      <c r="P732" s="378"/>
      <c r="Q732" s="176" t="s">
        <v>340</v>
      </c>
      <c r="R732" s="378"/>
      <c r="S732" s="378"/>
      <c r="T732" s="156" t="s">
        <v>340</v>
      </c>
      <c r="AZ732" s="82">
        <v>1</v>
      </c>
    </row>
    <row r="733" spans="2:52" ht="24.75" customHeight="1">
      <c r="B733" s="170" t="s">
        <v>201</v>
      </c>
      <c r="C733" s="396">
        <f>'●1-5DB'!LH5</f>
        <v>12634682</v>
      </c>
      <c r="D733" s="397"/>
      <c r="E733" s="177">
        <f>IF(C733="-","-",RANK(C733,C$733:D$758))</f>
        <v>1</v>
      </c>
      <c r="F733" s="398">
        <v>12648003</v>
      </c>
      <c r="G733" s="397"/>
      <c r="H733" s="181">
        <v>1</v>
      </c>
      <c r="I733" s="396">
        <f>'●1-5DB'!LI5</f>
        <v>11483521</v>
      </c>
      <c r="J733" s="397"/>
      <c r="K733" s="177">
        <f>IF(I733="-","-",RANK(I733,I$733:J$758))</f>
        <v>1</v>
      </c>
      <c r="L733" s="398">
        <v>11312215</v>
      </c>
      <c r="M733" s="397"/>
      <c r="N733" s="181">
        <v>1</v>
      </c>
      <c r="O733" s="396">
        <f>'●1-5DB'!LJ5</f>
        <v>1151161</v>
      </c>
      <c r="P733" s="397"/>
      <c r="Q733" s="177">
        <f>IF(O733="-","-",RANK(O733,O$733:P$758))</f>
        <v>1</v>
      </c>
      <c r="R733" s="398">
        <v>1335788</v>
      </c>
      <c r="S733" s="397"/>
      <c r="T733" s="157">
        <v>1</v>
      </c>
      <c r="AZ733" s="82">
        <v>1</v>
      </c>
    </row>
    <row r="734" spans="2:52" ht="24.75" customHeight="1">
      <c r="B734" s="170" t="s">
        <v>202</v>
      </c>
      <c r="C734" s="396">
        <f>'●1-5DB'!LH6</f>
        <v>4011048</v>
      </c>
      <c r="D734" s="397"/>
      <c r="E734" s="177">
        <f t="shared" ref="E734:E758" si="48">IF(C734="-","-",RANK(C734,C$733:D$758))</f>
        <v>7</v>
      </c>
      <c r="F734" s="398">
        <v>4064280</v>
      </c>
      <c r="G734" s="397"/>
      <c r="H734" s="181">
        <v>7</v>
      </c>
      <c r="I734" s="396">
        <f>'●1-5DB'!LI6</f>
        <v>3822856</v>
      </c>
      <c r="J734" s="397"/>
      <c r="K734" s="177">
        <f>IF(I734="-","-",RANK(I734,I$733:J$758))</f>
        <v>5</v>
      </c>
      <c r="L734" s="398">
        <v>3845142</v>
      </c>
      <c r="M734" s="397"/>
      <c r="N734" s="181">
        <v>5</v>
      </c>
      <c r="O734" s="396">
        <f>'●1-5DB'!LJ6</f>
        <v>188192</v>
      </c>
      <c r="P734" s="397"/>
      <c r="Q734" s="177">
        <f t="shared" ref="Q734:Q758" si="49">IF(O734="-","-",RANK(O734,O$733:P$758))</f>
        <v>14</v>
      </c>
      <c r="R734" s="398">
        <v>219138</v>
      </c>
      <c r="S734" s="397"/>
      <c r="T734" s="157">
        <v>14</v>
      </c>
      <c r="AZ734" s="82">
        <v>1</v>
      </c>
    </row>
    <row r="735" spans="2:52" ht="24.75" customHeight="1">
      <c r="B735" s="170" t="s">
        <v>203</v>
      </c>
      <c r="C735" s="396">
        <f>'●1-5DB'!LH7</f>
        <v>1856002</v>
      </c>
      <c r="D735" s="397"/>
      <c r="E735" s="177">
        <f t="shared" si="48"/>
        <v>21</v>
      </c>
      <c r="F735" s="398">
        <v>1896767</v>
      </c>
      <c r="G735" s="397"/>
      <c r="H735" s="181">
        <v>21</v>
      </c>
      <c r="I735" s="396">
        <f>'●1-5DB'!LI7</f>
        <v>1681041</v>
      </c>
      <c r="J735" s="397"/>
      <c r="K735" s="177">
        <f t="shared" ref="K735:K758" si="50">IF(I735="-","-",RANK(I735,I$733:J$758))</f>
        <v>21</v>
      </c>
      <c r="L735" s="398">
        <v>1694255</v>
      </c>
      <c r="M735" s="397"/>
      <c r="N735" s="181">
        <v>21</v>
      </c>
      <c r="O735" s="396">
        <f>'●1-5DB'!LJ7</f>
        <v>174947</v>
      </c>
      <c r="P735" s="397"/>
      <c r="Q735" s="177">
        <f t="shared" si="49"/>
        <v>15</v>
      </c>
      <c r="R735" s="398">
        <v>202500</v>
      </c>
      <c r="S735" s="397"/>
      <c r="T735" s="157">
        <v>15</v>
      </c>
      <c r="AZ735" s="82">
        <v>1</v>
      </c>
    </row>
    <row r="736" spans="2:52" ht="24.75" customHeight="1">
      <c r="B736" s="170" t="s">
        <v>204</v>
      </c>
      <c r="C736" s="396">
        <f>'●1-5DB'!LH8</f>
        <v>4031076</v>
      </c>
      <c r="D736" s="397"/>
      <c r="E736" s="177">
        <f t="shared" si="48"/>
        <v>6</v>
      </c>
      <c r="F736" s="398">
        <v>4087356</v>
      </c>
      <c r="G736" s="397"/>
      <c r="H736" s="181">
        <v>6</v>
      </c>
      <c r="I736" s="396">
        <f>'●1-5DB'!LI8</f>
        <v>3661304</v>
      </c>
      <c r="J736" s="397"/>
      <c r="K736" s="177">
        <f t="shared" si="50"/>
        <v>7</v>
      </c>
      <c r="L736" s="398">
        <v>3667451</v>
      </c>
      <c r="M736" s="397"/>
      <c r="N736" s="181">
        <v>7</v>
      </c>
      <c r="O736" s="396">
        <f>'●1-5DB'!LJ8</f>
        <v>369377</v>
      </c>
      <c r="P736" s="397"/>
      <c r="Q736" s="177">
        <f t="shared" si="49"/>
        <v>4</v>
      </c>
      <c r="R736" s="398">
        <v>419505</v>
      </c>
      <c r="S736" s="397"/>
      <c r="T736" s="157">
        <v>4</v>
      </c>
      <c r="AZ736" s="82">
        <v>1</v>
      </c>
    </row>
    <row r="737" spans="2:52" ht="24.75" customHeight="1">
      <c r="B737" s="170" t="s">
        <v>205</v>
      </c>
      <c r="C737" s="396">
        <f>'●1-5DB'!LH9</f>
        <v>3172240</v>
      </c>
      <c r="D737" s="397"/>
      <c r="E737" s="177">
        <f t="shared" si="48"/>
        <v>10</v>
      </c>
      <c r="F737" s="398">
        <v>3060079</v>
      </c>
      <c r="G737" s="397"/>
      <c r="H737" s="181">
        <v>10</v>
      </c>
      <c r="I737" s="396">
        <f>'●1-5DB'!LI9</f>
        <v>2923463</v>
      </c>
      <c r="J737" s="397"/>
      <c r="K737" s="177">
        <f t="shared" si="50"/>
        <v>10</v>
      </c>
      <c r="L737" s="398">
        <v>2767256</v>
      </c>
      <c r="M737" s="397"/>
      <c r="N737" s="181">
        <v>10</v>
      </c>
      <c r="O737" s="396">
        <f>'●1-5DB'!LJ9</f>
        <v>248777</v>
      </c>
      <c r="P737" s="397"/>
      <c r="Q737" s="177">
        <f t="shared" si="49"/>
        <v>9</v>
      </c>
      <c r="R737" s="398">
        <v>292823</v>
      </c>
      <c r="S737" s="397"/>
      <c r="T737" s="157">
        <v>9</v>
      </c>
      <c r="AZ737" s="82">
        <v>1</v>
      </c>
    </row>
    <row r="738" spans="2:52" ht="24.75" customHeight="1">
      <c r="B738" s="170" t="s">
        <v>206</v>
      </c>
      <c r="C738" s="396">
        <f>'●1-5DB'!LH10</f>
        <v>4185691</v>
      </c>
      <c r="D738" s="397"/>
      <c r="E738" s="177">
        <f t="shared" si="48"/>
        <v>4</v>
      </c>
      <c r="F738" s="398">
        <v>4254310</v>
      </c>
      <c r="G738" s="397"/>
      <c r="H738" s="181">
        <v>4</v>
      </c>
      <c r="I738" s="396">
        <f>'●1-5DB'!LI10</f>
        <v>3863044</v>
      </c>
      <c r="J738" s="397"/>
      <c r="K738" s="177">
        <f t="shared" si="50"/>
        <v>4</v>
      </c>
      <c r="L738" s="398">
        <v>3891085</v>
      </c>
      <c r="M738" s="397"/>
      <c r="N738" s="181">
        <v>4</v>
      </c>
      <c r="O738" s="396">
        <f>'●1-5DB'!LJ10</f>
        <v>321865</v>
      </c>
      <c r="P738" s="397"/>
      <c r="Q738" s="177">
        <f t="shared" si="49"/>
        <v>7</v>
      </c>
      <c r="R738" s="398">
        <v>363061</v>
      </c>
      <c r="S738" s="397"/>
      <c r="T738" s="157">
        <v>7</v>
      </c>
      <c r="AZ738" s="82">
        <v>1</v>
      </c>
    </row>
    <row r="739" spans="2:52" ht="24.75" customHeight="1">
      <c r="B739" s="170" t="s">
        <v>207</v>
      </c>
      <c r="C739" s="396">
        <f>'●1-5DB'!LH11</f>
        <v>2125858</v>
      </c>
      <c r="D739" s="397"/>
      <c r="E739" s="177">
        <f t="shared" si="48"/>
        <v>16</v>
      </c>
      <c r="F739" s="398">
        <v>2103366</v>
      </c>
      <c r="G739" s="397"/>
      <c r="H739" s="181">
        <v>18</v>
      </c>
      <c r="I739" s="396">
        <f>'●1-5DB'!LI11</f>
        <v>1964180</v>
      </c>
      <c r="J739" s="397"/>
      <c r="K739" s="177">
        <f t="shared" si="50"/>
        <v>16</v>
      </c>
      <c r="L739" s="398">
        <v>1917805</v>
      </c>
      <c r="M739" s="397"/>
      <c r="N739" s="181">
        <v>18</v>
      </c>
      <c r="O739" s="396">
        <f>'●1-5DB'!LJ11</f>
        <v>161625</v>
      </c>
      <c r="P739" s="397"/>
      <c r="Q739" s="177">
        <f t="shared" si="49"/>
        <v>18</v>
      </c>
      <c r="R739" s="398">
        <v>185533</v>
      </c>
      <c r="S739" s="397"/>
      <c r="T739" s="157">
        <v>20</v>
      </c>
      <c r="AZ739" s="82">
        <v>1</v>
      </c>
    </row>
    <row r="740" spans="2:52" ht="24.75" customHeight="1">
      <c r="B740" s="170" t="s">
        <v>208</v>
      </c>
      <c r="C740" s="396">
        <f>'●1-5DB'!LH12</f>
        <v>3643529</v>
      </c>
      <c r="D740" s="397"/>
      <c r="E740" s="177">
        <f t="shared" si="48"/>
        <v>8</v>
      </c>
      <c r="F740" s="398">
        <v>3583319</v>
      </c>
      <c r="G740" s="397"/>
      <c r="H740" s="181">
        <v>8</v>
      </c>
      <c r="I740" s="396">
        <f>'●1-5DB'!LI12</f>
        <v>3308936</v>
      </c>
      <c r="J740" s="397"/>
      <c r="K740" s="177">
        <f t="shared" si="50"/>
        <v>9</v>
      </c>
      <c r="L740" s="398">
        <v>3202509</v>
      </c>
      <c r="M740" s="397"/>
      <c r="N740" s="181">
        <v>8</v>
      </c>
      <c r="O740" s="396">
        <f>'●1-5DB'!LJ12</f>
        <v>334589</v>
      </c>
      <c r="P740" s="397"/>
      <c r="Q740" s="177">
        <f t="shared" si="49"/>
        <v>6</v>
      </c>
      <c r="R740" s="398">
        <v>380809</v>
      </c>
      <c r="S740" s="397"/>
      <c r="T740" s="157">
        <v>6</v>
      </c>
      <c r="AZ740" s="82">
        <v>1</v>
      </c>
    </row>
    <row r="741" spans="2:52" ht="24.75" customHeight="1">
      <c r="B741" s="170" t="s">
        <v>209</v>
      </c>
      <c r="C741" s="396">
        <f>'●1-5DB'!LH13</f>
        <v>6437949</v>
      </c>
      <c r="D741" s="397"/>
      <c r="E741" s="177">
        <f t="shared" si="48"/>
        <v>2</v>
      </c>
      <c r="F741" s="398">
        <v>6222143</v>
      </c>
      <c r="G741" s="397"/>
      <c r="H741" s="181">
        <v>3</v>
      </c>
      <c r="I741" s="396">
        <f>'●1-5DB'!LI13</f>
        <v>5801683</v>
      </c>
      <c r="J741" s="397"/>
      <c r="K741" s="177">
        <f t="shared" si="50"/>
        <v>2</v>
      </c>
      <c r="L741" s="398">
        <v>5513150</v>
      </c>
      <c r="M741" s="397"/>
      <c r="N741" s="181">
        <v>3</v>
      </c>
      <c r="O741" s="396">
        <f>'●1-5DB'!LJ13</f>
        <v>636266</v>
      </c>
      <c r="P741" s="397"/>
      <c r="Q741" s="177">
        <f t="shared" si="49"/>
        <v>2</v>
      </c>
      <c r="R741" s="398">
        <v>708993</v>
      </c>
      <c r="S741" s="397"/>
      <c r="T741" s="157">
        <v>2</v>
      </c>
      <c r="AZ741" s="82">
        <v>1</v>
      </c>
    </row>
    <row r="742" spans="2:52" ht="24.75" customHeight="1">
      <c r="B742" s="170" t="s">
        <v>210</v>
      </c>
      <c r="C742" s="396">
        <f>'●1-5DB'!LH14</f>
        <v>2680614</v>
      </c>
      <c r="D742" s="397"/>
      <c r="E742" s="177">
        <f t="shared" si="48"/>
        <v>13</v>
      </c>
      <c r="F742" s="398">
        <v>2672135</v>
      </c>
      <c r="G742" s="397"/>
      <c r="H742" s="181">
        <v>13</v>
      </c>
      <c r="I742" s="396">
        <f>'●1-5DB'!LI14</f>
        <v>2463470</v>
      </c>
      <c r="J742" s="397"/>
      <c r="K742" s="177">
        <f t="shared" si="50"/>
        <v>13</v>
      </c>
      <c r="L742" s="398">
        <v>2415962</v>
      </c>
      <c r="M742" s="397"/>
      <c r="N742" s="181">
        <v>13</v>
      </c>
      <c r="O742" s="396">
        <f>'●1-5DB'!LJ14</f>
        <v>216984</v>
      </c>
      <c r="P742" s="397"/>
      <c r="Q742" s="177">
        <f t="shared" si="49"/>
        <v>11</v>
      </c>
      <c r="R742" s="398">
        <v>256011</v>
      </c>
      <c r="S742" s="397"/>
      <c r="T742" s="157">
        <v>11</v>
      </c>
      <c r="AZ742" s="82">
        <v>1</v>
      </c>
    </row>
    <row r="743" spans="2:52" ht="24.75" customHeight="1">
      <c r="B743" s="170" t="s">
        <v>211</v>
      </c>
      <c r="C743" s="396">
        <f>'●1-5DB'!LH15</f>
        <v>3516766</v>
      </c>
      <c r="D743" s="397"/>
      <c r="E743" s="177">
        <f t="shared" si="48"/>
        <v>9</v>
      </c>
      <c r="F743" s="398">
        <v>3398688</v>
      </c>
      <c r="G743" s="397"/>
      <c r="H743" s="181">
        <v>9</v>
      </c>
      <c r="I743" s="396">
        <f>'●1-5DB'!LI15</f>
        <v>3326994</v>
      </c>
      <c r="J743" s="397"/>
      <c r="K743" s="177">
        <f t="shared" si="50"/>
        <v>8</v>
      </c>
      <c r="L743" s="398">
        <v>3167205</v>
      </c>
      <c r="M743" s="397"/>
      <c r="N743" s="181">
        <v>9</v>
      </c>
      <c r="O743" s="396">
        <f>'●1-5DB'!LJ15</f>
        <v>189772</v>
      </c>
      <c r="P743" s="397"/>
      <c r="Q743" s="177">
        <f t="shared" si="49"/>
        <v>13</v>
      </c>
      <c r="R743" s="398">
        <v>231483</v>
      </c>
      <c r="S743" s="397"/>
      <c r="T743" s="157">
        <v>13</v>
      </c>
      <c r="AZ743" s="82">
        <v>1</v>
      </c>
    </row>
    <row r="744" spans="2:52" ht="24.75" customHeight="1">
      <c r="B744" s="170" t="s">
        <v>212</v>
      </c>
      <c r="C744" s="396">
        <f>'●1-5DB'!LH16</f>
        <v>3131815</v>
      </c>
      <c r="D744" s="397"/>
      <c r="E744" s="177">
        <f t="shared" si="48"/>
        <v>11</v>
      </c>
      <c r="F744" s="398">
        <v>3034809</v>
      </c>
      <c r="G744" s="397"/>
      <c r="H744" s="181">
        <v>11</v>
      </c>
      <c r="I744" s="396">
        <f>'●1-5DB'!LI16</f>
        <v>2847852</v>
      </c>
      <c r="J744" s="397"/>
      <c r="K744" s="177">
        <f t="shared" si="50"/>
        <v>11</v>
      </c>
      <c r="L744" s="398">
        <v>2711401</v>
      </c>
      <c r="M744" s="397"/>
      <c r="N744" s="181">
        <v>11</v>
      </c>
      <c r="O744" s="396">
        <f>'●1-5DB'!LJ16</f>
        <v>283963</v>
      </c>
      <c r="P744" s="397"/>
      <c r="Q744" s="177">
        <f t="shared" si="49"/>
        <v>8</v>
      </c>
      <c r="R744" s="398">
        <v>323408</v>
      </c>
      <c r="S744" s="397"/>
      <c r="T744" s="157">
        <v>8</v>
      </c>
      <c r="AZ744" s="82">
        <v>1</v>
      </c>
    </row>
    <row r="745" spans="2:52" ht="24.75" customHeight="1">
      <c r="B745" s="170" t="s">
        <v>213</v>
      </c>
      <c r="C745" s="396">
        <f>'●1-5DB'!LH17</f>
        <v>4107734</v>
      </c>
      <c r="D745" s="397"/>
      <c r="E745" s="177">
        <f t="shared" si="48"/>
        <v>5</v>
      </c>
      <c r="F745" s="398">
        <v>4153321</v>
      </c>
      <c r="G745" s="397"/>
      <c r="H745" s="181">
        <v>5</v>
      </c>
      <c r="I745" s="396">
        <f>'●1-5DB'!LI17</f>
        <v>3748604</v>
      </c>
      <c r="J745" s="397"/>
      <c r="K745" s="177">
        <f t="shared" si="50"/>
        <v>6</v>
      </c>
      <c r="L745" s="398">
        <v>3736002</v>
      </c>
      <c r="M745" s="397"/>
      <c r="N745" s="181">
        <v>6</v>
      </c>
      <c r="O745" s="396">
        <f>'●1-5DB'!LJ17</f>
        <v>357513</v>
      </c>
      <c r="P745" s="397"/>
      <c r="Q745" s="177">
        <f t="shared" si="49"/>
        <v>5</v>
      </c>
      <c r="R745" s="398">
        <v>415541</v>
      </c>
      <c r="S745" s="397"/>
      <c r="T745" s="157">
        <v>5</v>
      </c>
      <c r="AZ745" s="82">
        <v>1</v>
      </c>
    </row>
    <row r="746" spans="2:52" ht="24.75" customHeight="1">
      <c r="B746" s="170" t="s">
        <v>214</v>
      </c>
      <c r="C746" s="396">
        <f>'●1-5DB'!LH18</f>
        <v>2226606</v>
      </c>
      <c r="D746" s="397"/>
      <c r="E746" s="177">
        <f t="shared" si="48"/>
        <v>15</v>
      </c>
      <c r="F746" s="398">
        <v>2152210</v>
      </c>
      <c r="G746" s="397"/>
      <c r="H746" s="181">
        <v>15</v>
      </c>
      <c r="I746" s="396">
        <f>'●1-5DB'!LI18</f>
        <v>2071450</v>
      </c>
      <c r="J746" s="397"/>
      <c r="K746" s="177">
        <f t="shared" si="50"/>
        <v>15</v>
      </c>
      <c r="L746" s="398">
        <v>1963071</v>
      </c>
      <c r="M746" s="397"/>
      <c r="N746" s="181">
        <v>15</v>
      </c>
      <c r="O746" s="396">
        <f>'●1-5DB'!LJ18</f>
        <v>155063</v>
      </c>
      <c r="P746" s="397"/>
      <c r="Q746" s="177">
        <f t="shared" si="49"/>
        <v>20</v>
      </c>
      <c r="R746" s="398">
        <v>188985</v>
      </c>
      <c r="S746" s="397"/>
      <c r="T746" s="157">
        <v>18</v>
      </c>
      <c r="AZ746" s="82">
        <v>1</v>
      </c>
    </row>
    <row r="747" spans="2:52" ht="24.75" customHeight="1">
      <c r="B747" s="170" t="s">
        <v>215</v>
      </c>
      <c r="C747" s="396">
        <f>'●1-5DB'!LH19</f>
        <v>1767480</v>
      </c>
      <c r="D747" s="397"/>
      <c r="E747" s="177">
        <f t="shared" si="48"/>
        <v>22</v>
      </c>
      <c r="F747" s="398">
        <v>1552965</v>
      </c>
      <c r="G747" s="397"/>
      <c r="H747" s="181">
        <v>23</v>
      </c>
      <c r="I747" s="396">
        <f>'●1-5DB'!LI19</f>
        <v>1666445</v>
      </c>
      <c r="J747" s="397"/>
      <c r="K747" s="177">
        <f t="shared" si="50"/>
        <v>22</v>
      </c>
      <c r="L747" s="398">
        <v>1432668</v>
      </c>
      <c r="M747" s="397"/>
      <c r="N747" s="181">
        <v>22</v>
      </c>
      <c r="O747" s="396">
        <f>'●1-5DB'!LJ19</f>
        <v>100998</v>
      </c>
      <c r="P747" s="397"/>
      <c r="Q747" s="177">
        <f t="shared" si="49"/>
        <v>23</v>
      </c>
      <c r="R747" s="398">
        <v>120033</v>
      </c>
      <c r="S747" s="397"/>
      <c r="T747" s="157">
        <v>23</v>
      </c>
      <c r="AZ747" s="82">
        <v>1</v>
      </c>
    </row>
    <row r="748" spans="2:52" ht="24.75" customHeight="1">
      <c r="B748" s="171" t="s">
        <v>216</v>
      </c>
      <c r="C748" s="402">
        <f>'●1-5DB'!LH20</f>
        <v>779474</v>
      </c>
      <c r="D748" s="403"/>
      <c r="E748" s="178">
        <f t="shared" si="48"/>
        <v>26</v>
      </c>
      <c r="F748" s="404">
        <v>794958</v>
      </c>
      <c r="G748" s="403"/>
      <c r="H748" s="182">
        <v>26</v>
      </c>
      <c r="I748" s="402">
        <f>'●1-5DB'!LI20</f>
        <v>724753</v>
      </c>
      <c r="J748" s="403"/>
      <c r="K748" s="178">
        <f t="shared" si="50"/>
        <v>26</v>
      </c>
      <c r="L748" s="404">
        <v>727318</v>
      </c>
      <c r="M748" s="403"/>
      <c r="N748" s="182">
        <v>26</v>
      </c>
      <c r="O748" s="402">
        <f>'●1-5DB'!LJ20</f>
        <v>54721</v>
      </c>
      <c r="P748" s="403"/>
      <c r="Q748" s="178">
        <f t="shared" si="49"/>
        <v>26</v>
      </c>
      <c r="R748" s="404">
        <v>67640</v>
      </c>
      <c r="S748" s="403"/>
      <c r="T748" s="175">
        <v>26</v>
      </c>
      <c r="AZ748" s="82">
        <v>1</v>
      </c>
    </row>
    <row r="749" spans="2:52" ht="24.75" customHeight="1">
      <c r="B749" s="170" t="s">
        <v>217</v>
      </c>
      <c r="C749" s="396">
        <f>'●1-5DB'!LH21</f>
        <v>1937557</v>
      </c>
      <c r="D749" s="397"/>
      <c r="E749" s="177">
        <f t="shared" si="48"/>
        <v>19</v>
      </c>
      <c r="F749" s="398">
        <v>1950948</v>
      </c>
      <c r="G749" s="397"/>
      <c r="H749" s="181">
        <v>19</v>
      </c>
      <c r="I749" s="396">
        <f>'●1-5DB'!LI21</f>
        <v>1768623</v>
      </c>
      <c r="J749" s="397"/>
      <c r="K749" s="177">
        <f t="shared" si="50"/>
        <v>19</v>
      </c>
      <c r="L749" s="398">
        <v>1754872</v>
      </c>
      <c r="M749" s="397"/>
      <c r="N749" s="181">
        <v>19</v>
      </c>
      <c r="O749" s="396">
        <f>'●1-5DB'!LJ21</f>
        <v>168895</v>
      </c>
      <c r="P749" s="397"/>
      <c r="Q749" s="177">
        <f t="shared" si="49"/>
        <v>17</v>
      </c>
      <c r="R749" s="398">
        <v>196021</v>
      </c>
      <c r="S749" s="397"/>
      <c r="T749" s="157">
        <v>17</v>
      </c>
      <c r="AZ749" s="82">
        <v>1</v>
      </c>
    </row>
    <row r="750" spans="2:52" ht="24.75" customHeight="1">
      <c r="B750" s="170" t="s">
        <v>218</v>
      </c>
      <c r="C750" s="396">
        <f>'●1-5DB'!LH22</f>
        <v>1606546</v>
      </c>
      <c r="D750" s="397"/>
      <c r="E750" s="177">
        <f t="shared" si="48"/>
        <v>23</v>
      </c>
      <c r="F750" s="398">
        <v>1578103</v>
      </c>
      <c r="G750" s="397"/>
      <c r="H750" s="181">
        <v>22</v>
      </c>
      <c r="I750" s="396">
        <f>'●1-5DB'!LI22</f>
        <v>1452122</v>
      </c>
      <c r="J750" s="397"/>
      <c r="K750" s="177">
        <f t="shared" si="50"/>
        <v>23</v>
      </c>
      <c r="L750" s="398">
        <v>1404779</v>
      </c>
      <c r="M750" s="397"/>
      <c r="N750" s="181">
        <v>23</v>
      </c>
      <c r="O750" s="396">
        <f>'●1-5DB'!LJ22</f>
        <v>154241</v>
      </c>
      <c r="P750" s="397"/>
      <c r="Q750" s="177">
        <f t="shared" si="49"/>
        <v>21</v>
      </c>
      <c r="R750" s="398">
        <v>173121</v>
      </c>
      <c r="S750" s="397"/>
      <c r="T750" s="157">
        <v>21</v>
      </c>
      <c r="AZ750" s="82">
        <v>1</v>
      </c>
    </row>
    <row r="751" spans="2:52" ht="24.75" customHeight="1">
      <c r="B751" s="170" t="s">
        <v>219</v>
      </c>
      <c r="C751" s="396">
        <f>'●1-5DB'!LH23</f>
        <v>1899349</v>
      </c>
      <c r="D751" s="397"/>
      <c r="E751" s="177">
        <f t="shared" si="48"/>
        <v>20</v>
      </c>
      <c r="F751" s="398">
        <v>1915064</v>
      </c>
      <c r="G751" s="397"/>
      <c r="H751" s="181">
        <v>20</v>
      </c>
      <c r="I751" s="396">
        <f>'●1-5DB'!LI23</f>
        <v>1742867</v>
      </c>
      <c r="J751" s="397"/>
      <c r="K751" s="177">
        <f t="shared" si="50"/>
        <v>20</v>
      </c>
      <c r="L751" s="398">
        <v>1728436</v>
      </c>
      <c r="M751" s="397"/>
      <c r="N751" s="181">
        <v>20</v>
      </c>
      <c r="O751" s="396">
        <f>'●1-5DB'!LJ23</f>
        <v>156441</v>
      </c>
      <c r="P751" s="397"/>
      <c r="Q751" s="177">
        <f t="shared" si="49"/>
        <v>19</v>
      </c>
      <c r="R751" s="398">
        <v>186544</v>
      </c>
      <c r="S751" s="397"/>
      <c r="T751" s="157">
        <v>19</v>
      </c>
      <c r="AZ751" s="82">
        <v>1</v>
      </c>
    </row>
    <row r="752" spans="2:52" ht="24.75" customHeight="1">
      <c r="B752" s="170" t="s">
        <v>220</v>
      </c>
      <c r="C752" s="396">
        <f>'●1-5DB'!LH24</f>
        <v>2521927</v>
      </c>
      <c r="D752" s="397"/>
      <c r="E752" s="177">
        <f t="shared" si="48"/>
        <v>14</v>
      </c>
      <c r="F752" s="398">
        <v>2467723</v>
      </c>
      <c r="G752" s="397"/>
      <c r="H752" s="181">
        <v>14</v>
      </c>
      <c r="I752" s="396">
        <f>'●1-5DB'!LI24</f>
        <v>2303347</v>
      </c>
      <c r="J752" s="397"/>
      <c r="K752" s="177">
        <f t="shared" si="50"/>
        <v>14</v>
      </c>
      <c r="L752" s="398">
        <v>2210968</v>
      </c>
      <c r="M752" s="397"/>
      <c r="N752" s="181">
        <v>14</v>
      </c>
      <c r="O752" s="396">
        <f>'●1-5DB'!LJ24</f>
        <v>218580</v>
      </c>
      <c r="P752" s="397"/>
      <c r="Q752" s="177">
        <f t="shared" si="49"/>
        <v>10</v>
      </c>
      <c r="R752" s="398">
        <v>256755</v>
      </c>
      <c r="S752" s="397"/>
      <c r="T752" s="157">
        <v>10</v>
      </c>
      <c r="AZ752" s="82">
        <v>1</v>
      </c>
    </row>
    <row r="753" spans="2:52" ht="24.75" customHeight="1">
      <c r="B753" s="170" t="s">
        <v>221</v>
      </c>
      <c r="C753" s="396">
        <f>'●1-5DB'!LH25</f>
        <v>1214579</v>
      </c>
      <c r="D753" s="397"/>
      <c r="E753" s="177">
        <f t="shared" si="48"/>
        <v>24</v>
      </c>
      <c r="F753" s="398">
        <v>1232363</v>
      </c>
      <c r="G753" s="397"/>
      <c r="H753" s="181">
        <v>24</v>
      </c>
      <c r="I753" s="396">
        <f>'●1-5DB'!LI25</f>
        <v>1114713</v>
      </c>
      <c r="J753" s="397"/>
      <c r="K753" s="177">
        <f t="shared" si="50"/>
        <v>24</v>
      </c>
      <c r="L753" s="398">
        <v>1116207</v>
      </c>
      <c r="M753" s="397"/>
      <c r="N753" s="181">
        <v>24</v>
      </c>
      <c r="O753" s="396">
        <f>'●1-5DB'!LJ25</f>
        <v>99856</v>
      </c>
      <c r="P753" s="397"/>
      <c r="Q753" s="177">
        <f t="shared" si="49"/>
        <v>24</v>
      </c>
      <c r="R753" s="398">
        <v>115963</v>
      </c>
      <c r="S753" s="397"/>
      <c r="T753" s="157">
        <v>24</v>
      </c>
      <c r="AZ753" s="82">
        <v>1</v>
      </c>
    </row>
    <row r="754" spans="2:52" ht="24.75" customHeight="1">
      <c r="B754" s="170" t="s">
        <v>222</v>
      </c>
      <c r="C754" s="396">
        <f>'●1-5DB'!LH26</f>
        <v>1945048</v>
      </c>
      <c r="D754" s="397"/>
      <c r="E754" s="177">
        <f t="shared" si="48"/>
        <v>18</v>
      </c>
      <c r="F754" s="398">
        <v>2104564</v>
      </c>
      <c r="G754" s="397"/>
      <c r="H754" s="181">
        <v>17</v>
      </c>
      <c r="I754" s="396">
        <f>'●1-5DB'!LI26</f>
        <v>1808707</v>
      </c>
      <c r="J754" s="397"/>
      <c r="K754" s="177">
        <f t="shared" si="50"/>
        <v>18</v>
      </c>
      <c r="L754" s="398">
        <v>1943146</v>
      </c>
      <c r="M754" s="397"/>
      <c r="N754" s="181">
        <v>16</v>
      </c>
      <c r="O754" s="396">
        <f>'●1-5DB'!LJ26</f>
        <v>136341</v>
      </c>
      <c r="P754" s="397"/>
      <c r="Q754" s="177">
        <f t="shared" si="49"/>
        <v>22</v>
      </c>
      <c r="R754" s="398">
        <v>161417</v>
      </c>
      <c r="S754" s="397"/>
      <c r="T754" s="157">
        <v>22</v>
      </c>
      <c r="AZ754" s="82">
        <v>1</v>
      </c>
    </row>
    <row r="755" spans="2:52" ht="24.75" customHeight="1">
      <c r="B755" s="170" t="s">
        <v>223</v>
      </c>
      <c r="C755" s="396">
        <f>'●1-5DB'!LH27</f>
        <v>2085238</v>
      </c>
      <c r="D755" s="397"/>
      <c r="E755" s="177">
        <f t="shared" si="48"/>
        <v>17</v>
      </c>
      <c r="F755" s="398">
        <v>2119102</v>
      </c>
      <c r="G755" s="397"/>
      <c r="H755" s="181">
        <v>16</v>
      </c>
      <c r="I755" s="396">
        <f>'●1-5DB'!LI27</f>
        <v>1913417</v>
      </c>
      <c r="J755" s="397"/>
      <c r="K755" s="177">
        <f t="shared" si="50"/>
        <v>17</v>
      </c>
      <c r="L755" s="398">
        <v>1918363</v>
      </c>
      <c r="M755" s="397"/>
      <c r="N755" s="181">
        <v>17</v>
      </c>
      <c r="O755" s="396">
        <f>'●1-5DB'!LJ27</f>
        <v>171809</v>
      </c>
      <c r="P755" s="397"/>
      <c r="Q755" s="177">
        <f t="shared" si="49"/>
        <v>16</v>
      </c>
      <c r="R755" s="398">
        <v>200716</v>
      </c>
      <c r="S755" s="397"/>
      <c r="T755" s="157">
        <v>16</v>
      </c>
      <c r="AZ755" s="82">
        <v>1</v>
      </c>
    </row>
    <row r="756" spans="2:52" ht="24.75" customHeight="1">
      <c r="B756" s="170" t="s">
        <v>224</v>
      </c>
      <c r="C756" s="396">
        <f>'●1-5DB'!LH28</f>
        <v>1160606</v>
      </c>
      <c r="D756" s="397"/>
      <c r="E756" s="177">
        <f t="shared" si="48"/>
        <v>25</v>
      </c>
      <c r="F756" s="398">
        <v>1192874</v>
      </c>
      <c r="G756" s="397"/>
      <c r="H756" s="181">
        <v>25</v>
      </c>
      <c r="I756" s="396">
        <f>'●1-5DB'!LI28</f>
        <v>1062683</v>
      </c>
      <c r="J756" s="397"/>
      <c r="K756" s="177">
        <f t="shared" si="50"/>
        <v>25</v>
      </c>
      <c r="L756" s="398">
        <v>1078588</v>
      </c>
      <c r="M756" s="397"/>
      <c r="N756" s="181">
        <v>25</v>
      </c>
      <c r="O756" s="396">
        <f>'●1-5DB'!LJ28</f>
        <v>97923</v>
      </c>
      <c r="P756" s="397"/>
      <c r="Q756" s="177">
        <f t="shared" si="49"/>
        <v>25</v>
      </c>
      <c r="R756" s="398">
        <v>114286</v>
      </c>
      <c r="S756" s="397"/>
      <c r="T756" s="157">
        <v>25</v>
      </c>
      <c r="AZ756" s="82">
        <v>1</v>
      </c>
    </row>
    <row r="757" spans="2:52" ht="24.75" customHeight="1">
      <c r="B757" s="170" t="s">
        <v>225</v>
      </c>
      <c r="C757" s="396">
        <f>'●1-5DB'!LH29</f>
        <v>2727795</v>
      </c>
      <c r="D757" s="397"/>
      <c r="E757" s="177">
        <f t="shared" si="48"/>
        <v>12</v>
      </c>
      <c r="F757" s="398">
        <v>2851761</v>
      </c>
      <c r="G757" s="397"/>
      <c r="H757" s="181">
        <v>12</v>
      </c>
      <c r="I757" s="396">
        <f>'●1-5DB'!LI29</f>
        <v>2511694</v>
      </c>
      <c r="J757" s="397"/>
      <c r="K757" s="177">
        <f t="shared" si="50"/>
        <v>12</v>
      </c>
      <c r="L757" s="398">
        <v>2603195</v>
      </c>
      <c r="M757" s="397"/>
      <c r="N757" s="181">
        <v>12</v>
      </c>
      <c r="O757" s="396">
        <f>'●1-5DB'!LJ29</f>
        <v>216101</v>
      </c>
      <c r="P757" s="397"/>
      <c r="Q757" s="177">
        <f t="shared" si="49"/>
        <v>12</v>
      </c>
      <c r="R757" s="398">
        <v>248566</v>
      </c>
      <c r="S757" s="397"/>
      <c r="T757" s="157">
        <v>12</v>
      </c>
      <c r="AZ757" s="82">
        <v>1</v>
      </c>
    </row>
    <row r="758" spans="2:52" ht="24.75" customHeight="1" thickBot="1">
      <c r="B758" s="170" t="s">
        <v>226</v>
      </c>
      <c r="C758" s="399">
        <f>'●1-5DB'!LH30</f>
        <v>5955935</v>
      </c>
      <c r="D758" s="400"/>
      <c r="E758" s="179">
        <f t="shared" si="48"/>
        <v>3</v>
      </c>
      <c r="F758" s="398">
        <v>6473960</v>
      </c>
      <c r="G758" s="397"/>
      <c r="H758" s="181">
        <v>2</v>
      </c>
      <c r="I758" s="399">
        <f>'●1-5DB'!LI30</f>
        <v>5554660</v>
      </c>
      <c r="J758" s="400"/>
      <c r="K758" s="179">
        <f t="shared" si="50"/>
        <v>3</v>
      </c>
      <c r="L758" s="398">
        <v>5987853</v>
      </c>
      <c r="M758" s="397"/>
      <c r="N758" s="181">
        <v>2</v>
      </c>
      <c r="O758" s="399">
        <f>'●1-5DB'!LJ30</f>
        <v>401142</v>
      </c>
      <c r="P758" s="400"/>
      <c r="Q758" s="179">
        <f t="shared" si="49"/>
        <v>3</v>
      </c>
      <c r="R758" s="398">
        <v>485956</v>
      </c>
      <c r="S758" s="397"/>
      <c r="T758" s="157">
        <v>3</v>
      </c>
      <c r="AZ758" s="82">
        <v>1</v>
      </c>
    </row>
    <row r="759" spans="2:52" ht="24.75" customHeight="1">
      <c r="C759" s="166"/>
      <c r="D759" s="166"/>
      <c r="E759" s="166"/>
      <c r="F759" s="166"/>
      <c r="G759" s="166"/>
      <c r="H759" s="166"/>
      <c r="I759" s="166"/>
      <c r="J759" s="166"/>
      <c r="K759" s="166"/>
      <c r="L759" s="166"/>
      <c r="M759" s="166"/>
      <c r="P759" s="166"/>
    </row>
    <row r="760" spans="2:52" ht="24.75" customHeight="1">
      <c r="C760" s="82"/>
      <c r="D760" s="82"/>
      <c r="E760" s="82"/>
      <c r="F760" s="82"/>
      <c r="G760" s="82"/>
      <c r="H760" s="82"/>
      <c r="I760" s="82"/>
      <c r="J760" s="82"/>
      <c r="K760" s="82"/>
      <c r="L760" s="82"/>
      <c r="M760" s="82"/>
      <c r="P760" s="82"/>
    </row>
    <row r="761" spans="2:52" ht="24.75" customHeight="1">
      <c r="B761" s="85" t="s">
        <v>273</v>
      </c>
      <c r="C761" s="82"/>
      <c r="D761" s="82"/>
      <c r="E761" s="82"/>
      <c r="F761" s="82"/>
      <c r="G761" s="82"/>
      <c r="H761" s="82"/>
      <c r="I761" s="82"/>
      <c r="J761" s="82"/>
      <c r="K761" s="82"/>
      <c r="L761" s="82"/>
      <c r="M761" s="82"/>
      <c r="P761" s="82"/>
      <c r="T761" s="158"/>
    </row>
    <row r="762" spans="2:52" ht="16.5" customHeight="1">
      <c r="B762" s="334" t="s">
        <v>253</v>
      </c>
      <c r="C762" s="337" t="str">
        <f>'●1-5DB'!LK4</f>
        <v>一時借入金利子</v>
      </c>
      <c r="D762" s="338"/>
      <c r="E762" s="338"/>
      <c r="F762" s="338"/>
      <c r="G762" s="338"/>
      <c r="H762" s="339"/>
      <c r="I762" s="337" t="str">
        <f>'●1-5DB'!LL4</f>
        <v>(義務的経費計)</v>
      </c>
      <c r="J762" s="338"/>
      <c r="K762" s="338"/>
      <c r="L762" s="338"/>
      <c r="M762" s="338"/>
      <c r="N762" s="339"/>
      <c r="O762" s="337" t="str">
        <f>'●1-5DB'!LM4</f>
        <v>物件費</v>
      </c>
      <c r="P762" s="338"/>
      <c r="Q762" s="338"/>
      <c r="R762" s="338"/>
      <c r="S762" s="338"/>
      <c r="T762" s="339"/>
    </row>
    <row r="763" spans="2:52" ht="16.5" customHeight="1" thickBot="1">
      <c r="B763" s="335"/>
      <c r="C763" s="347"/>
      <c r="D763" s="348"/>
      <c r="E763" s="348"/>
      <c r="F763" s="348"/>
      <c r="G763" s="348"/>
      <c r="H763" s="370"/>
      <c r="I763" s="347"/>
      <c r="J763" s="348"/>
      <c r="K763" s="348"/>
      <c r="L763" s="348"/>
      <c r="M763" s="348"/>
      <c r="N763" s="370"/>
      <c r="O763" s="347"/>
      <c r="P763" s="348"/>
      <c r="Q763" s="348"/>
      <c r="R763" s="348"/>
      <c r="S763" s="348"/>
      <c r="T763" s="370"/>
    </row>
    <row r="764" spans="2:52" ht="24.75" customHeight="1">
      <c r="B764" s="335"/>
      <c r="C764" s="340" t="s">
        <v>760</v>
      </c>
      <c r="D764" s="341"/>
      <c r="E764" s="342"/>
      <c r="F764" s="343" t="s">
        <v>759</v>
      </c>
      <c r="G764" s="338"/>
      <c r="H764" s="339"/>
      <c r="I764" s="340" t="s">
        <v>760</v>
      </c>
      <c r="J764" s="341"/>
      <c r="K764" s="342"/>
      <c r="L764" s="343" t="s">
        <v>759</v>
      </c>
      <c r="M764" s="338"/>
      <c r="N764" s="339"/>
      <c r="O764" s="340" t="s">
        <v>760</v>
      </c>
      <c r="P764" s="341"/>
      <c r="Q764" s="342"/>
      <c r="R764" s="343" t="s">
        <v>759</v>
      </c>
      <c r="S764" s="338"/>
      <c r="T764" s="339"/>
    </row>
    <row r="765" spans="2:52" ht="24.75" customHeight="1">
      <c r="B765" s="336"/>
      <c r="C765" s="345"/>
      <c r="D765" s="378"/>
      <c r="E765" s="176" t="s">
        <v>340</v>
      </c>
      <c r="F765" s="378"/>
      <c r="G765" s="378"/>
      <c r="H765" s="180" t="s">
        <v>340</v>
      </c>
      <c r="I765" s="345"/>
      <c r="J765" s="378"/>
      <c r="K765" s="176" t="s">
        <v>340</v>
      </c>
      <c r="L765" s="378"/>
      <c r="M765" s="378"/>
      <c r="N765" s="180" t="s">
        <v>340</v>
      </c>
      <c r="O765" s="345"/>
      <c r="P765" s="378"/>
      <c r="Q765" s="176" t="s">
        <v>340</v>
      </c>
      <c r="R765" s="378"/>
      <c r="S765" s="378"/>
      <c r="T765" s="156" t="s">
        <v>340</v>
      </c>
    </row>
    <row r="766" spans="2:52" ht="24.75" customHeight="1">
      <c r="B766" s="170" t="s">
        <v>201</v>
      </c>
      <c r="C766" s="396" t="str">
        <f>'●1-5DB'!LK5</f>
        <v>-</v>
      </c>
      <c r="D766" s="397"/>
      <c r="E766" s="177" t="str">
        <f>IF(C766="-","-",RANK(C766,C$766:D$791))</f>
        <v>-</v>
      </c>
      <c r="F766" s="398" t="s">
        <v>368</v>
      </c>
      <c r="G766" s="397"/>
      <c r="H766" s="181" t="s">
        <v>368</v>
      </c>
      <c r="I766" s="396">
        <f>'●1-5DB'!LL5</f>
        <v>109548265</v>
      </c>
      <c r="J766" s="397"/>
      <c r="K766" s="177">
        <f>IF(I766="-","-",RANK(I766,I$766:J$791))</f>
        <v>1</v>
      </c>
      <c r="L766" s="398">
        <v>108643509</v>
      </c>
      <c r="M766" s="397"/>
      <c r="N766" s="181">
        <v>1</v>
      </c>
      <c r="O766" s="396">
        <f>'●1-5DB'!LM5</f>
        <v>23245863</v>
      </c>
      <c r="P766" s="397"/>
      <c r="Q766" s="177">
        <f>IF(O766="-","-",RANK(O766,O$766:P$791))</f>
        <v>1</v>
      </c>
      <c r="R766" s="398">
        <v>22588073</v>
      </c>
      <c r="S766" s="397"/>
      <c r="T766" s="157">
        <v>1</v>
      </c>
    </row>
    <row r="767" spans="2:52" ht="24.75" customHeight="1">
      <c r="B767" s="170" t="s">
        <v>202</v>
      </c>
      <c r="C767" s="396" t="str">
        <f>'●1-5DB'!LK6</f>
        <v>-</v>
      </c>
      <c r="D767" s="397"/>
      <c r="E767" s="177" t="str">
        <f t="shared" ref="E767:E791" si="51">IF(C767="-","-",RANK(C767,C$766:D$791))</f>
        <v>-</v>
      </c>
      <c r="F767" s="398" t="s">
        <v>368</v>
      </c>
      <c r="G767" s="397"/>
      <c r="H767" s="181" t="s">
        <v>368</v>
      </c>
      <c r="I767" s="396">
        <f>'●1-5DB'!LL6</f>
        <v>39317241</v>
      </c>
      <c r="J767" s="397"/>
      <c r="K767" s="177">
        <f t="shared" ref="K767:K791" si="52">IF(I767="-","-",RANK(I767,I$766:J$791))</f>
        <v>4</v>
      </c>
      <c r="L767" s="398">
        <v>38252878</v>
      </c>
      <c r="M767" s="397"/>
      <c r="N767" s="181">
        <v>4</v>
      </c>
      <c r="O767" s="396">
        <f>'●1-5DB'!LM6</f>
        <v>11210443</v>
      </c>
      <c r="P767" s="397"/>
      <c r="Q767" s="177">
        <f t="shared" ref="Q767:Q791" si="53">IF(O767="-","-",RANK(O767,O$766:P$791))</f>
        <v>6</v>
      </c>
      <c r="R767" s="398">
        <v>11011153</v>
      </c>
      <c r="S767" s="397"/>
      <c r="T767" s="157">
        <v>6</v>
      </c>
    </row>
    <row r="768" spans="2:52" ht="24.75" customHeight="1">
      <c r="B768" s="170" t="s">
        <v>203</v>
      </c>
      <c r="C768" s="396">
        <f>'●1-5DB'!LK7</f>
        <v>14</v>
      </c>
      <c r="D768" s="397"/>
      <c r="E768" s="177">
        <f t="shared" si="51"/>
        <v>12</v>
      </c>
      <c r="F768" s="398">
        <v>12</v>
      </c>
      <c r="G768" s="397"/>
      <c r="H768" s="181">
        <v>14</v>
      </c>
      <c r="I768" s="396">
        <f>'●1-5DB'!LL7</f>
        <v>25837909</v>
      </c>
      <c r="J768" s="397"/>
      <c r="K768" s="177">
        <f t="shared" si="52"/>
        <v>12</v>
      </c>
      <c r="L768" s="398">
        <v>25389336</v>
      </c>
      <c r="M768" s="397"/>
      <c r="N768" s="181">
        <v>12</v>
      </c>
      <c r="O768" s="396">
        <f>'●1-5DB'!LM7</f>
        <v>14576496</v>
      </c>
      <c r="P768" s="397"/>
      <c r="Q768" s="177">
        <f t="shared" si="53"/>
        <v>5</v>
      </c>
      <c r="R768" s="398">
        <v>13726168</v>
      </c>
      <c r="S768" s="397"/>
      <c r="T768" s="157">
        <v>5</v>
      </c>
    </row>
    <row r="769" spans="2:20" ht="24.75" customHeight="1">
      <c r="B769" s="170" t="s">
        <v>204</v>
      </c>
      <c r="C769" s="396">
        <f>'●1-5DB'!LK8</f>
        <v>395</v>
      </c>
      <c r="D769" s="397"/>
      <c r="E769" s="177">
        <f t="shared" si="51"/>
        <v>3</v>
      </c>
      <c r="F769" s="398">
        <v>400</v>
      </c>
      <c r="G769" s="397"/>
      <c r="H769" s="181">
        <v>2</v>
      </c>
      <c r="I769" s="396">
        <f>'●1-5DB'!LL8</f>
        <v>33573149</v>
      </c>
      <c r="J769" s="397"/>
      <c r="K769" s="177">
        <f t="shared" si="52"/>
        <v>8</v>
      </c>
      <c r="L769" s="398">
        <v>33406782</v>
      </c>
      <c r="M769" s="397"/>
      <c r="N769" s="181">
        <v>7</v>
      </c>
      <c r="O769" s="396">
        <f>'●1-5DB'!LM8</f>
        <v>10593855</v>
      </c>
      <c r="P769" s="397"/>
      <c r="Q769" s="177">
        <f t="shared" si="53"/>
        <v>8</v>
      </c>
      <c r="R769" s="398">
        <v>10149592</v>
      </c>
      <c r="S769" s="397"/>
      <c r="T769" s="157">
        <v>8</v>
      </c>
    </row>
    <row r="770" spans="2:20" ht="24.75" customHeight="1">
      <c r="B770" s="170" t="s">
        <v>205</v>
      </c>
      <c r="C770" s="396" t="str">
        <f>'●1-5DB'!LK9</f>
        <v>-</v>
      </c>
      <c r="D770" s="397"/>
      <c r="E770" s="177" t="str">
        <f t="shared" si="51"/>
        <v>-</v>
      </c>
      <c r="F770" s="398" t="s">
        <v>368</v>
      </c>
      <c r="G770" s="397"/>
      <c r="H770" s="181" t="s">
        <v>368</v>
      </c>
      <c r="I770" s="396">
        <f>'●1-5DB'!LL9</f>
        <v>27086409</v>
      </c>
      <c r="J770" s="397"/>
      <c r="K770" s="177">
        <f t="shared" si="52"/>
        <v>11</v>
      </c>
      <c r="L770" s="398">
        <v>27029899</v>
      </c>
      <c r="M770" s="397"/>
      <c r="N770" s="181">
        <v>11</v>
      </c>
      <c r="O770" s="396">
        <f>'●1-5DB'!LM9</f>
        <v>7320894</v>
      </c>
      <c r="P770" s="397"/>
      <c r="Q770" s="177">
        <f t="shared" si="53"/>
        <v>13</v>
      </c>
      <c r="R770" s="398">
        <v>7525262</v>
      </c>
      <c r="S770" s="397"/>
      <c r="T770" s="157">
        <v>12</v>
      </c>
    </row>
    <row r="771" spans="2:20" ht="24.75" customHeight="1">
      <c r="B771" s="170" t="s">
        <v>206</v>
      </c>
      <c r="C771" s="396">
        <f>'●1-5DB'!LK10</f>
        <v>782</v>
      </c>
      <c r="D771" s="397"/>
      <c r="E771" s="177">
        <f t="shared" si="51"/>
        <v>2</v>
      </c>
      <c r="F771" s="398">
        <v>164</v>
      </c>
      <c r="G771" s="397"/>
      <c r="H771" s="181">
        <v>6</v>
      </c>
      <c r="I771" s="396">
        <f>'●1-5DB'!LL10</f>
        <v>43832827</v>
      </c>
      <c r="J771" s="397"/>
      <c r="K771" s="177">
        <f t="shared" si="52"/>
        <v>3</v>
      </c>
      <c r="L771" s="398">
        <v>43366308</v>
      </c>
      <c r="M771" s="397"/>
      <c r="N771" s="181">
        <v>3</v>
      </c>
      <c r="O771" s="396">
        <f>'●1-5DB'!LM10</f>
        <v>17997622</v>
      </c>
      <c r="P771" s="397"/>
      <c r="Q771" s="177">
        <f t="shared" si="53"/>
        <v>3</v>
      </c>
      <c r="R771" s="398">
        <v>17510021</v>
      </c>
      <c r="S771" s="397"/>
      <c r="T771" s="157">
        <v>3</v>
      </c>
    </row>
    <row r="772" spans="2:20" ht="24.75" customHeight="1">
      <c r="B772" s="170" t="s">
        <v>207</v>
      </c>
      <c r="C772" s="396">
        <f>'●1-5DB'!LK11</f>
        <v>53</v>
      </c>
      <c r="D772" s="397"/>
      <c r="E772" s="177">
        <f t="shared" si="51"/>
        <v>8</v>
      </c>
      <c r="F772" s="398">
        <v>28</v>
      </c>
      <c r="G772" s="397"/>
      <c r="H772" s="181">
        <v>12</v>
      </c>
      <c r="I772" s="396">
        <f>'●1-5DB'!LL11</f>
        <v>22578242</v>
      </c>
      <c r="J772" s="397"/>
      <c r="K772" s="177">
        <f t="shared" si="52"/>
        <v>14</v>
      </c>
      <c r="L772" s="398">
        <v>22576483</v>
      </c>
      <c r="M772" s="397"/>
      <c r="N772" s="181">
        <v>14</v>
      </c>
      <c r="O772" s="396">
        <f>'●1-5DB'!LM11</f>
        <v>6070112</v>
      </c>
      <c r="P772" s="397"/>
      <c r="Q772" s="177">
        <f t="shared" si="53"/>
        <v>17</v>
      </c>
      <c r="R772" s="398">
        <v>6199573</v>
      </c>
      <c r="S772" s="397"/>
      <c r="T772" s="157">
        <v>17</v>
      </c>
    </row>
    <row r="773" spans="2:20" ht="24.75" customHeight="1">
      <c r="B773" s="170" t="s">
        <v>208</v>
      </c>
      <c r="C773" s="396">
        <f>'●1-5DB'!LK12</f>
        <v>4</v>
      </c>
      <c r="D773" s="397"/>
      <c r="E773" s="177">
        <f t="shared" si="51"/>
        <v>15</v>
      </c>
      <c r="F773" s="398">
        <v>1</v>
      </c>
      <c r="G773" s="397"/>
      <c r="H773" s="181">
        <v>15</v>
      </c>
      <c r="I773" s="396">
        <f>'●1-5DB'!LL12</f>
        <v>38556591</v>
      </c>
      <c r="J773" s="397"/>
      <c r="K773" s="177">
        <f t="shared" si="52"/>
        <v>5</v>
      </c>
      <c r="L773" s="398">
        <v>36834273</v>
      </c>
      <c r="M773" s="397"/>
      <c r="N773" s="181">
        <v>5</v>
      </c>
      <c r="O773" s="396">
        <f>'●1-5DB'!LM12</f>
        <v>15190877</v>
      </c>
      <c r="P773" s="397"/>
      <c r="Q773" s="177">
        <f t="shared" si="53"/>
        <v>4</v>
      </c>
      <c r="R773" s="398">
        <v>15055346</v>
      </c>
      <c r="S773" s="397"/>
      <c r="T773" s="157">
        <v>4</v>
      </c>
    </row>
    <row r="774" spans="2:20" ht="24.75" customHeight="1">
      <c r="B774" s="170" t="s">
        <v>209</v>
      </c>
      <c r="C774" s="396" t="str">
        <f>'●1-5DB'!LK13</f>
        <v>-</v>
      </c>
      <c r="D774" s="397"/>
      <c r="E774" s="177" t="str">
        <f t="shared" si="51"/>
        <v>-</v>
      </c>
      <c r="F774" s="398" t="s">
        <v>368</v>
      </c>
      <c r="G774" s="397"/>
      <c r="H774" s="181" t="s">
        <v>368</v>
      </c>
      <c r="I774" s="396">
        <f>'●1-5DB'!LL13</f>
        <v>76521809</v>
      </c>
      <c r="J774" s="397"/>
      <c r="K774" s="177">
        <f t="shared" si="52"/>
        <v>2</v>
      </c>
      <c r="L774" s="398">
        <v>75827536</v>
      </c>
      <c r="M774" s="397"/>
      <c r="N774" s="181">
        <v>2</v>
      </c>
      <c r="O774" s="396">
        <f>'●1-5DB'!LM13</f>
        <v>19092168</v>
      </c>
      <c r="P774" s="397"/>
      <c r="Q774" s="177">
        <f t="shared" si="53"/>
        <v>2</v>
      </c>
      <c r="R774" s="398">
        <v>19094359</v>
      </c>
      <c r="S774" s="397"/>
      <c r="T774" s="157">
        <v>2</v>
      </c>
    </row>
    <row r="775" spans="2:20" ht="24.75" customHeight="1">
      <c r="B775" s="170" t="s">
        <v>210</v>
      </c>
      <c r="C775" s="396">
        <f>'●1-5DB'!LK14</f>
        <v>160</v>
      </c>
      <c r="D775" s="397"/>
      <c r="E775" s="177">
        <f t="shared" si="51"/>
        <v>5</v>
      </c>
      <c r="F775" s="398">
        <v>162</v>
      </c>
      <c r="G775" s="397"/>
      <c r="H775" s="181">
        <v>7</v>
      </c>
      <c r="I775" s="396">
        <f>'●1-5DB'!LL14</f>
        <v>19846395</v>
      </c>
      <c r="J775" s="397"/>
      <c r="K775" s="177">
        <f t="shared" si="52"/>
        <v>17</v>
      </c>
      <c r="L775" s="398">
        <v>19062316</v>
      </c>
      <c r="M775" s="397"/>
      <c r="N775" s="181">
        <v>17</v>
      </c>
      <c r="O775" s="396">
        <f>'●1-5DB'!LM14</f>
        <v>6619659</v>
      </c>
      <c r="P775" s="397"/>
      <c r="Q775" s="177">
        <f t="shared" si="53"/>
        <v>16</v>
      </c>
      <c r="R775" s="398">
        <v>6551384</v>
      </c>
      <c r="S775" s="397"/>
      <c r="T775" s="157">
        <v>16</v>
      </c>
    </row>
    <row r="776" spans="2:20" ht="24.75" customHeight="1">
      <c r="B776" s="170" t="s">
        <v>211</v>
      </c>
      <c r="C776" s="396" t="str">
        <f>'●1-5DB'!LK15</f>
        <v>-</v>
      </c>
      <c r="D776" s="397"/>
      <c r="E776" s="177" t="str">
        <f t="shared" si="51"/>
        <v>-</v>
      </c>
      <c r="F776" s="398" t="s">
        <v>368</v>
      </c>
      <c r="G776" s="397"/>
      <c r="H776" s="181" t="s">
        <v>368</v>
      </c>
      <c r="I776" s="396">
        <f>'●1-5DB'!LL15</f>
        <v>33848288</v>
      </c>
      <c r="J776" s="397"/>
      <c r="K776" s="177">
        <f t="shared" si="52"/>
        <v>7</v>
      </c>
      <c r="L776" s="398">
        <v>32061834</v>
      </c>
      <c r="M776" s="397"/>
      <c r="N776" s="181">
        <v>8</v>
      </c>
      <c r="O776" s="396">
        <f>'●1-5DB'!LM15</f>
        <v>9189888</v>
      </c>
      <c r="P776" s="397"/>
      <c r="Q776" s="177">
        <f t="shared" si="53"/>
        <v>11</v>
      </c>
      <c r="R776" s="398">
        <v>9410344</v>
      </c>
      <c r="S776" s="397"/>
      <c r="T776" s="157">
        <v>10</v>
      </c>
    </row>
    <row r="777" spans="2:20" ht="24.75" customHeight="1">
      <c r="B777" s="170" t="s">
        <v>212</v>
      </c>
      <c r="C777" s="396" t="str">
        <f>'●1-5DB'!LK16</f>
        <v>-</v>
      </c>
      <c r="D777" s="397"/>
      <c r="E777" s="177" t="str">
        <f t="shared" si="51"/>
        <v>-</v>
      </c>
      <c r="F777" s="398" t="s">
        <v>368</v>
      </c>
      <c r="G777" s="397"/>
      <c r="H777" s="181" t="s">
        <v>368</v>
      </c>
      <c r="I777" s="396">
        <f>'●1-5DB'!LL16</f>
        <v>30806511</v>
      </c>
      <c r="J777" s="397"/>
      <c r="K777" s="177">
        <f t="shared" si="52"/>
        <v>9</v>
      </c>
      <c r="L777" s="398">
        <v>30103340</v>
      </c>
      <c r="M777" s="397"/>
      <c r="N777" s="181">
        <v>9</v>
      </c>
      <c r="O777" s="396">
        <f>'●1-5DB'!LM16</f>
        <v>9805406</v>
      </c>
      <c r="P777" s="397"/>
      <c r="Q777" s="177">
        <f t="shared" si="53"/>
        <v>9</v>
      </c>
      <c r="R777" s="398">
        <v>9719085</v>
      </c>
      <c r="S777" s="397"/>
      <c r="T777" s="157">
        <v>9</v>
      </c>
    </row>
    <row r="778" spans="2:20" ht="24.75" customHeight="1">
      <c r="B778" s="170" t="s">
        <v>213</v>
      </c>
      <c r="C778" s="396">
        <f>'●1-5DB'!LK17</f>
        <v>1617</v>
      </c>
      <c r="D778" s="397"/>
      <c r="E778" s="177">
        <f t="shared" si="51"/>
        <v>1</v>
      </c>
      <c r="F778" s="398">
        <v>1778</v>
      </c>
      <c r="G778" s="397"/>
      <c r="H778" s="181">
        <v>1</v>
      </c>
      <c r="I778" s="396">
        <f>'●1-5DB'!LL17</f>
        <v>29115220</v>
      </c>
      <c r="J778" s="397"/>
      <c r="K778" s="177">
        <f t="shared" si="52"/>
        <v>10</v>
      </c>
      <c r="L778" s="398">
        <v>28820167</v>
      </c>
      <c r="M778" s="397"/>
      <c r="N778" s="181">
        <v>10</v>
      </c>
      <c r="O778" s="396">
        <f>'●1-5DB'!LM17</f>
        <v>7163366</v>
      </c>
      <c r="P778" s="397"/>
      <c r="Q778" s="177">
        <f t="shared" si="53"/>
        <v>14</v>
      </c>
      <c r="R778" s="398">
        <v>7056613</v>
      </c>
      <c r="S778" s="397"/>
      <c r="T778" s="157">
        <v>14</v>
      </c>
    </row>
    <row r="779" spans="2:20" ht="24.75" customHeight="1">
      <c r="B779" s="170" t="s">
        <v>214</v>
      </c>
      <c r="C779" s="396">
        <f>'●1-5DB'!LK18</f>
        <v>93</v>
      </c>
      <c r="D779" s="397"/>
      <c r="E779" s="177">
        <f t="shared" si="51"/>
        <v>7</v>
      </c>
      <c r="F779" s="398">
        <v>154</v>
      </c>
      <c r="G779" s="397"/>
      <c r="H779" s="181">
        <v>8</v>
      </c>
      <c r="I779" s="396">
        <f>'●1-5DB'!LL18</f>
        <v>20699917</v>
      </c>
      <c r="J779" s="397"/>
      <c r="K779" s="177">
        <f t="shared" si="52"/>
        <v>16</v>
      </c>
      <c r="L779" s="398">
        <v>20054782</v>
      </c>
      <c r="M779" s="397"/>
      <c r="N779" s="181">
        <v>16</v>
      </c>
      <c r="O779" s="396">
        <f>'●1-5DB'!LM18</f>
        <v>7522985</v>
      </c>
      <c r="P779" s="397"/>
      <c r="Q779" s="177">
        <f t="shared" si="53"/>
        <v>12</v>
      </c>
      <c r="R779" s="398">
        <v>7301666</v>
      </c>
      <c r="S779" s="397"/>
      <c r="T779" s="157">
        <v>13</v>
      </c>
    </row>
    <row r="780" spans="2:20" ht="24.75" customHeight="1">
      <c r="B780" s="170" t="s">
        <v>215</v>
      </c>
      <c r="C780" s="396">
        <f>'●1-5DB'!LK19</f>
        <v>37</v>
      </c>
      <c r="D780" s="397"/>
      <c r="E780" s="177">
        <f t="shared" si="51"/>
        <v>11</v>
      </c>
      <c r="F780" s="398">
        <v>264</v>
      </c>
      <c r="G780" s="397"/>
      <c r="H780" s="181">
        <v>3</v>
      </c>
      <c r="I780" s="396">
        <f>'●1-5DB'!LL19</f>
        <v>15977493</v>
      </c>
      <c r="J780" s="397"/>
      <c r="K780" s="177">
        <f t="shared" si="52"/>
        <v>21</v>
      </c>
      <c r="L780" s="398">
        <v>14990566</v>
      </c>
      <c r="M780" s="397"/>
      <c r="N780" s="181">
        <v>23</v>
      </c>
      <c r="O780" s="396">
        <f>'●1-5DB'!LM19</f>
        <v>3999678</v>
      </c>
      <c r="P780" s="397"/>
      <c r="Q780" s="177">
        <f t="shared" si="53"/>
        <v>21</v>
      </c>
      <c r="R780" s="398">
        <v>3807248</v>
      </c>
      <c r="S780" s="397"/>
      <c r="T780" s="157">
        <v>22</v>
      </c>
    </row>
    <row r="781" spans="2:20" ht="24.75" customHeight="1">
      <c r="B781" s="171" t="s">
        <v>216</v>
      </c>
      <c r="C781" s="402" t="str">
        <f>'●1-5DB'!LK20</f>
        <v>-</v>
      </c>
      <c r="D781" s="403"/>
      <c r="E781" s="178" t="str">
        <f t="shared" si="51"/>
        <v>-</v>
      </c>
      <c r="F781" s="404" t="s">
        <v>368</v>
      </c>
      <c r="G781" s="403"/>
      <c r="H781" s="182" t="s">
        <v>368</v>
      </c>
      <c r="I781" s="402">
        <f>'●1-5DB'!LL20</f>
        <v>12158502</v>
      </c>
      <c r="J781" s="403"/>
      <c r="K781" s="178">
        <f t="shared" si="52"/>
        <v>25</v>
      </c>
      <c r="L781" s="404">
        <v>11937815</v>
      </c>
      <c r="M781" s="403"/>
      <c r="N781" s="182">
        <v>25</v>
      </c>
      <c r="O781" s="402">
        <f>'●1-5DB'!LM20</f>
        <v>3798279</v>
      </c>
      <c r="P781" s="403"/>
      <c r="Q781" s="178">
        <f t="shared" si="53"/>
        <v>23</v>
      </c>
      <c r="R781" s="404">
        <v>3455795</v>
      </c>
      <c r="S781" s="403"/>
      <c r="T781" s="175">
        <v>23</v>
      </c>
    </row>
    <row r="782" spans="2:20" ht="24.75" customHeight="1">
      <c r="B782" s="170" t="s">
        <v>217</v>
      </c>
      <c r="C782" s="396">
        <f>'●1-5DB'!LK21</f>
        <v>39</v>
      </c>
      <c r="D782" s="397"/>
      <c r="E782" s="177">
        <f t="shared" si="51"/>
        <v>10</v>
      </c>
      <c r="F782" s="398">
        <v>55</v>
      </c>
      <c r="G782" s="397"/>
      <c r="H782" s="181">
        <v>11</v>
      </c>
      <c r="I782" s="396">
        <f>'●1-5DB'!LL21</f>
        <v>14090131</v>
      </c>
      <c r="J782" s="397"/>
      <c r="K782" s="177">
        <f t="shared" si="52"/>
        <v>24</v>
      </c>
      <c r="L782" s="398">
        <v>13335453</v>
      </c>
      <c r="M782" s="397"/>
      <c r="N782" s="181">
        <v>24</v>
      </c>
      <c r="O782" s="396">
        <f>'●1-5DB'!LM21</f>
        <v>3915833</v>
      </c>
      <c r="P782" s="397"/>
      <c r="Q782" s="177">
        <f t="shared" si="53"/>
        <v>22</v>
      </c>
      <c r="R782" s="398">
        <v>3873915</v>
      </c>
      <c r="S782" s="397"/>
      <c r="T782" s="157">
        <v>21</v>
      </c>
    </row>
    <row r="783" spans="2:20" ht="24.75" customHeight="1">
      <c r="B783" s="170" t="s">
        <v>218</v>
      </c>
      <c r="C783" s="396">
        <f>'●1-5DB'!LK22</f>
        <v>183</v>
      </c>
      <c r="D783" s="397"/>
      <c r="E783" s="177">
        <f t="shared" si="51"/>
        <v>4</v>
      </c>
      <c r="F783" s="398">
        <v>203</v>
      </c>
      <c r="G783" s="397"/>
      <c r="H783" s="181">
        <v>4</v>
      </c>
      <c r="I783" s="396">
        <f>'●1-5DB'!LL22</f>
        <v>17120774</v>
      </c>
      <c r="J783" s="397"/>
      <c r="K783" s="177">
        <f t="shared" si="52"/>
        <v>19</v>
      </c>
      <c r="L783" s="398">
        <v>16971116</v>
      </c>
      <c r="M783" s="397"/>
      <c r="N783" s="181">
        <v>19</v>
      </c>
      <c r="O783" s="396">
        <f>'●1-5DB'!LM22</f>
        <v>4412556</v>
      </c>
      <c r="P783" s="397"/>
      <c r="Q783" s="177">
        <f t="shared" si="53"/>
        <v>19</v>
      </c>
      <c r="R783" s="398">
        <v>4307221</v>
      </c>
      <c r="S783" s="397"/>
      <c r="T783" s="157">
        <v>19</v>
      </c>
    </row>
    <row r="784" spans="2:20" ht="24.75" customHeight="1">
      <c r="B784" s="170" t="s">
        <v>219</v>
      </c>
      <c r="C784" s="396">
        <f>'●1-5DB'!LK23</f>
        <v>41</v>
      </c>
      <c r="D784" s="397"/>
      <c r="E784" s="177">
        <f t="shared" si="51"/>
        <v>9</v>
      </c>
      <c r="F784" s="398">
        <v>84</v>
      </c>
      <c r="G784" s="397"/>
      <c r="H784" s="181">
        <v>10</v>
      </c>
      <c r="I784" s="396">
        <f>'●1-5DB'!LL23</f>
        <v>17149255</v>
      </c>
      <c r="J784" s="397"/>
      <c r="K784" s="177">
        <f t="shared" si="52"/>
        <v>18</v>
      </c>
      <c r="L784" s="398">
        <v>17007157</v>
      </c>
      <c r="M784" s="397"/>
      <c r="N784" s="181">
        <v>18</v>
      </c>
      <c r="O784" s="396">
        <f>'●1-5DB'!LM23</f>
        <v>3278678</v>
      </c>
      <c r="P784" s="397"/>
      <c r="Q784" s="177">
        <f t="shared" si="53"/>
        <v>26</v>
      </c>
      <c r="R784" s="398">
        <v>3277735</v>
      </c>
      <c r="S784" s="397"/>
      <c r="T784" s="157">
        <v>25</v>
      </c>
    </row>
    <row r="785" spans="2:20" ht="24.75" customHeight="1">
      <c r="B785" s="170" t="s">
        <v>220</v>
      </c>
      <c r="C785" s="396" t="str">
        <f>'●1-5DB'!LK24</f>
        <v>-</v>
      </c>
      <c r="D785" s="397"/>
      <c r="E785" s="177" t="str">
        <f t="shared" si="51"/>
        <v>-</v>
      </c>
      <c r="F785" s="398" t="s">
        <v>368</v>
      </c>
      <c r="G785" s="397"/>
      <c r="H785" s="181" t="s">
        <v>368</v>
      </c>
      <c r="I785" s="396">
        <f>'●1-5DB'!LL24</f>
        <v>21329184</v>
      </c>
      <c r="J785" s="397"/>
      <c r="K785" s="177">
        <f t="shared" si="52"/>
        <v>15</v>
      </c>
      <c r="L785" s="398">
        <v>20730272</v>
      </c>
      <c r="M785" s="397"/>
      <c r="N785" s="181">
        <v>15</v>
      </c>
      <c r="O785" s="396">
        <f>'●1-5DB'!LM24</f>
        <v>6810419</v>
      </c>
      <c r="P785" s="397"/>
      <c r="Q785" s="177">
        <f t="shared" si="53"/>
        <v>15</v>
      </c>
      <c r="R785" s="398">
        <v>6652390</v>
      </c>
      <c r="S785" s="397"/>
      <c r="T785" s="157">
        <v>15</v>
      </c>
    </row>
    <row r="786" spans="2:20" ht="24.75" customHeight="1">
      <c r="B786" s="170" t="s">
        <v>221</v>
      </c>
      <c r="C786" s="396">
        <f>'●1-5DB'!LK25</f>
        <v>10</v>
      </c>
      <c r="D786" s="397"/>
      <c r="E786" s="177">
        <f t="shared" si="51"/>
        <v>14</v>
      </c>
      <c r="F786" s="398">
        <v>193</v>
      </c>
      <c r="G786" s="397"/>
      <c r="H786" s="181">
        <v>5</v>
      </c>
      <c r="I786" s="396">
        <f>'●1-5DB'!LL25</f>
        <v>15751785</v>
      </c>
      <c r="J786" s="397"/>
      <c r="K786" s="177">
        <f t="shared" si="52"/>
        <v>22</v>
      </c>
      <c r="L786" s="398">
        <v>15382245</v>
      </c>
      <c r="M786" s="397"/>
      <c r="N786" s="181">
        <v>21</v>
      </c>
      <c r="O786" s="396">
        <f>'●1-5DB'!LM25</f>
        <v>3344574</v>
      </c>
      <c r="P786" s="397"/>
      <c r="Q786" s="177">
        <f t="shared" si="53"/>
        <v>24</v>
      </c>
      <c r="R786" s="398">
        <v>3410116</v>
      </c>
      <c r="S786" s="397"/>
      <c r="T786" s="157">
        <v>24</v>
      </c>
    </row>
    <row r="787" spans="2:20" ht="24.75" customHeight="1">
      <c r="B787" s="170" t="s">
        <v>222</v>
      </c>
      <c r="C787" s="396" t="str">
        <f>'●1-5DB'!LK26</f>
        <v>-</v>
      </c>
      <c r="D787" s="397"/>
      <c r="E787" s="177" t="str">
        <f t="shared" si="51"/>
        <v>-</v>
      </c>
      <c r="F787" s="398">
        <v>1</v>
      </c>
      <c r="G787" s="397"/>
      <c r="H787" s="181">
        <v>15</v>
      </c>
      <c r="I787" s="396">
        <f>'●1-5DB'!LL26</f>
        <v>25325107</v>
      </c>
      <c r="J787" s="397"/>
      <c r="K787" s="177">
        <f t="shared" si="52"/>
        <v>13</v>
      </c>
      <c r="L787" s="398">
        <v>25308436</v>
      </c>
      <c r="M787" s="397"/>
      <c r="N787" s="181">
        <v>13</v>
      </c>
      <c r="O787" s="396">
        <f>'●1-5DB'!LM26</f>
        <v>9327162</v>
      </c>
      <c r="P787" s="397"/>
      <c r="Q787" s="177">
        <f t="shared" si="53"/>
        <v>10</v>
      </c>
      <c r="R787" s="398">
        <v>9169969</v>
      </c>
      <c r="S787" s="397"/>
      <c r="T787" s="157">
        <v>11</v>
      </c>
    </row>
    <row r="788" spans="2:20" ht="24.75" customHeight="1">
      <c r="B788" s="170" t="s">
        <v>223</v>
      </c>
      <c r="C788" s="396">
        <f>'●1-5DB'!LK27</f>
        <v>12</v>
      </c>
      <c r="D788" s="397"/>
      <c r="E788" s="177">
        <f t="shared" si="51"/>
        <v>13</v>
      </c>
      <c r="F788" s="398">
        <v>23</v>
      </c>
      <c r="G788" s="397"/>
      <c r="H788" s="181">
        <v>13</v>
      </c>
      <c r="I788" s="396">
        <f>'●1-5DB'!LL27</f>
        <v>16544249</v>
      </c>
      <c r="J788" s="397"/>
      <c r="K788" s="177">
        <f t="shared" si="52"/>
        <v>20</v>
      </c>
      <c r="L788" s="398">
        <v>16519537</v>
      </c>
      <c r="M788" s="397"/>
      <c r="N788" s="181">
        <v>20</v>
      </c>
      <c r="O788" s="396">
        <f>'●1-5DB'!LM27</f>
        <v>4916104</v>
      </c>
      <c r="P788" s="397"/>
      <c r="Q788" s="177">
        <f t="shared" si="53"/>
        <v>18</v>
      </c>
      <c r="R788" s="398">
        <v>5133258</v>
      </c>
      <c r="S788" s="397"/>
      <c r="T788" s="157">
        <v>18</v>
      </c>
    </row>
    <row r="789" spans="2:20" ht="24.75" customHeight="1">
      <c r="B789" s="170" t="s">
        <v>224</v>
      </c>
      <c r="C789" s="396" t="str">
        <f>'●1-5DB'!LK28</f>
        <v>-</v>
      </c>
      <c r="D789" s="397"/>
      <c r="E789" s="177" t="str">
        <f t="shared" si="51"/>
        <v>-</v>
      </c>
      <c r="F789" s="398" t="s">
        <v>368</v>
      </c>
      <c r="G789" s="397"/>
      <c r="H789" s="181" t="s">
        <v>368</v>
      </c>
      <c r="I789" s="396">
        <f>'●1-5DB'!LL28</f>
        <v>11467421</v>
      </c>
      <c r="J789" s="397"/>
      <c r="K789" s="177">
        <f t="shared" si="52"/>
        <v>26</v>
      </c>
      <c r="L789" s="398">
        <v>11195001</v>
      </c>
      <c r="M789" s="397"/>
      <c r="N789" s="181">
        <v>26</v>
      </c>
      <c r="O789" s="396">
        <f>'●1-5DB'!LM28</f>
        <v>3328061</v>
      </c>
      <c r="P789" s="397"/>
      <c r="Q789" s="177">
        <f t="shared" si="53"/>
        <v>25</v>
      </c>
      <c r="R789" s="398">
        <v>3257327</v>
      </c>
      <c r="S789" s="397"/>
      <c r="T789" s="157">
        <v>26</v>
      </c>
    </row>
    <row r="790" spans="2:20" ht="24.75" customHeight="1">
      <c r="B790" s="170" t="s">
        <v>225</v>
      </c>
      <c r="C790" s="396" t="str">
        <f>'●1-5DB'!LK29</f>
        <v>-</v>
      </c>
      <c r="D790" s="397"/>
      <c r="E790" s="177" t="str">
        <f t="shared" si="51"/>
        <v>-</v>
      </c>
      <c r="F790" s="398" t="s">
        <v>368</v>
      </c>
      <c r="G790" s="397"/>
      <c r="H790" s="181" t="s">
        <v>368</v>
      </c>
      <c r="I790" s="396">
        <f>'●1-5DB'!LL29</f>
        <v>15416054</v>
      </c>
      <c r="J790" s="397"/>
      <c r="K790" s="177">
        <f t="shared" si="52"/>
        <v>23</v>
      </c>
      <c r="L790" s="398">
        <v>15278150</v>
      </c>
      <c r="M790" s="397"/>
      <c r="N790" s="181">
        <v>22</v>
      </c>
      <c r="O790" s="396">
        <f>'●1-5DB'!LM29</f>
        <v>4037029</v>
      </c>
      <c r="P790" s="397"/>
      <c r="Q790" s="177">
        <f t="shared" si="53"/>
        <v>20</v>
      </c>
      <c r="R790" s="398">
        <v>3981543</v>
      </c>
      <c r="S790" s="397"/>
      <c r="T790" s="157">
        <v>20</v>
      </c>
    </row>
    <row r="791" spans="2:20" ht="24.75" customHeight="1" thickBot="1">
      <c r="B791" s="170" t="s">
        <v>226</v>
      </c>
      <c r="C791" s="399">
        <f>'●1-5DB'!LK30</f>
        <v>133</v>
      </c>
      <c r="D791" s="400"/>
      <c r="E791" s="179">
        <f t="shared" si="51"/>
        <v>6</v>
      </c>
      <c r="F791" s="398">
        <v>151</v>
      </c>
      <c r="G791" s="397"/>
      <c r="H791" s="181">
        <v>9</v>
      </c>
      <c r="I791" s="399">
        <f>'●1-5DB'!LL30</f>
        <v>36739006</v>
      </c>
      <c r="J791" s="400"/>
      <c r="K791" s="179">
        <f t="shared" si="52"/>
        <v>6</v>
      </c>
      <c r="L791" s="398">
        <v>36337651</v>
      </c>
      <c r="M791" s="397"/>
      <c r="N791" s="181">
        <v>6</v>
      </c>
      <c r="O791" s="399">
        <f>'●1-5DB'!LM30</f>
        <v>10951655</v>
      </c>
      <c r="P791" s="400"/>
      <c r="Q791" s="179">
        <f t="shared" si="53"/>
        <v>7</v>
      </c>
      <c r="R791" s="398">
        <v>10937234</v>
      </c>
      <c r="S791" s="397"/>
      <c r="T791" s="157">
        <v>7</v>
      </c>
    </row>
    <row r="792" spans="2:20" ht="24.75" customHeight="1">
      <c r="C792" s="82"/>
      <c r="D792" s="82"/>
      <c r="E792" s="82"/>
      <c r="F792" s="82"/>
      <c r="G792" s="82"/>
      <c r="H792" s="82"/>
      <c r="I792" s="82"/>
      <c r="J792" s="82"/>
      <c r="K792" s="82"/>
      <c r="L792" s="82"/>
      <c r="M792" s="82"/>
      <c r="P792" s="82"/>
    </row>
    <row r="793" spans="2:20" ht="24.75" customHeight="1">
      <c r="C793" s="82"/>
      <c r="D793" s="82"/>
      <c r="E793" s="82"/>
      <c r="F793" s="82"/>
      <c r="G793" s="82"/>
      <c r="H793" s="82"/>
      <c r="I793" s="82"/>
      <c r="J793" s="82"/>
      <c r="K793" s="82"/>
      <c r="L793" s="82"/>
      <c r="M793" s="82"/>
      <c r="P793" s="82"/>
    </row>
    <row r="794" spans="2:20" ht="24.75" customHeight="1">
      <c r="B794" s="85" t="s">
        <v>343</v>
      </c>
      <c r="C794" s="82"/>
      <c r="D794" s="82"/>
      <c r="E794" s="82"/>
      <c r="F794" s="82"/>
      <c r="G794" s="82"/>
      <c r="H794" s="82"/>
      <c r="I794" s="82"/>
      <c r="J794" s="82"/>
      <c r="K794" s="82"/>
      <c r="L794" s="82"/>
      <c r="M794" s="82"/>
      <c r="P794" s="82"/>
      <c r="T794" s="158"/>
    </row>
    <row r="795" spans="2:20" ht="16.5" customHeight="1">
      <c r="B795" s="411" t="s">
        <v>253</v>
      </c>
      <c r="C795" s="337" t="str">
        <f>'●1-5DB'!LN4</f>
        <v>維持補修費</v>
      </c>
      <c r="D795" s="338"/>
      <c r="E795" s="338"/>
      <c r="F795" s="338"/>
      <c r="G795" s="338"/>
      <c r="H795" s="339"/>
      <c r="I795" s="337" t="str">
        <f>'●1-5DB'!LO4</f>
        <v>補助費等</v>
      </c>
      <c r="J795" s="338"/>
      <c r="K795" s="338"/>
      <c r="L795" s="338"/>
      <c r="M795" s="338"/>
      <c r="N795" s="338"/>
      <c r="O795" s="271"/>
      <c r="P795" s="271"/>
      <c r="Q795" s="271"/>
      <c r="R795" s="271"/>
      <c r="S795" s="271"/>
      <c r="T795" s="197"/>
    </row>
    <row r="796" spans="2:20" ht="16.5" customHeight="1" thickBot="1">
      <c r="B796" s="412"/>
      <c r="C796" s="347"/>
      <c r="D796" s="348"/>
      <c r="E796" s="348"/>
      <c r="F796" s="348"/>
      <c r="G796" s="348"/>
      <c r="H796" s="370"/>
      <c r="I796" s="347"/>
      <c r="J796" s="348"/>
      <c r="K796" s="348"/>
      <c r="L796" s="348"/>
      <c r="M796" s="348"/>
      <c r="N796" s="348"/>
      <c r="O796" s="528" t="str">
        <f>'●1-5DB'!LP4</f>
        <v>うち一部事務組合負担金</v>
      </c>
      <c r="P796" s="528"/>
      <c r="Q796" s="528"/>
      <c r="R796" s="410"/>
      <c r="S796" s="410"/>
      <c r="T796" s="410"/>
    </row>
    <row r="797" spans="2:20" ht="24.75" customHeight="1">
      <c r="B797" s="335"/>
      <c r="C797" s="340" t="s">
        <v>760</v>
      </c>
      <c r="D797" s="341"/>
      <c r="E797" s="342"/>
      <c r="F797" s="343" t="s">
        <v>759</v>
      </c>
      <c r="G797" s="338"/>
      <c r="H797" s="339"/>
      <c r="I797" s="340" t="s">
        <v>760</v>
      </c>
      <c r="J797" s="341"/>
      <c r="K797" s="342"/>
      <c r="L797" s="343" t="s">
        <v>759</v>
      </c>
      <c r="M797" s="338"/>
      <c r="N797" s="339"/>
      <c r="O797" s="340" t="s">
        <v>760</v>
      </c>
      <c r="P797" s="341"/>
      <c r="Q797" s="342"/>
      <c r="R797" s="343" t="s">
        <v>759</v>
      </c>
      <c r="S797" s="338"/>
      <c r="T797" s="339"/>
    </row>
    <row r="798" spans="2:20" ht="24.75" customHeight="1">
      <c r="B798" s="336"/>
      <c r="C798" s="345"/>
      <c r="D798" s="378"/>
      <c r="E798" s="176" t="s">
        <v>340</v>
      </c>
      <c r="F798" s="378"/>
      <c r="G798" s="378"/>
      <c r="H798" s="180" t="s">
        <v>340</v>
      </c>
      <c r="I798" s="345"/>
      <c r="J798" s="378"/>
      <c r="K798" s="176" t="s">
        <v>340</v>
      </c>
      <c r="L798" s="378"/>
      <c r="M798" s="378"/>
      <c r="N798" s="180" t="s">
        <v>340</v>
      </c>
      <c r="O798" s="345"/>
      <c r="P798" s="378"/>
      <c r="Q798" s="176" t="s">
        <v>340</v>
      </c>
      <c r="R798" s="378"/>
      <c r="S798" s="378"/>
      <c r="T798" s="156" t="s">
        <v>340</v>
      </c>
    </row>
    <row r="799" spans="2:20" ht="24.75" customHeight="1">
      <c r="B799" s="170" t="s">
        <v>201</v>
      </c>
      <c r="C799" s="396">
        <f>'●1-5DB'!LN5</f>
        <v>2198065</v>
      </c>
      <c r="D799" s="397"/>
      <c r="E799" s="177">
        <f>IF(C799="-","-",RANK(C799,C$799:D$824))</f>
        <v>1</v>
      </c>
      <c r="F799" s="398">
        <v>2143787</v>
      </c>
      <c r="G799" s="397"/>
      <c r="H799" s="177">
        <v>1</v>
      </c>
      <c r="I799" s="396">
        <f>'●1-5DB'!LO5</f>
        <v>15633270</v>
      </c>
      <c r="J799" s="471"/>
      <c r="K799" s="177">
        <f>IF(I799="-","-",RANK(I799,I$799:J$824))</f>
        <v>1</v>
      </c>
      <c r="L799" s="398">
        <v>15600546</v>
      </c>
      <c r="M799" s="397"/>
      <c r="N799" s="177">
        <v>1</v>
      </c>
      <c r="O799" s="396">
        <f>'●1-5DB'!LP5</f>
        <v>1948837</v>
      </c>
      <c r="P799" s="397"/>
      <c r="Q799" s="177">
        <f>IF(O799="-","-",RANK(O799,O$799:P$824))</f>
        <v>1</v>
      </c>
      <c r="R799" s="398">
        <v>2114634</v>
      </c>
      <c r="S799" s="397"/>
      <c r="T799" s="177">
        <v>1</v>
      </c>
    </row>
    <row r="800" spans="2:20" ht="24.75" customHeight="1">
      <c r="B800" s="170" t="s">
        <v>202</v>
      </c>
      <c r="C800" s="396">
        <f>'●1-5DB'!LN6</f>
        <v>836019</v>
      </c>
      <c r="D800" s="397"/>
      <c r="E800" s="177">
        <f t="shared" ref="E800:E824" si="54">IF(C800="-","-",RANK(C800,C$799:D$824))</f>
        <v>4</v>
      </c>
      <c r="F800" s="398">
        <v>718535</v>
      </c>
      <c r="G800" s="397"/>
      <c r="H800" s="177">
        <v>5</v>
      </c>
      <c r="I800" s="396">
        <f>'●1-5DB'!LO6</f>
        <v>5822853</v>
      </c>
      <c r="J800" s="471"/>
      <c r="K800" s="177">
        <f t="shared" ref="K800:K824" si="55">IF(I800="-","-",RANK(I800,I$799:J$824))</f>
        <v>11</v>
      </c>
      <c r="L800" s="398">
        <v>5900390</v>
      </c>
      <c r="M800" s="397"/>
      <c r="N800" s="177">
        <v>11</v>
      </c>
      <c r="O800" s="396">
        <f>'●1-5DB'!LP6</f>
        <v>640011</v>
      </c>
      <c r="P800" s="397"/>
      <c r="Q800" s="177">
        <f t="shared" ref="Q800:Q824" si="56">IF(O800="-","-",RANK(O800,O$799:P$824))</f>
        <v>16</v>
      </c>
      <c r="R800" s="398">
        <v>637071</v>
      </c>
      <c r="S800" s="397"/>
      <c r="T800" s="177">
        <v>15</v>
      </c>
    </row>
    <row r="801" spans="2:20" ht="24.75" customHeight="1">
      <c r="B801" s="170" t="s">
        <v>203</v>
      </c>
      <c r="C801" s="396">
        <f>'●1-5DB'!LN7</f>
        <v>635103</v>
      </c>
      <c r="D801" s="397"/>
      <c r="E801" s="177">
        <f t="shared" si="54"/>
        <v>6</v>
      </c>
      <c r="F801" s="398">
        <v>630406</v>
      </c>
      <c r="G801" s="397"/>
      <c r="H801" s="177">
        <v>6</v>
      </c>
      <c r="I801" s="396">
        <f>'●1-5DB'!LO7</f>
        <v>6711187</v>
      </c>
      <c r="J801" s="471"/>
      <c r="K801" s="177">
        <f t="shared" si="55"/>
        <v>9</v>
      </c>
      <c r="L801" s="398">
        <v>6111194</v>
      </c>
      <c r="M801" s="397"/>
      <c r="N801" s="177">
        <v>10</v>
      </c>
      <c r="O801" s="396">
        <f>'●1-5DB'!LP7</f>
        <v>399224</v>
      </c>
      <c r="P801" s="397"/>
      <c r="Q801" s="177">
        <f t="shared" si="56"/>
        <v>25</v>
      </c>
      <c r="R801" s="398">
        <v>390351</v>
      </c>
      <c r="S801" s="397"/>
      <c r="T801" s="177">
        <v>25</v>
      </c>
    </row>
    <row r="802" spans="2:20" ht="24.75" customHeight="1">
      <c r="B802" s="170" t="s">
        <v>204</v>
      </c>
      <c r="C802" s="396">
        <f>'●1-5DB'!LN8</f>
        <v>283450</v>
      </c>
      <c r="D802" s="397"/>
      <c r="E802" s="177">
        <f t="shared" si="54"/>
        <v>10</v>
      </c>
      <c r="F802" s="398">
        <v>260656</v>
      </c>
      <c r="G802" s="397"/>
      <c r="H802" s="177">
        <v>9</v>
      </c>
      <c r="I802" s="396">
        <f>'●1-5DB'!LO8</f>
        <v>7070436</v>
      </c>
      <c r="J802" s="471"/>
      <c r="K802" s="177">
        <f t="shared" si="55"/>
        <v>7</v>
      </c>
      <c r="L802" s="398">
        <v>6891003</v>
      </c>
      <c r="M802" s="397"/>
      <c r="N802" s="177">
        <v>7</v>
      </c>
      <c r="O802" s="396">
        <f>'●1-5DB'!LP8</f>
        <v>725629</v>
      </c>
      <c r="P802" s="397"/>
      <c r="Q802" s="177">
        <f t="shared" si="56"/>
        <v>12</v>
      </c>
      <c r="R802" s="398">
        <v>760998</v>
      </c>
      <c r="S802" s="397"/>
      <c r="T802" s="177">
        <v>10</v>
      </c>
    </row>
    <row r="803" spans="2:20" ht="24.75" customHeight="1">
      <c r="B803" s="170" t="s">
        <v>205</v>
      </c>
      <c r="C803" s="396">
        <f>'●1-5DB'!LN9</f>
        <v>308899</v>
      </c>
      <c r="D803" s="397"/>
      <c r="E803" s="177">
        <f t="shared" si="54"/>
        <v>9</v>
      </c>
      <c r="F803" s="398">
        <v>239857</v>
      </c>
      <c r="G803" s="397"/>
      <c r="H803" s="177">
        <v>11</v>
      </c>
      <c r="I803" s="396">
        <f>'●1-5DB'!LO9</f>
        <v>5609956</v>
      </c>
      <c r="J803" s="471"/>
      <c r="K803" s="177">
        <f t="shared" si="55"/>
        <v>12</v>
      </c>
      <c r="L803" s="398">
        <v>5445019</v>
      </c>
      <c r="M803" s="397"/>
      <c r="N803" s="177">
        <v>12</v>
      </c>
      <c r="O803" s="396">
        <f>'●1-5DB'!LP9</f>
        <v>1026888</v>
      </c>
      <c r="P803" s="397"/>
      <c r="Q803" s="177">
        <f t="shared" si="56"/>
        <v>6</v>
      </c>
      <c r="R803" s="398">
        <v>963153</v>
      </c>
      <c r="S803" s="397"/>
      <c r="T803" s="177">
        <v>8</v>
      </c>
    </row>
    <row r="804" spans="2:20" ht="24.75" customHeight="1">
      <c r="B804" s="170" t="s">
        <v>206</v>
      </c>
      <c r="C804" s="396">
        <f>'●1-5DB'!LN10</f>
        <v>1053257</v>
      </c>
      <c r="D804" s="397"/>
      <c r="E804" s="177">
        <f t="shared" si="54"/>
        <v>3</v>
      </c>
      <c r="F804" s="398">
        <v>1035616</v>
      </c>
      <c r="G804" s="397"/>
      <c r="H804" s="177">
        <v>3</v>
      </c>
      <c r="I804" s="396">
        <f>'●1-5DB'!LO10</f>
        <v>8698991</v>
      </c>
      <c r="J804" s="471"/>
      <c r="K804" s="177">
        <f t="shared" si="55"/>
        <v>4</v>
      </c>
      <c r="L804" s="398">
        <v>8450519</v>
      </c>
      <c r="M804" s="397"/>
      <c r="N804" s="177">
        <v>4</v>
      </c>
      <c r="O804" s="396">
        <f>'●1-5DB'!LP10</f>
        <v>971306</v>
      </c>
      <c r="P804" s="397"/>
      <c r="Q804" s="177">
        <f t="shared" si="56"/>
        <v>7</v>
      </c>
      <c r="R804" s="398">
        <v>1309684</v>
      </c>
      <c r="S804" s="397"/>
      <c r="T804" s="177">
        <v>4</v>
      </c>
    </row>
    <row r="805" spans="2:20" ht="24.75" customHeight="1">
      <c r="B805" s="170" t="s">
        <v>207</v>
      </c>
      <c r="C805" s="396">
        <f>'●1-5DB'!LN11</f>
        <v>266740</v>
      </c>
      <c r="D805" s="397"/>
      <c r="E805" s="177">
        <f t="shared" si="54"/>
        <v>11</v>
      </c>
      <c r="F805" s="398">
        <v>240909</v>
      </c>
      <c r="G805" s="397"/>
      <c r="H805" s="177">
        <v>10</v>
      </c>
      <c r="I805" s="396">
        <f>'●1-5DB'!LO11</f>
        <v>3274842</v>
      </c>
      <c r="J805" s="471"/>
      <c r="K805" s="177">
        <f t="shared" si="55"/>
        <v>18</v>
      </c>
      <c r="L805" s="398">
        <v>2961845</v>
      </c>
      <c r="M805" s="397"/>
      <c r="N805" s="177">
        <v>19</v>
      </c>
      <c r="O805" s="396">
        <f>'●1-5DB'!LP11</f>
        <v>355821</v>
      </c>
      <c r="P805" s="397"/>
      <c r="Q805" s="177">
        <f t="shared" si="56"/>
        <v>26</v>
      </c>
      <c r="R805" s="398">
        <v>357322</v>
      </c>
      <c r="S805" s="397"/>
      <c r="T805" s="177">
        <v>26</v>
      </c>
    </row>
    <row r="806" spans="2:20" ht="24.75" customHeight="1">
      <c r="B806" s="170" t="s">
        <v>208</v>
      </c>
      <c r="C806" s="396">
        <f>'●1-5DB'!LN12</f>
        <v>778091</v>
      </c>
      <c r="D806" s="397"/>
      <c r="E806" s="177">
        <f t="shared" si="54"/>
        <v>5</v>
      </c>
      <c r="F806" s="398">
        <v>759265</v>
      </c>
      <c r="G806" s="397"/>
      <c r="H806" s="177">
        <v>4</v>
      </c>
      <c r="I806" s="396">
        <f>'●1-5DB'!LO12</f>
        <v>10066369</v>
      </c>
      <c r="J806" s="471"/>
      <c r="K806" s="177">
        <f t="shared" si="55"/>
        <v>3</v>
      </c>
      <c r="L806" s="398">
        <v>9422717</v>
      </c>
      <c r="M806" s="397"/>
      <c r="N806" s="177">
        <v>3</v>
      </c>
      <c r="O806" s="396">
        <f>'●1-5DB'!LP12</f>
        <v>839141</v>
      </c>
      <c r="P806" s="397"/>
      <c r="Q806" s="177">
        <f t="shared" si="56"/>
        <v>10</v>
      </c>
      <c r="R806" s="398">
        <v>870727</v>
      </c>
      <c r="S806" s="397"/>
      <c r="T806" s="177">
        <v>9</v>
      </c>
    </row>
    <row r="807" spans="2:20" ht="24.75" customHeight="1">
      <c r="B807" s="170" t="s">
        <v>209</v>
      </c>
      <c r="C807" s="396">
        <f>'●1-5DB'!LN13</f>
        <v>1165271</v>
      </c>
      <c r="D807" s="397"/>
      <c r="E807" s="177">
        <f t="shared" si="54"/>
        <v>2</v>
      </c>
      <c r="F807" s="398">
        <v>1264203</v>
      </c>
      <c r="G807" s="397"/>
      <c r="H807" s="177">
        <v>2</v>
      </c>
      <c r="I807" s="396">
        <f>'●1-5DB'!LO13</f>
        <v>13018535</v>
      </c>
      <c r="J807" s="471"/>
      <c r="K807" s="177">
        <f t="shared" si="55"/>
        <v>2</v>
      </c>
      <c r="L807" s="398">
        <v>12964566</v>
      </c>
      <c r="M807" s="397"/>
      <c r="N807" s="177">
        <v>2</v>
      </c>
      <c r="O807" s="396">
        <f>'●1-5DB'!LP13</f>
        <v>1119501</v>
      </c>
      <c r="P807" s="397"/>
      <c r="Q807" s="177">
        <f t="shared" si="56"/>
        <v>5</v>
      </c>
      <c r="R807" s="398">
        <v>1147771</v>
      </c>
      <c r="S807" s="397"/>
      <c r="T807" s="177">
        <v>6</v>
      </c>
    </row>
    <row r="808" spans="2:20" ht="24.75" customHeight="1">
      <c r="B808" s="170" t="s">
        <v>210</v>
      </c>
      <c r="C808" s="396">
        <f>'●1-5DB'!LN14</f>
        <v>256314</v>
      </c>
      <c r="D808" s="397"/>
      <c r="E808" s="177">
        <f t="shared" si="54"/>
        <v>12</v>
      </c>
      <c r="F808" s="398">
        <v>191646</v>
      </c>
      <c r="G808" s="397"/>
      <c r="H808" s="177">
        <v>16</v>
      </c>
      <c r="I808" s="396">
        <f>'●1-5DB'!LO14</f>
        <v>5248870</v>
      </c>
      <c r="J808" s="471"/>
      <c r="K808" s="177">
        <f t="shared" si="55"/>
        <v>14</v>
      </c>
      <c r="L808" s="398">
        <v>4932877</v>
      </c>
      <c r="M808" s="397"/>
      <c r="N808" s="177">
        <v>14</v>
      </c>
      <c r="O808" s="396">
        <f>'●1-5DB'!LP14</f>
        <v>658484</v>
      </c>
      <c r="P808" s="397"/>
      <c r="Q808" s="177">
        <f t="shared" si="56"/>
        <v>15</v>
      </c>
      <c r="R808" s="398">
        <v>611251</v>
      </c>
      <c r="S808" s="397"/>
      <c r="T808" s="177">
        <v>18</v>
      </c>
    </row>
    <row r="809" spans="2:20" ht="24.75" customHeight="1">
      <c r="B809" s="170" t="s">
        <v>211</v>
      </c>
      <c r="C809" s="396">
        <f>'●1-5DB'!LN15</f>
        <v>206227</v>
      </c>
      <c r="D809" s="397"/>
      <c r="E809" s="177">
        <f t="shared" si="54"/>
        <v>15</v>
      </c>
      <c r="F809" s="398">
        <v>204387</v>
      </c>
      <c r="G809" s="397"/>
      <c r="H809" s="177">
        <v>14</v>
      </c>
      <c r="I809" s="396">
        <f>'●1-5DB'!LO15</f>
        <v>7342811</v>
      </c>
      <c r="J809" s="471"/>
      <c r="K809" s="177">
        <f t="shared" si="55"/>
        <v>6</v>
      </c>
      <c r="L809" s="398">
        <v>6924613</v>
      </c>
      <c r="M809" s="397"/>
      <c r="N809" s="177">
        <v>6</v>
      </c>
      <c r="O809" s="396">
        <f>'●1-5DB'!LP15</f>
        <v>1509543</v>
      </c>
      <c r="P809" s="397"/>
      <c r="Q809" s="177">
        <f t="shared" si="56"/>
        <v>2</v>
      </c>
      <c r="R809" s="398">
        <v>1426967</v>
      </c>
      <c r="S809" s="397"/>
      <c r="T809" s="177">
        <v>3</v>
      </c>
    </row>
    <row r="810" spans="2:20" ht="24.75" customHeight="1">
      <c r="B810" s="170" t="s">
        <v>212</v>
      </c>
      <c r="C810" s="396">
        <f>'●1-5DB'!LN16</f>
        <v>414360</v>
      </c>
      <c r="D810" s="397"/>
      <c r="E810" s="177">
        <f t="shared" si="54"/>
        <v>7</v>
      </c>
      <c r="F810" s="398">
        <v>385799</v>
      </c>
      <c r="G810" s="397"/>
      <c r="H810" s="177">
        <v>7</v>
      </c>
      <c r="I810" s="396">
        <f>'●1-5DB'!LO16</f>
        <v>6942889</v>
      </c>
      <c r="J810" s="471"/>
      <c r="K810" s="177">
        <f t="shared" si="55"/>
        <v>8</v>
      </c>
      <c r="L810" s="398">
        <v>6433359</v>
      </c>
      <c r="M810" s="397"/>
      <c r="N810" s="177">
        <v>8</v>
      </c>
      <c r="O810" s="396">
        <f>'●1-5DB'!LP16</f>
        <v>629951</v>
      </c>
      <c r="P810" s="397"/>
      <c r="Q810" s="177">
        <f t="shared" si="56"/>
        <v>18</v>
      </c>
      <c r="R810" s="398">
        <v>590397</v>
      </c>
      <c r="S810" s="397"/>
      <c r="T810" s="177">
        <v>20</v>
      </c>
    </row>
    <row r="811" spans="2:20" ht="24.75" customHeight="1">
      <c r="B811" s="170" t="s">
        <v>213</v>
      </c>
      <c r="C811" s="396">
        <f>'●1-5DB'!LN17</f>
        <v>134846</v>
      </c>
      <c r="D811" s="397"/>
      <c r="E811" s="177">
        <f t="shared" si="54"/>
        <v>19</v>
      </c>
      <c r="F811" s="398">
        <v>184745</v>
      </c>
      <c r="G811" s="397"/>
      <c r="H811" s="177">
        <v>17</v>
      </c>
      <c r="I811" s="396">
        <f>'●1-5DB'!LO17</f>
        <v>5330360</v>
      </c>
      <c r="J811" s="471"/>
      <c r="K811" s="177">
        <f t="shared" si="55"/>
        <v>13</v>
      </c>
      <c r="L811" s="398">
        <v>4992296</v>
      </c>
      <c r="M811" s="397"/>
      <c r="N811" s="177">
        <v>13</v>
      </c>
      <c r="O811" s="396">
        <f>'●1-5DB'!LP17</f>
        <v>453901</v>
      </c>
      <c r="P811" s="397"/>
      <c r="Q811" s="177">
        <f t="shared" si="56"/>
        <v>23</v>
      </c>
      <c r="R811" s="398">
        <v>450916</v>
      </c>
      <c r="S811" s="397"/>
      <c r="T811" s="177">
        <v>23</v>
      </c>
    </row>
    <row r="812" spans="2:20" ht="24.75" customHeight="1">
      <c r="B812" s="170" t="s">
        <v>214</v>
      </c>
      <c r="C812" s="396">
        <f>'●1-5DB'!LN18</f>
        <v>214432</v>
      </c>
      <c r="D812" s="397"/>
      <c r="E812" s="177">
        <f t="shared" si="54"/>
        <v>14</v>
      </c>
      <c r="F812" s="398">
        <v>197452</v>
      </c>
      <c r="G812" s="397"/>
      <c r="H812" s="177">
        <v>15</v>
      </c>
      <c r="I812" s="396">
        <f>'●1-5DB'!LO18</f>
        <v>3944449</v>
      </c>
      <c r="J812" s="471"/>
      <c r="K812" s="177">
        <f t="shared" si="55"/>
        <v>16</v>
      </c>
      <c r="L812" s="398">
        <v>3872906</v>
      </c>
      <c r="M812" s="397"/>
      <c r="N812" s="177">
        <v>16</v>
      </c>
      <c r="O812" s="396">
        <f>'●1-5DB'!LP18</f>
        <v>712054</v>
      </c>
      <c r="P812" s="397"/>
      <c r="Q812" s="177">
        <f t="shared" si="56"/>
        <v>13</v>
      </c>
      <c r="R812" s="398">
        <v>673727</v>
      </c>
      <c r="S812" s="397"/>
      <c r="T812" s="177">
        <v>13</v>
      </c>
    </row>
    <row r="813" spans="2:20" ht="24.75" customHeight="1">
      <c r="B813" s="170" t="s">
        <v>215</v>
      </c>
      <c r="C813" s="396">
        <f>'●1-5DB'!LN19</f>
        <v>134412</v>
      </c>
      <c r="D813" s="397"/>
      <c r="E813" s="177">
        <f t="shared" si="54"/>
        <v>20</v>
      </c>
      <c r="F813" s="398">
        <v>133589</v>
      </c>
      <c r="G813" s="397"/>
      <c r="H813" s="177">
        <v>21</v>
      </c>
      <c r="I813" s="396">
        <f>'●1-5DB'!LO19</f>
        <v>2755726</v>
      </c>
      <c r="J813" s="471"/>
      <c r="K813" s="177">
        <f t="shared" si="55"/>
        <v>23</v>
      </c>
      <c r="L813" s="398">
        <v>2648929</v>
      </c>
      <c r="M813" s="397"/>
      <c r="N813" s="177">
        <v>25</v>
      </c>
      <c r="O813" s="396">
        <f>'●1-5DB'!LP19</f>
        <v>466712</v>
      </c>
      <c r="P813" s="397"/>
      <c r="Q813" s="177">
        <f t="shared" si="56"/>
        <v>22</v>
      </c>
      <c r="R813" s="398">
        <v>455719</v>
      </c>
      <c r="S813" s="397"/>
      <c r="T813" s="177">
        <v>22</v>
      </c>
    </row>
    <row r="814" spans="2:20" ht="24.75" customHeight="1">
      <c r="B814" s="171" t="s">
        <v>216</v>
      </c>
      <c r="C814" s="402">
        <f>'●1-5DB'!LN20</f>
        <v>113027</v>
      </c>
      <c r="D814" s="403"/>
      <c r="E814" s="178">
        <f t="shared" si="54"/>
        <v>23</v>
      </c>
      <c r="F814" s="404">
        <v>118492</v>
      </c>
      <c r="G814" s="403"/>
      <c r="H814" s="178">
        <v>22</v>
      </c>
      <c r="I814" s="402">
        <f>'●1-5DB'!LO20</f>
        <v>2630974</v>
      </c>
      <c r="J814" s="530"/>
      <c r="K814" s="178">
        <f t="shared" si="55"/>
        <v>26</v>
      </c>
      <c r="L814" s="404">
        <v>2627641</v>
      </c>
      <c r="M814" s="403"/>
      <c r="N814" s="178">
        <v>26</v>
      </c>
      <c r="O814" s="402">
        <f>'●1-5DB'!LP20</f>
        <v>504410</v>
      </c>
      <c r="P814" s="403"/>
      <c r="Q814" s="178">
        <f t="shared" si="56"/>
        <v>21</v>
      </c>
      <c r="R814" s="404">
        <v>475850</v>
      </c>
      <c r="S814" s="403"/>
      <c r="T814" s="178">
        <v>21</v>
      </c>
    </row>
    <row r="815" spans="2:20" ht="24.75" customHeight="1">
      <c r="B815" s="170" t="s">
        <v>217</v>
      </c>
      <c r="C815" s="396">
        <f>'●1-5DB'!LN21</f>
        <v>62670</v>
      </c>
      <c r="D815" s="397"/>
      <c r="E815" s="177">
        <f t="shared" si="54"/>
        <v>24</v>
      </c>
      <c r="F815" s="398">
        <v>61876</v>
      </c>
      <c r="G815" s="397"/>
      <c r="H815" s="177">
        <v>24</v>
      </c>
      <c r="I815" s="396">
        <f>'●1-5DB'!LO21</f>
        <v>3072722</v>
      </c>
      <c r="J815" s="471"/>
      <c r="K815" s="177">
        <f t="shared" si="55"/>
        <v>20</v>
      </c>
      <c r="L815" s="398">
        <v>2926821</v>
      </c>
      <c r="M815" s="397"/>
      <c r="N815" s="177">
        <v>21</v>
      </c>
      <c r="O815" s="396">
        <f>'●1-5DB'!LP21</f>
        <v>416238</v>
      </c>
      <c r="P815" s="397"/>
      <c r="Q815" s="177">
        <f t="shared" si="56"/>
        <v>24</v>
      </c>
      <c r="R815" s="398">
        <v>421134</v>
      </c>
      <c r="S815" s="397"/>
      <c r="T815" s="177">
        <v>24</v>
      </c>
    </row>
    <row r="816" spans="2:20" ht="24.75" customHeight="1">
      <c r="B816" s="170" t="s">
        <v>218</v>
      </c>
      <c r="C816" s="396">
        <f>'●1-5DB'!LN22</f>
        <v>123032</v>
      </c>
      <c r="D816" s="397"/>
      <c r="E816" s="177">
        <f t="shared" si="54"/>
        <v>22</v>
      </c>
      <c r="F816" s="398">
        <v>114053</v>
      </c>
      <c r="G816" s="397"/>
      <c r="H816" s="177">
        <v>23</v>
      </c>
      <c r="I816" s="396">
        <f>'●1-5DB'!LO22</f>
        <v>3109601</v>
      </c>
      <c r="J816" s="471"/>
      <c r="K816" s="177">
        <f t="shared" si="55"/>
        <v>19</v>
      </c>
      <c r="L816" s="398">
        <v>3018694</v>
      </c>
      <c r="M816" s="397"/>
      <c r="N816" s="177">
        <v>18</v>
      </c>
      <c r="O816" s="396">
        <f>'●1-5DB'!LP22</f>
        <v>637864</v>
      </c>
      <c r="P816" s="397"/>
      <c r="Q816" s="177">
        <f t="shared" si="56"/>
        <v>17</v>
      </c>
      <c r="R816" s="398">
        <v>632727</v>
      </c>
      <c r="S816" s="397"/>
      <c r="T816" s="177">
        <v>16</v>
      </c>
    </row>
    <row r="817" spans="2:20" ht="24.75" customHeight="1">
      <c r="B817" s="170" t="s">
        <v>219</v>
      </c>
      <c r="C817" s="396">
        <f>'●1-5DB'!LN23</f>
        <v>39886</v>
      </c>
      <c r="D817" s="397"/>
      <c r="E817" s="177">
        <f t="shared" si="54"/>
        <v>25</v>
      </c>
      <c r="F817" s="398">
        <v>32148</v>
      </c>
      <c r="G817" s="397"/>
      <c r="H817" s="177">
        <v>26</v>
      </c>
      <c r="I817" s="396">
        <f>'●1-5DB'!LO23</f>
        <v>2796090</v>
      </c>
      <c r="J817" s="471"/>
      <c r="K817" s="177">
        <f t="shared" si="55"/>
        <v>22</v>
      </c>
      <c r="L817" s="398">
        <v>2737405</v>
      </c>
      <c r="M817" s="397"/>
      <c r="N817" s="177">
        <v>22</v>
      </c>
      <c r="O817" s="396">
        <f>'●1-5DB'!LP23</f>
        <v>608434</v>
      </c>
      <c r="P817" s="397"/>
      <c r="Q817" s="177">
        <f t="shared" si="56"/>
        <v>19</v>
      </c>
      <c r="R817" s="398">
        <v>622320</v>
      </c>
      <c r="S817" s="397"/>
      <c r="T817" s="177">
        <v>17</v>
      </c>
    </row>
    <row r="818" spans="2:20" ht="24.75" customHeight="1">
      <c r="B818" s="170" t="s">
        <v>220</v>
      </c>
      <c r="C818" s="396">
        <f>'●1-5DB'!LN24</f>
        <v>156116</v>
      </c>
      <c r="D818" s="397"/>
      <c r="E818" s="177">
        <f t="shared" si="54"/>
        <v>17</v>
      </c>
      <c r="F818" s="398">
        <v>163697</v>
      </c>
      <c r="G818" s="397"/>
      <c r="H818" s="177">
        <v>19</v>
      </c>
      <c r="I818" s="396">
        <f>'●1-5DB'!LO24</f>
        <v>4111667</v>
      </c>
      <c r="J818" s="471"/>
      <c r="K818" s="177">
        <f t="shared" si="55"/>
        <v>15</v>
      </c>
      <c r="L818" s="398">
        <v>4004014</v>
      </c>
      <c r="M818" s="397"/>
      <c r="N818" s="177">
        <v>15</v>
      </c>
      <c r="O818" s="396">
        <f>'●1-5DB'!LP24</f>
        <v>966970</v>
      </c>
      <c r="P818" s="397"/>
      <c r="Q818" s="177">
        <f t="shared" si="56"/>
        <v>8</v>
      </c>
      <c r="R818" s="398">
        <v>988823</v>
      </c>
      <c r="S818" s="397"/>
      <c r="T818" s="177">
        <v>7</v>
      </c>
    </row>
    <row r="819" spans="2:20" ht="24.75" customHeight="1">
      <c r="B819" s="170" t="s">
        <v>221</v>
      </c>
      <c r="C819" s="396">
        <f>'●1-5DB'!LN25</f>
        <v>125866</v>
      </c>
      <c r="D819" s="397"/>
      <c r="E819" s="177">
        <f t="shared" si="54"/>
        <v>21</v>
      </c>
      <c r="F819" s="398">
        <v>134197</v>
      </c>
      <c r="G819" s="397"/>
      <c r="H819" s="177">
        <v>20</v>
      </c>
      <c r="I819" s="396">
        <f>'●1-5DB'!LO25</f>
        <v>2676900</v>
      </c>
      <c r="J819" s="471"/>
      <c r="K819" s="177">
        <f t="shared" si="55"/>
        <v>24</v>
      </c>
      <c r="L819" s="398">
        <v>2659110</v>
      </c>
      <c r="M819" s="397"/>
      <c r="N819" s="177">
        <v>24</v>
      </c>
      <c r="O819" s="396">
        <f>'●1-5DB'!LP25</f>
        <v>682306</v>
      </c>
      <c r="P819" s="397"/>
      <c r="Q819" s="177">
        <f t="shared" si="56"/>
        <v>14</v>
      </c>
      <c r="R819" s="398">
        <v>650031</v>
      </c>
      <c r="S819" s="397"/>
      <c r="T819" s="177">
        <v>14</v>
      </c>
    </row>
    <row r="820" spans="2:20" ht="24.75" customHeight="1">
      <c r="B820" s="170" t="s">
        <v>222</v>
      </c>
      <c r="C820" s="396">
        <f>'●1-5DB'!LN26</f>
        <v>322133</v>
      </c>
      <c r="D820" s="397"/>
      <c r="E820" s="177">
        <f t="shared" si="54"/>
        <v>8</v>
      </c>
      <c r="F820" s="398">
        <v>357024</v>
      </c>
      <c r="G820" s="397"/>
      <c r="H820" s="177">
        <v>8</v>
      </c>
      <c r="I820" s="396">
        <f>'●1-5DB'!LO26</f>
        <v>6664488</v>
      </c>
      <c r="J820" s="471"/>
      <c r="K820" s="177">
        <f t="shared" si="55"/>
        <v>10</v>
      </c>
      <c r="L820" s="398">
        <v>6386040</v>
      </c>
      <c r="M820" s="397"/>
      <c r="N820" s="177">
        <v>9</v>
      </c>
      <c r="O820" s="396">
        <f>'●1-5DB'!LP26</f>
        <v>1121573</v>
      </c>
      <c r="P820" s="397"/>
      <c r="Q820" s="177">
        <f t="shared" si="56"/>
        <v>4</v>
      </c>
      <c r="R820" s="398">
        <v>1269741</v>
      </c>
      <c r="S820" s="397"/>
      <c r="T820" s="177">
        <v>5</v>
      </c>
    </row>
    <row r="821" spans="2:20" ht="24.75" customHeight="1">
      <c r="B821" s="170" t="s">
        <v>223</v>
      </c>
      <c r="C821" s="396">
        <f>'●1-5DB'!LN27</f>
        <v>144022</v>
      </c>
      <c r="D821" s="397"/>
      <c r="E821" s="177">
        <f t="shared" si="54"/>
        <v>18</v>
      </c>
      <c r="F821" s="398">
        <v>226443</v>
      </c>
      <c r="G821" s="397"/>
      <c r="H821" s="177">
        <v>12</v>
      </c>
      <c r="I821" s="396">
        <f>'●1-5DB'!LO27</f>
        <v>2650385</v>
      </c>
      <c r="J821" s="471"/>
      <c r="K821" s="177">
        <f t="shared" si="55"/>
        <v>25</v>
      </c>
      <c r="L821" s="398">
        <v>2712251</v>
      </c>
      <c r="M821" s="397"/>
      <c r="N821" s="177">
        <v>23</v>
      </c>
      <c r="O821" s="396">
        <f>'●1-5DB'!LP27</f>
        <v>598540</v>
      </c>
      <c r="P821" s="397"/>
      <c r="Q821" s="177">
        <f t="shared" si="56"/>
        <v>20</v>
      </c>
      <c r="R821" s="398">
        <v>597335</v>
      </c>
      <c r="S821" s="397"/>
      <c r="T821" s="177">
        <v>19</v>
      </c>
    </row>
    <row r="822" spans="2:20" ht="24.75" customHeight="1">
      <c r="B822" s="170" t="s">
        <v>224</v>
      </c>
      <c r="C822" s="396">
        <f>'●1-5DB'!LN28</f>
        <v>178589</v>
      </c>
      <c r="D822" s="397"/>
      <c r="E822" s="177">
        <f t="shared" si="54"/>
        <v>16</v>
      </c>
      <c r="F822" s="398">
        <v>179402</v>
      </c>
      <c r="G822" s="397"/>
      <c r="H822" s="177">
        <v>18</v>
      </c>
      <c r="I822" s="396">
        <f>'●1-5DB'!LO28</f>
        <v>2992954</v>
      </c>
      <c r="J822" s="471"/>
      <c r="K822" s="177">
        <f t="shared" si="55"/>
        <v>21</v>
      </c>
      <c r="L822" s="398">
        <v>2931474</v>
      </c>
      <c r="M822" s="397"/>
      <c r="N822" s="177">
        <v>20</v>
      </c>
      <c r="O822" s="396">
        <f>'●1-5DB'!LP28</f>
        <v>738793</v>
      </c>
      <c r="P822" s="397"/>
      <c r="Q822" s="177">
        <f t="shared" si="56"/>
        <v>11</v>
      </c>
      <c r="R822" s="398">
        <v>710386</v>
      </c>
      <c r="S822" s="397"/>
      <c r="T822" s="177">
        <v>12</v>
      </c>
    </row>
    <row r="823" spans="2:20" ht="24.75" customHeight="1">
      <c r="B823" s="170" t="s">
        <v>225</v>
      </c>
      <c r="C823" s="396">
        <f>'●1-5DB'!LN29</f>
        <v>36501</v>
      </c>
      <c r="D823" s="397"/>
      <c r="E823" s="177">
        <f t="shared" si="54"/>
        <v>26</v>
      </c>
      <c r="F823" s="398">
        <v>51918</v>
      </c>
      <c r="G823" s="397"/>
      <c r="H823" s="177">
        <v>25</v>
      </c>
      <c r="I823" s="396">
        <f>'●1-5DB'!LO29</f>
        <v>3877159</v>
      </c>
      <c r="J823" s="471"/>
      <c r="K823" s="177">
        <f t="shared" si="55"/>
        <v>17</v>
      </c>
      <c r="L823" s="398">
        <v>3774528</v>
      </c>
      <c r="M823" s="397"/>
      <c r="N823" s="177">
        <v>17</v>
      </c>
      <c r="O823" s="396">
        <f>'●1-5DB'!LP29</f>
        <v>915142</v>
      </c>
      <c r="P823" s="397"/>
      <c r="Q823" s="177">
        <f t="shared" si="56"/>
        <v>9</v>
      </c>
      <c r="R823" s="398">
        <v>744181</v>
      </c>
      <c r="S823" s="397"/>
      <c r="T823" s="177">
        <v>11</v>
      </c>
    </row>
    <row r="824" spans="2:20" ht="24.75" customHeight="1" thickBot="1">
      <c r="B824" s="170" t="s">
        <v>226</v>
      </c>
      <c r="C824" s="399">
        <f>'●1-5DB'!LN30</f>
        <v>218210</v>
      </c>
      <c r="D824" s="531"/>
      <c r="E824" s="179">
        <f t="shared" si="54"/>
        <v>13</v>
      </c>
      <c r="F824" s="398">
        <v>226011</v>
      </c>
      <c r="G824" s="397"/>
      <c r="H824" s="177">
        <v>13</v>
      </c>
      <c r="I824" s="399">
        <f>'●1-5DB'!LO30</f>
        <v>7505748</v>
      </c>
      <c r="J824" s="531"/>
      <c r="K824" s="179">
        <f t="shared" si="55"/>
        <v>5</v>
      </c>
      <c r="L824" s="398">
        <v>7461999</v>
      </c>
      <c r="M824" s="397"/>
      <c r="N824" s="177">
        <v>5</v>
      </c>
      <c r="O824" s="399">
        <f>'●1-5DB'!LP30</f>
        <v>1422200</v>
      </c>
      <c r="P824" s="400"/>
      <c r="Q824" s="179">
        <f t="shared" si="56"/>
        <v>3</v>
      </c>
      <c r="R824" s="398">
        <v>1452241</v>
      </c>
      <c r="S824" s="397"/>
      <c r="T824" s="177">
        <v>2</v>
      </c>
    </row>
    <row r="825" spans="2:20" ht="24.75" customHeight="1">
      <c r="C825" s="82"/>
      <c r="D825" s="82"/>
      <c r="E825" s="82"/>
      <c r="F825" s="82"/>
      <c r="G825" s="82"/>
      <c r="H825" s="82"/>
      <c r="I825" s="82"/>
      <c r="J825" s="82"/>
      <c r="K825" s="82"/>
      <c r="L825" s="82"/>
      <c r="M825" s="82"/>
      <c r="P825" s="82"/>
    </row>
    <row r="826" spans="2:20" ht="24.75" customHeight="1"/>
    <row r="827" spans="2:20" ht="24.75" customHeight="1">
      <c r="B827" s="85" t="s">
        <v>374</v>
      </c>
      <c r="K827" s="132"/>
      <c r="T827" s="158"/>
    </row>
    <row r="828" spans="2:20" ht="16.5" customHeight="1">
      <c r="B828" s="334" t="s">
        <v>253</v>
      </c>
      <c r="C828" s="528" t="str">
        <f>'●1-5DB'!LQ4</f>
        <v>繰出金</v>
      </c>
      <c r="D828" s="528"/>
      <c r="E828" s="528"/>
      <c r="F828" s="528"/>
      <c r="G828" s="528"/>
      <c r="H828" s="528"/>
      <c r="I828" s="528" t="str">
        <f>'●1-5DB'!LR4</f>
        <v>積立金</v>
      </c>
      <c r="J828" s="528"/>
      <c r="K828" s="528"/>
      <c r="L828" s="528"/>
      <c r="M828" s="528"/>
      <c r="N828" s="528"/>
      <c r="O828" s="528" t="str">
        <f>'●1-5DB'!LS4</f>
        <v>投資・出資金・貸付金</v>
      </c>
      <c r="P828" s="528"/>
      <c r="Q828" s="528"/>
      <c r="R828" s="528"/>
      <c r="S828" s="528"/>
      <c r="T828" s="528"/>
    </row>
    <row r="829" spans="2:20" ht="16.5" customHeight="1" thickBot="1">
      <c r="B829" s="335"/>
      <c r="C829" s="541"/>
      <c r="D829" s="541"/>
      <c r="E829" s="541"/>
      <c r="F829" s="541"/>
      <c r="G829" s="541"/>
      <c r="H829" s="541"/>
      <c r="I829" s="541"/>
      <c r="J829" s="541"/>
      <c r="K829" s="541"/>
      <c r="L829" s="541"/>
      <c r="M829" s="541"/>
      <c r="N829" s="541"/>
      <c r="O829" s="541"/>
      <c r="P829" s="541"/>
      <c r="Q829" s="541"/>
      <c r="R829" s="541"/>
      <c r="S829" s="541"/>
      <c r="T829" s="541"/>
    </row>
    <row r="830" spans="2:20" ht="24.75" customHeight="1">
      <c r="B830" s="335"/>
      <c r="C830" s="340" t="s">
        <v>760</v>
      </c>
      <c r="D830" s="341"/>
      <c r="E830" s="342"/>
      <c r="F830" s="343" t="s">
        <v>759</v>
      </c>
      <c r="G830" s="338"/>
      <c r="H830" s="339"/>
      <c r="I830" s="340" t="s">
        <v>760</v>
      </c>
      <c r="J830" s="341"/>
      <c r="K830" s="342"/>
      <c r="L830" s="343" t="s">
        <v>759</v>
      </c>
      <c r="M830" s="338"/>
      <c r="N830" s="339"/>
      <c r="O830" s="340" t="s">
        <v>760</v>
      </c>
      <c r="P830" s="341"/>
      <c r="Q830" s="342"/>
      <c r="R830" s="343" t="s">
        <v>759</v>
      </c>
      <c r="S830" s="338"/>
      <c r="T830" s="339"/>
    </row>
    <row r="831" spans="2:20" ht="24.75" customHeight="1">
      <c r="B831" s="336"/>
      <c r="C831" s="345"/>
      <c r="D831" s="378"/>
      <c r="E831" s="176" t="s">
        <v>340</v>
      </c>
      <c r="F831" s="378"/>
      <c r="G831" s="378"/>
      <c r="H831" s="180" t="s">
        <v>340</v>
      </c>
      <c r="I831" s="345"/>
      <c r="J831" s="378"/>
      <c r="K831" s="176" t="s">
        <v>340</v>
      </c>
      <c r="L831" s="378"/>
      <c r="M831" s="378"/>
      <c r="N831" s="180" t="s">
        <v>340</v>
      </c>
      <c r="O831" s="345"/>
      <c r="P831" s="378"/>
      <c r="Q831" s="176" t="s">
        <v>340</v>
      </c>
      <c r="R831" s="378"/>
      <c r="S831" s="378"/>
      <c r="T831" s="156" t="s">
        <v>340</v>
      </c>
    </row>
    <row r="832" spans="2:20" ht="24.75" customHeight="1">
      <c r="B832" s="170" t="s">
        <v>201</v>
      </c>
      <c r="C832" s="396">
        <f>'●1-5DB'!LQ5</f>
        <v>22895114</v>
      </c>
      <c r="D832" s="397"/>
      <c r="E832" s="177">
        <f>IF(C832="-","-",RANK(C832,C$832:D$857))</f>
        <v>1</v>
      </c>
      <c r="F832" s="395">
        <v>23972123</v>
      </c>
      <c r="G832" s="328"/>
      <c r="H832" s="181">
        <v>1</v>
      </c>
      <c r="I832" s="396">
        <f>'●1-5DB'!LR5</f>
        <v>1523419</v>
      </c>
      <c r="J832" s="397"/>
      <c r="K832" s="177">
        <f>IF(I832="-","-",RANK(I832,I$832:J$857))</f>
        <v>12</v>
      </c>
      <c r="L832" s="398">
        <v>2558604</v>
      </c>
      <c r="M832" s="397"/>
      <c r="N832" s="181">
        <v>7</v>
      </c>
      <c r="O832" s="396">
        <f>'●1-5DB'!LS5</f>
        <v>130300</v>
      </c>
      <c r="P832" s="397"/>
      <c r="Q832" s="177">
        <f>IF(O832="-","-",RANK(O832,O$832:P$857))</f>
        <v>1</v>
      </c>
      <c r="R832" s="398">
        <v>131115</v>
      </c>
      <c r="S832" s="397"/>
      <c r="T832" s="157">
        <v>2</v>
      </c>
    </row>
    <row r="833" spans="2:20" ht="24.75" customHeight="1">
      <c r="B833" s="170" t="s">
        <v>202</v>
      </c>
      <c r="C833" s="396">
        <f>'●1-5DB'!LQ6</f>
        <v>7049349</v>
      </c>
      <c r="D833" s="397"/>
      <c r="E833" s="177">
        <f t="shared" ref="E833:E856" si="57">IF(C833="-","-",RANK(C833,C$832:D$857))</f>
        <v>9</v>
      </c>
      <c r="F833" s="395">
        <v>7328999</v>
      </c>
      <c r="G833" s="328"/>
      <c r="H833" s="181">
        <v>8</v>
      </c>
      <c r="I833" s="396">
        <f>'●1-5DB'!LR6</f>
        <v>2363091</v>
      </c>
      <c r="J833" s="397"/>
      <c r="K833" s="177">
        <f t="shared" ref="K833:K856" si="58">IF(I833="-","-",RANK(I833,I$832:J$857))</f>
        <v>7</v>
      </c>
      <c r="L833" s="398">
        <v>2314061</v>
      </c>
      <c r="M833" s="397"/>
      <c r="N833" s="181">
        <v>9</v>
      </c>
      <c r="O833" s="396">
        <f>'●1-5DB'!LS6</f>
        <v>40728</v>
      </c>
      <c r="P833" s="397"/>
      <c r="Q833" s="177">
        <f t="shared" ref="Q833:Q856" si="59">IF(O833="-","-",RANK(O833,O$832:P$857))</f>
        <v>5</v>
      </c>
      <c r="R833" s="398">
        <v>62590</v>
      </c>
      <c r="S833" s="397"/>
      <c r="T833" s="157">
        <v>4</v>
      </c>
    </row>
    <row r="834" spans="2:20" ht="24.75" customHeight="1">
      <c r="B834" s="170" t="s">
        <v>203</v>
      </c>
      <c r="C834" s="396">
        <f>'●1-5DB'!LQ7</f>
        <v>5475131</v>
      </c>
      <c r="D834" s="397"/>
      <c r="E834" s="177">
        <f t="shared" si="57"/>
        <v>12</v>
      </c>
      <c r="F834" s="395">
        <v>5436724</v>
      </c>
      <c r="G834" s="328"/>
      <c r="H834" s="181">
        <v>13</v>
      </c>
      <c r="I834" s="396">
        <f>'●1-5DB'!LR7</f>
        <v>3036141</v>
      </c>
      <c r="J834" s="397"/>
      <c r="K834" s="177">
        <f t="shared" si="58"/>
        <v>5</v>
      </c>
      <c r="L834" s="398">
        <v>4517883</v>
      </c>
      <c r="M834" s="397"/>
      <c r="N834" s="181">
        <v>4</v>
      </c>
      <c r="O834" s="396">
        <f>'●1-5DB'!LS7</f>
        <v>9955</v>
      </c>
      <c r="P834" s="397"/>
      <c r="Q834" s="177">
        <f t="shared" si="59"/>
        <v>14</v>
      </c>
      <c r="R834" s="398">
        <v>12335</v>
      </c>
      <c r="S834" s="397"/>
      <c r="T834" s="157">
        <v>12</v>
      </c>
    </row>
    <row r="835" spans="2:20" ht="24.75" customHeight="1">
      <c r="B835" s="170" t="s">
        <v>204</v>
      </c>
      <c r="C835" s="396">
        <f>'●1-5DB'!LQ8</f>
        <v>7353175</v>
      </c>
      <c r="D835" s="397"/>
      <c r="E835" s="177">
        <f t="shared" si="57"/>
        <v>7</v>
      </c>
      <c r="F835" s="395">
        <v>7139529</v>
      </c>
      <c r="G835" s="328"/>
      <c r="H835" s="181">
        <v>9</v>
      </c>
      <c r="I835" s="396">
        <f>'●1-5DB'!LR8</f>
        <v>188125</v>
      </c>
      <c r="J835" s="397"/>
      <c r="K835" s="177">
        <f t="shared" si="58"/>
        <v>24</v>
      </c>
      <c r="L835" s="398">
        <v>2458960</v>
      </c>
      <c r="M835" s="397"/>
      <c r="N835" s="181">
        <v>8</v>
      </c>
      <c r="O835" s="396">
        <f>'●1-5DB'!LS8</f>
        <v>10000</v>
      </c>
      <c r="P835" s="397"/>
      <c r="Q835" s="177">
        <f t="shared" si="59"/>
        <v>13</v>
      </c>
      <c r="R835" s="398">
        <v>10000</v>
      </c>
      <c r="S835" s="397"/>
      <c r="T835" s="157">
        <v>14</v>
      </c>
    </row>
    <row r="836" spans="2:20" ht="24.75" customHeight="1">
      <c r="B836" s="170" t="s">
        <v>205</v>
      </c>
      <c r="C836" s="396">
        <f>'●1-5DB'!LQ9</f>
        <v>5459807</v>
      </c>
      <c r="D836" s="397"/>
      <c r="E836" s="177">
        <f t="shared" si="57"/>
        <v>13</v>
      </c>
      <c r="F836" s="395">
        <v>5635787</v>
      </c>
      <c r="G836" s="328"/>
      <c r="H836" s="181">
        <v>12</v>
      </c>
      <c r="I836" s="396">
        <f>'●1-5DB'!LR9</f>
        <v>866154</v>
      </c>
      <c r="J836" s="397"/>
      <c r="K836" s="177">
        <f t="shared" si="58"/>
        <v>19</v>
      </c>
      <c r="L836" s="398">
        <v>930547</v>
      </c>
      <c r="M836" s="397"/>
      <c r="N836" s="181">
        <v>20</v>
      </c>
      <c r="O836" s="396">
        <f>'●1-5DB'!LS9</f>
        <v>82000</v>
      </c>
      <c r="P836" s="397"/>
      <c r="Q836" s="177">
        <f t="shared" si="59"/>
        <v>2</v>
      </c>
      <c r="R836" s="398">
        <v>81184</v>
      </c>
      <c r="S836" s="397"/>
      <c r="T836" s="157">
        <v>3</v>
      </c>
    </row>
    <row r="837" spans="2:20" ht="24.75" customHeight="1">
      <c r="B837" s="170" t="s">
        <v>206</v>
      </c>
      <c r="C837" s="396">
        <f>'●1-5DB'!LQ10</f>
        <v>9870648</v>
      </c>
      <c r="D837" s="397"/>
      <c r="E837" s="177">
        <f t="shared" si="57"/>
        <v>3</v>
      </c>
      <c r="F837" s="395">
        <v>9764093</v>
      </c>
      <c r="G837" s="328"/>
      <c r="H837" s="181">
        <v>3</v>
      </c>
      <c r="I837" s="396">
        <f>'●1-5DB'!LR10</f>
        <v>12713984</v>
      </c>
      <c r="J837" s="397"/>
      <c r="K837" s="177">
        <f t="shared" si="58"/>
        <v>1</v>
      </c>
      <c r="L837" s="398">
        <v>6366126</v>
      </c>
      <c r="M837" s="397"/>
      <c r="N837" s="181">
        <v>1</v>
      </c>
      <c r="O837" s="396">
        <f>'●1-5DB'!LS10</f>
        <v>39734</v>
      </c>
      <c r="P837" s="397"/>
      <c r="Q837" s="177">
        <f t="shared" si="59"/>
        <v>6</v>
      </c>
      <c r="R837" s="398">
        <v>42840</v>
      </c>
      <c r="S837" s="397"/>
      <c r="T837" s="157">
        <v>6</v>
      </c>
    </row>
    <row r="838" spans="2:20" ht="24.75" customHeight="1">
      <c r="B838" s="170" t="s">
        <v>207</v>
      </c>
      <c r="C838" s="396">
        <f>'●1-5DB'!LQ11</f>
        <v>4496216</v>
      </c>
      <c r="D838" s="397"/>
      <c r="E838" s="177">
        <f t="shared" si="57"/>
        <v>16</v>
      </c>
      <c r="F838" s="395">
        <v>4505731</v>
      </c>
      <c r="G838" s="328"/>
      <c r="H838" s="181">
        <v>16</v>
      </c>
      <c r="I838" s="396">
        <f>'●1-5DB'!LR11</f>
        <v>963165</v>
      </c>
      <c r="J838" s="397"/>
      <c r="K838" s="177">
        <f t="shared" si="58"/>
        <v>17</v>
      </c>
      <c r="L838" s="398">
        <v>1080044</v>
      </c>
      <c r="M838" s="397"/>
      <c r="N838" s="181">
        <v>16</v>
      </c>
      <c r="O838" s="396">
        <f>'●1-5DB'!LS11</f>
        <v>6000</v>
      </c>
      <c r="P838" s="397"/>
      <c r="Q838" s="177">
        <f t="shared" si="59"/>
        <v>18</v>
      </c>
      <c r="R838" s="398">
        <v>6000</v>
      </c>
      <c r="S838" s="397"/>
      <c r="T838" s="157">
        <v>17</v>
      </c>
    </row>
    <row r="839" spans="2:20" ht="24.75" customHeight="1">
      <c r="B839" s="170" t="s">
        <v>208</v>
      </c>
      <c r="C839" s="396">
        <f>'●1-5DB'!LQ12</f>
        <v>8255907</v>
      </c>
      <c r="D839" s="397"/>
      <c r="E839" s="177">
        <f t="shared" si="57"/>
        <v>4</v>
      </c>
      <c r="F839" s="395">
        <v>8394292</v>
      </c>
      <c r="G839" s="328"/>
      <c r="H839" s="181">
        <v>4</v>
      </c>
      <c r="I839" s="396">
        <f>'●1-5DB'!LR12</f>
        <v>2845462</v>
      </c>
      <c r="J839" s="397"/>
      <c r="K839" s="177">
        <f t="shared" si="58"/>
        <v>6</v>
      </c>
      <c r="L839" s="398">
        <v>4828185</v>
      </c>
      <c r="M839" s="397"/>
      <c r="N839" s="181">
        <v>3</v>
      </c>
      <c r="O839" s="396">
        <f>'●1-5DB'!LS12</f>
        <v>6006</v>
      </c>
      <c r="P839" s="397"/>
      <c r="Q839" s="177">
        <f t="shared" si="59"/>
        <v>17</v>
      </c>
      <c r="R839" s="398">
        <v>5152</v>
      </c>
      <c r="S839" s="397"/>
      <c r="T839" s="157">
        <v>18</v>
      </c>
    </row>
    <row r="840" spans="2:20" ht="24.75" customHeight="1">
      <c r="B840" s="170" t="s">
        <v>209</v>
      </c>
      <c r="C840" s="396">
        <f>'●1-5DB'!LQ13</f>
        <v>16396882</v>
      </c>
      <c r="D840" s="397"/>
      <c r="E840" s="177">
        <f t="shared" si="57"/>
        <v>2</v>
      </c>
      <c r="F840" s="395">
        <v>16787407</v>
      </c>
      <c r="G840" s="328"/>
      <c r="H840" s="181">
        <v>2</v>
      </c>
      <c r="I840" s="396">
        <f>'●1-5DB'!LR13</f>
        <v>9408169</v>
      </c>
      <c r="J840" s="397"/>
      <c r="K840" s="177">
        <f t="shared" si="58"/>
        <v>2</v>
      </c>
      <c r="L840" s="398">
        <v>4942849</v>
      </c>
      <c r="M840" s="397"/>
      <c r="N840" s="181">
        <v>2</v>
      </c>
      <c r="O840" s="396">
        <f>'●1-5DB'!LS13</f>
        <v>8400</v>
      </c>
      <c r="P840" s="397"/>
      <c r="Q840" s="177">
        <f t="shared" si="59"/>
        <v>15</v>
      </c>
      <c r="R840" s="398">
        <v>8600</v>
      </c>
      <c r="S840" s="397"/>
      <c r="T840" s="157">
        <v>15</v>
      </c>
    </row>
    <row r="841" spans="2:20" ht="24.75" customHeight="1">
      <c r="B841" s="170" t="s">
        <v>210</v>
      </c>
      <c r="C841" s="396">
        <f>'●1-5DB'!LQ14</f>
        <v>3421214</v>
      </c>
      <c r="D841" s="397"/>
      <c r="E841" s="177">
        <f t="shared" si="57"/>
        <v>20</v>
      </c>
      <c r="F841" s="395">
        <v>3414371</v>
      </c>
      <c r="G841" s="328"/>
      <c r="H841" s="181">
        <v>20</v>
      </c>
      <c r="I841" s="396">
        <f>'●1-5DB'!LR14</f>
        <v>2070388</v>
      </c>
      <c r="J841" s="397"/>
      <c r="K841" s="177">
        <f t="shared" si="58"/>
        <v>8</v>
      </c>
      <c r="L841" s="398">
        <v>2292594</v>
      </c>
      <c r="M841" s="397"/>
      <c r="N841" s="181">
        <v>10</v>
      </c>
      <c r="O841" s="396">
        <f>'●1-5DB'!LS14</f>
        <v>470</v>
      </c>
      <c r="P841" s="397"/>
      <c r="Q841" s="177">
        <f t="shared" si="59"/>
        <v>20</v>
      </c>
      <c r="R841" s="398">
        <v>490</v>
      </c>
      <c r="S841" s="397"/>
      <c r="T841" s="157">
        <v>21</v>
      </c>
    </row>
    <row r="842" spans="2:20" ht="24.75" customHeight="1">
      <c r="B842" s="170" t="s">
        <v>211</v>
      </c>
      <c r="C842" s="396">
        <f>'●1-5DB'!LQ15</f>
        <v>7327265</v>
      </c>
      <c r="D842" s="397"/>
      <c r="E842" s="177">
        <f t="shared" si="57"/>
        <v>8</v>
      </c>
      <c r="F842" s="395">
        <v>7509409</v>
      </c>
      <c r="G842" s="328"/>
      <c r="H842" s="181">
        <v>7</v>
      </c>
      <c r="I842" s="396">
        <f>'●1-5DB'!LR15</f>
        <v>2059367</v>
      </c>
      <c r="J842" s="397"/>
      <c r="K842" s="177">
        <f t="shared" si="58"/>
        <v>9</v>
      </c>
      <c r="L842" s="398">
        <v>1521250</v>
      </c>
      <c r="M842" s="397"/>
      <c r="N842" s="181">
        <v>12</v>
      </c>
      <c r="O842" s="396" t="str">
        <f>'●1-5DB'!LS15</f>
        <v>-</v>
      </c>
      <c r="P842" s="397"/>
      <c r="Q842" s="177" t="str">
        <f t="shared" si="59"/>
        <v>-</v>
      </c>
      <c r="R842" s="398" t="s">
        <v>368</v>
      </c>
      <c r="S842" s="397"/>
      <c r="T842" s="157" t="s">
        <v>368</v>
      </c>
    </row>
    <row r="843" spans="2:20" ht="24.75" customHeight="1">
      <c r="B843" s="170" t="s">
        <v>212</v>
      </c>
      <c r="C843" s="396">
        <f>'●1-5DB'!LQ16</f>
        <v>7548733</v>
      </c>
      <c r="D843" s="397"/>
      <c r="E843" s="177">
        <f t="shared" si="57"/>
        <v>6</v>
      </c>
      <c r="F843" s="395">
        <v>7608251</v>
      </c>
      <c r="G843" s="328"/>
      <c r="H843" s="181">
        <v>6</v>
      </c>
      <c r="I843" s="396">
        <f>'●1-5DB'!LR16</f>
        <v>1641845</v>
      </c>
      <c r="J843" s="397"/>
      <c r="K843" s="177">
        <f t="shared" si="58"/>
        <v>10</v>
      </c>
      <c r="L843" s="398">
        <v>3199901</v>
      </c>
      <c r="M843" s="397"/>
      <c r="N843" s="181">
        <v>6</v>
      </c>
      <c r="O843" s="396">
        <f>'●1-5DB'!LS16</f>
        <v>52500</v>
      </c>
      <c r="P843" s="397"/>
      <c r="Q843" s="177">
        <f t="shared" si="59"/>
        <v>4</v>
      </c>
      <c r="R843" s="398">
        <v>247086</v>
      </c>
      <c r="S843" s="397"/>
      <c r="T843" s="157">
        <v>1</v>
      </c>
    </row>
    <row r="844" spans="2:20" ht="24.75" customHeight="1">
      <c r="B844" s="170" t="s">
        <v>213</v>
      </c>
      <c r="C844" s="396">
        <f>'●1-5DB'!LQ17</f>
        <v>6861998</v>
      </c>
      <c r="D844" s="397"/>
      <c r="E844" s="177">
        <f t="shared" si="57"/>
        <v>10</v>
      </c>
      <c r="F844" s="395">
        <v>7085521</v>
      </c>
      <c r="G844" s="328"/>
      <c r="H844" s="181">
        <v>10</v>
      </c>
      <c r="I844" s="396">
        <f>'●1-5DB'!LR17</f>
        <v>476263</v>
      </c>
      <c r="J844" s="397"/>
      <c r="K844" s="177">
        <f t="shared" si="58"/>
        <v>23</v>
      </c>
      <c r="L844" s="398">
        <v>410410</v>
      </c>
      <c r="M844" s="397"/>
      <c r="N844" s="181">
        <v>25</v>
      </c>
      <c r="O844" s="396">
        <f>'●1-5DB'!LS17</f>
        <v>15000</v>
      </c>
      <c r="P844" s="397"/>
      <c r="Q844" s="177">
        <f t="shared" si="59"/>
        <v>11</v>
      </c>
      <c r="R844" s="398">
        <v>15000</v>
      </c>
      <c r="S844" s="397"/>
      <c r="T844" s="157">
        <v>11</v>
      </c>
    </row>
    <row r="845" spans="2:20" ht="24.75" customHeight="1">
      <c r="B845" s="170" t="s">
        <v>214</v>
      </c>
      <c r="C845" s="396">
        <f>'●1-5DB'!LQ18</f>
        <v>6311407</v>
      </c>
      <c r="D845" s="397"/>
      <c r="E845" s="177">
        <f t="shared" si="57"/>
        <v>11</v>
      </c>
      <c r="F845" s="395">
        <v>6149929</v>
      </c>
      <c r="G845" s="328"/>
      <c r="H845" s="181">
        <v>11</v>
      </c>
      <c r="I845" s="396">
        <f>'●1-5DB'!LR18</f>
        <v>7901496</v>
      </c>
      <c r="J845" s="397"/>
      <c r="K845" s="177">
        <f t="shared" si="58"/>
        <v>3</v>
      </c>
      <c r="L845" s="398">
        <v>4203198</v>
      </c>
      <c r="M845" s="397"/>
      <c r="N845" s="181">
        <v>5</v>
      </c>
      <c r="O845" s="396">
        <f>'●1-5DB'!LS18</f>
        <v>16130</v>
      </c>
      <c r="P845" s="397"/>
      <c r="Q845" s="177">
        <f t="shared" si="59"/>
        <v>10</v>
      </c>
      <c r="R845" s="398">
        <v>20199</v>
      </c>
      <c r="S845" s="397"/>
      <c r="T845" s="157">
        <v>10</v>
      </c>
    </row>
    <row r="846" spans="2:20" ht="24.75" customHeight="1">
      <c r="B846" s="170" t="s">
        <v>215</v>
      </c>
      <c r="C846" s="396">
        <f>'●1-5DB'!LQ19</f>
        <v>3527958</v>
      </c>
      <c r="D846" s="397"/>
      <c r="E846" s="177">
        <f t="shared" si="57"/>
        <v>19</v>
      </c>
      <c r="F846" s="395">
        <v>3630325</v>
      </c>
      <c r="G846" s="328"/>
      <c r="H846" s="181">
        <v>19</v>
      </c>
      <c r="I846" s="396">
        <f>'●1-5DB'!LR19</f>
        <v>698872</v>
      </c>
      <c r="J846" s="397"/>
      <c r="K846" s="177">
        <f t="shared" si="58"/>
        <v>20</v>
      </c>
      <c r="L846" s="398">
        <v>645106</v>
      </c>
      <c r="M846" s="397"/>
      <c r="N846" s="181">
        <v>23</v>
      </c>
      <c r="O846" s="396">
        <f>'●1-5DB'!LS19</f>
        <v>25000</v>
      </c>
      <c r="P846" s="397"/>
      <c r="Q846" s="177">
        <f t="shared" si="59"/>
        <v>9</v>
      </c>
      <c r="R846" s="398">
        <v>25000</v>
      </c>
      <c r="S846" s="397"/>
      <c r="T846" s="157">
        <v>9</v>
      </c>
    </row>
    <row r="847" spans="2:20" ht="24.75" customHeight="1">
      <c r="B847" s="171" t="s">
        <v>216</v>
      </c>
      <c r="C847" s="402">
        <f>'●1-5DB'!LQ20</f>
        <v>2760197</v>
      </c>
      <c r="D847" s="403"/>
      <c r="E847" s="178">
        <f t="shared" si="57"/>
        <v>24</v>
      </c>
      <c r="F847" s="401">
        <v>2692567</v>
      </c>
      <c r="G847" s="333"/>
      <c r="H847" s="182">
        <v>24</v>
      </c>
      <c r="I847" s="402">
        <f>'●1-5DB'!LR20</f>
        <v>1403223</v>
      </c>
      <c r="J847" s="403"/>
      <c r="K847" s="178">
        <f t="shared" si="58"/>
        <v>13</v>
      </c>
      <c r="L847" s="404">
        <v>1393984</v>
      </c>
      <c r="M847" s="403"/>
      <c r="N847" s="182">
        <v>13</v>
      </c>
      <c r="O847" s="402" t="str">
        <f>'●1-5DB'!LS20</f>
        <v>-</v>
      </c>
      <c r="P847" s="403"/>
      <c r="Q847" s="178" t="str">
        <f t="shared" si="59"/>
        <v>-</v>
      </c>
      <c r="R847" s="404" t="s">
        <v>368</v>
      </c>
      <c r="S847" s="403"/>
      <c r="T847" s="175" t="s">
        <v>368</v>
      </c>
    </row>
    <row r="848" spans="2:20" ht="24.75" customHeight="1">
      <c r="B848" s="170" t="s">
        <v>217</v>
      </c>
      <c r="C848" s="396">
        <f>'●1-5DB'!LQ21</f>
        <v>3250658</v>
      </c>
      <c r="D848" s="397"/>
      <c r="E848" s="177">
        <f t="shared" si="57"/>
        <v>21</v>
      </c>
      <c r="F848" s="395">
        <v>3184076</v>
      </c>
      <c r="G848" s="328"/>
      <c r="H848" s="181">
        <v>23</v>
      </c>
      <c r="I848" s="396">
        <f>'●1-5DB'!LR21</f>
        <v>1035528</v>
      </c>
      <c r="J848" s="397"/>
      <c r="K848" s="177">
        <f t="shared" si="58"/>
        <v>15</v>
      </c>
      <c r="L848" s="398">
        <v>675365</v>
      </c>
      <c r="M848" s="397"/>
      <c r="N848" s="181">
        <v>22</v>
      </c>
      <c r="O848" s="396" t="str">
        <f>'●1-5DB'!LS21</f>
        <v>-</v>
      </c>
      <c r="P848" s="397"/>
      <c r="Q848" s="177" t="str">
        <f t="shared" si="59"/>
        <v>-</v>
      </c>
      <c r="R848" s="398">
        <v>170</v>
      </c>
      <c r="S848" s="397"/>
      <c r="T848" s="157">
        <v>22</v>
      </c>
    </row>
    <row r="849" spans="2:20" ht="24.75" customHeight="1">
      <c r="B849" s="170" t="s">
        <v>218</v>
      </c>
      <c r="C849" s="396">
        <f>'●1-5DB'!LQ22</f>
        <v>3775460</v>
      </c>
      <c r="D849" s="397"/>
      <c r="E849" s="177">
        <f t="shared" si="57"/>
        <v>18</v>
      </c>
      <c r="F849" s="395">
        <v>3688247</v>
      </c>
      <c r="G849" s="328"/>
      <c r="H849" s="181">
        <v>18</v>
      </c>
      <c r="I849" s="396">
        <f>'●1-5DB'!LR22</f>
        <v>1206005</v>
      </c>
      <c r="J849" s="397"/>
      <c r="K849" s="177">
        <f t="shared" si="58"/>
        <v>14</v>
      </c>
      <c r="L849" s="398">
        <v>1226214</v>
      </c>
      <c r="M849" s="397"/>
      <c r="N849" s="181">
        <v>15</v>
      </c>
      <c r="O849" s="396">
        <f>'●1-5DB'!LS22</f>
        <v>27000</v>
      </c>
      <c r="P849" s="397"/>
      <c r="Q849" s="177">
        <f t="shared" si="59"/>
        <v>7</v>
      </c>
      <c r="R849" s="398">
        <v>27000</v>
      </c>
      <c r="S849" s="397"/>
      <c r="T849" s="157">
        <v>7</v>
      </c>
    </row>
    <row r="850" spans="2:20" ht="24.75" customHeight="1">
      <c r="B850" s="170" t="s">
        <v>219</v>
      </c>
      <c r="C850" s="396">
        <f>'●1-5DB'!LQ23</f>
        <v>3215097</v>
      </c>
      <c r="D850" s="397"/>
      <c r="E850" s="177">
        <f t="shared" si="57"/>
        <v>22</v>
      </c>
      <c r="F850" s="395">
        <v>3188411</v>
      </c>
      <c r="G850" s="328"/>
      <c r="H850" s="181">
        <v>22</v>
      </c>
      <c r="I850" s="396">
        <f>'●1-5DB'!LR23</f>
        <v>888625</v>
      </c>
      <c r="J850" s="397"/>
      <c r="K850" s="177">
        <f t="shared" si="58"/>
        <v>18</v>
      </c>
      <c r="L850" s="398">
        <v>1003330</v>
      </c>
      <c r="M850" s="397"/>
      <c r="N850" s="181">
        <v>18</v>
      </c>
      <c r="O850" s="396">
        <f>'●1-5DB'!LS23</f>
        <v>11255</v>
      </c>
      <c r="P850" s="397"/>
      <c r="Q850" s="177">
        <f t="shared" si="59"/>
        <v>12</v>
      </c>
      <c r="R850" s="398">
        <v>11033</v>
      </c>
      <c r="S850" s="397"/>
      <c r="T850" s="157">
        <v>13</v>
      </c>
    </row>
    <row r="851" spans="2:20" ht="24.75" customHeight="1">
      <c r="B851" s="170" t="s">
        <v>220</v>
      </c>
      <c r="C851" s="396">
        <f>'●1-5DB'!LQ24</f>
        <v>4703854</v>
      </c>
      <c r="D851" s="397"/>
      <c r="E851" s="177">
        <f t="shared" si="57"/>
        <v>14</v>
      </c>
      <c r="F851" s="395">
        <v>4615922</v>
      </c>
      <c r="G851" s="328"/>
      <c r="H851" s="181">
        <v>15</v>
      </c>
      <c r="I851" s="396">
        <f>'●1-5DB'!LR24</f>
        <v>500163</v>
      </c>
      <c r="J851" s="397"/>
      <c r="K851" s="177">
        <f t="shared" si="58"/>
        <v>22</v>
      </c>
      <c r="L851" s="398">
        <v>997458</v>
      </c>
      <c r="M851" s="397"/>
      <c r="N851" s="181">
        <v>19</v>
      </c>
      <c r="O851" s="396">
        <f>'●1-5DB'!LS24</f>
        <v>54480</v>
      </c>
      <c r="P851" s="397"/>
      <c r="Q851" s="177">
        <f t="shared" si="59"/>
        <v>3</v>
      </c>
      <c r="R851" s="398">
        <v>54450</v>
      </c>
      <c r="S851" s="397"/>
      <c r="T851" s="157">
        <v>5</v>
      </c>
    </row>
    <row r="852" spans="2:20" ht="24.75" customHeight="1">
      <c r="B852" s="170" t="s">
        <v>221</v>
      </c>
      <c r="C852" s="396">
        <f>'●1-5DB'!LQ25</f>
        <v>3176002</v>
      </c>
      <c r="D852" s="397"/>
      <c r="E852" s="177">
        <f t="shared" si="57"/>
        <v>23</v>
      </c>
      <c r="F852" s="395">
        <v>3326678</v>
      </c>
      <c r="G852" s="328"/>
      <c r="H852" s="181">
        <v>21</v>
      </c>
      <c r="I852" s="396">
        <f>'●1-5DB'!LR25</f>
        <v>964421</v>
      </c>
      <c r="J852" s="397"/>
      <c r="K852" s="177">
        <f t="shared" si="58"/>
        <v>16</v>
      </c>
      <c r="L852" s="398">
        <v>748537</v>
      </c>
      <c r="M852" s="397"/>
      <c r="N852" s="181">
        <v>21</v>
      </c>
      <c r="O852" s="396">
        <f>'●1-5DB'!LS25</f>
        <v>7200</v>
      </c>
      <c r="P852" s="397"/>
      <c r="Q852" s="177">
        <f t="shared" si="59"/>
        <v>16</v>
      </c>
      <c r="R852" s="398">
        <v>7000</v>
      </c>
      <c r="S852" s="397"/>
      <c r="T852" s="157">
        <v>16</v>
      </c>
    </row>
    <row r="853" spans="2:20" ht="24.75" customHeight="1">
      <c r="B853" s="170" t="s">
        <v>222</v>
      </c>
      <c r="C853" s="396">
        <f>'●1-5DB'!LQ26</f>
        <v>4670872</v>
      </c>
      <c r="D853" s="397"/>
      <c r="E853" s="177">
        <f t="shared" si="57"/>
        <v>15</v>
      </c>
      <c r="F853" s="395">
        <v>4844574</v>
      </c>
      <c r="G853" s="328"/>
      <c r="H853" s="181">
        <v>14</v>
      </c>
      <c r="I853" s="396">
        <f>'●1-5DB'!LR26</f>
        <v>4780326</v>
      </c>
      <c r="J853" s="397"/>
      <c r="K853" s="177">
        <f t="shared" si="58"/>
        <v>4</v>
      </c>
      <c r="L853" s="398">
        <v>2160679</v>
      </c>
      <c r="M853" s="397"/>
      <c r="N853" s="181">
        <v>11</v>
      </c>
      <c r="O853" s="396" t="str">
        <f>'●1-5DB'!LS26</f>
        <v>-</v>
      </c>
      <c r="P853" s="397"/>
      <c r="Q853" s="177" t="str">
        <f t="shared" si="59"/>
        <v>-</v>
      </c>
      <c r="R853" s="398">
        <v>3100</v>
      </c>
      <c r="S853" s="397"/>
      <c r="T853" s="157">
        <v>20</v>
      </c>
    </row>
    <row r="854" spans="2:20" ht="24.75" customHeight="1">
      <c r="B854" s="170" t="s">
        <v>223</v>
      </c>
      <c r="C854" s="396">
        <f>'●1-5DB'!LQ27</f>
        <v>2311906</v>
      </c>
      <c r="D854" s="397"/>
      <c r="E854" s="177">
        <f t="shared" si="57"/>
        <v>26</v>
      </c>
      <c r="F854" s="395">
        <v>2594175</v>
      </c>
      <c r="G854" s="328"/>
      <c r="H854" s="181">
        <v>25</v>
      </c>
      <c r="I854" s="396">
        <f>'●1-5DB'!LR27</f>
        <v>62241</v>
      </c>
      <c r="J854" s="397"/>
      <c r="K854" s="177">
        <f t="shared" si="58"/>
        <v>26</v>
      </c>
      <c r="L854" s="398">
        <v>149407</v>
      </c>
      <c r="M854" s="397"/>
      <c r="N854" s="181">
        <v>26</v>
      </c>
      <c r="O854" s="396" t="str">
        <f>'●1-5DB'!LS27</f>
        <v>-</v>
      </c>
      <c r="P854" s="397"/>
      <c r="Q854" s="177" t="str">
        <f t="shared" si="59"/>
        <v>-</v>
      </c>
      <c r="R854" s="398" t="s">
        <v>368</v>
      </c>
      <c r="S854" s="397"/>
      <c r="T854" s="157" t="s">
        <v>368</v>
      </c>
    </row>
    <row r="855" spans="2:20" ht="24.75" customHeight="1">
      <c r="B855" s="170" t="s">
        <v>224</v>
      </c>
      <c r="C855" s="396">
        <f>'●1-5DB'!LQ28</f>
        <v>2504774</v>
      </c>
      <c r="D855" s="397"/>
      <c r="E855" s="177">
        <f t="shared" si="57"/>
        <v>25</v>
      </c>
      <c r="F855" s="395">
        <v>2433688</v>
      </c>
      <c r="G855" s="328"/>
      <c r="H855" s="181">
        <v>26</v>
      </c>
      <c r="I855" s="396">
        <f>'●1-5DB'!LR28</f>
        <v>604623</v>
      </c>
      <c r="J855" s="397"/>
      <c r="K855" s="177">
        <f t="shared" si="58"/>
        <v>21</v>
      </c>
      <c r="L855" s="398">
        <v>1026880</v>
      </c>
      <c r="M855" s="397"/>
      <c r="N855" s="181">
        <v>17</v>
      </c>
      <c r="O855" s="396" t="str">
        <f>'●1-5DB'!LS28</f>
        <v>-</v>
      </c>
      <c r="P855" s="397"/>
      <c r="Q855" s="177" t="str">
        <f t="shared" si="59"/>
        <v>-</v>
      </c>
      <c r="R855" s="398" t="s">
        <v>368</v>
      </c>
      <c r="S855" s="397"/>
      <c r="T855" s="157" t="s">
        <v>368</v>
      </c>
    </row>
    <row r="856" spans="2:20" ht="24.75" customHeight="1">
      <c r="B856" s="170" t="s">
        <v>225</v>
      </c>
      <c r="C856" s="396">
        <f>'●1-5DB'!LQ29</f>
        <v>4158744</v>
      </c>
      <c r="D856" s="397"/>
      <c r="E856" s="177">
        <f t="shared" si="57"/>
        <v>17</v>
      </c>
      <c r="F856" s="395">
        <v>4133919</v>
      </c>
      <c r="G856" s="328"/>
      <c r="H856" s="181">
        <v>17</v>
      </c>
      <c r="I856" s="396">
        <f>'●1-5DB'!LR29</f>
        <v>100537</v>
      </c>
      <c r="J856" s="397"/>
      <c r="K856" s="177">
        <f t="shared" si="58"/>
        <v>25</v>
      </c>
      <c r="L856" s="398">
        <v>484054</v>
      </c>
      <c r="M856" s="397"/>
      <c r="N856" s="181">
        <v>24</v>
      </c>
      <c r="O856" s="396">
        <f>'●1-5DB'!LS29</f>
        <v>26650</v>
      </c>
      <c r="P856" s="397"/>
      <c r="Q856" s="177">
        <f t="shared" si="59"/>
        <v>8</v>
      </c>
      <c r="R856" s="398">
        <v>25760</v>
      </c>
      <c r="S856" s="397"/>
      <c r="T856" s="157">
        <v>8</v>
      </c>
    </row>
    <row r="857" spans="2:20" ht="24.75" customHeight="1" thickBot="1">
      <c r="B857" s="170" t="s">
        <v>226</v>
      </c>
      <c r="C857" s="399">
        <f>'●1-5DB'!LQ30</f>
        <v>7623251</v>
      </c>
      <c r="D857" s="400"/>
      <c r="E857" s="179">
        <f>IF(C857="-","-",RANK(C857,C$832:D$857))</f>
        <v>5</v>
      </c>
      <c r="F857" s="395">
        <v>7788927</v>
      </c>
      <c r="G857" s="328"/>
      <c r="H857" s="181">
        <v>5</v>
      </c>
      <c r="I857" s="399">
        <f>'●1-5DB'!LR30</f>
        <v>1587236</v>
      </c>
      <c r="J857" s="400"/>
      <c r="K857" s="179">
        <f>IF(I857="-","-",RANK(I857,I$832:J$857))</f>
        <v>11</v>
      </c>
      <c r="L857" s="398">
        <v>1299369</v>
      </c>
      <c r="M857" s="397"/>
      <c r="N857" s="181">
        <v>14</v>
      </c>
      <c r="O857" s="399">
        <f>'●1-5DB'!LS30</f>
        <v>5410</v>
      </c>
      <c r="P857" s="400"/>
      <c r="Q857" s="179">
        <f>IF(O857="-","-",RANK(O857,O$832:P$857))</f>
        <v>19</v>
      </c>
      <c r="R857" s="398">
        <v>3313</v>
      </c>
      <c r="S857" s="397"/>
      <c r="T857" s="157">
        <v>19</v>
      </c>
    </row>
    <row r="858" spans="2:20" ht="24.75" customHeight="1"/>
    <row r="859" spans="2:20" ht="24.75" customHeight="1">
      <c r="C859" s="166"/>
      <c r="D859" s="166"/>
      <c r="E859" s="166"/>
      <c r="F859" s="166"/>
      <c r="G859" s="166"/>
      <c r="H859" s="166"/>
      <c r="I859" s="166"/>
      <c r="J859" s="166"/>
      <c r="K859" s="166"/>
      <c r="L859" s="166"/>
      <c r="M859" s="166"/>
      <c r="P859" s="166"/>
    </row>
    <row r="860" spans="2:20" ht="24.75" customHeight="1">
      <c r="B860" s="85" t="s">
        <v>375</v>
      </c>
      <c r="C860" s="166"/>
      <c r="D860" s="166"/>
      <c r="E860" s="166"/>
      <c r="F860" s="166"/>
      <c r="G860" s="166"/>
      <c r="H860" s="166"/>
      <c r="I860" s="166"/>
      <c r="J860" s="166"/>
      <c r="K860" s="132"/>
      <c r="L860" s="166"/>
      <c r="M860" s="166"/>
      <c r="P860" s="166"/>
      <c r="T860" s="158"/>
    </row>
    <row r="861" spans="2:20" ht="16.5" customHeight="1">
      <c r="B861" s="334" t="s">
        <v>253</v>
      </c>
      <c r="C861" s="337" t="str">
        <f>'●1-5DB'!LT4</f>
        <v>前年度繰上充用金</v>
      </c>
      <c r="D861" s="338"/>
      <c r="E861" s="338"/>
      <c r="F861" s="338"/>
      <c r="G861" s="338"/>
      <c r="H861" s="339"/>
      <c r="I861" s="337" t="str">
        <f>'●1-5DB'!LU4</f>
        <v>投資的経費</v>
      </c>
      <c r="J861" s="338"/>
      <c r="K861" s="338"/>
      <c r="L861" s="338"/>
      <c r="M861" s="338"/>
      <c r="N861" s="338"/>
      <c r="O861" s="271"/>
      <c r="P861" s="272"/>
      <c r="Q861" s="271"/>
      <c r="R861" s="271"/>
      <c r="S861" s="271"/>
      <c r="T861" s="197"/>
    </row>
    <row r="862" spans="2:20" ht="16.5" customHeight="1" thickBot="1">
      <c r="B862" s="335"/>
      <c r="C862" s="347"/>
      <c r="D862" s="348"/>
      <c r="E862" s="348"/>
      <c r="F862" s="348"/>
      <c r="G862" s="348"/>
      <c r="H862" s="370"/>
      <c r="I862" s="347"/>
      <c r="J862" s="348"/>
      <c r="K862" s="348"/>
      <c r="L862" s="348"/>
      <c r="M862" s="348"/>
      <c r="N862" s="348"/>
      <c r="O862" s="528" t="str">
        <f>'●1-5DB'!LV4</f>
        <v>うち人件費</v>
      </c>
      <c r="P862" s="528"/>
      <c r="Q862" s="528"/>
      <c r="R862" s="410"/>
      <c r="S862" s="410"/>
      <c r="T862" s="410"/>
    </row>
    <row r="863" spans="2:20" ht="24.75" customHeight="1">
      <c r="B863" s="335"/>
      <c r="C863" s="340" t="s">
        <v>760</v>
      </c>
      <c r="D863" s="341"/>
      <c r="E863" s="342"/>
      <c r="F863" s="343" t="s">
        <v>759</v>
      </c>
      <c r="G863" s="338"/>
      <c r="H863" s="339"/>
      <c r="I863" s="340" t="s">
        <v>760</v>
      </c>
      <c r="J863" s="341"/>
      <c r="K863" s="342"/>
      <c r="L863" s="343" t="s">
        <v>759</v>
      </c>
      <c r="M863" s="338"/>
      <c r="N863" s="339"/>
      <c r="O863" s="340" t="s">
        <v>760</v>
      </c>
      <c r="P863" s="341"/>
      <c r="Q863" s="342"/>
      <c r="R863" s="343" t="s">
        <v>759</v>
      </c>
      <c r="S863" s="338"/>
      <c r="T863" s="339"/>
    </row>
    <row r="864" spans="2:20" ht="24.75" customHeight="1">
      <c r="B864" s="336"/>
      <c r="C864" s="345"/>
      <c r="D864" s="378"/>
      <c r="E864" s="176" t="s">
        <v>340</v>
      </c>
      <c r="F864" s="378"/>
      <c r="G864" s="378"/>
      <c r="H864" s="180" t="s">
        <v>340</v>
      </c>
      <c r="I864" s="345"/>
      <c r="J864" s="378"/>
      <c r="K864" s="176" t="s">
        <v>340</v>
      </c>
      <c r="L864" s="378"/>
      <c r="M864" s="378"/>
      <c r="N864" s="180" t="s">
        <v>340</v>
      </c>
      <c r="O864" s="345"/>
      <c r="P864" s="378"/>
      <c r="Q864" s="176" t="s">
        <v>340</v>
      </c>
      <c r="R864" s="378"/>
      <c r="S864" s="378"/>
      <c r="T864" s="156" t="s">
        <v>340</v>
      </c>
    </row>
    <row r="865" spans="2:20" ht="24.75" customHeight="1">
      <c r="B865" s="170" t="s">
        <v>201</v>
      </c>
      <c r="C865" s="396" t="str">
        <f>'●1-5DB'!LT5</f>
        <v>-</v>
      </c>
      <c r="D865" s="397"/>
      <c r="E865" s="177" t="str">
        <f>IF(C865="-","-",RANK(C865,C$865:D$890))</f>
        <v>-</v>
      </c>
      <c r="F865" s="395" t="s">
        <v>368</v>
      </c>
      <c r="G865" s="328"/>
      <c r="H865" s="181" t="s">
        <v>368</v>
      </c>
      <c r="I865" s="396">
        <f>'●1-5DB'!LU5</f>
        <v>15473979</v>
      </c>
      <c r="J865" s="397"/>
      <c r="K865" s="177">
        <f>IF(I865="-","-",RANK(I865,I$865:J$890))</f>
        <v>2</v>
      </c>
      <c r="L865" s="398">
        <v>18306475</v>
      </c>
      <c r="M865" s="397"/>
      <c r="N865" s="181">
        <v>2</v>
      </c>
      <c r="O865" s="396">
        <f>'●1-5DB'!LV5</f>
        <v>787668</v>
      </c>
      <c r="P865" s="397"/>
      <c r="Q865" s="177">
        <f>IF(O865="-","-",RANK(O865,O$865:P$890))</f>
        <v>1</v>
      </c>
      <c r="R865" s="398">
        <v>888058</v>
      </c>
      <c r="S865" s="397"/>
      <c r="T865" s="157">
        <v>1</v>
      </c>
    </row>
    <row r="866" spans="2:20" ht="24.75" customHeight="1">
      <c r="B866" s="170" t="s">
        <v>202</v>
      </c>
      <c r="C866" s="396" t="str">
        <f>'●1-5DB'!LT6</f>
        <v>-</v>
      </c>
      <c r="D866" s="397"/>
      <c r="E866" s="177" t="str">
        <f t="shared" ref="E866:E890" si="60">IF(C866="-","-",RANK(C866,C$865:D$890))</f>
        <v>-</v>
      </c>
      <c r="F866" s="395" t="s">
        <v>368</v>
      </c>
      <c r="G866" s="328"/>
      <c r="H866" s="181" t="s">
        <v>368</v>
      </c>
      <c r="I866" s="396">
        <f>'●1-5DB'!LU6</f>
        <v>4826602</v>
      </c>
      <c r="J866" s="397"/>
      <c r="K866" s="177">
        <f t="shared" ref="K866:K890" si="61">IF(I866="-","-",RANK(I866,I$865:J$890))</f>
        <v>10</v>
      </c>
      <c r="L866" s="398">
        <v>8226052</v>
      </c>
      <c r="M866" s="397"/>
      <c r="N866" s="181">
        <v>8</v>
      </c>
      <c r="O866" s="396">
        <f>'●1-5DB'!LV6</f>
        <v>91986</v>
      </c>
      <c r="P866" s="397"/>
      <c r="Q866" s="177">
        <f t="shared" ref="Q866:Q890" si="62">IF(O866="-","-",RANK(O866,O$865:P$890))</f>
        <v>12</v>
      </c>
      <c r="R866" s="398">
        <v>108192</v>
      </c>
      <c r="S866" s="397"/>
      <c r="T866" s="157">
        <v>11</v>
      </c>
    </row>
    <row r="867" spans="2:20" ht="24.75" customHeight="1">
      <c r="B867" s="170" t="s">
        <v>203</v>
      </c>
      <c r="C867" s="396" t="str">
        <f>'●1-5DB'!LT7</f>
        <v>-</v>
      </c>
      <c r="D867" s="397"/>
      <c r="E867" s="177" t="str">
        <f t="shared" si="60"/>
        <v>-</v>
      </c>
      <c r="F867" s="395" t="s">
        <v>368</v>
      </c>
      <c r="G867" s="328"/>
      <c r="H867" s="181" t="s">
        <v>368</v>
      </c>
      <c r="I867" s="396">
        <f>'●1-5DB'!LU7</f>
        <v>7527682</v>
      </c>
      <c r="J867" s="397"/>
      <c r="K867" s="177">
        <f t="shared" si="61"/>
        <v>7</v>
      </c>
      <c r="L867" s="398">
        <v>12662067</v>
      </c>
      <c r="M867" s="397"/>
      <c r="N867" s="181">
        <v>3</v>
      </c>
      <c r="O867" s="396">
        <f>'●1-5DB'!LV7</f>
        <v>102466</v>
      </c>
      <c r="P867" s="397"/>
      <c r="Q867" s="177">
        <f t="shared" si="62"/>
        <v>10</v>
      </c>
      <c r="R867" s="398">
        <v>150901</v>
      </c>
      <c r="S867" s="397"/>
      <c r="T867" s="157">
        <v>6</v>
      </c>
    </row>
    <row r="868" spans="2:20" ht="24.75" customHeight="1">
      <c r="B868" s="170" t="s">
        <v>204</v>
      </c>
      <c r="C868" s="396" t="str">
        <f>'●1-5DB'!LT8</f>
        <v>-</v>
      </c>
      <c r="D868" s="397"/>
      <c r="E868" s="177" t="str">
        <f t="shared" si="60"/>
        <v>-</v>
      </c>
      <c r="F868" s="395" t="s">
        <v>368</v>
      </c>
      <c r="G868" s="328"/>
      <c r="H868" s="181" t="s">
        <v>368</v>
      </c>
      <c r="I868" s="396">
        <f>'●1-5DB'!LU8</f>
        <v>6134081</v>
      </c>
      <c r="J868" s="397"/>
      <c r="K868" s="177">
        <f t="shared" si="61"/>
        <v>8</v>
      </c>
      <c r="L868" s="398">
        <v>8337431</v>
      </c>
      <c r="M868" s="397"/>
      <c r="N868" s="181">
        <v>7</v>
      </c>
      <c r="O868" s="396">
        <f>'●1-5DB'!LV8</f>
        <v>128854</v>
      </c>
      <c r="P868" s="397"/>
      <c r="Q868" s="177">
        <f t="shared" si="62"/>
        <v>7</v>
      </c>
      <c r="R868" s="398">
        <v>126186</v>
      </c>
      <c r="S868" s="397"/>
      <c r="T868" s="157">
        <v>7</v>
      </c>
    </row>
    <row r="869" spans="2:20" ht="24.75" customHeight="1">
      <c r="B869" s="170" t="s">
        <v>205</v>
      </c>
      <c r="C869" s="396" t="str">
        <f>'●1-5DB'!LT9</f>
        <v>-</v>
      </c>
      <c r="D869" s="397"/>
      <c r="E869" s="177" t="str">
        <f t="shared" si="60"/>
        <v>-</v>
      </c>
      <c r="F869" s="395" t="s">
        <v>368</v>
      </c>
      <c r="G869" s="328"/>
      <c r="H869" s="181" t="s">
        <v>368</v>
      </c>
      <c r="I869" s="396">
        <f>'●1-5DB'!LU9</f>
        <v>1857207</v>
      </c>
      <c r="J869" s="397"/>
      <c r="K869" s="177">
        <f t="shared" si="61"/>
        <v>24</v>
      </c>
      <c r="L869" s="398">
        <v>2239991</v>
      </c>
      <c r="M869" s="397"/>
      <c r="N869" s="181">
        <v>22</v>
      </c>
      <c r="O869" s="396">
        <f>'●1-5DB'!LV9</f>
        <v>54571</v>
      </c>
      <c r="P869" s="397"/>
      <c r="Q869" s="177">
        <f t="shared" si="62"/>
        <v>21</v>
      </c>
      <c r="R869" s="398">
        <v>49578</v>
      </c>
      <c r="S869" s="397"/>
      <c r="T869" s="157">
        <v>23</v>
      </c>
    </row>
    <row r="870" spans="2:20" ht="24.75" customHeight="1">
      <c r="B870" s="170" t="s">
        <v>206</v>
      </c>
      <c r="C870" s="396" t="str">
        <f>'●1-5DB'!LT10</f>
        <v>-</v>
      </c>
      <c r="D870" s="397"/>
      <c r="E870" s="177" t="str">
        <f t="shared" si="60"/>
        <v>-</v>
      </c>
      <c r="F870" s="395" t="s">
        <v>368</v>
      </c>
      <c r="G870" s="328"/>
      <c r="H870" s="181" t="s">
        <v>368</v>
      </c>
      <c r="I870" s="396">
        <f>'●1-5DB'!LU10</f>
        <v>19855549</v>
      </c>
      <c r="J870" s="397"/>
      <c r="K870" s="177">
        <f t="shared" si="61"/>
        <v>1</v>
      </c>
      <c r="L870" s="398">
        <v>20444488</v>
      </c>
      <c r="M870" s="397"/>
      <c r="N870" s="181">
        <v>1</v>
      </c>
      <c r="O870" s="396">
        <f>'●1-5DB'!LV10</f>
        <v>250378</v>
      </c>
      <c r="P870" s="397"/>
      <c r="Q870" s="177">
        <f t="shared" si="62"/>
        <v>4</v>
      </c>
      <c r="R870" s="398">
        <v>258927</v>
      </c>
      <c r="S870" s="397"/>
      <c r="T870" s="157">
        <v>3</v>
      </c>
    </row>
    <row r="871" spans="2:20" ht="24.75" customHeight="1">
      <c r="B871" s="170" t="s">
        <v>207</v>
      </c>
      <c r="C871" s="396" t="str">
        <f>'●1-5DB'!LT11</f>
        <v>-</v>
      </c>
      <c r="D871" s="397"/>
      <c r="E871" s="177" t="str">
        <f t="shared" si="60"/>
        <v>-</v>
      </c>
      <c r="F871" s="395" t="s">
        <v>368</v>
      </c>
      <c r="G871" s="328"/>
      <c r="H871" s="181" t="s">
        <v>368</v>
      </c>
      <c r="I871" s="396">
        <f>'●1-5DB'!LU11</f>
        <v>3636043</v>
      </c>
      <c r="J871" s="397"/>
      <c r="K871" s="177">
        <f t="shared" si="61"/>
        <v>13</v>
      </c>
      <c r="L871" s="398">
        <v>4934857</v>
      </c>
      <c r="M871" s="397"/>
      <c r="N871" s="181">
        <v>11</v>
      </c>
      <c r="O871" s="396">
        <f>'●1-5DB'!LV11</f>
        <v>109188</v>
      </c>
      <c r="P871" s="397"/>
      <c r="Q871" s="177">
        <f t="shared" si="62"/>
        <v>9</v>
      </c>
      <c r="R871" s="398">
        <v>124871</v>
      </c>
      <c r="S871" s="397"/>
      <c r="T871" s="157">
        <v>8</v>
      </c>
    </row>
    <row r="872" spans="2:20" ht="24.75" customHeight="1">
      <c r="B872" s="170" t="s">
        <v>208</v>
      </c>
      <c r="C872" s="396" t="str">
        <f>'●1-5DB'!LT12</f>
        <v>-</v>
      </c>
      <c r="D872" s="397"/>
      <c r="E872" s="177" t="str">
        <f t="shared" si="60"/>
        <v>-</v>
      </c>
      <c r="F872" s="395" t="s">
        <v>368</v>
      </c>
      <c r="G872" s="328"/>
      <c r="H872" s="181" t="s">
        <v>368</v>
      </c>
      <c r="I872" s="396">
        <f>'●1-5DB'!LU12</f>
        <v>11231151</v>
      </c>
      <c r="J872" s="397"/>
      <c r="K872" s="177">
        <f t="shared" si="61"/>
        <v>4</v>
      </c>
      <c r="L872" s="398">
        <v>10496044</v>
      </c>
      <c r="M872" s="397"/>
      <c r="N872" s="181">
        <v>4</v>
      </c>
      <c r="O872" s="396">
        <f>'●1-5DB'!LV12</f>
        <v>394691</v>
      </c>
      <c r="P872" s="397"/>
      <c r="Q872" s="177">
        <f t="shared" si="62"/>
        <v>2</v>
      </c>
      <c r="R872" s="398">
        <v>382638</v>
      </c>
      <c r="S872" s="397"/>
      <c r="T872" s="157">
        <v>2</v>
      </c>
    </row>
    <row r="873" spans="2:20" ht="24.75" customHeight="1">
      <c r="B873" s="170" t="s">
        <v>209</v>
      </c>
      <c r="C873" s="396" t="str">
        <f>'●1-5DB'!LT13</f>
        <v>-</v>
      </c>
      <c r="D873" s="397"/>
      <c r="E873" s="177" t="str">
        <f t="shared" si="60"/>
        <v>-</v>
      </c>
      <c r="F873" s="395" t="s">
        <v>368</v>
      </c>
      <c r="G873" s="328"/>
      <c r="H873" s="181" t="s">
        <v>368</v>
      </c>
      <c r="I873" s="396">
        <f>'●1-5DB'!LU13</f>
        <v>12529169</v>
      </c>
      <c r="J873" s="397"/>
      <c r="K873" s="177">
        <f t="shared" si="61"/>
        <v>3</v>
      </c>
      <c r="L873" s="398">
        <v>9010155</v>
      </c>
      <c r="M873" s="397"/>
      <c r="N873" s="181">
        <v>5</v>
      </c>
      <c r="O873" s="396">
        <f>'●1-5DB'!LV13</f>
        <v>323424</v>
      </c>
      <c r="P873" s="397"/>
      <c r="Q873" s="177">
        <f t="shared" si="62"/>
        <v>3</v>
      </c>
      <c r="R873" s="398">
        <v>245270</v>
      </c>
      <c r="S873" s="397"/>
      <c r="T873" s="157">
        <v>4</v>
      </c>
    </row>
    <row r="874" spans="2:20" ht="24.75" customHeight="1">
      <c r="B874" s="170" t="s">
        <v>210</v>
      </c>
      <c r="C874" s="396" t="str">
        <f>'●1-5DB'!LT14</f>
        <v>-</v>
      </c>
      <c r="D874" s="397"/>
      <c r="E874" s="177" t="str">
        <f t="shared" si="60"/>
        <v>-</v>
      </c>
      <c r="F874" s="395" t="s">
        <v>368</v>
      </c>
      <c r="G874" s="328"/>
      <c r="H874" s="181" t="s">
        <v>368</v>
      </c>
      <c r="I874" s="396">
        <f>'●1-5DB'!LU14</f>
        <v>2628882</v>
      </c>
      <c r="J874" s="397"/>
      <c r="K874" s="177">
        <f t="shared" si="61"/>
        <v>16</v>
      </c>
      <c r="L874" s="398">
        <v>3773311</v>
      </c>
      <c r="M874" s="397"/>
      <c r="N874" s="181">
        <v>16</v>
      </c>
      <c r="O874" s="396">
        <f>'●1-5DB'!LV14</f>
        <v>44900</v>
      </c>
      <c r="P874" s="397"/>
      <c r="Q874" s="177">
        <f t="shared" si="62"/>
        <v>23</v>
      </c>
      <c r="R874" s="398">
        <v>53098</v>
      </c>
      <c r="S874" s="397"/>
      <c r="T874" s="157">
        <v>22</v>
      </c>
    </row>
    <row r="875" spans="2:20" ht="24.75" customHeight="1">
      <c r="B875" s="170" t="s">
        <v>211</v>
      </c>
      <c r="C875" s="396" t="str">
        <f>'●1-5DB'!LT15</f>
        <v>-</v>
      </c>
      <c r="D875" s="397"/>
      <c r="E875" s="177" t="str">
        <f t="shared" si="60"/>
        <v>-</v>
      </c>
      <c r="F875" s="395" t="s">
        <v>368</v>
      </c>
      <c r="G875" s="328"/>
      <c r="H875" s="181" t="s">
        <v>368</v>
      </c>
      <c r="I875" s="396">
        <f>'●1-5DB'!LU15</f>
        <v>2622242</v>
      </c>
      <c r="J875" s="397"/>
      <c r="K875" s="177">
        <f t="shared" si="61"/>
        <v>17</v>
      </c>
      <c r="L875" s="398">
        <v>3897229</v>
      </c>
      <c r="M875" s="397"/>
      <c r="N875" s="181">
        <v>15</v>
      </c>
      <c r="O875" s="396">
        <f>'●1-5DB'!LV15</f>
        <v>86741</v>
      </c>
      <c r="P875" s="397"/>
      <c r="Q875" s="177">
        <f t="shared" si="62"/>
        <v>14</v>
      </c>
      <c r="R875" s="398">
        <v>110410</v>
      </c>
      <c r="S875" s="397"/>
      <c r="T875" s="157">
        <v>9</v>
      </c>
    </row>
    <row r="876" spans="2:20" ht="24.75" customHeight="1">
      <c r="B876" s="170" t="s">
        <v>212</v>
      </c>
      <c r="C876" s="396" t="str">
        <f>'●1-5DB'!LT16</f>
        <v>-</v>
      </c>
      <c r="D876" s="397"/>
      <c r="E876" s="177" t="str">
        <f t="shared" si="60"/>
        <v>-</v>
      </c>
      <c r="F876" s="395" t="s">
        <v>368</v>
      </c>
      <c r="G876" s="328"/>
      <c r="H876" s="181" t="s">
        <v>368</v>
      </c>
      <c r="I876" s="396">
        <f>'●1-5DB'!LU16</f>
        <v>8372440</v>
      </c>
      <c r="J876" s="397"/>
      <c r="K876" s="177">
        <f t="shared" si="61"/>
        <v>6</v>
      </c>
      <c r="L876" s="398">
        <v>8584754</v>
      </c>
      <c r="M876" s="397"/>
      <c r="N876" s="181">
        <v>6</v>
      </c>
      <c r="O876" s="396">
        <f>'●1-5DB'!LV16</f>
        <v>110390</v>
      </c>
      <c r="P876" s="397"/>
      <c r="Q876" s="177">
        <f t="shared" si="62"/>
        <v>8</v>
      </c>
      <c r="R876" s="398">
        <v>106346</v>
      </c>
      <c r="S876" s="397"/>
      <c r="T876" s="157">
        <v>12</v>
      </c>
    </row>
    <row r="877" spans="2:20" ht="24.75" customHeight="1">
      <c r="B877" s="170" t="s">
        <v>213</v>
      </c>
      <c r="C877" s="396" t="str">
        <f>'●1-5DB'!LT17</f>
        <v>-</v>
      </c>
      <c r="D877" s="397"/>
      <c r="E877" s="177" t="str">
        <f t="shared" si="60"/>
        <v>-</v>
      </c>
      <c r="F877" s="395" t="s">
        <v>368</v>
      </c>
      <c r="G877" s="328"/>
      <c r="H877" s="181" t="s">
        <v>368</v>
      </c>
      <c r="I877" s="396">
        <f>'●1-5DB'!LU17</f>
        <v>3524873</v>
      </c>
      <c r="J877" s="397"/>
      <c r="K877" s="177">
        <f t="shared" si="61"/>
        <v>14</v>
      </c>
      <c r="L877" s="398">
        <v>4310073</v>
      </c>
      <c r="M877" s="397"/>
      <c r="N877" s="181">
        <v>14</v>
      </c>
      <c r="O877" s="396">
        <f>'●1-5DB'!LV17</f>
        <v>70478</v>
      </c>
      <c r="P877" s="397"/>
      <c r="Q877" s="177">
        <f t="shared" si="62"/>
        <v>17</v>
      </c>
      <c r="R877" s="398">
        <v>93045</v>
      </c>
      <c r="S877" s="397"/>
      <c r="T877" s="157">
        <v>15</v>
      </c>
    </row>
    <row r="878" spans="2:20" ht="24.75" customHeight="1">
      <c r="B878" s="170" t="s">
        <v>214</v>
      </c>
      <c r="C878" s="396" t="str">
        <f>'●1-5DB'!LT18</f>
        <v>-</v>
      </c>
      <c r="D878" s="397"/>
      <c r="E878" s="177" t="str">
        <f t="shared" si="60"/>
        <v>-</v>
      </c>
      <c r="F878" s="395" t="s">
        <v>368</v>
      </c>
      <c r="G878" s="328"/>
      <c r="H878" s="181" t="s">
        <v>368</v>
      </c>
      <c r="I878" s="396">
        <f>'●1-5DB'!LU18</f>
        <v>8652666</v>
      </c>
      <c r="J878" s="397"/>
      <c r="K878" s="177">
        <f t="shared" si="61"/>
        <v>5</v>
      </c>
      <c r="L878" s="398">
        <v>5017057</v>
      </c>
      <c r="M878" s="397"/>
      <c r="N878" s="181">
        <v>10</v>
      </c>
      <c r="O878" s="396">
        <f>'●1-5DB'!LV18</f>
        <v>37605</v>
      </c>
      <c r="P878" s="397"/>
      <c r="Q878" s="177">
        <f t="shared" si="62"/>
        <v>24</v>
      </c>
      <c r="R878" s="398">
        <v>21479</v>
      </c>
      <c r="S878" s="397"/>
      <c r="T878" s="157">
        <v>26</v>
      </c>
    </row>
    <row r="879" spans="2:20" ht="24.75" customHeight="1">
      <c r="B879" s="170" t="s">
        <v>215</v>
      </c>
      <c r="C879" s="396" t="str">
        <f>'●1-5DB'!LT19</f>
        <v>-</v>
      </c>
      <c r="D879" s="397"/>
      <c r="E879" s="177" t="str">
        <f t="shared" si="60"/>
        <v>-</v>
      </c>
      <c r="F879" s="395" t="s">
        <v>368</v>
      </c>
      <c r="G879" s="328"/>
      <c r="H879" s="181" t="s">
        <v>368</v>
      </c>
      <c r="I879" s="396">
        <f>'●1-5DB'!LU19</f>
        <v>2245196</v>
      </c>
      <c r="J879" s="397"/>
      <c r="K879" s="177">
        <f t="shared" si="61"/>
        <v>22</v>
      </c>
      <c r="L879" s="398">
        <v>3396040</v>
      </c>
      <c r="M879" s="397"/>
      <c r="N879" s="181">
        <v>18</v>
      </c>
      <c r="O879" s="396">
        <f>'●1-5DB'!LV19</f>
        <v>69937</v>
      </c>
      <c r="P879" s="397"/>
      <c r="Q879" s="177">
        <f t="shared" si="62"/>
        <v>18</v>
      </c>
      <c r="R879" s="398">
        <v>102808</v>
      </c>
      <c r="S879" s="397"/>
      <c r="T879" s="157">
        <v>13</v>
      </c>
    </row>
    <row r="880" spans="2:20" ht="24.75" customHeight="1">
      <c r="B880" s="171" t="s">
        <v>216</v>
      </c>
      <c r="C880" s="402" t="str">
        <f>'●1-5DB'!LT20</f>
        <v>-</v>
      </c>
      <c r="D880" s="403"/>
      <c r="E880" s="178" t="str">
        <f t="shared" si="60"/>
        <v>-</v>
      </c>
      <c r="F880" s="401" t="s">
        <v>368</v>
      </c>
      <c r="G880" s="333"/>
      <c r="H880" s="182" t="s">
        <v>368</v>
      </c>
      <c r="I880" s="402">
        <f>'●1-5DB'!LU20</f>
        <v>3193267</v>
      </c>
      <c r="J880" s="403"/>
      <c r="K880" s="178">
        <f t="shared" si="61"/>
        <v>15</v>
      </c>
      <c r="L880" s="404">
        <v>3350224</v>
      </c>
      <c r="M880" s="403"/>
      <c r="N880" s="182">
        <v>19</v>
      </c>
      <c r="O880" s="402">
        <f>'●1-5DB'!LV20</f>
        <v>27976</v>
      </c>
      <c r="P880" s="403"/>
      <c r="Q880" s="178">
        <f t="shared" si="62"/>
        <v>26</v>
      </c>
      <c r="R880" s="404">
        <v>28019</v>
      </c>
      <c r="S880" s="403"/>
      <c r="T880" s="175">
        <v>25</v>
      </c>
    </row>
    <row r="881" spans="2:20" ht="24.75" customHeight="1">
      <c r="B881" s="170" t="s">
        <v>217</v>
      </c>
      <c r="C881" s="396" t="str">
        <f>'●1-5DB'!LT21</f>
        <v>-</v>
      </c>
      <c r="D881" s="397"/>
      <c r="E881" s="177" t="str">
        <f t="shared" si="60"/>
        <v>-</v>
      </c>
      <c r="F881" s="395" t="s">
        <v>368</v>
      </c>
      <c r="G881" s="328"/>
      <c r="H881" s="181" t="s">
        <v>368</v>
      </c>
      <c r="I881" s="396">
        <f>'●1-5DB'!LU21</f>
        <v>2079162</v>
      </c>
      <c r="J881" s="397"/>
      <c r="K881" s="177">
        <f t="shared" si="61"/>
        <v>23</v>
      </c>
      <c r="L881" s="398">
        <v>2735292</v>
      </c>
      <c r="M881" s="397"/>
      <c r="N881" s="181">
        <v>20</v>
      </c>
      <c r="O881" s="396">
        <f>'●1-5DB'!LV21</f>
        <v>88475</v>
      </c>
      <c r="P881" s="397"/>
      <c r="Q881" s="177">
        <f t="shared" si="62"/>
        <v>13</v>
      </c>
      <c r="R881" s="398">
        <v>97928</v>
      </c>
      <c r="S881" s="397"/>
      <c r="T881" s="157">
        <v>14</v>
      </c>
    </row>
    <row r="882" spans="2:20" ht="24.75" customHeight="1">
      <c r="B882" s="170" t="s">
        <v>218</v>
      </c>
      <c r="C882" s="396" t="str">
        <f>'●1-5DB'!LT22</f>
        <v>-</v>
      </c>
      <c r="D882" s="397"/>
      <c r="E882" s="177" t="str">
        <f t="shared" si="60"/>
        <v>-</v>
      </c>
      <c r="F882" s="395" t="s">
        <v>368</v>
      </c>
      <c r="G882" s="328"/>
      <c r="H882" s="181" t="s">
        <v>368</v>
      </c>
      <c r="I882" s="396">
        <f>'●1-5DB'!LU22</f>
        <v>1833808</v>
      </c>
      <c r="J882" s="397"/>
      <c r="K882" s="177">
        <f>IF(I882="-","-",RANK(I882,I$865:J$890))</f>
        <v>25</v>
      </c>
      <c r="L882" s="398">
        <v>3747669</v>
      </c>
      <c r="M882" s="397"/>
      <c r="N882" s="181">
        <v>17</v>
      </c>
      <c r="O882" s="396">
        <f>'●1-5DB'!LV22</f>
        <v>37559</v>
      </c>
      <c r="P882" s="397"/>
      <c r="Q882" s="177">
        <f t="shared" si="62"/>
        <v>25</v>
      </c>
      <c r="R882" s="398">
        <v>66364</v>
      </c>
      <c r="S882" s="397"/>
      <c r="T882" s="157">
        <v>17</v>
      </c>
    </row>
    <row r="883" spans="2:20" ht="24.75" customHeight="1">
      <c r="B883" s="170" t="s">
        <v>219</v>
      </c>
      <c r="C883" s="396" t="str">
        <f>'●1-5DB'!LT23</f>
        <v>-</v>
      </c>
      <c r="D883" s="397"/>
      <c r="E883" s="177" t="str">
        <f t="shared" si="60"/>
        <v>-</v>
      </c>
      <c r="F883" s="395" t="s">
        <v>368</v>
      </c>
      <c r="G883" s="328"/>
      <c r="H883" s="181" t="s">
        <v>368</v>
      </c>
      <c r="I883" s="396">
        <f>'●1-5DB'!LU23</f>
        <v>2412559</v>
      </c>
      <c r="J883" s="397"/>
      <c r="K883" s="177">
        <f t="shared" si="61"/>
        <v>19</v>
      </c>
      <c r="L883" s="398">
        <v>1581299</v>
      </c>
      <c r="M883" s="397"/>
      <c r="N883" s="181">
        <v>25</v>
      </c>
      <c r="O883" s="396">
        <f>'●1-5DB'!LV23</f>
        <v>67458</v>
      </c>
      <c r="P883" s="397"/>
      <c r="Q883" s="177">
        <f t="shared" si="62"/>
        <v>20</v>
      </c>
      <c r="R883" s="398">
        <v>48311</v>
      </c>
      <c r="S883" s="397"/>
      <c r="T883" s="157">
        <v>24</v>
      </c>
    </row>
    <row r="884" spans="2:20" ht="24.75" customHeight="1">
      <c r="B884" s="170" t="s">
        <v>220</v>
      </c>
      <c r="C884" s="396" t="str">
        <f>'●1-5DB'!LT24</f>
        <v>-</v>
      </c>
      <c r="D884" s="397"/>
      <c r="E884" s="177" t="str">
        <f t="shared" si="60"/>
        <v>-</v>
      </c>
      <c r="F884" s="395" t="s">
        <v>368</v>
      </c>
      <c r="G884" s="328"/>
      <c r="H884" s="181" t="s">
        <v>368</v>
      </c>
      <c r="I884" s="396">
        <f>'●1-5DB'!LU24</f>
        <v>2396284</v>
      </c>
      <c r="J884" s="397"/>
      <c r="K884" s="177">
        <f t="shared" si="61"/>
        <v>20</v>
      </c>
      <c r="L884" s="398">
        <v>1948519</v>
      </c>
      <c r="M884" s="397"/>
      <c r="N884" s="181">
        <v>24</v>
      </c>
      <c r="O884" s="396">
        <f>'●1-5DB'!LV24</f>
        <v>68093</v>
      </c>
      <c r="P884" s="397"/>
      <c r="Q884" s="177">
        <f t="shared" si="62"/>
        <v>19</v>
      </c>
      <c r="R884" s="398">
        <v>61426</v>
      </c>
      <c r="S884" s="397"/>
      <c r="T884" s="157">
        <v>20</v>
      </c>
    </row>
    <row r="885" spans="2:20" ht="24.75" customHeight="1">
      <c r="B885" s="170" t="s">
        <v>221</v>
      </c>
      <c r="C885" s="396" t="str">
        <f>'●1-5DB'!LT25</f>
        <v>-</v>
      </c>
      <c r="D885" s="397"/>
      <c r="E885" s="177" t="str">
        <f t="shared" si="60"/>
        <v>-</v>
      </c>
      <c r="F885" s="395" t="s">
        <v>368</v>
      </c>
      <c r="G885" s="328"/>
      <c r="H885" s="181" t="s">
        <v>368</v>
      </c>
      <c r="I885" s="396">
        <f>'●1-5DB'!LU25</f>
        <v>2543944</v>
      </c>
      <c r="J885" s="397"/>
      <c r="K885" s="177">
        <f t="shared" si="61"/>
        <v>18</v>
      </c>
      <c r="L885" s="398">
        <v>2083872</v>
      </c>
      <c r="M885" s="397"/>
      <c r="N885" s="181">
        <v>23</v>
      </c>
      <c r="O885" s="396">
        <f>'●1-5DB'!LV25</f>
        <v>75688</v>
      </c>
      <c r="P885" s="397"/>
      <c r="Q885" s="177">
        <f t="shared" si="62"/>
        <v>15</v>
      </c>
      <c r="R885" s="398">
        <v>59005</v>
      </c>
      <c r="S885" s="397"/>
      <c r="T885" s="157">
        <v>21</v>
      </c>
    </row>
    <row r="886" spans="2:20" ht="24.75" customHeight="1">
      <c r="B886" s="170" t="s">
        <v>222</v>
      </c>
      <c r="C886" s="396" t="str">
        <f>'●1-5DB'!LT26</f>
        <v>-</v>
      </c>
      <c r="D886" s="397"/>
      <c r="E886" s="177" t="str">
        <f t="shared" si="60"/>
        <v>-</v>
      </c>
      <c r="F886" s="395" t="s">
        <v>368</v>
      </c>
      <c r="G886" s="328"/>
      <c r="H886" s="181" t="s">
        <v>368</v>
      </c>
      <c r="I886" s="396">
        <f>'●1-5DB'!LU26</f>
        <v>4166070</v>
      </c>
      <c r="J886" s="397"/>
      <c r="K886" s="177">
        <f t="shared" si="61"/>
        <v>12</v>
      </c>
      <c r="L886" s="398">
        <v>4481474</v>
      </c>
      <c r="M886" s="397"/>
      <c r="N886" s="181">
        <v>13</v>
      </c>
      <c r="O886" s="396">
        <f>'●1-5DB'!LV26</f>
        <v>97172</v>
      </c>
      <c r="P886" s="397"/>
      <c r="Q886" s="177">
        <f t="shared" si="62"/>
        <v>11</v>
      </c>
      <c r="R886" s="398">
        <v>109427</v>
      </c>
      <c r="S886" s="397"/>
      <c r="T886" s="157">
        <v>10</v>
      </c>
    </row>
    <row r="887" spans="2:20" ht="24.75" customHeight="1">
      <c r="B887" s="170" t="s">
        <v>223</v>
      </c>
      <c r="C887" s="396" t="str">
        <f>'●1-5DB'!LT27</f>
        <v>-</v>
      </c>
      <c r="D887" s="397"/>
      <c r="E887" s="177" t="str">
        <f t="shared" si="60"/>
        <v>-</v>
      </c>
      <c r="F887" s="395" t="s">
        <v>368</v>
      </c>
      <c r="G887" s="328"/>
      <c r="H887" s="181" t="s">
        <v>368</v>
      </c>
      <c r="I887" s="396">
        <f>'●1-5DB'!LU27</f>
        <v>4753804</v>
      </c>
      <c r="J887" s="397"/>
      <c r="K887" s="177">
        <f t="shared" si="61"/>
        <v>11</v>
      </c>
      <c r="L887" s="398">
        <v>6551066</v>
      </c>
      <c r="M887" s="397"/>
      <c r="N887" s="181">
        <v>9</v>
      </c>
      <c r="O887" s="396">
        <f>'●1-5DB'!LV27</f>
        <v>160836</v>
      </c>
      <c r="P887" s="397"/>
      <c r="Q887" s="177">
        <f t="shared" si="62"/>
        <v>5</v>
      </c>
      <c r="R887" s="398">
        <v>199280</v>
      </c>
      <c r="S887" s="397"/>
      <c r="T887" s="157">
        <v>5</v>
      </c>
    </row>
    <row r="888" spans="2:20" ht="24.75" customHeight="1">
      <c r="B888" s="170" t="s">
        <v>224</v>
      </c>
      <c r="C888" s="396" t="str">
        <f>'●1-5DB'!LT28</f>
        <v>-</v>
      </c>
      <c r="D888" s="397"/>
      <c r="E888" s="177" t="str">
        <f t="shared" si="60"/>
        <v>-</v>
      </c>
      <c r="F888" s="395" t="s">
        <v>368</v>
      </c>
      <c r="G888" s="328"/>
      <c r="H888" s="181" t="s">
        <v>368</v>
      </c>
      <c r="I888" s="396">
        <f>'●1-5DB'!LU28</f>
        <v>1796682</v>
      </c>
      <c r="J888" s="397"/>
      <c r="K888" s="177">
        <f t="shared" si="61"/>
        <v>26</v>
      </c>
      <c r="L888" s="398">
        <v>2248598</v>
      </c>
      <c r="M888" s="397"/>
      <c r="N888" s="181">
        <v>21</v>
      </c>
      <c r="O888" s="396">
        <f>'●1-5DB'!LV28</f>
        <v>54342</v>
      </c>
      <c r="P888" s="397"/>
      <c r="Q888" s="177">
        <f t="shared" si="62"/>
        <v>22</v>
      </c>
      <c r="R888" s="398">
        <v>67829</v>
      </c>
      <c r="S888" s="397"/>
      <c r="T888" s="157">
        <v>16</v>
      </c>
    </row>
    <row r="889" spans="2:20" ht="24.75" customHeight="1">
      <c r="B889" s="170" t="s">
        <v>225</v>
      </c>
      <c r="C889" s="396" t="str">
        <f>'●1-5DB'!LT29</f>
        <v>-</v>
      </c>
      <c r="D889" s="397"/>
      <c r="E889" s="177" t="str">
        <f t="shared" si="60"/>
        <v>-</v>
      </c>
      <c r="F889" s="395" t="s">
        <v>368</v>
      </c>
      <c r="G889" s="328"/>
      <c r="H889" s="181" t="s">
        <v>368</v>
      </c>
      <c r="I889" s="396">
        <f>'●1-5DB'!LU29</f>
        <v>2309301</v>
      </c>
      <c r="J889" s="397"/>
      <c r="K889" s="177">
        <f t="shared" si="61"/>
        <v>21</v>
      </c>
      <c r="L889" s="398">
        <v>1545979</v>
      </c>
      <c r="M889" s="397"/>
      <c r="N889" s="181">
        <v>26</v>
      </c>
      <c r="O889" s="396">
        <f>'●1-5DB'!LV29</f>
        <v>71708</v>
      </c>
      <c r="P889" s="397"/>
      <c r="Q889" s="177">
        <f t="shared" si="62"/>
        <v>16</v>
      </c>
      <c r="R889" s="398">
        <v>63742</v>
      </c>
      <c r="S889" s="397"/>
      <c r="T889" s="157">
        <v>19</v>
      </c>
    </row>
    <row r="890" spans="2:20" ht="24.75" customHeight="1" thickBot="1">
      <c r="B890" s="170" t="s">
        <v>226</v>
      </c>
      <c r="C890" s="399" t="str">
        <f>'●1-5DB'!LT30</f>
        <v>-</v>
      </c>
      <c r="D890" s="400"/>
      <c r="E890" s="179" t="str">
        <f t="shared" si="60"/>
        <v>-</v>
      </c>
      <c r="F890" s="395" t="s">
        <v>368</v>
      </c>
      <c r="G890" s="328"/>
      <c r="H890" s="181" t="s">
        <v>368</v>
      </c>
      <c r="I890" s="399">
        <f>'●1-5DB'!LU30</f>
        <v>5517172</v>
      </c>
      <c r="J890" s="400"/>
      <c r="K890" s="179">
        <f t="shared" si="61"/>
        <v>9</v>
      </c>
      <c r="L890" s="398">
        <v>4691193</v>
      </c>
      <c r="M890" s="397"/>
      <c r="N890" s="181">
        <v>12</v>
      </c>
      <c r="O890" s="399">
        <f>'●1-5DB'!LV30</f>
        <v>129384</v>
      </c>
      <c r="P890" s="400"/>
      <c r="Q890" s="179">
        <f t="shared" si="62"/>
        <v>6</v>
      </c>
      <c r="R890" s="398">
        <v>64889</v>
      </c>
      <c r="S890" s="397"/>
      <c r="T890" s="157">
        <v>18</v>
      </c>
    </row>
    <row r="891" spans="2:20" ht="24.75" customHeight="1">
      <c r="C891" s="166"/>
      <c r="D891" s="166"/>
      <c r="E891" s="166"/>
      <c r="F891" s="166"/>
      <c r="G891" s="166"/>
      <c r="H891" s="166"/>
      <c r="I891" s="166"/>
      <c r="J891" s="166"/>
      <c r="K891" s="166"/>
      <c r="L891" s="166"/>
      <c r="M891" s="166"/>
      <c r="P891" s="166"/>
    </row>
    <row r="892" spans="2:20" ht="24.75" customHeight="1">
      <c r="C892" s="166"/>
      <c r="D892" s="166"/>
      <c r="E892" s="166"/>
      <c r="F892" s="166"/>
      <c r="G892" s="166"/>
      <c r="H892" s="166"/>
      <c r="I892" s="166"/>
      <c r="J892" s="166"/>
      <c r="K892" s="166"/>
      <c r="L892" s="166"/>
      <c r="M892" s="166"/>
      <c r="P892" s="166"/>
    </row>
    <row r="893" spans="2:20" ht="24.75" customHeight="1">
      <c r="B893" s="85" t="s">
        <v>376</v>
      </c>
      <c r="H893" s="132"/>
      <c r="T893" s="158"/>
    </row>
    <row r="894" spans="2:20" ht="16.5" customHeight="1">
      <c r="B894" s="334" t="s">
        <v>253</v>
      </c>
      <c r="C894" s="337" t="str">
        <f>'●1-5DB'!LW4</f>
        <v>普通建設事業費</v>
      </c>
      <c r="D894" s="338"/>
      <c r="E894" s="338"/>
      <c r="F894" s="338"/>
      <c r="G894" s="338"/>
      <c r="H894" s="338"/>
      <c r="I894" s="272"/>
      <c r="J894" s="272"/>
      <c r="K894" s="272"/>
      <c r="L894" s="272"/>
      <c r="M894" s="272"/>
      <c r="N894" s="271"/>
      <c r="O894" s="271"/>
      <c r="P894" s="272"/>
      <c r="Q894" s="271"/>
      <c r="R894" s="271"/>
      <c r="S894" s="271"/>
      <c r="T894" s="197"/>
    </row>
    <row r="895" spans="2:20" ht="16.5" customHeight="1" thickBot="1">
      <c r="B895" s="335"/>
      <c r="C895" s="347"/>
      <c r="D895" s="348"/>
      <c r="E895" s="348"/>
      <c r="F895" s="348"/>
      <c r="G895" s="348"/>
      <c r="H895" s="348"/>
      <c r="I895" s="528" t="str">
        <f>'●1-5DB'!LX4</f>
        <v>うち補助</v>
      </c>
      <c r="J895" s="528"/>
      <c r="K895" s="528"/>
      <c r="L895" s="410"/>
      <c r="M895" s="410"/>
      <c r="N895" s="410"/>
      <c r="O895" s="528" t="str">
        <f>'●1-5DB'!LY4</f>
        <v>うち単独</v>
      </c>
      <c r="P895" s="528"/>
      <c r="Q895" s="528"/>
      <c r="R895" s="410"/>
      <c r="S895" s="410"/>
      <c r="T895" s="410"/>
    </row>
    <row r="896" spans="2:20" ht="24.75" customHeight="1">
      <c r="B896" s="335"/>
      <c r="C896" s="340" t="s">
        <v>760</v>
      </c>
      <c r="D896" s="341"/>
      <c r="E896" s="342"/>
      <c r="F896" s="343" t="s">
        <v>759</v>
      </c>
      <c r="G896" s="338"/>
      <c r="H896" s="339"/>
      <c r="I896" s="340" t="s">
        <v>760</v>
      </c>
      <c r="J896" s="341"/>
      <c r="K896" s="342"/>
      <c r="L896" s="343" t="s">
        <v>759</v>
      </c>
      <c r="M896" s="338"/>
      <c r="N896" s="339"/>
      <c r="O896" s="340" t="s">
        <v>760</v>
      </c>
      <c r="P896" s="341"/>
      <c r="Q896" s="342"/>
      <c r="R896" s="343" t="s">
        <v>759</v>
      </c>
      <c r="S896" s="338"/>
      <c r="T896" s="339"/>
    </row>
    <row r="897" spans="2:20" ht="24.75" customHeight="1">
      <c r="B897" s="336"/>
      <c r="C897" s="345"/>
      <c r="D897" s="378"/>
      <c r="E897" s="176" t="s">
        <v>340</v>
      </c>
      <c r="F897" s="378"/>
      <c r="G897" s="378"/>
      <c r="H897" s="180" t="s">
        <v>340</v>
      </c>
      <c r="I897" s="345"/>
      <c r="J897" s="378"/>
      <c r="K897" s="176" t="s">
        <v>340</v>
      </c>
      <c r="L897" s="378"/>
      <c r="M897" s="378"/>
      <c r="N897" s="180" t="s">
        <v>340</v>
      </c>
      <c r="O897" s="345"/>
      <c r="P897" s="378"/>
      <c r="Q897" s="176" t="s">
        <v>340</v>
      </c>
      <c r="R897" s="378"/>
      <c r="S897" s="378"/>
      <c r="T897" s="156" t="s">
        <v>340</v>
      </c>
    </row>
    <row r="898" spans="2:20" ht="24.75" customHeight="1">
      <c r="B898" s="170" t="s">
        <v>201</v>
      </c>
      <c r="C898" s="396">
        <f>'●1-5DB'!LW5</f>
        <v>15322604</v>
      </c>
      <c r="D898" s="397"/>
      <c r="E898" s="177">
        <f>IF(C898="-","-",RANK(C898,C$898:D$923))</f>
        <v>2</v>
      </c>
      <c r="F898" s="398">
        <v>18306475</v>
      </c>
      <c r="G898" s="397"/>
      <c r="H898" s="181">
        <v>2</v>
      </c>
      <c r="I898" s="396">
        <f>'●1-5DB'!LX5</f>
        <v>4128914</v>
      </c>
      <c r="J898" s="397"/>
      <c r="K898" s="177">
        <f>IF(I898="-","-",RANK(I898,I$898:J$923))</f>
        <v>5</v>
      </c>
      <c r="L898" s="398">
        <v>4161464</v>
      </c>
      <c r="M898" s="397"/>
      <c r="N898" s="181">
        <v>3</v>
      </c>
      <c r="O898" s="396">
        <f>'●1-5DB'!LY5</f>
        <v>11173330</v>
      </c>
      <c r="P898" s="397"/>
      <c r="Q898" s="177">
        <f>IF(O898="-","-",RANK(O898,O$898:P$923))</f>
        <v>2</v>
      </c>
      <c r="R898" s="398">
        <v>14124149</v>
      </c>
      <c r="S898" s="397"/>
      <c r="T898" s="157">
        <v>1</v>
      </c>
    </row>
    <row r="899" spans="2:20" ht="24.75" customHeight="1">
      <c r="B899" s="170" t="s">
        <v>202</v>
      </c>
      <c r="C899" s="396">
        <f>'●1-5DB'!LW6</f>
        <v>4826602</v>
      </c>
      <c r="D899" s="397"/>
      <c r="E899" s="177">
        <f t="shared" ref="E899:E923" si="63">IF(C899="-","-",RANK(C899,C$898:D$923))</f>
        <v>10</v>
      </c>
      <c r="F899" s="398">
        <v>8226052</v>
      </c>
      <c r="G899" s="397"/>
      <c r="H899" s="181">
        <v>8</v>
      </c>
      <c r="I899" s="396">
        <f>'●1-5DB'!LX6</f>
        <v>1060921</v>
      </c>
      <c r="J899" s="397"/>
      <c r="K899" s="177">
        <f t="shared" ref="K899:K923" si="64">IF(I899="-","-",RANK(I899,I$898:J$923))</f>
        <v>15</v>
      </c>
      <c r="L899" s="398">
        <v>2294097</v>
      </c>
      <c r="M899" s="397"/>
      <c r="N899" s="181">
        <v>10</v>
      </c>
      <c r="O899" s="396">
        <f>'●1-5DB'!LY6</f>
        <v>3765681</v>
      </c>
      <c r="P899" s="397"/>
      <c r="Q899" s="177">
        <f t="shared" ref="Q899:Q923" si="65">IF(O899="-","-",RANK(O899,O$898:P$923))</f>
        <v>10</v>
      </c>
      <c r="R899" s="398">
        <v>5931955</v>
      </c>
      <c r="S899" s="397"/>
      <c r="T899" s="157">
        <v>7</v>
      </c>
    </row>
    <row r="900" spans="2:20" ht="24.75" customHeight="1">
      <c r="B900" s="170" t="s">
        <v>203</v>
      </c>
      <c r="C900" s="396">
        <f>'●1-5DB'!LW7</f>
        <v>7527682</v>
      </c>
      <c r="D900" s="397"/>
      <c r="E900" s="177">
        <f t="shared" si="63"/>
        <v>7</v>
      </c>
      <c r="F900" s="398">
        <v>12662067</v>
      </c>
      <c r="G900" s="397"/>
      <c r="H900" s="181">
        <v>3</v>
      </c>
      <c r="I900" s="396">
        <f>'●1-5DB'!LX7</f>
        <v>2088852</v>
      </c>
      <c r="J900" s="397"/>
      <c r="K900" s="177">
        <f t="shared" si="64"/>
        <v>7</v>
      </c>
      <c r="L900" s="398">
        <v>4717839</v>
      </c>
      <c r="M900" s="397"/>
      <c r="N900" s="181">
        <v>2</v>
      </c>
      <c r="O900" s="396">
        <f>'●1-5DB'!LY7</f>
        <v>5438830</v>
      </c>
      <c r="P900" s="397"/>
      <c r="Q900" s="177">
        <f t="shared" si="65"/>
        <v>5</v>
      </c>
      <c r="R900" s="398">
        <v>7944228</v>
      </c>
      <c r="S900" s="397"/>
      <c r="T900" s="157">
        <v>3</v>
      </c>
    </row>
    <row r="901" spans="2:20" ht="24.75" customHeight="1">
      <c r="B901" s="170" t="s">
        <v>204</v>
      </c>
      <c r="C901" s="396">
        <f>'●1-5DB'!LW8</f>
        <v>6134081</v>
      </c>
      <c r="D901" s="397"/>
      <c r="E901" s="177">
        <f t="shared" si="63"/>
        <v>8</v>
      </c>
      <c r="F901" s="398">
        <v>8337431</v>
      </c>
      <c r="G901" s="397"/>
      <c r="H901" s="181">
        <v>7</v>
      </c>
      <c r="I901" s="396">
        <f>'●1-5DB'!LX8</f>
        <v>1080890</v>
      </c>
      <c r="J901" s="397"/>
      <c r="K901" s="177">
        <f t="shared" si="64"/>
        <v>14</v>
      </c>
      <c r="L901" s="398">
        <v>1274835</v>
      </c>
      <c r="M901" s="397"/>
      <c r="N901" s="181">
        <v>12</v>
      </c>
      <c r="O901" s="396">
        <f>'●1-5DB'!LY8</f>
        <v>5053191</v>
      </c>
      <c r="P901" s="397"/>
      <c r="Q901" s="177">
        <f t="shared" si="65"/>
        <v>6</v>
      </c>
      <c r="R901" s="398">
        <v>7062596</v>
      </c>
      <c r="S901" s="397"/>
      <c r="T901" s="157">
        <v>5</v>
      </c>
    </row>
    <row r="902" spans="2:20" ht="24.75" customHeight="1">
      <c r="B902" s="170" t="s">
        <v>205</v>
      </c>
      <c r="C902" s="396">
        <f>'●1-5DB'!LW9</f>
        <v>1840656</v>
      </c>
      <c r="D902" s="397"/>
      <c r="E902" s="177">
        <f t="shared" si="63"/>
        <v>24</v>
      </c>
      <c r="F902" s="398">
        <v>2211645</v>
      </c>
      <c r="G902" s="397"/>
      <c r="H902" s="181">
        <v>22</v>
      </c>
      <c r="I902" s="396">
        <f>'●1-5DB'!LX9</f>
        <v>476877</v>
      </c>
      <c r="J902" s="397"/>
      <c r="K902" s="177">
        <f t="shared" si="64"/>
        <v>22</v>
      </c>
      <c r="L902" s="398">
        <v>788889</v>
      </c>
      <c r="M902" s="397"/>
      <c r="N902" s="181">
        <v>18</v>
      </c>
      <c r="O902" s="396">
        <f>'●1-5DB'!LY9</f>
        <v>1331529</v>
      </c>
      <c r="P902" s="397"/>
      <c r="Q902" s="177">
        <f t="shared" si="65"/>
        <v>22</v>
      </c>
      <c r="R902" s="398">
        <v>1305799</v>
      </c>
      <c r="S902" s="397"/>
      <c r="T902" s="157">
        <v>22</v>
      </c>
    </row>
    <row r="903" spans="2:20" ht="24.75" customHeight="1">
      <c r="B903" s="170" t="s">
        <v>206</v>
      </c>
      <c r="C903" s="396">
        <f>'●1-5DB'!LW10</f>
        <v>19855549</v>
      </c>
      <c r="D903" s="397"/>
      <c r="E903" s="177">
        <f t="shared" si="63"/>
        <v>1</v>
      </c>
      <c r="F903" s="398">
        <v>20444488</v>
      </c>
      <c r="G903" s="397"/>
      <c r="H903" s="181">
        <v>1</v>
      </c>
      <c r="I903" s="396">
        <f>'●1-5DB'!LX10</f>
        <v>4484914</v>
      </c>
      <c r="J903" s="397"/>
      <c r="K903" s="177">
        <f t="shared" si="64"/>
        <v>3</v>
      </c>
      <c r="L903" s="398">
        <v>9221916</v>
      </c>
      <c r="M903" s="397"/>
      <c r="N903" s="181">
        <v>1</v>
      </c>
      <c r="O903" s="396">
        <f>'●1-5DB'!LY10</f>
        <v>15370635</v>
      </c>
      <c r="P903" s="397"/>
      <c r="Q903" s="177">
        <f t="shared" si="65"/>
        <v>1</v>
      </c>
      <c r="R903" s="398">
        <v>11222572</v>
      </c>
      <c r="S903" s="397"/>
      <c r="T903" s="157">
        <v>2</v>
      </c>
    </row>
    <row r="904" spans="2:20" ht="24.75" customHeight="1">
      <c r="B904" s="170" t="s">
        <v>207</v>
      </c>
      <c r="C904" s="396">
        <f>'●1-5DB'!LW11</f>
        <v>3629974</v>
      </c>
      <c r="D904" s="397"/>
      <c r="E904" s="177">
        <f t="shared" si="63"/>
        <v>13</v>
      </c>
      <c r="F904" s="398">
        <v>4934857</v>
      </c>
      <c r="G904" s="397"/>
      <c r="H904" s="181">
        <v>11</v>
      </c>
      <c r="I904" s="396">
        <f>'●1-5DB'!LX11</f>
        <v>1819915</v>
      </c>
      <c r="J904" s="397"/>
      <c r="K904" s="177">
        <f t="shared" si="64"/>
        <v>9</v>
      </c>
      <c r="L904" s="398">
        <v>3031188</v>
      </c>
      <c r="M904" s="397"/>
      <c r="N904" s="181">
        <v>6</v>
      </c>
      <c r="O904" s="396">
        <f>'●1-5DB'!LY11</f>
        <v>1810059</v>
      </c>
      <c r="P904" s="397"/>
      <c r="Q904" s="177">
        <f t="shared" si="65"/>
        <v>16</v>
      </c>
      <c r="R904" s="398">
        <v>1903669</v>
      </c>
      <c r="S904" s="397"/>
      <c r="T904" s="157">
        <v>18</v>
      </c>
    </row>
    <row r="905" spans="2:20" ht="24.75" customHeight="1">
      <c r="B905" s="170" t="s">
        <v>208</v>
      </c>
      <c r="C905" s="396">
        <f>'●1-5DB'!LW12</f>
        <v>11231151</v>
      </c>
      <c r="D905" s="397"/>
      <c r="E905" s="177">
        <f t="shared" si="63"/>
        <v>4</v>
      </c>
      <c r="F905" s="398">
        <v>10496044</v>
      </c>
      <c r="G905" s="397"/>
      <c r="H905" s="181">
        <v>4</v>
      </c>
      <c r="I905" s="396">
        <f>'●1-5DB'!LX12</f>
        <v>4346990</v>
      </c>
      <c r="J905" s="397"/>
      <c r="K905" s="177">
        <f t="shared" si="64"/>
        <v>4</v>
      </c>
      <c r="L905" s="398">
        <v>2964336</v>
      </c>
      <c r="M905" s="397"/>
      <c r="N905" s="181">
        <v>7</v>
      </c>
      <c r="O905" s="396">
        <f>'●1-5DB'!LY12</f>
        <v>6884161</v>
      </c>
      <c r="P905" s="397"/>
      <c r="Q905" s="177">
        <f t="shared" si="65"/>
        <v>4</v>
      </c>
      <c r="R905" s="398">
        <v>7531708</v>
      </c>
      <c r="S905" s="397"/>
      <c r="T905" s="157">
        <v>4</v>
      </c>
    </row>
    <row r="906" spans="2:20" ht="24.75" customHeight="1">
      <c r="B906" s="170" t="s">
        <v>209</v>
      </c>
      <c r="C906" s="396">
        <f>'●1-5DB'!LW13</f>
        <v>12529169</v>
      </c>
      <c r="D906" s="397"/>
      <c r="E906" s="177">
        <f t="shared" si="63"/>
        <v>3</v>
      </c>
      <c r="F906" s="398">
        <v>9010155</v>
      </c>
      <c r="G906" s="397"/>
      <c r="H906" s="181">
        <v>5</v>
      </c>
      <c r="I906" s="396">
        <f>'●1-5DB'!LX13</f>
        <v>5346477</v>
      </c>
      <c r="J906" s="397"/>
      <c r="K906" s="177">
        <f t="shared" si="64"/>
        <v>2</v>
      </c>
      <c r="L906" s="398">
        <v>2348987</v>
      </c>
      <c r="M906" s="397"/>
      <c r="N906" s="181">
        <v>9</v>
      </c>
      <c r="O906" s="396">
        <f>'●1-5DB'!LY13</f>
        <v>7182692</v>
      </c>
      <c r="P906" s="397"/>
      <c r="Q906" s="177">
        <f t="shared" si="65"/>
        <v>3</v>
      </c>
      <c r="R906" s="398">
        <v>6661168</v>
      </c>
      <c r="S906" s="397"/>
      <c r="T906" s="157">
        <v>6</v>
      </c>
    </row>
    <row r="907" spans="2:20" ht="24.75" customHeight="1">
      <c r="B907" s="170" t="s">
        <v>210</v>
      </c>
      <c r="C907" s="396">
        <f>'●1-5DB'!LW14</f>
        <v>2628882</v>
      </c>
      <c r="D907" s="397"/>
      <c r="E907" s="177">
        <f t="shared" si="63"/>
        <v>16</v>
      </c>
      <c r="F907" s="398">
        <v>3773311</v>
      </c>
      <c r="G907" s="397"/>
      <c r="H907" s="181">
        <v>16</v>
      </c>
      <c r="I907" s="396">
        <f>'●1-5DB'!LX14</f>
        <v>839805</v>
      </c>
      <c r="J907" s="397"/>
      <c r="K907" s="177">
        <f t="shared" si="64"/>
        <v>18</v>
      </c>
      <c r="L907" s="398">
        <v>1574849</v>
      </c>
      <c r="M907" s="397"/>
      <c r="N907" s="181">
        <v>11</v>
      </c>
      <c r="O907" s="396">
        <f>'●1-5DB'!LY14</f>
        <v>1789077</v>
      </c>
      <c r="P907" s="397"/>
      <c r="Q907" s="177">
        <f t="shared" si="65"/>
        <v>17</v>
      </c>
      <c r="R907" s="398">
        <v>2198462</v>
      </c>
      <c r="S907" s="397"/>
      <c r="T907" s="157">
        <v>16</v>
      </c>
    </row>
    <row r="908" spans="2:20" ht="24.75" customHeight="1">
      <c r="B908" s="170" t="s">
        <v>211</v>
      </c>
      <c r="C908" s="396">
        <f>'●1-5DB'!LW15</f>
        <v>2598904</v>
      </c>
      <c r="D908" s="397"/>
      <c r="E908" s="177">
        <f t="shared" si="63"/>
        <v>17</v>
      </c>
      <c r="F908" s="398">
        <v>3872876</v>
      </c>
      <c r="G908" s="397"/>
      <c r="H908" s="181">
        <v>15</v>
      </c>
      <c r="I908" s="396">
        <f>'●1-5DB'!LX15</f>
        <v>444454</v>
      </c>
      <c r="J908" s="397"/>
      <c r="K908" s="177">
        <f t="shared" si="64"/>
        <v>23</v>
      </c>
      <c r="L908" s="398">
        <v>1011396</v>
      </c>
      <c r="M908" s="397"/>
      <c r="N908" s="181">
        <v>15</v>
      </c>
      <c r="O908" s="396">
        <f>'●1-5DB'!LY15</f>
        <v>2154450</v>
      </c>
      <c r="P908" s="397"/>
      <c r="Q908" s="177">
        <f t="shared" si="65"/>
        <v>13</v>
      </c>
      <c r="R908" s="398">
        <v>2861480</v>
      </c>
      <c r="S908" s="397"/>
      <c r="T908" s="157">
        <v>14</v>
      </c>
    </row>
    <row r="909" spans="2:20" ht="24.75" customHeight="1">
      <c r="B909" s="170" t="s">
        <v>212</v>
      </c>
      <c r="C909" s="396">
        <f>'●1-5DB'!LW16</f>
        <v>8326828</v>
      </c>
      <c r="D909" s="397"/>
      <c r="E909" s="177">
        <f t="shared" si="63"/>
        <v>6</v>
      </c>
      <c r="F909" s="398">
        <v>8580380</v>
      </c>
      <c r="G909" s="397"/>
      <c r="H909" s="181">
        <v>6</v>
      </c>
      <c r="I909" s="396">
        <f>'●1-5DB'!LX16</f>
        <v>3955128</v>
      </c>
      <c r="J909" s="397"/>
      <c r="K909" s="177">
        <f t="shared" si="64"/>
        <v>6</v>
      </c>
      <c r="L909" s="398">
        <v>3275412</v>
      </c>
      <c r="M909" s="397"/>
      <c r="N909" s="181">
        <v>5</v>
      </c>
      <c r="O909" s="396">
        <f>'●1-5DB'!LY16</f>
        <v>4371700</v>
      </c>
      <c r="P909" s="397"/>
      <c r="Q909" s="177">
        <f t="shared" si="65"/>
        <v>7</v>
      </c>
      <c r="R909" s="398">
        <v>5303078</v>
      </c>
      <c r="S909" s="397"/>
      <c r="T909" s="157">
        <v>9</v>
      </c>
    </row>
    <row r="910" spans="2:20" ht="24.75" customHeight="1">
      <c r="B910" s="170" t="s">
        <v>213</v>
      </c>
      <c r="C910" s="396">
        <f>'●1-5DB'!LW17</f>
        <v>3524873</v>
      </c>
      <c r="D910" s="397"/>
      <c r="E910" s="177">
        <f t="shared" si="63"/>
        <v>14</v>
      </c>
      <c r="F910" s="398">
        <v>4310073</v>
      </c>
      <c r="G910" s="397"/>
      <c r="H910" s="181">
        <v>14</v>
      </c>
      <c r="I910" s="396">
        <f>'●1-5DB'!LX17</f>
        <v>844871</v>
      </c>
      <c r="J910" s="397"/>
      <c r="K910" s="177">
        <f t="shared" si="64"/>
        <v>17</v>
      </c>
      <c r="L910" s="398">
        <v>917417</v>
      </c>
      <c r="M910" s="397"/>
      <c r="N910" s="181">
        <v>16</v>
      </c>
      <c r="O910" s="396">
        <f>'●1-5DB'!LY17</f>
        <v>2002408</v>
      </c>
      <c r="P910" s="397"/>
      <c r="Q910" s="177">
        <f t="shared" si="65"/>
        <v>14</v>
      </c>
      <c r="R910" s="398">
        <v>2968759</v>
      </c>
      <c r="S910" s="397"/>
      <c r="T910" s="157">
        <v>13</v>
      </c>
    </row>
    <row r="911" spans="2:20" ht="24.75" customHeight="1">
      <c r="B911" s="170" t="s">
        <v>214</v>
      </c>
      <c r="C911" s="396">
        <f>'●1-5DB'!LW18</f>
        <v>8652666</v>
      </c>
      <c r="D911" s="397"/>
      <c r="E911" s="177">
        <f t="shared" si="63"/>
        <v>5</v>
      </c>
      <c r="F911" s="398">
        <v>5017057</v>
      </c>
      <c r="G911" s="397"/>
      <c r="H911" s="181">
        <v>10</v>
      </c>
      <c r="I911" s="396">
        <f>'●1-5DB'!LX18</f>
        <v>5959208</v>
      </c>
      <c r="J911" s="397"/>
      <c r="K911" s="177">
        <f t="shared" si="64"/>
        <v>1</v>
      </c>
      <c r="L911" s="398">
        <v>3396376</v>
      </c>
      <c r="M911" s="397"/>
      <c r="N911" s="181">
        <v>4</v>
      </c>
      <c r="O911" s="396">
        <f>'●1-5DB'!LY18</f>
        <v>2693458</v>
      </c>
      <c r="P911" s="397"/>
      <c r="Q911" s="177">
        <f t="shared" si="65"/>
        <v>12</v>
      </c>
      <c r="R911" s="398">
        <v>1620681</v>
      </c>
      <c r="S911" s="397"/>
      <c r="T911" s="157">
        <v>20</v>
      </c>
    </row>
    <row r="912" spans="2:20" ht="24.75" customHeight="1">
      <c r="B912" s="170" t="s">
        <v>215</v>
      </c>
      <c r="C912" s="396">
        <f>'●1-5DB'!LW19</f>
        <v>2245196</v>
      </c>
      <c r="D912" s="397"/>
      <c r="E912" s="177">
        <f t="shared" si="63"/>
        <v>22</v>
      </c>
      <c r="F912" s="398">
        <v>3396040</v>
      </c>
      <c r="G912" s="397"/>
      <c r="H912" s="181">
        <v>18</v>
      </c>
      <c r="I912" s="396">
        <f>'●1-5DB'!LX19</f>
        <v>402829</v>
      </c>
      <c r="J912" s="397"/>
      <c r="K912" s="177">
        <f t="shared" si="64"/>
        <v>24</v>
      </c>
      <c r="L912" s="398">
        <v>1058873</v>
      </c>
      <c r="M912" s="397"/>
      <c r="N912" s="181">
        <v>14</v>
      </c>
      <c r="O912" s="396">
        <f>'●1-5DB'!LY19</f>
        <v>1842367</v>
      </c>
      <c r="P912" s="397"/>
      <c r="Q912" s="177">
        <f t="shared" si="65"/>
        <v>15</v>
      </c>
      <c r="R912" s="398">
        <v>2337167</v>
      </c>
      <c r="S912" s="397"/>
      <c r="T912" s="157">
        <v>15</v>
      </c>
    </row>
    <row r="913" spans="2:20" ht="24.75" customHeight="1">
      <c r="B913" s="171" t="s">
        <v>216</v>
      </c>
      <c r="C913" s="402">
        <f>'●1-5DB'!LW20</f>
        <v>3193267</v>
      </c>
      <c r="D913" s="403"/>
      <c r="E913" s="178">
        <f t="shared" si="63"/>
        <v>15</v>
      </c>
      <c r="F913" s="404">
        <v>3350224</v>
      </c>
      <c r="G913" s="403"/>
      <c r="H913" s="182">
        <v>19</v>
      </c>
      <c r="I913" s="402">
        <f>'●1-5DB'!LX20</f>
        <v>1796861</v>
      </c>
      <c r="J913" s="403"/>
      <c r="K913" s="178">
        <f t="shared" si="64"/>
        <v>10</v>
      </c>
      <c r="L913" s="404">
        <v>2431277</v>
      </c>
      <c r="M913" s="403"/>
      <c r="N913" s="182">
        <v>8</v>
      </c>
      <c r="O913" s="402">
        <f>'●1-5DB'!LY20</f>
        <v>1396406</v>
      </c>
      <c r="P913" s="403"/>
      <c r="Q913" s="178">
        <f t="shared" si="65"/>
        <v>21</v>
      </c>
      <c r="R913" s="404">
        <v>918947</v>
      </c>
      <c r="S913" s="403"/>
      <c r="T913" s="175">
        <v>25</v>
      </c>
    </row>
    <row r="914" spans="2:20" ht="24.75" customHeight="1">
      <c r="B914" s="170" t="s">
        <v>217</v>
      </c>
      <c r="C914" s="396">
        <f>'●1-5DB'!LW21</f>
        <v>2079162</v>
      </c>
      <c r="D914" s="397"/>
      <c r="E914" s="177">
        <f t="shared" si="63"/>
        <v>23</v>
      </c>
      <c r="F914" s="398">
        <v>2735292</v>
      </c>
      <c r="G914" s="397"/>
      <c r="H914" s="181">
        <v>20</v>
      </c>
      <c r="I914" s="396">
        <f>'●1-5DB'!LX21</f>
        <v>382085</v>
      </c>
      <c r="J914" s="397"/>
      <c r="K914" s="177">
        <f t="shared" si="64"/>
        <v>25</v>
      </c>
      <c r="L914" s="398">
        <v>719393</v>
      </c>
      <c r="M914" s="397"/>
      <c r="N914" s="181">
        <v>20</v>
      </c>
      <c r="O914" s="396">
        <f>'●1-5DB'!LY21</f>
        <v>1697077</v>
      </c>
      <c r="P914" s="397"/>
      <c r="Q914" s="177">
        <f t="shared" si="65"/>
        <v>18</v>
      </c>
      <c r="R914" s="398">
        <v>2015899</v>
      </c>
      <c r="S914" s="397"/>
      <c r="T914" s="157">
        <v>17</v>
      </c>
    </row>
    <row r="915" spans="2:20" ht="24.75" customHeight="1">
      <c r="B915" s="170" t="s">
        <v>218</v>
      </c>
      <c r="C915" s="396">
        <f>'●1-5DB'!LW22</f>
        <v>1833808</v>
      </c>
      <c r="D915" s="397"/>
      <c r="E915" s="177">
        <f t="shared" si="63"/>
        <v>25</v>
      </c>
      <c r="F915" s="398">
        <v>3747669</v>
      </c>
      <c r="G915" s="397"/>
      <c r="H915" s="181">
        <v>17</v>
      </c>
      <c r="I915" s="396">
        <f>'●1-5DB'!LX22</f>
        <v>1310510</v>
      </c>
      <c r="J915" s="397"/>
      <c r="K915" s="177">
        <f t="shared" si="64"/>
        <v>12</v>
      </c>
      <c r="L915" s="398">
        <v>158885</v>
      </c>
      <c r="M915" s="397"/>
      <c r="N915" s="181">
        <v>26</v>
      </c>
      <c r="O915" s="396">
        <f>'●1-5DB'!LY22</f>
        <v>523298</v>
      </c>
      <c r="P915" s="397"/>
      <c r="Q915" s="177">
        <f t="shared" si="65"/>
        <v>26</v>
      </c>
      <c r="R915" s="398">
        <v>3588784</v>
      </c>
      <c r="S915" s="397"/>
      <c r="T915" s="157">
        <v>12</v>
      </c>
    </row>
    <row r="916" spans="2:20" ht="24.75" customHeight="1">
      <c r="B916" s="170" t="s">
        <v>219</v>
      </c>
      <c r="C916" s="396">
        <f>'●1-5DB'!LW23</f>
        <v>2412014</v>
      </c>
      <c r="D916" s="397"/>
      <c r="E916" s="177">
        <f t="shared" si="63"/>
        <v>19</v>
      </c>
      <c r="F916" s="398">
        <v>1571814</v>
      </c>
      <c r="G916" s="397"/>
      <c r="H916" s="181">
        <v>25</v>
      </c>
      <c r="I916" s="396">
        <f>'●1-5DB'!LX23</f>
        <v>751471</v>
      </c>
      <c r="J916" s="397"/>
      <c r="K916" s="177">
        <f t="shared" si="64"/>
        <v>19</v>
      </c>
      <c r="L916" s="398">
        <v>364942</v>
      </c>
      <c r="M916" s="397"/>
      <c r="N916" s="181">
        <v>23</v>
      </c>
      <c r="O916" s="396">
        <f>'●1-5DB'!LY23</f>
        <v>1660543</v>
      </c>
      <c r="P916" s="397"/>
      <c r="Q916" s="177">
        <f t="shared" si="65"/>
        <v>19</v>
      </c>
      <c r="R916" s="398">
        <v>1206872</v>
      </c>
      <c r="S916" s="397"/>
      <c r="T916" s="157">
        <v>24</v>
      </c>
    </row>
    <row r="917" spans="2:20" ht="24.75" customHeight="1">
      <c r="B917" s="170" t="s">
        <v>220</v>
      </c>
      <c r="C917" s="396">
        <f>'●1-5DB'!LW24</f>
        <v>2396284</v>
      </c>
      <c r="D917" s="397"/>
      <c r="E917" s="177">
        <f t="shared" si="63"/>
        <v>20</v>
      </c>
      <c r="F917" s="398">
        <v>1948519</v>
      </c>
      <c r="G917" s="397"/>
      <c r="H917" s="181">
        <v>24</v>
      </c>
      <c r="I917" s="396">
        <f>'●1-5DB'!LX24</f>
        <v>1301905</v>
      </c>
      <c r="J917" s="397"/>
      <c r="K917" s="177">
        <f t="shared" si="64"/>
        <v>13</v>
      </c>
      <c r="L917" s="398">
        <v>706549</v>
      </c>
      <c r="M917" s="397"/>
      <c r="N917" s="181">
        <v>21</v>
      </c>
      <c r="O917" s="396">
        <f>'●1-5DB'!LY24</f>
        <v>1094379</v>
      </c>
      <c r="P917" s="397"/>
      <c r="Q917" s="177">
        <f t="shared" si="65"/>
        <v>24</v>
      </c>
      <c r="R917" s="398">
        <v>1241970</v>
      </c>
      <c r="S917" s="397"/>
      <c r="T917" s="157">
        <v>23</v>
      </c>
    </row>
    <row r="918" spans="2:20" ht="24.75" customHeight="1">
      <c r="B918" s="170" t="s">
        <v>221</v>
      </c>
      <c r="C918" s="396">
        <f>'●1-5DB'!LW25</f>
        <v>2543944</v>
      </c>
      <c r="D918" s="397"/>
      <c r="E918" s="177">
        <f t="shared" si="63"/>
        <v>18</v>
      </c>
      <c r="F918" s="398">
        <v>2083872</v>
      </c>
      <c r="G918" s="397"/>
      <c r="H918" s="181">
        <v>23</v>
      </c>
      <c r="I918" s="396">
        <f>'●1-5DB'!LX25</f>
        <v>1385455</v>
      </c>
      <c r="J918" s="397"/>
      <c r="K918" s="177">
        <f t="shared" si="64"/>
        <v>11</v>
      </c>
      <c r="L918" s="398">
        <v>1269216</v>
      </c>
      <c r="M918" s="397"/>
      <c r="N918" s="181">
        <v>13</v>
      </c>
      <c r="O918" s="396">
        <f>'●1-5DB'!LY25</f>
        <v>1158489</v>
      </c>
      <c r="P918" s="397"/>
      <c r="Q918" s="177">
        <f t="shared" si="65"/>
        <v>23</v>
      </c>
      <c r="R918" s="398">
        <v>814656</v>
      </c>
      <c r="S918" s="397"/>
      <c r="T918" s="157">
        <v>26</v>
      </c>
    </row>
    <row r="919" spans="2:20" ht="24.75" customHeight="1">
      <c r="B919" s="170" t="s">
        <v>222</v>
      </c>
      <c r="C919" s="396">
        <f>'●1-5DB'!LW26</f>
        <v>4166070</v>
      </c>
      <c r="D919" s="397"/>
      <c r="E919" s="177">
        <f t="shared" si="63"/>
        <v>12</v>
      </c>
      <c r="F919" s="398">
        <v>4481474</v>
      </c>
      <c r="G919" s="397"/>
      <c r="H919" s="181">
        <v>13</v>
      </c>
      <c r="I919" s="396">
        <f>'●1-5DB'!LX26</f>
        <v>329225</v>
      </c>
      <c r="J919" s="397"/>
      <c r="K919" s="177">
        <f t="shared" si="64"/>
        <v>26</v>
      </c>
      <c r="L919" s="398">
        <v>213730</v>
      </c>
      <c r="M919" s="397"/>
      <c r="N919" s="181">
        <v>25</v>
      </c>
      <c r="O919" s="396">
        <f>'●1-5DB'!LY26</f>
        <v>3798783</v>
      </c>
      <c r="P919" s="397"/>
      <c r="Q919" s="177">
        <f t="shared" si="65"/>
        <v>9</v>
      </c>
      <c r="R919" s="398">
        <v>4177342</v>
      </c>
      <c r="S919" s="397"/>
      <c r="T919" s="157">
        <v>10</v>
      </c>
    </row>
    <row r="920" spans="2:20" ht="24.75" customHeight="1">
      <c r="B920" s="170" t="s">
        <v>223</v>
      </c>
      <c r="C920" s="396">
        <f>'●1-5DB'!LW27</f>
        <v>4741524</v>
      </c>
      <c r="D920" s="397"/>
      <c r="E920" s="177">
        <f t="shared" si="63"/>
        <v>11</v>
      </c>
      <c r="F920" s="398">
        <v>6551066</v>
      </c>
      <c r="G920" s="397"/>
      <c r="H920" s="181">
        <v>9</v>
      </c>
      <c r="I920" s="396">
        <f>'●1-5DB'!LX27</f>
        <v>731796</v>
      </c>
      <c r="J920" s="397"/>
      <c r="K920" s="177">
        <f t="shared" si="64"/>
        <v>20</v>
      </c>
      <c r="L920" s="398">
        <v>864840</v>
      </c>
      <c r="M920" s="397"/>
      <c r="N920" s="181">
        <v>17</v>
      </c>
      <c r="O920" s="396">
        <f>'●1-5DB'!LY27</f>
        <v>4009728</v>
      </c>
      <c r="P920" s="397"/>
      <c r="Q920" s="177">
        <f t="shared" si="65"/>
        <v>8</v>
      </c>
      <c r="R920" s="398">
        <v>5686226</v>
      </c>
      <c r="S920" s="397"/>
      <c r="T920" s="157">
        <v>8</v>
      </c>
    </row>
    <row r="921" spans="2:20" ht="24.75" customHeight="1">
      <c r="B921" s="170" t="s">
        <v>224</v>
      </c>
      <c r="C921" s="396">
        <f>'●1-5DB'!LW28</f>
        <v>1796682</v>
      </c>
      <c r="D921" s="397"/>
      <c r="E921" s="177">
        <f t="shared" si="63"/>
        <v>26</v>
      </c>
      <c r="F921" s="398">
        <v>2248598</v>
      </c>
      <c r="G921" s="397"/>
      <c r="H921" s="181">
        <v>21</v>
      </c>
      <c r="I921" s="396">
        <f>'●1-5DB'!LX28</f>
        <v>710284</v>
      </c>
      <c r="J921" s="397"/>
      <c r="K921" s="177">
        <f t="shared" si="64"/>
        <v>21</v>
      </c>
      <c r="L921" s="398">
        <v>611872</v>
      </c>
      <c r="M921" s="397"/>
      <c r="N921" s="181">
        <v>22</v>
      </c>
      <c r="O921" s="396">
        <f>'●1-5DB'!LY28</f>
        <v>1086398</v>
      </c>
      <c r="P921" s="397"/>
      <c r="Q921" s="177">
        <f t="shared" si="65"/>
        <v>25</v>
      </c>
      <c r="R921" s="398">
        <v>1636726</v>
      </c>
      <c r="S921" s="397"/>
      <c r="T921" s="157">
        <v>19</v>
      </c>
    </row>
    <row r="922" spans="2:20" ht="24.75" customHeight="1">
      <c r="B922" s="170" t="s">
        <v>225</v>
      </c>
      <c r="C922" s="396">
        <f>'●1-5DB'!LW29</f>
        <v>2283364</v>
      </c>
      <c r="D922" s="397"/>
      <c r="E922" s="177">
        <f t="shared" si="63"/>
        <v>21</v>
      </c>
      <c r="F922" s="398">
        <v>1545184</v>
      </c>
      <c r="G922" s="397"/>
      <c r="H922" s="181">
        <v>26</v>
      </c>
      <c r="I922" s="396">
        <f>'●1-5DB'!LX29</f>
        <v>874176</v>
      </c>
      <c r="J922" s="397"/>
      <c r="K922" s="177">
        <f t="shared" si="64"/>
        <v>16</v>
      </c>
      <c r="L922" s="398">
        <v>233408</v>
      </c>
      <c r="M922" s="397"/>
      <c r="N922" s="181">
        <v>24</v>
      </c>
      <c r="O922" s="396">
        <f>'●1-5DB'!LY29</f>
        <v>1409188</v>
      </c>
      <c r="P922" s="397"/>
      <c r="Q922" s="177">
        <f t="shared" si="65"/>
        <v>20</v>
      </c>
      <c r="R922" s="398">
        <v>1311776</v>
      </c>
      <c r="S922" s="397"/>
      <c r="T922" s="157">
        <v>21</v>
      </c>
    </row>
    <row r="923" spans="2:20" ht="24.75" customHeight="1" thickBot="1">
      <c r="B923" s="170" t="s">
        <v>226</v>
      </c>
      <c r="C923" s="399">
        <f>'●1-5DB'!LW30</f>
        <v>5517172</v>
      </c>
      <c r="D923" s="400"/>
      <c r="E923" s="179">
        <f t="shared" si="63"/>
        <v>9</v>
      </c>
      <c r="F923" s="398">
        <v>4691193</v>
      </c>
      <c r="G923" s="397"/>
      <c r="H923" s="181">
        <v>12</v>
      </c>
      <c r="I923" s="399">
        <f>'●1-5DB'!LX30</f>
        <v>1944046</v>
      </c>
      <c r="J923" s="400"/>
      <c r="K923" s="179">
        <f t="shared" si="64"/>
        <v>8</v>
      </c>
      <c r="L923" s="398">
        <v>730977</v>
      </c>
      <c r="M923" s="397"/>
      <c r="N923" s="181">
        <v>19</v>
      </c>
      <c r="O923" s="399">
        <f>'●1-5DB'!LY30</f>
        <v>3573126</v>
      </c>
      <c r="P923" s="400"/>
      <c r="Q923" s="179">
        <f t="shared" si="65"/>
        <v>11</v>
      </c>
      <c r="R923" s="398">
        <v>3960216</v>
      </c>
      <c r="S923" s="397"/>
      <c r="T923" s="157">
        <v>11</v>
      </c>
    </row>
    <row r="924" spans="2:20" ht="24.75" customHeight="1"/>
    <row r="925" spans="2:20" ht="24.75" customHeight="1">
      <c r="C925" s="166"/>
      <c r="D925" s="166"/>
      <c r="E925" s="166"/>
      <c r="F925" s="166"/>
      <c r="G925" s="166"/>
      <c r="H925" s="166"/>
      <c r="I925" s="166"/>
      <c r="J925" s="166"/>
      <c r="K925" s="166"/>
      <c r="L925" s="166"/>
      <c r="M925" s="166"/>
      <c r="P925" s="166"/>
    </row>
    <row r="926" spans="2:20" ht="24.75" customHeight="1">
      <c r="B926" s="85" t="s">
        <v>377</v>
      </c>
      <c r="C926" s="166"/>
      <c r="D926" s="166"/>
      <c r="E926" s="166"/>
      <c r="F926" s="166"/>
      <c r="G926" s="166"/>
      <c r="H926" s="132"/>
      <c r="I926" s="166"/>
      <c r="J926" s="166"/>
      <c r="K926" s="166"/>
      <c r="L926" s="166"/>
      <c r="M926" s="166"/>
      <c r="P926" s="166"/>
      <c r="T926" s="158"/>
    </row>
    <row r="927" spans="2:20" ht="16.5" customHeight="1">
      <c r="B927" s="334" t="s">
        <v>253</v>
      </c>
      <c r="C927" s="528" t="str">
        <f>'●1-5DB'!LZ4</f>
        <v>災害復旧事業費</v>
      </c>
      <c r="D927" s="528"/>
      <c r="E927" s="528"/>
      <c r="F927" s="528"/>
      <c r="G927" s="528"/>
      <c r="H927" s="528"/>
      <c r="I927" s="528" t="str">
        <f>'●1-5DB'!MA4</f>
        <v>失業対策事業費</v>
      </c>
      <c r="J927" s="528"/>
      <c r="K927" s="528"/>
      <c r="L927" s="528"/>
      <c r="M927" s="528"/>
      <c r="N927" s="528"/>
      <c r="O927" s="528" t="str">
        <f>'●1-5DB'!MB4</f>
        <v>歳出合計</v>
      </c>
      <c r="P927" s="528"/>
      <c r="Q927" s="528"/>
      <c r="R927" s="528"/>
      <c r="S927" s="528"/>
      <c r="T927" s="528"/>
    </row>
    <row r="928" spans="2:20" ht="16.5" customHeight="1" thickBot="1">
      <c r="B928" s="335"/>
      <c r="C928" s="541"/>
      <c r="D928" s="541"/>
      <c r="E928" s="541"/>
      <c r="F928" s="541"/>
      <c r="G928" s="541"/>
      <c r="H928" s="541"/>
      <c r="I928" s="541"/>
      <c r="J928" s="541"/>
      <c r="K928" s="541"/>
      <c r="L928" s="541"/>
      <c r="M928" s="541"/>
      <c r="N928" s="541"/>
      <c r="O928" s="541"/>
      <c r="P928" s="541"/>
      <c r="Q928" s="541"/>
      <c r="R928" s="541"/>
      <c r="S928" s="541"/>
      <c r="T928" s="541"/>
    </row>
    <row r="929" spans="2:20" ht="24.75" customHeight="1">
      <c r="B929" s="335"/>
      <c r="C929" s="340" t="s">
        <v>760</v>
      </c>
      <c r="D929" s="341"/>
      <c r="E929" s="342"/>
      <c r="F929" s="343" t="s">
        <v>759</v>
      </c>
      <c r="G929" s="338"/>
      <c r="H929" s="339"/>
      <c r="I929" s="340" t="s">
        <v>760</v>
      </c>
      <c r="J929" s="341"/>
      <c r="K929" s="342"/>
      <c r="L929" s="343" t="s">
        <v>759</v>
      </c>
      <c r="M929" s="338"/>
      <c r="N929" s="339"/>
      <c r="O929" s="340" t="s">
        <v>760</v>
      </c>
      <c r="P929" s="341"/>
      <c r="Q929" s="342"/>
      <c r="R929" s="343" t="s">
        <v>759</v>
      </c>
      <c r="S929" s="338"/>
      <c r="T929" s="339"/>
    </row>
    <row r="930" spans="2:20" ht="24.75" customHeight="1">
      <c r="B930" s="336"/>
      <c r="C930" s="345"/>
      <c r="D930" s="378"/>
      <c r="E930" s="176" t="s">
        <v>340</v>
      </c>
      <c r="F930" s="378"/>
      <c r="G930" s="378"/>
      <c r="H930" s="180" t="s">
        <v>340</v>
      </c>
      <c r="I930" s="345"/>
      <c r="J930" s="378"/>
      <c r="K930" s="176" t="s">
        <v>340</v>
      </c>
      <c r="L930" s="378"/>
      <c r="M930" s="378"/>
      <c r="N930" s="180" t="s">
        <v>340</v>
      </c>
      <c r="O930" s="345"/>
      <c r="P930" s="378"/>
      <c r="Q930" s="176" t="s">
        <v>340</v>
      </c>
      <c r="R930" s="378"/>
      <c r="S930" s="378"/>
      <c r="T930" s="156" t="s">
        <v>340</v>
      </c>
    </row>
    <row r="931" spans="2:20" ht="24.75" customHeight="1">
      <c r="B931" s="170" t="s">
        <v>201</v>
      </c>
      <c r="C931" s="396">
        <f>'●1-5DB'!LZ5</f>
        <v>151375</v>
      </c>
      <c r="D931" s="397"/>
      <c r="E931" s="177">
        <f>IF(C931="-","-",RANK(C931,C$931:D$956))</f>
        <v>1</v>
      </c>
      <c r="F931" s="398" t="s">
        <v>368</v>
      </c>
      <c r="G931" s="397"/>
      <c r="H931" s="181" t="s">
        <v>368</v>
      </c>
      <c r="I931" s="396" t="str">
        <f>'●1-5DB'!MA5</f>
        <v>-</v>
      </c>
      <c r="J931" s="397"/>
      <c r="K931" s="177" t="str">
        <f>IF(I931="-","-",RANK(I931,I$931:J$956))</f>
        <v>-</v>
      </c>
      <c r="L931" s="398" t="s">
        <v>368</v>
      </c>
      <c r="M931" s="397"/>
      <c r="N931" s="181" t="s">
        <v>368</v>
      </c>
      <c r="O931" s="396">
        <f>'●1-5DB'!MB5</f>
        <v>190648275</v>
      </c>
      <c r="P931" s="397"/>
      <c r="Q931" s="177">
        <f>IF(O931="-","-",RANK(O931,O$931:P$956))</f>
        <v>1</v>
      </c>
      <c r="R931" s="398">
        <v>193944232</v>
      </c>
      <c r="S931" s="397"/>
      <c r="T931" s="157">
        <v>1</v>
      </c>
    </row>
    <row r="932" spans="2:20" ht="24.75" customHeight="1">
      <c r="B932" s="170" t="s">
        <v>202</v>
      </c>
      <c r="C932" s="396" t="str">
        <f>'●1-5DB'!LZ6</f>
        <v>-</v>
      </c>
      <c r="D932" s="397"/>
      <c r="E932" s="177" t="str">
        <f t="shared" ref="E932:E956" si="66">IF(C932="-","-",RANK(C932,C$931:D$956))</f>
        <v>-</v>
      </c>
      <c r="F932" s="398" t="s">
        <v>368</v>
      </c>
      <c r="G932" s="397"/>
      <c r="H932" s="181" t="s">
        <v>368</v>
      </c>
      <c r="I932" s="396" t="str">
        <f>'●1-5DB'!MA6</f>
        <v>-</v>
      </c>
      <c r="J932" s="397"/>
      <c r="K932" s="177" t="str">
        <f t="shared" ref="K932:K956" si="67">IF(I932="-","-",RANK(I932,I$931:J$956))</f>
        <v>-</v>
      </c>
      <c r="L932" s="398" t="s">
        <v>368</v>
      </c>
      <c r="M932" s="397"/>
      <c r="N932" s="181" t="s">
        <v>368</v>
      </c>
      <c r="O932" s="396">
        <f>'●1-5DB'!MB6</f>
        <v>71466326</v>
      </c>
      <c r="P932" s="397"/>
      <c r="Q932" s="177">
        <f t="shared" ref="Q932:Q956" si="68">IF(O932="-","-",RANK(O932,O$931:P$956))</f>
        <v>5</v>
      </c>
      <c r="R932" s="398">
        <v>73814658</v>
      </c>
      <c r="S932" s="397"/>
      <c r="T932" s="157">
        <v>5</v>
      </c>
    </row>
    <row r="933" spans="2:20" ht="24.75" customHeight="1">
      <c r="B933" s="170" t="s">
        <v>203</v>
      </c>
      <c r="C933" s="396" t="str">
        <f>'●1-5DB'!LZ7</f>
        <v>-</v>
      </c>
      <c r="D933" s="397"/>
      <c r="E933" s="177" t="str">
        <f t="shared" si="66"/>
        <v>-</v>
      </c>
      <c r="F933" s="398" t="s">
        <v>368</v>
      </c>
      <c r="G933" s="397"/>
      <c r="H933" s="181" t="s">
        <v>368</v>
      </c>
      <c r="I933" s="396" t="str">
        <f>'●1-5DB'!MA7</f>
        <v>-</v>
      </c>
      <c r="J933" s="397"/>
      <c r="K933" s="177" t="str">
        <f t="shared" si="67"/>
        <v>-</v>
      </c>
      <c r="L933" s="398" t="s">
        <v>368</v>
      </c>
      <c r="M933" s="397"/>
      <c r="N933" s="181" t="s">
        <v>368</v>
      </c>
      <c r="O933" s="396">
        <f>'●1-5DB'!MB7</f>
        <v>63809604</v>
      </c>
      <c r="P933" s="397"/>
      <c r="Q933" s="177">
        <f t="shared" si="68"/>
        <v>9</v>
      </c>
      <c r="R933" s="398">
        <v>68486113</v>
      </c>
      <c r="S933" s="397"/>
      <c r="T933" s="157">
        <v>8</v>
      </c>
    </row>
    <row r="934" spans="2:20" ht="24.75" customHeight="1">
      <c r="B934" s="170" t="s">
        <v>204</v>
      </c>
      <c r="C934" s="396" t="str">
        <f>'●1-5DB'!LZ8</f>
        <v>-</v>
      </c>
      <c r="D934" s="397"/>
      <c r="E934" s="177" t="str">
        <f t="shared" si="66"/>
        <v>-</v>
      </c>
      <c r="F934" s="398" t="s">
        <v>368</v>
      </c>
      <c r="G934" s="397"/>
      <c r="H934" s="181" t="s">
        <v>368</v>
      </c>
      <c r="I934" s="396" t="str">
        <f>'●1-5DB'!MA8</f>
        <v>-</v>
      </c>
      <c r="J934" s="397"/>
      <c r="K934" s="177" t="str">
        <f t="shared" si="67"/>
        <v>-</v>
      </c>
      <c r="L934" s="398" t="s">
        <v>368</v>
      </c>
      <c r="M934" s="397"/>
      <c r="N934" s="181" t="s">
        <v>368</v>
      </c>
      <c r="O934" s="396">
        <f>'●1-5DB'!MB8</f>
        <v>65206271</v>
      </c>
      <c r="P934" s="397"/>
      <c r="Q934" s="177">
        <f t="shared" si="68"/>
        <v>8</v>
      </c>
      <c r="R934" s="398">
        <v>68653953</v>
      </c>
      <c r="S934" s="397"/>
      <c r="T934" s="157">
        <v>7</v>
      </c>
    </row>
    <row r="935" spans="2:20" ht="24.75" customHeight="1">
      <c r="B935" s="170" t="s">
        <v>205</v>
      </c>
      <c r="C935" s="396">
        <f>'●1-5DB'!LZ9</f>
        <v>16551</v>
      </c>
      <c r="D935" s="397"/>
      <c r="E935" s="177">
        <f t="shared" si="66"/>
        <v>5</v>
      </c>
      <c r="F935" s="398">
        <v>28346</v>
      </c>
      <c r="G935" s="397"/>
      <c r="H935" s="181">
        <v>1</v>
      </c>
      <c r="I935" s="396" t="str">
        <f>'●1-5DB'!MA9</f>
        <v>-</v>
      </c>
      <c r="J935" s="397"/>
      <c r="K935" s="177" t="str">
        <f t="shared" si="67"/>
        <v>-</v>
      </c>
      <c r="L935" s="398" t="s">
        <v>368</v>
      </c>
      <c r="M935" s="397"/>
      <c r="N935" s="181" t="s">
        <v>368</v>
      </c>
      <c r="O935" s="396">
        <f>'●1-5DB'!MB9</f>
        <v>48591326</v>
      </c>
      <c r="P935" s="397"/>
      <c r="Q935" s="177">
        <f t="shared" si="68"/>
        <v>14</v>
      </c>
      <c r="R935" s="398">
        <v>49127546</v>
      </c>
      <c r="S935" s="397"/>
      <c r="T935" s="157">
        <v>13</v>
      </c>
    </row>
    <row r="936" spans="2:20" ht="24.75" customHeight="1">
      <c r="B936" s="170" t="s">
        <v>206</v>
      </c>
      <c r="C936" s="396" t="str">
        <f>'●1-5DB'!LZ10</f>
        <v>-</v>
      </c>
      <c r="D936" s="397"/>
      <c r="E936" s="177" t="str">
        <f t="shared" si="66"/>
        <v>-</v>
      </c>
      <c r="F936" s="398" t="s">
        <v>368</v>
      </c>
      <c r="G936" s="397"/>
      <c r="H936" s="181" t="s">
        <v>368</v>
      </c>
      <c r="I936" s="396" t="str">
        <f>'●1-5DB'!MA10</f>
        <v>-</v>
      </c>
      <c r="J936" s="397"/>
      <c r="K936" s="177" t="str">
        <f t="shared" si="67"/>
        <v>-</v>
      </c>
      <c r="L936" s="398" t="s">
        <v>368</v>
      </c>
      <c r="M936" s="397"/>
      <c r="N936" s="181" t="s">
        <v>368</v>
      </c>
      <c r="O936" s="396">
        <f>'●1-5DB'!MB10</f>
        <v>114062612</v>
      </c>
      <c r="P936" s="397"/>
      <c r="Q936" s="177">
        <f t="shared" si="68"/>
        <v>3</v>
      </c>
      <c r="R936" s="398">
        <v>106980011</v>
      </c>
      <c r="S936" s="397"/>
      <c r="T936" s="157">
        <v>3</v>
      </c>
    </row>
    <row r="937" spans="2:20" ht="24.75" customHeight="1">
      <c r="B937" s="170" t="s">
        <v>207</v>
      </c>
      <c r="C937" s="396">
        <f>'●1-5DB'!LZ11</f>
        <v>6069</v>
      </c>
      <c r="D937" s="397"/>
      <c r="E937" s="177">
        <f t="shared" si="66"/>
        <v>7</v>
      </c>
      <c r="F937" s="398" t="s">
        <v>368</v>
      </c>
      <c r="G937" s="397"/>
      <c r="H937" s="181" t="s">
        <v>368</v>
      </c>
      <c r="I937" s="396" t="str">
        <f>'●1-5DB'!MA11</f>
        <v>-</v>
      </c>
      <c r="J937" s="397"/>
      <c r="K937" s="177" t="str">
        <f t="shared" si="67"/>
        <v>-</v>
      </c>
      <c r="L937" s="398" t="s">
        <v>368</v>
      </c>
      <c r="M937" s="397"/>
      <c r="N937" s="181" t="s">
        <v>368</v>
      </c>
      <c r="O937" s="396">
        <f>'●1-5DB'!MB11</f>
        <v>41291360</v>
      </c>
      <c r="P937" s="397"/>
      <c r="Q937" s="177">
        <f t="shared" si="68"/>
        <v>15</v>
      </c>
      <c r="R937" s="398">
        <v>42505442</v>
      </c>
      <c r="S937" s="397"/>
      <c r="T937" s="157">
        <v>15</v>
      </c>
    </row>
    <row r="938" spans="2:20" ht="24.75" customHeight="1">
      <c r="B938" s="170" t="s">
        <v>208</v>
      </c>
      <c r="C938" s="396" t="str">
        <f>'●1-5DB'!LZ12</f>
        <v>-</v>
      </c>
      <c r="D938" s="397"/>
      <c r="E938" s="177" t="str">
        <f t="shared" si="66"/>
        <v>-</v>
      </c>
      <c r="F938" s="398" t="s">
        <v>368</v>
      </c>
      <c r="G938" s="397"/>
      <c r="H938" s="181" t="s">
        <v>368</v>
      </c>
      <c r="I938" s="396" t="str">
        <f>'●1-5DB'!MA12</f>
        <v>-</v>
      </c>
      <c r="J938" s="397"/>
      <c r="K938" s="177" t="str">
        <f t="shared" si="67"/>
        <v>-</v>
      </c>
      <c r="L938" s="398" t="s">
        <v>368</v>
      </c>
      <c r="M938" s="397"/>
      <c r="N938" s="181" t="s">
        <v>368</v>
      </c>
      <c r="O938" s="396">
        <f>'●1-5DB'!MB12</f>
        <v>86930454</v>
      </c>
      <c r="P938" s="397"/>
      <c r="Q938" s="177">
        <f t="shared" si="68"/>
        <v>4</v>
      </c>
      <c r="R938" s="398">
        <v>85795274</v>
      </c>
      <c r="S938" s="397"/>
      <c r="T938" s="157">
        <v>4</v>
      </c>
    </row>
    <row r="939" spans="2:20" ht="24.75" customHeight="1">
      <c r="B939" s="170" t="s">
        <v>209</v>
      </c>
      <c r="C939" s="396" t="str">
        <f>'●1-5DB'!LZ13</f>
        <v>-</v>
      </c>
      <c r="D939" s="397"/>
      <c r="E939" s="177" t="str">
        <f t="shared" si="66"/>
        <v>-</v>
      </c>
      <c r="F939" s="398" t="s">
        <v>368</v>
      </c>
      <c r="G939" s="397"/>
      <c r="H939" s="181" t="s">
        <v>368</v>
      </c>
      <c r="I939" s="396" t="str">
        <f>'●1-5DB'!MA13</f>
        <v>-</v>
      </c>
      <c r="J939" s="397"/>
      <c r="K939" s="177" t="str">
        <f t="shared" si="67"/>
        <v>-</v>
      </c>
      <c r="L939" s="398" t="s">
        <v>368</v>
      </c>
      <c r="M939" s="397"/>
      <c r="N939" s="181" t="s">
        <v>368</v>
      </c>
      <c r="O939" s="396">
        <f>'●1-5DB'!MB13</f>
        <v>148140403</v>
      </c>
      <c r="P939" s="397"/>
      <c r="Q939" s="177">
        <f t="shared" si="68"/>
        <v>2</v>
      </c>
      <c r="R939" s="398">
        <v>139899675</v>
      </c>
      <c r="S939" s="397"/>
      <c r="T939" s="157">
        <v>2</v>
      </c>
    </row>
    <row r="940" spans="2:20" ht="24.75" customHeight="1">
      <c r="B940" s="170" t="s">
        <v>210</v>
      </c>
      <c r="C940" s="396" t="str">
        <f>'●1-5DB'!LZ14</f>
        <v>-</v>
      </c>
      <c r="D940" s="397"/>
      <c r="E940" s="177" t="str">
        <f t="shared" si="66"/>
        <v>-</v>
      </c>
      <c r="F940" s="398" t="s">
        <v>368</v>
      </c>
      <c r="G940" s="397"/>
      <c r="H940" s="181" t="s">
        <v>368</v>
      </c>
      <c r="I940" s="396" t="str">
        <f>'●1-5DB'!MA14</f>
        <v>-</v>
      </c>
      <c r="J940" s="397"/>
      <c r="K940" s="177" t="str">
        <f t="shared" si="67"/>
        <v>-</v>
      </c>
      <c r="L940" s="398" t="s">
        <v>368</v>
      </c>
      <c r="M940" s="397"/>
      <c r="N940" s="181" t="s">
        <v>368</v>
      </c>
      <c r="O940" s="396">
        <f>'●1-5DB'!MB14</f>
        <v>40092192</v>
      </c>
      <c r="P940" s="397"/>
      <c r="Q940" s="177">
        <f t="shared" si="68"/>
        <v>16</v>
      </c>
      <c r="R940" s="398">
        <v>40218989</v>
      </c>
      <c r="S940" s="397"/>
      <c r="T940" s="157">
        <v>16</v>
      </c>
    </row>
    <row r="941" spans="2:20" ht="24.75" customHeight="1">
      <c r="B941" s="170" t="s">
        <v>211</v>
      </c>
      <c r="C941" s="396">
        <f>'●1-5DB'!LZ15</f>
        <v>23338</v>
      </c>
      <c r="D941" s="397"/>
      <c r="E941" s="177">
        <f t="shared" si="66"/>
        <v>4</v>
      </c>
      <c r="F941" s="398">
        <v>24353</v>
      </c>
      <c r="G941" s="397"/>
      <c r="H941" s="181">
        <v>2</v>
      </c>
      <c r="I941" s="396" t="str">
        <f>'●1-5DB'!MA15</f>
        <v>-</v>
      </c>
      <c r="J941" s="397"/>
      <c r="K941" s="177" t="str">
        <f t="shared" si="67"/>
        <v>-</v>
      </c>
      <c r="L941" s="398" t="s">
        <v>368</v>
      </c>
      <c r="M941" s="397"/>
      <c r="N941" s="181" t="s">
        <v>368</v>
      </c>
      <c r="O941" s="396">
        <f>'●1-5DB'!MB15</f>
        <v>62596088</v>
      </c>
      <c r="P941" s="397"/>
      <c r="Q941" s="177">
        <f t="shared" si="68"/>
        <v>10</v>
      </c>
      <c r="R941" s="398">
        <v>61529066</v>
      </c>
      <c r="S941" s="397"/>
      <c r="T941" s="157">
        <v>10</v>
      </c>
    </row>
    <row r="942" spans="2:20" ht="24.75" customHeight="1">
      <c r="B942" s="170" t="s">
        <v>212</v>
      </c>
      <c r="C942" s="396">
        <f>'●1-5DB'!LZ16</f>
        <v>45612</v>
      </c>
      <c r="D942" s="397"/>
      <c r="E942" s="177">
        <f t="shared" si="66"/>
        <v>2</v>
      </c>
      <c r="F942" s="398">
        <v>4374</v>
      </c>
      <c r="G942" s="397"/>
      <c r="H942" s="181">
        <v>4</v>
      </c>
      <c r="I942" s="396" t="str">
        <f>'●1-5DB'!MA16</f>
        <v>-</v>
      </c>
      <c r="J942" s="397"/>
      <c r="K942" s="177" t="str">
        <f t="shared" si="67"/>
        <v>-</v>
      </c>
      <c r="L942" s="398" t="s">
        <v>368</v>
      </c>
      <c r="M942" s="397"/>
      <c r="N942" s="181" t="s">
        <v>368</v>
      </c>
      <c r="O942" s="396">
        <f>'●1-5DB'!MB16</f>
        <v>65584684</v>
      </c>
      <c r="P942" s="397"/>
      <c r="Q942" s="177">
        <f t="shared" si="68"/>
        <v>7</v>
      </c>
      <c r="R942" s="398">
        <v>66281575</v>
      </c>
      <c r="S942" s="397"/>
      <c r="T942" s="157">
        <v>9</v>
      </c>
    </row>
    <row r="943" spans="2:20" ht="24.75" customHeight="1">
      <c r="B943" s="170" t="s">
        <v>213</v>
      </c>
      <c r="C943" s="396" t="str">
        <f>'●1-5DB'!LZ17</f>
        <v>-</v>
      </c>
      <c r="D943" s="397"/>
      <c r="E943" s="177" t="str">
        <f t="shared" si="66"/>
        <v>-</v>
      </c>
      <c r="F943" s="398" t="s">
        <v>368</v>
      </c>
      <c r="G943" s="397"/>
      <c r="H943" s="181" t="s">
        <v>368</v>
      </c>
      <c r="I943" s="396" t="str">
        <f>'●1-5DB'!MA17</f>
        <v>-</v>
      </c>
      <c r="J943" s="397"/>
      <c r="K943" s="177" t="str">
        <f t="shared" si="67"/>
        <v>-</v>
      </c>
      <c r="L943" s="398" t="s">
        <v>368</v>
      </c>
      <c r="M943" s="397"/>
      <c r="N943" s="181" t="s">
        <v>368</v>
      </c>
      <c r="O943" s="396">
        <f>'●1-5DB'!MB17</f>
        <v>52621926</v>
      </c>
      <c r="P943" s="397"/>
      <c r="Q943" s="177">
        <f t="shared" si="68"/>
        <v>13</v>
      </c>
      <c r="R943" s="398">
        <v>52874825</v>
      </c>
      <c r="S943" s="397"/>
      <c r="T943" s="157">
        <v>11</v>
      </c>
    </row>
    <row r="944" spans="2:20" ht="24.75" customHeight="1">
      <c r="B944" s="170" t="s">
        <v>214</v>
      </c>
      <c r="C944" s="396" t="str">
        <f>'●1-5DB'!LZ18</f>
        <v>-</v>
      </c>
      <c r="D944" s="397"/>
      <c r="E944" s="177" t="str">
        <f t="shared" si="66"/>
        <v>-</v>
      </c>
      <c r="F944" s="398" t="s">
        <v>368</v>
      </c>
      <c r="G944" s="397"/>
      <c r="H944" s="181" t="s">
        <v>368</v>
      </c>
      <c r="I944" s="396" t="str">
        <f>'●1-5DB'!MA18</f>
        <v>-</v>
      </c>
      <c r="J944" s="397"/>
      <c r="K944" s="177" t="str">
        <f t="shared" si="67"/>
        <v>-</v>
      </c>
      <c r="L944" s="398" t="s">
        <v>368</v>
      </c>
      <c r="M944" s="397"/>
      <c r="N944" s="181" t="s">
        <v>368</v>
      </c>
      <c r="O944" s="396">
        <f>'●1-5DB'!MB18</f>
        <v>55263482</v>
      </c>
      <c r="P944" s="397"/>
      <c r="Q944" s="177">
        <f t="shared" si="68"/>
        <v>11</v>
      </c>
      <c r="R944" s="398">
        <v>46817189</v>
      </c>
      <c r="S944" s="397"/>
      <c r="T944" s="157">
        <v>14</v>
      </c>
    </row>
    <row r="945" spans="2:20" ht="24.75" customHeight="1">
      <c r="B945" s="170" t="s">
        <v>215</v>
      </c>
      <c r="C945" s="396" t="str">
        <f>'●1-5DB'!LZ19</f>
        <v>-</v>
      </c>
      <c r="D945" s="397"/>
      <c r="E945" s="177" t="str">
        <f t="shared" si="66"/>
        <v>-</v>
      </c>
      <c r="F945" s="398" t="s">
        <v>368</v>
      </c>
      <c r="G945" s="397"/>
      <c r="H945" s="181" t="s">
        <v>368</v>
      </c>
      <c r="I945" s="396" t="str">
        <f>'●1-5DB'!MA19</f>
        <v>-</v>
      </c>
      <c r="J945" s="397"/>
      <c r="K945" s="177" t="str">
        <f t="shared" si="67"/>
        <v>-</v>
      </c>
      <c r="L945" s="398" t="s">
        <v>368</v>
      </c>
      <c r="M945" s="397"/>
      <c r="N945" s="181" t="s">
        <v>368</v>
      </c>
      <c r="O945" s="396">
        <f>'●1-5DB'!MB19</f>
        <v>29364335</v>
      </c>
      <c r="P945" s="397"/>
      <c r="Q945" s="177">
        <f t="shared" si="68"/>
        <v>22</v>
      </c>
      <c r="R945" s="398">
        <v>29276803</v>
      </c>
      <c r="S945" s="397"/>
      <c r="T945" s="157">
        <v>20</v>
      </c>
    </row>
    <row r="946" spans="2:20" ht="24.75" customHeight="1">
      <c r="B946" s="171" t="s">
        <v>216</v>
      </c>
      <c r="C946" s="402" t="str">
        <f>'●1-5DB'!LZ20</f>
        <v>-</v>
      </c>
      <c r="D946" s="403"/>
      <c r="E946" s="178" t="str">
        <f t="shared" si="66"/>
        <v>-</v>
      </c>
      <c r="F946" s="404" t="s">
        <v>368</v>
      </c>
      <c r="G946" s="403"/>
      <c r="H946" s="182" t="s">
        <v>368</v>
      </c>
      <c r="I946" s="402" t="str">
        <f>'●1-5DB'!MA20</f>
        <v>-</v>
      </c>
      <c r="J946" s="403"/>
      <c r="K946" s="178" t="str">
        <f t="shared" si="67"/>
        <v>-</v>
      </c>
      <c r="L946" s="404" t="s">
        <v>368</v>
      </c>
      <c r="M946" s="403"/>
      <c r="N946" s="182" t="s">
        <v>368</v>
      </c>
      <c r="O946" s="402">
        <f>'●1-5DB'!MB20</f>
        <v>26057469</v>
      </c>
      <c r="P946" s="403"/>
      <c r="Q946" s="178">
        <f t="shared" si="68"/>
        <v>25</v>
      </c>
      <c r="R946" s="404">
        <v>25576518</v>
      </c>
      <c r="S946" s="403"/>
      <c r="T946" s="175">
        <v>25</v>
      </c>
    </row>
    <row r="947" spans="2:20" ht="24.75" customHeight="1">
      <c r="B947" s="170" t="s">
        <v>217</v>
      </c>
      <c r="C947" s="396" t="str">
        <f>'●1-5DB'!LZ21</f>
        <v>-</v>
      </c>
      <c r="D947" s="397"/>
      <c r="E947" s="177" t="str">
        <f t="shared" si="66"/>
        <v>-</v>
      </c>
      <c r="F947" s="398" t="s">
        <v>368</v>
      </c>
      <c r="G947" s="397"/>
      <c r="H947" s="181" t="s">
        <v>368</v>
      </c>
      <c r="I947" s="396" t="str">
        <f>'●1-5DB'!MA21</f>
        <v>-</v>
      </c>
      <c r="J947" s="397"/>
      <c r="K947" s="177" t="str">
        <f t="shared" si="67"/>
        <v>-</v>
      </c>
      <c r="L947" s="398" t="s">
        <v>368</v>
      </c>
      <c r="M947" s="397"/>
      <c r="N947" s="181" t="s">
        <v>368</v>
      </c>
      <c r="O947" s="396">
        <f>'●1-5DB'!MB21</f>
        <v>27506704</v>
      </c>
      <c r="P947" s="397"/>
      <c r="Q947" s="177">
        <f t="shared" si="68"/>
        <v>24</v>
      </c>
      <c r="R947" s="398">
        <v>26792968</v>
      </c>
      <c r="S947" s="397"/>
      <c r="T947" s="157">
        <v>24</v>
      </c>
    </row>
    <row r="948" spans="2:20" ht="24.75" customHeight="1">
      <c r="B948" s="170" t="s">
        <v>218</v>
      </c>
      <c r="C948" s="396" t="str">
        <f>'●1-5DB'!LZ22</f>
        <v>-</v>
      </c>
      <c r="D948" s="397"/>
      <c r="E948" s="177" t="str">
        <f t="shared" si="66"/>
        <v>-</v>
      </c>
      <c r="F948" s="398" t="s">
        <v>368</v>
      </c>
      <c r="G948" s="397"/>
      <c r="H948" s="181" t="s">
        <v>368</v>
      </c>
      <c r="I948" s="396" t="str">
        <f>'●1-5DB'!MA22</f>
        <v>-</v>
      </c>
      <c r="J948" s="397"/>
      <c r="K948" s="177" t="str">
        <f t="shared" si="67"/>
        <v>-</v>
      </c>
      <c r="L948" s="398" t="s">
        <v>368</v>
      </c>
      <c r="M948" s="397"/>
      <c r="N948" s="181" t="s">
        <v>368</v>
      </c>
      <c r="O948" s="396">
        <f>'●1-5DB'!MB22</f>
        <v>31608236</v>
      </c>
      <c r="P948" s="397"/>
      <c r="Q948" s="177">
        <f t="shared" si="68"/>
        <v>18</v>
      </c>
      <c r="R948" s="398">
        <v>33100214</v>
      </c>
      <c r="S948" s="397"/>
      <c r="T948" s="157">
        <v>19</v>
      </c>
    </row>
    <row r="949" spans="2:20" ht="24.75" customHeight="1">
      <c r="B949" s="170" t="s">
        <v>219</v>
      </c>
      <c r="C949" s="396">
        <f>'●1-5DB'!LZ23</f>
        <v>545</v>
      </c>
      <c r="D949" s="397"/>
      <c r="E949" s="177">
        <f t="shared" si="66"/>
        <v>8</v>
      </c>
      <c r="F949" s="398">
        <v>9485</v>
      </c>
      <c r="G949" s="397"/>
      <c r="H949" s="181">
        <v>3</v>
      </c>
      <c r="I949" s="396" t="str">
        <f>'●1-5DB'!MA23</f>
        <v>-</v>
      </c>
      <c r="J949" s="397"/>
      <c r="K949" s="177" t="str">
        <f t="shared" si="67"/>
        <v>-</v>
      </c>
      <c r="L949" s="398" t="s">
        <v>368</v>
      </c>
      <c r="M949" s="397"/>
      <c r="N949" s="181" t="s">
        <v>368</v>
      </c>
      <c r="O949" s="396">
        <f>'●1-5DB'!MB23</f>
        <v>29791445</v>
      </c>
      <c r="P949" s="397"/>
      <c r="Q949" s="177">
        <f t="shared" si="68"/>
        <v>21</v>
      </c>
      <c r="R949" s="398">
        <v>28838518</v>
      </c>
      <c r="S949" s="397"/>
      <c r="T949" s="157">
        <v>22</v>
      </c>
    </row>
    <row r="950" spans="2:20" ht="24.75" customHeight="1">
      <c r="B950" s="170" t="s">
        <v>220</v>
      </c>
      <c r="C950" s="396" t="str">
        <f>'●1-5DB'!LZ24</f>
        <v>-</v>
      </c>
      <c r="D950" s="397"/>
      <c r="E950" s="177" t="str">
        <f t="shared" si="66"/>
        <v>-</v>
      </c>
      <c r="F950" s="398" t="s">
        <v>368</v>
      </c>
      <c r="G950" s="397"/>
      <c r="H950" s="181" t="s">
        <v>368</v>
      </c>
      <c r="I950" s="396" t="str">
        <f>'●1-5DB'!MA24</f>
        <v>-</v>
      </c>
      <c r="J950" s="397"/>
      <c r="K950" s="177" t="str">
        <f t="shared" si="67"/>
        <v>-</v>
      </c>
      <c r="L950" s="398" t="s">
        <v>368</v>
      </c>
      <c r="M950" s="397"/>
      <c r="N950" s="181" t="s">
        <v>368</v>
      </c>
      <c r="O950" s="396">
        <f>'●1-5DB'!MB24</f>
        <v>40062167</v>
      </c>
      <c r="P950" s="397"/>
      <c r="Q950" s="177">
        <f t="shared" si="68"/>
        <v>17</v>
      </c>
      <c r="R950" s="398">
        <v>39166722</v>
      </c>
      <c r="S950" s="397"/>
      <c r="T950" s="157">
        <v>17</v>
      </c>
    </row>
    <row r="951" spans="2:20" ht="24.75" customHeight="1">
      <c r="B951" s="170" t="s">
        <v>221</v>
      </c>
      <c r="C951" s="396" t="str">
        <f>'●1-5DB'!LZ25</f>
        <v>-</v>
      </c>
      <c r="D951" s="397"/>
      <c r="E951" s="177" t="str">
        <f t="shared" si="66"/>
        <v>-</v>
      </c>
      <c r="F951" s="398" t="s">
        <v>368</v>
      </c>
      <c r="G951" s="397"/>
      <c r="H951" s="181" t="s">
        <v>368</v>
      </c>
      <c r="I951" s="396" t="str">
        <f>'●1-5DB'!MA25</f>
        <v>-</v>
      </c>
      <c r="J951" s="397"/>
      <c r="K951" s="177" t="str">
        <f t="shared" si="67"/>
        <v>-</v>
      </c>
      <c r="L951" s="398" t="s">
        <v>368</v>
      </c>
      <c r="M951" s="397"/>
      <c r="N951" s="181" t="s">
        <v>368</v>
      </c>
      <c r="O951" s="396">
        <f>'●1-5DB'!MB25</f>
        <v>28590692</v>
      </c>
      <c r="P951" s="397"/>
      <c r="Q951" s="177">
        <f t="shared" si="68"/>
        <v>23</v>
      </c>
      <c r="R951" s="398">
        <v>27751755</v>
      </c>
      <c r="S951" s="397"/>
      <c r="T951" s="157">
        <v>23</v>
      </c>
    </row>
    <row r="952" spans="2:20" ht="24.75" customHeight="1">
      <c r="B952" s="170" t="s">
        <v>222</v>
      </c>
      <c r="C952" s="396" t="str">
        <f>'●1-5DB'!LZ26</f>
        <v>-</v>
      </c>
      <c r="D952" s="397"/>
      <c r="E952" s="177" t="str">
        <f t="shared" si="66"/>
        <v>-</v>
      </c>
      <c r="F952" s="398" t="s">
        <v>368</v>
      </c>
      <c r="G952" s="397"/>
      <c r="H952" s="181" t="s">
        <v>368</v>
      </c>
      <c r="I952" s="396" t="str">
        <f>'●1-5DB'!MA26</f>
        <v>-</v>
      </c>
      <c r="J952" s="397"/>
      <c r="K952" s="177" t="str">
        <f t="shared" si="67"/>
        <v>-</v>
      </c>
      <c r="L952" s="398" t="s">
        <v>368</v>
      </c>
      <c r="M952" s="397"/>
      <c r="N952" s="181" t="s">
        <v>368</v>
      </c>
      <c r="O952" s="396">
        <f>'●1-5DB'!MB26</f>
        <v>55256158</v>
      </c>
      <c r="P952" s="397"/>
      <c r="Q952" s="177">
        <f t="shared" si="68"/>
        <v>12</v>
      </c>
      <c r="R952" s="398">
        <v>52711296</v>
      </c>
      <c r="S952" s="397"/>
      <c r="T952" s="157">
        <v>12</v>
      </c>
    </row>
    <row r="953" spans="2:20" ht="24.75" customHeight="1">
      <c r="B953" s="170" t="s">
        <v>223</v>
      </c>
      <c r="C953" s="396">
        <f>'●1-5DB'!LZ27</f>
        <v>12280</v>
      </c>
      <c r="D953" s="397"/>
      <c r="E953" s="177">
        <f t="shared" si="66"/>
        <v>6</v>
      </c>
      <c r="F953" s="398" t="s">
        <v>368</v>
      </c>
      <c r="G953" s="397"/>
      <c r="H953" s="181" t="s">
        <v>368</v>
      </c>
      <c r="I953" s="396" t="str">
        <f>'●1-5DB'!MA27</f>
        <v>-</v>
      </c>
      <c r="J953" s="397"/>
      <c r="K953" s="177" t="str">
        <f t="shared" si="67"/>
        <v>-</v>
      </c>
      <c r="L953" s="398" t="s">
        <v>368</v>
      </c>
      <c r="M953" s="397"/>
      <c r="N953" s="181" t="s">
        <v>368</v>
      </c>
      <c r="O953" s="396">
        <f>'●1-5DB'!MB27</f>
        <v>31382711</v>
      </c>
      <c r="P953" s="397"/>
      <c r="Q953" s="177">
        <f t="shared" si="68"/>
        <v>19</v>
      </c>
      <c r="R953" s="398">
        <v>33886137</v>
      </c>
      <c r="S953" s="397"/>
      <c r="T953" s="157">
        <v>18</v>
      </c>
    </row>
    <row r="954" spans="2:20" ht="24.75" customHeight="1">
      <c r="B954" s="170" t="s">
        <v>224</v>
      </c>
      <c r="C954" s="396" t="str">
        <f>'●1-5DB'!LZ28</f>
        <v>-</v>
      </c>
      <c r="D954" s="397"/>
      <c r="E954" s="177" t="str">
        <f t="shared" si="66"/>
        <v>-</v>
      </c>
      <c r="F954" s="398" t="s">
        <v>368</v>
      </c>
      <c r="G954" s="397"/>
      <c r="H954" s="181" t="s">
        <v>368</v>
      </c>
      <c r="I954" s="396" t="str">
        <f>'●1-5DB'!MA28</f>
        <v>-</v>
      </c>
      <c r="J954" s="397"/>
      <c r="K954" s="177" t="str">
        <f t="shared" si="67"/>
        <v>-</v>
      </c>
      <c r="L954" s="398" t="s">
        <v>368</v>
      </c>
      <c r="M954" s="397"/>
      <c r="N954" s="181" t="s">
        <v>368</v>
      </c>
      <c r="O954" s="396">
        <f>'●1-5DB'!MB28</f>
        <v>22873104</v>
      </c>
      <c r="P954" s="397"/>
      <c r="Q954" s="177">
        <f t="shared" si="68"/>
        <v>26</v>
      </c>
      <c r="R954" s="398">
        <v>23272370</v>
      </c>
      <c r="S954" s="397"/>
      <c r="T954" s="157">
        <v>26</v>
      </c>
    </row>
    <row r="955" spans="2:20" ht="24.75" customHeight="1">
      <c r="B955" s="170" t="s">
        <v>225</v>
      </c>
      <c r="C955" s="396">
        <f>'●1-5DB'!LZ29</f>
        <v>25937</v>
      </c>
      <c r="D955" s="397"/>
      <c r="E955" s="177">
        <f t="shared" si="66"/>
        <v>3</v>
      </c>
      <c r="F955" s="398">
        <v>795</v>
      </c>
      <c r="G955" s="397"/>
      <c r="H955" s="181">
        <v>5</v>
      </c>
      <c r="I955" s="396" t="str">
        <f>'●1-5DB'!MA29</f>
        <v>-</v>
      </c>
      <c r="J955" s="397"/>
      <c r="K955" s="177" t="str">
        <f t="shared" si="67"/>
        <v>-</v>
      </c>
      <c r="L955" s="398" t="s">
        <v>368</v>
      </c>
      <c r="M955" s="397"/>
      <c r="N955" s="181" t="s">
        <v>368</v>
      </c>
      <c r="O955" s="396">
        <f>'●1-5DB'!MB29</f>
        <v>29961975</v>
      </c>
      <c r="P955" s="397"/>
      <c r="Q955" s="177">
        <f t="shared" si="68"/>
        <v>20</v>
      </c>
      <c r="R955" s="398">
        <v>29275851</v>
      </c>
      <c r="S955" s="397"/>
      <c r="T955" s="157">
        <v>21</v>
      </c>
    </row>
    <row r="956" spans="2:20" ht="24.75" customHeight="1" thickBot="1">
      <c r="B956" s="170" t="s">
        <v>226</v>
      </c>
      <c r="C956" s="399" t="str">
        <f>'●1-5DB'!LZ30</f>
        <v>-</v>
      </c>
      <c r="D956" s="400"/>
      <c r="E956" s="179" t="str">
        <f t="shared" si="66"/>
        <v>-</v>
      </c>
      <c r="F956" s="398" t="s">
        <v>368</v>
      </c>
      <c r="G956" s="397"/>
      <c r="H956" s="181" t="s">
        <v>368</v>
      </c>
      <c r="I956" s="399" t="str">
        <f>'●1-5DB'!MA30</f>
        <v>-</v>
      </c>
      <c r="J956" s="400"/>
      <c r="K956" s="179" t="str">
        <f t="shared" si="67"/>
        <v>-</v>
      </c>
      <c r="L956" s="398" t="s">
        <v>368</v>
      </c>
      <c r="M956" s="397"/>
      <c r="N956" s="181" t="s">
        <v>368</v>
      </c>
      <c r="O956" s="399">
        <f>'●1-5DB'!MB30</f>
        <v>70147688</v>
      </c>
      <c r="P956" s="400"/>
      <c r="Q956" s="179">
        <f t="shared" si="68"/>
        <v>6</v>
      </c>
      <c r="R956" s="398">
        <v>68745697</v>
      </c>
      <c r="S956" s="397"/>
      <c r="T956" s="157">
        <v>6</v>
      </c>
    </row>
    <row r="957" spans="2:20" ht="24.75" customHeight="1">
      <c r="C957" s="166"/>
      <c r="D957" s="166"/>
      <c r="E957" s="166"/>
      <c r="F957" s="166"/>
      <c r="G957" s="166"/>
      <c r="H957" s="166"/>
      <c r="I957" s="166"/>
      <c r="J957" s="166"/>
      <c r="K957" s="166"/>
      <c r="L957" s="166"/>
      <c r="M957" s="166"/>
      <c r="P957" s="166"/>
    </row>
    <row r="958" spans="2:20" ht="24.75" customHeight="1"/>
    <row r="959" spans="2:20" ht="24.75" customHeight="1">
      <c r="B959" s="85" t="s">
        <v>275</v>
      </c>
      <c r="K959" s="132"/>
      <c r="T959" s="158"/>
    </row>
    <row r="960" spans="2:20" ht="24.75" customHeight="1" thickBot="1">
      <c r="B960" s="408" t="s">
        <v>253</v>
      </c>
      <c r="C960" s="528" t="str">
        <f>'●1-5DB'!PY4</f>
        <v>議会費</v>
      </c>
      <c r="D960" s="528"/>
      <c r="E960" s="528"/>
      <c r="F960" s="410"/>
      <c r="G960" s="410"/>
      <c r="H960" s="410"/>
      <c r="I960" s="528" t="str">
        <f>'●1-5DB'!PZ4</f>
        <v>総務費</v>
      </c>
      <c r="J960" s="528"/>
      <c r="K960" s="528"/>
      <c r="L960" s="410"/>
      <c r="M960" s="410"/>
      <c r="N960" s="410"/>
      <c r="O960" s="528" t="str">
        <f>'●1-5DB'!QA4</f>
        <v>民生費</v>
      </c>
      <c r="P960" s="528"/>
      <c r="Q960" s="528"/>
      <c r="R960" s="410"/>
      <c r="S960" s="410"/>
      <c r="T960" s="410"/>
    </row>
    <row r="961" spans="2:20" ht="24.75" customHeight="1">
      <c r="B961" s="367"/>
      <c r="C961" s="340" t="s">
        <v>760</v>
      </c>
      <c r="D961" s="341"/>
      <c r="E961" s="342"/>
      <c r="F961" s="343" t="s">
        <v>759</v>
      </c>
      <c r="G961" s="338"/>
      <c r="H961" s="339"/>
      <c r="I961" s="340" t="s">
        <v>760</v>
      </c>
      <c r="J961" s="341"/>
      <c r="K961" s="342"/>
      <c r="L961" s="343" t="s">
        <v>759</v>
      </c>
      <c r="M961" s="338"/>
      <c r="N961" s="339"/>
      <c r="O961" s="340" t="s">
        <v>760</v>
      </c>
      <c r="P961" s="341"/>
      <c r="Q961" s="342"/>
      <c r="R961" s="343" t="s">
        <v>759</v>
      </c>
      <c r="S961" s="338"/>
      <c r="T961" s="339"/>
    </row>
    <row r="962" spans="2:20" ht="24.75" customHeight="1">
      <c r="B962" s="367"/>
      <c r="C962" s="345"/>
      <c r="D962" s="378"/>
      <c r="E962" s="176" t="s">
        <v>340</v>
      </c>
      <c r="F962" s="378"/>
      <c r="G962" s="378"/>
      <c r="H962" s="180" t="s">
        <v>340</v>
      </c>
      <c r="I962" s="345"/>
      <c r="J962" s="378"/>
      <c r="K962" s="176" t="s">
        <v>340</v>
      </c>
      <c r="L962" s="378"/>
      <c r="M962" s="378"/>
      <c r="N962" s="180" t="s">
        <v>340</v>
      </c>
      <c r="O962" s="345"/>
      <c r="P962" s="378"/>
      <c r="Q962" s="176" t="s">
        <v>340</v>
      </c>
      <c r="R962" s="378"/>
      <c r="S962" s="378"/>
      <c r="T962" s="156" t="s">
        <v>340</v>
      </c>
    </row>
    <row r="963" spans="2:20" ht="24.75" customHeight="1">
      <c r="B963" s="170" t="s">
        <v>201</v>
      </c>
      <c r="C963" s="396">
        <f>'●1-5DB'!PY5</f>
        <v>734703</v>
      </c>
      <c r="D963" s="397"/>
      <c r="E963" s="177">
        <f>IF(C963="-","-",RANK(C963,C$963:D$988))</f>
        <v>1</v>
      </c>
      <c r="F963" s="398">
        <v>764598</v>
      </c>
      <c r="G963" s="397"/>
      <c r="H963" s="181">
        <v>1</v>
      </c>
      <c r="I963" s="396">
        <f>'●1-5DB'!PZ5</f>
        <v>16321497</v>
      </c>
      <c r="J963" s="397"/>
      <c r="K963" s="177">
        <f>IF(I963="-","-",RANK(I963,I$963:J$988))</f>
        <v>3</v>
      </c>
      <c r="L963" s="398">
        <v>18855903</v>
      </c>
      <c r="M963" s="397"/>
      <c r="N963" s="181">
        <v>1</v>
      </c>
      <c r="O963" s="396">
        <f>'●1-5DB'!QA5</f>
        <v>98198075</v>
      </c>
      <c r="P963" s="397"/>
      <c r="Q963" s="177">
        <f>IF(O963="-","-",RANK(O963,O$963:P$988))</f>
        <v>1</v>
      </c>
      <c r="R963" s="398">
        <v>97280532</v>
      </c>
      <c r="S963" s="397"/>
      <c r="T963" s="157">
        <v>1</v>
      </c>
    </row>
    <row r="964" spans="2:20" ht="24.75" customHeight="1">
      <c r="B964" s="170" t="s">
        <v>202</v>
      </c>
      <c r="C964" s="396">
        <f>'●1-5DB'!PY6</f>
        <v>454651</v>
      </c>
      <c r="D964" s="397"/>
      <c r="E964" s="177">
        <f t="shared" ref="E964:E988" si="69">IF(C964="-","-",RANK(C964,C$963:D$988))</f>
        <v>9</v>
      </c>
      <c r="F964" s="398">
        <v>457934</v>
      </c>
      <c r="G964" s="397"/>
      <c r="H964" s="181">
        <v>8</v>
      </c>
      <c r="I964" s="396">
        <f>'●1-5DB'!PZ6</f>
        <v>7375474</v>
      </c>
      <c r="J964" s="397"/>
      <c r="K964" s="177">
        <f t="shared" ref="K964:K988" si="70">IF(I964="-","-",RANK(I964,I$963:J$988))</f>
        <v>9</v>
      </c>
      <c r="L964" s="398">
        <v>7786041</v>
      </c>
      <c r="M964" s="397"/>
      <c r="N964" s="181">
        <v>7</v>
      </c>
      <c r="O964" s="396">
        <f>'●1-5DB'!QA6</f>
        <v>37356496</v>
      </c>
      <c r="P964" s="397"/>
      <c r="Q964" s="177">
        <f t="shared" ref="Q964:Q988" si="71">IF(O964="-","-",RANK(O964,O$963:P$988))</f>
        <v>5</v>
      </c>
      <c r="R964" s="398">
        <v>36747440</v>
      </c>
      <c r="S964" s="397"/>
      <c r="T964" s="157">
        <v>5</v>
      </c>
    </row>
    <row r="965" spans="2:20" ht="24.75" customHeight="1">
      <c r="B965" s="170" t="s">
        <v>203</v>
      </c>
      <c r="C965" s="396">
        <f>'●1-5DB'!PY7</f>
        <v>456066</v>
      </c>
      <c r="D965" s="397"/>
      <c r="E965" s="177">
        <f t="shared" si="69"/>
        <v>7</v>
      </c>
      <c r="F965" s="398">
        <v>457164</v>
      </c>
      <c r="G965" s="397"/>
      <c r="H965" s="181">
        <v>9</v>
      </c>
      <c r="I965" s="396">
        <f>'●1-5DB'!PZ7</f>
        <v>9382199</v>
      </c>
      <c r="J965" s="397"/>
      <c r="K965" s="177">
        <f t="shared" si="70"/>
        <v>7</v>
      </c>
      <c r="L965" s="398">
        <v>13204848</v>
      </c>
      <c r="M965" s="397"/>
      <c r="N965" s="181">
        <v>4</v>
      </c>
      <c r="O965" s="396">
        <f>'●1-5DB'!QA7</f>
        <v>28978902</v>
      </c>
      <c r="P965" s="397"/>
      <c r="Q965" s="177">
        <f t="shared" si="71"/>
        <v>10</v>
      </c>
      <c r="R965" s="398">
        <v>25986912</v>
      </c>
      <c r="S965" s="397"/>
      <c r="T965" s="157">
        <v>11</v>
      </c>
    </row>
    <row r="966" spans="2:20" ht="24.75" customHeight="1">
      <c r="B966" s="170" t="s">
        <v>204</v>
      </c>
      <c r="C966" s="396">
        <f>'●1-5DB'!PY8</f>
        <v>498435</v>
      </c>
      <c r="D966" s="397"/>
      <c r="E966" s="177">
        <f t="shared" si="69"/>
        <v>5</v>
      </c>
      <c r="F966" s="398">
        <v>500945</v>
      </c>
      <c r="G966" s="397"/>
      <c r="H966" s="181">
        <v>4</v>
      </c>
      <c r="I966" s="396">
        <f>'●1-5DB'!PZ8</f>
        <v>7608301</v>
      </c>
      <c r="J966" s="397"/>
      <c r="K966" s="177">
        <f t="shared" si="70"/>
        <v>8</v>
      </c>
      <c r="L966" s="398">
        <v>10198250</v>
      </c>
      <c r="M966" s="397"/>
      <c r="N966" s="181">
        <v>6</v>
      </c>
      <c r="O966" s="396">
        <f>'●1-5DB'!QA8</f>
        <v>33935838</v>
      </c>
      <c r="P966" s="397"/>
      <c r="Q966" s="177">
        <f t="shared" si="71"/>
        <v>7</v>
      </c>
      <c r="R966" s="398">
        <v>33214520</v>
      </c>
      <c r="S966" s="397"/>
      <c r="T966" s="157">
        <v>7</v>
      </c>
    </row>
    <row r="967" spans="2:20" ht="24.75" customHeight="1">
      <c r="B967" s="170" t="s">
        <v>205</v>
      </c>
      <c r="C967" s="396">
        <f>'●1-5DB'!PY9</f>
        <v>401576</v>
      </c>
      <c r="D967" s="397"/>
      <c r="E967" s="177">
        <f t="shared" si="69"/>
        <v>10</v>
      </c>
      <c r="F967" s="398">
        <v>408900</v>
      </c>
      <c r="G967" s="397"/>
      <c r="H967" s="181">
        <v>10</v>
      </c>
      <c r="I967" s="396">
        <f>'●1-5DB'!PZ9</f>
        <v>5251077</v>
      </c>
      <c r="J967" s="397"/>
      <c r="K967" s="177">
        <f t="shared" si="70"/>
        <v>13</v>
      </c>
      <c r="L967" s="398">
        <v>5589810</v>
      </c>
      <c r="M967" s="397"/>
      <c r="N967" s="181">
        <v>13</v>
      </c>
      <c r="O967" s="396">
        <f>'●1-5DB'!QA9</f>
        <v>24177074</v>
      </c>
      <c r="P967" s="397"/>
      <c r="Q967" s="177">
        <f t="shared" si="71"/>
        <v>13</v>
      </c>
      <c r="R967" s="398">
        <v>24636581</v>
      </c>
      <c r="S967" s="397"/>
      <c r="T967" s="157">
        <v>13</v>
      </c>
    </row>
    <row r="968" spans="2:20" ht="24.75" customHeight="1">
      <c r="B968" s="170" t="s">
        <v>206</v>
      </c>
      <c r="C968" s="396">
        <f>'●1-5DB'!PY10</f>
        <v>529724</v>
      </c>
      <c r="D968" s="397"/>
      <c r="E968" s="177">
        <f t="shared" si="69"/>
        <v>4</v>
      </c>
      <c r="F968" s="398">
        <v>530867</v>
      </c>
      <c r="G968" s="397"/>
      <c r="H968" s="181">
        <v>3</v>
      </c>
      <c r="I968" s="396">
        <f>'●1-5DB'!PZ10</f>
        <v>26374905</v>
      </c>
      <c r="J968" s="397"/>
      <c r="K968" s="177">
        <f t="shared" si="70"/>
        <v>1</v>
      </c>
      <c r="L968" s="398">
        <v>14493401</v>
      </c>
      <c r="M968" s="397"/>
      <c r="N968" s="181">
        <v>3</v>
      </c>
      <c r="O968" s="396">
        <f>'●1-5DB'!QA10</f>
        <v>48779765</v>
      </c>
      <c r="P968" s="397"/>
      <c r="Q968" s="177">
        <f t="shared" si="71"/>
        <v>3</v>
      </c>
      <c r="R968" s="398">
        <v>47402847</v>
      </c>
      <c r="S968" s="397"/>
      <c r="T968" s="157">
        <v>3</v>
      </c>
    </row>
    <row r="969" spans="2:20" ht="24.75" customHeight="1">
      <c r="B969" s="170" t="s">
        <v>207</v>
      </c>
      <c r="C969" s="396">
        <f>'●1-5DB'!PY11</f>
        <v>342116</v>
      </c>
      <c r="D969" s="397"/>
      <c r="E969" s="177">
        <f t="shared" si="69"/>
        <v>15</v>
      </c>
      <c r="F969" s="398">
        <v>360790</v>
      </c>
      <c r="G969" s="397"/>
      <c r="H969" s="181">
        <v>13</v>
      </c>
      <c r="I969" s="396">
        <f>'●1-5DB'!PZ11</f>
        <v>4113353</v>
      </c>
      <c r="J969" s="397"/>
      <c r="K969" s="177">
        <f t="shared" si="70"/>
        <v>16</v>
      </c>
      <c r="L969" s="398">
        <v>4092074</v>
      </c>
      <c r="M969" s="397"/>
      <c r="N969" s="181">
        <v>18</v>
      </c>
      <c r="O969" s="396">
        <f>'●1-5DB'!QA11</f>
        <v>21028262</v>
      </c>
      <c r="P969" s="397"/>
      <c r="Q969" s="177">
        <f t="shared" si="71"/>
        <v>15</v>
      </c>
      <c r="R969" s="398">
        <v>20760690</v>
      </c>
      <c r="S969" s="397"/>
      <c r="T969" s="157">
        <v>14</v>
      </c>
    </row>
    <row r="970" spans="2:20" ht="24.75" customHeight="1">
      <c r="B970" s="170" t="s">
        <v>208</v>
      </c>
      <c r="C970" s="396">
        <f>'●1-5DB'!PY12</f>
        <v>490719</v>
      </c>
      <c r="D970" s="397"/>
      <c r="E970" s="177">
        <f t="shared" si="69"/>
        <v>6</v>
      </c>
      <c r="F970" s="398">
        <v>491834</v>
      </c>
      <c r="G970" s="397"/>
      <c r="H970" s="181">
        <v>5</v>
      </c>
      <c r="I970" s="396">
        <f>'●1-5DB'!PZ12</f>
        <v>10185902</v>
      </c>
      <c r="J970" s="397"/>
      <c r="K970" s="177">
        <f t="shared" si="70"/>
        <v>5</v>
      </c>
      <c r="L970" s="398">
        <v>11809210</v>
      </c>
      <c r="M970" s="397"/>
      <c r="N970" s="181">
        <v>5</v>
      </c>
      <c r="O970" s="396">
        <f>'●1-5DB'!QA12</f>
        <v>43793262</v>
      </c>
      <c r="P970" s="397"/>
      <c r="Q970" s="177">
        <f t="shared" si="71"/>
        <v>4</v>
      </c>
      <c r="R970" s="398">
        <v>41101672</v>
      </c>
      <c r="S970" s="397"/>
      <c r="T970" s="157">
        <v>4</v>
      </c>
    </row>
    <row r="971" spans="2:20" ht="24.75" customHeight="1">
      <c r="B971" s="170" t="s">
        <v>209</v>
      </c>
      <c r="C971" s="396">
        <f>'●1-5DB'!PY13</f>
        <v>644011</v>
      </c>
      <c r="D971" s="397"/>
      <c r="E971" s="177">
        <f t="shared" si="69"/>
        <v>2</v>
      </c>
      <c r="F971" s="398">
        <v>667414</v>
      </c>
      <c r="G971" s="397"/>
      <c r="H971" s="181">
        <v>2</v>
      </c>
      <c r="I971" s="396">
        <f>'●1-5DB'!PZ13</f>
        <v>20242213</v>
      </c>
      <c r="J971" s="397"/>
      <c r="K971" s="177">
        <f t="shared" si="70"/>
        <v>2</v>
      </c>
      <c r="L971" s="398">
        <v>15918112</v>
      </c>
      <c r="M971" s="397"/>
      <c r="N971" s="181">
        <v>2</v>
      </c>
      <c r="O971" s="396">
        <f>'●1-5DB'!QA13</f>
        <v>72604414</v>
      </c>
      <c r="P971" s="397"/>
      <c r="Q971" s="177">
        <f t="shared" si="71"/>
        <v>2</v>
      </c>
      <c r="R971" s="398">
        <v>73332973</v>
      </c>
      <c r="S971" s="397"/>
      <c r="T971" s="157">
        <v>2</v>
      </c>
    </row>
    <row r="972" spans="2:20" ht="24.75" customHeight="1">
      <c r="B972" s="170" t="s">
        <v>210</v>
      </c>
      <c r="C972" s="396">
        <f>'●1-5DB'!PY14</f>
        <v>365127</v>
      </c>
      <c r="D972" s="397"/>
      <c r="E972" s="177">
        <f t="shared" si="69"/>
        <v>13</v>
      </c>
      <c r="F972" s="398">
        <v>359647</v>
      </c>
      <c r="G972" s="397"/>
      <c r="H972" s="181">
        <v>14</v>
      </c>
      <c r="I972" s="396">
        <f>'●1-5DB'!PZ14</f>
        <v>5021145</v>
      </c>
      <c r="J972" s="397"/>
      <c r="K972" s="177">
        <f t="shared" si="70"/>
        <v>14</v>
      </c>
      <c r="L972" s="398">
        <v>5180738</v>
      </c>
      <c r="M972" s="397"/>
      <c r="N972" s="181">
        <v>14</v>
      </c>
      <c r="O972" s="396">
        <f>'●1-5DB'!QA14</f>
        <v>19261339</v>
      </c>
      <c r="P972" s="397"/>
      <c r="Q972" s="177">
        <f t="shared" si="71"/>
        <v>17</v>
      </c>
      <c r="R972" s="398">
        <v>17829881</v>
      </c>
      <c r="S972" s="397"/>
      <c r="T972" s="157">
        <v>17</v>
      </c>
    </row>
    <row r="973" spans="2:20" ht="24.75" customHeight="1">
      <c r="B973" s="170" t="s">
        <v>211</v>
      </c>
      <c r="C973" s="396">
        <f>'●1-5DB'!PY15</f>
        <v>456022</v>
      </c>
      <c r="D973" s="397"/>
      <c r="E973" s="177">
        <f t="shared" si="69"/>
        <v>8</v>
      </c>
      <c r="F973" s="398">
        <v>464242</v>
      </c>
      <c r="G973" s="397"/>
      <c r="H973" s="181">
        <v>7</v>
      </c>
      <c r="I973" s="396">
        <f>'●1-5DB'!PZ15</f>
        <v>6350582</v>
      </c>
      <c r="J973" s="397"/>
      <c r="K973" s="177">
        <f t="shared" si="70"/>
        <v>11</v>
      </c>
      <c r="L973" s="398">
        <v>5997434</v>
      </c>
      <c r="M973" s="397"/>
      <c r="N973" s="181">
        <v>12</v>
      </c>
      <c r="O973" s="396">
        <f>'●1-5DB'!QA15</f>
        <v>33131663</v>
      </c>
      <c r="P973" s="397"/>
      <c r="Q973" s="177">
        <f t="shared" si="71"/>
        <v>8</v>
      </c>
      <c r="R973" s="398">
        <v>32737141</v>
      </c>
      <c r="S973" s="397"/>
      <c r="T973" s="157">
        <v>8</v>
      </c>
    </row>
    <row r="974" spans="2:20" ht="24.75" customHeight="1">
      <c r="B974" s="170" t="s">
        <v>212</v>
      </c>
      <c r="C974" s="396">
        <f>'●1-5DB'!PY16</f>
        <v>382161</v>
      </c>
      <c r="D974" s="397"/>
      <c r="E974" s="177">
        <f t="shared" si="69"/>
        <v>12</v>
      </c>
      <c r="F974" s="398">
        <v>398651</v>
      </c>
      <c r="G974" s="397"/>
      <c r="H974" s="181">
        <v>11</v>
      </c>
      <c r="I974" s="396">
        <f>'●1-5DB'!PZ16</f>
        <v>5812388</v>
      </c>
      <c r="J974" s="397"/>
      <c r="K974" s="177">
        <f t="shared" si="70"/>
        <v>12</v>
      </c>
      <c r="L974" s="398">
        <v>6858985</v>
      </c>
      <c r="M974" s="397"/>
      <c r="N974" s="181">
        <v>10</v>
      </c>
      <c r="O974" s="396">
        <f>'●1-5DB'!QA16</f>
        <v>32230977</v>
      </c>
      <c r="P974" s="397"/>
      <c r="Q974" s="177">
        <f t="shared" si="71"/>
        <v>9</v>
      </c>
      <c r="R974" s="398">
        <v>30349646</v>
      </c>
      <c r="S974" s="397"/>
      <c r="T974" s="157">
        <v>9</v>
      </c>
    </row>
    <row r="975" spans="2:20" ht="24.75" customHeight="1">
      <c r="B975" s="170" t="s">
        <v>213</v>
      </c>
      <c r="C975" s="396">
        <f>'●1-5DB'!PY17</f>
        <v>353202</v>
      </c>
      <c r="D975" s="397"/>
      <c r="E975" s="177">
        <f t="shared" si="69"/>
        <v>14</v>
      </c>
      <c r="F975" s="398">
        <v>349755</v>
      </c>
      <c r="G975" s="397"/>
      <c r="H975" s="181">
        <v>15</v>
      </c>
      <c r="I975" s="396">
        <f>'●1-5DB'!PZ17</f>
        <v>4693721</v>
      </c>
      <c r="J975" s="397"/>
      <c r="K975" s="177">
        <f t="shared" si="70"/>
        <v>15</v>
      </c>
      <c r="L975" s="398">
        <v>4568679</v>
      </c>
      <c r="M975" s="397"/>
      <c r="N975" s="181">
        <v>15</v>
      </c>
      <c r="O975" s="396">
        <f>'●1-5DB'!QA17</f>
        <v>28805863</v>
      </c>
      <c r="P975" s="397"/>
      <c r="Q975" s="177">
        <f t="shared" si="71"/>
        <v>11</v>
      </c>
      <c r="R975" s="398">
        <v>28490812</v>
      </c>
      <c r="S975" s="397"/>
      <c r="T975" s="157">
        <v>10</v>
      </c>
    </row>
    <row r="976" spans="2:20" ht="24.75" customHeight="1">
      <c r="B976" s="170" t="s">
        <v>214</v>
      </c>
      <c r="C976" s="396">
        <f>'●1-5DB'!PY18</f>
        <v>335092</v>
      </c>
      <c r="D976" s="397"/>
      <c r="E976" s="177">
        <f t="shared" si="69"/>
        <v>16</v>
      </c>
      <c r="F976" s="398">
        <v>341327</v>
      </c>
      <c r="G976" s="397"/>
      <c r="H976" s="181">
        <v>16</v>
      </c>
      <c r="I976" s="396">
        <f>'●1-5DB'!PZ18</f>
        <v>10678301</v>
      </c>
      <c r="J976" s="397"/>
      <c r="K976" s="177">
        <f t="shared" si="70"/>
        <v>4</v>
      </c>
      <c r="L976" s="398">
        <v>7537885</v>
      </c>
      <c r="M976" s="397"/>
      <c r="N976" s="181">
        <v>8</v>
      </c>
      <c r="O976" s="396">
        <f>'●1-5DB'!QA18</f>
        <v>20479509</v>
      </c>
      <c r="P976" s="397"/>
      <c r="Q976" s="177">
        <f t="shared" si="71"/>
        <v>16</v>
      </c>
      <c r="R976" s="398">
        <v>20101327</v>
      </c>
      <c r="S976" s="397"/>
      <c r="T976" s="157">
        <v>16</v>
      </c>
    </row>
    <row r="977" spans="2:20" ht="24.75" customHeight="1">
      <c r="B977" s="170" t="s">
        <v>215</v>
      </c>
      <c r="C977" s="396">
        <f>'●1-5DB'!PY19</f>
        <v>306019</v>
      </c>
      <c r="D977" s="397"/>
      <c r="E977" s="177">
        <f t="shared" si="69"/>
        <v>19</v>
      </c>
      <c r="F977" s="398">
        <v>312522</v>
      </c>
      <c r="G977" s="397"/>
      <c r="H977" s="181">
        <v>18</v>
      </c>
      <c r="I977" s="396">
        <f>'●1-5DB'!PZ19</f>
        <v>3505935</v>
      </c>
      <c r="J977" s="397"/>
      <c r="K977" s="177">
        <f t="shared" si="70"/>
        <v>19</v>
      </c>
      <c r="L977" s="398">
        <v>2663360</v>
      </c>
      <c r="M977" s="397"/>
      <c r="N977" s="181">
        <v>25</v>
      </c>
      <c r="O977" s="396">
        <f>'●1-5DB'!QA19</f>
        <v>14507949</v>
      </c>
      <c r="P977" s="397"/>
      <c r="Q977" s="177">
        <f t="shared" si="71"/>
        <v>21</v>
      </c>
      <c r="R977" s="398">
        <v>13990848</v>
      </c>
      <c r="S977" s="397"/>
      <c r="T977" s="157">
        <v>21</v>
      </c>
    </row>
    <row r="978" spans="2:20" ht="24.75" customHeight="1">
      <c r="B978" s="171" t="s">
        <v>216</v>
      </c>
      <c r="C978" s="402">
        <f>'●1-5DB'!PY20</f>
        <v>269233</v>
      </c>
      <c r="D978" s="403"/>
      <c r="E978" s="178">
        <f t="shared" si="69"/>
        <v>25</v>
      </c>
      <c r="F978" s="404">
        <v>274752</v>
      </c>
      <c r="G978" s="403"/>
      <c r="H978" s="182">
        <v>24</v>
      </c>
      <c r="I978" s="402">
        <f>'●1-5DB'!PZ20</f>
        <v>3149099</v>
      </c>
      <c r="J978" s="403"/>
      <c r="K978" s="178">
        <f t="shared" si="70"/>
        <v>21</v>
      </c>
      <c r="L978" s="404">
        <v>3718232</v>
      </c>
      <c r="M978" s="403"/>
      <c r="N978" s="182">
        <v>19</v>
      </c>
      <c r="O978" s="402">
        <f>'●1-5DB'!QA20</f>
        <v>11843401</v>
      </c>
      <c r="P978" s="403"/>
      <c r="Q978" s="178">
        <f t="shared" si="71"/>
        <v>25</v>
      </c>
      <c r="R978" s="404">
        <v>11556168</v>
      </c>
      <c r="S978" s="403"/>
      <c r="T978" s="175">
        <v>25</v>
      </c>
    </row>
    <row r="979" spans="2:20" ht="24.75" customHeight="1">
      <c r="B979" s="170" t="s">
        <v>217</v>
      </c>
      <c r="C979" s="396">
        <f>'●1-5DB'!PY21</f>
        <v>312095</v>
      </c>
      <c r="D979" s="397"/>
      <c r="E979" s="177">
        <f t="shared" si="69"/>
        <v>17</v>
      </c>
      <c r="F979" s="398">
        <v>314666</v>
      </c>
      <c r="G979" s="397"/>
      <c r="H979" s="181">
        <v>17</v>
      </c>
      <c r="I979" s="396">
        <f>'●1-5DB'!PZ21</f>
        <v>3111101</v>
      </c>
      <c r="J979" s="397"/>
      <c r="K979" s="177">
        <f t="shared" si="70"/>
        <v>22</v>
      </c>
      <c r="L979" s="398">
        <v>2643294</v>
      </c>
      <c r="M979" s="397"/>
      <c r="N979" s="181">
        <v>26</v>
      </c>
      <c r="O979" s="396">
        <f>'●1-5DB'!QA21</f>
        <v>14286199</v>
      </c>
      <c r="P979" s="397"/>
      <c r="Q979" s="177">
        <f t="shared" si="71"/>
        <v>22</v>
      </c>
      <c r="R979" s="398">
        <v>13898127</v>
      </c>
      <c r="S979" s="397"/>
      <c r="T979" s="157">
        <v>22</v>
      </c>
    </row>
    <row r="980" spans="2:20" ht="24.75" customHeight="1">
      <c r="B980" s="170" t="s">
        <v>218</v>
      </c>
      <c r="C980" s="396">
        <f>'●1-5DB'!PY22</f>
        <v>283520</v>
      </c>
      <c r="D980" s="397"/>
      <c r="E980" s="177">
        <f t="shared" si="69"/>
        <v>22</v>
      </c>
      <c r="F980" s="398">
        <v>292635</v>
      </c>
      <c r="G980" s="397"/>
      <c r="H980" s="181">
        <v>21</v>
      </c>
      <c r="I980" s="396">
        <f>'●1-5DB'!PZ22</f>
        <v>3770490</v>
      </c>
      <c r="J980" s="397"/>
      <c r="K980" s="177">
        <f t="shared" si="70"/>
        <v>17</v>
      </c>
      <c r="L980" s="398">
        <v>4266523</v>
      </c>
      <c r="M980" s="397"/>
      <c r="N980" s="181">
        <v>16</v>
      </c>
      <c r="O980" s="396">
        <f>'●1-5DB'!QA22</f>
        <v>17656231</v>
      </c>
      <c r="P980" s="397"/>
      <c r="Q980" s="177">
        <f t="shared" si="71"/>
        <v>18</v>
      </c>
      <c r="R980" s="398">
        <v>16884755</v>
      </c>
      <c r="S980" s="397"/>
      <c r="T980" s="157">
        <v>18</v>
      </c>
    </row>
    <row r="981" spans="2:20" ht="24.75" customHeight="1">
      <c r="B981" s="170" t="s">
        <v>219</v>
      </c>
      <c r="C981" s="396">
        <f>'●1-5DB'!PY23</f>
        <v>285608</v>
      </c>
      <c r="D981" s="397"/>
      <c r="E981" s="177">
        <f t="shared" si="69"/>
        <v>21</v>
      </c>
      <c r="F981" s="398">
        <v>286494</v>
      </c>
      <c r="G981" s="397"/>
      <c r="H981" s="181">
        <v>22</v>
      </c>
      <c r="I981" s="396">
        <f>'●1-5DB'!PZ23</f>
        <v>3457563</v>
      </c>
      <c r="J981" s="397"/>
      <c r="K981" s="177">
        <f t="shared" si="70"/>
        <v>20</v>
      </c>
      <c r="L981" s="398">
        <v>3681159</v>
      </c>
      <c r="M981" s="397"/>
      <c r="N981" s="181">
        <v>20</v>
      </c>
      <c r="O981" s="396">
        <f>'●1-5DB'!QA23</f>
        <v>16361956</v>
      </c>
      <c r="P981" s="397"/>
      <c r="Q981" s="177">
        <f t="shared" si="71"/>
        <v>19</v>
      </c>
      <c r="R981" s="398">
        <v>15983538</v>
      </c>
      <c r="S981" s="397"/>
      <c r="T981" s="157">
        <v>19</v>
      </c>
    </row>
    <row r="982" spans="2:20" ht="24.75" customHeight="1">
      <c r="B982" s="170" t="s">
        <v>220</v>
      </c>
      <c r="C982" s="396">
        <f>'●1-5DB'!PY24</f>
        <v>294345</v>
      </c>
      <c r="D982" s="397"/>
      <c r="E982" s="177">
        <f t="shared" si="69"/>
        <v>20</v>
      </c>
      <c r="F982" s="398">
        <v>308329</v>
      </c>
      <c r="G982" s="397"/>
      <c r="H982" s="181">
        <v>20</v>
      </c>
      <c r="I982" s="396">
        <f>'●1-5DB'!PZ24</f>
        <v>3595885</v>
      </c>
      <c r="J982" s="397"/>
      <c r="K982" s="177">
        <f t="shared" si="70"/>
        <v>18</v>
      </c>
      <c r="L982" s="398">
        <v>4100104</v>
      </c>
      <c r="M982" s="397"/>
      <c r="N982" s="181">
        <v>17</v>
      </c>
      <c r="O982" s="396">
        <f>'●1-5DB'!QA24</f>
        <v>21667448</v>
      </c>
      <c r="P982" s="397"/>
      <c r="Q982" s="177">
        <f t="shared" si="71"/>
        <v>14</v>
      </c>
      <c r="R982" s="398">
        <v>20657728</v>
      </c>
      <c r="S982" s="397"/>
      <c r="T982" s="157">
        <v>15</v>
      </c>
    </row>
    <row r="983" spans="2:20" ht="24.75" customHeight="1">
      <c r="B983" s="170" t="s">
        <v>221</v>
      </c>
      <c r="C983" s="396">
        <f>'●1-5DB'!PY25</f>
        <v>270464</v>
      </c>
      <c r="D983" s="397"/>
      <c r="E983" s="177">
        <f t="shared" si="69"/>
        <v>24</v>
      </c>
      <c r="F983" s="398">
        <v>273668</v>
      </c>
      <c r="G983" s="397"/>
      <c r="H983" s="181">
        <v>25</v>
      </c>
      <c r="I983" s="396">
        <f>'●1-5DB'!PZ25</f>
        <v>2985866</v>
      </c>
      <c r="J983" s="397"/>
      <c r="K983" s="177">
        <f t="shared" si="70"/>
        <v>23</v>
      </c>
      <c r="L983" s="398">
        <v>2855705</v>
      </c>
      <c r="M983" s="397"/>
      <c r="N983" s="181">
        <v>22</v>
      </c>
      <c r="O983" s="396">
        <f>'●1-5DB'!QA25</f>
        <v>14872808</v>
      </c>
      <c r="P983" s="397"/>
      <c r="Q983" s="177">
        <f t="shared" si="71"/>
        <v>20</v>
      </c>
      <c r="R983" s="398">
        <v>14758188</v>
      </c>
      <c r="S983" s="397"/>
      <c r="T983" s="157">
        <v>20</v>
      </c>
    </row>
    <row r="984" spans="2:20" ht="24.75" customHeight="1">
      <c r="B984" s="170" t="s">
        <v>222</v>
      </c>
      <c r="C984" s="396">
        <f>'●1-5DB'!PY26</f>
        <v>382402</v>
      </c>
      <c r="D984" s="397"/>
      <c r="E984" s="177">
        <f t="shared" si="69"/>
        <v>11</v>
      </c>
      <c r="F984" s="398">
        <v>392635</v>
      </c>
      <c r="G984" s="397"/>
      <c r="H984" s="181">
        <v>12</v>
      </c>
      <c r="I984" s="396">
        <f>'●1-5DB'!PZ26</f>
        <v>9449193</v>
      </c>
      <c r="J984" s="397"/>
      <c r="K984" s="177">
        <f t="shared" si="70"/>
        <v>6</v>
      </c>
      <c r="L984" s="398">
        <v>7042256</v>
      </c>
      <c r="M984" s="397"/>
      <c r="N984" s="181">
        <v>9</v>
      </c>
      <c r="O984" s="396">
        <f>'●1-5DB'!QA26</f>
        <v>26177904</v>
      </c>
      <c r="P984" s="397"/>
      <c r="Q984" s="177">
        <f t="shared" si="71"/>
        <v>12</v>
      </c>
      <c r="R984" s="398">
        <v>25370186</v>
      </c>
      <c r="S984" s="397"/>
      <c r="T984" s="157">
        <v>12</v>
      </c>
    </row>
    <row r="985" spans="2:20" ht="24.75" customHeight="1">
      <c r="B985" s="170" t="s">
        <v>223</v>
      </c>
      <c r="C985" s="396">
        <f>'●1-5DB'!PY27</f>
        <v>307538</v>
      </c>
      <c r="D985" s="397"/>
      <c r="E985" s="177">
        <f t="shared" si="69"/>
        <v>18</v>
      </c>
      <c r="F985" s="398">
        <v>308696</v>
      </c>
      <c r="G985" s="397"/>
      <c r="H985" s="181">
        <v>19</v>
      </c>
      <c r="I985" s="396">
        <f>'●1-5DB'!PZ27</f>
        <v>2692266</v>
      </c>
      <c r="J985" s="397"/>
      <c r="K985" s="177">
        <f t="shared" si="70"/>
        <v>25</v>
      </c>
      <c r="L985" s="398">
        <v>2747409</v>
      </c>
      <c r="M985" s="397"/>
      <c r="N985" s="181">
        <v>23</v>
      </c>
      <c r="O985" s="396">
        <f>'●1-5DB'!QA27</f>
        <v>13429128</v>
      </c>
      <c r="P985" s="397"/>
      <c r="Q985" s="177">
        <f t="shared" si="71"/>
        <v>24</v>
      </c>
      <c r="R985" s="398">
        <v>13723005</v>
      </c>
      <c r="S985" s="397"/>
      <c r="T985" s="157">
        <v>23</v>
      </c>
    </row>
    <row r="986" spans="2:20" ht="24.75" customHeight="1">
      <c r="B986" s="170" t="s">
        <v>224</v>
      </c>
      <c r="C986" s="396">
        <f>'●1-5DB'!PY28</f>
        <v>253047</v>
      </c>
      <c r="D986" s="397"/>
      <c r="E986" s="177">
        <f t="shared" si="69"/>
        <v>26</v>
      </c>
      <c r="F986" s="398">
        <v>252559</v>
      </c>
      <c r="G986" s="397"/>
      <c r="H986" s="181">
        <v>26</v>
      </c>
      <c r="I986" s="396">
        <f>'●1-5DB'!PZ28</f>
        <v>2751292</v>
      </c>
      <c r="J986" s="397"/>
      <c r="K986" s="177">
        <f t="shared" si="70"/>
        <v>24</v>
      </c>
      <c r="L986" s="398">
        <v>2921346</v>
      </c>
      <c r="M986" s="397"/>
      <c r="N986" s="181">
        <v>21</v>
      </c>
      <c r="O986" s="396">
        <f>'●1-5DB'!QA28</f>
        <v>10821502</v>
      </c>
      <c r="P986" s="397"/>
      <c r="Q986" s="177">
        <f t="shared" si="71"/>
        <v>26</v>
      </c>
      <c r="R986" s="398">
        <v>10115080</v>
      </c>
      <c r="S986" s="397"/>
      <c r="T986" s="157">
        <v>26</v>
      </c>
    </row>
    <row r="987" spans="2:20" ht="24.75" customHeight="1">
      <c r="B987" s="170" t="s">
        <v>225</v>
      </c>
      <c r="C987" s="396">
        <f>'●1-5DB'!PY29</f>
        <v>279599</v>
      </c>
      <c r="D987" s="397"/>
      <c r="E987" s="177">
        <f t="shared" si="69"/>
        <v>23</v>
      </c>
      <c r="F987" s="398">
        <v>280819</v>
      </c>
      <c r="G987" s="397"/>
      <c r="H987" s="181">
        <v>23</v>
      </c>
      <c r="I987" s="396">
        <f>'●1-5DB'!PZ29</f>
        <v>2564467</v>
      </c>
      <c r="J987" s="397"/>
      <c r="K987" s="177">
        <f t="shared" si="70"/>
        <v>26</v>
      </c>
      <c r="L987" s="398">
        <v>2726572</v>
      </c>
      <c r="M987" s="397"/>
      <c r="N987" s="181">
        <v>24</v>
      </c>
      <c r="O987" s="396">
        <f>'●1-5DB'!QA29</f>
        <v>13657491</v>
      </c>
      <c r="P987" s="397"/>
      <c r="Q987" s="177">
        <f t="shared" si="71"/>
        <v>23</v>
      </c>
      <c r="R987" s="398">
        <v>12908541</v>
      </c>
      <c r="S987" s="397"/>
      <c r="T987" s="157">
        <v>24</v>
      </c>
    </row>
    <row r="988" spans="2:20" ht="24.75" customHeight="1" thickBot="1">
      <c r="B988" s="170" t="s">
        <v>226</v>
      </c>
      <c r="C988" s="399">
        <f>'●1-5DB'!PY30</f>
        <v>532264</v>
      </c>
      <c r="D988" s="400"/>
      <c r="E988" s="179">
        <f t="shared" si="69"/>
        <v>3</v>
      </c>
      <c r="F988" s="398">
        <v>466559</v>
      </c>
      <c r="G988" s="397"/>
      <c r="H988" s="181">
        <v>6</v>
      </c>
      <c r="I988" s="399">
        <f>'●1-5DB'!PZ30</f>
        <v>6927799</v>
      </c>
      <c r="J988" s="400"/>
      <c r="K988" s="179">
        <f t="shared" si="70"/>
        <v>10</v>
      </c>
      <c r="L988" s="398">
        <v>6540794</v>
      </c>
      <c r="M988" s="397"/>
      <c r="N988" s="181">
        <v>11</v>
      </c>
      <c r="O988" s="399">
        <f>'●1-5DB'!QA30</f>
        <v>36673781</v>
      </c>
      <c r="P988" s="400"/>
      <c r="Q988" s="179">
        <f t="shared" si="71"/>
        <v>6</v>
      </c>
      <c r="R988" s="398">
        <v>35695561</v>
      </c>
      <c r="S988" s="397"/>
      <c r="T988" s="157">
        <v>6</v>
      </c>
    </row>
    <row r="989" spans="2:20" ht="24.75" customHeight="1"/>
    <row r="990" spans="2:20" ht="24.75" customHeight="1">
      <c r="C990" s="166"/>
      <c r="D990" s="166"/>
      <c r="E990" s="166"/>
      <c r="F990" s="166"/>
      <c r="G990" s="166"/>
      <c r="H990" s="166"/>
      <c r="I990" s="166"/>
      <c r="J990" s="166"/>
      <c r="K990" s="166"/>
      <c r="L990" s="166"/>
      <c r="M990" s="166"/>
      <c r="P990" s="166"/>
    </row>
    <row r="991" spans="2:20" ht="24.75" customHeight="1">
      <c r="B991" s="85" t="s">
        <v>274</v>
      </c>
      <c r="C991" s="166"/>
      <c r="D991" s="166"/>
      <c r="E991" s="166"/>
      <c r="F991" s="166"/>
      <c r="G991" s="166"/>
      <c r="H991" s="166"/>
      <c r="I991" s="166"/>
      <c r="J991" s="166"/>
      <c r="K991" s="132"/>
      <c r="L991" s="166"/>
      <c r="M991" s="166"/>
      <c r="P991" s="166"/>
      <c r="T991" s="158"/>
    </row>
    <row r="992" spans="2:20" ht="24.75" customHeight="1" thickBot="1">
      <c r="B992" s="408" t="s">
        <v>253</v>
      </c>
      <c r="C992" s="528" t="str">
        <f>'●1-5DB'!QB4</f>
        <v>衛生費</v>
      </c>
      <c r="D992" s="528"/>
      <c r="E992" s="528"/>
      <c r="F992" s="410"/>
      <c r="G992" s="410"/>
      <c r="H992" s="410"/>
      <c r="I992" s="528" t="str">
        <f>'●1-5DB'!QC4</f>
        <v>労働費</v>
      </c>
      <c r="J992" s="528"/>
      <c r="K992" s="528"/>
      <c r="L992" s="410"/>
      <c r="M992" s="410"/>
      <c r="N992" s="410"/>
      <c r="O992" s="528" t="str">
        <f>'●1-5DB'!QD4</f>
        <v>農林水産業費</v>
      </c>
      <c r="P992" s="528"/>
      <c r="Q992" s="528"/>
      <c r="R992" s="410"/>
      <c r="S992" s="410"/>
      <c r="T992" s="410"/>
    </row>
    <row r="993" spans="2:20" ht="24.75" customHeight="1">
      <c r="B993" s="367"/>
      <c r="C993" s="340" t="s">
        <v>760</v>
      </c>
      <c r="D993" s="341"/>
      <c r="E993" s="342"/>
      <c r="F993" s="343" t="s">
        <v>759</v>
      </c>
      <c r="G993" s="338"/>
      <c r="H993" s="339"/>
      <c r="I993" s="340" t="s">
        <v>760</v>
      </c>
      <c r="J993" s="341"/>
      <c r="K993" s="342"/>
      <c r="L993" s="343" t="s">
        <v>759</v>
      </c>
      <c r="M993" s="338"/>
      <c r="N993" s="339"/>
      <c r="O993" s="340" t="s">
        <v>760</v>
      </c>
      <c r="P993" s="341"/>
      <c r="Q993" s="342"/>
      <c r="R993" s="343" t="s">
        <v>759</v>
      </c>
      <c r="S993" s="338"/>
      <c r="T993" s="339"/>
    </row>
    <row r="994" spans="2:20" ht="24.75" customHeight="1">
      <c r="B994" s="367"/>
      <c r="C994" s="345"/>
      <c r="D994" s="378"/>
      <c r="E994" s="176" t="s">
        <v>340</v>
      </c>
      <c r="F994" s="378"/>
      <c r="G994" s="378"/>
      <c r="H994" s="180" t="s">
        <v>340</v>
      </c>
      <c r="I994" s="345"/>
      <c r="J994" s="378"/>
      <c r="K994" s="176" t="s">
        <v>340</v>
      </c>
      <c r="L994" s="378"/>
      <c r="M994" s="378"/>
      <c r="N994" s="180" t="s">
        <v>340</v>
      </c>
      <c r="O994" s="345"/>
      <c r="P994" s="378"/>
      <c r="Q994" s="176" t="s">
        <v>340</v>
      </c>
      <c r="R994" s="378"/>
      <c r="S994" s="378"/>
      <c r="T994" s="156" t="s">
        <v>340</v>
      </c>
    </row>
    <row r="995" spans="2:20" ht="24.75" customHeight="1">
      <c r="B995" s="170" t="s">
        <v>201</v>
      </c>
      <c r="C995" s="396">
        <f>'●1-5DB'!QB5</f>
        <v>16639620</v>
      </c>
      <c r="D995" s="397"/>
      <c r="E995" s="177">
        <f>IF(C995="-","-",RANK(C995,C$995:D$1020))</f>
        <v>1</v>
      </c>
      <c r="F995" s="398">
        <v>16369325</v>
      </c>
      <c r="G995" s="397"/>
      <c r="H995" s="181">
        <v>1</v>
      </c>
      <c r="I995" s="396">
        <f>'●1-5DB'!QC5</f>
        <v>435506</v>
      </c>
      <c r="J995" s="397"/>
      <c r="K995" s="177">
        <f>IF(I995="-","-",RANK(I995,I$995:J$1020))</f>
        <v>3</v>
      </c>
      <c r="L995" s="398">
        <v>405429</v>
      </c>
      <c r="M995" s="397"/>
      <c r="N995" s="181">
        <v>3</v>
      </c>
      <c r="O995" s="396">
        <f>'●1-5DB'!QD5</f>
        <v>427318</v>
      </c>
      <c r="P995" s="397"/>
      <c r="Q995" s="177">
        <f>IF(O995="-","-",RANK(O995,O$995:P$1020))</f>
        <v>1</v>
      </c>
      <c r="R995" s="398">
        <v>463107</v>
      </c>
      <c r="S995" s="397"/>
      <c r="T995" s="157">
        <v>1</v>
      </c>
    </row>
    <row r="996" spans="2:20" ht="24.75" customHeight="1">
      <c r="B996" s="170" t="s">
        <v>202</v>
      </c>
      <c r="C996" s="396">
        <f>'●1-5DB'!QB6</f>
        <v>5195972</v>
      </c>
      <c r="D996" s="397"/>
      <c r="E996" s="177">
        <f t="shared" ref="E996:E1020" si="72">IF(C996="-","-",RANK(C996,C$995:D$1020))</f>
        <v>7</v>
      </c>
      <c r="F996" s="398">
        <v>5235402</v>
      </c>
      <c r="G996" s="397"/>
      <c r="H996" s="181">
        <v>7</v>
      </c>
      <c r="I996" s="396">
        <f>'●1-5DB'!QC6</f>
        <v>556452</v>
      </c>
      <c r="J996" s="397"/>
      <c r="K996" s="177">
        <f t="shared" ref="K996:K1020" si="73">IF(I996="-","-",RANK(I996,I$995:J$1020))</f>
        <v>2</v>
      </c>
      <c r="L996" s="398">
        <v>543630</v>
      </c>
      <c r="M996" s="397"/>
      <c r="N996" s="181">
        <v>2</v>
      </c>
      <c r="O996" s="396">
        <f>'●1-5DB'!QD6</f>
        <v>109341</v>
      </c>
      <c r="P996" s="397"/>
      <c r="Q996" s="177">
        <f t="shared" ref="Q996:Q1020" si="74">IF(O996="-","-",RANK(O996,O$995:P$1020))</f>
        <v>11</v>
      </c>
      <c r="R996" s="398">
        <v>278945</v>
      </c>
      <c r="S996" s="397"/>
      <c r="T996" s="157">
        <v>6</v>
      </c>
    </row>
    <row r="997" spans="2:20" ht="24.75" customHeight="1">
      <c r="B997" s="170" t="s">
        <v>203</v>
      </c>
      <c r="C997" s="396">
        <f>'●1-5DB'!QB7</f>
        <v>5703077</v>
      </c>
      <c r="D997" s="397"/>
      <c r="E997" s="177">
        <f t="shared" si="72"/>
        <v>4</v>
      </c>
      <c r="F997" s="398">
        <v>10056924</v>
      </c>
      <c r="G997" s="397"/>
      <c r="H997" s="181">
        <v>3</v>
      </c>
      <c r="I997" s="396">
        <f>'●1-5DB'!QC7</f>
        <v>238925</v>
      </c>
      <c r="J997" s="397"/>
      <c r="K997" s="177">
        <f t="shared" si="73"/>
        <v>12</v>
      </c>
      <c r="L997" s="398">
        <v>243267</v>
      </c>
      <c r="M997" s="397"/>
      <c r="N997" s="181">
        <v>12</v>
      </c>
      <c r="O997" s="396">
        <f>'●1-5DB'!QD7</f>
        <v>95979</v>
      </c>
      <c r="P997" s="397"/>
      <c r="Q997" s="177">
        <f t="shared" si="74"/>
        <v>12</v>
      </c>
      <c r="R997" s="398">
        <v>63182</v>
      </c>
      <c r="S997" s="397"/>
      <c r="T997" s="157">
        <v>19</v>
      </c>
    </row>
    <row r="998" spans="2:20" ht="24.75" customHeight="1">
      <c r="B998" s="170" t="s">
        <v>204</v>
      </c>
      <c r="C998" s="396">
        <f>'●1-5DB'!QB8</f>
        <v>3682401</v>
      </c>
      <c r="D998" s="397"/>
      <c r="E998" s="177">
        <f t="shared" si="72"/>
        <v>14</v>
      </c>
      <c r="F998" s="398">
        <v>3976160</v>
      </c>
      <c r="G998" s="397"/>
      <c r="H998" s="181">
        <v>12</v>
      </c>
      <c r="I998" s="396">
        <f>'●1-5DB'!QC8</f>
        <v>147981</v>
      </c>
      <c r="J998" s="397"/>
      <c r="K998" s="177">
        <f t="shared" si="73"/>
        <v>19</v>
      </c>
      <c r="L998" s="398">
        <v>158384</v>
      </c>
      <c r="M998" s="397"/>
      <c r="N998" s="181">
        <v>19</v>
      </c>
      <c r="O998" s="396">
        <f>'●1-5DB'!QD8</f>
        <v>133213</v>
      </c>
      <c r="P998" s="397"/>
      <c r="Q998" s="177">
        <f t="shared" si="74"/>
        <v>8</v>
      </c>
      <c r="R998" s="398">
        <v>150683</v>
      </c>
      <c r="S998" s="397"/>
      <c r="T998" s="157">
        <v>7</v>
      </c>
    </row>
    <row r="999" spans="2:20" ht="24.75" customHeight="1">
      <c r="B999" s="170" t="s">
        <v>205</v>
      </c>
      <c r="C999" s="396">
        <f>'●1-5DB'!QB9</f>
        <v>4618873</v>
      </c>
      <c r="D999" s="397"/>
      <c r="E999" s="177">
        <f t="shared" si="72"/>
        <v>10</v>
      </c>
      <c r="F999" s="398">
        <v>4421557</v>
      </c>
      <c r="G999" s="397"/>
      <c r="H999" s="181">
        <v>10</v>
      </c>
      <c r="I999" s="396">
        <f>'●1-5DB'!QC9</f>
        <v>19538</v>
      </c>
      <c r="J999" s="397"/>
      <c r="K999" s="177">
        <f t="shared" si="73"/>
        <v>26</v>
      </c>
      <c r="L999" s="398">
        <v>19053</v>
      </c>
      <c r="M999" s="397"/>
      <c r="N999" s="181">
        <v>26</v>
      </c>
      <c r="O999" s="396">
        <f>'●1-5DB'!QD9</f>
        <v>377618</v>
      </c>
      <c r="P999" s="397"/>
      <c r="Q999" s="177">
        <f t="shared" si="74"/>
        <v>2</v>
      </c>
      <c r="R999" s="398">
        <v>286011</v>
      </c>
      <c r="S999" s="397"/>
      <c r="T999" s="157">
        <v>5</v>
      </c>
    </row>
    <row r="1000" spans="2:20" ht="24.75" customHeight="1">
      <c r="B1000" s="170" t="s">
        <v>206</v>
      </c>
      <c r="C1000" s="396">
        <f>'●1-5DB'!QB10</f>
        <v>5914445</v>
      </c>
      <c r="D1000" s="397"/>
      <c r="E1000" s="177">
        <f t="shared" si="72"/>
        <v>3</v>
      </c>
      <c r="F1000" s="398">
        <v>6236217</v>
      </c>
      <c r="G1000" s="397"/>
      <c r="H1000" s="181">
        <v>4</v>
      </c>
      <c r="I1000" s="396">
        <f>'●1-5DB'!QC10</f>
        <v>598783</v>
      </c>
      <c r="J1000" s="397"/>
      <c r="K1000" s="177">
        <f t="shared" si="73"/>
        <v>1</v>
      </c>
      <c r="L1000" s="398">
        <v>544816</v>
      </c>
      <c r="M1000" s="397"/>
      <c r="N1000" s="181">
        <v>1</v>
      </c>
      <c r="O1000" s="396">
        <f>'●1-5DB'!QD10</f>
        <v>126781</v>
      </c>
      <c r="P1000" s="397"/>
      <c r="Q1000" s="177">
        <f t="shared" si="74"/>
        <v>9</v>
      </c>
      <c r="R1000" s="398">
        <v>105632</v>
      </c>
      <c r="S1000" s="397"/>
      <c r="T1000" s="157">
        <v>10</v>
      </c>
    </row>
    <row r="1001" spans="2:20" ht="24.75" customHeight="1">
      <c r="B1001" s="170" t="s">
        <v>207</v>
      </c>
      <c r="C1001" s="396">
        <f>'●1-5DB'!QB11</f>
        <v>3318262</v>
      </c>
      <c r="D1001" s="397"/>
      <c r="E1001" s="177">
        <f t="shared" si="72"/>
        <v>16</v>
      </c>
      <c r="F1001" s="398">
        <v>3522217</v>
      </c>
      <c r="G1001" s="397"/>
      <c r="H1001" s="181">
        <v>15</v>
      </c>
      <c r="I1001" s="396">
        <f>'●1-5DB'!QC11</f>
        <v>359838</v>
      </c>
      <c r="J1001" s="397"/>
      <c r="K1001" s="177">
        <f t="shared" si="73"/>
        <v>6</v>
      </c>
      <c r="L1001" s="398">
        <v>366753</v>
      </c>
      <c r="M1001" s="397"/>
      <c r="N1001" s="181">
        <v>5</v>
      </c>
      <c r="O1001" s="396">
        <f>'●1-5DB'!QD11</f>
        <v>37290</v>
      </c>
      <c r="P1001" s="397"/>
      <c r="Q1001" s="177">
        <f t="shared" si="74"/>
        <v>25</v>
      </c>
      <c r="R1001" s="398">
        <v>85953</v>
      </c>
      <c r="S1001" s="397"/>
      <c r="T1001" s="157">
        <v>13</v>
      </c>
    </row>
    <row r="1002" spans="2:20" ht="24.75" customHeight="1">
      <c r="B1002" s="170" t="s">
        <v>208</v>
      </c>
      <c r="C1002" s="396">
        <f>'●1-5DB'!QB12</f>
        <v>5507126</v>
      </c>
      <c r="D1002" s="397"/>
      <c r="E1002" s="177">
        <f t="shared" si="72"/>
        <v>6</v>
      </c>
      <c r="F1002" s="398">
        <v>5667703</v>
      </c>
      <c r="G1002" s="397"/>
      <c r="H1002" s="181">
        <v>6</v>
      </c>
      <c r="I1002" s="396">
        <f>'●1-5DB'!QC12</f>
        <v>279629</v>
      </c>
      <c r="J1002" s="397"/>
      <c r="K1002" s="177">
        <f t="shared" si="73"/>
        <v>9</v>
      </c>
      <c r="L1002" s="398">
        <v>249926</v>
      </c>
      <c r="M1002" s="397"/>
      <c r="N1002" s="181">
        <v>11</v>
      </c>
      <c r="O1002" s="396">
        <f>'●1-5DB'!QD12</f>
        <v>138982</v>
      </c>
      <c r="P1002" s="397"/>
      <c r="Q1002" s="177">
        <f t="shared" si="74"/>
        <v>7</v>
      </c>
      <c r="R1002" s="398">
        <v>76689</v>
      </c>
      <c r="S1002" s="397"/>
      <c r="T1002" s="157">
        <v>16</v>
      </c>
    </row>
    <row r="1003" spans="2:20" ht="24.75" customHeight="1">
      <c r="B1003" s="170" t="s">
        <v>209</v>
      </c>
      <c r="C1003" s="396">
        <f>'●1-5DB'!QB13</f>
        <v>13207252</v>
      </c>
      <c r="D1003" s="397"/>
      <c r="E1003" s="177">
        <f t="shared" si="72"/>
        <v>2</v>
      </c>
      <c r="F1003" s="398">
        <v>12649264</v>
      </c>
      <c r="G1003" s="397"/>
      <c r="H1003" s="181">
        <v>2</v>
      </c>
      <c r="I1003" s="396">
        <f>'●1-5DB'!QC13</f>
        <v>310387</v>
      </c>
      <c r="J1003" s="397"/>
      <c r="K1003" s="177">
        <f t="shared" si="73"/>
        <v>7</v>
      </c>
      <c r="L1003" s="398">
        <v>318946</v>
      </c>
      <c r="M1003" s="397"/>
      <c r="N1003" s="181">
        <v>7</v>
      </c>
      <c r="O1003" s="396">
        <f>'●1-5DB'!QD13</f>
        <v>251135</v>
      </c>
      <c r="P1003" s="397"/>
      <c r="Q1003" s="177">
        <f t="shared" si="74"/>
        <v>4</v>
      </c>
      <c r="R1003" s="398">
        <v>293315</v>
      </c>
      <c r="S1003" s="397"/>
      <c r="T1003" s="157">
        <v>3</v>
      </c>
    </row>
    <row r="1004" spans="2:20" ht="24.75" customHeight="1">
      <c r="B1004" s="170" t="s">
        <v>210</v>
      </c>
      <c r="C1004" s="396">
        <f>'●1-5DB'!QB14</f>
        <v>4135805</v>
      </c>
      <c r="D1004" s="397"/>
      <c r="E1004" s="177">
        <f t="shared" si="72"/>
        <v>11</v>
      </c>
      <c r="F1004" s="398">
        <v>4246918</v>
      </c>
      <c r="G1004" s="397"/>
      <c r="H1004" s="181">
        <v>11</v>
      </c>
      <c r="I1004" s="396">
        <f>'●1-5DB'!QC14</f>
        <v>282389</v>
      </c>
      <c r="J1004" s="397"/>
      <c r="K1004" s="177">
        <f t="shared" si="73"/>
        <v>8</v>
      </c>
      <c r="L1004" s="398">
        <v>292540</v>
      </c>
      <c r="M1004" s="397"/>
      <c r="N1004" s="181">
        <v>8</v>
      </c>
      <c r="O1004" s="396">
        <f>'●1-5DB'!QD14</f>
        <v>62408</v>
      </c>
      <c r="P1004" s="397"/>
      <c r="Q1004" s="177">
        <f t="shared" si="74"/>
        <v>17</v>
      </c>
      <c r="R1004" s="398">
        <v>49479</v>
      </c>
      <c r="S1004" s="397"/>
      <c r="T1004" s="157">
        <v>21</v>
      </c>
    </row>
    <row r="1005" spans="2:20" ht="24.75" customHeight="1">
      <c r="B1005" s="170" t="s">
        <v>211</v>
      </c>
      <c r="C1005" s="396">
        <f>'●1-5DB'!QB15</f>
        <v>5002729</v>
      </c>
      <c r="D1005" s="397"/>
      <c r="E1005" s="177">
        <f t="shared" si="72"/>
        <v>9</v>
      </c>
      <c r="F1005" s="398">
        <v>4822691</v>
      </c>
      <c r="G1005" s="397"/>
      <c r="H1005" s="181">
        <v>9</v>
      </c>
      <c r="I1005" s="396">
        <f>'●1-5DB'!QC15</f>
        <v>205616</v>
      </c>
      <c r="J1005" s="397"/>
      <c r="K1005" s="177">
        <f t="shared" si="73"/>
        <v>15</v>
      </c>
      <c r="L1005" s="398">
        <v>207758</v>
      </c>
      <c r="M1005" s="397"/>
      <c r="N1005" s="181">
        <v>13</v>
      </c>
      <c r="O1005" s="396">
        <f>'●1-5DB'!QD15</f>
        <v>165858</v>
      </c>
      <c r="P1005" s="397"/>
      <c r="Q1005" s="177">
        <f t="shared" si="74"/>
        <v>6</v>
      </c>
      <c r="R1005" s="398">
        <v>113135</v>
      </c>
      <c r="S1005" s="397"/>
      <c r="T1005" s="157">
        <v>9</v>
      </c>
    </row>
    <row r="1006" spans="2:20" ht="24.75" customHeight="1">
      <c r="B1006" s="170" t="s">
        <v>212</v>
      </c>
      <c r="C1006" s="396">
        <f>'●1-5DB'!QB16</f>
        <v>5583670</v>
      </c>
      <c r="D1006" s="397"/>
      <c r="E1006" s="177">
        <f t="shared" si="72"/>
        <v>5</v>
      </c>
      <c r="F1006" s="398">
        <v>5940267</v>
      </c>
      <c r="G1006" s="397"/>
      <c r="H1006" s="181">
        <v>5</v>
      </c>
      <c r="I1006" s="396">
        <f>'●1-5DB'!QC16</f>
        <v>271230</v>
      </c>
      <c r="J1006" s="397"/>
      <c r="K1006" s="177">
        <f t="shared" si="73"/>
        <v>10</v>
      </c>
      <c r="L1006" s="398">
        <v>253339</v>
      </c>
      <c r="M1006" s="397"/>
      <c r="N1006" s="181">
        <v>10</v>
      </c>
      <c r="O1006" s="396">
        <f>'●1-5DB'!QD16</f>
        <v>229382</v>
      </c>
      <c r="P1006" s="397"/>
      <c r="Q1006" s="177">
        <f t="shared" si="74"/>
        <v>5</v>
      </c>
      <c r="R1006" s="398">
        <v>390925</v>
      </c>
      <c r="S1006" s="397"/>
      <c r="T1006" s="157">
        <v>2</v>
      </c>
    </row>
    <row r="1007" spans="2:20" ht="24.75" customHeight="1">
      <c r="B1007" s="170" t="s">
        <v>213</v>
      </c>
      <c r="C1007" s="396">
        <f>'●1-5DB'!QB17</f>
        <v>3479616</v>
      </c>
      <c r="D1007" s="397"/>
      <c r="E1007" s="177">
        <f t="shared" si="72"/>
        <v>15</v>
      </c>
      <c r="F1007" s="398">
        <v>3428264</v>
      </c>
      <c r="G1007" s="397"/>
      <c r="H1007" s="181">
        <v>16</v>
      </c>
      <c r="I1007" s="396">
        <f>'●1-5DB'!QC17</f>
        <v>409636</v>
      </c>
      <c r="J1007" s="397"/>
      <c r="K1007" s="177">
        <f t="shared" si="73"/>
        <v>4</v>
      </c>
      <c r="L1007" s="398">
        <v>397046</v>
      </c>
      <c r="M1007" s="397"/>
      <c r="N1007" s="181">
        <v>4</v>
      </c>
      <c r="O1007" s="396">
        <f>'●1-5DB'!QD17</f>
        <v>126367</v>
      </c>
      <c r="P1007" s="397"/>
      <c r="Q1007" s="177">
        <f t="shared" si="74"/>
        <v>10</v>
      </c>
      <c r="R1007" s="398">
        <v>79844</v>
      </c>
      <c r="S1007" s="397"/>
      <c r="T1007" s="157">
        <v>14</v>
      </c>
    </row>
    <row r="1008" spans="2:20" ht="24.75" customHeight="1">
      <c r="B1008" s="170" t="s">
        <v>214</v>
      </c>
      <c r="C1008" s="396">
        <f>'●1-5DB'!QB18</f>
        <v>3829967</v>
      </c>
      <c r="D1008" s="397"/>
      <c r="E1008" s="177">
        <f t="shared" si="72"/>
        <v>13</v>
      </c>
      <c r="F1008" s="398">
        <v>3759957</v>
      </c>
      <c r="G1008" s="397"/>
      <c r="H1008" s="181">
        <v>14</v>
      </c>
      <c r="I1008" s="396">
        <f>'●1-5DB'!QC18</f>
        <v>189294</v>
      </c>
      <c r="J1008" s="397"/>
      <c r="K1008" s="177">
        <f t="shared" si="73"/>
        <v>16</v>
      </c>
      <c r="L1008" s="398">
        <v>187070</v>
      </c>
      <c r="M1008" s="397"/>
      <c r="N1008" s="181">
        <v>16</v>
      </c>
      <c r="O1008" s="396">
        <f>'●1-5DB'!QD18</f>
        <v>65118</v>
      </c>
      <c r="P1008" s="397"/>
      <c r="Q1008" s="177">
        <f t="shared" si="74"/>
        <v>15</v>
      </c>
      <c r="R1008" s="398">
        <v>73943</v>
      </c>
      <c r="S1008" s="397"/>
      <c r="T1008" s="157">
        <v>17</v>
      </c>
    </row>
    <row r="1009" spans="2:20" ht="24.75" customHeight="1">
      <c r="B1009" s="170" t="s">
        <v>215</v>
      </c>
      <c r="C1009" s="396">
        <f>'●1-5DB'!QB19</f>
        <v>1917107</v>
      </c>
      <c r="D1009" s="397"/>
      <c r="E1009" s="177">
        <f t="shared" si="72"/>
        <v>24</v>
      </c>
      <c r="F1009" s="398">
        <v>1778260</v>
      </c>
      <c r="G1009" s="397"/>
      <c r="H1009" s="181">
        <v>25</v>
      </c>
      <c r="I1009" s="396">
        <f>'●1-5DB'!QC19</f>
        <v>158934</v>
      </c>
      <c r="J1009" s="397"/>
      <c r="K1009" s="177">
        <f t="shared" si="73"/>
        <v>18</v>
      </c>
      <c r="L1009" s="398">
        <v>158886</v>
      </c>
      <c r="M1009" s="397"/>
      <c r="N1009" s="181">
        <v>18</v>
      </c>
      <c r="O1009" s="396">
        <f>'●1-5DB'!QD19</f>
        <v>52731</v>
      </c>
      <c r="P1009" s="397"/>
      <c r="Q1009" s="177">
        <f t="shared" si="74"/>
        <v>22</v>
      </c>
      <c r="R1009" s="398">
        <v>44799</v>
      </c>
      <c r="S1009" s="397"/>
      <c r="T1009" s="157">
        <v>23</v>
      </c>
    </row>
    <row r="1010" spans="2:20" ht="24.75" customHeight="1">
      <c r="B1010" s="171" t="s">
        <v>216</v>
      </c>
      <c r="C1010" s="402">
        <f>'●1-5DB'!QB20</f>
        <v>2175498</v>
      </c>
      <c r="D1010" s="403"/>
      <c r="E1010" s="178">
        <f t="shared" si="72"/>
        <v>21</v>
      </c>
      <c r="F1010" s="404">
        <v>2136435</v>
      </c>
      <c r="G1010" s="403"/>
      <c r="H1010" s="182">
        <v>21</v>
      </c>
      <c r="I1010" s="402">
        <f>'●1-5DB'!QC20</f>
        <v>208265</v>
      </c>
      <c r="J1010" s="403"/>
      <c r="K1010" s="178">
        <f t="shared" si="73"/>
        <v>14</v>
      </c>
      <c r="L1010" s="404">
        <v>201929</v>
      </c>
      <c r="M1010" s="403"/>
      <c r="N1010" s="182">
        <v>15</v>
      </c>
      <c r="O1010" s="402">
        <f>'●1-5DB'!QD20</f>
        <v>42614</v>
      </c>
      <c r="P1010" s="403"/>
      <c r="Q1010" s="178">
        <f t="shared" si="74"/>
        <v>24</v>
      </c>
      <c r="R1010" s="404">
        <v>40861</v>
      </c>
      <c r="S1010" s="403"/>
      <c r="T1010" s="175">
        <v>24</v>
      </c>
    </row>
    <row r="1011" spans="2:20" ht="24.75" customHeight="1">
      <c r="B1011" s="170" t="s">
        <v>217</v>
      </c>
      <c r="C1011" s="396">
        <f>'●1-5DB'!QB21</f>
        <v>2117435</v>
      </c>
      <c r="D1011" s="397"/>
      <c r="E1011" s="177">
        <f t="shared" si="72"/>
        <v>22</v>
      </c>
      <c r="F1011" s="398">
        <v>1791552</v>
      </c>
      <c r="G1011" s="397"/>
      <c r="H1011" s="181">
        <v>24</v>
      </c>
      <c r="I1011" s="396">
        <f>'●1-5DB'!QC21</f>
        <v>80333</v>
      </c>
      <c r="J1011" s="397"/>
      <c r="K1011" s="177">
        <f t="shared" si="73"/>
        <v>23</v>
      </c>
      <c r="L1011" s="398">
        <v>72659</v>
      </c>
      <c r="M1011" s="397"/>
      <c r="N1011" s="181">
        <v>23</v>
      </c>
      <c r="O1011" s="396">
        <f>'●1-5DB'!QD21</f>
        <v>44208</v>
      </c>
      <c r="P1011" s="397"/>
      <c r="Q1011" s="177">
        <f t="shared" si="74"/>
        <v>23</v>
      </c>
      <c r="R1011" s="398">
        <v>36047</v>
      </c>
      <c r="S1011" s="397"/>
      <c r="T1011" s="157">
        <v>25</v>
      </c>
    </row>
    <row r="1012" spans="2:20" ht="24.75" customHeight="1">
      <c r="B1012" s="170" t="s">
        <v>218</v>
      </c>
      <c r="C1012" s="396">
        <f>'●1-5DB'!QB22</f>
        <v>2245392</v>
      </c>
      <c r="D1012" s="397"/>
      <c r="E1012" s="177">
        <f t="shared" si="72"/>
        <v>20</v>
      </c>
      <c r="F1012" s="398">
        <v>2203440</v>
      </c>
      <c r="G1012" s="397"/>
      <c r="H1012" s="181">
        <v>20</v>
      </c>
      <c r="I1012" s="396">
        <f>'●1-5DB'!QC22</f>
        <v>40515</v>
      </c>
      <c r="J1012" s="397"/>
      <c r="K1012" s="177">
        <f t="shared" si="73"/>
        <v>25</v>
      </c>
      <c r="L1012" s="398">
        <v>40698</v>
      </c>
      <c r="M1012" s="397"/>
      <c r="N1012" s="181">
        <v>25</v>
      </c>
      <c r="O1012" s="396">
        <f>'●1-5DB'!QD22</f>
        <v>53914</v>
      </c>
      <c r="P1012" s="397"/>
      <c r="Q1012" s="177">
        <f t="shared" si="74"/>
        <v>21</v>
      </c>
      <c r="R1012" s="398">
        <v>47366</v>
      </c>
      <c r="S1012" s="397"/>
      <c r="T1012" s="157">
        <v>22</v>
      </c>
    </row>
    <row r="1013" spans="2:20" ht="24.75" customHeight="1">
      <c r="B1013" s="170" t="s">
        <v>219</v>
      </c>
      <c r="C1013" s="396">
        <f>'●1-5DB'!QB23</f>
        <v>1758454</v>
      </c>
      <c r="D1013" s="397"/>
      <c r="E1013" s="177">
        <f t="shared" si="72"/>
        <v>26</v>
      </c>
      <c r="F1013" s="398">
        <v>1737714</v>
      </c>
      <c r="G1013" s="397"/>
      <c r="H1013" s="181">
        <v>26</v>
      </c>
      <c r="I1013" s="396">
        <f>'●1-5DB'!QC23</f>
        <v>116364</v>
      </c>
      <c r="J1013" s="397"/>
      <c r="K1013" s="177">
        <f t="shared" si="73"/>
        <v>21</v>
      </c>
      <c r="L1013" s="398">
        <v>114522</v>
      </c>
      <c r="M1013" s="397"/>
      <c r="N1013" s="181">
        <v>22</v>
      </c>
      <c r="O1013" s="396">
        <f>'●1-5DB'!QD23</f>
        <v>59363</v>
      </c>
      <c r="P1013" s="397"/>
      <c r="Q1013" s="177">
        <f t="shared" si="74"/>
        <v>18</v>
      </c>
      <c r="R1013" s="398">
        <v>98765</v>
      </c>
      <c r="S1013" s="397"/>
      <c r="T1013" s="157">
        <v>11</v>
      </c>
    </row>
    <row r="1014" spans="2:20" ht="24.75" customHeight="1">
      <c r="B1014" s="170" t="s">
        <v>220</v>
      </c>
      <c r="C1014" s="396">
        <f>'●1-5DB'!QB24</f>
        <v>3096640</v>
      </c>
      <c r="D1014" s="397"/>
      <c r="E1014" s="177">
        <f t="shared" si="72"/>
        <v>18</v>
      </c>
      <c r="F1014" s="398">
        <v>3000448</v>
      </c>
      <c r="G1014" s="397"/>
      <c r="H1014" s="181">
        <v>18</v>
      </c>
      <c r="I1014" s="396">
        <f>'●1-5DB'!QC24</f>
        <v>210397</v>
      </c>
      <c r="J1014" s="397"/>
      <c r="K1014" s="177">
        <f t="shared" si="73"/>
        <v>13</v>
      </c>
      <c r="L1014" s="398">
        <v>205012</v>
      </c>
      <c r="M1014" s="397"/>
      <c r="N1014" s="181">
        <v>14</v>
      </c>
      <c r="O1014" s="396">
        <f>'●1-5DB'!QD24</f>
        <v>69857</v>
      </c>
      <c r="P1014" s="397"/>
      <c r="Q1014" s="177">
        <f t="shared" si="74"/>
        <v>13</v>
      </c>
      <c r="R1014" s="398">
        <v>119637</v>
      </c>
      <c r="S1014" s="397"/>
      <c r="T1014" s="157">
        <v>8</v>
      </c>
    </row>
    <row r="1015" spans="2:20" ht="24.75" customHeight="1">
      <c r="B1015" s="170" t="s">
        <v>221</v>
      </c>
      <c r="C1015" s="396">
        <f>'●1-5DB'!QB25</f>
        <v>1919638</v>
      </c>
      <c r="D1015" s="397"/>
      <c r="E1015" s="177">
        <f t="shared" si="72"/>
        <v>23</v>
      </c>
      <c r="F1015" s="398">
        <v>1955454</v>
      </c>
      <c r="G1015" s="397"/>
      <c r="H1015" s="181">
        <v>22</v>
      </c>
      <c r="I1015" s="396">
        <f>'●1-5DB'!QC25</f>
        <v>57619</v>
      </c>
      <c r="J1015" s="397"/>
      <c r="K1015" s="177">
        <f t="shared" si="73"/>
        <v>24</v>
      </c>
      <c r="L1015" s="398">
        <v>48914</v>
      </c>
      <c r="M1015" s="397"/>
      <c r="N1015" s="181">
        <v>24</v>
      </c>
      <c r="O1015" s="396">
        <f>'●1-5DB'!QD25</f>
        <v>56812</v>
      </c>
      <c r="P1015" s="397"/>
      <c r="Q1015" s="177">
        <f t="shared" si="74"/>
        <v>20</v>
      </c>
      <c r="R1015" s="398">
        <v>50182</v>
      </c>
      <c r="S1015" s="397"/>
      <c r="T1015" s="157">
        <v>20</v>
      </c>
    </row>
    <row r="1016" spans="2:20" ht="24.75" customHeight="1">
      <c r="B1016" s="170" t="s">
        <v>222</v>
      </c>
      <c r="C1016" s="396">
        <f>'●1-5DB'!QB26</f>
        <v>4123538</v>
      </c>
      <c r="D1016" s="397"/>
      <c r="E1016" s="177">
        <f t="shared" si="72"/>
        <v>12</v>
      </c>
      <c r="F1016" s="398">
        <v>3833306</v>
      </c>
      <c r="G1016" s="397"/>
      <c r="H1016" s="181">
        <v>13</v>
      </c>
      <c r="I1016" s="396">
        <f>'●1-5DB'!QC26</f>
        <v>258505</v>
      </c>
      <c r="J1016" s="397"/>
      <c r="K1016" s="177">
        <f t="shared" si="73"/>
        <v>11</v>
      </c>
      <c r="L1016" s="398">
        <v>260181</v>
      </c>
      <c r="M1016" s="397"/>
      <c r="N1016" s="181">
        <v>9</v>
      </c>
      <c r="O1016" s="396">
        <f>'●1-5DB'!QD26</f>
        <v>59057</v>
      </c>
      <c r="P1016" s="397"/>
      <c r="Q1016" s="177">
        <f t="shared" si="74"/>
        <v>19</v>
      </c>
      <c r="R1016" s="398">
        <v>63454</v>
      </c>
      <c r="S1016" s="397"/>
      <c r="T1016" s="157">
        <v>18</v>
      </c>
    </row>
    <row r="1017" spans="2:20" ht="24.75" customHeight="1">
      <c r="B1017" s="170" t="s">
        <v>223</v>
      </c>
      <c r="C1017" s="396">
        <f>'●1-5DB'!QB27</f>
        <v>2801820</v>
      </c>
      <c r="D1017" s="397"/>
      <c r="E1017" s="177">
        <f t="shared" si="72"/>
        <v>19</v>
      </c>
      <c r="F1017" s="398">
        <v>2755042</v>
      </c>
      <c r="G1017" s="397"/>
      <c r="H1017" s="181">
        <v>19</v>
      </c>
      <c r="I1017" s="396">
        <f>'●1-5DB'!QC27</f>
        <v>110293</v>
      </c>
      <c r="J1017" s="397"/>
      <c r="K1017" s="177">
        <f t="shared" si="73"/>
        <v>22</v>
      </c>
      <c r="L1017" s="398">
        <v>119384</v>
      </c>
      <c r="M1017" s="397"/>
      <c r="N1017" s="181">
        <v>21</v>
      </c>
      <c r="O1017" s="396">
        <f>'●1-5DB'!QD27</f>
        <v>64321</v>
      </c>
      <c r="P1017" s="397"/>
      <c r="Q1017" s="177">
        <f t="shared" si="74"/>
        <v>16</v>
      </c>
      <c r="R1017" s="398">
        <v>88633</v>
      </c>
      <c r="S1017" s="397"/>
      <c r="T1017" s="157">
        <v>12</v>
      </c>
    </row>
    <row r="1018" spans="2:20" ht="24.75" customHeight="1">
      <c r="B1018" s="170" t="s">
        <v>224</v>
      </c>
      <c r="C1018" s="396">
        <f>'●1-5DB'!QB28</f>
        <v>1906398</v>
      </c>
      <c r="D1018" s="397"/>
      <c r="E1018" s="177">
        <f t="shared" si="72"/>
        <v>25</v>
      </c>
      <c r="F1018" s="398">
        <v>1944015</v>
      </c>
      <c r="G1018" s="397"/>
      <c r="H1018" s="181">
        <v>23</v>
      </c>
      <c r="I1018" s="396">
        <f>'●1-5DB'!QC28</f>
        <v>134882</v>
      </c>
      <c r="J1018" s="397"/>
      <c r="K1018" s="177">
        <f t="shared" si="73"/>
        <v>20</v>
      </c>
      <c r="L1018" s="398">
        <v>137948</v>
      </c>
      <c r="M1018" s="397"/>
      <c r="N1018" s="181">
        <v>20</v>
      </c>
      <c r="O1018" s="396">
        <f>'●1-5DB'!QD28</f>
        <v>36708</v>
      </c>
      <c r="P1018" s="397"/>
      <c r="Q1018" s="177">
        <f t="shared" si="74"/>
        <v>26</v>
      </c>
      <c r="R1018" s="398">
        <v>31468</v>
      </c>
      <c r="S1018" s="397"/>
      <c r="T1018" s="157">
        <v>26</v>
      </c>
    </row>
    <row r="1019" spans="2:20" ht="24.75" customHeight="1">
      <c r="B1019" s="170" t="s">
        <v>225</v>
      </c>
      <c r="C1019" s="396">
        <f>'●1-5DB'!QB29</f>
        <v>3202102</v>
      </c>
      <c r="D1019" s="397"/>
      <c r="E1019" s="177">
        <f t="shared" si="72"/>
        <v>17</v>
      </c>
      <c r="F1019" s="398">
        <v>3193749</v>
      </c>
      <c r="G1019" s="397"/>
      <c r="H1019" s="181">
        <v>17</v>
      </c>
      <c r="I1019" s="396">
        <f>'●1-5DB'!QC29</f>
        <v>182496</v>
      </c>
      <c r="J1019" s="397"/>
      <c r="K1019" s="177">
        <f t="shared" si="73"/>
        <v>17</v>
      </c>
      <c r="L1019" s="398">
        <v>175746</v>
      </c>
      <c r="M1019" s="397"/>
      <c r="N1019" s="181">
        <v>17</v>
      </c>
      <c r="O1019" s="396">
        <f>'●1-5DB'!QD29</f>
        <v>344517</v>
      </c>
      <c r="P1019" s="397"/>
      <c r="Q1019" s="177">
        <f t="shared" si="74"/>
        <v>3</v>
      </c>
      <c r="R1019" s="398">
        <v>289254</v>
      </c>
      <c r="S1019" s="397"/>
      <c r="T1019" s="157">
        <v>4</v>
      </c>
    </row>
    <row r="1020" spans="2:20" ht="24.75" customHeight="1" thickBot="1">
      <c r="B1020" s="170" t="s">
        <v>226</v>
      </c>
      <c r="C1020" s="399">
        <f>'●1-5DB'!QB30</f>
        <v>5034512</v>
      </c>
      <c r="D1020" s="400"/>
      <c r="E1020" s="179">
        <f t="shared" si="72"/>
        <v>8</v>
      </c>
      <c r="F1020" s="398">
        <v>5108158</v>
      </c>
      <c r="G1020" s="397"/>
      <c r="H1020" s="181">
        <v>8</v>
      </c>
      <c r="I1020" s="399">
        <f>'●1-5DB'!QC30</f>
        <v>362002</v>
      </c>
      <c r="J1020" s="400"/>
      <c r="K1020" s="179">
        <f t="shared" si="73"/>
        <v>5</v>
      </c>
      <c r="L1020" s="398">
        <v>362579</v>
      </c>
      <c r="M1020" s="397"/>
      <c r="N1020" s="181">
        <v>6</v>
      </c>
      <c r="O1020" s="399">
        <f>'●1-5DB'!QD30</f>
        <v>66343</v>
      </c>
      <c r="P1020" s="400"/>
      <c r="Q1020" s="179">
        <f t="shared" si="74"/>
        <v>14</v>
      </c>
      <c r="R1020" s="398">
        <v>78000</v>
      </c>
      <c r="S1020" s="397"/>
      <c r="T1020" s="157">
        <v>15</v>
      </c>
    </row>
    <row r="1021" spans="2:20" ht="24.75" customHeight="1">
      <c r="C1021" s="166"/>
      <c r="D1021" s="166"/>
      <c r="E1021" s="166"/>
      <c r="F1021" s="166"/>
      <c r="G1021" s="166"/>
      <c r="H1021" s="166"/>
      <c r="I1021" s="166"/>
      <c r="J1021" s="166"/>
      <c r="K1021" s="166"/>
      <c r="L1021" s="166"/>
      <c r="M1021" s="166"/>
      <c r="P1021" s="166"/>
    </row>
    <row r="1022" spans="2:20" ht="24.75" customHeight="1">
      <c r="I1022" s="82"/>
      <c r="J1022" s="82"/>
      <c r="K1022" s="82"/>
      <c r="L1022" s="82"/>
      <c r="M1022" s="82"/>
      <c r="P1022" s="82"/>
    </row>
    <row r="1023" spans="2:20" ht="24.75" customHeight="1">
      <c r="B1023" s="85" t="s">
        <v>346</v>
      </c>
      <c r="H1023" s="132"/>
      <c r="I1023" s="82"/>
      <c r="J1023" s="82"/>
      <c r="K1023" s="82"/>
      <c r="L1023" s="82"/>
      <c r="M1023" s="82"/>
      <c r="P1023" s="82"/>
      <c r="T1023" s="158"/>
    </row>
    <row r="1024" spans="2:20" ht="24.75" customHeight="1" thickBot="1">
      <c r="B1024" s="408" t="s">
        <v>253</v>
      </c>
      <c r="C1024" s="528" t="str">
        <f>'●1-5DB'!QE4</f>
        <v>商工費</v>
      </c>
      <c r="D1024" s="528"/>
      <c r="E1024" s="528"/>
      <c r="F1024" s="410"/>
      <c r="G1024" s="410"/>
      <c r="H1024" s="410"/>
      <c r="I1024" s="528" t="str">
        <f>'●1-5DB'!QF4</f>
        <v>土木費</v>
      </c>
      <c r="J1024" s="528"/>
      <c r="K1024" s="528"/>
      <c r="L1024" s="410"/>
      <c r="M1024" s="410"/>
      <c r="N1024" s="410"/>
      <c r="O1024" s="528" t="str">
        <f>'●1-5DB'!QG4</f>
        <v>消防費</v>
      </c>
      <c r="P1024" s="528"/>
      <c r="Q1024" s="528"/>
      <c r="R1024" s="410"/>
      <c r="S1024" s="410"/>
      <c r="T1024" s="410"/>
    </row>
    <row r="1025" spans="2:20" ht="24.75" customHeight="1">
      <c r="B1025" s="367"/>
      <c r="C1025" s="340" t="s">
        <v>760</v>
      </c>
      <c r="D1025" s="341"/>
      <c r="E1025" s="342"/>
      <c r="F1025" s="343" t="s">
        <v>759</v>
      </c>
      <c r="G1025" s="338"/>
      <c r="H1025" s="339"/>
      <c r="I1025" s="340" t="s">
        <v>760</v>
      </c>
      <c r="J1025" s="341"/>
      <c r="K1025" s="342"/>
      <c r="L1025" s="343" t="s">
        <v>759</v>
      </c>
      <c r="M1025" s="338"/>
      <c r="N1025" s="339"/>
      <c r="O1025" s="340" t="s">
        <v>760</v>
      </c>
      <c r="P1025" s="341"/>
      <c r="Q1025" s="342"/>
      <c r="R1025" s="343" t="s">
        <v>759</v>
      </c>
      <c r="S1025" s="338"/>
      <c r="T1025" s="339"/>
    </row>
    <row r="1026" spans="2:20" ht="24.75" customHeight="1">
      <c r="B1026" s="367"/>
      <c r="C1026" s="345"/>
      <c r="D1026" s="378"/>
      <c r="E1026" s="176" t="s">
        <v>340</v>
      </c>
      <c r="F1026" s="378"/>
      <c r="G1026" s="378"/>
      <c r="H1026" s="180" t="s">
        <v>340</v>
      </c>
      <c r="I1026" s="345"/>
      <c r="J1026" s="378"/>
      <c r="K1026" s="176" t="s">
        <v>340</v>
      </c>
      <c r="L1026" s="378"/>
      <c r="M1026" s="378"/>
      <c r="N1026" s="180" t="s">
        <v>340</v>
      </c>
      <c r="O1026" s="345"/>
      <c r="P1026" s="378"/>
      <c r="Q1026" s="176" t="s">
        <v>340</v>
      </c>
      <c r="R1026" s="378"/>
      <c r="S1026" s="378"/>
      <c r="T1026" s="156" t="s">
        <v>340</v>
      </c>
    </row>
    <row r="1027" spans="2:20" ht="24.75" customHeight="1">
      <c r="B1027" s="170" t="s">
        <v>201</v>
      </c>
      <c r="C1027" s="396">
        <f>'●1-5DB'!QE5</f>
        <v>1803096</v>
      </c>
      <c r="D1027" s="397"/>
      <c r="E1027" s="177">
        <f>IF(C1027="-","-",RANK(C1027,C$1027:D$1052))</f>
        <v>1</v>
      </c>
      <c r="F1027" s="398">
        <v>1697672</v>
      </c>
      <c r="G1027" s="397"/>
      <c r="H1027" s="181">
        <v>1</v>
      </c>
      <c r="I1027" s="396">
        <f>'●1-5DB'!QF5</f>
        <v>18025626</v>
      </c>
      <c r="J1027" s="397"/>
      <c r="K1027" s="177">
        <f>IF(I1027="-","-",RANK(I1027,I$1027:J$1052))</f>
        <v>1</v>
      </c>
      <c r="L1027" s="398">
        <v>20519151</v>
      </c>
      <c r="M1027" s="397"/>
      <c r="N1027" s="181">
        <v>1</v>
      </c>
      <c r="O1027" s="396">
        <f>'●1-5DB'!QG5</f>
        <v>6774261</v>
      </c>
      <c r="P1027" s="397"/>
      <c r="Q1027" s="177">
        <f>IF(O1027="-","-",RANK(O1027,O$1027:P$1052))</f>
        <v>1</v>
      </c>
      <c r="R1027" s="398">
        <v>6779288</v>
      </c>
      <c r="S1027" s="397"/>
      <c r="T1027" s="157">
        <v>1</v>
      </c>
    </row>
    <row r="1028" spans="2:20" ht="24.75" customHeight="1">
      <c r="B1028" s="170" t="s">
        <v>202</v>
      </c>
      <c r="C1028" s="396">
        <f>'●1-5DB'!QE6</f>
        <v>434721</v>
      </c>
      <c r="D1028" s="397"/>
      <c r="E1028" s="177">
        <f t="shared" ref="E1028:E1052" si="75">IF(C1028="-","-",RANK(C1028,C$1027:D$1052))</f>
        <v>8</v>
      </c>
      <c r="F1028" s="398">
        <v>363948</v>
      </c>
      <c r="G1028" s="397"/>
      <c r="H1028" s="181">
        <v>10</v>
      </c>
      <c r="I1028" s="396">
        <f>'●1-5DB'!QF6</f>
        <v>5476313</v>
      </c>
      <c r="J1028" s="397"/>
      <c r="K1028" s="177">
        <f t="shared" ref="K1028:K1052" si="76">IF(I1028="-","-",RANK(I1028,I$1027:J$1052))</f>
        <v>8</v>
      </c>
      <c r="L1028" s="398">
        <v>7170074</v>
      </c>
      <c r="M1028" s="397"/>
      <c r="N1028" s="181">
        <v>6</v>
      </c>
      <c r="O1028" s="396">
        <f>'●1-5DB'!QG6</f>
        <v>2120862</v>
      </c>
      <c r="P1028" s="397"/>
      <c r="Q1028" s="177">
        <f t="shared" ref="Q1028:Q1052" si="77">IF(O1028="-","-",RANK(O1028,O$1027:P$1052))</f>
        <v>9</v>
      </c>
      <c r="R1028" s="398">
        <v>2428296</v>
      </c>
      <c r="S1028" s="397"/>
      <c r="T1028" s="157">
        <v>7</v>
      </c>
    </row>
    <row r="1029" spans="2:20" ht="24.75" customHeight="1">
      <c r="B1029" s="170" t="s">
        <v>203</v>
      </c>
      <c r="C1029" s="396">
        <f>'●1-5DB'!QE7</f>
        <v>447231</v>
      </c>
      <c r="D1029" s="397"/>
      <c r="E1029" s="177">
        <f t="shared" si="75"/>
        <v>7</v>
      </c>
      <c r="F1029" s="398">
        <v>410815</v>
      </c>
      <c r="G1029" s="397"/>
      <c r="H1029" s="181">
        <v>6</v>
      </c>
      <c r="I1029" s="396">
        <f>'●1-5DB'!QF7</f>
        <v>5612713</v>
      </c>
      <c r="J1029" s="397"/>
      <c r="K1029" s="177">
        <f t="shared" si="76"/>
        <v>7</v>
      </c>
      <c r="L1029" s="398">
        <v>6320625</v>
      </c>
      <c r="M1029" s="397"/>
      <c r="N1029" s="181">
        <v>8</v>
      </c>
      <c r="O1029" s="396">
        <f>'●1-5DB'!QG7</f>
        <v>1968956</v>
      </c>
      <c r="P1029" s="397"/>
      <c r="Q1029" s="177">
        <f t="shared" si="77"/>
        <v>11</v>
      </c>
      <c r="R1029" s="398">
        <v>2017824</v>
      </c>
      <c r="S1029" s="397"/>
      <c r="T1029" s="157">
        <v>11</v>
      </c>
    </row>
    <row r="1030" spans="2:20" ht="24.75" customHeight="1">
      <c r="B1030" s="170" t="s">
        <v>204</v>
      </c>
      <c r="C1030" s="396">
        <f>'●1-5DB'!QE8</f>
        <v>511593</v>
      </c>
      <c r="D1030" s="397"/>
      <c r="E1030" s="177">
        <f t="shared" si="75"/>
        <v>4</v>
      </c>
      <c r="F1030" s="398">
        <v>410312</v>
      </c>
      <c r="G1030" s="397"/>
      <c r="H1030" s="181">
        <v>7</v>
      </c>
      <c r="I1030" s="396">
        <f>'●1-5DB'!QF8</f>
        <v>4751433</v>
      </c>
      <c r="J1030" s="397"/>
      <c r="K1030" s="177">
        <f t="shared" si="76"/>
        <v>9</v>
      </c>
      <c r="L1030" s="398">
        <v>5271760</v>
      </c>
      <c r="M1030" s="397"/>
      <c r="N1030" s="181">
        <v>9</v>
      </c>
      <c r="O1030" s="396">
        <f>'●1-5DB'!QG8</f>
        <v>2253342</v>
      </c>
      <c r="P1030" s="397"/>
      <c r="Q1030" s="177">
        <f t="shared" si="77"/>
        <v>7</v>
      </c>
      <c r="R1030" s="398">
        <v>2236198</v>
      </c>
      <c r="S1030" s="397"/>
      <c r="T1030" s="157">
        <v>9</v>
      </c>
    </row>
    <row r="1031" spans="2:20" ht="24.75" customHeight="1">
      <c r="B1031" s="170" t="s">
        <v>205</v>
      </c>
      <c r="C1031" s="396">
        <f>'●1-5DB'!QE9</f>
        <v>470699</v>
      </c>
      <c r="D1031" s="397"/>
      <c r="E1031" s="177">
        <f t="shared" si="75"/>
        <v>5</v>
      </c>
      <c r="F1031" s="398">
        <v>495873</v>
      </c>
      <c r="G1031" s="397"/>
      <c r="H1031" s="181">
        <v>3</v>
      </c>
      <c r="I1031" s="396">
        <f>'●1-5DB'!QF9</f>
        <v>3511676</v>
      </c>
      <c r="J1031" s="397"/>
      <c r="K1031" s="177">
        <f t="shared" si="76"/>
        <v>15</v>
      </c>
      <c r="L1031" s="398">
        <v>3869498</v>
      </c>
      <c r="M1031" s="397"/>
      <c r="N1031" s="181">
        <v>17</v>
      </c>
      <c r="O1031" s="396">
        <f>'●1-5DB'!QG9</f>
        <v>1659094</v>
      </c>
      <c r="P1031" s="397"/>
      <c r="Q1031" s="177">
        <f t="shared" si="77"/>
        <v>14</v>
      </c>
      <c r="R1031" s="398">
        <v>1680755</v>
      </c>
      <c r="S1031" s="397"/>
      <c r="T1031" s="157">
        <v>18</v>
      </c>
    </row>
    <row r="1032" spans="2:20" ht="24.75" customHeight="1">
      <c r="B1032" s="170" t="s">
        <v>206</v>
      </c>
      <c r="C1032" s="396">
        <f>'●1-5DB'!QE10</f>
        <v>393948</v>
      </c>
      <c r="D1032" s="397"/>
      <c r="E1032" s="177">
        <f t="shared" si="75"/>
        <v>9</v>
      </c>
      <c r="F1032" s="398">
        <v>386619</v>
      </c>
      <c r="G1032" s="397"/>
      <c r="H1032" s="181">
        <v>8</v>
      </c>
      <c r="I1032" s="396">
        <f>'●1-5DB'!QF10</f>
        <v>8370990</v>
      </c>
      <c r="J1032" s="397"/>
      <c r="K1032" s="177">
        <f t="shared" si="76"/>
        <v>5</v>
      </c>
      <c r="L1032" s="398">
        <v>13554443</v>
      </c>
      <c r="M1032" s="397"/>
      <c r="N1032" s="181">
        <v>2</v>
      </c>
      <c r="O1032" s="396">
        <f>'●1-5DB'!QG10</f>
        <v>2895250</v>
      </c>
      <c r="P1032" s="397"/>
      <c r="Q1032" s="177">
        <f t="shared" si="77"/>
        <v>3</v>
      </c>
      <c r="R1032" s="398">
        <v>2969459</v>
      </c>
      <c r="S1032" s="397"/>
      <c r="T1032" s="157">
        <v>4</v>
      </c>
    </row>
    <row r="1033" spans="2:20" ht="24.75" customHeight="1">
      <c r="B1033" s="170" t="s">
        <v>207</v>
      </c>
      <c r="C1033" s="396">
        <f>'●1-5DB'!QE11</f>
        <v>196397</v>
      </c>
      <c r="D1033" s="397"/>
      <c r="E1033" s="177">
        <f t="shared" si="75"/>
        <v>19</v>
      </c>
      <c r="F1033" s="398">
        <v>199545</v>
      </c>
      <c r="G1033" s="397"/>
      <c r="H1033" s="181">
        <v>19</v>
      </c>
      <c r="I1033" s="396">
        <f>'●1-5DB'!QF11</f>
        <v>3265663</v>
      </c>
      <c r="J1033" s="397"/>
      <c r="K1033" s="177">
        <f t="shared" si="76"/>
        <v>16</v>
      </c>
      <c r="L1033" s="398">
        <v>5117259</v>
      </c>
      <c r="M1033" s="397"/>
      <c r="N1033" s="181">
        <v>10</v>
      </c>
      <c r="O1033" s="396">
        <f>'●1-5DB'!QG11</f>
        <v>1502435</v>
      </c>
      <c r="P1033" s="397"/>
      <c r="Q1033" s="177">
        <f t="shared" si="77"/>
        <v>17</v>
      </c>
      <c r="R1033" s="398">
        <v>1432212</v>
      </c>
      <c r="S1033" s="397"/>
      <c r="T1033" s="157">
        <v>19</v>
      </c>
    </row>
    <row r="1034" spans="2:20" ht="24.75" customHeight="1">
      <c r="B1034" s="170" t="s">
        <v>208</v>
      </c>
      <c r="C1034" s="396">
        <f>'●1-5DB'!QE12</f>
        <v>331774</v>
      </c>
      <c r="D1034" s="397"/>
      <c r="E1034" s="177">
        <f t="shared" si="75"/>
        <v>12</v>
      </c>
      <c r="F1034" s="398">
        <v>337740</v>
      </c>
      <c r="G1034" s="397"/>
      <c r="H1034" s="181">
        <v>11</v>
      </c>
      <c r="I1034" s="396">
        <f>'●1-5DB'!QF12</f>
        <v>9794244</v>
      </c>
      <c r="J1034" s="397"/>
      <c r="K1034" s="177">
        <f t="shared" si="76"/>
        <v>4</v>
      </c>
      <c r="L1034" s="398">
        <v>9348298</v>
      </c>
      <c r="M1034" s="397"/>
      <c r="N1034" s="181">
        <v>4</v>
      </c>
      <c r="O1034" s="396">
        <f>'●1-5DB'!QG12</f>
        <v>2733978</v>
      </c>
      <c r="P1034" s="397"/>
      <c r="Q1034" s="177">
        <f t="shared" si="77"/>
        <v>4</v>
      </c>
      <c r="R1034" s="398">
        <v>3133028</v>
      </c>
      <c r="S1034" s="397"/>
      <c r="T1034" s="157">
        <v>3</v>
      </c>
    </row>
    <row r="1035" spans="2:20" ht="24.75" customHeight="1">
      <c r="B1035" s="170" t="s">
        <v>209</v>
      </c>
      <c r="C1035" s="396">
        <f>'●1-5DB'!QE13</f>
        <v>892367</v>
      </c>
      <c r="D1035" s="397"/>
      <c r="E1035" s="177">
        <f t="shared" si="75"/>
        <v>2</v>
      </c>
      <c r="F1035" s="398">
        <v>785144</v>
      </c>
      <c r="G1035" s="397"/>
      <c r="H1035" s="181">
        <v>2</v>
      </c>
      <c r="I1035" s="396">
        <f>'●1-5DB'!QF13</f>
        <v>10897657</v>
      </c>
      <c r="J1035" s="397"/>
      <c r="K1035" s="177">
        <f t="shared" si="76"/>
        <v>3</v>
      </c>
      <c r="L1035" s="398">
        <v>9887358</v>
      </c>
      <c r="M1035" s="397"/>
      <c r="N1035" s="181">
        <v>3</v>
      </c>
      <c r="O1035" s="396">
        <f>'●1-5DB'!QG13</f>
        <v>5070863</v>
      </c>
      <c r="P1035" s="397"/>
      <c r="Q1035" s="177">
        <f t="shared" si="77"/>
        <v>2</v>
      </c>
      <c r="R1035" s="398">
        <v>5182012</v>
      </c>
      <c r="S1035" s="397"/>
      <c r="T1035" s="157">
        <v>2</v>
      </c>
    </row>
    <row r="1036" spans="2:20" ht="24.75" customHeight="1">
      <c r="B1036" s="170" t="s">
        <v>210</v>
      </c>
      <c r="C1036" s="396">
        <f>'●1-5DB'!QE14</f>
        <v>145864</v>
      </c>
      <c r="D1036" s="397"/>
      <c r="E1036" s="177">
        <f t="shared" si="75"/>
        <v>21</v>
      </c>
      <c r="F1036" s="398">
        <v>194038</v>
      </c>
      <c r="G1036" s="397"/>
      <c r="H1036" s="181">
        <v>20</v>
      </c>
      <c r="I1036" s="396">
        <f>'●1-5DB'!QF14</f>
        <v>3159243</v>
      </c>
      <c r="J1036" s="397"/>
      <c r="K1036" s="177">
        <f t="shared" si="76"/>
        <v>17</v>
      </c>
      <c r="L1036" s="398">
        <v>4389638</v>
      </c>
      <c r="M1036" s="397"/>
      <c r="N1036" s="181">
        <v>14</v>
      </c>
      <c r="O1036" s="396">
        <f>'●1-5DB'!QG14</f>
        <v>1469506</v>
      </c>
      <c r="P1036" s="397"/>
      <c r="Q1036" s="177">
        <f t="shared" si="77"/>
        <v>18</v>
      </c>
      <c r="R1036" s="398">
        <v>1768326</v>
      </c>
      <c r="S1036" s="397"/>
      <c r="T1036" s="157">
        <v>13</v>
      </c>
    </row>
    <row r="1037" spans="2:20" ht="24.75" customHeight="1">
      <c r="B1037" s="170" t="s">
        <v>211</v>
      </c>
      <c r="C1037" s="396">
        <f>'●1-5DB'!QE15</f>
        <v>168715</v>
      </c>
      <c r="D1037" s="397"/>
      <c r="E1037" s="177">
        <f t="shared" si="75"/>
        <v>20</v>
      </c>
      <c r="F1037" s="398">
        <v>170955</v>
      </c>
      <c r="G1037" s="397"/>
      <c r="H1037" s="181">
        <v>21</v>
      </c>
      <c r="I1037" s="396">
        <f>'●1-5DB'!QF15</f>
        <v>4177938</v>
      </c>
      <c r="J1037" s="397"/>
      <c r="K1037" s="177">
        <f t="shared" si="76"/>
        <v>12</v>
      </c>
      <c r="L1037" s="398">
        <v>4290863</v>
      </c>
      <c r="M1037" s="397"/>
      <c r="N1037" s="181">
        <v>15</v>
      </c>
      <c r="O1037" s="396">
        <f>'●1-5DB'!QG15</f>
        <v>2204826</v>
      </c>
      <c r="P1037" s="397"/>
      <c r="Q1037" s="177">
        <f t="shared" si="77"/>
        <v>8</v>
      </c>
      <c r="R1037" s="398">
        <v>2228451</v>
      </c>
      <c r="S1037" s="397"/>
      <c r="T1037" s="157">
        <v>10</v>
      </c>
    </row>
    <row r="1038" spans="2:20" ht="24.75" customHeight="1">
      <c r="B1038" s="170" t="s">
        <v>212</v>
      </c>
      <c r="C1038" s="396">
        <f>'●1-5DB'!QE16</f>
        <v>537335</v>
      </c>
      <c r="D1038" s="397"/>
      <c r="E1038" s="177">
        <f t="shared" si="75"/>
        <v>3</v>
      </c>
      <c r="F1038" s="398">
        <v>470627</v>
      </c>
      <c r="G1038" s="397"/>
      <c r="H1038" s="181">
        <v>4</v>
      </c>
      <c r="I1038" s="396">
        <f>'●1-5DB'!QF16</f>
        <v>8068462</v>
      </c>
      <c r="J1038" s="397"/>
      <c r="K1038" s="177">
        <f t="shared" si="76"/>
        <v>6</v>
      </c>
      <c r="L1038" s="398">
        <v>8866117</v>
      </c>
      <c r="M1038" s="397"/>
      <c r="N1038" s="181">
        <v>5</v>
      </c>
      <c r="O1038" s="396">
        <f>'●1-5DB'!QG16</f>
        <v>2437001</v>
      </c>
      <c r="P1038" s="397"/>
      <c r="Q1038" s="177">
        <f t="shared" si="77"/>
        <v>5</v>
      </c>
      <c r="R1038" s="398">
        <v>2437412</v>
      </c>
      <c r="S1038" s="397"/>
      <c r="T1038" s="157">
        <v>6</v>
      </c>
    </row>
    <row r="1039" spans="2:20" ht="24.75" customHeight="1">
      <c r="B1039" s="170" t="s">
        <v>213</v>
      </c>
      <c r="C1039" s="396">
        <f>'●1-5DB'!QE17</f>
        <v>122699</v>
      </c>
      <c r="D1039" s="397"/>
      <c r="E1039" s="177">
        <f t="shared" si="75"/>
        <v>22</v>
      </c>
      <c r="F1039" s="398">
        <v>148383</v>
      </c>
      <c r="G1039" s="397"/>
      <c r="H1039" s="181">
        <v>22</v>
      </c>
      <c r="I1039" s="396">
        <f>'●1-5DB'!QF17</f>
        <v>4224793</v>
      </c>
      <c r="J1039" s="397"/>
      <c r="K1039" s="177">
        <f t="shared" si="76"/>
        <v>11</v>
      </c>
      <c r="L1039" s="398">
        <v>4604440</v>
      </c>
      <c r="M1039" s="397"/>
      <c r="N1039" s="181">
        <v>12</v>
      </c>
      <c r="O1039" s="396">
        <f>'●1-5DB'!QG17</f>
        <v>1720760</v>
      </c>
      <c r="P1039" s="397"/>
      <c r="Q1039" s="177">
        <f t="shared" si="77"/>
        <v>13</v>
      </c>
      <c r="R1039" s="398">
        <v>1725327</v>
      </c>
      <c r="S1039" s="397"/>
      <c r="T1039" s="157">
        <v>14</v>
      </c>
    </row>
    <row r="1040" spans="2:20" ht="24.75" customHeight="1">
      <c r="B1040" s="170" t="s">
        <v>214</v>
      </c>
      <c r="C1040" s="396">
        <f>'●1-5DB'!QE18</f>
        <v>87984</v>
      </c>
      <c r="D1040" s="397"/>
      <c r="E1040" s="177">
        <f t="shared" si="75"/>
        <v>26</v>
      </c>
      <c r="F1040" s="398">
        <v>89582</v>
      </c>
      <c r="G1040" s="397"/>
      <c r="H1040" s="181">
        <v>24</v>
      </c>
      <c r="I1040" s="396">
        <f>'●1-5DB'!QF18</f>
        <v>11053173</v>
      </c>
      <c r="J1040" s="397"/>
      <c r="K1040" s="177">
        <f t="shared" si="76"/>
        <v>2</v>
      </c>
      <c r="L1040" s="398">
        <v>6342697</v>
      </c>
      <c r="M1040" s="397"/>
      <c r="N1040" s="181">
        <v>7</v>
      </c>
      <c r="O1040" s="396">
        <f>'●1-5DB'!QG18</f>
        <v>1547325</v>
      </c>
      <c r="P1040" s="397"/>
      <c r="Q1040" s="177">
        <f t="shared" si="77"/>
        <v>16</v>
      </c>
      <c r="R1040" s="398">
        <v>1711340</v>
      </c>
      <c r="S1040" s="397"/>
      <c r="T1040" s="157">
        <v>15</v>
      </c>
    </row>
    <row r="1041" spans="2:20" ht="24.75" customHeight="1">
      <c r="B1041" s="170" t="s">
        <v>215</v>
      </c>
      <c r="C1041" s="396">
        <f>'●1-5DB'!QE19</f>
        <v>353254</v>
      </c>
      <c r="D1041" s="397"/>
      <c r="E1041" s="177">
        <f t="shared" si="75"/>
        <v>11</v>
      </c>
      <c r="F1041" s="398">
        <v>384792</v>
      </c>
      <c r="G1041" s="397"/>
      <c r="H1041" s="181">
        <v>9</v>
      </c>
      <c r="I1041" s="396">
        <f>'●1-5DB'!QF19</f>
        <v>2938882</v>
      </c>
      <c r="J1041" s="397"/>
      <c r="K1041" s="177">
        <f t="shared" si="76"/>
        <v>18</v>
      </c>
      <c r="L1041" s="398">
        <v>4474507</v>
      </c>
      <c r="M1041" s="397"/>
      <c r="N1041" s="181">
        <v>13</v>
      </c>
      <c r="O1041" s="396">
        <f>'●1-5DB'!QG19</f>
        <v>1045197</v>
      </c>
      <c r="P1041" s="397"/>
      <c r="Q1041" s="177">
        <f t="shared" si="77"/>
        <v>24</v>
      </c>
      <c r="R1041" s="398">
        <v>1197006</v>
      </c>
      <c r="S1041" s="397"/>
      <c r="T1041" s="157">
        <v>21</v>
      </c>
    </row>
    <row r="1042" spans="2:20" ht="24.75" customHeight="1">
      <c r="B1042" s="171" t="s">
        <v>216</v>
      </c>
      <c r="C1042" s="402">
        <f>'●1-5DB'!QE20</f>
        <v>244541</v>
      </c>
      <c r="D1042" s="403"/>
      <c r="E1042" s="178">
        <f t="shared" si="75"/>
        <v>16</v>
      </c>
      <c r="F1042" s="404">
        <v>245278</v>
      </c>
      <c r="G1042" s="403"/>
      <c r="H1042" s="182">
        <v>15</v>
      </c>
      <c r="I1042" s="402">
        <f>'●1-5DB'!QF20</f>
        <v>2311555</v>
      </c>
      <c r="J1042" s="403"/>
      <c r="K1042" s="178">
        <f t="shared" si="76"/>
        <v>23</v>
      </c>
      <c r="L1042" s="404">
        <v>1574840</v>
      </c>
      <c r="M1042" s="403"/>
      <c r="N1042" s="182">
        <v>24</v>
      </c>
      <c r="O1042" s="402">
        <f>'●1-5DB'!QG20</f>
        <v>1997533</v>
      </c>
      <c r="P1042" s="403"/>
      <c r="Q1042" s="178">
        <f t="shared" si="77"/>
        <v>10</v>
      </c>
      <c r="R1042" s="404">
        <v>2467588</v>
      </c>
      <c r="S1042" s="403"/>
      <c r="T1042" s="175">
        <v>5</v>
      </c>
    </row>
    <row r="1043" spans="2:20" ht="24.75" customHeight="1">
      <c r="B1043" s="170" t="s">
        <v>217</v>
      </c>
      <c r="C1043" s="396">
        <f>'●1-5DB'!QE21</f>
        <v>105510</v>
      </c>
      <c r="D1043" s="397"/>
      <c r="E1043" s="177">
        <f t="shared" si="75"/>
        <v>24</v>
      </c>
      <c r="F1043" s="398">
        <v>80795</v>
      </c>
      <c r="G1043" s="397"/>
      <c r="H1043" s="181">
        <v>25</v>
      </c>
      <c r="I1043" s="396">
        <f>'●1-5DB'!QF21</f>
        <v>1931757</v>
      </c>
      <c r="J1043" s="397"/>
      <c r="K1043" s="177">
        <f t="shared" si="76"/>
        <v>24</v>
      </c>
      <c r="L1043" s="398">
        <v>2047847</v>
      </c>
      <c r="M1043" s="397"/>
      <c r="N1043" s="181">
        <v>23</v>
      </c>
      <c r="O1043" s="396">
        <f>'●1-5DB'!QG21</f>
        <v>1091771</v>
      </c>
      <c r="P1043" s="397"/>
      <c r="Q1043" s="177">
        <f t="shared" si="77"/>
        <v>21</v>
      </c>
      <c r="R1043" s="398">
        <v>1292329</v>
      </c>
      <c r="S1043" s="397"/>
      <c r="T1043" s="157">
        <v>20</v>
      </c>
    </row>
    <row r="1044" spans="2:20" ht="24.75" customHeight="1">
      <c r="B1044" s="170" t="s">
        <v>218</v>
      </c>
      <c r="C1044" s="396">
        <f>'●1-5DB'!QE22</f>
        <v>108283</v>
      </c>
      <c r="D1044" s="397"/>
      <c r="E1044" s="177">
        <f t="shared" si="75"/>
        <v>23</v>
      </c>
      <c r="F1044" s="398">
        <v>128838</v>
      </c>
      <c r="G1044" s="397"/>
      <c r="H1044" s="181">
        <v>23</v>
      </c>
      <c r="I1044" s="396">
        <f>'●1-5DB'!QF22</f>
        <v>1455280</v>
      </c>
      <c r="J1044" s="397"/>
      <c r="K1044" s="177">
        <f t="shared" si="76"/>
        <v>25</v>
      </c>
      <c r="L1044" s="398">
        <v>1440208</v>
      </c>
      <c r="M1044" s="397"/>
      <c r="N1044" s="181">
        <v>25</v>
      </c>
      <c r="O1044" s="396">
        <f>'●1-5DB'!QG22</f>
        <v>1149313</v>
      </c>
      <c r="P1044" s="397"/>
      <c r="Q1044" s="177">
        <f t="shared" si="77"/>
        <v>20</v>
      </c>
      <c r="R1044" s="398">
        <v>1153062</v>
      </c>
      <c r="S1044" s="397"/>
      <c r="T1044" s="157">
        <v>23</v>
      </c>
    </row>
    <row r="1045" spans="2:20" ht="24.75" customHeight="1">
      <c r="B1045" s="170" t="s">
        <v>219</v>
      </c>
      <c r="C1045" s="396">
        <f>'●1-5DB'!QE23</f>
        <v>103766</v>
      </c>
      <c r="D1045" s="397"/>
      <c r="E1045" s="177">
        <f t="shared" si="75"/>
        <v>25</v>
      </c>
      <c r="F1045" s="398">
        <v>74002</v>
      </c>
      <c r="G1045" s="397"/>
      <c r="H1045" s="181">
        <v>26</v>
      </c>
      <c r="I1045" s="396">
        <f>'●1-5DB'!QF23</f>
        <v>1067139</v>
      </c>
      <c r="J1045" s="397"/>
      <c r="K1045" s="177">
        <f t="shared" si="76"/>
        <v>26</v>
      </c>
      <c r="L1045" s="398">
        <v>917704</v>
      </c>
      <c r="M1045" s="397"/>
      <c r="N1045" s="181">
        <v>26</v>
      </c>
      <c r="O1045" s="396">
        <f>'●1-5DB'!QG23</f>
        <v>1222807</v>
      </c>
      <c r="P1045" s="397"/>
      <c r="Q1045" s="177">
        <f t="shared" si="77"/>
        <v>19</v>
      </c>
      <c r="R1045" s="398">
        <v>1015026</v>
      </c>
      <c r="S1045" s="397"/>
      <c r="T1045" s="157">
        <v>24</v>
      </c>
    </row>
    <row r="1046" spans="2:20" ht="24.75" customHeight="1">
      <c r="B1046" s="170" t="s">
        <v>220</v>
      </c>
      <c r="C1046" s="396">
        <f>'●1-5DB'!QE24</f>
        <v>245488</v>
      </c>
      <c r="D1046" s="397"/>
      <c r="E1046" s="177">
        <f t="shared" si="75"/>
        <v>15</v>
      </c>
      <c r="F1046" s="398">
        <v>252273</v>
      </c>
      <c r="G1046" s="397"/>
      <c r="H1046" s="181">
        <v>14</v>
      </c>
      <c r="I1046" s="396">
        <f>'●1-5DB'!QF24</f>
        <v>2927571</v>
      </c>
      <c r="J1046" s="397"/>
      <c r="K1046" s="177">
        <f t="shared" si="76"/>
        <v>19</v>
      </c>
      <c r="L1046" s="398">
        <v>2597672</v>
      </c>
      <c r="M1046" s="397"/>
      <c r="N1046" s="181">
        <v>22</v>
      </c>
      <c r="O1046" s="396">
        <f>'●1-5DB'!QG24</f>
        <v>1638031</v>
      </c>
      <c r="P1046" s="397"/>
      <c r="Q1046" s="177">
        <f t="shared" si="77"/>
        <v>15</v>
      </c>
      <c r="R1046" s="398">
        <v>1710767</v>
      </c>
      <c r="S1046" s="397"/>
      <c r="T1046" s="157">
        <v>16</v>
      </c>
    </row>
    <row r="1047" spans="2:20" ht="24.75" customHeight="1">
      <c r="B1047" s="170" t="s">
        <v>221</v>
      </c>
      <c r="C1047" s="396">
        <f>'●1-5DB'!QE25</f>
        <v>467984</v>
      </c>
      <c r="D1047" s="397"/>
      <c r="E1047" s="177">
        <f t="shared" si="75"/>
        <v>6</v>
      </c>
      <c r="F1047" s="398">
        <v>206066</v>
      </c>
      <c r="G1047" s="397"/>
      <c r="H1047" s="181">
        <v>18</v>
      </c>
      <c r="I1047" s="396">
        <f>'●1-5DB'!QF25</f>
        <v>2750035</v>
      </c>
      <c r="J1047" s="397"/>
      <c r="K1047" s="177">
        <f t="shared" si="76"/>
        <v>21</v>
      </c>
      <c r="L1047" s="398">
        <v>2695494</v>
      </c>
      <c r="M1047" s="397"/>
      <c r="N1047" s="181">
        <v>20</v>
      </c>
      <c r="O1047" s="396">
        <f>'●1-5DB'!QG25</f>
        <v>944659</v>
      </c>
      <c r="P1047" s="397"/>
      <c r="Q1047" s="177">
        <f t="shared" si="77"/>
        <v>25</v>
      </c>
      <c r="R1047" s="398">
        <v>960455</v>
      </c>
      <c r="S1047" s="397"/>
      <c r="T1047" s="157">
        <v>25</v>
      </c>
    </row>
    <row r="1048" spans="2:20" ht="24.75" customHeight="1">
      <c r="B1048" s="170" t="s">
        <v>222</v>
      </c>
      <c r="C1048" s="396">
        <f>'●1-5DB'!QE26</f>
        <v>308602</v>
      </c>
      <c r="D1048" s="397"/>
      <c r="E1048" s="177">
        <f t="shared" si="75"/>
        <v>14</v>
      </c>
      <c r="F1048" s="398">
        <v>324501</v>
      </c>
      <c r="G1048" s="397"/>
      <c r="H1048" s="181">
        <v>12</v>
      </c>
      <c r="I1048" s="396">
        <f>'●1-5DB'!QF26</f>
        <v>3556891</v>
      </c>
      <c r="J1048" s="397"/>
      <c r="K1048" s="177">
        <f t="shared" si="76"/>
        <v>14</v>
      </c>
      <c r="L1048" s="398">
        <v>3496234</v>
      </c>
      <c r="M1048" s="397"/>
      <c r="N1048" s="181">
        <v>18</v>
      </c>
      <c r="O1048" s="396">
        <f>'●1-5DB'!QG26</f>
        <v>1849357</v>
      </c>
      <c r="P1048" s="397"/>
      <c r="Q1048" s="177">
        <f t="shared" si="77"/>
        <v>12</v>
      </c>
      <c r="R1048" s="398">
        <v>1848626</v>
      </c>
      <c r="S1048" s="397"/>
      <c r="T1048" s="157">
        <v>12</v>
      </c>
    </row>
    <row r="1049" spans="2:20" ht="24.75" customHeight="1">
      <c r="B1049" s="170" t="s">
        <v>223</v>
      </c>
      <c r="C1049" s="396">
        <f>'●1-5DB'!QE27</f>
        <v>203264</v>
      </c>
      <c r="D1049" s="397"/>
      <c r="E1049" s="177">
        <f t="shared" si="75"/>
        <v>18</v>
      </c>
      <c r="F1049" s="398">
        <v>234101</v>
      </c>
      <c r="G1049" s="397"/>
      <c r="H1049" s="181">
        <v>16</v>
      </c>
      <c r="I1049" s="396">
        <f>'●1-5DB'!QF27</f>
        <v>4063748</v>
      </c>
      <c r="J1049" s="397"/>
      <c r="K1049" s="177">
        <f t="shared" si="76"/>
        <v>13</v>
      </c>
      <c r="L1049" s="398">
        <v>3971840</v>
      </c>
      <c r="M1049" s="397"/>
      <c r="N1049" s="181">
        <v>16</v>
      </c>
      <c r="O1049" s="396">
        <f>'●1-5DB'!QG27</f>
        <v>1078272</v>
      </c>
      <c r="P1049" s="397"/>
      <c r="Q1049" s="177">
        <f t="shared" si="77"/>
        <v>22</v>
      </c>
      <c r="R1049" s="398">
        <v>1686077</v>
      </c>
      <c r="S1049" s="397"/>
      <c r="T1049" s="157">
        <v>17</v>
      </c>
    </row>
    <row r="1050" spans="2:20" ht="24.75" customHeight="1">
      <c r="B1050" s="170" t="s">
        <v>224</v>
      </c>
      <c r="C1050" s="396">
        <f>'●1-5DB'!QE28</f>
        <v>329792</v>
      </c>
      <c r="D1050" s="397"/>
      <c r="E1050" s="177">
        <f t="shared" si="75"/>
        <v>13</v>
      </c>
      <c r="F1050" s="398">
        <v>317463</v>
      </c>
      <c r="G1050" s="397"/>
      <c r="H1050" s="181">
        <v>13</v>
      </c>
      <c r="I1050" s="396">
        <f>'●1-5DB'!QF28</f>
        <v>2681649</v>
      </c>
      <c r="J1050" s="397"/>
      <c r="K1050" s="177">
        <f t="shared" si="76"/>
        <v>22</v>
      </c>
      <c r="L1050" s="398">
        <v>2720060</v>
      </c>
      <c r="M1050" s="397"/>
      <c r="N1050" s="181">
        <v>19</v>
      </c>
      <c r="O1050" s="396">
        <f>'●1-5DB'!QG28</f>
        <v>796765</v>
      </c>
      <c r="P1050" s="397"/>
      <c r="Q1050" s="177">
        <f t="shared" si="77"/>
        <v>26</v>
      </c>
      <c r="R1050" s="398">
        <v>756127</v>
      </c>
      <c r="S1050" s="397"/>
      <c r="T1050" s="157">
        <v>26</v>
      </c>
    </row>
    <row r="1051" spans="2:20" ht="24.75" customHeight="1">
      <c r="B1051" s="170" t="s">
        <v>225</v>
      </c>
      <c r="C1051" s="396">
        <f>'●1-5DB'!QE29</f>
        <v>393148</v>
      </c>
      <c r="D1051" s="397"/>
      <c r="E1051" s="177">
        <f t="shared" si="75"/>
        <v>10</v>
      </c>
      <c r="F1051" s="398">
        <v>470381</v>
      </c>
      <c r="G1051" s="397"/>
      <c r="H1051" s="181">
        <v>5</v>
      </c>
      <c r="I1051" s="396">
        <f>'●1-5DB'!QF29</f>
        <v>2782993</v>
      </c>
      <c r="J1051" s="397"/>
      <c r="K1051" s="177">
        <f t="shared" si="76"/>
        <v>20</v>
      </c>
      <c r="L1051" s="398">
        <v>2674798</v>
      </c>
      <c r="M1051" s="397"/>
      <c r="N1051" s="181">
        <v>21</v>
      </c>
      <c r="O1051" s="396">
        <f>'●1-5DB'!QG29</f>
        <v>1074273</v>
      </c>
      <c r="P1051" s="397"/>
      <c r="Q1051" s="177">
        <f t="shared" si="77"/>
        <v>23</v>
      </c>
      <c r="R1051" s="398">
        <v>1164709</v>
      </c>
      <c r="S1051" s="397"/>
      <c r="T1051" s="157">
        <v>22</v>
      </c>
    </row>
    <row r="1052" spans="2:20" ht="24.75" customHeight="1" thickBot="1">
      <c r="B1052" s="170" t="s">
        <v>226</v>
      </c>
      <c r="C1052" s="399">
        <f>'●1-5DB'!QE30</f>
        <v>218906</v>
      </c>
      <c r="D1052" s="400"/>
      <c r="E1052" s="179">
        <f t="shared" si="75"/>
        <v>17</v>
      </c>
      <c r="F1052" s="398">
        <v>213597</v>
      </c>
      <c r="G1052" s="397"/>
      <c r="H1052" s="181">
        <v>17</v>
      </c>
      <c r="I1052" s="399">
        <f>'●1-5DB'!QF30</f>
        <v>4308042</v>
      </c>
      <c r="J1052" s="400"/>
      <c r="K1052" s="179">
        <f t="shared" si="76"/>
        <v>10</v>
      </c>
      <c r="L1052" s="398">
        <v>4885644</v>
      </c>
      <c r="M1052" s="397"/>
      <c r="N1052" s="181">
        <v>11</v>
      </c>
      <c r="O1052" s="399">
        <f>'●1-5DB'!QG30</f>
        <v>2404082</v>
      </c>
      <c r="P1052" s="400"/>
      <c r="Q1052" s="179">
        <f t="shared" si="77"/>
        <v>6</v>
      </c>
      <c r="R1052" s="398">
        <v>2335440</v>
      </c>
      <c r="S1052" s="397"/>
      <c r="T1052" s="157">
        <v>8</v>
      </c>
    </row>
    <row r="1053" spans="2:20" ht="24.75" customHeight="1">
      <c r="C1053" s="82"/>
      <c r="D1053" s="82"/>
      <c r="E1053" s="82"/>
      <c r="F1053" s="82"/>
      <c r="G1053" s="82"/>
      <c r="H1053" s="82"/>
      <c r="I1053" s="82"/>
      <c r="J1053" s="82"/>
      <c r="K1053" s="82"/>
      <c r="L1053" s="82"/>
      <c r="M1053" s="82"/>
      <c r="P1053" s="82"/>
    </row>
    <row r="1054" spans="2:20" ht="24.75" customHeight="1">
      <c r="C1054" s="82"/>
      <c r="D1054" s="82"/>
      <c r="E1054" s="82"/>
      <c r="F1054" s="82"/>
      <c r="G1054" s="82"/>
      <c r="H1054" s="82"/>
      <c r="I1054" s="82"/>
      <c r="J1054" s="82"/>
      <c r="K1054" s="82"/>
      <c r="L1054" s="82"/>
      <c r="M1054" s="82"/>
      <c r="P1054" s="82"/>
    </row>
    <row r="1055" spans="2:20" ht="24.75" customHeight="1">
      <c r="C1055" s="166"/>
      <c r="D1055" s="166"/>
      <c r="E1055" s="166"/>
      <c r="F1055" s="166"/>
      <c r="G1055" s="166"/>
      <c r="H1055" s="166"/>
      <c r="I1055" s="82"/>
      <c r="J1055" s="82"/>
      <c r="K1055" s="82"/>
      <c r="L1055" s="82"/>
      <c r="M1055" s="82"/>
      <c r="P1055" s="82"/>
    </row>
    <row r="1056" spans="2:20" ht="24.75" customHeight="1">
      <c r="B1056" s="85" t="s">
        <v>378</v>
      </c>
      <c r="C1056" s="166"/>
      <c r="D1056" s="166"/>
      <c r="E1056" s="166"/>
      <c r="F1056" s="166"/>
      <c r="G1056" s="166"/>
      <c r="H1056" s="132"/>
      <c r="I1056" s="82"/>
      <c r="J1056" s="82"/>
      <c r="K1056" s="82"/>
      <c r="L1056" s="82"/>
      <c r="M1056" s="82"/>
      <c r="P1056" s="82"/>
      <c r="T1056" s="158"/>
    </row>
    <row r="1057" spans="2:20" ht="24.75" customHeight="1" thickBot="1">
      <c r="B1057" s="408" t="s">
        <v>253</v>
      </c>
      <c r="C1057" s="410" t="str">
        <f>'●1-5DB'!QH4</f>
        <v>教育費</v>
      </c>
      <c r="D1057" s="410"/>
      <c r="E1057" s="410"/>
      <c r="F1057" s="410"/>
      <c r="G1057" s="410"/>
      <c r="H1057" s="410"/>
      <c r="I1057" s="410" t="str">
        <f>'●1-5DB'!QI4</f>
        <v>災害復旧費</v>
      </c>
      <c r="J1057" s="410"/>
      <c r="K1057" s="410"/>
      <c r="L1057" s="410"/>
      <c r="M1057" s="410"/>
      <c r="N1057" s="410"/>
      <c r="O1057" s="410" t="str">
        <f>'●1-5DB'!QJ4</f>
        <v>公債費</v>
      </c>
      <c r="P1057" s="410"/>
      <c r="Q1057" s="410"/>
      <c r="R1057" s="410"/>
      <c r="S1057" s="410"/>
      <c r="T1057" s="410"/>
    </row>
    <row r="1058" spans="2:20" ht="24.75" customHeight="1">
      <c r="B1058" s="367"/>
      <c r="C1058" s="340" t="s">
        <v>760</v>
      </c>
      <c r="D1058" s="341"/>
      <c r="E1058" s="342"/>
      <c r="F1058" s="343" t="s">
        <v>759</v>
      </c>
      <c r="G1058" s="338"/>
      <c r="H1058" s="339"/>
      <c r="I1058" s="340" t="s">
        <v>760</v>
      </c>
      <c r="J1058" s="341"/>
      <c r="K1058" s="342"/>
      <c r="L1058" s="343" t="s">
        <v>759</v>
      </c>
      <c r="M1058" s="338"/>
      <c r="N1058" s="339"/>
      <c r="O1058" s="340" t="s">
        <v>760</v>
      </c>
      <c r="P1058" s="341"/>
      <c r="Q1058" s="342"/>
      <c r="R1058" s="343" t="s">
        <v>759</v>
      </c>
      <c r="S1058" s="338"/>
      <c r="T1058" s="339"/>
    </row>
    <row r="1059" spans="2:20" ht="24.75" customHeight="1">
      <c r="B1059" s="367"/>
      <c r="C1059" s="345"/>
      <c r="D1059" s="378"/>
      <c r="E1059" s="176" t="s">
        <v>340</v>
      </c>
      <c r="F1059" s="378"/>
      <c r="G1059" s="378"/>
      <c r="H1059" s="180" t="s">
        <v>340</v>
      </c>
      <c r="I1059" s="345"/>
      <c r="J1059" s="378"/>
      <c r="K1059" s="176" t="s">
        <v>340</v>
      </c>
      <c r="L1059" s="378"/>
      <c r="M1059" s="378"/>
      <c r="N1059" s="180" t="s">
        <v>340</v>
      </c>
      <c r="O1059" s="345"/>
      <c r="P1059" s="378"/>
      <c r="Q1059" s="176" t="s">
        <v>340</v>
      </c>
      <c r="R1059" s="378"/>
      <c r="S1059" s="378"/>
      <c r="T1059" s="156" t="s">
        <v>340</v>
      </c>
    </row>
    <row r="1060" spans="2:20" ht="24.75" customHeight="1">
      <c r="B1060" s="170" t="s">
        <v>201</v>
      </c>
      <c r="C1060" s="396">
        <f>'●1-5DB'!QH5</f>
        <v>18502516</v>
      </c>
      <c r="D1060" s="397"/>
      <c r="E1060" s="177">
        <f>IF(C1060="-","-",RANK(C1060,C$1060:D$1085))</f>
        <v>1</v>
      </c>
      <c r="F1060" s="398">
        <v>18161224</v>
      </c>
      <c r="G1060" s="397"/>
      <c r="H1060" s="181">
        <v>1</v>
      </c>
      <c r="I1060" s="396">
        <f>'●1-5DB'!QI5</f>
        <v>151375</v>
      </c>
      <c r="J1060" s="397"/>
      <c r="K1060" s="177">
        <f>IF(I1060="-","-",RANK(I1060,I$1060:J$1085))</f>
        <v>1</v>
      </c>
      <c r="L1060" s="398" t="s">
        <v>368</v>
      </c>
      <c r="M1060" s="397"/>
      <c r="N1060" s="181" t="s">
        <v>368</v>
      </c>
      <c r="O1060" s="396">
        <f>'●1-5DB'!QJ5</f>
        <v>12634682</v>
      </c>
      <c r="P1060" s="397"/>
      <c r="Q1060" s="177">
        <f>IF(O1060="-","-",RANK(O1060,O$1060:P$1085))</f>
        <v>1</v>
      </c>
      <c r="R1060" s="398">
        <v>12648003</v>
      </c>
      <c r="S1060" s="397"/>
      <c r="T1060" s="157">
        <v>1</v>
      </c>
    </row>
    <row r="1061" spans="2:20" ht="24.75" customHeight="1">
      <c r="B1061" s="170" t="s">
        <v>202</v>
      </c>
      <c r="C1061" s="396">
        <f>'●1-5DB'!QH6</f>
        <v>8374996</v>
      </c>
      <c r="D1061" s="397"/>
      <c r="E1061" s="177">
        <f t="shared" ref="E1061:E1085" si="78">IF(C1061="-","-",RANK(C1061,C$1060:D$1085))</f>
        <v>6</v>
      </c>
      <c r="F1061" s="398">
        <v>8738668</v>
      </c>
      <c r="G1061" s="397"/>
      <c r="H1061" s="181">
        <v>5</v>
      </c>
      <c r="I1061" s="396" t="str">
        <f>'●1-5DB'!QI6</f>
        <v>-</v>
      </c>
      <c r="J1061" s="397"/>
      <c r="K1061" s="177" t="str">
        <f t="shared" ref="K1061:K1085" si="79">IF(I1061="-","-",RANK(I1061,I$1060:J$1085))</f>
        <v>-</v>
      </c>
      <c r="L1061" s="398" t="s">
        <v>368</v>
      </c>
      <c r="M1061" s="397"/>
      <c r="N1061" s="181" t="s">
        <v>368</v>
      </c>
      <c r="O1061" s="396">
        <f>'●1-5DB'!QJ6</f>
        <v>4011048</v>
      </c>
      <c r="P1061" s="397"/>
      <c r="Q1061" s="177">
        <f t="shared" ref="Q1061:Q1085" si="80">IF(O1061="-","-",RANK(O1061,O$1060:P$1085))</f>
        <v>7</v>
      </c>
      <c r="R1061" s="398">
        <v>4064280</v>
      </c>
      <c r="S1061" s="397"/>
      <c r="T1061" s="157">
        <v>7</v>
      </c>
    </row>
    <row r="1062" spans="2:20" ht="24.75" customHeight="1">
      <c r="B1062" s="170" t="s">
        <v>203</v>
      </c>
      <c r="C1062" s="396">
        <f>'●1-5DB'!QH7</f>
        <v>9069554</v>
      </c>
      <c r="D1062" s="397"/>
      <c r="E1062" s="177">
        <f t="shared" si="78"/>
        <v>5</v>
      </c>
      <c r="F1062" s="398">
        <v>7827785</v>
      </c>
      <c r="G1062" s="397"/>
      <c r="H1062" s="181">
        <v>7</v>
      </c>
      <c r="I1062" s="396" t="str">
        <f>'●1-5DB'!QI7</f>
        <v>-</v>
      </c>
      <c r="J1062" s="397"/>
      <c r="K1062" s="177" t="str">
        <f t="shared" si="79"/>
        <v>-</v>
      </c>
      <c r="L1062" s="398" t="s">
        <v>368</v>
      </c>
      <c r="M1062" s="397"/>
      <c r="N1062" s="181" t="s">
        <v>368</v>
      </c>
      <c r="O1062" s="396">
        <f>'●1-5DB'!QJ7</f>
        <v>1856002</v>
      </c>
      <c r="P1062" s="397"/>
      <c r="Q1062" s="177">
        <f t="shared" si="80"/>
        <v>21</v>
      </c>
      <c r="R1062" s="398">
        <v>1896767</v>
      </c>
      <c r="S1062" s="397"/>
      <c r="T1062" s="157">
        <v>21</v>
      </c>
    </row>
    <row r="1063" spans="2:20" ht="24.75" customHeight="1">
      <c r="B1063" s="170" t="s">
        <v>204</v>
      </c>
      <c r="C1063" s="396">
        <f>'●1-5DB'!QH8</f>
        <v>7562520</v>
      </c>
      <c r="D1063" s="397"/>
      <c r="E1063" s="177">
        <f t="shared" si="78"/>
        <v>8</v>
      </c>
      <c r="F1063" s="398">
        <v>7219314</v>
      </c>
      <c r="G1063" s="397"/>
      <c r="H1063" s="181">
        <v>9</v>
      </c>
      <c r="I1063" s="396" t="str">
        <f>'●1-5DB'!QI8</f>
        <v>-</v>
      </c>
      <c r="J1063" s="397"/>
      <c r="K1063" s="177" t="str">
        <f t="shared" si="79"/>
        <v>-</v>
      </c>
      <c r="L1063" s="398" t="s">
        <v>368</v>
      </c>
      <c r="M1063" s="397"/>
      <c r="N1063" s="181" t="s">
        <v>368</v>
      </c>
      <c r="O1063" s="396">
        <f>'●1-5DB'!QJ8</f>
        <v>4031076</v>
      </c>
      <c r="P1063" s="397"/>
      <c r="Q1063" s="177">
        <f t="shared" si="80"/>
        <v>6</v>
      </c>
      <c r="R1063" s="398">
        <v>4087356</v>
      </c>
      <c r="S1063" s="397"/>
      <c r="T1063" s="157">
        <v>6</v>
      </c>
    </row>
    <row r="1064" spans="2:20" ht="24.75" customHeight="1">
      <c r="B1064" s="170" t="s">
        <v>205</v>
      </c>
      <c r="C1064" s="396">
        <f>'●1-5DB'!QH9</f>
        <v>4915310</v>
      </c>
      <c r="D1064" s="397"/>
      <c r="E1064" s="177">
        <f t="shared" si="78"/>
        <v>13</v>
      </c>
      <c r="F1064" s="398">
        <v>4631083</v>
      </c>
      <c r="G1064" s="397"/>
      <c r="H1064" s="181">
        <v>15</v>
      </c>
      <c r="I1064" s="396">
        <f>'●1-5DB'!QI9</f>
        <v>16551</v>
      </c>
      <c r="J1064" s="397"/>
      <c r="K1064" s="177">
        <f t="shared" si="79"/>
        <v>5</v>
      </c>
      <c r="L1064" s="398">
        <v>28346</v>
      </c>
      <c r="M1064" s="397"/>
      <c r="N1064" s="181">
        <v>1</v>
      </c>
      <c r="O1064" s="396">
        <f>'●1-5DB'!QJ9</f>
        <v>3172240</v>
      </c>
      <c r="P1064" s="397"/>
      <c r="Q1064" s="177">
        <f t="shared" si="80"/>
        <v>10</v>
      </c>
      <c r="R1064" s="398">
        <v>3060079</v>
      </c>
      <c r="S1064" s="397"/>
      <c r="T1064" s="157">
        <v>10</v>
      </c>
    </row>
    <row r="1065" spans="2:20" ht="24.75" customHeight="1">
      <c r="B1065" s="170" t="s">
        <v>206</v>
      </c>
      <c r="C1065" s="396">
        <f>'●1-5DB'!QH10</f>
        <v>15892330</v>
      </c>
      <c r="D1065" s="397"/>
      <c r="E1065" s="177">
        <f t="shared" si="78"/>
        <v>3</v>
      </c>
      <c r="F1065" s="398">
        <v>16501400</v>
      </c>
      <c r="G1065" s="397"/>
      <c r="H1065" s="181">
        <v>2</v>
      </c>
      <c r="I1065" s="396" t="str">
        <f>'●1-5DB'!QI10</f>
        <v>-</v>
      </c>
      <c r="J1065" s="397"/>
      <c r="K1065" s="177" t="str">
        <f t="shared" si="79"/>
        <v>-</v>
      </c>
      <c r="L1065" s="398" t="s">
        <v>368</v>
      </c>
      <c r="M1065" s="397"/>
      <c r="N1065" s="181" t="s">
        <v>368</v>
      </c>
      <c r="O1065" s="396">
        <f>'●1-5DB'!QJ10</f>
        <v>4185691</v>
      </c>
      <c r="P1065" s="397"/>
      <c r="Q1065" s="177">
        <f t="shared" si="80"/>
        <v>4</v>
      </c>
      <c r="R1065" s="398">
        <v>4254310</v>
      </c>
      <c r="S1065" s="397"/>
      <c r="T1065" s="157">
        <v>4</v>
      </c>
    </row>
    <row r="1066" spans="2:20" ht="24.75" customHeight="1">
      <c r="B1066" s="170" t="s">
        <v>207</v>
      </c>
      <c r="C1066" s="396">
        <f>'●1-5DB'!QH11</f>
        <v>4995817</v>
      </c>
      <c r="D1066" s="397"/>
      <c r="E1066" s="177">
        <f t="shared" si="78"/>
        <v>12</v>
      </c>
      <c r="F1066" s="398">
        <v>4464583</v>
      </c>
      <c r="G1066" s="397"/>
      <c r="H1066" s="181">
        <v>17</v>
      </c>
      <c r="I1066" s="396">
        <f>'●1-5DB'!QI11</f>
        <v>6069</v>
      </c>
      <c r="J1066" s="397"/>
      <c r="K1066" s="177">
        <f t="shared" si="79"/>
        <v>7</v>
      </c>
      <c r="L1066" s="398" t="s">
        <v>368</v>
      </c>
      <c r="M1066" s="397"/>
      <c r="N1066" s="181" t="s">
        <v>368</v>
      </c>
      <c r="O1066" s="396">
        <f>'●1-5DB'!QJ11</f>
        <v>2125858</v>
      </c>
      <c r="P1066" s="397"/>
      <c r="Q1066" s="177">
        <f t="shared" si="80"/>
        <v>16</v>
      </c>
      <c r="R1066" s="398">
        <v>2103366</v>
      </c>
      <c r="S1066" s="397"/>
      <c r="T1066" s="157">
        <v>18</v>
      </c>
    </row>
    <row r="1067" spans="2:20" ht="24.75" customHeight="1">
      <c r="B1067" s="170" t="s">
        <v>208</v>
      </c>
      <c r="C1067" s="396">
        <f>'●1-5DB'!QH12</f>
        <v>10031309</v>
      </c>
      <c r="D1067" s="397"/>
      <c r="E1067" s="177">
        <f t="shared" si="78"/>
        <v>4</v>
      </c>
      <c r="F1067" s="398">
        <v>9995855</v>
      </c>
      <c r="G1067" s="397"/>
      <c r="H1067" s="181">
        <v>4</v>
      </c>
      <c r="I1067" s="396" t="str">
        <f>'●1-5DB'!QI12</f>
        <v>-</v>
      </c>
      <c r="J1067" s="397"/>
      <c r="K1067" s="177" t="str">
        <f t="shared" si="79"/>
        <v>-</v>
      </c>
      <c r="L1067" s="398" t="s">
        <v>368</v>
      </c>
      <c r="M1067" s="397"/>
      <c r="N1067" s="181" t="s">
        <v>368</v>
      </c>
      <c r="O1067" s="396">
        <f>'●1-5DB'!QJ12</f>
        <v>3643529</v>
      </c>
      <c r="P1067" s="397"/>
      <c r="Q1067" s="177">
        <f t="shared" si="80"/>
        <v>8</v>
      </c>
      <c r="R1067" s="398">
        <v>3583319</v>
      </c>
      <c r="S1067" s="397"/>
      <c r="T1067" s="157">
        <v>8</v>
      </c>
    </row>
    <row r="1068" spans="2:20" ht="24.75" customHeight="1">
      <c r="B1068" s="170" t="s">
        <v>209</v>
      </c>
      <c r="C1068" s="396">
        <f>'●1-5DB'!QH13</f>
        <v>17582155</v>
      </c>
      <c r="D1068" s="397"/>
      <c r="E1068" s="177">
        <f t="shared" si="78"/>
        <v>2</v>
      </c>
      <c r="F1068" s="398">
        <v>14642994</v>
      </c>
      <c r="G1068" s="397"/>
      <c r="H1068" s="181">
        <v>3</v>
      </c>
      <c r="I1068" s="396" t="str">
        <f>'●1-5DB'!QI13</f>
        <v>-</v>
      </c>
      <c r="J1068" s="397"/>
      <c r="K1068" s="177" t="str">
        <f t="shared" si="79"/>
        <v>-</v>
      </c>
      <c r="L1068" s="398" t="s">
        <v>368</v>
      </c>
      <c r="M1068" s="397"/>
      <c r="N1068" s="181" t="s">
        <v>368</v>
      </c>
      <c r="O1068" s="396">
        <f>'●1-5DB'!QJ13</f>
        <v>6437949</v>
      </c>
      <c r="P1068" s="397"/>
      <c r="Q1068" s="177">
        <f t="shared" si="80"/>
        <v>2</v>
      </c>
      <c r="R1068" s="398">
        <v>6222143</v>
      </c>
      <c r="S1068" s="397"/>
      <c r="T1068" s="157">
        <v>3</v>
      </c>
    </row>
    <row r="1069" spans="2:20" ht="24.75" customHeight="1">
      <c r="B1069" s="170" t="s">
        <v>210</v>
      </c>
      <c r="C1069" s="396">
        <f>'●1-5DB'!QH14</f>
        <v>3508752</v>
      </c>
      <c r="D1069" s="397"/>
      <c r="E1069" s="177">
        <f t="shared" si="78"/>
        <v>18</v>
      </c>
      <c r="F1069" s="398">
        <v>3235649</v>
      </c>
      <c r="G1069" s="397"/>
      <c r="H1069" s="181">
        <v>19</v>
      </c>
      <c r="I1069" s="396" t="str">
        <f>'●1-5DB'!QI14</f>
        <v>-</v>
      </c>
      <c r="J1069" s="397"/>
      <c r="K1069" s="177" t="str">
        <f t="shared" si="79"/>
        <v>-</v>
      </c>
      <c r="L1069" s="398" t="s">
        <v>368</v>
      </c>
      <c r="M1069" s="397"/>
      <c r="N1069" s="181" t="s">
        <v>368</v>
      </c>
      <c r="O1069" s="396">
        <f>'●1-5DB'!QJ14</f>
        <v>2680614</v>
      </c>
      <c r="P1069" s="397"/>
      <c r="Q1069" s="177">
        <f t="shared" si="80"/>
        <v>13</v>
      </c>
      <c r="R1069" s="398">
        <v>2672135</v>
      </c>
      <c r="S1069" s="397"/>
      <c r="T1069" s="157">
        <v>13</v>
      </c>
    </row>
    <row r="1070" spans="2:20" ht="24.75" customHeight="1">
      <c r="B1070" s="170" t="s">
        <v>211</v>
      </c>
      <c r="C1070" s="396">
        <f>'●1-5DB'!QH15</f>
        <v>7192035</v>
      </c>
      <c r="D1070" s="397"/>
      <c r="E1070" s="177">
        <f t="shared" si="78"/>
        <v>9</v>
      </c>
      <c r="F1070" s="398">
        <v>7073355</v>
      </c>
      <c r="G1070" s="397"/>
      <c r="H1070" s="181">
        <v>10</v>
      </c>
      <c r="I1070" s="396">
        <f>'●1-5DB'!QI15</f>
        <v>23338</v>
      </c>
      <c r="J1070" s="397"/>
      <c r="K1070" s="177">
        <f t="shared" si="79"/>
        <v>4</v>
      </c>
      <c r="L1070" s="398">
        <v>24353</v>
      </c>
      <c r="M1070" s="397"/>
      <c r="N1070" s="181">
        <v>2</v>
      </c>
      <c r="O1070" s="396">
        <f>'●1-5DB'!QJ15</f>
        <v>3516766</v>
      </c>
      <c r="P1070" s="397"/>
      <c r="Q1070" s="177">
        <f t="shared" si="80"/>
        <v>9</v>
      </c>
      <c r="R1070" s="398">
        <v>3398688</v>
      </c>
      <c r="S1070" s="397"/>
      <c r="T1070" s="157">
        <v>9</v>
      </c>
    </row>
    <row r="1071" spans="2:20" ht="24.75" customHeight="1">
      <c r="B1071" s="170" t="s">
        <v>212</v>
      </c>
      <c r="C1071" s="396">
        <f>'●1-5DB'!QH16</f>
        <v>6854651</v>
      </c>
      <c r="D1071" s="397"/>
      <c r="E1071" s="177">
        <f t="shared" si="78"/>
        <v>11</v>
      </c>
      <c r="F1071" s="398">
        <v>7276423</v>
      </c>
      <c r="G1071" s="397"/>
      <c r="H1071" s="181">
        <v>8</v>
      </c>
      <c r="I1071" s="396">
        <f>'●1-5DB'!QI16</f>
        <v>45612</v>
      </c>
      <c r="J1071" s="397"/>
      <c r="K1071" s="177">
        <f t="shared" si="79"/>
        <v>2</v>
      </c>
      <c r="L1071" s="398">
        <v>4374</v>
      </c>
      <c r="M1071" s="397"/>
      <c r="N1071" s="181">
        <v>4</v>
      </c>
      <c r="O1071" s="396">
        <f>'●1-5DB'!QJ16</f>
        <v>3131815</v>
      </c>
      <c r="P1071" s="397"/>
      <c r="Q1071" s="177">
        <f t="shared" si="80"/>
        <v>11</v>
      </c>
      <c r="R1071" s="398">
        <v>3034809</v>
      </c>
      <c r="S1071" s="397"/>
      <c r="T1071" s="157">
        <v>11</v>
      </c>
    </row>
    <row r="1072" spans="2:20" ht="24.75" customHeight="1">
      <c r="B1072" s="170" t="s">
        <v>213</v>
      </c>
      <c r="C1072" s="396">
        <f>'●1-5DB'!QH17</f>
        <v>4577535</v>
      </c>
      <c r="D1072" s="397"/>
      <c r="E1072" s="177">
        <f t="shared" si="78"/>
        <v>15</v>
      </c>
      <c r="F1072" s="398">
        <v>4928954</v>
      </c>
      <c r="G1072" s="397"/>
      <c r="H1072" s="181">
        <v>14</v>
      </c>
      <c r="I1072" s="396" t="str">
        <f>'●1-5DB'!QI17</f>
        <v>-</v>
      </c>
      <c r="J1072" s="397"/>
      <c r="K1072" s="177" t="str">
        <f t="shared" si="79"/>
        <v>-</v>
      </c>
      <c r="L1072" s="398" t="s">
        <v>368</v>
      </c>
      <c r="M1072" s="397"/>
      <c r="N1072" s="181" t="s">
        <v>368</v>
      </c>
      <c r="O1072" s="396">
        <f>'●1-5DB'!QJ17</f>
        <v>4107734</v>
      </c>
      <c r="P1072" s="397"/>
      <c r="Q1072" s="177">
        <f t="shared" si="80"/>
        <v>5</v>
      </c>
      <c r="R1072" s="398">
        <v>4153321</v>
      </c>
      <c r="S1072" s="397"/>
      <c r="T1072" s="157">
        <v>5</v>
      </c>
    </row>
    <row r="1073" spans="2:20" ht="24.75" customHeight="1">
      <c r="B1073" s="170" t="s">
        <v>214</v>
      </c>
      <c r="C1073" s="396">
        <f>'●1-5DB'!QH18</f>
        <v>4771113</v>
      </c>
      <c r="D1073" s="397"/>
      <c r="E1073" s="177">
        <f t="shared" si="78"/>
        <v>14</v>
      </c>
      <c r="F1073" s="398">
        <v>4519851</v>
      </c>
      <c r="G1073" s="397"/>
      <c r="H1073" s="181">
        <v>16</v>
      </c>
      <c r="I1073" s="396" t="str">
        <f>'●1-5DB'!QI18</f>
        <v>-</v>
      </c>
      <c r="J1073" s="397"/>
      <c r="K1073" s="177" t="str">
        <f t="shared" si="79"/>
        <v>-</v>
      </c>
      <c r="L1073" s="398" t="s">
        <v>368</v>
      </c>
      <c r="M1073" s="397"/>
      <c r="N1073" s="181" t="s">
        <v>368</v>
      </c>
      <c r="O1073" s="396">
        <f>'●1-5DB'!QJ18</f>
        <v>2226606</v>
      </c>
      <c r="P1073" s="397"/>
      <c r="Q1073" s="177">
        <f t="shared" si="80"/>
        <v>15</v>
      </c>
      <c r="R1073" s="398">
        <v>2152210</v>
      </c>
      <c r="S1073" s="397"/>
      <c r="T1073" s="157">
        <v>15</v>
      </c>
    </row>
    <row r="1074" spans="2:20" ht="24.75" customHeight="1">
      <c r="B1074" s="170" t="s">
        <v>215</v>
      </c>
      <c r="C1074" s="396">
        <f>'●1-5DB'!QH19</f>
        <v>2810847</v>
      </c>
      <c r="D1074" s="397"/>
      <c r="E1074" s="177">
        <f t="shared" si="78"/>
        <v>23</v>
      </c>
      <c r="F1074" s="398">
        <v>2718858</v>
      </c>
      <c r="G1074" s="397"/>
      <c r="H1074" s="181">
        <v>22</v>
      </c>
      <c r="I1074" s="396" t="str">
        <f>'●1-5DB'!QI19</f>
        <v>-</v>
      </c>
      <c r="J1074" s="397"/>
      <c r="K1074" s="177" t="str">
        <f t="shared" si="79"/>
        <v>-</v>
      </c>
      <c r="L1074" s="398" t="s">
        <v>368</v>
      </c>
      <c r="M1074" s="397"/>
      <c r="N1074" s="181" t="s">
        <v>368</v>
      </c>
      <c r="O1074" s="396">
        <f>'●1-5DB'!QJ19</f>
        <v>1767480</v>
      </c>
      <c r="P1074" s="397"/>
      <c r="Q1074" s="177">
        <f t="shared" si="80"/>
        <v>22</v>
      </c>
      <c r="R1074" s="398">
        <v>1552965</v>
      </c>
      <c r="S1074" s="397"/>
      <c r="T1074" s="157">
        <v>23</v>
      </c>
    </row>
    <row r="1075" spans="2:20" ht="24.75" customHeight="1">
      <c r="B1075" s="171" t="s">
        <v>216</v>
      </c>
      <c r="C1075" s="402">
        <f>'●1-5DB'!QH20</f>
        <v>3036256</v>
      </c>
      <c r="D1075" s="403"/>
      <c r="E1075" s="178">
        <f t="shared" si="78"/>
        <v>22</v>
      </c>
      <c r="F1075" s="404">
        <v>2565477</v>
      </c>
      <c r="G1075" s="403"/>
      <c r="H1075" s="182">
        <v>25</v>
      </c>
      <c r="I1075" s="402" t="str">
        <f>'●1-5DB'!QI20</f>
        <v>-</v>
      </c>
      <c r="J1075" s="403"/>
      <c r="K1075" s="178" t="str">
        <f t="shared" si="79"/>
        <v>-</v>
      </c>
      <c r="L1075" s="404" t="s">
        <v>368</v>
      </c>
      <c r="M1075" s="403"/>
      <c r="N1075" s="182" t="s">
        <v>368</v>
      </c>
      <c r="O1075" s="402">
        <f>'●1-5DB'!QJ20</f>
        <v>779474</v>
      </c>
      <c r="P1075" s="403"/>
      <c r="Q1075" s="178">
        <f t="shared" si="80"/>
        <v>26</v>
      </c>
      <c r="R1075" s="404">
        <v>794958</v>
      </c>
      <c r="S1075" s="403"/>
      <c r="T1075" s="175">
        <v>26</v>
      </c>
    </row>
    <row r="1076" spans="2:20" ht="24.75" customHeight="1">
      <c r="B1076" s="170" t="s">
        <v>217</v>
      </c>
      <c r="C1076" s="396">
        <f>'●1-5DB'!QH21</f>
        <v>2488738</v>
      </c>
      <c r="D1076" s="397"/>
      <c r="E1076" s="177">
        <f t="shared" si="78"/>
        <v>25</v>
      </c>
      <c r="F1076" s="398">
        <v>2664704</v>
      </c>
      <c r="G1076" s="397"/>
      <c r="H1076" s="181">
        <v>24</v>
      </c>
      <c r="I1076" s="396" t="str">
        <f>'●1-5DB'!QI21</f>
        <v>-</v>
      </c>
      <c r="J1076" s="397"/>
      <c r="K1076" s="177" t="str">
        <f t="shared" si="79"/>
        <v>-</v>
      </c>
      <c r="L1076" s="398" t="s">
        <v>368</v>
      </c>
      <c r="M1076" s="397"/>
      <c r="N1076" s="181" t="s">
        <v>368</v>
      </c>
      <c r="O1076" s="396">
        <f>'●1-5DB'!QJ21</f>
        <v>1937557</v>
      </c>
      <c r="P1076" s="397"/>
      <c r="Q1076" s="177">
        <f t="shared" si="80"/>
        <v>19</v>
      </c>
      <c r="R1076" s="398">
        <v>1950948</v>
      </c>
      <c r="S1076" s="397"/>
      <c r="T1076" s="157">
        <v>19</v>
      </c>
    </row>
    <row r="1077" spans="2:20" ht="24.75" customHeight="1">
      <c r="B1077" s="170" t="s">
        <v>218</v>
      </c>
      <c r="C1077" s="396">
        <f>'●1-5DB'!QH22</f>
        <v>3238752</v>
      </c>
      <c r="D1077" s="397"/>
      <c r="E1077" s="177">
        <f t="shared" si="78"/>
        <v>20</v>
      </c>
      <c r="F1077" s="398">
        <v>5064586</v>
      </c>
      <c r="G1077" s="397"/>
      <c r="H1077" s="181">
        <v>13</v>
      </c>
      <c r="I1077" s="396" t="str">
        <f>'●1-5DB'!QI22</f>
        <v>-</v>
      </c>
      <c r="J1077" s="397"/>
      <c r="K1077" s="177" t="str">
        <f t="shared" si="79"/>
        <v>-</v>
      </c>
      <c r="L1077" s="398" t="s">
        <v>368</v>
      </c>
      <c r="M1077" s="397"/>
      <c r="N1077" s="181" t="s">
        <v>368</v>
      </c>
      <c r="O1077" s="396">
        <f>'●1-5DB'!QJ22</f>
        <v>1606546</v>
      </c>
      <c r="P1077" s="397"/>
      <c r="Q1077" s="177">
        <f t="shared" si="80"/>
        <v>23</v>
      </c>
      <c r="R1077" s="398">
        <v>1578103</v>
      </c>
      <c r="S1077" s="397"/>
      <c r="T1077" s="157">
        <v>22</v>
      </c>
    </row>
    <row r="1078" spans="2:20" ht="24.75" customHeight="1">
      <c r="B1078" s="170" t="s">
        <v>219</v>
      </c>
      <c r="C1078" s="396">
        <f>'●1-5DB'!QH23</f>
        <v>3458531</v>
      </c>
      <c r="D1078" s="397"/>
      <c r="E1078" s="177">
        <f t="shared" si="78"/>
        <v>19</v>
      </c>
      <c r="F1078" s="398">
        <v>3005045</v>
      </c>
      <c r="G1078" s="397"/>
      <c r="H1078" s="181">
        <v>20</v>
      </c>
      <c r="I1078" s="396">
        <f>'●1-5DB'!QI23</f>
        <v>545</v>
      </c>
      <c r="J1078" s="397"/>
      <c r="K1078" s="177">
        <f t="shared" si="79"/>
        <v>8</v>
      </c>
      <c r="L1078" s="398">
        <v>9485</v>
      </c>
      <c r="M1078" s="397"/>
      <c r="N1078" s="181">
        <v>3</v>
      </c>
      <c r="O1078" s="396">
        <f>'●1-5DB'!QJ23</f>
        <v>1899349</v>
      </c>
      <c r="P1078" s="397"/>
      <c r="Q1078" s="177">
        <f t="shared" si="80"/>
        <v>20</v>
      </c>
      <c r="R1078" s="398">
        <v>1915064</v>
      </c>
      <c r="S1078" s="397"/>
      <c r="T1078" s="157">
        <v>20</v>
      </c>
    </row>
    <row r="1079" spans="2:20" ht="24.75" customHeight="1">
      <c r="B1079" s="170" t="s">
        <v>220</v>
      </c>
      <c r="C1079" s="396">
        <f>'●1-5DB'!QH24</f>
        <v>3794578</v>
      </c>
      <c r="D1079" s="397"/>
      <c r="E1079" s="177">
        <f t="shared" si="78"/>
        <v>17</v>
      </c>
      <c r="F1079" s="398">
        <v>3747029</v>
      </c>
      <c r="G1079" s="397"/>
      <c r="H1079" s="181">
        <v>18</v>
      </c>
      <c r="I1079" s="396" t="str">
        <f>'●1-5DB'!QI24</f>
        <v>-</v>
      </c>
      <c r="J1079" s="397"/>
      <c r="K1079" s="177" t="str">
        <f t="shared" si="79"/>
        <v>-</v>
      </c>
      <c r="L1079" s="398" t="s">
        <v>368</v>
      </c>
      <c r="M1079" s="397"/>
      <c r="N1079" s="181" t="s">
        <v>368</v>
      </c>
      <c r="O1079" s="396">
        <f>'●1-5DB'!QJ24</f>
        <v>2521927</v>
      </c>
      <c r="P1079" s="397"/>
      <c r="Q1079" s="177">
        <f t="shared" si="80"/>
        <v>14</v>
      </c>
      <c r="R1079" s="398">
        <v>2467723</v>
      </c>
      <c r="S1079" s="397"/>
      <c r="T1079" s="157">
        <v>14</v>
      </c>
    </row>
    <row r="1080" spans="2:20" ht="24.75" customHeight="1">
      <c r="B1080" s="170" t="s">
        <v>221</v>
      </c>
      <c r="C1080" s="396">
        <f>'●1-5DB'!QH25</f>
        <v>3050228</v>
      </c>
      <c r="D1080" s="397"/>
      <c r="E1080" s="177">
        <f t="shared" si="78"/>
        <v>21</v>
      </c>
      <c r="F1080" s="398">
        <v>2715266</v>
      </c>
      <c r="G1080" s="397"/>
      <c r="H1080" s="181">
        <v>23</v>
      </c>
      <c r="I1080" s="396" t="str">
        <f>'●1-5DB'!QI25</f>
        <v>-</v>
      </c>
      <c r="J1080" s="397"/>
      <c r="K1080" s="177" t="str">
        <f t="shared" si="79"/>
        <v>-</v>
      </c>
      <c r="L1080" s="398" t="s">
        <v>368</v>
      </c>
      <c r="M1080" s="397"/>
      <c r="N1080" s="181" t="s">
        <v>368</v>
      </c>
      <c r="O1080" s="396">
        <f>'●1-5DB'!QJ25</f>
        <v>1214579</v>
      </c>
      <c r="P1080" s="397"/>
      <c r="Q1080" s="177">
        <f t="shared" si="80"/>
        <v>24</v>
      </c>
      <c r="R1080" s="398">
        <v>1232363</v>
      </c>
      <c r="S1080" s="397"/>
      <c r="T1080" s="157">
        <v>24</v>
      </c>
    </row>
    <row r="1081" spans="2:20" ht="24.75" customHeight="1">
      <c r="B1081" s="170" t="s">
        <v>222</v>
      </c>
      <c r="C1081" s="396">
        <f>'●1-5DB'!QH26</f>
        <v>7145661</v>
      </c>
      <c r="D1081" s="397"/>
      <c r="E1081" s="177">
        <f t="shared" si="78"/>
        <v>10</v>
      </c>
      <c r="F1081" s="398">
        <v>7975353</v>
      </c>
      <c r="G1081" s="397"/>
      <c r="H1081" s="181">
        <v>6</v>
      </c>
      <c r="I1081" s="396" t="str">
        <f>'●1-5DB'!QI26</f>
        <v>-</v>
      </c>
      <c r="J1081" s="397"/>
      <c r="K1081" s="177" t="str">
        <f t="shared" si="79"/>
        <v>-</v>
      </c>
      <c r="L1081" s="398" t="s">
        <v>368</v>
      </c>
      <c r="M1081" s="397"/>
      <c r="N1081" s="181" t="s">
        <v>368</v>
      </c>
      <c r="O1081" s="396">
        <f>'●1-5DB'!QJ26</f>
        <v>1945048</v>
      </c>
      <c r="P1081" s="397"/>
      <c r="Q1081" s="177">
        <f t="shared" si="80"/>
        <v>18</v>
      </c>
      <c r="R1081" s="398">
        <v>2104564</v>
      </c>
      <c r="S1081" s="397"/>
      <c r="T1081" s="157">
        <v>17</v>
      </c>
    </row>
    <row r="1082" spans="2:20" ht="24.75" customHeight="1">
      <c r="B1082" s="170" t="s">
        <v>223</v>
      </c>
      <c r="C1082" s="396">
        <f>'●1-5DB'!QH27</f>
        <v>4534543</v>
      </c>
      <c r="D1082" s="397"/>
      <c r="E1082" s="177">
        <f t="shared" si="78"/>
        <v>16</v>
      </c>
      <c r="F1082" s="398">
        <v>6132848</v>
      </c>
      <c r="G1082" s="397"/>
      <c r="H1082" s="181">
        <v>12</v>
      </c>
      <c r="I1082" s="396">
        <f>'●1-5DB'!QI27</f>
        <v>12280</v>
      </c>
      <c r="J1082" s="397"/>
      <c r="K1082" s="177">
        <f t="shared" si="79"/>
        <v>6</v>
      </c>
      <c r="L1082" s="398" t="s">
        <v>368</v>
      </c>
      <c r="M1082" s="397"/>
      <c r="N1082" s="181" t="s">
        <v>368</v>
      </c>
      <c r="O1082" s="396">
        <f>'●1-5DB'!QJ27</f>
        <v>2085238</v>
      </c>
      <c r="P1082" s="397"/>
      <c r="Q1082" s="177">
        <f t="shared" si="80"/>
        <v>17</v>
      </c>
      <c r="R1082" s="398">
        <v>2119102</v>
      </c>
      <c r="S1082" s="397"/>
      <c r="T1082" s="157">
        <v>16</v>
      </c>
    </row>
    <row r="1083" spans="2:20" ht="24.75" customHeight="1">
      <c r="B1083" s="170" t="s">
        <v>224</v>
      </c>
      <c r="C1083" s="396">
        <f>'●1-5DB'!QH28</f>
        <v>2000463</v>
      </c>
      <c r="D1083" s="397"/>
      <c r="E1083" s="177">
        <f t="shared" si="78"/>
        <v>26</v>
      </c>
      <c r="F1083" s="398">
        <v>2883430</v>
      </c>
      <c r="G1083" s="397"/>
      <c r="H1083" s="181">
        <v>21</v>
      </c>
      <c r="I1083" s="396" t="str">
        <f>'●1-5DB'!QI28</f>
        <v>-</v>
      </c>
      <c r="J1083" s="397"/>
      <c r="K1083" s="177" t="str">
        <f t="shared" si="79"/>
        <v>-</v>
      </c>
      <c r="L1083" s="398" t="s">
        <v>368</v>
      </c>
      <c r="M1083" s="397"/>
      <c r="N1083" s="181" t="s">
        <v>368</v>
      </c>
      <c r="O1083" s="396">
        <f>'●1-5DB'!QJ28</f>
        <v>1160606</v>
      </c>
      <c r="P1083" s="397"/>
      <c r="Q1083" s="177">
        <f t="shared" si="80"/>
        <v>25</v>
      </c>
      <c r="R1083" s="398">
        <v>1192874</v>
      </c>
      <c r="S1083" s="397"/>
      <c r="T1083" s="157">
        <v>25</v>
      </c>
    </row>
    <row r="1084" spans="2:20" ht="24.75" customHeight="1">
      <c r="B1084" s="170" t="s">
        <v>225</v>
      </c>
      <c r="C1084" s="396">
        <f>'●1-5DB'!QH29</f>
        <v>2727157</v>
      </c>
      <c r="D1084" s="397"/>
      <c r="E1084" s="177">
        <f t="shared" si="78"/>
        <v>24</v>
      </c>
      <c r="F1084" s="398">
        <v>2538726</v>
      </c>
      <c r="G1084" s="397"/>
      <c r="H1084" s="181">
        <v>26</v>
      </c>
      <c r="I1084" s="396">
        <f>'●1-5DB'!QI29</f>
        <v>25937</v>
      </c>
      <c r="J1084" s="397"/>
      <c r="K1084" s="177">
        <f t="shared" si="79"/>
        <v>3</v>
      </c>
      <c r="L1084" s="398">
        <v>795</v>
      </c>
      <c r="M1084" s="397"/>
      <c r="N1084" s="181">
        <v>5</v>
      </c>
      <c r="O1084" s="396">
        <f>'●1-5DB'!QJ29</f>
        <v>2727795</v>
      </c>
      <c r="P1084" s="397"/>
      <c r="Q1084" s="177">
        <f t="shared" si="80"/>
        <v>12</v>
      </c>
      <c r="R1084" s="398">
        <v>2851761</v>
      </c>
      <c r="S1084" s="397"/>
      <c r="T1084" s="157">
        <v>12</v>
      </c>
    </row>
    <row r="1085" spans="2:20" ht="24.75" customHeight="1" thickBot="1">
      <c r="B1085" s="170" t="s">
        <v>226</v>
      </c>
      <c r="C1085" s="399">
        <f>'●1-5DB'!QH30</f>
        <v>7664022</v>
      </c>
      <c r="D1085" s="400"/>
      <c r="E1085" s="179">
        <f t="shared" si="78"/>
        <v>7</v>
      </c>
      <c r="F1085" s="398">
        <v>6585405</v>
      </c>
      <c r="G1085" s="397"/>
      <c r="H1085" s="181">
        <v>11</v>
      </c>
      <c r="I1085" s="399" t="str">
        <f>'●1-5DB'!QI30</f>
        <v>-</v>
      </c>
      <c r="J1085" s="400"/>
      <c r="K1085" s="179" t="str">
        <f t="shared" si="79"/>
        <v>-</v>
      </c>
      <c r="L1085" s="398" t="s">
        <v>368</v>
      </c>
      <c r="M1085" s="397"/>
      <c r="N1085" s="181" t="s">
        <v>368</v>
      </c>
      <c r="O1085" s="399">
        <f>'●1-5DB'!QJ30</f>
        <v>5955935</v>
      </c>
      <c r="P1085" s="400"/>
      <c r="Q1085" s="179">
        <f t="shared" si="80"/>
        <v>3</v>
      </c>
      <c r="R1085" s="398">
        <v>6473960</v>
      </c>
      <c r="S1085" s="397"/>
      <c r="T1085" s="157">
        <v>2</v>
      </c>
    </row>
    <row r="1086" spans="2:20" ht="24.75" customHeight="1">
      <c r="C1086" s="82"/>
      <c r="D1086" s="82"/>
      <c r="E1086" s="82"/>
      <c r="F1086" s="82"/>
      <c r="G1086" s="82"/>
      <c r="H1086" s="82"/>
      <c r="I1086" s="82"/>
      <c r="J1086" s="82"/>
      <c r="K1086" s="82"/>
      <c r="L1086" s="82"/>
      <c r="M1086" s="82"/>
      <c r="P1086" s="82"/>
    </row>
    <row r="1087" spans="2:20" ht="24.75" customHeight="1">
      <c r="C1087" s="82"/>
      <c r="D1087" s="82"/>
      <c r="E1087" s="82"/>
      <c r="F1087" s="82"/>
      <c r="G1087" s="82"/>
      <c r="H1087" s="82"/>
      <c r="I1087" s="82"/>
      <c r="J1087" s="82"/>
      <c r="K1087" s="82"/>
      <c r="L1087" s="82"/>
      <c r="M1087" s="82"/>
      <c r="P1087" s="82"/>
    </row>
    <row r="1088" spans="2:20" ht="24.75" customHeight="1">
      <c r="C1088" s="82"/>
      <c r="D1088" s="82"/>
      <c r="E1088" s="82"/>
      <c r="F1088" s="82"/>
      <c r="G1088" s="82"/>
      <c r="H1088" s="82"/>
    </row>
    <row r="1089" spans="2:20" ht="24.75" customHeight="1">
      <c r="B1089" s="85" t="s">
        <v>379</v>
      </c>
      <c r="C1089" s="82"/>
      <c r="D1089" s="82"/>
      <c r="E1089" s="82"/>
      <c r="F1089" s="82"/>
      <c r="G1089" s="82"/>
      <c r="H1089" s="82"/>
      <c r="K1089" s="158"/>
      <c r="T1089" s="158"/>
    </row>
    <row r="1090" spans="2:20" ht="24.75" customHeight="1" thickBot="1">
      <c r="B1090" s="408" t="s">
        <v>253</v>
      </c>
      <c r="C1090" s="410" t="str">
        <f>'●1-5DB'!QK4</f>
        <v>諸支出金</v>
      </c>
      <c r="D1090" s="410"/>
      <c r="E1090" s="410"/>
      <c r="F1090" s="410"/>
      <c r="G1090" s="410"/>
      <c r="H1090" s="410"/>
      <c r="I1090" s="410" t="str">
        <f>'●1-5DB'!QL4</f>
        <v>前年度繰上充用金</v>
      </c>
      <c r="J1090" s="410"/>
      <c r="K1090" s="410"/>
      <c r="L1090" s="410"/>
      <c r="M1090" s="410"/>
      <c r="N1090" s="410"/>
      <c r="O1090" s="410" t="str">
        <f>'●1-5DB'!QM4</f>
        <v>歳出合計</v>
      </c>
      <c r="P1090" s="410"/>
      <c r="Q1090" s="410"/>
      <c r="R1090" s="410"/>
      <c r="S1090" s="410"/>
      <c r="T1090" s="410"/>
    </row>
    <row r="1091" spans="2:20" ht="24.75" customHeight="1">
      <c r="B1091" s="367"/>
      <c r="C1091" s="340" t="s">
        <v>760</v>
      </c>
      <c r="D1091" s="341"/>
      <c r="E1091" s="342"/>
      <c r="F1091" s="343" t="s">
        <v>759</v>
      </c>
      <c r="G1091" s="338"/>
      <c r="H1091" s="339"/>
      <c r="I1091" s="340" t="s">
        <v>760</v>
      </c>
      <c r="J1091" s="341"/>
      <c r="K1091" s="342"/>
      <c r="L1091" s="343" t="s">
        <v>759</v>
      </c>
      <c r="M1091" s="338"/>
      <c r="N1091" s="339"/>
      <c r="O1091" s="340" t="s">
        <v>760</v>
      </c>
      <c r="P1091" s="341"/>
      <c r="Q1091" s="342"/>
      <c r="R1091" s="343" t="s">
        <v>759</v>
      </c>
      <c r="S1091" s="338"/>
      <c r="T1091" s="339"/>
    </row>
    <row r="1092" spans="2:20" ht="24.75" customHeight="1">
      <c r="B1092" s="367"/>
      <c r="C1092" s="345"/>
      <c r="D1092" s="378"/>
      <c r="E1092" s="176" t="s">
        <v>340</v>
      </c>
      <c r="F1092" s="378"/>
      <c r="G1092" s="378"/>
      <c r="H1092" s="180" t="s">
        <v>340</v>
      </c>
      <c r="I1092" s="345"/>
      <c r="J1092" s="378"/>
      <c r="K1092" s="176" t="s">
        <v>340</v>
      </c>
      <c r="L1092" s="378"/>
      <c r="M1092" s="378"/>
      <c r="N1092" s="180" t="s">
        <v>340</v>
      </c>
      <c r="O1092" s="345"/>
      <c r="P1092" s="378"/>
      <c r="Q1092" s="176" t="s">
        <v>340</v>
      </c>
      <c r="R1092" s="378"/>
      <c r="S1092" s="378"/>
      <c r="T1092" s="156" t="s">
        <v>340</v>
      </c>
    </row>
    <row r="1093" spans="2:20" ht="24.75" customHeight="1">
      <c r="B1093" s="170" t="s">
        <v>201</v>
      </c>
      <c r="C1093" s="396" t="str">
        <f>'●1-5DB'!QK5</f>
        <v>-</v>
      </c>
      <c r="D1093" s="397"/>
      <c r="E1093" s="177" t="str">
        <f>IF(C1093="-","-",RANK(C1093,C$1093:D$1118))</f>
        <v>-</v>
      </c>
      <c r="F1093" s="398" t="s">
        <v>368</v>
      </c>
      <c r="G1093" s="397"/>
      <c r="H1093" s="181" t="s">
        <v>368</v>
      </c>
      <c r="I1093" s="396" t="str">
        <f>'●1-5DB'!QL5</f>
        <v>-</v>
      </c>
      <c r="J1093" s="397"/>
      <c r="K1093" s="177" t="str">
        <f>IF(I1093="-","-",RANK(I1093,I$1093:J$1118))</f>
        <v>-</v>
      </c>
      <c r="L1093" s="398" t="s">
        <v>368</v>
      </c>
      <c r="M1093" s="397"/>
      <c r="N1093" s="181" t="s">
        <v>368</v>
      </c>
      <c r="O1093" s="396">
        <f>'●1-5DB'!QM5</f>
        <v>190648275</v>
      </c>
      <c r="P1093" s="397"/>
      <c r="Q1093" s="177">
        <f>IF(O1093="-","-",RANK(O1093,O$1093:P$1118))</f>
        <v>1</v>
      </c>
      <c r="R1093" s="398">
        <v>193944232</v>
      </c>
      <c r="S1093" s="397"/>
      <c r="T1093" s="157">
        <v>1</v>
      </c>
    </row>
    <row r="1094" spans="2:20" ht="24.75" customHeight="1">
      <c r="B1094" s="170" t="s">
        <v>202</v>
      </c>
      <c r="C1094" s="396" t="str">
        <f>'●1-5DB'!QK6</f>
        <v>-</v>
      </c>
      <c r="D1094" s="397"/>
      <c r="E1094" s="177" t="str">
        <f t="shared" ref="E1094:E1118" si="81">IF(C1094="-","-",RANK(C1094,C$1093:D$1118))</f>
        <v>-</v>
      </c>
      <c r="F1094" s="398" t="s">
        <v>368</v>
      </c>
      <c r="G1094" s="397"/>
      <c r="H1094" s="181" t="s">
        <v>368</v>
      </c>
      <c r="I1094" s="396" t="str">
        <f>'●1-5DB'!QL6</f>
        <v>-</v>
      </c>
      <c r="J1094" s="397"/>
      <c r="K1094" s="177" t="str">
        <f t="shared" ref="K1094:K1118" si="82">IF(I1094="-","-",RANK(I1094,I$1093:J$1118))</f>
        <v>-</v>
      </c>
      <c r="L1094" s="398" t="s">
        <v>368</v>
      </c>
      <c r="M1094" s="397"/>
      <c r="N1094" s="181" t="s">
        <v>368</v>
      </c>
      <c r="O1094" s="396">
        <f>'●1-5DB'!QM6</f>
        <v>71466326</v>
      </c>
      <c r="P1094" s="397"/>
      <c r="Q1094" s="177">
        <f t="shared" ref="Q1094:Q1118" si="83">IF(O1094="-","-",RANK(O1094,O$1093:P$1118))</f>
        <v>5</v>
      </c>
      <c r="R1094" s="398">
        <v>73814658</v>
      </c>
      <c r="S1094" s="397"/>
      <c r="T1094" s="157">
        <v>5</v>
      </c>
    </row>
    <row r="1095" spans="2:20" ht="24.75" customHeight="1">
      <c r="B1095" s="170" t="s">
        <v>203</v>
      </c>
      <c r="C1095" s="396" t="str">
        <f>'●1-5DB'!QK7</f>
        <v>-</v>
      </c>
      <c r="D1095" s="397"/>
      <c r="E1095" s="177" t="str">
        <f t="shared" si="81"/>
        <v>-</v>
      </c>
      <c r="F1095" s="398" t="s">
        <v>368</v>
      </c>
      <c r="G1095" s="397"/>
      <c r="H1095" s="181" t="s">
        <v>368</v>
      </c>
      <c r="I1095" s="396" t="str">
        <f>'●1-5DB'!QL7</f>
        <v>-</v>
      </c>
      <c r="J1095" s="397"/>
      <c r="K1095" s="177" t="str">
        <f t="shared" si="82"/>
        <v>-</v>
      </c>
      <c r="L1095" s="398" t="s">
        <v>368</v>
      </c>
      <c r="M1095" s="397"/>
      <c r="N1095" s="181" t="s">
        <v>368</v>
      </c>
      <c r="O1095" s="396">
        <f>'●1-5DB'!QM7</f>
        <v>63809604</v>
      </c>
      <c r="P1095" s="397"/>
      <c r="Q1095" s="177">
        <f>IF(O1095="-","-",RANK(O1095,O$1093:P$1118))</f>
        <v>9</v>
      </c>
      <c r="R1095" s="398">
        <v>68486113</v>
      </c>
      <c r="S1095" s="397"/>
      <c r="T1095" s="157">
        <v>8</v>
      </c>
    </row>
    <row r="1096" spans="2:20" ht="24.75" customHeight="1">
      <c r="B1096" s="170" t="s">
        <v>204</v>
      </c>
      <c r="C1096" s="396">
        <f>'●1-5DB'!QK8</f>
        <v>90138</v>
      </c>
      <c r="D1096" s="397"/>
      <c r="E1096" s="177">
        <f t="shared" si="81"/>
        <v>1</v>
      </c>
      <c r="F1096" s="398">
        <v>1230071</v>
      </c>
      <c r="G1096" s="397"/>
      <c r="H1096" s="181">
        <v>1</v>
      </c>
      <c r="I1096" s="396" t="str">
        <f>'●1-5DB'!QL8</f>
        <v>-</v>
      </c>
      <c r="J1096" s="397"/>
      <c r="K1096" s="177" t="str">
        <f t="shared" si="82"/>
        <v>-</v>
      </c>
      <c r="L1096" s="398" t="s">
        <v>368</v>
      </c>
      <c r="M1096" s="397"/>
      <c r="N1096" s="181" t="s">
        <v>368</v>
      </c>
      <c r="O1096" s="396">
        <f>'●1-5DB'!QM8</f>
        <v>65206271</v>
      </c>
      <c r="P1096" s="397"/>
      <c r="Q1096" s="177">
        <f t="shared" si="83"/>
        <v>8</v>
      </c>
      <c r="R1096" s="398">
        <v>68653953</v>
      </c>
      <c r="S1096" s="397"/>
      <c r="T1096" s="157">
        <v>7</v>
      </c>
    </row>
    <row r="1097" spans="2:20" ht="24.75" customHeight="1">
      <c r="B1097" s="170" t="s">
        <v>205</v>
      </c>
      <c r="C1097" s="396" t="str">
        <f>'●1-5DB'!QK9</f>
        <v>-</v>
      </c>
      <c r="D1097" s="397"/>
      <c r="E1097" s="177" t="str">
        <f t="shared" si="81"/>
        <v>-</v>
      </c>
      <c r="F1097" s="398" t="s">
        <v>368</v>
      </c>
      <c r="G1097" s="397"/>
      <c r="H1097" s="181" t="s">
        <v>368</v>
      </c>
      <c r="I1097" s="396" t="str">
        <f>'●1-5DB'!QL9</f>
        <v>-</v>
      </c>
      <c r="J1097" s="397"/>
      <c r="K1097" s="177" t="str">
        <f t="shared" si="82"/>
        <v>-</v>
      </c>
      <c r="L1097" s="398" t="s">
        <v>368</v>
      </c>
      <c r="M1097" s="397"/>
      <c r="N1097" s="181" t="s">
        <v>368</v>
      </c>
      <c r="O1097" s="396">
        <f>'●1-5DB'!QM9</f>
        <v>48591326</v>
      </c>
      <c r="P1097" s="397"/>
      <c r="Q1097" s="177">
        <f t="shared" si="83"/>
        <v>14</v>
      </c>
      <c r="R1097" s="398">
        <v>49127546</v>
      </c>
      <c r="S1097" s="397"/>
      <c r="T1097" s="157">
        <v>13</v>
      </c>
    </row>
    <row r="1098" spans="2:20" ht="24.75" customHeight="1">
      <c r="B1098" s="170" t="s">
        <v>206</v>
      </c>
      <c r="C1098" s="396" t="str">
        <f>'●1-5DB'!QK10</f>
        <v>-</v>
      </c>
      <c r="D1098" s="397"/>
      <c r="E1098" s="177" t="str">
        <f t="shared" si="81"/>
        <v>-</v>
      </c>
      <c r="F1098" s="398" t="s">
        <v>368</v>
      </c>
      <c r="G1098" s="397"/>
      <c r="H1098" s="181" t="s">
        <v>368</v>
      </c>
      <c r="I1098" s="396" t="str">
        <f>'●1-5DB'!QL10</f>
        <v>-</v>
      </c>
      <c r="J1098" s="397"/>
      <c r="K1098" s="177" t="str">
        <f t="shared" si="82"/>
        <v>-</v>
      </c>
      <c r="L1098" s="398" t="s">
        <v>368</v>
      </c>
      <c r="M1098" s="397"/>
      <c r="N1098" s="181" t="s">
        <v>368</v>
      </c>
      <c r="O1098" s="396">
        <f>'●1-5DB'!QM10</f>
        <v>114062612</v>
      </c>
      <c r="P1098" s="397"/>
      <c r="Q1098" s="177">
        <f t="shared" si="83"/>
        <v>3</v>
      </c>
      <c r="R1098" s="398">
        <v>106980011</v>
      </c>
      <c r="S1098" s="397"/>
      <c r="T1098" s="157">
        <v>3</v>
      </c>
    </row>
    <row r="1099" spans="2:20" ht="24.75" customHeight="1">
      <c r="B1099" s="170" t="s">
        <v>207</v>
      </c>
      <c r="C1099" s="396" t="str">
        <f>'●1-5DB'!QK11</f>
        <v>-</v>
      </c>
      <c r="D1099" s="397"/>
      <c r="E1099" s="177" t="str">
        <f t="shared" si="81"/>
        <v>-</v>
      </c>
      <c r="F1099" s="398" t="s">
        <v>368</v>
      </c>
      <c r="G1099" s="397"/>
      <c r="H1099" s="181" t="s">
        <v>368</v>
      </c>
      <c r="I1099" s="396" t="str">
        <f>'●1-5DB'!QL11</f>
        <v>-</v>
      </c>
      <c r="J1099" s="397"/>
      <c r="K1099" s="177" t="str">
        <f t="shared" si="82"/>
        <v>-</v>
      </c>
      <c r="L1099" s="398" t="s">
        <v>368</v>
      </c>
      <c r="M1099" s="397"/>
      <c r="N1099" s="181" t="s">
        <v>368</v>
      </c>
      <c r="O1099" s="396">
        <f>'●1-5DB'!QM11</f>
        <v>41291360</v>
      </c>
      <c r="P1099" s="397"/>
      <c r="Q1099" s="177">
        <f t="shared" si="83"/>
        <v>15</v>
      </c>
      <c r="R1099" s="398">
        <v>42505442</v>
      </c>
      <c r="S1099" s="397"/>
      <c r="T1099" s="157">
        <v>15</v>
      </c>
    </row>
    <row r="1100" spans="2:20" ht="24.75" customHeight="1">
      <c r="B1100" s="170" t="s">
        <v>208</v>
      </c>
      <c r="C1100" s="396" t="str">
        <f>'●1-5DB'!QK12</f>
        <v>-</v>
      </c>
      <c r="D1100" s="397"/>
      <c r="E1100" s="177" t="str">
        <f t="shared" si="81"/>
        <v>-</v>
      </c>
      <c r="F1100" s="398" t="s">
        <v>368</v>
      </c>
      <c r="G1100" s="397"/>
      <c r="H1100" s="181" t="s">
        <v>368</v>
      </c>
      <c r="I1100" s="396" t="str">
        <f>'●1-5DB'!QL12</f>
        <v>-</v>
      </c>
      <c r="J1100" s="397"/>
      <c r="K1100" s="177" t="str">
        <f t="shared" si="82"/>
        <v>-</v>
      </c>
      <c r="L1100" s="398" t="s">
        <v>368</v>
      </c>
      <c r="M1100" s="397"/>
      <c r="N1100" s="181" t="s">
        <v>368</v>
      </c>
      <c r="O1100" s="396">
        <f>'●1-5DB'!QM12</f>
        <v>86930454</v>
      </c>
      <c r="P1100" s="397"/>
      <c r="Q1100" s="177">
        <f t="shared" si="83"/>
        <v>4</v>
      </c>
      <c r="R1100" s="398">
        <v>85795274</v>
      </c>
      <c r="S1100" s="397"/>
      <c r="T1100" s="157">
        <v>4</v>
      </c>
    </row>
    <row r="1101" spans="2:20" ht="24.75" customHeight="1">
      <c r="B1101" s="170" t="s">
        <v>209</v>
      </c>
      <c r="C1101" s="396" t="str">
        <f>'●1-5DB'!QK13</f>
        <v>-</v>
      </c>
      <c r="D1101" s="397"/>
      <c r="E1101" s="177" t="str">
        <f t="shared" si="81"/>
        <v>-</v>
      </c>
      <c r="F1101" s="398" t="s">
        <v>368</v>
      </c>
      <c r="G1101" s="397"/>
      <c r="H1101" s="181" t="s">
        <v>368</v>
      </c>
      <c r="I1101" s="396" t="str">
        <f>'●1-5DB'!QL13</f>
        <v>-</v>
      </c>
      <c r="J1101" s="397"/>
      <c r="K1101" s="177" t="str">
        <f t="shared" si="82"/>
        <v>-</v>
      </c>
      <c r="L1101" s="398" t="s">
        <v>368</v>
      </c>
      <c r="M1101" s="397"/>
      <c r="N1101" s="181" t="s">
        <v>368</v>
      </c>
      <c r="O1101" s="396">
        <f>'●1-5DB'!QM13</f>
        <v>148140403</v>
      </c>
      <c r="P1101" s="397"/>
      <c r="Q1101" s="177">
        <f t="shared" si="83"/>
        <v>2</v>
      </c>
      <c r="R1101" s="398">
        <v>139899675</v>
      </c>
      <c r="S1101" s="397"/>
      <c r="T1101" s="157">
        <v>2</v>
      </c>
    </row>
    <row r="1102" spans="2:20" ht="24.75" customHeight="1">
      <c r="B1102" s="170" t="s">
        <v>210</v>
      </c>
      <c r="C1102" s="396" t="str">
        <f>'●1-5DB'!QK14</f>
        <v>-</v>
      </c>
      <c r="D1102" s="397"/>
      <c r="E1102" s="177" t="str">
        <f t="shared" si="81"/>
        <v>-</v>
      </c>
      <c r="F1102" s="398" t="s">
        <v>368</v>
      </c>
      <c r="G1102" s="397"/>
      <c r="H1102" s="181" t="s">
        <v>368</v>
      </c>
      <c r="I1102" s="396" t="str">
        <f>'●1-5DB'!QL14</f>
        <v>-</v>
      </c>
      <c r="J1102" s="397"/>
      <c r="K1102" s="177" t="str">
        <f t="shared" si="82"/>
        <v>-</v>
      </c>
      <c r="L1102" s="398" t="s">
        <v>368</v>
      </c>
      <c r="M1102" s="397"/>
      <c r="N1102" s="181" t="s">
        <v>368</v>
      </c>
      <c r="O1102" s="396">
        <f>'●1-5DB'!QM14</f>
        <v>40092192</v>
      </c>
      <c r="P1102" s="397"/>
      <c r="Q1102" s="177">
        <f t="shared" si="83"/>
        <v>16</v>
      </c>
      <c r="R1102" s="398">
        <v>40218989</v>
      </c>
      <c r="S1102" s="397"/>
      <c r="T1102" s="157">
        <v>16</v>
      </c>
    </row>
    <row r="1103" spans="2:20" ht="24.75" customHeight="1">
      <c r="B1103" s="170" t="s">
        <v>211</v>
      </c>
      <c r="C1103" s="396" t="str">
        <f>'●1-5DB'!QK15</f>
        <v>-</v>
      </c>
      <c r="D1103" s="397"/>
      <c r="E1103" s="177" t="str">
        <f t="shared" si="81"/>
        <v>-</v>
      </c>
      <c r="F1103" s="398" t="s">
        <v>368</v>
      </c>
      <c r="G1103" s="397"/>
      <c r="H1103" s="181" t="s">
        <v>368</v>
      </c>
      <c r="I1103" s="396" t="str">
        <f>'●1-5DB'!QL15</f>
        <v>-</v>
      </c>
      <c r="J1103" s="397"/>
      <c r="K1103" s="177" t="str">
        <f t="shared" si="82"/>
        <v>-</v>
      </c>
      <c r="L1103" s="398" t="s">
        <v>368</v>
      </c>
      <c r="M1103" s="397"/>
      <c r="N1103" s="181" t="s">
        <v>368</v>
      </c>
      <c r="O1103" s="396">
        <f>'●1-5DB'!QM15</f>
        <v>62596088</v>
      </c>
      <c r="P1103" s="397"/>
      <c r="Q1103" s="177">
        <f t="shared" si="83"/>
        <v>10</v>
      </c>
      <c r="R1103" s="398">
        <v>61529066</v>
      </c>
      <c r="S1103" s="397"/>
      <c r="T1103" s="157">
        <v>10</v>
      </c>
    </row>
    <row r="1104" spans="2:20" ht="24.75" customHeight="1">
      <c r="B1104" s="170" t="s">
        <v>212</v>
      </c>
      <c r="C1104" s="396" t="str">
        <f>'●1-5DB'!QK16</f>
        <v>-</v>
      </c>
      <c r="D1104" s="397"/>
      <c r="E1104" s="177" t="str">
        <f t="shared" si="81"/>
        <v>-</v>
      </c>
      <c r="F1104" s="398" t="s">
        <v>368</v>
      </c>
      <c r="G1104" s="397"/>
      <c r="H1104" s="181" t="s">
        <v>368</v>
      </c>
      <c r="I1104" s="396" t="str">
        <f>'●1-5DB'!QL16</f>
        <v>-</v>
      </c>
      <c r="J1104" s="397"/>
      <c r="K1104" s="177" t="str">
        <f t="shared" si="82"/>
        <v>-</v>
      </c>
      <c r="L1104" s="398" t="s">
        <v>368</v>
      </c>
      <c r="M1104" s="397"/>
      <c r="N1104" s="181" t="s">
        <v>368</v>
      </c>
      <c r="O1104" s="396">
        <f>'●1-5DB'!QM16</f>
        <v>65584684</v>
      </c>
      <c r="P1104" s="397"/>
      <c r="Q1104" s="177">
        <f t="shared" si="83"/>
        <v>7</v>
      </c>
      <c r="R1104" s="398">
        <v>66281575</v>
      </c>
      <c r="S1104" s="397"/>
      <c r="T1104" s="157">
        <v>9</v>
      </c>
    </row>
    <row r="1105" spans="2:20" ht="24.75" customHeight="1">
      <c r="B1105" s="170" t="s">
        <v>213</v>
      </c>
      <c r="C1105" s="396" t="str">
        <f>'●1-5DB'!QK17</f>
        <v>-</v>
      </c>
      <c r="D1105" s="397"/>
      <c r="E1105" s="177" t="str">
        <f t="shared" si="81"/>
        <v>-</v>
      </c>
      <c r="F1105" s="398" t="s">
        <v>368</v>
      </c>
      <c r="G1105" s="397"/>
      <c r="H1105" s="181" t="s">
        <v>368</v>
      </c>
      <c r="I1105" s="396" t="str">
        <f>'●1-5DB'!QL17</f>
        <v>-</v>
      </c>
      <c r="J1105" s="397"/>
      <c r="K1105" s="177" t="str">
        <f t="shared" si="82"/>
        <v>-</v>
      </c>
      <c r="L1105" s="398" t="s">
        <v>368</v>
      </c>
      <c r="M1105" s="397"/>
      <c r="N1105" s="181" t="s">
        <v>368</v>
      </c>
      <c r="O1105" s="396">
        <f>'●1-5DB'!QM17</f>
        <v>52621926</v>
      </c>
      <c r="P1105" s="397"/>
      <c r="Q1105" s="177">
        <f t="shared" si="83"/>
        <v>13</v>
      </c>
      <c r="R1105" s="398">
        <v>52874825</v>
      </c>
      <c r="S1105" s="397"/>
      <c r="T1105" s="157">
        <v>11</v>
      </c>
    </row>
    <row r="1106" spans="2:20" ht="24.75" customHeight="1">
      <c r="B1106" s="170" t="s">
        <v>214</v>
      </c>
      <c r="C1106" s="396" t="str">
        <f>'●1-5DB'!QK18</f>
        <v>-</v>
      </c>
      <c r="D1106" s="397"/>
      <c r="E1106" s="177" t="str">
        <f t="shared" si="81"/>
        <v>-</v>
      </c>
      <c r="F1106" s="398" t="s">
        <v>368</v>
      </c>
      <c r="G1106" s="397"/>
      <c r="H1106" s="181" t="s">
        <v>368</v>
      </c>
      <c r="I1106" s="396" t="str">
        <f>'●1-5DB'!QL18</f>
        <v>-</v>
      </c>
      <c r="J1106" s="397"/>
      <c r="K1106" s="177" t="str">
        <f t="shared" si="82"/>
        <v>-</v>
      </c>
      <c r="L1106" s="398" t="s">
        <v>368</v>
      </c>
      <c r="M1106" s="397"/>
      <c r="N1106" s="181" t="s">
        <v>368</v>
      </c>
      <c r="O1106" s="396">
        <f>'●1-5DB'!QM18</f>
        <v>55263482</v>
      </c>
      <c r="P1106" s="397"/>
      <c r="Q1106" s="177">
        <f t="shared" si="83"/>
        <v>11</v>
      </c>
      <c r="R1106" s="398">
        <v>46817189</v>
      </c>
      <c r="S1106" s="397"/>
      <c r="T1106" s="157">
        <v>14</v>
      </c>
    </row>
    <row r="1107" spans="2:20" ht="24.75" customHeight="1">
      <c r="B1107" s="170" t="s">
        <v>215</v>
      </c>
      <c r="C1107" s="396" t="str">
        <f>'●1-5DB'!QK19</f>
        <v>-</v>
      </c>
      <c r="D1107" s="397"/>
      <c r="E1107" s="177" t="str">
        <f t="shared" si="81"/>
        <v>-</v>
      </c>
      <c r="F1107" s="398" t="s">
        <v>368</v>
      </c>
      <c r="G1107" s="397"/>
      <c r="H1107" s="181" t="s">
        <v>368</v>
      </c>
      <c r="I1107" s="396" t="str">
        <f>'●1-5DB'!QL19</f>
        <v>-</v>
      </c>
      <c r="J1107" s="397"/>
      <c r="K1107" s="177" t="str">
        <f t="shared" si="82"/>
        <v>-</v>
      </c>
      <c r="L1107" s="398" t="s">
        <v>368</v>
      </c>
      <c r="M1107" s="397"/>
      <c r="N1107" s="181" t="s">
        <v>368</v>
      </c>
      <c r="O1107" s="396">
        <f>'●1-5DB'!QM19</f>
        <v>29364335</v>
      </c>
      <c r="P1107" s="397"/>
      <c r="Q1107" s="177">
        <f t="shared" si="83"/>
        <v>22</v>
      </c>
      <c r="R1107" s="398">
        <v>29276803</v>
      </c>
      <c r="S1107" s="397"/>
      <c r="T1107" s="157">
        <v>20</v>
      </c>
    </row>
    <row r="1108" spans="2:20" ht="24.75" customHeight="1">
      <c r="B1108" s="171" t="s">
        <v>216</v>
      </c>
      <c r="C1108" s="402" t="str">
        <f>'●1-5DB'!QK20</f>
        <v>-</v>
      </c>
      <c r="D1108" s="403"/>
      <c r="E1108" s="178" t="str">
        <f t="shared" si="81"/>
        <v>-</v>
      </c>
      <c r="F1108" s="404" t="s">
        <v>368</v>
      </c>
      <c r="G1108" s="403"/>
      <c r="H1108" s="182" t="s">
        <v>368</v>
      </c>
      <c r="I1108" s="402" t="str">
        <f>'●1-5DB'!QL20</f>
        <v>-</v>
      </c>
      <c r="J1108" s="403"/>
      <c r="K1108" s="178" t="str">
        <f t="shared" si="82"/>
        <v>-</v>
      </c>
      <c r="L1108" s="404" t="s">
        <v>368</v>
      </c>
      <c r="M1108" s="403"/>
      <c r="N1108" s="182" t="s">
        <v>368</v>
      </c>
      <c r="O1108" s="402">
        <f>'●1-5DB'!QM20</f>
        <v>26057469</v>
      </c>
      <c r="P1108" s="403"/>
      <c r="Q1108" s="178">
        <f t="shared" si="83"/>
        <v>25</v>
      </c>
      <c r="R1108" s="404">
        <v>25576518</v>
      </c>
      <c r="S1108" s="403"/>
      <c r="T1108" s="175">
        <v>25</v>
      </c>
    </row>
    <row r="1109" spans="2:20" ht="24.75" customHeight="1">
      <c r="B1109" s="170" t="s">
        <v>217</v>
      </c>
      <c r="C1109" s="396" t="str">
        <f>'●1-5DB'!QK21</f>
        <v>-</v>
      </c>
      <c r="D1109" s="397"/>
      <c r="E1109" s="177" t="str">
        <f t="shared" si="81"/>
        <v>-</v>
      </c>
      <c r="F1109" s="398" t="s">
        <v>368</v>
      </c>
      <c r="G1109" s="397"/>
      <c r="H1109" s="181" t="s">
        <v>368</v>
      </c>
      <c r="I1109" s="396" t="str">
        <f>'●1-5DB'!QL21</f>
        <v>-</v>
      </c>
      <c r="J1109" s="397"/>
      <c r="K1109" s="177" t="str">
        <f t="shared" si="82"/>
        <v>-</v>
      </c>
      <c r="L1109" s="398" t="s">
        <v>368</v>
      </c>
      <c r="M1109" s="397"/>
      <c r="N1109" s="181" t="s">
        <v>368</v>
      </c>
      <c r="O1109" s="396">
        <f>'●1-5DB'!QM21</f>
        <v>27506704</v>
      </c>
      <c r="P1109" s="397"/>
      <c r="Q1109" s="177">
        <f t="shared" si="83"/>
        <v>24</v>
      </c>
      <c r="R1109" s="398">
        <v>26792968</v>
      </c>
      <c r="S1109" s="397"/>
      <c r="T1109" s="157">
        <v>24</v>
      </c>
    </row>
    <row r="1110" spans="2:20" ht="24.75" customHeight="1">
      <c r="B1110" s="170" t="s">
        <v>218</v>
      </c>
      <c r="C1110" s="396" t="str">
        <f>'●1-5DB'!QK22</f>
        <v>-</v>
      </c>
      <c r="D1110" s="397"/>
      <c r="E1110" s="177" t="str">
        <f t="shared" si="81"/>
        <v>-</v>
      </c>
      <c r="F1110" s="398" t="s">
        <v>368</v>
      </c>
      <c r="G1110" s="397"/>
      <c r="H1110" s="181" t="s">
        <v>368</v>
      </c>
      <c r="I1110" s="396" t="str">
        <f>'●1-5DB'!QL22</f>
        <v>-</v>
      </c>
      <c r="J1110" s="397"/>
      <c r="K1110" s="177" t="str">
        <f t="shared" si="82"/>
        <v>-</v>
      </c>
      <c r="L1110" s="398" t="s">
        <v>368</v>
      </c>
      <c r="M1110" s="397"/>
      <c r="N1110" s="181" t="s">
        <v>368</v>
      </c>
      <c r="O1110" s="396">
        <f>'●1-5DB'!QM22</f>
        <v>31608236</v>
      </c>
      <c r="P1110" s="397"/>
      <c r="Q1110" s="177">
        <f t="shared" si="83"/>
        <v>18</v>
      </c>
      <c r="R1110" s="398">
        <v>33100214</v>
      </c>
      <c r="S1110" s="397"/>
      <c r="T1110" s="157">
        <v>19</v>
      </c>
    </row>
    <row r="1111" spans="2:20" ht="24.75" customHeight="1">
      <c r="B1111" s="170" t="s">
        <v>219</v>
      </c>
      <c r="C1111" s="396" t="str">
        <f>'●1-5DB'!QK23</f>
        <v>-</v>
      </c>
      <c r="D1111" s="397"/>
      <c r="E1111" s="177" t="str">
        <f t="shared" si="81"/>
        <v>-</v>
      </c>
      <c r="F1111" s="398" t="s">
        <v>368</v>
      </c>
      <c r="G1111" s="397"/>
      <c r="H1111" s="181" t="s">
        <v>368</v>
      </c>
      <c r="I1111" s="396" t="str">
        <f>'●1-5DB'!QL23</f>
        <v>-</v>
      </c>
      <c r="J1111" s="397"/>
      <c r="K1111" s="177" t="str">
        <f t="shared" si="82"/>
        <v>-</v>
      </c>
      <c r="L1111" s="398" t="s">
        <v>368</v>
      </c>
      <c r="M1111" s="397"/>
      <c r="N1111" s="181" t="s">
        <v>368</v>
      </c>
      <c r="O1111" s="396">
        <f>'●1-5DB'!QM23</f>
        <v>29791445</v>
      </c>
      <c r="P1111" s="397"/>
      <c r="Q1111" s="177">
        <f t="shared" si="83"/>
        <v>21</v>
      </c>
      <c r="R1111" s="398">
        <v>28838518</v>
      </c>
      <c r="S1111" s="397"/>
      <c r="T1111" s="157">
        <v>22</v>
      </c>
    </row>
    <row r="1112" spans="2:20" ht="24.75" customHeight="1">
      <c r="B1112" s="170" t="s">
        <v>220</v>
      </c>
      <c r="C1112" s="396" t="str">
        <f>'●1-5DB'!QK24</f>
        <v>-</v>
      </c>
      <c r="D1112" s="397"/>
      <c r="E1112" s="177" t="str">
        <f t="shared" si="81"/>
        <v>-</v>
      </c>
      <c r="F1112" s="398" t="s">
        <v>368</v>
      </c>
      <c r="G1112" s="397"/>
      <c r="H1112" s="181" t="s">
        <v>368</v>
      </c>
      <c r="I1112" s="396" t="str">
        <f>'●1-5DB'!QL24</f>
        <v>-</v>
      </c>
      <c r="J1112" s="397"/>
      <c r="K1112" s="177" t="str">
        <f t="shared" si="82"/>
        <v>-</v>
      </c>
      <c r="L1112" s="398" t="s">
        <v>368</v>
      </c>
      <c r="M1112" s="397"/>
      <c r="N1112" s="181" t="s">
        <v>368</v>
      </c>
      <c r="O1112" s="396">
        <f>'●1-5DB'!QM24</f>
        <v>40062167</v>
      </c>
      <c r="P1112" s="397"/>
      <c r="Q1112" s="177">
        <f t="shared" si="83"/>
        <v>17</v>
      </c>
      <c r="R1112" s="398">
        <v>39166722</v>
      </c>
      <c r="S1112" s="397"/>
      <c r="T1112" s="157">
        <v>17</v>
      </c>
    </row>
    <row r="1113" spans="2:20" ht="24.75" customHeight="1">
      <c r="B1113" s="170" t="s">
        <v>221</v>
      </c>
      <c r="C1113" s="396" t="str">
        <f>'●1-5DB'!QK25</f>
        <v>-</v>
      </c>
      <c r="D1113" s="397"/>
      <c r="E1113" s="177" t="str">
        <f t="shared" si="81"/>
        <v>-</v>
      </c>
      <c r="F1113" s="398" t="s">
        <v>368</v>
      </c>
      <c r="G1113" s="397"/>
      <c r="H1113" s="181" t="s">
        <v>368</v>
      </c>
      <c r="I1113" s="396" t="str">
        <f>'●1-5DB'!QL25</f>
        <v>-</v>
      </c>
      <c r="J1113" s="397"/>
      <c r="K1113" s="177" t="str">
        <f t="shared" si="82"/>
        <v>-</v>
      </c>
      <c r="L1113" s="398" t="s">
        <v>368</v>
      </c>
      <c r="M1113" s="397"/>
      <c r="N1113" s="181" t="s">
        <v>368</v>
      </c>
      <c r="O1113" s="396">
        <f>'●1-5DB'!QM25</f>
        <v>28590692</v>
      </c>
      <c r="P1113" s="397"/>
      <c r="Q1113" s="177">
        <f t="shared" si="83"/>
        <v>23</v>
      </c>
      <c r="R1113" s="398">
        <v>27751755</v>
      </c>
      <c r="S1113" s="397"/>
      <c r="T1113" s="157">
        <v>23</v>
      </c>
    </row>
    <row r="1114" spans="2:20" ht="24.75" customHeight="1">
      <c r="B1114" s="170" t="s">
        <v>222</v>
      </c>
      <c r="C1114" s="396" t="str">
        <f>'●1-5DB'!QK26</f>
        <v>-</v>
      </c>
      <c r="D1114" s="397"/>
      <c r="E1114" s="177" t="str">
        <f t="shared" si="81"/>
        <v>-</v>
      </c>
      <c r="F1114" s="398" t="s">
        <v>368</v>
      </c>
      <c r="G1114" s="397"/>
      <c r="H1114" s="181" t="s">
        <v>368</v>
      </c>
      <c r="I1114" s="396" t="str">
        <f>'●1-5DB'!QL26</f>
        <v>-</v>
      </c>
      <c r="J1114" s="397"/>
      <c r="K1114" s="177" t="str">
        <f t="shared" si="82"/>
        <v>-</v>
      </c>
      <c r="L1114" s="398" t="s">
        <v>368</v>
      </c>
      <c r="M1114" s="397"/>
      <c r="N1114" s="181" t="s">
        <v>368</v>
      </c>
      <c r="O1114" s="396">
        <f>'●1-5DB'!QM26</f>
        <v>55256158</v>
      </c>
      <c r="P1114" s="397"/>
      <c r="Q1114" s="177">
        <f t="shared" si="83"/>
        <v>12</v>
      </c>
      <c r="R1114" s="398">
        <v>52711296</v>
      </c>
      <c r="S1114" s="397"/>
      <c r="T1114" s="157">
        <v>12</v>
      </c>
    </row>
    <row r="1115" spans="2:20" ht="24.75" customHeight="1">
      <c r="B1115" s="170" t="s">
        <v>223</v>
      </c>
      <c r="C1115" s="396" t="str">
        <f>'●1-5DB'!QK27</f>
        <v>-</v>
      </c>
      <c r="D1115" s="397"/>
      <c r="E1115" s="177" t="str">
        <f t="shared" si="81"/>
        <v>-</v>
      </c>
      <c r="F1115" s="398" t="s">
        <v>368</v>
      </c>
      <c r="G1115" s="397"/>
      <c r="H1115" s="181" t="s">
        <v>368</v>
      </c>
      <c r="I1115" s="396" t="str">
        <f>'●1-5DB'!QL27</f>
        <v>-</v>
      </c>
      <c r="J1115" s="397"/>
      <c r="K1115" s="177" t="str">
        <f t="shared" si="82"/>
        <v>-</v>
      </c>
      <c r="L1115" s="398" t="s">
        <v>368</v>
      </c>
      <c r="M1115" s="397"/>
      <c r="N1115" s="181" t="s">
        <v>368</v>
      </c>
      <c r="O1115" s="396">
        <f>'●1-5DB'!QM27</f>
        <v>31382711</v>
      </c>
      <c r="P1115" s="397"/>
      <c r="Q1115" s="177">
        <f t="shared" si="83"/>
        <v>19</v>
      </c>
      <c r="R1115" s="398">
        <v>33886137</v>
      </c>
      <c r="S1115" s="397"/>
      <c r="T1115" s="157">
        <v>18</v>
      </c>
    </row>
    <row r="1116" spans="2:20" ht="24.75" customHeight="1">
      <c r="B1116" s="170" t="s">
        <v>224</v>
      </c>
      <c r="C1116" s="396" t="str">
        <f>'●1-5DB'!QK28</f>
        <v>-</v>
      </c>
      <c r="D1116" s="397"/>
      <c r="E1116" s="177" t="str">
        <f t="shared" si="81"/>
        <v>-</v>
      </c>
      <c r="F1116" s="398" t="s">
        <v>368</v>
      </c>
      <c r="G1116" s="397"/>
      <c r="H1116" s="181" t="s">
        <v>368</v>
      </c>
      <c r="I1116" s="396" t="str">
        <f>'●1-5DB'!QL28</f>
        <v>-</v>
      </c>
      <c r="J1116" s="397"/>
      <c r="K1116" s="177" t="str">
        <f t="shared" si="82"/>
        <v>-</v>
      </c>
      <c r="L1116" s="398" t="s">
        <v>368</v>
      </c>
      <c r="M1116" s="397"/>
      <c r="N1116" s="181" t="s">
        <v>368</v>
      </c>
      <c r="O1116" s="396">
        <f>'●1-5DB'!QM28</f>
        <v>22873104</v>
      </c>
      <c r="P1116" s="397"/>
      <c r="Q1116" s="177">
        <f t="shared" si="83"/>
        <v>26</v>
      </c>
      <c r="R1116" s="398">
        <v>23272370</v>
      </c>
      <c r="S1116" s="397"/>
      <c r="T1116" s="157">
        <v>26</v>
      </c>
    </row>
    <row r="1117" spans="2:20" ht="24.75" customHeight="1">
      <c r="B1117" s="170" t="s">
        <v>225</v>
      </c>
      <c r="C1117" s="396" t="str">
        <f>'●1-5DB'!QK29</f>
        <v>-</v>
      </c>
      <c r="D1117" s="397"/>
      <c r="E1117" s="177" t="str">
        <f t="shared" si="81"/>
        <v>-</v>
      </c>
      <c r="F1117" s="398" t="s">
        <v>368</v>
      </c>
      <c r="G1117" s="397"/>
      <c r="H1117" s="181" t="s">
        <v>368</v>
      </c>
      <c r="I1117" s="396" t="str">
        <f>'●1-5DB'!QL29</f>
        <v>-</v>
      </c>
      <c r="J1117" s="397"/>
      <c r="K1117" s="177" t="str">
        <f t="shared" si="82"/>
        <v>-</v>
      </c>
      <c r="L1117" s="398" t="s">
        <v>368</v>
      </c>
      <c r="M1117" s="397"/>
      <c r="N1117" s="181" t="s">
        <v>368</v>
      </c>
      <c r="O1117" s="396">
        <f>'●1-5DB'!QM29</f>
        <v>29961975</v>
      </c>
      <c r="P1117" s="397"/>
      <c r="Q1117" s="177">
        <f t="shared" si="83"/>
        <v>20</v>
      </c>
      <c r="R1117" s="398">
        <v>29275851</v>
      </c>
      <c r="S1117" s="397"/>
      <c r="T1117" s="157">
        <v>21</v>
      </c>
    </row>
    <row r="1118" spans="2:20" ht="24.75" customHeight="1" thickBot="1">
      <c r="B1118" s="170" t="s">
        <v>226</v>
      </c>
      <c r="C1118" s="399" t="str">
        <f>'●1-5DB'!QK30</f>
        <v>-</v>
      </c>
      <c r="D1118" s="400"/>
      <c r="E1118" s="179" t="str">
        <f t="shared" si="81"/>
        <v>-</v>
      </c>
      <c r="F1118" s="398" t="s">
        <v>368</v>
      </c>
      <c r="G1118" s="397"/>
      <c r="H1118" s="181" t="s">
        <v>368</v>
      </c>
      <c r="I1118" s="399" t="str">
        <f>'●1-5DB'!QL30</f>
        <v>-</v>
      </c>
      <c r="J1118" s="400"/>
      <c r="K1118" s="179" t="str">
        <f t="shared" si="82"/>
        <v>-</v>
      </c>
      <c r="L1118" s="398" t="s">
        <v>368</v>
      </c>
      <c r="M1118" s="397"/>
      <c r="N1118" s="181" t="s">
        <v>368</v>
      </c>
      <c r="O1118" s="399">
        <f>'●1-5DB'!QM30</f>
        <v>70147688</v>
      </c>
      <c r="P1118" s="400"/>
      <c r="Q1118" s="179">
        <f t="shared" si="83"/>
        <v>6</v>
      </c>
      <c r="R1118" s="398">
        <v>68745697</v>
      </c>
      <c r="S1118" s="397"/>
      <c r="T1118" s="157">
        <v>6</v>
      </c>
    </row>
    <row r="1119" spans="2:20" ht="24.75" customHeight="1"/>
    <row r="1120" spans="2:20" ht="24.75" customHeight="1"/>
    <row r="1121" spans="2:20" ht="24.75" customHeight="1"/>
    <row r="1122" spans="2:20" ht="24.75" customHeight="1">
      <c r="B1122" s="85" t="s">
        <v>345</v>
      </c>
      <c r="J1122" s="132"/>
      <c r="T1122" s="158"/>
    </row>
    <row r="1123" spans="2:20" ht="24.75" customHeight="1" thickBot="1">
      <c r="B1123" s="408" t="s">
        <v>253</v>
      </c>
      <c r="C1123" s="410" t="str">
        <f>'●1-5DB'!IP3</f>
        <v>歳入歳出差引</v>
      </c>
      <c r="D1123" s="410"/>
      <c r="E1123" s="410"/>
      <c r="F1123" s="410"/>
      <c r="G1123" s="410"/>
      <c r="H1123" s="410"/>
      <c r="I1123" s="410" t="str">
        <f>'●1-5DB'!IR3</f>
        <v>翌年度に繰越すべき財源</v>
      </c>
      <c r="J1123" s="410"/>
      <c r="K1123" s="410"/>
      <c r="L1123" s="410"/>
      <c r="M1123" s="410"/>
      <c r="N1123" s="410"/>
      <c r="O1123" s="410" t="str">
        <f>'●1-5DB'!IT3</f>
        <v>実質収支</v>
      </c>
      <c r="P1123" s="410"/>
      <c r="Q1123" s="410"/>
      <c r="R1123" s="410"/>
      <c r="S1123" s="410"/>
      <c r="T1123" s="410"/>
    </row>
    <row r="1124" spans="2:20" ht="24.75" customHeight="1">
      <c r="B1124" s="367"/>
      <c r="C1124" s="340" t="s">
        <v>760</v>
      </c>
      <c r="D1124" s="341"/>
      <c r="E1124" s="342"/>
      <c r="F1124" s="343" t="s">
        <v>759</v>
      </c>
      <c r="G1124" s="338"/>
      <c r="H1124" s="339"/>
      <c r="I1124" s="340" t="s">
        <v>760</v>
      </c>
      <c r="J1124" s="341"/>
      <c r="K1124" s="342"/>
      <c r="L1124" s="343" t="s">
        <v>759</v>
      </c>
      <c r="M1124" s="338"/>
      <c r="N1124" s="339"/>
      <c r="O1124" s="340" t="s">
        <v>760</v>
      </c>
      <c r="P1124" s="341"/>
      <c r="Q1124" s="342"/>
      <c r="R1124" s="343" t="s">
        <v>759</v>
      </c>
      <c r="S1124" s="338"/>
      <c r="T1124" s="339"/>
    </row>
    <row r="1125" spans="2:20" ht="24.75" customHeight="1">
      <c r="B1125" s="367"/>
      <c r="C1125" s="345"/>
      <c r="D1125" s="378"/>
      <c r="E1125" s="176" t="s">
        <v>340</v>
      </c>
      <c r="F1125" s="378"/>
      <c r="G1125" s="378"/>
      <c r="H1125" s="180" t="s">
        <v>340</v>
      </c>
      <c r="I1125" s="345"/>
      <c r="J1125" s="378"/>
      <c r="K1125" s="176" t="s">
        <v>340</v>
      </c>
      <c r="L1125" s="378"/>
      <c r="M1125" s="378"/>
      <c r="N1125" s="180" t="s">
        <v>340</v>
      </c>
      <c r="O1125" s="345"/>
      <c r="P1125" s="378"/>
      <c r="Q1125" s="176" t="s">
        <v>340</v>
      </c>
      <c r="R1125" s="378"/>
      <c r="S1125" s="378"/>
      <c r="T1125" s="156" t="s">
        <v>340</v>
      </c>
    </row>
    <row r="1126" spans="2:20" ht="24.75" customHeight="1">
      <c r="B1126" s="170" t="s">
        <v>201</v>
      </c>
      <c r="C1126" s="463">
        <f>'●1-5DB'!IP5</f>
        <v>4043248</v>
      </c>
      <c r="D1126" s="464"/>
      <c r="E1126" s="177">
        <f>IF(C1126="-","-",RANK(C1126,C$1126:D$1151))</f>
        <v>4</v>
      </c>
      <c r="F1126" s="465">
        <v>1988614</v>
      </c>
      <c r="G1126" s="464"/>
      <c r="H1126" s="181">
        <v>9</v>
      </c>
      <c r="I1126" s="463">
        <f>'●1-5DB'!IR5</f>
        <v>511188</v>
      </c>
      <c r="J1126" s="464"/>
      <c r="K1126" s="177">
        <f>IF(I1126="-","-",RANK(I1126,I$1126:J$1151))</f>
        <v>4</v>
      </c>
      <c r="L1126" s="465">
        <v>11936</v>
      </c>
      <c r="M1126" s="464"/>
      <c r="N1126" s="181">
        <v>23</v>
      </c>
      <c r="O1126" s="463">
        <f>'●1-5DB'!IT5</f>
        <v>3532060</v>
      </c>
      <c r="P1126" s="464"/>
      <c r="Q1126" s="177">
        <f>IF(O1126="-","-",RANK(O1126,O$1126:P$1151))</f>
        <v>4</v>
      </c>
      <c r="R1126" s="465">
        <v>1976678</v>
      </c>
      <c r="S1126" s="464"/>
      <c r="T1126" s="157">
        <v>8</v>
      </c>
    </row>
    <row r="1127" spans="2:20" ht="24.75" customHeight="1">
      <c r="B1127" s="170" t="s">
        <v>202</v>
      </c>
      <c r="C1127" s="463">
        <f>'●1-5DB'!IP6</f>
        <v>5121034</v>
      </c>
      <c r="D1127" s="464"/>
      <c r="E1127" s="177">
        <f t="shared" ref="E1127:E1151" si="84">IF(C1127="-","-",RANK(C1127,C$1126:D$1151))</f>
        <v>1</v>
      </c>
      <c r="F1127" s="465">
        <v>4345652</v>
      </c>
      <c r="G1127" s="464"/>
      <c r="H1127" s="181">
        <v>2</v>
      </c>
      <c r="I1127" s="463">
        <f>'●1-5DB'!IR6</f>
        <v>1207790</v>
      </c>
      <c r="J1127" s="464"/>
      <c r="K1127" s="177">
        <f t="shared" ref="K1127:K1151" si="85">IF(I1127="-","-",RANK(I1127,I$1126:J$1151))</f>
        <v>1</v>
      </c>
      <c r="L1127" s="465">
        <v>875586</v>
      </c>
      <c r="M1127" s="464"/>
      <c r="N1127" s="181">
        <v>1</v>
      </c>
      <c r="O1127" s="463">
        <f>'●1-5DB'!IT6</f>
        <v>3913244</v>
      </c>
      <c r="P1127" s="464"/>
      <c r="Q1127" s="177">
        <f t="shared" ref="Q1127:Q1151" si="86">IF(O1127="-","-",RANK(O1127,O$1126:P$1151))</f>
        <v>2</v>
      </c>
      <c r="R1127" s="465">
        <v>3470066</v>
      </c>
      <c r="S1127" s="464"/>
      <c r="T1127" s="157">
        <v>2</v>
      </c>
    </row>
    <row r="1128" spans="2:20" ht="24.75" customHeight="1">
      <c r="B1128" s="170" t="s">
        <v>203</v>
      </c>
      <c r="C1128" s="463">
        <f>'●1-5DB'!IP7</f>
        <v>2875671</v>
      </c>
      <c r="D1128" s="464"/>
      <c r="E1128" s="177">
        <f t="shared" si="84"/>
        <v>7</v>
      </c>
      <c r="F1128" s="465">
        <v>2431866</v>
      </c>
      <c r="G1128" s="464"/>
      <c r="H1128" s="181">
        <v>6</v>
      </c>
      <c r="I1128" s="463">
        <f>'●1-5DB'!IR7</f>
        <v>14514</v>
      </c>
      <c r="J1128" s="464"/>
      <c r="K1128" s="177">
        <f t="shared" si="85"/>
        <v>22</v>
      </c>
      <c r="L1128" s="465">
        <v>134138</v>
      </c>
      <c r="M1128" s="464"/>
      <c r="N1128" s="181">
        <v>14</v>
      </c>
      <c r="O1128" s="463">
        <f>'●1-5DB'!IT7</f>
        <v>2861157</v>
      </c>
      <c r="P1128" s="464"/>
      <c r="Q1128" s="177">
        <f t="shared" si="86"/>
        <v>7</v>
      </c>
      <c r="R1128" s="465">
        <v>2297728</v>
      </c>
      <c r="S1128" s="464"/>
      <c r="T1128" s="157">
        <v>6</v>
      </c>
    </row>
    <row r="1129" spans="2:20" ht="24.75" customHeight="1">
      <c r="B1129" s="170" t="s">
        <v>204</v>
      </c>
      <c r="C1129" s="463">
        <f>'●1-5DB'!IP8</f>
        <v>1827520</v>
      </c>
      <c r="D1129" s="464"/>
      <c r="E1129" s="177">
        <f t="shared" si="84"/>
        <v>10</v>
      </c>
      <c r="F1129" s="465">
        <v>1284669</v>
      </c>
      <c r="G1129" s="464"/>
      <c r="H1129" s="181">
        <v>15</v>
      </c>
      <c r="I1129" s="463">
        <f>'●1-5DB'!IR8</f>
        <v>120973</v>
      </c>
      <c r="J1129" s="464"/>
      <c r="K1129" s="177">
        <f t="shared" si="85"/>
        <v>9</v>
      </c>
      <c r="L1129" s="465">
        <v>166448</v>
      </c>
      <c r="M1129" s="464"/>
      <c r="N1129" s="181">
        <v>12</v>
      </c>
      <c r="O1129" s="463">
        <f>'●1-5DB'!IT8</f>
        <v>1706547</v>
      </c>
      <c r="P1129" s="464"/>
      <c r="Q1129" s="177">
        <f t="shared" si="86"/>
        <v>9</v>
      </c>
      <c r="R1129" s="465">
        <v>1118221</v>
      </c>
      <c r="S1129" s="464"/>
      <c r="T1129" s="157">
        <v>15</v>
      </c>
    </row>
    <row r="1130" spans="2:20" ht="24.75" customHeight="1">
      <c r="B1130" s="170" t="s">
        <v>205</v>
      </c>
      <c r="C1130" s="463">
        <f>'●1-5DB'!IP9</f>
        <v>1561561</v>
      </c>
      <c r="D1130" s="464"/>
      <c r="E1130" s="177">
        <f t="shared" si="84"/>
        <v>13</v>
      </c>
      <c r="F1130" s="465">
        <v>866585</v>
      </c>
      <c r="G1130" s="464"/>
      <c r="H1130" s="181">
        <v>20</v>
      </c>
      <c r="I1130" s="463">
        <f>'●1-5DB'!IR9</f>
        <v>30091</v>
      </c>
      <c r="J1130" s="464"/>
      <c r="K1130" s="177">
        <f t="shared" si="85"/>
        <v>17</v>
      </c>
      <c r="L1130" s="465">
        <v>71895</v>
      </c>
      <c r="M1130" s="464"/>
      <c r="N1130" s="181">
        <v>19</v>
      </c>
      <c r="O1130" s="463">
        <f>'●1-5DB'!IT9</f>
        <v>1531470</v>
      </c>
      <c r="P1130" s="464"/>
      <c r="Q1130" s="177">
        <f t="shared" si="86"/>
        <v>13</v>
      </c>
      <c r="R1130" s="465">
        <v>794690</v>
      </c>
      <c r="S1130" s="464"/>
      <c r="T1130" s="157">
        <v>20</v>
      </c>
    </row>
    <row r="1131" spans="2:20" ht="24.75" customHeight="1">
      <c r="B1131" s="170" t="s">
        <v>206</v>
      </c>
      <c r="C1131" s="463">
        <f>'●1-5DB'!IP10</f>
        <v>3123372</v>
      </c>
      <c r="D1131" s="464"/>
      <c r="E1131" s="177">
        <f t="shared" si="84"/>
        <v>6</v>
      </c>
      <c r="F1131" s="465">
        <v>2916978</v>
      </c>
      <c r="G1131" s="464"/>
      <c r="H1131" s="181">
        <v>4</v>
      </c>
      <c r="I1131" s="463">
        <f>'●1-5DB'!IR10</f>
        <v>42807</v>
      </c>
      <c r="J1131" s="464"/>
      <c r="K1131" s="177">
        <f t="shared" si="85"/>
        <v>12</v>
      </c>
      <c r="L1131" s="465">
        <v>132714</v>
      </c>
      <c r="M1131" s="464"/>
      <c r="N1131" s="181">
        <v>15</v>
      </c>
      <c r="O1131" s="463">
        <f>'●1-5DB'!IT10</f>
        <v>3080565</v>
      </c>
      <c r="P1131" s="464"/>
      <c r="Q1131" s="177">
        <f t="shared" si="86"/>
        <v>5</v>
      </c>
      <c r="R1131" s="465">
        <v>2784264</v>
      </c>
      <c r="S1131" s="464"/>
      <c r="T1131" s="157">
        <v>4</v>
      </c>
    </row>
    <row r="1132" spans="2:20" ht="24.75" customHeight="1">
      <c r="B1132" s="170" t="s">
        <v>207</v>
      </c>
      <c r="C1132" s="463">
        <f>'●1-5DB'!IP11</f>
        <v>1358720</v>
      </c>
      <c r="D1132" s="464"/>
      <c r="E1132" s="177">
        <f t="shared" si="84"/>
        <v>17</v>
      </c>
      <c r="F1132" s="465">
        <v>1336516</v>
      </c>
      <c r="G1132" s="464"/>
      <c r="H1132" s="181">
        <v>14</v>
      </c>
      <c r="I1132" s="463">
        <f>'●1-5DB'!IR11</f>
        <v>23174</v>
      </c>
      <c r="J1132" s="464"/>
      <c r="K1132" s="177">
        <f t="shared" si="85"/>
        <v>20</v>
      </c>
      <c r="L1132" s="465">
        <v>247904</v>
      </c>
      <c r="M1132" s="464"/>
      <c r="N1132" s="181">
        <v>5</v>
      </c>
      <c r="O1132" s="463">
        <f>'●1-5DB'!IT11</f>
        <v>1335546</v>
      </c>
      <c r="P1132" s="464"/>
      <c r="Q1132" s="177">
        <f t="shared" si="86"/>
        <v>17</v>
      </c>
      <c r="R1132" s="465">
        <v>1088612</v>
      </c>
      <c r="S1132" s="464"/>
      <c r="T1132" s="157">
        <v>17</v>
      </c>
    </row>
    <row r="1133" spans="2:20" ht="24.75" customHeight="1">
      <c r="B1133" s="170" t="s">
        <v>208</v>
      </c>
      <c r="C1133" s="463">
        <f>'●1-5DB'!IP12</f>
        <v>4477232</v>
      </c>
      <c r="D1133" s="464"/>
      <c r="E1133" s="177">
        <f t="shared" si="84"/>
        <v>3</v>
      </c>
      <c r="F1133" s="465">
        <v>3958463</v>
      </c>
      <c r="G1133" s="464"/>
      <c r="H1133" s="181">
        <v>3</v>
      </c>
      <c r="I1133" s="463">
        <f>'●1-5DB'!IR12</f>
        <v>639431</v>
      </c>
      <c r="J1133" s="464"/>
      <c r="K1133" s="177">
        <f t="shared" si="85"/>
        <v>2</v>
      </c>
      <c r="L1133" s="465">
        <v>624689</v>
      </c>
      <c r="M1133" s="464"/>
      <c r="N1133" s="181">
        <v>2</v>
      </c>
      <c r="O1133" s="463">
        <f>'●1-5DB'!IT12</f>
        <v>3837801</v>
      </c>
      <c r="P1133" s="464"/>
      <c r="Q1133" s="177">
        <f t="shared" si="86"/>
        <v>3</v>
      </c>
      <c r="R1133" s="465">
        <v>3333774</v>
      </c>
      <c r="S1133" s="464"/>
      <c r="T1133" s="157">
        <v>3</v>
      </c>
    </row>
    <row r="1134" spans="2:20" ht="24.75" customHeight="1">
      <c r="B1134" s="170" t="s">
        <v>209</v>
      </c>
      <c r="C1134" s="463">
        <f>'●1-5DB'!IP13</f>
        <v>4872011</v>
      </c>
      <c r="D1134" s="464"/>
      <c r="E1134" s="177">
        <f t="shared" si="84"/>
        <v>2</v>
      </c>
      <c r="F1134" s="465">
        <v>4619659</v>
      </c>
      <c r="G1134" s="464"/>
      <c r="H1134" s="181">
        <v>1</v>
      </c>
      <c r="I1134" s="463">
        <f>'●1-5DB'!IR13</f>
        <v>262277</v>
      </c>
      <c r="J1134" s="464"/>
      <c r="K1134" s="177">
        <f t="shared" si="85"/>
        <v>6</v>
      </c>
      <c r="L1134" s="465">
        <v>260323</v>
      </c>
      <c r="M1134" s="464"/>
      <c r="N1134" s="181">
        <v>4</v>
      </c>
      <c r="O1134" s="463">
        <f>'●1-5DB'!IT13</f>
        <v>4609734</v>
      </c>
      <c r="P1134" s="464"/>
      <c r="Q1134" s="177">
        <f t="shared" si="86"/>
        <v>1</v>
      </c>
      <c r="R1134" s="465">
        <v>4359336</v>
      </c>
      <c r="S1134" s="464"/>
      <c r="T1134" s="157">
        <v>1</v>
      </c>
    </row>
    <row r="1135" spans="2:20" ht="24.75" customHeight="1">
      <c r="B1135" s="170" t="s">
        <v>210</v>
      </c>
      <c r="C1135" s="463">
        <f>'●1-5DB'!IP14</f>
        <v>2636811</v>
      </c>
      <c r="D1135" s="464"/>
      <c r="E1135" s="177">
        <f t="shared" si="84"/>
        <v>8</v>
      </c>
      <c r="F1135" s="465">
        <v>2102275</v>
      </c>
      <c r="G1135" s="464"/>
      <c r="H1135" s="181">
        <v>7</v>
      </c>
      <c r="I1135" s="463">
        <f>'●1-5DB'!IR14</f>
        <v>171644</v>
      </c>
      <c r="J1135" s="464"/>
      <c r="K1135" s="177">
        <f t="shared" si="85"/>
        <v>7</v>
      </c>
      <c r="L1135" s="465">
        <v>103592</v>
      </c>
      <c r="M1135" s="464"/>
      <c r="N1135" s="181">
        <v>16</v>
      </c>
      <c r="O1135" s="463">
        <f>'●1-5DB'!IT14</f>
        <v>2465167</v>
      </c>
      <c r="P1135" s="464"/>
      <c r="Q1135" s="177">
        <f t="shared" si="86"/>
        <v>8</v>
      </c>
      <c r="R1135" s="465">
        <v>1998683</v>
      </c>
      <c r="S1135" s="464"/>
      <c r="T1135" s="157">
        <v>7</v>
      </c>
    </row>
    <row r="1136" spans="2:20" ht="24.75" customHeight="1">
      <c r="B1136" s="170" t="s">
        <v>211</v>
      </c>
      <c r="C1136" s="463">
        <f>'●1-5DB'!IP15</f>
        <v>1546699</v>
      </c>
      <c r="D1136" s="464"/>
      <c r="E1136" s="177">
        <f t="shared" si="84"/>
        <v>14</v>
      </c>
      <c r="F1136" s="465">
        <v>1642985</v>
      </c>
      <c r="G1136" s="464"/>
      <c r="H1136" s="181">
        <v>11</v>
      </c>
      <c r="I1136" s="463" t="str">
        <f>'●1-5DB'!IR15</f>
        <v>-</v>
      </c>
      <c r="J1136" s="464"/>
      <c r="K1136" s="177" t="str">
        <f t="shared" si="85"/>
        <v>-</v>
      </c>
      <c r="L1136" s="465">
        <v>677</v>
      </c>
      <c r="M1136" s="464"/>
      <c r="N1136" s="181">
        <v>25</v>
      </c>
      <c r="O1136" s="463">
        <f>'●1-5DB'!IT15</f>
        <v>1546699</v>
      </c>
      <c r="P1136" s="464"/>
      <c r="Q1136" s="177">
        <f t="shared" si="86"/>
        <v>11</v>
      </c>
      <c r="R1136" s="465">
        <v>1642308</v>
      </c>
      <c r="S1136" s="464"/>
      <c r="T1136" s="157">
        <v>10</v>
      </c>
    </row>
    <row r="1137" spans="2:20" ht="24.75" customHeight="1">
      <c r="B1137" s="170" t="s">
        <v>212</v>
      </c>
      <c r="C1137" s="463">
        <f>'●1-5DB'!IP16</f>
        <v>3208325</v>
      </c>
      <c r="D1137" s="464"/>
      <c r="E1137" s="177">
        <f t="shared" si="84"/>
        <v>5</v>
      </c>
      <c r="F1137" s="465">
        <v>2515240</v>
      </c>
      <c r="G1137" s="464"/>
      <c r="H1137" s="181">
        <v>5</v>
      </c>
      <c r="I1137" s="463">
        <f>'●1-5DB'!IR16</f>
        <v>289633</v>
      </c>
      <c r="J1137" s="464"/>
      <c r="K1137" s="177">
        <f t="shared" si="85"/>
        <v>5</v>
      </c>
      <c r="L1137" s="465">
        <v>210370</v>
      </c>
      <c r="M1137" s="464"/>
      <c r="N1137" s="181">
        <v>8</v>
      </c>
      <c r="O1137" s="463">
        <f>'●1-5DB'!IT16</f>
        <v>2918692</v>
      </c>
      <c r="P1137" s="464"/>
      <c r="Q1137" s="177">
        <f t="shared" si="86"/>
        <v>6</v>
      </c>
      <c r="R1137" s="465">
        <v>2304870</v>
      </c>
      <c r="S1137" s="464"/>
      <c r="T1137" s="157">
        <v>5</v>
      </c>
    </row>
    <row r="1138" spans="2:20" ht="24.75" customHeight="1">
      <c r="B1138" s="170" t="s">
        <v>213</v>
      </c>
      <c r="C1138" s="463">
        <f>'●1-5DB'!IP17</f>
        <v>2136062</v>
      </c>
      <c r="D1138" s="464"/>
      <c r="E1138" s="177">
        <f t="shared" si="84"/>
        <v>9</v>
      </c>
      <c r="F1138" s="465">
        <v>1507934</v>
      </c>
      <c r="G1138" s="464"/>
      <c r="H1138" s="181">
        <v>13</v>
      </c>
      <c r="I1138" s="463">
        <f>'●1-5DB'!IR17</f>
        <v>556489</v>
      </c>
      <c r="J1138" s="464"/>
      <c r="K1138" s="177">
        <f t="shared" si="85"/>
        <v>3</v>
      </c>
      <c r="L1138" s="465">
        <v>190839</v>
      </c>
      <c r="M1138" s="464"/>
      <c r="N1138" s="181">
        <v>11</v>
      </c>
      <c r="O1138" s="463">
        <f>'●1-5DB'!IT17</f>
        <v>1579573</v>
      </c>
      <c r="P1138" s="464"/>
      <c r="Q1138" s="177">
        <f t="shared" si="86"/>
        <v>10</v>
      </c>
      <c r="R1138" s="465">
        <v>1317095</v>
      </c>
      <c r="S1138" s="464"/>
      <c r="T1138" s="157">
        <v>13</v>
      </c>
    </row>
    <row r="1139" spans="2:20" ht="24.75" customHeight="1">
      <c r="B1139" s="170" t="s">
        <v>214</v>
      </c>
      <c r="C1139" s="463">
        <f>'●1-5DB'!IP18</f>
        <v>1376440</v>
      </c>
      <c r="D1139" s="464"/>
      <c r="E1139" s="177">
        <f t="shared" si="84"/>
        <v>16</v>
      </c>
      <c r="F1139" s="465">
        <v>1219152</v>
      </c>
      <c r="G1139" s="464"/>
      <c r="H1139" s="181">
        <v>17</v>
      </c>
      <c r="I1139" s="463">
        <f>'●1-5DB'!IR18</f>
        <v>20742</v>
      </c>
      <c r="J1139" s="464"/>
      <c r="K1139" s="177">
        <f t="shared" si="85"/>
        <v>21</v>
      </c>
      <c r="L1139" s="465">
        <v>357881</v>
      </c>
      <c r="M1139" s="464"/>
      <c r="N1139" s="181">
        <v>3</v>
      </c>
      <c r="O1139" s="463">
        <f>'●1-5DB'!IT18</f>
        <v>1355698</v>
      </c>
      <c r="P1139" s="464"/>
      <c r="Q1139" s="177">
        <f t="shared" si="86"/>
        <v>16</v>
      </c>
      <c r="R1139" s="465">
        <v>861271</v>
      </c>
      <c r="S1139" s="464"/>
      <c r="T1139" s="157">
        <v>19</v>
      </c>
    </row>
    <row r="1140" spans="2:20" ht="24.75" customHeight="1">
      <c r="B1140" s="170" t="s">
        <v>215</v>
      </c>
      <c r="C1140" s="463">
        <f>'●1-5DB'!IP19</f>
        <v>578639</v>
      </c>
      <c r="D1140" s="464"/>
      <c r="E1140" s="177">
        <f t="shared" si="84"/>
        <v>25</v>
      </c>
      <c r="F1140" s="465">
        <v>761563</v>
      </c>
      <c r="G1140" s="464"/>
      <c r="H1140" s="181">
        <v>22</v>
      </c>
      <c r="I1140" s="463">
        <f>'●1-5DB'!IR19</f>
        <v>34052</v>
      </c>
      <c r="J1140" s="464"/>
      <c r="K1140" s="177">
        <f t="shared" si="85"/>
        <v>14</v>
      </c>
      <c r="L1140" s="465">
        <v>191881</v>
      </c>
      <c r="M1140" s="464"/>
      <c r="N1140" s="181">
        <v>10</v>
      </c>
      <c r="O1140" s="463">
        <f>'●1-5DB'!IT19</f>
        <v>544587</v>
      </c>
      <c r="P1140" s="464"/>
      <c r="Q1140" s="177">
        <f t="shared" si="86"/>
        <v>25</v>
      </c>
      <c r="R1140" s="465">
        <v>569682</v>
      </c>
      <c r="S1140" s="464"/>
      <c r="T1140" s="157">
        <v>22</v>
      </c>
    </row>
    <row r="1141" spans="2:20" ht="24.75" customHeight="1">
      <c r="B1141" s="171" t="s">
        <v>216</v>
      </c>
      <c r="C1141" s="468">
        <f>'●1-5DB'!IP20</f>
        <v>536503</v>
      </c>
      <c r="D1141" s="469"/>
      <c r="E1141" s="178">
        <f t="shared" si="84"/>
        <v>26</v>
      </c>
      <c r="F1141" s="470">
        <v>1112946</v>
      </c>
      <c r="G1141" s="469"/>
      <c r="H1141" s="182">
        <v>18</v>
      </c>
      <c r="I1141" s="468" t="str">
        <f>'●1-5DB'!IR20</f>
        <v>-</v>
      </c>
      <c r="J1141" s="469"/>
      <c r="K1141" s="178" t="str">
        <f t="shared" si="85"/>
        <v>-</v>
      </c>
      <c r="L1141" s="470">
        <v>860</v>
      </c>
      <c r="M1141" s="469"/>
      <c r="N1141" s="182">
        <v>24</v>
      </c>
      <c r="O1141" s="468">
        <f>'●1-5DB'!IT20</f>
        <v>536503</v>
      </c>
      <c r="P1141" s="469"/>
      <c r="Q1141" s="178">
        <f t="shared" si="86"/>
        <v>26</v>
      </c>
      <c r="R1141" s="470">
        <v>1112086</v>
      </c>
      <c r="S1141" s="469"/>
      <c r="T1141" s="175">
        <v>16</v>
      </c>
    </row>
    <row r="1142" spans="2:20" ht="24.75" customHeight="1">
      <c r="B1142" s="170" t="s">
        <v>217</v>
      </c>
      <c r="C1142" s="463">
        <f>'●1-5DB'!IP21</f>
        <v>1076050</v>
      </c>
      <c r="D1142" s="464"/>
      <c r="E1142" s="177">
        <f t="shared" si="84"/>
        <v>19</v>
      </c>
      <c r="F1142" s="465">
        <v>1251231</v>
      </c>
      <c r="G1142" s="464"/>
      <c r="H1142" s="181">
        <v>16</v>
      </c>
      <c r="I1142" s="463">
        <f>'●1-5DB'!IR21</f>
        <v>28397</v>
      </c>
      <c r="J1142" s="464"/>
      <c r="K1142" s="177">
        <f t="shared" si="85"/>
        <v>18</v>
      </c>
      <c r="L1142" s="465">
        <v>45135</v>
      </c>
      <c r="M1142" s="464"/>
      <c r="N1142" s="181">
        <v>21</v>
      </c>
      <c r="O1142" s="463">
        <f>'●1-5DB'!IT21</f>
        <v>1047653</v>
      </c>
      <c r="P1142" s="464"/>
      <c r="Q1142" s="177">
        <f t="shared" si="86"/>
        <v>19</v>
      </c>
      <c r="R1142" s="465">
        <v>1206096</v>
      </c>
      <c r="S1142" s="464"/>
      <c r="T1142" s="157">
        <v>14</v>
      </c>
    </row>
    <row r="1143" spans="2:20" ht="24.75" customHeight="1">
      <c r="B1143" s="170" t="s">
        <v>218</v>
      </c>
      <c r="C1143" s="463">
        <f>'●1-5DB'!IP22</f>
        <v>1420831</v>
      </c>
      <c r="D1143" s="464"/>
      <c r="E1143" s="177">
        <f t="shared" si="84"/>
        <v>15</v>
      </c>
      <c r="F1143" s="465">
        <v>1597602</v>
      </c>
      <c r="G1143" s="464"/>
      <c r="H1143" s="181">
        <v>12</v>
      </c>
      <c r="I1143" s="463" t="str">
        <f>'●1-5DB'!IR22</f>
        <v>-</v>
      </c>
      <c r="J1143" s="464"/>
      <c r="K1143" s="177" t="str">
        <f t="shared" si="85"/>
        <v>-</v>
      </c>
      <c r="L1143" s="465">
        <v>103069</v>
      </c>
      <c r="M1143" s="464"/>
      <c r="N1143" s="181">
        <v>17</v>
      </c>
      <c r="O1143" s="463">
        <f>'●1-5DB'!IT22</f>
        <v>1420831</v>
      </c>
      <c r="P1143" s="464"/>
      <c r="Q1143" s="177">
        <f t="shared" si="86"/>
        <v>15</v>
      </c>
      <c r="R1143" s="465">
        <v>1494533</v>
      </c>
      <c r="S1143" s="464"/>
      <c r="T1143" s="157">
        <v>11</v>
      </c>
    </row>
    <row r="1144" spans="2:20" ht="24.75" customHeight="1">
      <c r="B1144" s="170" t="s">
        <v>219</v>
      </c>
      <c r="C1144" s="463">
        <f>'●1-5DB'!IP23</f>
        <v>1147621</v>
      </c>
      <c r="D1144" s="464"/>
      <c r="E1144" s="177">
        <f t="shared" si="84"/>
        <v>18</v>
      </c>
      <c r="F1144" s="465">
        <v>1044710</v>
      </c>
      <c r="G1144" s="464"/>
      <c r="H1144" s="181">
        <v>19</v>
      </c>
      <c r="I1144" s="463">
        <f>'●1-5DB'!IR23</f>
        <v>38088</v>
      </c>
      <c r="J1144" s="464"/>
      <c r="K1144" s="177">
        <f t="shared" si="85"/>
        <v>13</v>
      </c>
      <c r="L1144" s="465">
        <v>68456</v>
      </c>
      <c r="M1144" s="464"/>
      <c r="N1144" s="181">
        <v>20</v>
      </c>
      <c r="O1144" s="463">
        <f>'●1-5DB'!IT23</f>
        <v>1109533</v>
      </c>
      <c r="P1144" s="464"/>
      <c r="Q1144" s="177">
        <f t="shared" si="86"/>
        <v>18</v>
      </c>
      <c r="R1144" s="465">
        <v>976254</v>
      </c>
      <c r="S1144" s="464"/>
      <c r="T1144" s="157">
        <v>18</v>
      </c>
    </row>
    <row r="1145" spans="2:20" ht="24.75" customHeight="1">
      <c r="B1145" s="170" t="s">
        <v>220</v>
      </c>
      <c r="C1145" s="463">
        <f>'●1-5DB'!IP24</f>
        <v>830535</v>
      </c>
      <c r="D1145" s="464"/>
      <c r="E1145" s="177">
        <f t="shared" si="84"/>
        <v>20</v>
      </c>
      <c r="F1145" s="465">
        <v>784637</v>
      </c>
      <c r="G1145" s="464"/>
      <c r="H1145" s="181">
        <v>21</v>
      </c>
      <c r="I1145" s="463">
        <f>'●1-5DB'!IR24</f>
        <v>143707</v>
      </c>
      <c r="J1145" s="464"/>
      <c r="K1145" s="177">
        <f t="shared" si="85"/>
        <v>8</v>
      </c>
      <c r="L1145" s="465">
        <v>223520</v>
      </c>
      <c r="M1145" s="464"/>
      <c r="N1145" s="181">
        <v>7</v>
      </c>
      <c r="O1145" s="463">
        <f>'●1-5DB'!IT24</f>
        <v>686828</v>
      </c>
      <c r="P1145" s="464"/>
      <c r="Q1145" s="177">
        <f t="shared" si="86"/>
        <v>22</v>
      </c>
      <c r="R1145" s="465">
        <v>561117</v>
      </c>
      <c r="S1145" s="464"/>
      <c r="T1145" s="157">
        <v>24</v>
      </c>
    </row>
    <row r="1146" spans="2:20" ht="24.75" customHeight="1">
      <c r="B1146" s="170" t="s">
        <v>221</v>
      </c>
      <c r="C1146" s="463">
        <f>'●1-5DB'!IP25</f>
        <v>724512</v>
      </c>
      <c r="D1146" s="464"/>
      <c r="E1146" s="177">
        <f t="shared" si="84"/>
        <v>22</v>
      </c>
      <c r="F1146" s="465">
        <v>640715</v>
      </c>
      <c r="G1146" s="464"/>
      <c r="H1146" s="181">
        <v>24</v>
      </c>
      <c r="I1146" s="463">
        <f>'●1-5DB'!IR25</f>
        <v>23740</v>
      </c>
      <c r="J1146" s="464"/>
      <c r="K1146" s="177">
        <f t="shared" si="85"/>
        <v>19</v>
      </c>
      <c r="L1146" s="465">
        <v>19533</v>
      </c>
      <c r="M1146" s="464"/>
      <c r="N1146" s="181">
        <v>22</v>
      </c>
      <c r="O1146" s="463">
        <f>'●1-5DB'!IT25</f>
        <v>700772</v>
      </c>
      <c r="P1146" s="464"/>
      <c r="Q1146" s="177">
        <f t="shared" si="86"/>
        <v>21</v>
      </c>
      <c r="R1146" s="465">
        <v>621182</v>
      </c>
      <c r="S1146" s="464"/>
      <c r="T1146" s="157">
        <v>21</v>
      </c>
    </row>
    <row r="1147" spans="2:20" ht="24.75" customHeight="1">
      <c r="B1147" s="170" t="s">
        <v>222</v>
      </c>
      <c r="C1147" s="463">
        <f>'●1-5DB'!IP26</f>
        <v>1567927</v>
      </c>
      <c r="D1147" s="464"/>
      <c r="E1147" s="177">
        <f t="shared" si="84"/>
        <v>12</v>
      </c>
      <c r="F1147" s="465">
        <v>2088967</v>
      </c>
      <c r="G1147" s="464"/>
      <c r="H1147" s="181">
        <v>8</v>
      </c>
      <c r="I1147" s="463">
        <f>'●1-5DB'!IR26</f>
        <v>88081</v>
      </c>
      <c r="J1147" s="464"/>
      <c r="K1147" s="177">
        <f t="shared" si="85"/>
        <v>11</v>
      </c>
      <c r="L1147" s="465">
        <v>199911</v>
      </c>
      <c r="M1147" s="464"/>
      <c r="N1147" s="181">
        <v>9</v>
      </c>
      <c r="O1147" s="463">
        <f>'●1-5DB'!IT26</f>
        <v>1479846</v>
      </c>
      <c r="P1147" s="464"/>
      <c r="Q1147" s="177">
        <f t="shared" si="86"/>
        <v>14</v>
      </c>
      <c r="R1147" s="465">
        <v>1889056</v>
      </c>
      <c r="S1147" s="464"/>
      <c r="T1147" s="157">
        <v>9</v>
      </c>
    </row>
    <row r="1148" spans="2:20" ht="24.75" customHeight="1">
      <c r="B1148" s="170" t="s">
        <v>223</v>
      </c>
      <c r="C1148" s="463">
        <f>'●1-5DB'!IP27</f>
        <v>767287</v>
      </c>
      <c r="D1148" s="464"/>
      <c r="E1148" s="177">
        <f t="shared" si="84"/>
        <v>21</v>
      </c>
      <c r="F1148" s="465">
        <v>651251</v>
      </c>
      <c r="G1148" s="464"/>
      <c r="H1148" s="181">
        <v>23</v>
      </c>
      <c r="I1148" s="463">
        <f>'●1-5DB'!IR27</f>
        <v>31724</v>
      </c>
      <c r="J1148" s="464"/>
      <c r="K1148" s="177">
        <f t="shared" si="85"/>
        <v>16</v>
      </c>
      <c r="L1148" s="465">
        <v>85309</v>
      </c>
      <c r="M1148" s="464"/>
      <c r="N1148" s="181">
        <v>18</v>
      </c>
      <c r="O1148" s="463">
        <f>'●1-5DB'!IT27</f>
        <v>735563</v>
      </c>
      <c r="P1148" s="464"/>
      <c r="Q1148" s="177">
        <f t="shared" si="86"/>
        <v>20</v>
      </c>
      <c r="R1148" s="465">
        <v>565942</v>
      </c>
      <c r="S1148" s="464"/>
      <c r="T1148" s="157">
        <v>23</v>
      </c>
    </row>
    <row r="1149" spans="2:20" ht="24.75" customHeight="1">
      <c r="B1149" s="170" t="s">
        <v>224</v>
      </c>
      <c r="C1149" s="463">
        <f>'●1-5DB'!IP28</f>
        <v>608357</v>
      </c>
      <c r="D1149" s="464"/>
      <c r="E1149" s="177">
        <f t="shared" si="84"/>
        <v>24</v>
      </c>
      <c r="F1149" s="465">
        <v>604742</v>
      </c>
      <c r="G1149" s="464"/>
      <c r="H1149" s="181">
        <v>25</v>
      </c>
      <c r="I1149" s="463">
        <f>'●1-5DB'!IR28</f>
        <v>7586</v>
      </c>
      <c r="J1149" s="464"/>
      <c r="K1149" s="177">
        <f t="shared" si="85"/>
        <v>23</v>
      </c>
      <c r="L1149" s="465">
        <v>147503</v>
      </c>
      <c r="M1149" s="464"/>
      <c r="N1149" s="181">
        <v>13</v>
      </c>
      <c r="O1149" s="463">
        <f>'●1-5DB'!IT28</f>
        <v>600771</v>
      </c>
      <c r="P1149" s="464"/>
      <c r="Q1149" s="177">
        <f t="shared" si="86"/>
        <v>24</v>
      </c>
      <c r="R1149" s="465">
        <v>457239</v>
      </c>
      <c r="S1149" s="464"/>
      <c r="T1149" s="157">
        <v>25</v>
      </c>
    </row>
    <row r="1150" spans="2:20" ht="24.75" customHeight="1">
      <c r="B1150" s="170" t="s">
        <v>225</v>
      </c>
      <c r="C1150" s="463">
        <f>'●1-5DB'!IP29</f>
        <v>655811</v>
      </c>
      <c r="D1150" s="464"/>
      <c r="E1150" s="177">
        <f t="shared" si="84"/>
        <v>23</v>
      </c>
      <c r="F1150" s="465">
        <v>405554</v>
      </c>
      <c r="G1150" s="464"/>
      <c r="H1150" s="181">
        <v>26</v>
      </c>
      <c r="I1150" s="463">
        <f>'●1-5DB'!IR29</f>
        <v>33943</v>
      </c>
      <c r="J1150" s="464"/>
      <c r="K1150" s="177">
        <f t="shared" si="85"/>
        <v>15</v>
      </c>
      <c r="L1150" s="465" t="s">
        <v>368</v>
      </c>
      <c r="M1150" s="464"/>
      <c r="N1150" s="181" t="s">
        <v>368</v>
      </c>
      <c r="O1150" s="463">
        <f>'●1-5DB'!IT29</f>
        <v>621868</v>
      </c>
      <c r="P1150" s="464"/>
      <c r="Q1150" s="177">
        <f t="shared" si="86"/>
        <v>23</v>
      </c>
      <c r="R1150" s="465">
        <v>405554</v>
      </c>
      <c r="S1150" s="464"/>
      <c r="T1150" s="157">
        <v>26</v>
      </c>
    </row>
    <row r="1151" spans="2:20" ht="24.75" customHeight="1" thickBot="1">
      <c r="B1151" s="170" t="s">
        <v>226</v>
      </c>
      <c r="C1151" s="466">
        <f>'●1-5DB'!IP30</f>
        <v>1657671</v>
      </c>
      <c r="D1151" s="467"/>
      <c r="E1151" s="179">
        <f t="shared" si="84"/>
        <v>11</v>
      </c>
      <c r="F1151" s="465">
        <v>1669728</v>
      </c>
      <c r="G1151" s="464"/>
      <c r="H1151" s="181">
        <v>10</v>
      </c>
      <c r="I1151" s="466">
        <f>'●1-5DB'!IR30</f>
        <v>119694</v>
      </c>
      <c r="J1151" s="467"/>
      <c r="K1151" s="179">
        <f t="shared" si="85"/>
        <v>10</v>
      </c>
      <c r="L1151" s="465">
        <v>225611</v>
      </c>
      <c r="M1151" s="464"/>
      <c r="N1151" s="181">
        <v>6</v>
      </c>
      <c r="O1151" s="466">
        <f>'●1-5DB'!IT30</f>
        <v>1537977</v>
      </c>
      <c r="P1151" s="467"/>
      <c r="Q1151" s="179">
        <f t="shared" si="86"/>
        <v>12</v>
      </c>
      <c r="R1151" s="465">
        <v>1444117</v>
      </c>
      <c r="S1151" s="464"/>
      <c r="T1151" s="157">
        <v>12</v>
      </c>
    </row>
    <row r="1152" spans="2:20" ht="24.75" customHeight="1"/>
    <row r="1153" spans="2:20" ht="24.75" customHeight="1"/>
    <row r="1154" spans="2:20" ht="24.75" customHeight="1">
      <c r="C1154" s="166"/>
      <c r="D1154" s="166"/>
      <c r="E1154" s="166"/>
      <c r="F1154" s="166"/>
      <c r="G1154" s="166"/>
      <c r="H1154" s="166"/>
      <c r="I1154" s="166"/>
      <c r="J1154" s="166"/>
      <c r="K1154" s="166"/>
      <c r="L1154" s="166"/>
      <c r="M1154" s="166"/>
      <c r="P1154" s="166"/>
    </row>
    <row r="1155" spans="2:20" ht="24.75" customHeight="1">
      <c r="B1155" s="85" t="s">
        <v>344</v>
      </c>
      <c r="C1155" s="166"/>
      <c r="D1155" s="166"/>
      <c r="E1155" s="166"/>
      <c r="F1155" s="166"/>
      <c r="G1155" s="166"/>
      <c r="H1155" s="166"/>
      <c r="I1155" s="166"/>
      <c r="J1155" s="132"/>
      <c r="K1155" s="166"/>
      <c r="L1155" s="166"/>
      <c r="M1155" s="166"/>
      <c r="P1155" s="166"/>
      <c r="T1155" s="158"/>
    </row>
    <row r="1156" spans="2:20" ht="24.75" customHeight="1" thickBot="1">
      <c r="B1156" s="408" t="s">
        <v>253</v>
      </c>
      <c r="C1156" s="410" t="str">
        <f>'●1-5DB'!IV3</f>
        <v>単年度収支</v>
      </c>
      <c r="D1156" s="410"/>
      <c r="E1156" s="410"/>
      <c r="F1156" s="410"/>
      <c r="G1156" s="410"/>
      <c r="H1156" s="410"/>
      <c r="I1156" s="410" t="str">
        <f>'●1-5DB'!IX3</f>
        <v>積立金</v>
      </c>
      <c r="J1156" s="410"/>
      <c r="K1156" s="410"/>
      <c r="L1156" s="410"/>
      <c r="M1156" s="410"/>
      <c r="N1156" s="410"/>
      <c r="O1156" s="410" t="str">
        <f>'●1-5DB'!IZ3</f>
        <v>繰上償還金</v>
      </c>
      <c r="P1156" s="410"/>
      <c r="Q1156" s="410"/>
      <c r="R1156" s="410"/>
      <c r="S1156" s="410"/>
      <c r="T1156" s="410"/>
    </row>
    <row r="1157" spans="2:20" ht="24.75" customHeight="1">
      <c r="B1157" s="367"/>
      <c r="C1157" s="340" t="s">
        <v>760</v>
      </c>
      <c r="D1157" s="341"/>
      <c r="E1157" s="342"/>
      <c r="F1157" s="343" t="s">
        <v>759</v>
      </c>
      <c r="G1157" s="338"/>
      <c r="H1157" s="339"/>
      <c r="I1157" s="340" t="s">
        <v>760</v>
      </c>
      <c r="J1157" s="341"/>
      <c r="K1157" s="342"/>
      <c r="L1157" s="343" t="s">
        <v>759</v>
      </c>
      <c r="M1157" s="338"/>
      <c r="N1157" s="339"/>
      <c r="O1157" s="340" t="s">
        <v>760</v>
      </c>
      <c r="P1157" s="341"/>
      <c r="Q1157" s="342"/>
      <c r="R1157" s="343" t="s">
        <v>759</v>
      </c>
      <c r="S1157" s="338"/>
      <c r="T1157" s="339"/>
    </row>
    <row r="1158" spans="2:20" ht="24.75" customHeight="1">
      <c r="B1158" s="367"/>
      <c r="C1158" s="345"/>
      <c r="D1158" s="378"/>
      <c r="E1158" s="176" t="s">
        <v>340</v>
      </c>
      <c r="F1158" s="378"/>
      <c r="G1158" s="378"/>
      <c r="H1158" s="180" t="s">
        <v>340</v>
      </c>
      <c r="I1158" s="345"/>
      <c r="J1158" s="378"/>
      <c r="K1158" s="176" t="s">
        <v>340</v>
      </c>
      <c r="L1158" s="378"/>
      <c r="M1158" s="378"/>
      <c r="N1158" s="180" t="s">
        <v>340</v>
      </c>
      <c r="O1158" s="345"/>
      <c r="P1158" s="378"/>
      <c r="Q1158" s="176" t="s">
        <v>340</v>
      </c>
      <c r="R1158" s="378"/>
      <c r="S1158" s="378"/>
      <c r="T1158" s="156" t="s">
        <v>340</v>
      </c>
    </row>
    <row r="1159" spans="2:20" ht="24.75" customHeight="1">
      <c r="B1159" s="170" t="s">
        <v>201</v>
      </c>
      <c r="C1159" s="463">
        <f>'●1-5DB'!IV5</f>
        <v>1556065</v>
      </c>
      <c r="D1159" s="464"/>
      <c r="E1159" s="266">
        <f>IF(C1159="-","-",RANK(C1159,C$1159:D$1184))</f>
        <v>1</v>
      </c>
      <c r="F1159" s="465">
        <v>-2079644</v>
      </c>
      <c r="G1159" s="464"/>
      <c r="H1159" s="267">
        <v>26</v>
      </c>
      <c r="I1159" s="463">
        <f>'●1-5DB'!IX5</f>
        <v>1171</v>
      </c>
      <c r="J1159" s="464"/>
      <c r="K1159" s="177">
        <f>IF(I1159="-","-",RANK(I1159,I$1159:J$1184))</f>
        <v>25</v>
      </c>
      <c r="L1159" s="465">
        <v>2101209</v>
      </c>
      <c r="M1159" s="464"/>
      <c r="N1159" s="181">
        <v>2</v>
      </c>
      <c r="O1159" s="463" t="str">
        <f>'●1-5DB'!IZ5</f>
        <v>-</v>
      </c>
      <c r="P1159" s="464"/>
      <c r="Q1159" s="177" t="str">
        <f>IF(O1159="-","-",RANK(O1159,O$1159:P$1184))</f>
        <v>-</v>
      </c>
      <c r="R1159" s="465" t="s">
        <v>368</v>
      </c>
      <c r="S1159" s="464"/>
      <c r="T1159" s="157" t="s">
        <v>368</v>
      </c>
    </row>
    <row r="1160" spans="2:20" ht="24.75" customHeight="1">
      <c r="B1160" s="170" t="s">
        <v>202</v>
      </c>
      <c r="C1160" s="463">
        <f>'●1-5DB'!IV6</f>
        <v>443178</v>
      </c>
      <c r="D1160" s="464"/>
      <c r="E1160" s="266">
        <f t="shared" ref="E1160:E1184" si="87">IF(C1160="-","-",RANK(C1160,C$1159:D$1184))</f>
        <v>9</v>
      </c>
      <c r="F1160" s="465">
        <v>-352776</v>
      </c>
      <c r="G1160" s="464"/>
      <c r="H1160" s="267">
        <v>18</v>
      </c>
      <c r="I1160" s="463">
        <f>'●1-5DB'!IX6</f>
        <v>25185</v>
      </c>
      <c r="J1160" s="464"/>
      <c r="K1160" s="177">
        <f t="shared" ref="K1160:K1184" si="88">IF(I1160="-","-",RANK(I1160,I$1159:J$1184))</f>
        <v>20</v>
      </c>
      <c r="L1160" s="465">
        <v>44955</v>
      </c>
      <c r="M1160" s="464"/>
      <c r="N1160" s="181">
        <v>22</v>
      </c>
      <c r="O1160" s="463" t="str">
        <f>'●1-5DB'!IZ6</f>
        <v>-</v>
      </c>
      <c r="P1160" s="464"/>
      <c r="Q1160" s="177" t="str">
        <f t="shared" ref="Q1160:Q1184" si="89">IF(O1160="-","-",RANK(O1160,O$1159:P$1184))</f>
        <v>-</v>
      </c>
      <c r="R1160" s="465" t="s">
        <v>368</v>
      </c>
      <c r="S1160" s="464"/>
      <c r="T1160" s="157" t="s">
        <v>368</v>
      </c>
    </row>
    <row r="1161" spans="2:20" ht="24.75" customHeight="1">
      <c r="B1161" s="170" t="s">
        <v>203</v>
      </c>
      <c r="C1161" s="463">
        <f>'●1-5DB'!IV7</f>
        <v>563429</v>
      </c>
      <c r="D1161" s="464"/>
      <c r="E1161" s="266">
        <f t="shared" si="87"/>
        <v>5</v>
      </c>
      <c r="F1161" s="465">
        <v>-613122</v>
      </c>
      <c r="G1161" s="464"/>
      <c r="H1161" s="267">
        <v>22</v>
      </c>
      <c r="I1161" s="463">
        <f>'●1-5DB'!IX7</f>
        <v>1336</v>
      </c>
      <c r="J1161" s="464"/>
      <c r="K1161" s="177">
        <f t="shared" si="88"/>
        <v>24</v>
      </c>
      <c r="L1161" s="465">
        <v>2660</v>
      </c>
      <c r="M1161" s="464"/>
      <c r="N1161" s="181">
        <v>25</v>
      </c>
      <c r="O1161" s="463" t="str">
        <f>'●1-5DB'!IZ7</f>
        <v>-</v>
      </c>
      <c r="P1161" s="464"/>
      <c r="Q1161" s="177" t="str">
        <f t="shared" si="89"/>
        <v>-</v>
      </c>
      <c r="R1161" s="465" t="s">
        <v>368</v>
      </c>
      <c r="S1161" s="464"/>
      <c r="T1161" s="157" t="s">
        <v>368</v>
      </c>
    </row>
    <row r="1162" spans="2:20" ht="24.75" customHeight="1">
      <c r="B1162" s="170" t="s">
        <v>204</v>
      </c>
      <c r="C1162" s="463">
        <f>'●1-5DB'!IV8</f>
        <v>588326</v>
      </c>
      <c r="D1162" s="464"/>
      <c r="E1162" s="266">
        <f t="shared" si="87"/>
        <v>4</v>
      </c>
      <c r="F1162" s="465">
        <v>-320759</v>
      </c>
      <c r="G1162" s="464"/>
      <c r="H1162" s="267">
        <v>17</v>
      </c>
      <c r="I1162" s="463">
        <f>'●1-5DB'!IX8</f>
        <v>85344</v>
      </c>
      <c r="J1162" s="464"/>
      <c r="K1162" s="177">
        <f t="shared" si="88"/>
        <v>19</v>
      </c>
      <c r="L1162" s="465">
        <v>179533</v>
      </c>
      <c r="M1162" s="464"/>
      <c r="N1162" s="181">
        <v>19</v>
      </c>
      <c r="O1162" s="463">
        <f>'●1-5DB'!IZ8</f>
        <v>22290</v>
      </c>
      <c r="P1162" s="464"/>
      <c r="Q1162" s="177">
        <f t="shared" si="89"/>
        <v>3</v>
      </c>
      <c r="R1162" s="465" t="s">
        <v>368</v>
      </c>
      <c r="S1162" s="464"/>
      <c r="T1162" s="157" t="s">
        <v>368</v>
      </c>
    </row>
    <row r="1163" spans="2:20" ht="24.75" customHeight="1">
      <c r="B1163" s="170" t="s">
        <v>205</v>
      </c>
      <c r="C1163" s="463">
        <f>'●1-5DB'!IV9</f>
        <v>736780</v>
      </c>
      <c r="D1163" s="464"/>
      <c r="E1163" s="266">
        <f t="shared" si="87"/>
        <v>2</v>
      </c>
      <c r="F1163" s="465">
        <v>68306</v>
      </c>
      <c r="G1163" s="464"/>
      <c r="H1163" s="267">
        <v>8</v>
      </c>
      <c r="I1163" s="463">
        <f>'●1-5DB'!IX9</f>
        <v>397365</v>
      </c>
      <c r="J1163" s="464"/>
      <c r="K1163" s="177">
        <f t="shared" si="88"/>
        <v>15</v>
      </c>
      <c r="L1163" s="465">
        <v>363211</v>
      </c>
      <c r="M1163" s="464"/>
      <c r="N1163" s="181">
        <v>16</v>
      </c>
      <c r="O1163" s="463" t="str">
        <f>'●1-5DB'!IZ9</f>
        <v>-</v>
      </c>
      <c r="P1163" s="464"/>
      <c r="Q1163" s="177" t="str">
        <f t="shared" si="89"/>
        <v>-</v>
      </c>
      <c r="R1163" s="465" t="s">
        <v>368</v>
      </c>
      <c r="S1163" s="464"/>
      <c r="T1163" s="157" t="s">
        <v>368</v>
      </c>
    </row>
    <row r="1164" spans="2:20" ht="24.75" customHeight="1">
      <c r="B1164" s="170" t="s">
        <v>206</v>
      </c>
      <c r="C1164" s="463">
        <f>'●1-5DB'!IV10</f>
        <v>296301</v>
      </c>
      <c r="D1164" s="464"/>
      <c r="E1164" s="266">
        <f t="shared" si="87"/>
        <v>10</v>
      </c>
      <c r="F1164" s="465">
        <v>-163242</v>
      </c>
      <c r="G1164" s="464"/>
      <c r="H1164" s="267">
        <v>13</v>
      </c>
      <c r="I1164" s="463">
        <f>'●1-5DB'!IX10</f>
        <v>850529</v>
      </c>
      <c r="J1164" s="464"/>
      <c r="K1164" s="177">
        <f t="shared" si="88"/>
        <v>7</v>
      </c>
      <c r="L1164" s="465">
        <v>8000</v>
      </c>
      <c r="M1164" s="464"/>
      <c r="N1164" s="181">
        <v>23</v>
      </c>
      <c r="O1164" s="463" t="str">
        <f>'●1-5DB'!IZ10</f>
        <v>-</v>
      </c>
      <c r="P1164" s="464"/>
      <c r="Q1164" s="177" t="str">
        <f t="shared" si="89"/>
        <v>-</v>
      </c>
      <c r="R1164" s="465" t="s">
        <v>368</v>
      </c>
      <c r="S1164" s="464"/>
      <c r="T1164" s="157" t="s">
        <v>368</v>
      </c>
    </row>
    <row r="1165" spans="2:20" ht="24.75" customHeight="1">
      <c r="B1165" s="170" t="s">
        <v>207</v>
      </c>
      <c r="C1165" s="463">
        <f>'●1-5DB'!IV11</f>
        <v>246934</v>
      </c>
      <c r="D1165" s="464"/>
      <c r="E1165" s="266">
        <f t="shared" si="87"/>
        <v>13</v>
      </c>
      <c r="F1165" s="465">
        <v>94887</v>
      </c>
      <c r="G1165" s="464"/>
      <c r="H1165" s="267">
        <v>7</v>
      </c>
      <c r="I1165" s="463">
        <f>'●1-5DB'!IX11</f>
        <v>547985</v>
      </c>
      <c r="J1165" s="464"/>
      <c r="K1165" s="177">
        <f t="shared" si="88"/>
        <v>10</v>
      </c>
      <c r="L1165" s="465">
        <v>2760</v>
      </c>
      <c r="M1165" s="464"/>
      <c r="N1165" s="181">
        <v>24</v>
      </c>
      <c r="O1165" s="463" t="str">
        <f>'●1-5DB'!IZ11</f>
        <v>-</v>
      </c>
      <c r="P1165" s="464"/>
      <c r="Q1165" s="177" t="str">
        <f t="shared" si="89"/>
        <v>-</v>
      </c>
      <c r="R1165" s="465">
        <v>8167</v>
      </c>
      <c r="S1165" s="464"/>
      <c r="T1165" s="157">
        <v>2</v>
      </c>
    </row>
    <row r="1166" spans="2:20" ht="24.75" customHeight="1">
      <c r="B1166" s="170" t="s">
        <v>208</v>
      </c>
      <c r="C1166" s="463">
        <f>'●1-5DB'!IV12</f>
        <v>504027</v>
      </c>
      <c r="D1166" s="464"/>
      <c r="E1166" s="266">
        <f t="shared" si="87"/>
        <v>6</v>
      </c>
      <c r="F1166" s="465">
        <v>-2030486</v>
      </c>
      <c r="G1166" s="464"/>
      <c r="H1166" s="267">
        <v>25</v>
      </c>
      <c r="I1166" s="463">
        <f>'●1-5DB'!IX12</f>
        <v>1037738</v>
      </c>
      <c r="J1166" s="464"/>
      <c r="K1166" s="177">
        <f t="shared" si="88"/>
        <v>5</v>
      </c>
      <c r="L1166" s="465">
        <v>477505</v>
      </c>
      <c r="M1166" s="464"/>
      <c r="N1166" s="181">
        <v>15</v>
      </c>
      <c r="O1166" s="463" t="str">
        <f>'●1-5DB'!IZ12</f>
        <v>-</v>
      </c>
      <c r="P1166" s="464"/>
      <c r="Q1166" s="177" t="str">
        <f t="shared" si="89"/>
        <v>-</v>
      </c>
      <c r="R1166" s="465" t="s">
        <v>368</v>
      </c>
      <c r="S1166" s="464"/>
      <c r="T1166" s="157" t="s">
        <v>368</v>
      </c>
    </row>
    <row r="1167" spans="2:20" ht="24.75" customHeight="1">
      <c r="B1167" s="170" t="s">
        <v>209</v>
      </c>
      <c r="C1167" s="463">
        <f>'●1-5DB'!IV13</f>
        <v>250398</v>
      </c>
      <c r="D1167" s="464"/>
      <c r="E1167" s="266">
        <f t="shared" si="87"/>
        <v>12</v>
      </c>
      <c r="F1167" s="465">
        <v>-221980</v>
      </c>
      <c r="G1167" s="464"/>
      <c r="H1167" s="267">
        <v>14</v>
      </c>
      <c r="I1167" s="463">
        <f>'●1-5DB'!IX13</f>
        <v>5624222</v>
      </c>
      <c r="J1167" s="464"/>
      <c r="K1167" s="177">
        <f t="shared" si="88"/>
        <v>1</v>
      </c>
      <c r="L1167" s="465">
        <v>3766329</v>
      </c>
      <c r="M1167" s="464"/>
      <c r="N1167" s="181">
        <v>1</v>
      </c>
      <c r="O1167" s="463" t="str">
        <f>'●1-5DB'!IZ13</f>
        <v>-</v>
      </c>
      <c r="P1167" s="464"/>
      <c r="Q1167" s="177" t="str">
        <f t="shared" si="89"/>
        <v>-</v>
      </c>
      <c r="R1167" s="465" t="s">
        <v>368</v>
      </c>
      <c r="S1167" s="464"/>
      <c r="T1167" s="157" t="s">
        <v>368</v>
      </c>
    </row>
    <row r="1168" spans="2:20" ht="24.75" customHeight="1">
      <c r="B1168" s="170" t="s">
        <v>210</v>
      </c>
      <c r="C1168" s="463">
        <f>'●1-5DB'!IV14</f>
        <v>466484</v>
      </c>
      <c r="D1168" s="464"/>
      <c r="E1168" s="266">
        <f t="shared" si="87"/>
        <v>8</v>
      </c>
      <c r="F1168" s="465">
        <v>456681</v>
      </c>
      <c r="G1168" s="464"/>
      <c r="H1168" s="267">
        <v>2</v>
      </c>
      <c r="I1168" s="463">
        <f>'●1-5DB'!IX14</f>
        <v>1240085</v>
      </c>
      <c r="J1168" s="464"/>
      <c r="K1168" s="177">
        <f t="shared" si="88"/>
        <v>3</v>
      </c>
      <c r="L1168" s="465">
        <v>1170116</v>
      </c>
      <c r="M1168" s="464"/>
      <c r="N1168" s="181">
        <v>6</v>
      </c>
      <c r="O1168" s="463" t="str">
        <f>'●1-5DB'!IZ14</f>
        <v>-</v>
      </c>
      <c r="P1168" s="464"/>
      <c r="Q1168" s="177" t="str">
        <f t="shared" si="89"/>
        <v>-</v>
      </c>
      <c r="R1168" s="465" t="s">
        <v>368</v>
      </c>
      <c r="S1168" s="464"/>
      <c r="T1168" s="157" t="s">
        <v>368</v>
      </c>
    </row>
    <row r="1169" spans="2:20" ht="24.75" customHeight="1">
      <c r="B1169" s="170" t="s">
        <v>211</v>
      </c>
      <c r="C1169" s="463">
        <f>'●1-5DB'!IV15</f>
        <v>-95609</v>
      </c>
      <c r="D1169" s="464"/>
      <c r="E1169" s="266">
        <f t="shared" si="87"/>
        <v>23</v>
      </c>
      <c r="F1169" s="465">
        <v>468910</v>
      </c>
      <c r="G1169" s="464"/>
      <c r="H1169" s="267">
        <v>1</v>
      </c>
      <c r="I1169" s="463">
        <f>'●1-5DB'!IX15</f>
        <v>821318</v>
      </c>
      <c r="J1169" s="464"/>
      <c r="K1169" s="177">
        <f t="shared" si="88"/>
        <v>8</v>
      </c>
      <c r="L1169" s="465">
        <v>587085</v>
      </c>
      <c r="M1169" s="464"/>
      <c r="N1169" s="181">
        <v>11</v>
      </c>
      <c r="O1169" s="463" t="str">
        <f>'●1-5DB'!IZ15</f>
        <v>-</v>
      </c>
      <c r="P1169" s="464"/>
      <c r="Q1169" s="177" t="str">
        <f t="shared" si="89"/>
        <v>-</v>
      </c>
      <c r="R1169" s="465" t="s">
        <v>368</v>
      </c>
      <c r="S1169" s="464"/>
      <c r="T1169" s="157" t="s">
        <v>368</v>
      </c>
    </row>
    <row r="1170" spans="2:20" ht="24.75" customHeight="1">
      <c r="B1170" s="170" t="s">
        <v>212</v>
      </c>
      <c r="C1170" s="463">
        <f>'●1-5DB'!IV16</f>
        <v>613822</v>
      </c>
      <c r="D1170" s="464"/>
      <c r="E1170" s="266">
        <f t="shared" si="87"/>
        <v>3</v>
      </c>
      <c r="F1170" s="465">
        <v>-600836</v>
      </c>
      <c r="G1170" s="464"/>
      <c r="H1170" s="267">
        <v>21</v>
      </c>
      <c r="I1170" s="463">
        <f>'●1-5DB'!IX16</f>
        <v>386805</v>
      </c>
      <c r="J1170" s="464"/>
      <c r="K1170" s="177">
        <f t="shared" si="88"/>
        <v>16</v>
      </c>
      <c r="L1170" s="465">
        <v>1448625</v>
      </c>
      <c r="M1170" s="464"/>
      <c r="N1170" s="181">
        <v>4</v>
      </c>
      <c r="O1170" s="463" t="str">
        <f>'●1-5DB'!IZ16</f>
        <v>-</v>
      </c>
      <c r="P1170" s="464"/>
      <c r="Q1170" s="177" t="str">
        <f t="shared" si="89"/>
        <v>-</v>
      </c>
      <c r="R1170" s="465" t="s">
        <v>368</v>
      </c>
      <c r="S1170" s="464"/>
      <c r="T1170" s="157" t="s">
        <v>368</v>
      </c>
    </row>
    <row r="1171" spans="2:20" ht="24.75" customHeight="1">
      <c r="B1171" s="170" t="s">
        <v>213</v>
      </c>
      <c r="C1171" s="463">
        <f>'●1-5DB'!IV17</f>
        <v>262478</v>
      </c>
      <c r="D1171" s="464"/>
      <c r="E1171" s="266">
        <f t="shared" si="87"/>
        <v>11</v>
      </c>
      <c r="F1171" s="465">
        <v>-242189</v>
      </c>
      <c r="G1171" s="464"/>
      <c r="H1171" s="267">
        <v>16</v>
      </c>
      <c r="I1171" s="463">
        <f>'●1-5DB'!IX17</f>
        <v>80</v>
      </c>
      <c r="J1171" s="464"/>
      <c r="K1171" s="177">
        <f t="shared" si="88"/>
        <v>26</v>
      </c>
      <c r="L1171" s="465">
        <v>184</v>
      </c>
      <c r="M1171" s="464"/>
      <c r="N1171" s="181">
        <v>26</v>
      </c>
      <c r="O1171" s="463" t="str">
        <f>'●1-5DB'!IZ17</f>
        <v>-</v>
      </c>
      <c r="P1171" s="464"/>
      <c r="Q1171" s="177" t="str">
        <f t="shared" si="89"/>
        <v>-</v>
      </c>
      <c r="R1171" s="465" t="s">
        <v>368</v>
      </c>
      <c r="S1171" s="464"/>
      <c r="T1171" s="157" t="s">
        <v>368</v>
      </c>
    </row>
    <row r="1172" spans="2:20" ht="24.75" customHeight="1">
      <c r="B1172" s="170" t="s">
        <v>214</v>
      </c>
      <c r="C1172" s="463">
        <f>'●1-5DB'!IV18</f>
        <v>494427</v>
      </c>
      <c r="D1172" s="464"/>
      <c r="E1172" s="266">
        <f t="shared" si="87"/>
        <v>7</v>
      </c>
      <c r="F1172" s="465">
        <v>-926423</v>
      </c>
      <c r="G1172" s="464"/>
      <c r="H1172" s="267">
        <v>24</v>
      </c>
      <c r="I1172" s="463">
        <f>'●1-5DB'!IX18</f>
        <v>4361828</v>
      </c>
      <c r="J1172" s="464"/>
      <c r="K1172" s="177">
        <f t="shared" si="88"/>
        <v>2</v>
      </c>
      <c r="L1172" s="465">
        <v>1892947</v>
      </c>
      <c r="M1172" s="464"/>
      <c r="N1172" s="181">
        <v>3</v>
      </c>
      <c r="O1172" s="463" t="str">
        <f>'●1-5DB'!IZ18</f>
        <v>-</v>
      </c>
      <c r="P1172" s="464"/>
      <c r="Q1172" s="177" t="str">
        <f t="shared" si="89"/>
        <v>-</v>
      </c>
      <c r="R1172" s="465" t="s">
        <v>368</v>
      </c>
      <c r="S1172" s="464"/>
      <c r="T1172" s="157" t="s">
        <v>368</v>
      </c>
    </row>
    <row r="1173" spans="2:20" ht="24.75" customHeight="1">
      <c r="B1173" s="170" t="s">
        <v>215</v>
      </c>
      <c r="C1173" s="463">
        <f>'●1-5DB'!IV19</f>
        <v>-25095</v>
      </c>
      <c r="D1173" s="464"/>
      <c r="E1173" s="266">
        <f t="shared" si="87"/>
        <v>21</v>
      </c>
      <c r="F1173" s="465">
        <v>114031</v>
      </c>
      <c r="G1173" s="464"/>
      <c r="H1173" s="267">
        <v>6</v>
      </c>
      <c r="I1173" s="463">
        <f>'●1-5DB'!IX19</f>
        <v>337825</v>
      </c>
      <c r="J1173" s="464"/>
      <c r="K1173" s="177">
        <f t="shared" si="88"/>
        <v>17</v>
      </c>
      <c r="L1173" s="465">
        <v>231887</v>
      </c>
      <c r="M1173" s="464"/>
      <c r="N1173" s="181">
        <v>17</v>
      </c>
      <c r="O1173" s="463">
        <f>'●1-5DB'!IZ19</f>
        <v>135269</v>
      </c>
      <c r="P1173" s="464"/>
      <c r="Q1173" s="177">
        <f t="shared" si="89"/>
        <v>1</v>
      </c>
      <c r="R1173" s="465" t="s">
        <v>368</v>
      </c>
      <c r="S1173" s="464"/>
      <c r="T1173" s="157" t="s">
        <v>368</v>
      </c>
    </row>
    <row r="1174" spans="2:20" ht="24.75" customHeight="1">
      <c r="B1174" s="171" t="s">
        <v>216</v>
      </c>
      <c r="C1174" s="468">
        <f>'●1-5DB'!IV20</f>
        <v>-575583</v>
      </c>
      <c r="D1174" s="469"/>
      <c r="E1174" s="268">
        <f t="shared" si="87"/>
        <v>26</v>
      </c>
      <c r="F1174" s="470">
        <v>-424364</v>
      </c>
      <c r="G1174" s="469"/>
      <c r="H1174" s="269">
        <v>20</v>
      </c>
      <c r="I1174" s="468">
        <f>'●1-5DB'!IX20</f>
        <v>17566</v>
      </c>
      <c r="J1174" s="469"/>
      <c r="K1174" s="178">
        <f t="shared" si="88"/>
        <v>21</v>
      </c>
      <c r="L1174" s="470">
        <v>788192</v>
      </c>
      <c r="M1174" s="469"/>
      <c r="N1174" s="182">
        <v>8</v>
      </c>
      <c r="O1174" s="468" t="str">
        <f>'●1-5DB'!IZ20</f>
        <v>-</v>
      </c>
      <c r="P1174" s="469"/>
      <c r="Q1174" s="178" t="str">
        <f t="shared" si="89"/>
        <v>-</v>
      </c>
      <c r="R1174" s="470" t="s">
        <v>368</v>
      </c>
      <c r="S1174" s="469"/>
      <c r="T1174" s="175" t="s">
        <v>368</v>
      </c>
    </row>
    <row r="1175" spans="2:20" ht="24.75" customHeight="1">
      <c r="B1175" s="170" t="s">
        <v>217</v>
      </c>
      <c r="C1175" s="463">
        <f>'●1-5DB'!IV21</f>
        <v>-158443</v>
      </c>
      <c r="D1175" s="464"/>
      <c r="E1175" s="266">
        <f t="shared" si="87"/>
        <v>24</v>
      </c>
      <c r="F1175" s="465">
        <v>207748</v>
      </c>
      <c r="G1175" s="464"/>
      <c r="H1175" s="267">
        <v>5</v>
      </c>
      <c r="I1175" s="463">
        <f>'●1-5DB'!IX21</f>
        <v>470843</v>
      </c>
      <c r="J1175" s="464"/>
      <c r="K1175" s="177">
        <f t="shared" si="88"/>
        <v>14</v>
      </c>
      <c r="L1175" s="465">
        <v>182050</v>
      </c>
      <c r="M1175" s="464"/>
      <c r="N1175" s="181">
        <v>18</v>
      </c>
      <c r="O1175" s="463" t="str">
        <f>'●1-5DB'!IZ21</f>
        <v>-</v>
      </c>
      <c r="P1175" s="464"/>
      <c r="Q1175" s="177" t="str">
        <f t="shared" si="89"/>
        <v>-</v>
      </c>
      <c r="R1175" s="465" t="s">
        <v>368</v>
      </c>
      <c r="S1175" s="464"/>
      <c r="T1175" s="157" t="s">
        <v>368</v>
      </c>
    </row>
    <row r="1176" spans="2:20" ht="24.75" customHeight="1">
      <c r="B1176" s="170" t="s">
        <v>218</v>
      </c>
      <c r="C1176" s="463">
        <f>'●1-5DB'!IV22</f>
        <v>-73702</v>
      </c>
      <c r="D1176" s="464"/>
      <c r="E1176" s="266">
        <f t="shared" si="87"/>
        <v>22</v>
      </c>
      <c r="F1176" s="465">
        <v>221271</v>
      </c>
      <c r="G1176" s="464"/>
      <c r="H1176" s="267">
        <v>4</v>
      </c>
      <c r="I1176" s="463">
        <f>'●1-5DB'!IX22</f>
        <v>747338</v>
      </c>
      <c r="J1176" s="464"/>
      <c r="K1176" s="177">
        <f t="shared" si="88"/>
        <v>9</v>
      </c>
      <c r="L1176" s="465">
        <v>636647</v>
      </c>
      <c r="M1176" s="464"/>
      <c r="N1176" s="181">
        <v>9</v>
      </c>
      <c r="O1176" s="463" t="str">
        <f>'●1-5DB'!IZ22</f>
        <v>-</v>
      </c>
      <c r="P1176" s="464"/>
      <c r="Q1176" s="177" t="str">
        <f t="shared" si="89"/>
        <v>-</v>
      </c>
      <c r="R1176" s="465" t="s">
        <v>368</v>
      </c>
      <c r="S1176" s="464"/>
      <c r="T1176" s="157" t="s">
        <v>368</v>
      </c>
    </row>
    <row r="1177" spans="2:20" ht="24.75" customHeight="1">
      <c r="B1177" s="170" t="s">
        <v>219</v>
      </c>
      <c r="C1177" s="463">
        <f>'●1-5DB'!IV23</f>
        <v>133279</v>
      </c>
      <c r="D1177" s="464"/>
      <c r="E1177" s="266">
        <f t="shared" si="87"/>
        <v>17</v>
      </c>
      <c r="F1177" s="465">
        <v>-116047</v>
      </c>
      <c r="G1177" s="464"/>
      <c r="H1177" s="267">
        <v>12</v>
      </c>
      <c r="I1177" s="463">
        <f>'●1-5DB'!IX23</f>
        <v>488128</v>
      </c>
      <c r="J1177" s="464"/>
      <c r="K1177" s="177">
        <f t="shared" si="88"/>
        <v>12</v>
      </c>
      <c r="L1177" s="465">
        <v>546151</v>
      </c>
      <c r="M1177" s="464"/>
      <c r="N1177" s="181">
        <v>12</v>
      </c>
      <c r="O1177" s="463" t="str">
        <f>'●1-5DB'!IZ23</f>
        <v>-</v>
      </c>
      <c r="P1177" s="464"/>
      <c r="Q1177" s="177" t="str">
        <f t="shared" si="89"/>
        <v>-</v>
      </c>
      <c r="R1177" s="465" t="s">
        <v>368</v>
      </c>
      <c r="S1177" s="464"/>
      <c r="T1177" s="157" t="s">
        <v>368</v>
      </c>
    </row>
    <row r="1178" spans="2:20" ht="24.75" customHeight="1">
      <c r="B1178" s="170" t="s">
        <v>220</v>
      </c>
      <c r="C1178" s="463">
        <f>'●1-5DB'!IV24</f>
        <v>125711</v>
      </c>
      <c r="D1178" s="464"/>
      <c r="E1178" s="266">
        <f t="shared" si="87"/>
        <v>18</v>
      </c>
      <c r="F1178" s="465">
        <v>-628022</v>
      </c>
      <c r="G1178" s="464"/>
      <c r="H1178" s="267">
        <v>23</v>
      </c>
      <c r="I1178" s="463">
        <f>'●1-5DB'!IX24</f>
        <v>281286</v>
      </c>
      <c r="J1178" s="464"/>
      <c r="K1178" s="177">
        <f t="shared" si="88"/>
        <v>18</v>
      </c>
      <c r="L1178" s="465">
        <v>619361</v>
      </c>
      <c r="M1178" s="464"/>
      <c r="N1178" s="181">
        <v>10</v>
      </c>
      <c r="O1178" s="463" t="str">
        <f>'●1-5DB'!IZ24</f>
        <v>-</v>
      </c>
      <c r="P1178" s="464"/>
      <c r="Q1178" s="177" t="str">
        <f t="shared" si="89"/>
        <v>-</v>
      </c>
      <c r="R1178" s="465" t="s">
        <v>368</v>
      </c>
      <c r="S1178" s="464"/>
      <c r="T1178" s="157" t="s">
        <v>368</v>
      </c>
    </row>
    <row r="1179" spans="2:20" ht="24.75" customHeight="1">
      <c r="B1179" s="170" t="s">
        <v>221</v>
      </c>
      <c r="C1179" s="463">
        <f>'●1-5DB'!IV25</f>
        <v>79590</v>
      </c>
      <c r="D1179" s="464"/>
      <c r="E1179" s="266">
        <f t="shared" si="87"/>
        <v>20</v>
      </c>
      <c r="F1179" s="465">
        <v>-110282</v>
      </c>
      <c r="G1179" s="464"/>
      <c r="H1179" s="267">
        <v>11</v>
      </c>
      <c r="I1179" s="463">
        <f>'●1-5DB'!IX25</f>
        <v>547299</v>
      </c>
      <c r="J1179" s="464"/>
      <c r="K1179" s="177">
        <f t="shared" si="88"/>
        <v>11</v>
      </c>
      <c r="L1179" s="465">
        <v>510848</v>
      </c>
      <c r="M1179" s="464"/>
      <c r="N1179" s="181">
        <v>13</v>
      </c>
      <c r="O1179" s="463" t="str">
        <f>'●1-5DB'!IZ25</f>
        <v>-</v>
      </c>
      <c r="P1179" s="464"/>
      <c r="Q1179" s="177" t="str">
        <f t="shared" si="89"/>
        <v>-</v>
      </c>
      <c r="R1179" s="465" t="s">
        <v>368</v>
      </c>
      <c r="S1179" s="464"/>
      <c r="T1179" s="157" t="s">
        <v>368</v>
      </c>
    </row>
    <row r="1180" spans="2:20" ht="24.75" customHeight="1">
      <c r="B1180" s="170" t="s">
        <v>222</v>
      </c>
      <c r="C1180" s="463">
        <f>'●1-5DB'!IV26</f>
        <v>-409210</v>
      </c>
      <c r="D1180" s="464"/>
      <c r="E1180" s="266">
        <f t="shared" si="87"/>
        <v>25</v>
      </c>
      <c r="F1180" s="465">
        <v>318712</v>
      </c>
      <c r="G1180" s="464"/>
      <c r="H1180" s="267">
        <v>3</v>
      </c>
      <c r="I1180" s="463">
        <f>'●1-5DB'!IX26</f>
        <v>1020092</v>
      </c>
      <c r="J1180" s="464"/>
      <c r="K1180" s="177">
        <f t="shared" si="88"/>
        <v>6</v>
      </c>
      <c r="L1180" s="465">
        <v>1211252</v>
      </c>
      <c r="M1180" s="464"/>
      <c r="N1180" s="181">
        <v>5</v>
      </c>
      <c r="O1180" s="463" t="str">
        <f>'●1-5DB'!IZ26</f>
        <v>-</v>
      </c>
      <c r="P1180" s="464"/>
      <c r="Q1180" s="177" t="str">
        <f t="shared" si="89"/>
        <v>-</v>
      </c>
      <c r="R1180" s="465" t="s">
        <v>368</v>
      </c>
      <c r="S1180" s="464"/>
      <c r="T1180" s="157" t="s">
        <v>368</v>
      </c>
    </row>
    <row r="1181" spans="2:20" ht="24.75" customHeight="1">
      <c r="B1181" s="170" t="s">
        <v>223</v>
      </c>
      <c r="C1181" s="463">
        <f>'●1-5DB'!IV27</f>
        <v>169621</v>
      </c>
      <c r="D1181" s="464"/>
      <c r="E1181" s="266">
        <f t="shared" si="87"/>
        <v>15</v>
      </c>
      <c r="F1181" s="465">
        <v>-74723</v>
      </c>
      <c r="G1181" s="464"/>
      <c r="H1181" s="267">
        <v>10</v>
      </c>
      <c r="I1181" s="463">
        <f>'●1-5DB'!IX27</f>
        <v>3887</v>
      </c>
      <c r="J1181" s="464"/>
      <c r="K1181" s="177">
        <f t="shared" si="88"/>
        <v>23</v>
      </c>
      <c r="L1181" s="465">
        <v>89803</v>
      </c>
      <c r="M1181" s="464"/>
      <c r="N1181" s="181">
        <v>20</v>
      </c>
      <c r="O1181" s="463" t="str">
        <f>'●1-5DB'!IZ27</f>
        <v>-</v>
      </c>
      <c r="P1181" s="464"/>
      <c r="Q1181" s="177" t="str">
        <f t="shared" si="89"/>
        <v>-</v>
      </c>
      <c r="R1181" s="465" t="s">
        <v>368</v>
      </c>
      <c r="S1181" s="464"/>
      <c r="T1181" s="157" t="s">
        <v>368</v>
      </c>
    </row>
    <row r="1182" spans="2:20" ht="24.75" customHeight="1">
      <c r="B1182" s="170" t="s">
        <v>224</v>
      </c>
      <c r="C1182" s="463">
        <f>'●1-5DB'!IV28</f>
        <v>143532</v>
      </c>
      <c r="D1182" s="464"/>
      <c r="E1182" s="266">
        <f t="shared" si="87"/>
        <v>16</v>
      </c>
      <c r="F1182" s="465">
        <v>-223841</v>
      </c>
      <c r="G1182" s="464"/>
      <c r="H1182" s="267">
        <v>15</v>
      </c>
      <c r="I1182" s="463">
        <f>'●1-5DB'!IX28</f>
        <v>477313</v>
      </c>
      <c r="J1182" s="464"/>
      <c r="K1182" s="177">
        <f t="shared" si="88"/>
        <v>13</v>
      </c>
      <c r="L1182" s="465">
        <v>508893</v>
      </c>
      <c r="M1182" s="464"/>
      <c r="N1182" s="181">
        <v>14</v>
      </c>
      <c r="O1182" s="463" t="str">
        <f>'●1-5DB'!IZ28</f>
        <v>-</v>
      </c>
      <c r="P1182" s="464"/>
      <c r="Q1182" s="177" t="str">
        <f t="shared" si="89"/>
        <v>-</v>
      </c>
      <c r="R1182" s="465" t="s">
        <v>368</v>
      </c>
      <c r="S1182" s="464"/>
      <c r="T1182" s="157" t="s">
        <v>368</v>
      </c>
    </row>
    <row r="1183" spans="2:20" ht="24.75" customHeight="1">
      <c r="B1183" s="170" t="s">
        <v>225</v>
      </c>
      <c r="C1183" s="463">
        <f>'●1-5DB'!IV29</f>
        <v>216314</v>
      </c>
      <c r="D1183" s="464"/>
      <c r="E1183" s="266">
        <f t="shared" si="87"/>
        <v>14</v>
      </c>
      <c r="F1183" s="465">
        <v>-423005</v>
      </c>
      <c r="G1183" s="464"/>
      <c r="H1183" s="267">
        <v>19</v>
      </c>
      <c r="I1183" s="463">
        <f>'●1-5DB'!IX29</f>
        <v>4151</v>
      </c>
      <c r="J1183" s="464"/>
      <c r="K1183" s="177">
        <f t="shared" si="88"/>
        <v>22</v>
      </c>
      <c r="L1183" s="465">
        <v>46227</v>
      </c>
      <c r="M1183" s="464"/>
      <c r="N1183" s="181">
        <v>21</v>
      </c>
      <c r="O1183" s="463">
        <f>'●1-5DB'!IZ29</f>
        <v>40000</v>
      </c>
      <c r="P1183" s="464"/>
      <c r="Q1183" s="177">
        <f t="shared" si="89"/>
        <v>2</v>
      </c>
      <c r="R1183" s="465">
        <v>220000</v>
      </c>
      <c r="S1183" s="464"/>
      <c r="T1183" s="157">
        <v>1</v>
      </c>
    </row>
    <row r="1184" spans="2:20" ht="24.75" customHeight="1" thickBot="1">
      <c r="B1184" s="170" t="s">
        <v>226</v>
      </c>
      <c r="C1184" s="466">
        <f>'●1-5DB'!IV30</f>
        <v>93860</v>
      </c>
      <c r="D1184" s="467"/>
      <c r="E1184" s="270">
        <f t="shared" si="87"/>
        <v>19</v>
      </c>
      <c r="F1184" s="465">
        <v>7726</v>
      </c>
      <c r="G1184" s="464"/>
      <c r="H1184" s="267">
        <v>9</v>
      </c>
      <c r="I1184" s="466">
        <f>'●1-5DB'!IX30</f>
        <v>1051559</v>
      </c>
      <c r="J1184" s="467"/>
      <c r="K1184" s="179">
        <f t="shared" si="88"/>
        <v>4</v>
      </c>
      <c r="L1184" s="465">
        <v>924238</v>
      </c>
      <c r="M1184" s="464"/>
      <c r="N1184" s="181">
        <v>7</v>
      </c>
      <c r="O1184" s="466" t="str">
        <f>'●1-5DB'!IZ30</f>
        <v>-</v>
      </c>
      <c r="P1184" s="467"/>
      <c r="Q1184" s="179" t="str">
        <f t="shared" si="89"/>
        <v>-</v>
      </c>
      <c r="R1184" s="465" t="s">
        <v>368</v>
      </c>
      <c r="S1184" s="464"/>
      <c r="T1184" s="157" t="s">
        <v>368</v>
      </c>
    </row>
    <row r="1185" spans="2:16" ht="24.75" customHeight="1">
      <c r="C1185" s="166"/>
      <c r="D1185" s="166"/>
      <c r="E1185" s="166"/>
      <c r="F1185" s="166"/>
      <c r="G1185" s="166"/>
      <c r="H1185" s="166"/>
      <c r="I1185" s="166"/>
      <c r="J1185" s="166"/>
      <c r="K1185" s="166"/>
      <c r="L1185" s="166"/>
      <c r="M1185" s="166"/>
      <c r="P1185" s="166"/>
    </row>
    <row r="1186" spans="2:16" ht="24.75" customHeight="1">
      <c r="C1186" s="166"/>
      <c r="D1186" s="166"/>
      <c r="E1186" s="166"/>
      <c r="F1186" s="166"/>
      <c r="G1186" s="166"/>
      <c r="H1186" s="166"/>
      <c r="I1186" s="166"/>
      <c r="J1186" s="166"/>
      <c r="K1186" s="166"/>
      <c r="L1186" s="166"/>
      <c r="M1186" s="166"/>
      <c r="P1186" s="166"/>
    </row>
    <row r="1187" spans="2:16" ht="24.75" customHeight="1">
      <c r="C1187" s="82"/>
      <c r="D1187" s="82"/>
      <c r="E1187" s="82"/>
      <c r="F1187" s="82"/>
      <c r="G1187" s="82"/>
      <c r="H1187" s="82"/>
      <c r="I1187" s="82"/>
      <c r="J1187" s="82"/>
      <c r="K1187" s="82"/>
      <c r="L1187" s="82"/>
      <c r="M1187" s="82"/>
      <c r="P1187" s="82"/>
    </row>
    <row r="1188" spans="2:16" ht="24.75" customHeight="1">
      <c r="B1188" s="85" t="s">
        <v>380</v>
      </c>
      <c r="C1188" s="82"/>
      <c r="D1188" s="82"/>
      <c r="E1188" s="82"/>
      <c r="F1188" s="82"/>
      <c r="G1188" s="82"/>
      <c r="H1188" s="158"/>
      <c r="I1188" s="82"/>
      <c r="J1188" s="82"/>
      <c r="K1188" s="82"/>
      <c r="L1188" s="82"/>
      <c r="M1188" s="82"/>
      <c r="N1188" s="158"/>
      <c r="P1188" s="82"/>
    </row>
    <row r="1189" spans="2:16" ht="24.75" customHeight="1" thickBot="1">
      <c r="B1189" s="408" t="s">
        <v>253</v>
      </c>
      <c r="C1189" s="410" t="str">
        <f>'●1-5DB'!JB3</f>
        <v>積立金取崩し額</v>
      </c>
      <c r="D1189" s="410"/>
      <c r="E1189" s="410"/>
      <c r="F1189" s="410"/>
      <c r="G1189" s="410"/>
      <c r="H1189" s="410"/>
      <c r="I1189" s="410" t="str">
        <f>'●1-5DB'!JD3</f>
        <v>実質単年度収支</v>
      </c>
      <c r="J1189" s="410"/>
      <c r="K1189" s="410"/>
      <c r="L1189" s="410"/>
      <c r="M1189" s="410"/>
      <c r="N1189" s="410"/>
      <c r="P1189" s="82"/>
    </row>
    <row r="1190" spans="2:16" ht="24.75" customHeight="1">
      <c r="B1190" s="367"/>
      <c r="C1190" s="340" t="s">
        <v>760</v>
      </c>
      <c r="D1190" s="341"/>
      <c r="E1190" s="342"/>
      <c r="F1190" s="343" t="s">
        <v>759</v>
      </c>
      <c r="G1190" s="338"/>
      <c r="H1190" s="339"/>
      <c r="I1190" s="340" t="s">
        <v>760</v>
      </c>
      <c r="J1190" s="341"/>
      <c r="K1190" s="342"/>
      <c r="L1190" s="343" t="s">
        <v>759</v>
      </c>
      <c r="M1190" s="338"/>
      <c r="N1190" s="339"/>
      <c r="P1190" s="82"/>
    </row>
    <row r="1191" spans="2:16" ht="24.75" customHeight="1">
      <c r="B1191" s="367"/>
      <c r="C1191" s="345"/>
      <c r="D1191" s="378"/>
      <c r="E1191" s="176" t="s">
        <v>340</v>
      </c>
      <c r="F1191" s="378"/>
      <c r="G1191" s="378"/>
      <c r="H1191" s="180" t="s">
        <v>340</v>
      </c>
      <c r="I1191" s="345"/>
      <c r="J1191" s="378"/>
      <c r="K1191" s="176" t="s">
        <v>340</v>
      </c>
      <c r="L1191" s="378"/>
      <c r="M1191" s="378"/>
      <c r="N1191" s="156" t="s">
        <v>340</v>
      </c>
      <c r="P1191" s="82"/>
    </row>
    <row r="1192" spans="2:16" ht="24.75" customHeight="1">
      <c r="B1192" s="170" t="s">
        <v>201</v>
      </c>
      <c r="C1192" s="463">
        <f>'●1-5DB'!JB5</f>
        <v>1000000</v>
      </c>
      <c r="D1192" s="464"/>
      <c r="E1192" s="177">
        <f>IF(C1192="-","-",RANK(C1192,C$1192:D$1217))</f>
        <v>5</v>
      </c>
      <c r="F1192" s="465" t="s">
        <v>368</v>
      </c>
      <c r="G1192" s="464"/>
      <c r="H1192" s="181" t="s">
        <v>368</v>
      </c>
      <c r="I1192" s="463">
        <f>'●1-5DB'!JD5</f>
        <v>557236</v>
      </c>
      <c r="J1192" s="464"/>
      <c r="K1192" s="177">
        <f>IF(I1192="-","-",RANK(I1192,I$1192:J$1217))</f>
        <v>11</v>
      </c>
      <c r="L1192" s="465">
        <v>21565</v>
      </c>
      <c r="M1192" s="464"/>
      <c r="N1192" s="157">
        <v>7</v>
      </c>
      <c r="P1192" s="82"/>
    </row>
    <row r="1193" spans="2:16" ht="24.75" customHeight="1">
      <c r="B1193" s="170" t="s">
        <v>202</v>
      </c>
      <c r="C1193" s="463" t="str">
        <f>'●1-5DB'!JB6</f>
        <v>-</v>
      </c>
      <c r="D1193" s="464"/>
      <c r="E1193" s="177" t="str">
        <f t="shared" ref="E1193:E1217" si="90">IF(C1193="-","-",RANK(C1193,C$1192:D$1217))</f>
        <v>-</v>
      </c>
      <c r="F1193" s="465" t="s">
        <v>368</v>
      </c>
      <c r="G1193" s="464"/>
      <c r="H1193" s="181" t="s">
        <v>368</v>
      </c>
      <c r="I1193" s="463">
        <f>'●1-5DB'!JD6</f>
        <v>468363</v>
      </c>
      <c r="J1193" s="464"/>
      <c r="K1193" s="177">
        <f t="shared" ref="K1193:K1217" si="91">IF(I1193="-","-",RANK(I1193,I$1192:J$1217))</f>
        <v>13</v>
      </c>
      <c r="L1193" s="465">
        <v>-307821</v>
      </c>
      <c r="M1193" s="464"/>
      <c r="N1193" s="157">
        <v>16</v>
      </c>
      <c r="P1193" s="82"/>
    </row>
    <row r="1194" spans="2:16" ht="24.75" customHeight="1">
      <c r="B1194" s="170" t="s">
        <v>203</v>
      </c>
      <c r="C1194" s="463" t="str">
        <f>'●1-5DB'!JB7</f>
        <v>-</v>
      </c>
      <c r="D1194" s="464"/>
      <c r="E1194" s="177" t="str">
        <f t="shared" si="90"/>
        <v>-</v>
      </c>
      <c r="F1194" s="465" t="s">
        <v>368</v>
      </c>
      <c r="G1194" s="464"/>
      <c r="H1194" s="181" t="s">
        <v>368</v>
      </c>
      <c r="I1194" s="463">
        <f>'●1-5DB'!JD7</f>
        <v>564765</v>
      </c>
      <c r="J1194" s="464"/>
      <c r="K1194" s="177">
        <f t="shared" si="91"/>
        <v>10</v>
      </c>
      <c r="L1194" s="465">
        <v>-610462</v>
      </c>
      <c r="M1194" s="464"/>
      <c r="N1194" s="157">
        <v>19</v>
      </c>
      <c r="P1194" s="82"/>
    </row>
    <row r="1195" spans="2:16" ht="24.75" customHeight="1">
      <c r="B1195" s="170" t="s">
        <v>204</v>
      </c>
      <c r="C1195" s="463" t="str">
        <f>'●1-5DB'!JB8</f>
        <v>-</v>
      </c>
      <c r="D1195" s="464"/>
      <c r="E1195" s="177" t="str">
        <f t="shared" si="90"/>
        <v>-</v>
      </c>
      <c r="F1195" s="465" t="s">
        <v>368</v>
      </c>
      <c r="G1195" s="464"/>
      <c r="H1195" s="181" t="s">
        <v>368</v>
      </c>
      <c r="I1195" s="463">
        <f>'●1-5DB'!JD8</f>
        <v>695960</v>
      </c>
      <c r="J1195" s="464"/>
      <c r="K1195" s="177">
        <f>IF(I1195="-","-",RANK(I1195,I$1192:J$1217))</f>
        <v>8</v>
      </c>
      <c r="L1195" s="465">
        <v>-141226</v>
      </c>
      <c r="M1195" s="464"/>
      <c r="N1195" s="157">
        <v>13</v>
      </c>
      <c r="P1195" s="82"/>
    </row>
    <row r="1196" spans="2:16" ht="24.75" customHeight="1">
      <c r="B1196" s="170" t="s">
        <v>205</v>
      </c>
      <c r="C1196" s="463" t="str">
        <f>'●1-5DB'!JB9</f>
        <v>-</v>
      </c>
      <c r="D1196" s="464"/>
      <c r="E1196" s="177" t="str">
        <f t="shared" si="90"/>
        <v>-</v>
      </c>
      <c r="F1196" s="465">
        <v>500000</v>
      </c>
      <c r="G1196" s="464"/>
      <c r="H1196" s="181">
        <v>14</v>
      </c>
      <c r="I1196" s="463">
        <f>'●1-5DB'!JD9</f>
        <v>1134145</v>
      </c>
      <c r="J1196" s="464"/>
      <c r="K1196" s="177">
        <f t="shared" si="91"/>
        <v>4</v>
      </c>
      <c r="L1196" s="465">
        <v>-68483</v>
      </c>
      <c r="M1196" s="464"/>
      <c r="N1196" s="157">
        <v>10</v>
      </c>
      <c r="P1196" s="82"/>
    </row>
    <row r="1197" spans="2:16" ht="24.75" customHeight="1">
      <c r="B1197" s="170" t="s">
        <v>206</v>
      </c>
      <c r="C1197" s="463" t="str">
        <f>'●1-5DB'!JB10</f>
        <v>-</v>
      </c>
      <c r="D1197" s="464"/>
      <c r="E1197" s="177" t="str">
        <f t="shared" si="90"/>
        <v>-</v>
      </c>
      <c r="F1197" s="465" t="s">
        <v>368</v>
      </c>
      <c r="G1197" s="464"/>
      <c r="H1197" s="181" t="s">
        <v>368</v>
      </c>
      <c r="I1197" s="463">
        <f>'●1-5DB'!JD10</f>
        <v>1146830</v>
      </c>
      <c r="J1197" s="464"/>
      <c r="K1197" s="177">
        <f t="shared" si="91"/>
        <v>3</v>
      </c>
      <c r="L1197" s="465">
        <v>-155242</v>
      </c>
      <c r="M1197" s="464"/>
      <c r="N1197" s="157">
        <v>14</v>
      </c>
      <c r="P1197" s="82"/>
    </row>
    <row r="1198" spans="2:16" ht="24.75" customHeight="1">
      <c r="B1198" s="170" t="s">
        <v>207</v>
      </c>
      <c r="C1198" s="463" t="str">
        <f>'●1-5DB'!JB11</f>
        <v>-</v>
      </c>
      <c r="D1198" s="464"/>
      <c r="E1198" s="177" t="str">
        <f t="shared" si="90"/>
        <v>-</v>
      </c>
      <c r="F1198" s="465">
        <v>500000</v>
      </c>
      <c r="G1198" s="464"/>
      <c r="H1198" s="181">
        <v>14</v>
      </c>
      <c r="I1198" s="463">
        <f>'●1-5DB'!JD11</f>
        <v>794919</v>
      </c>
      <c r="J1198" s="464"/>
      <c r="K1198" s="177">
        <f t="shared" si="91"/>
        <v>7</v>
      </c>
      <c r="L1198" s="465">
        <v>-394186</v>
      </c>
      <c r="M1198" s="464"/>
      <c r="N1198" s="157">
        <v>17</v>
      </c>
      <c r="P1198" s="82"/>
    </row>
    <row r="1199" spans="2:16" ht="24.75" customHeight="1">
      <c r="B1199" s="170" t="s">
        <v>208</v>
      </c>
      <c r="C1199" s="463">
        <f>'●1-5DB'!JB12</f>
        <v>470000</v>
      </c>
      <c r="D1199" s="464"/>
      <c r="E1199" s="177">
        <f t="shared" si="90"/>
        <v>11</v>
      </c>
      <c r="F1199" s="465">
        <v>630000</v>
      </c>
      <c r="G1199" s="464"/>
      <c r="H1199" s="181">
        <v>11</v>
      </c>
      <c r="I1199" s="463">
        <f>'●1-5DB'!JD12</f>
        <v>1071765</v>
      </c>
      <c r="J1199" s="464"/>
      <c r="K1199" s="177">
        <f>IF(I1199="-","-",RANK(I1199,I$1192:J$1217))</f>
        <v>5</v>
      </c>
      <c r="L1199" s="465">
        <v>-2182981</v>
      </c>
      <c r="M1199" s="464"/>
      <c r="N1199" s="157">
        <v>26</v>
      </c>
      <c r="P1199" s="82"/>
    </row>
    <row r="1200" spans="2:16" ht="24.75" customHeight="1">
      <c r="B1200" s="170" t="s">
        <v>209</v>
      </c>
      <c r="C1200" s="463">
        <f>'●1-5DB'!JB13</f>
        <v>3454270</v>
      </c>
      <c r="D1200" s="464"/>
      <c r="E1200" s="177">
        <f t="shared" si="90"/>
        <v>1</v>
      </c>
      <c r="F1200" s="465">
        <v>2957238</v>
      </c>
      <c r="G1200" s="464"/>
      <c r="H1200" s="181">
        <v>2</v>
      </c>
      <c r="I1200" s="463">
        <f>'●1-5DB'!JD13</f>
        <v>2420350</v>
      </c>
      <c r="J1200" s="464"/>
      <c r="K1200" s="177">
        <f t="shared" si="91"/>
        <v>2</v>
      </c>
      <c r="L1200" s="465">
        <v>587111</v>
      </c>
      <c r="M1200" s="464"/>
      <c r="N1200" s="157">
        <v>2</v>
      </c>
      <c r="P1200" s="82"/>
    </row>
    <row r="1201" spans="2:16" ht="24.75" customHeight="1">
      <c r="B1201" s="170" t="s">
        <v>210</v>
      </c>
      <c r="C1201" s="463">
        <f>'●1-5DB'!JB14</f>
        <v>740000</v>
      </c>
      <c r="D1201" s="464"/>
      <c r="E1201" s="177">
        <f t="shared" si="90"/>
        <v>6</v>
      </c>
      <c r="F1201" s="465">
        <v>950000</v>
      </c>
      <c r="G1201" s="464"/>
      <c r="H1201" s="181">
        <v>8</v>
      </c>
      <c r="I1201" s="463">
        <f>'●1-5DB'!JD14</f>
        <v>966569</v>
      </c>
      <c r="J1201" s="464"/>
      <c r="K1201" s="177">
        <f t="shared" si="91"/>
        <v>6</v>
      </c>
      <c r="L1201" s="465">
        <v>676797</v>
      </c>
      <c r="M1201" s="464"/>
      <c r="N1201" s="157">
        <v>1</v>
      </c>
      <c r="P1201" s="82"/>
    </row>
    <row r="1202" spans="2:16" ht="24.75" customHeight="1">
      <c r="B1202" s="170" t="s">
        <v>211</v>
      </c>
      <c r="C1202" s="463">
        <f>'●1-5DB'!JB15</f>
        <v>500000</v>
      </c>
      <c r="D1202" s="464"/>
      <c r="E1202" s="177">
        <f t="shared" si="90"/>
        <v>10</v>
      </c>
      <c r="F1202" s="465">
        <v>1880000</v>
      </c>
      <c r="G1202" s="464"/>
      <c r="H1202" s="181">
        <v>3</v>
      </c>
      <c r="I1202" s="463">
        <f>'●1-5DB'!JD15</f>
        <v>225709</v>
      </c>
      <c r="J1202" s="464"/>
      <c r="K1202" s="177">
        <f t="shared" si="91"/>
        <v>17</v>
      </c>
      <c r="L1202" s="465">
        <v>-824005</v>
      </c>
      <c r="M1202" s="464"/>
      <c r="N1202" s="157">
        <v>22</v>
      </c>
      <c r="P1202" s="82"/>
    </row>
    <row r="1203" spans="2:16" ht="24.75" customHeight="1">
      <c r="B1203" s="170" t="s">
        <v>212</v>
      </c>
      <c r="C1203" s="463">
        <f>'●1-5DB'!JB16</f>
        <v>371925</v>
      </c>
      <c r="D1203" s="464"/>
      <c r="E1203" s="177">
        <f t="shared" si="90"/>
        <v>12</v>
      </c>
      <c r="F1203" s="465">
        <v>1490335</v>
      </c>
      <c r="G1203" s="464"/>
      <c r="H1203" s="181">
        <v>6</v>
      </c>
      <c r="I1203" s="463">
        <f>'●1-5DB'!JD16</f>
        <v>628702</v>
      </c>
      <c r="J1203" s="464"/>
      <c r="K1203" s="177">
        <f t="shared" si="91"/>
        <v>9</v>
      </c>
      <c r="L1203" s="465">
        <v>-642546</v>
      </c>
      <c r="M1203" s="464"/>
      <c r="N1203" s="157">
        <v>20</v>
      </c>
      <c r="P1203" s="82"/>
    </row>
    <row r="1204" spans="2:16" ht="24.75" customHeight="1">
      <c r="B1204" s="170" t="s">
        <v>213</v>
      </c>
      <c r="C1204" s="463">
        <f>'●1-5DB'!JB17</f>
        <v>295973</v>
      </c>
      <c r="D1204" s="464"/>
      <c r="E1204" s="177">
        <f t="shared" si="90"/>
        <v>13</v>
      </c>
      <c r="F1204" s="465">
        <v>789716</v>
      </c>
      <c r="G1204" s="464"/>
      <c r="H1204" s="181">
        <v>9</v>
      </c>
      <c r="I1204" s="463">
        <f>'●1-5DB'!JD17</f>
        <v>-33415</v>
      </c>
      <c r="J1204" s="464"/>
      <c r="K1204" s="177">
        <f t="shared" si="91"/>
        <v>22</v>
      </c>
      <c r="L1204" s="465">
        <v>-1031721</v>
      </c>
      <c r="M1204" s="464"/>
      <c r="N1204" s="157">
        <v>23</v>
      </c>
      <c r="P1204" s="82"/>
    </row>
    <row r="1205" spans="2:16" ht="24.75" customHeight="1">
      <c r="B1205" s="170" t="s">
        <v>214</v>
      </c>
      <c r="C1205" s="463">
        <f>'●1-5DB'!JB18</f>
        <v>613915</v>
      </c>
      <c r="D1205" s="464"/>
      <c r="E1205" s="177">
        <f t="shared" si="90"/>
        <v>7</v>
      </c>
      <c r="F1205" s="465">
        <v>3029074</v>
      </c>
      <c r="G1205" s="464"/>
      <c r="H1205" s="181">
        <v>1</v>
      </c>
      <c r="I1205" s="463">
        <f>'●1-5DB'!JD18</f>
        <v>4242340</v>
      </c>
      <c r="J1205" s="464"/>
      <c r="K1205" s="177">
        <f t="shared" si="91"/>
        <v>1</v>
      </c>
      <c r="L1205" s="465">
        <v>-2062550</v>
      </c>
      <c r="M1205" s="464"/>
      <c r="N1205" s="157">
        <v>25</v>
      </c>
      <c r="P1205" s="82"/>
    </row>
    <row r="1206" spans="2:16" ht="24.75" customHeight="1">
      <c r="B1206" s="170" t="s">
        <v>215</v>
      </c>
      <c r="C1206" s="463" t="str">
        <f>'●1-5DB'!JB19</f>
        <v>-</v>
      </c>
      <c r="D1206" s="464"/>
      <c r="E1206" s="177" t="str">
        <f t="shared" si="90"/>
        <v>-</v>
      </c>
      <c r="F1206" s="465" t="s">
        <v>368</v>
      </c>
      <c r="G1206" s="464"/>
      <c r="H1206" s="181" t="s">
        <v>368</v>
      </c>
      <c r="I1206" s="463">
        <f>'●1-5DB'!JD19</f>
        <v>447999</v>
      </c>
      <c r="J1206" s="464"/>
      <c r="K1206" s="177">
        <f t="shared" si="91"/>
        <v>14</v>
      </c>
      <c r="L1206" s="465">
        <v>345918</v>
      </c>
      <c r="M1206" s="464"/>
      <c r="N1206" s="157">
        <v>4</v>
      </c>
      <c r="P1206" s="82"/>
    </row>
    <row r="1207" spans="2:16" ht="24.75" customHeight="1">
      <c r="B1207" s="171" t="s">
        <v>216</v>
      </c>
      <c r="C1207" s="468" t="str">
        <f>'●1-5DB'!JB20</f>
        <v>-</v>
      </c>
      <c r="D1207" s="469"/>
      <c r="E1207" s="178" t="str">
        <f t="shared" si="90"/>
        <v>-</v>
      </c>
      <c r="F1207" s="470">
        <v>280000</v>
      </c>
      <c r="G1207" s="469"/>
      <c r="H1207" s="182">
        <v>18</v>
      </c>
      <c r="I1207" s="468">
        <f>'●1-5DB'!JD20</f>
        <v>-558017</v>
      </c>
      <c r="J1207" s="469"/>
      <c r="K1207" s="178">
        <f t="shared" si="91"/>
        <v>26</v>
      </c>
      <c r="L1207" s="470">
        <v>83828</v>
      </c>
      <c r="M1207" s="469"/>
      <c r="N1207" s="175">
        <v>5</v>
      </c>
      <c r="P1207" s="82"/>
    </row>
    <row r="1208" spans="2:16" ht="24.75" customHeight="1">
      <c r="B1208" s="170" t="s">
        <v>217</v>
      </c>
      <c r="C1208" s="463">
        <f>'●1-5DB'!JB21</f>
        <v>188000</v>
      </c>
      <c r="D1208" s="464"/>
      <c r="E1208" s="177">
        <f t="shared" si="90"/>
        <v>14</v>
      </c>
      <c r="F1208" s="465">
        <v>375000</v>
      </c>
      <c r="G1208" s="464"/>
      <c r="H1208" s="181">
        <v>17</v>
      </c>
      <c r="I1208" s="463">
        <f>'●1-5DB'!JD21</f>
        <v>124400</v>
      </c>
      <c r="J1208" s="464"/>
      <c r="K1208" s="177">
        <f t="shared" si="91"/>
        <v>19</v>
      </c>
      <c r="L1208" s="465">
        <v>14798</v>
      </c>
      <c r="M1208" s="464"/>
      <c r="N1208" s="157">
        <v>8</v>
      </c>
      <c r="P1208" s="82"/>
    </row>
    <row r="1209" spans="2:16" ht="24.75" customHeight="1">
      <c r="B1209" s="170" t="s">
        <v>218</v>
      </c>
      <c r="C1209" s="463">
        <f>'●1-5DB'!JB22</f>
        <v>558086</v>
      </c>
      <c r="D1209" s="464"/>
      <c r="E1209" s="177">
        <f t="shared" si="90"/>
        <v>8</v>
      </c>
      <c r="F1209" s="465">
        <v>783117</v>
      </c>
      <c r="G1209" s="464"/>
      <c r="H1209" s="181">
        <v>10</v>
      </c>
      <c r="I1209" s="463">
        <f>'●1-5DB'!JD22</f>
        <v>115550</v>
      </c>
      <c r="J1209" s="464"/>
      <c r="K1209" s="177">
        <f t="shared" si="91"/>
        <v>20</v>
      </c>
      <c r="L1209" s="465">
        <v>74801</v>
      </c>
      <c r="M1209" s="464"/>
      <c r="N1209" s="157">
        <v>6</v>
      </c>
      <c r="P1209" s="82"/>
    </row>
    <row r="1210" spans="2:16" ht="24.75" customHeight="1">
      <c r="B1210" s="170" t="s">
        <v>219</v>
      </c>
      <c r="C1210" s="463">
        <f>'●1-5DB'!JB23</f>
        <v>510689</v>
      </c>
      <c r="D1210" s="464"/>
      <c r="E1210" s="177">
        <f t="shared" si="90"/>
        <v>9</v>
      </c>
      <c r="F1210" s="465">
        <v>523698</v>
      </c>
      <c r="G1210" s="464"/>
      <c r="H1210" s="181">
        <v>13</v>
      </c>
      <c r="I1210" s="463">
        <f>'●1-5DB'!JD23</f>
        <v>110718</v>
      </c>
      <c r="J1210" s="464"/>
      <c r="K1210" s="177">
        <f t="shared" si="91"/>
        <v>21</v>
      </c>
      <c r="L1210" s="465">
        <v>-93594</v>
      </c>
      <c r="M1210" s="464"/>
      <c r="N1210" s="157">
        <v>12</v>
      </c>
      <c r="P1210" s="82"/>
    </row>
    <row r="1211" spans="2:16" ht="24.75" customHeight="1">
      <c r="B1211" s="170" t="s">
        <v>220</v>
      </c>
      <c r="C1211" s="463" t="str">
        <f>'●1-5DB'!JB24</f>
        <v>-</v>
      </c>
      <c r="D1211" s="464"/>
      <c r="E1211" s="177" t="str">
        <f t="shared" si="90"/>
        <v>-</v>
      </c>
      <c r="F1211" s="465" t="s">
        <v>368</v>
      </c>
      <c r="G1211" s="464"/>
      <c r="H1211" s="181" t="s">
        <v>368</v>
      </c>
      <c r="I1211" s="463">
        <f>'●1-5DB'!JD24</f>
        <v>406997</v>
      </c>
      <c r="J1211" s="464"/>
      <c r="K1211" s="177">
        <f t="shared" si="91"/>
        <v>15</v>
      </c>
      <c r="L1211" s="465">
        <v>-8661</v>
      </c>
      <c r="M1211" s="464"/>
      <c r="N1211" s="157">
        <v>9</v>
      </c>
      <c r="P1211" s="82"/>
    </row>
    <row r="1212" spans="2:16" ht="24.75" customHeight="1">
      <c r="B1212" s="170" t="s">
        <v>221</v>
      </c>
      <c r="C1212" s="463">
        <f>'●1-5DB'!JB25</f>
        <v>82905</v>
      </c>
      <c r="D1212" s="464"/>
      <c r="E1212" s="177">
        <f t="shared" si="90"/>
        <v>15</v>
      </c>
      <c r="F1212" s="465">
        <v>476491</v>
      </c>
      <c r="G1212" s="464"/>
      <c r="H1212" s="181">
        <v>16</v>
      </c>
      <c r="I1212" s="463">
        <f>'●1-5DB'!JD25</f>
        <v>543984</v>
      </c>
      <c r="J1212" s="464"/>
      <c r="K1212" s="177">
        <f t="shared" si="91"/>
        <v>12</v>
      </c>
      <c r="L1212" s="465">
        <v>-75925</v>
      </c>
      <c r="M1212" s="464"/>
      <c r="N1212" s="157">
        <v>11</v>
      </c>
      <c r="P1212" s="82"/>
    </row>
    <row r="1213" spans="2:16" ht="24.75" customHeight="1">
      <c r="B1213" s="170" t="s">
        <v>222</v>
      </c>
      <c r="C1213" s="463">
        <f>'●1-5DB'!JB26</f>
        <v>1021000</v>
      </c>
      <c r="D1213" s="464"/>
      <c r="E1213" s="177">
        <f t="shared" si="90"/>
        <v>4</v>
      </c>
      <c r="F1213" s="465">
        <v>1169000</v>
      </c>
      <c r="G1213" s="464"/>
      <c r="H1213" s="181">
        <v>7</v>
      </c>
      <c r="I1213" s="463">
        <f>'●1-5DB'!JD26</f>
        <v>-410118</v>
      </c>
      <c r="J1213" s="464"/>
      <c r="K1213" s="177">
        <f t="shared" si="91"/>
        <v>24</v>
      </c>
      <c r="L1213" s="465">
        <v>360964</v>
      </c>
      <c r="M1213" s="464"/>
      <c r="N1213" s="157">
        <v>3</v>
      </c>
      <c r="P1213" s="82"/>
    </row>
    <row r="1214" spans="2:16" ht="24.75" customHeight="1">
      <c r="B1214" s="170" t="s">
        <v>223</v>
      </c>
      <c r="C1214" s="463">
        <f>'●1-5DB'!JB27</f>
        <v>24725</v>
      </c>
      <c r="D1214" s="464"/>
      <c r="E1214" s="177">
        <f t="shared" si="90"/>
        <v>16</v>
      </c>
      <c r="F1214" s="465">
        <v>620000</v>
      </c>
      <c r="G1214" s="464"/>
      <c r="H1214" s="181">
        <v>12</v>
      </c>
      <c r="I1214" s="463">
        <f>'●1-5DB'!JD27</f>
        <v>148783</v>
      </c>
      <c r="J1214" s="464"/>
      <c r="K1214" s="177">
        <f t="shared" si="91"/>
        <v>18</v>
      </c>
      <c r="L1214" s="465">
        <v>-604920</v>
      </c>
      <c r="M1214" s="464"/>
      <c r="N1214" s="157">
        <v>18</v>
      </c>
      <c r="P1214" s="82"/>
    </row>
    <row r="1215" spans="2:16" ht="24.75" customHeight="1">
      <c r="B1215" s="170" t="s">
        <v>224</v>
      </c>
      <c r="C1215" s="463">
        <f>'●1-5DB'!JB28</f>
        <v>1147563</v>
      </c>
      <c r="D1215" s="464"/>
      <c r="E1215" s="177">
        <f t="shared" si="90"/>
        <v>3</v>
      </c>
      <c r="F1215" s="465">
        <v>1504987</v>
      </c>
      <c r="G1215" s="464"/>
      <c r="H1215" s="181">
        <v>5</v>
      </c>
      <c r="I1215" s="463">
        <f>'●1-5DB'!JD28</f>
        <v>-526718</v>
      </c>
      <c r="J1215" s="464"/>
      <c r="K1215" s="177">
        <f t="shared" si="91"/>
        <v>25</v>
      </c>
      <c r="L1215" s="465">
        <v>-1219935</v>
      </c>
      <c r="M1215" s="464"/>
      <c r="N1215" s="157">
        <v>24</v>
      </c>
      <c r="P1215" s="82"/>
    </row>
    <row r="1216" spans="2:16" ht="24.75" customHeight="1">
      <c r="B1216" s="170" t="s">
        <v>225</v>
      </c>
      <c r="C1216" s="463" t="str">
        <f>'●1-5DB'!JB29</f>
        <v>-</v>
      </c>
      <c r="D1216" s="464"/>
      <c r="E1216" s="177" t="str">
        <f t="shared" si="90"/>
        <v>-</v>
      </c>
      <c r="F1216" s="465">
        <v>20277</v>
      </c>
      <c r="G1216" s="464"/>
      <c r="H1216" s="181">
        <v>19</v>
      </c>
      <c r="I1216" s="463">
        <f>'●1-5DB'!JD29</f>
        <v>260465</v>
      </c>
      <c r="J1216" s="464"/>
      <c r="K1216" s="177">
        <f t="shared" si="91"/>
        <v>16</v>
      </c>
      <c r="L1216" s="465">
        <v>-177055</v>
      </c>
      <c r="M1216" s="464"/>
      <c r="N1216" s="157">
        <v>15</v>
      </c>
      <c r="P1216" s="82"/>
    </row>
    <row r="1217" spans="2:17" ht="24.75" customHeight="1" thickBot="1">
      <c r="B1217" s="170" t="s">
        <v>226</v>
      </c>
      <c r="C1217" s="466">
        <f>'●1-5DB'!JB30</f>
        <v>1310000</v>
      </c>
      <c r="D1217" s="467"/>
      <c r="E1217" s="179">
        <f t="shared" si="90"/>
        <v>2</v>
      </c>
      <c r="F1217" s="465">
        <v>1672000</v>
      </c>
      <c r="G1217" s="464"/>
      <c r="H1217" s="181">
        <v>4</v>
      </c>
      <c r="I1217" s="466">
        <f>'●1-5DB'!JD30</f>
        <v>-164581</v>
      </c>
      <c r="J1217" s="467"/>
      <c r="K1217" s="179">
        <f t="shared" si="91"/>
        <v>23</v>
      </c>
      <c r="L1217" s="465">
        <v>-740036</v>
      </c>
      <c r="M1217" s="464"/>
      <c r="N1217" s="157">
        <v>21</v>
      </c>
      <c r="P1217" s="82"/>
    </row>
    <row r="1218" spans="2:17" ht="24.75" customHeight="1">
      <c r="C1218" s="82"/>
      <c r="D1218" s="82"/>
      <c r="E1218" s="82"/>
      <c r="F1218" s="82"/>
      <c r="G1218" s="82"/>
      <c r="H1218" s="82"/>
      <c r="I1218" s="82"/>
      <c r="J1218" s="82"/>
      <c r="K1218" s="82"/>
      <c r="L1218" s="82"/>
      <c r="M1218" s="82"/>
      <c r="P1218" s="82"/>
    </row>
    <row r="1219" spans="2:17" ht="24.75" customHeight="1">
      <c r="C1219" s="82"/>
      <c r="D1219" s="82"/>
      <c r="E1219" s="82"/>
      <c r="F1219" s="82"/>
      <c r="G1219" s="82"/>
      <c r="H1219" s="82"/>
      <c r="I1219" s="82"/>
      <c r="J1219" s="82"/>
      <c r="K1219" s="82"/>
      <c r="L1219" s="82"/>
      <c r="M1219" s="82"/>
      <c r="P1219" s="82"/>
    </row>
    <row r="1220" spans="2:17" ht="24.75" customHeight="1"/>
    <row r="1221" spans="2:17" ht="24.75" customHeight="1" thickBot="1">
      <c r="B1221" s="85" t="s">
        <v>277</v>
      </c>
      <c r="C1221" s="85"/>
    </row>
    <row r="1222" spans="2:17" ht="24.75" customHeight="1">
      <c r="B1222" s="334" t="s">
        <v>253</v>
      </c>
      <c r="C1222" s="340" t="s">
        <v>278</v>
      </c>
      <c r="D1222" s="368"/>
      <c r="E1222" s="372" t="s">
        <v>258</v>
      </c>
      <c r="F1222" s="342"/>
      <c r="G1222" s="376" t="s">
        <v>758</v>
      </c>
      <c r="H1222" s="376"/>
      <c r="I1222" s="376"/>
      <c r="J1222" s="377"/>
      <c r="N1222" s="83"/>
      <c r="P1222" s="82"/>
      <c r="Q1222" s="83"/>
    </row>
    <row r="1223" spans="2:17" ht="24.75" customHeight="1">
      <c r="B1223" s="335"/>
      <c r="C1223" s="369"/>
      <c r="D1223" s="370"/>
      <c r="E1223" s="347"/>
      <c r="F1223" s="373"/>
      <c r="G1223" s="348" t="s">
        <v>278</v>
      </c>
      <c r="H1223" s="370"/>
      <c r="I1223" s="347" t="s">
        <v>258</v>
      </c>
      <c r="J1223" s="370"/>
      <c r="N1223" s="83"/>
      <c r="P1223" s="82"/>
      <c r="Q1223" s="83"/>
    </row>
    <row r="1224" spans="2:17" ht="24.75" customHeight="1">
      <c r="B1224" s="336"/>
      <c r="C1224" s="345"/>
      <c r="D1224" s="371"/>
      <c r="E1224" s="374"/>
      <c r="F1224" s="375"/>
      <c r="G1224" s="378"/>
      <c r="H1224" s="371"/>
      <c r="I1224" s="374"/>
      <c r="J1224" s="371"/>
      <c r="N1224" s="83"/>
      <c r="P1224" s="82"/>
      <c r="Q1224" s="83"/>
    </row>
    <row r="1225" spans="2:17" ht="24.75" customHeight="1">
      <c r="B1225" s="170" t="s">
        <v>201</v>
      </c>
      <c r="C1225" s="391">
        <f t="shared" ref="C1225:C1250" si="92">I534/C6</f>
        <v>345.70157747639291</v>
      </c>
      <c r="D1225" s="392"/>
      <c r="E1225" s="393">
        <f t="shared" ref="E1225:E1250" si="93">RANK(C1225,$C$1225:$C$1250)</f>
        <v>25</v>
      </c>
      <c r="F1225" s="394"/>
      <c r="G1225" s="532">
        <v>347.87483221714831</v>
      </c>
      <c r="H1225" s="392"/>
      <c r="I1225" s="393">
        <v>22</v>
      </c>
      <c r="J1225" s="533"/>
      <c r="N1225" s="83"/>
      <c r="P1225" s="82"/>
      <c r="Q1225" s="83"/>
    </row>
    <row r="1226" spans="2:17" ht="24.75" customHeight="1">
      <c r="B1226" s="170" t="s">
        <v>202</v>
      </c>
      <c r="C1226" s="391">
        <f t="shared" si="92"/>
        <v>419.29376211280095</v>
      </c>
      <c r="D1226" s="392"/>
      <c r="E1226" s="393">
        <f t="shared" si="93"/>
        <v>6</v>
      </c>
      <c r="F1226" s="394"/>
      <c r="G1226" s="532">
        <v>430.50723200810779</v>
      </c>
      <c r="H1226" s="392"/>
      <c r="I1226" s="393">
        <v>3</v>
      </c>
      <c r="J1226" s="533"/>
      <c r="N1226" s="83"/>
      <c r="P1226" s="82"/>
      <c r="Q1226" s="83"/>
    </row>
    <row r="1227" spans="2:17" ht="24.75" customHeight="1">
      <c r="B1227" s="170" t="s">
        <v>203</v>
      </c>
      <c r="C1227" s="391">
        <f t="shared" si="92"/>
        <v>460.20948641150568</v>
      </c>
      <c r="D1227" s="392"/>
      <c r="E1227" s="393">
        <f t="shared" si="93"/>
        <v>2</v>
      </c>
      <c r="F1227" s="394"/>
      <c r="G1227" s="532">
        <v>492.60911755716705</v>
      </c>
      <c r="H1227" s="392"/>
      <c r="I1227" s="393">
        <v>1</v>
      </c>
      <c r="J1227" s="533"/>
      <c r="N1227" s="83"/>
      <c r="P1227" s="82"/>
      <c r="Q1227" s="83"/>
    </row>
    <row r="1228" spans="2:17" ht="24.75" customHeight="1">
      <c r="B1228" s="170" t="s">
        <v>204</v>
      </c>
      <c r="C1228" s="391">
        <f t="shared" si="92"/>
        <v>359.67158148893361</v>
      </c>
      <c r="D1228" s="392"/>
      <c r="E1228" s="393">
        <f t="shared" si="93"/>
        <v>18</v>
      </c>
      <c r="F1228" s="394"/>
      <c r="G1228" s="532">
        <v>377.84032501175034</v>
      </c>
      <c r="H1228" s="392"/>
      <c r="I1228" s="393">
        <v>14</v>
      </c>
      <c r="J1228" s="533"/>
      <c r="N1228" s="83"/>
      <c r="P1228" s="82"/>
      <c r="Q1228" s="83"/>
    </row>
    <row r="1229" spans="2:17" ht="24.75" customHeight="1">
      <c r="B1229" s="170" t="s">
        <v>205</v>
      </c>
      <c r="C1229" s="391">
        <f t="shared" si="92"/>
        <v>370.8216535549509</v>
      </c>
      <c r="D1229" s="392"/>
      <c r="E1229" s="393">
        <f t="shared" si="93"/>
        <v>16</v>
      </c>
      <c r="F1229" s="394"/>
      <c r="G1229" s="532">
        <v>367.64174988601769</v>
      </c>
      <c r="H1229" s="392"/>
      <c r="I1229" s="393">
        <v>17</v>
      </c>
      <c r="J1229" s="533"/>
      <c r="N1229" s="83"/>
      <c r="P1229" s="82"/>
      <c r="Q1229" s="83"/>
    </row>
    <row r="1230" spans="2:17" ht="24.75" customHeight="1">
      <c r="B1230" s="170" t="s">
        <v>206</v>
      </c>
      <c r="C1230" s="391">
        <f t="shared" si="92"/>
        <v>453.06078390436647</v>
      </c>
      <c r="D1230" s="392"/>
      <c r="E1230" s="393">
        <f t="shared" si="93"/>
        <v>4</v>
      </c>
      <c r="F1230" s="394"/>
      <c r="G1230" s="532">
        <v>425.95732170542635</v>
      </c>
      <c r="H1230" s="392"/>
      <c r="I1230" s="393">
        <v>4</v>
      </c>
      <c r="J1230" s="533"/>
      <c r="N1230" s="83"/>
      <c r="P1230" s="82"/>
      <c r="Q1230" s="83"/>
    </row>
    <row r="1231" spans="2:17" ht="24.75" customHeight="1">
      <c r="B1231" s="170" t="s">
        <v>207</v>
      </c>
      <c r="C1231" s="391">
        <f t="shared" si="92"/>
        <v>376.62110133870226</v>
      </c>
      <c r="D1231" s="392"/>
      <c r="E1231" s="393">
        <f t="shared" si="93"/>
        <v>14</v>
      </c>
      <c r="F1231" s="394"/>
      <c r="G1231" s="532">
        <v>388.70774632277971</v>
      </c>
      <c r="H1231" s="392"/>
      <c r="I1231" s="393">
        <v>12</v>
      </c>
      <c r="J1231" s="533"/>
      <c r="N1231" s="83"/>
      <c r="P1231" s="82"/>
      <c r="Q1231" s="83"/>
    </row>
    <row r="1232" spans="2:17" ht="24.75" customHeight="1">
      <c r="B1232" s="170" t="s">
        <v>208</v>
      </c>
      <c r="C1232" s="391">
        <f t="shared" si="92"/>
        <v>393.19699922141496</v>
      </c>
      <c r="D1232" s="392"/>
      <c r="E1232" s="393">
        <f t="shared" si="93"/>
        <v>10</v>
      </c>
      <c r="F1232" s="394"/>
      <c r="G1232" s="532">
        <v>390.42715519866368</v>
      </c>
      <c r="H1232" s="392"/>
      <c r="I1232" s="393">
        <v>11</v>
      </c>
      <c r="J1232" s="533"/>
      <c r="N1232" s="83"/>
      <c r="P1232" s="82"/>
      <c r="Q1232" s="83"/>
    </row>
    <row r="1233" spans="2:17" ht="24.75" customHeight="1">
      <c r="B1233" s="170" t="s">
        <v>209</v>
      </c>
      <c r="C1233" s="391">
        <f t="shared" si="92"/>
        <v>356.88692500384849</v>
      </c>
      <c r="D1233" s="392"/>
      <c r="E1233" s="393">
        <f t="shared" si="93"/>
        <v>21</v>
      </c>
      <c r="F1233" s="394"/>
      <c r="G1233" s="532">
        <v>337.21132971822703</v>
      </c>
      <c r="H1233" s="392"/>
      <c r="I1233" s="393">
        <v>25</v>
      </c>
      <c r="J1233" s="533"/>
      <c r="N1233" s="83"/>
      <c r="P1233" s="82"/>
      <c r="Q1233" s="83"/>
    </row>
    <row r="1234" spans="2:17" ht="24.75" customHeight="1">
      <c r="B1234" s="170" t="s">
        <v>210</v>
      </c>
      <c r="C1234" s="391">
        <f t="shared" si="92"/>
        <v>355.28156284298399</v>
      </c>
      <c r="D1234" s="392"/>
      <c r="E1234" s="393">
        <f t="shared" si="93"/>
        <v>22</v>
      </c>
      <c r="F1234" s="394"/>
      <c r="G1234" s="532">
        <v>354.57120116622963</v>
      </c>
      <c r="H1234" s="392"/>
      <c r="I1234" s="393">
        <v>20</v>
      </c>
      <c r="J1234" s="533"/>
      <c r="N1234" s="83"/>
      <c r="P1234" s="82"/>
      <c r="Q1234" s="83"/>
    </row>
    <row r="1235" spans="2:17" ht="24.75" customHeight="1">
      <c r="B1235" s="170" t="s">
        <v>211</v>
      </c>
      <c r="C1235" s="391">
        <f t="shared" si="92"/>
        <v>335.28544023250464</v>
      </c>
      <c r="D1235" s="392"/>
      <c r="E1235" s="393">
        <f t="shared" si="93"/>
        <v>26</v>
      </c>
      <c r="F1235" s="394"/>
      <c r="G1235" s="532">
        <v>332.68584143033939</v>
      </c>
      <c r="H1235" s="392"/>
      <c r="I1235" s="393">
        <v>26</v>
      </c>
      <c r="J1235" s="533"/>
      <c r="N1235" s="83"/>
      <c r="P1235" s="82"/>
      <c r="Q1235" s="83"/>
    </row>
    <row r="1236" spans="2:17" ht="24.75" customHeight="1">
      <c r="B1236" s="170" t="s">
        <v>212</v>
      </c>
      <c r="C1236" s="391">
        <f t="shared" si="92"/>
        <v>372.52464706742404</v>
      </c>
      <c r="D1236" s="392"/>
      <c r="E1236" s="393">
        <f t="shared" si="93"/>
        <v>15</v>
      </c>
      <c r="F1236" s="394"/>
      <c r="G1236" s="532">
        <v>374.7327726606714</v>
      </c>
      <c r="H1236" s="392"/>
      <c r="I1236" s="393">
        <v>15</v>
      </c>
      <c r="J1236" s="533"/>
      <c r="N1236" s="83"/>
      <c r="P1236" s="82"/>
      <c r="Q1236" s="83"/>
    </row>
    <row r="1237" spans="2:17" ht="24.75" customHeight="1">
      <c r="B1237" s="170" t="s">
        <v>213</v>
      </c>
      <c r="C1237" s="391">
        <f t="shared" si="92"/>
        <v>362.59245917705175</v>
      </c>
      <c r="D1237" s="392"/>
      <c r="E1237" s="393">
        <f t="shared" si="93"/>
        <v>17</v>
      </c>
      <c r="F1237" s="394"/>
      <c r="G1237" s="532">
        <v>360.77431189008814</v>
      </c>
      <c r="H1237" s="392"/>
      <c r="I1237" s="393">
        <v>19</v>
      </c>
      <c r="J1237" s="533"/>
      <c r="N1237" s="83"/>
      <c r="P1237" s="82"/>
      <c r="Q1237" s="83"/>
    </row>
    <row r="1238" spans="2:17" ht="24.75" customHeight="1">
      <c r="B1238" s="170" t="s">
        <v>214</v>
      </c>
      <c r="C1238" s="391">
        <f t="shared" si="92"/>
        <v>465.50937348466795</v>
      </c>
      <c r="D1238" s="392"/>
      <c r="E1238" s="393">
        <f t="shared" si="93"/>
        <v>1</v>
      </c>
      <c r="F1238" s="394"/>
      <c r="G1238" s="532">
        <v>398.1264172523538</v>
      </c>
      <c r="H1238" s="392"/>
      <c r="I1238" s="393">
        <v>8</v>
      </c>
      <c r="J1238" s="533"/>
      <c r="N1238" s="83"/>
      <c r="P1238" s="82"/>
      <c r="Q1238" s="83"/>
    </row>
    <row r="1239" spans="2:17" ht="24.75" customHeight="1">
      <c r="B1239" s="170" t="s">
        <v>215</v>
      </c>
      <c r="C1239" s="391">
        <f t="shared" si="92"/>
        <v>395.42773001597931</v>
      </c>
      <c r="D1239" s="392"/>
      <c r="E1239" s="393">
        <f t="shared" si="93"/>
        <v>9</v>
      </c>
      <c r="F1239" s="394"/>
      <c r="G1239" s="532">
        <v>398.11225679902452</v>
      </c>
      <c r="H1239" s="392"/>
      <c r="I1239" s="393">
        <v>9</v>
      </c>
      <c r="J1239" s="533"/>
      <c r="N1239" s="83"/>
      <c r="P1239" s="82"/>
      <c r="Q1239" s="83"/>
    </row>
    <row r="1240" spans="2:17" ht="24.75" customHeight="1">
      <c r="B1240" s="171" t="s">
        <v>216</v>
      </c>
      <c r="C1240" s="445">
        <f t="shared" si="92"/>
        <v>455.50102767881611</v>
      </c>
      <c r="D1240" s="446"/>
      <c r="E1240" s="447">
        <f t="shared" si="93"/>
        <v>3</v>
      </c>
      <c r="F1240" s="448"/>
      <c r="G1240" s="534">
        <v>455.8094067015063</v>
      </c>
      <c r="H1240" s="446"/>
      <c r="I1240" s="447">
        <v>2</v>
      </c>
      <c r="J1240" s="535"/>
      <c r="N1240" s="83"/>
      <c r="P1240" s="82"/>
      <c r="Q1240" s="83"/>
    </row>
    <row r="1241" spans="2:17" ht="24.75" customHeight="1">
      <c r="B1241" s="170" t="s">
        <v>217</v>
      </c>
      <c r="C1241" s="391">
        <f t="shared" si="92"/>
        <v>349.47368807159972</v>
      </c>
      <c r="D1241" s="392"/>
      <c r="E1241" s="393">
        <f t="shared" si="93"/>
        <v>24</v>
      </c>
      <c r="F1241" s="394"/>
      <c r="G1241" s="532">
        <v>347.05160444020936</v>
      </c>
      <c r="H1241" s="392"/>
      <c r="I1241" s="393">
        <v>23</v>
      </c>
      <c r="J1241" s="533"/>
      <c r="N1241" s="83"/>
      <c r="P1241" s="82"/>
      <c r="Q1241" s="83"/>
    </row>
    <row r="1242" spans="2:17" ht="24.75" customHeight="1">
      <c r="B1242" s="170" t="s">
        <v>218</v>
      </c>
      <c r="C1242" s="391">
        <f t="shared" si="92"/>
        <v>385.32241769523318</v>
      </c>
      <c r="D1242" s="392"/>
      <c r="E1242" s="393">
        <f t="shared" si="93"/>
        <v>11</v>
      </c>
      <c r="F1242" s="394"/>
      <c r="G1242" s="532">
        <v>403.72117051602771</v>
      </c>
      <c r="H1242" s="392"/>
      <c r="I1242" s="393">
        <v>6</v>
      </c>
      <c r="J1242" s="533"/>
      <c r="N1242" s="83"/>
      <c r="P1242" s="82"/>
      <c r="Q1242" s="83"/>
    </row>
    <row r="1243" spans="2:17" ht="24.75" customHeight="1">
      <c r="B1243" s="170" t="s">
        <v>219</v>
      </c>
      <c r="C1243" s="391">
        <f t="shared" si="92"/>
        <v>413.37518872336159</v>
      </c>
      <c r="D1243" s="392"/>
      <c r="E1243" s="393">
        <f t="shared" si="93"/>
        <v>7</v>
      </c>
      <c r="F1243" s="394"/>
      <c r="G1243" s="532">
        <v>401.06332035968325</v>
      </c>
      <c r="H1243" s="392"/>
      <c r="I1243" s="393">
        <v>7</v>
      </c>
      <c r="J1243" s="533"/>
      <c r="N1243" s="83"/>
      <c r="P1243" s="82"/>
      <c r="Q1243" s="83"/>
    </row>
    <row r="1244" spans="2:17" ht="24.75" customHeight="1">
      <c r="B1244" s="170" t="s">
        <v>220</v>
      </c>
      <c r="C1244" s="391">
        <f t="shared" si="92"/>
        <v>350.01884789865619</v>
      </c>
      <c r="D1244" s="392"/>
      <c r="E1244" s="393">
        <f t="shared" si="93"/>
        <v>23</v>
      </c>
      <c r="F1244" s="394"/>
      <c r="G1244" s="532">
        <v>341.85320920362466</v>
      </c>
      <c r="H1244" s="392"/>
      <c r="I1244" s="393">
        <v>24</v>
      </c>
      <c r="J1244" s="533"/>
      <c r="N1244" s="83"/>
      <c r="P1244" s="82"/>
      <c r="Q1244" s="83"/>
    </row>
    <row r="1245" spans="2:17" ht="24.75" customHeight="1">
      <c r="B1245" s="170" t="s">
        <v>221</v>
      </c>
      <c r="C1245" s="391">
        <f t="shared" si="92"/>
        <v>404.40899998620478</v>
      </c>
      <c r="D1245" s="392"/>
      <c r="E1245" s="393">
        <f t="shared" si="93"/>
        <v>8</v>
      </c>
      <c r="F1245" s="394"/>
      <c r="G1245" s="532">
        <v>393.04064342866633</v>
      </c>
      <c r="H1245" s="392"/>
      <c r="I1245" s="393">
        <v>10</v>
      </c>
      <c r="J1245" s="533"/>
      <c r="N1245" s="83"/>
      <c r="P1245" s="82"/>
      <c r="Q1245" s="83"/>
    </row>
    <row r="1246" spans="2:17" ht="24.75" customHeight="1">
      <c r="B1246" s="170" t="s">
        <v>222</v>
      </c>
      <c r="C1246" s="391">
        <f t="shared" si="92"/>
        <v>382.07743874559588</v>
      </c>
      <c r="D1246" s="392"/>
      <c r="E1246" s="393">
        <f t="shared" si="93"/>
        <v>12</v>
      </c>
      <c r="F1246" s="394"/>
      <c r="G1246" s="532">
        <v>369.54045706810166</v>
      </c>
      <c r="H1246" s="392"/>
      <c r="I1246" s="393">
        <v>16</v>
      </c>
      <c r="J1246" s="533"/>
      <c r="N1246" s="83"/>
      <c r="P1246" s="82"/>
      <c r="Q1246" s="83"/>
    </row>
    <row r="1247" spans="2:17" ht="24.75" customHeight="1">
      <c r="B1247" s="170" t="s">
        <v>223</v>
      </c>
      <c r="C1247" s="391">
        <f t="shared" si="92"/>
        <v>357.55989545682036</v>
      </c>
      <c r="D1247" s="392"/>
      <c r="E1247" s="393">
        <f t="shared" si="93"/>
        <v>19</v>
      </c>
      <c r="F1247" s="394"/>
      <c r="G1247" s="532">
        <v>387.67286645938333</v>
      </c>
      <c r="H1247" s="392"/>
      <c r="I1247" s="393">
        <v>13</v>
      </c>
      <c r="J1247" s="533"/>
      <c r="N1247" s="83"/>
      <c r="P1247" s="82"/>
      <c r="Q1247" s="83"/>
    </row>
    <row r="1248" spans="2:17" ht="24.75" customHeight="1">
      <c r="B1248" s="170" t="s">
        <v>224</v>
      </c>
      <c r="C1248" s="391">
        <f t="shared" si="92"/>
        <v>420.28747091462321</v>
      </c>
      <c r="D1248" s="392"/>
      <c r="E1248" s="393">
        <f t="shared" si="93"/>
        <v>5</v>
      </c>
      <c r="F1248" s="394"/>
      <c r="G1248" s="532">
        <v>424.52727402033997</v>
      </c>
      <c r="H1248" s="392"/>
      <c r="I1248" s="393">
        <v>5</v>
      </c>
      <c r="J1248" s="533"/>
      <c r="N1248" s="83"/>
      <c r="P1248" s="82"/>
      <c r="Q1248" s="83"/>
    </row>
    <row r="1249" spans="2:20" ht="24.75" customHeight="1">
      <c r="B1249" s="170" t="s">
        <v>225</v>
      </c>
      <c r="C1249" s="391">
        <f t="shared" si="92"/>
        <v>378.06737050071001</v>
      </c>
      <c r="D1249" s="392"/>
      <c r="E1249" s="393">
        <f t="shared" si="93"/>
        <v>13</v>
      </c>
      <c r="F1249" s="394"/>
      <c r="G1249" s="532">
        <v>364.62298686780588</v>
      </c>
      <c r="H1249" s="392"/>
      <c r="I1249" s="393">
        <v>18</v>
      </c>
      <c r="J1249" s="533"/>
      <c r="N1249" s="83"/>
      <c r="P1249" s="82"/>
      <c r="Q1249" s="83"/>
    </row>
    <row r="1250" spans="2:20" ht="24.75" customHeight="1" thickBot="1">
      <c r="B1250" s="170" t="s">
        <v>226</v>
      </c>
      <c r="C1250" s="457">
        <f t="shared" si="92"/>
        <v>357.13753742701113</v>
      </c>
      <c r="D1250" s="458"/>
      <c r="E1250" s="453">
        <f t="shared" si="93"/>
        <v>20</v>
      </c>
      <c r="F1250" s="454"/>
      <c r="G1250" s="532">
        <v>352.44719455428202</v>
      </c>
      <c r="H1250" s="392"/>
      <c r="I1250" s="393">
        <v>21</v>
      </c>
      <c r="J1250" s="533"/>
      <c r="N1250" s="83"/>
      <c r="P1250" s="82"/>
      <c r="Q1250" s="83"/>
    </row>
    <row r="1251" spans="2:20" ht="24.75" customHeight="1">
      <c r="B1251" s="360" t="s">
        <v>331</v>
      </c>
      <c r="C1251" s="360"/>
      <c r="D1251" s="360"/>
      <c r="E1251" s="360"/>
      <c r="F1251" s="360"/>
      <c r="G1251" s="360"/>
      <c r="H1251" s="360"/>
      <c r="I1251" s="360"/>
      <c r="J1251" s="360"/>
      <c r="K1251" s="360"/>
      <c r="L1251" s="360"/>
      <c r="M1251" s="360"/>
      <c r="N1251" s="360"/>
      <c r="O1251" s="360"/>
      <c r="P1251" s="360"/>
      <c r="Q1251" s="360"/>
      <c r="R1251" s="360"/>
      <c r="S1251" s="360"/>
      <c r="T1251" s="360"/>
    </row>
    <row r="1252" spans="2:20" ht="24.75" customHeight="1">
      <c r="B1252" s="164"/>
      <c r="C1252" s="164"/>
      <c r="D1252" s="164"/>
      <c r="E1252" s="164"/>
      <c r="F1252" s="164"/>
      <c r="G1252" s="149"/>
      <c r="H1252" s="149"/>
      <c r="I1252" s="149"/>
      <c r="J1252" s="149"/>
      <c r="K1252" s="149"/>
    </row>
    <row r="1253" spans="2:20" ht="24.75" customHeight="1"/>
    <row r="1254" spans="2:20" ht="24.75" customHeight="1" thickBot="1">
      <c r="B1254" s="85" t="s">
        <v>279</v>
      </c>
      <c r="C1254" s="85"/>
    </row>
    <row r="1255" spans="2:20" ht="24.75" customHeight="1">
      <c r="B1255" s="334" t="s">
        <v>253</v>
      </c>
      <c r="C1255" s="340" t="s">
        <v>347</v>
      </c>
      <c r="D1255" s="368"/>
      <c r="E1255" s="372" t="s">
        <v>258</v>
      </c>
      <c r="F1255" s="342"/>
      <c r="G1255" s="376" t="s">
        <v>758</v>
      </c>
      <c r="H1255" s="376"/>
      <c r="I1255" s="376"/>
      <c r="J1255" s="377"/>
      <c r="N1255" s="83"/>
    </row>
    <row r="1256" spans="2:20" ht="24.75" customHeight="1">
      <c r="B1256" s="335"/>
      <c r="C1256" s="369"/>
      <c r="D1256" s="370"/>
      <c r="E1256" s="347"/>
      <c r="F1256" s="373"/>
      <c r="G1256" s="348" t="s">
        <v>347</v>
      </c>
      <c r="H1256" s="370"/>
      <c r="I1256" s="347" t="s">
        <v>258</v>
      </c>
      <c r="J1256" s="370"/>
      <c r="N1256" s="83"/>
    </row>
    <row r="1257" spans="2:20" ht="24.75" customHeight="1">
      <c r="B1257" s="336"/>
      <c r="C1257" s="345"/>
      <c r="D1257" s="371"/>
      <c r="E1257" s="374"/>
      <c r="F1257" s="375"/>
      <c r="G1257" s="378"/>
      <c r="H1257" s="371"/>
      <c r="I1257" s="374"/>
      <c r="J1257" s="371"/>
      <c r="N1257" s="83"/>
    </row>
    <row r="1258" spans="2:20" ht="24.75" customHeight="1">
      <c r="B1258" s="170" t="s">
        <v>201</v>
      </c>
      <c r="C1258" s="391">
        <f t="shared" ref="C1258:C1283" si="94">O1093/C6</f>
        <v>338.52223453330919</v>
      </c>
      <c r="D1258" s="392"/>
      <c r="E1258" s="393">
        <f t="shared" ref="E1258:E1283" si="95">RANK(C1258,$C$1258:$C$1283)</f>
        <v>23</v>
      </c>
      <c r="F1258" s="394"/>
      <c r="G1258" s="532">
        <v>344.34408800698827</v>
      </c>
      <c r="H1258" s="392"/>
      <c r="I1258" s="393">
        <v>20</v>
      </c>
      <c r="J1258" s="533"/>
      <c r="N1258" s="83"/>
    </row>
    <row r="1259" spans="2:20" ht="24.75" customHeight="1">
      <c r="B1259" s="170" t="s">
        <v>202</v>
      </c>
      <c r="C1259" s="391">
        <f t="shared" si="94"/>
        <v>391.2575742644724</v>
      </c>
      <c r="D1259" s="392"/>
      <c r="E1259" s="393">
        <f t="shared" si="95"/>
        <v>8</v>
      </c>
      <c r="F1259" s="394"/>
      <c r="G1259" s="532">
        <v>406.57136719653658</v>
      </c>
      <c r="H1259" s="392"/>
      <c r="I1259" s="393">
        <v>5</v>
      </c>
      <c r="J1259" s="533"/>
      <c r="N1259" s="83"/>
    </row>
    <row r="1260" spans="2:20" ht="24.75" customHeight="1">
      <c r="B1260" s="170" t="s">
        <v>203</v>
      </c>
      <c r="C1260" s="391">
        <f t="shared" si="94"/>
        <v>440.36385971208125</v>
      </c>
      <c r="D1260" s="392"/>
      <c r="E1260" s="393">
        <f t="shared" si="95"/>
        <v>4</v>
      </c>
      <c r="F1260" s="394"/>
      <c r="G1260" s="532">
        <v>475.71693617848905</v>
      </c>
      <c r="H1260" s="392"/>
      <c r="I1260" s="393">
        <v>1</v>
      </c>
      <c r="J1260" s="533"/>
      <c r="N1260" s="83"/>
    </row>
    <row r="1261" spans="2:20" ht="24.75" customHeight="1">
      <c r="B1261" s="170" t="s">
        <v>204</v>
      </c>
      <c r="C1261" s="391">
        <f t="shared" si="94"/>
        <v>349.86597451374917</v>
      </c>
      <c r="D1261" s="392"/>
      <c r="E1261" s="393">
        <f t="shared" si="95"/>
        <v>17</v>
      </c>
      <c r="F1261" s="394"/>
      <c r="G1261" s="532">
        <v>370.89995732059793</v>
      </c>
      <c r="H1261" s="392"/>
      <c r="I1261" s="393">
        <v>14</v>
      </c>
      <c r="J1261" s="533"/>
      <c r="N1261" s="83"/>
    </row>
    <row r="1262" spans="2:20" ht="24.75" customHeight="1">
      <c r="B1262" s="170" t="s">
        <v>205</v>
      </c>
      <c r="C1262" s="391">
        <f t="shared" si="94"/>
        <v>359.27574529752752</v>
      </c>
      <c r="D1262" s="392"/>
      <c r="E1262" s="393">
        <f t="shared" si="95"/>
        <v>15</v>
      </c>
      <c r="F1262" s="394"/>
      <c r="G1262" s="532">
        <v>361.2691453531981</v>
      </c>
      <c r="H1262" s="392"/>
      <c r="I1262" s="393">
        <v>15</v>
      </c>
      <c r="J1262" s="533"/>
      <c r="N1262" s="83"/>
    </row>
    <row r="1263" spans="2:20" ht="24.75" customHeight="1">
      <c r="B1263" s="170" t="s">
        <v>206</v>
      </c>
      <c r="C1263" s="391">
        <f t="shared" si="94"/>
        <v>440.98530082658687</v>
      </c>
      <c r="D1263" s="392"/>
      <c r="E1263" s="393">
        <f t="shared" si="95"/>
        <v>3</v>
      </c>
      <c r="F1263" s="394"/>
      <c r="G1263" s="532">
        <v>414.65120542635657</v>
      </c>
      <c r="H1263" s="392"/>
      <c r="I1263" s="393">
        <v>3</v>
      </c>
      <c r="J1263" s="533"/>
      <c r="N1263" s="83"/>
    </row>
    <row r="1264" spans="2:20" ht="24.75" customHeight="1">
      <c r="B1264" s="170" t="s">
        <v>207</v>
      </c>
      <c r="C1264" s="391">
        <f t="shared" si="94"/>
        <v>364.62293808060474</v>
      </c>
      <c r="D1264" s="392"/>
      <c r="E1264" s="393">
        <f t="shared" si="95"/>
        <v>14</v>
      </c>
      <c r="F1264" s="394"/>
      <c r="G1264" s="532">
        <v>376.85804466747646</v>
      </c>
      <c r="H1264" s="392"/>
      <c r="I1264" s="393">
        <v>12</v>
      </c>
      <c r="J1264" s="533"/>
      <c r="N1264" s="83"/>
    </row>
    <row r="1265" spans="2:14" ht="24.75" customHeight="1">
      <c r="B1265" s="170" t="s">
        <v>208</v>
      </c>
      <c r="C1265" s="391">
        <f t="shared" si="94"/>
        <v>373.93785084719514</v>
      </c>
      <c r="D1265" s="392"/>
      <c r="E1265" s="393">
        <f t="shared" si="95"/>
        <v>10</v>
      </c>
      <c r="F1265" s="394"/>
      <c r="G1265" s="532">
        <v>373.20791174756181</v>
      </c>
      <c r="H1265" s="392"/>
      <c r="I1265" s="393">
        <v>13</v>
      </c>
      <c r="J1265" s="533"/>
      <c r="N1265" s="83"/>
    </row>
    <row r="1266" spans="2:14" ht="24.75" customHeight="1">
      <c r="B1266" s="170" t="s">
        <v>209</v>
      </c>
      <c r="C1266" s="391">
        <f t="shared" si="94"/>
        <v>345.52342201137282</v>
      </c>
      <c r="D1266" s="392"/>
      <c r="E1266" s="393">
        <f t="shared" si="95"/>
        <v>21</v>
      </c>
      <c r="F1266" s="394"/>
      <c r="G1266" s="532">
        <v>326.43213975714701</v>
      </c>
      <c r="H1266" s="392"/>
      <c r="I1266" s="393">
        <v>25</v>
      </c>
      <c r="J1266" s="533"/>
      <c r="N1266" s="83"/>
    </row>
    <row r="1267" spans="2:14" ht="24.75" customHeight="1">
      <c r="B1267" s="170" t="s">
        <v>210</v>
      </c>
      <c r="C1267" s="391">
        <f t="shared" si="94"/>
        <v>333.35710247114775</v>
      </c>
      <c r="D1267" s="392"/>
      <c r="E1267" s="393">
        <f t="shared" si="95"/>
        <v>25</v>
      </c>
      <c r="F1267" s="394"/>
      <c r="G1267" s="532">
        <v>336.95815983712998</v>
      </c>
      <c r="H1267" s="392"/>
      <c r="I1267" s="393">
        <v>22</v>
      </c>
      <c r="J1267" s="533"/>
      <c r="N1267" s="83"/>
    </row>
    <row r="1268" spans="2:14" ht="24.75" customHeight="1">
      <c r="B1268" s="170" t="s">
        <v>211</v>
      </c>
      <c r="C1268" s="391">
        <f t="shared" si="94"/>
        <v>327.20057707989213</v>
      </c>
      <c r="D1268" s="392"/>
      <c r="E1268" s="393">
        <f t="shared" si="95"/>
        <v>26</v>
      </c>
      <c r="F1268" s="394"/>
      <c r="G1268" s="532">
        <v>324.03331490112436</v>
      </c>
      <c r="H1268" s="392"/>
      <c r="I1268" s="393">
        <v>26</v>
      </c>
      <c r="J1268" s="533"/>
      <c r="N1268" s="83"/>
    </row>
    <row r="1269" spans="2:14" ht="24.75" customHeight="1">
      <c r="B1269" s="170" t="s">
        <v>212</v>
      </c>
      <c r="C1269" s="391">
        <f t="shared" si="94"/>
        <v>355.15107734462572</v>
      </c>
      <c r="D1269" s="392"/>
      <c r="E1269" s="393">
        <f t="shared" si="95"/>
        <v>16</v>
      </c>
      <c r="F1269" s="394"/>
      <c r="G1269" s="532">
        <v>361.03238756134624</v>
      </c>
      <c r="H1269" s="392"/>
      <c r="I1269" s="393">
        <v>16</v>
      </c>
      <c r="J1269" s="533"/>
      <c r="N1269" s="83"/>
    </row>
    <row r="1270" spans="2:14" ht="24.75" customHeight="1">
      <c r="B1270" s="170" t="s">
        <v>213</v>
      </c>
      <c r="C1270" s="391">
        <f t="shared" si="94"/>
        <v>348.44803930657275</v>
      </c>
      <c r="D1270" s="392"/>
      <c r="E1270" s="393">
        <f t="shared" si="95"/>
        <v>20</v>
      </c>
      <c r="F1270" s="394"/>
      <c r="G1270" s="532">
        <v>350.77070300320423</v>
      </c>
      <c r="H1270" s="392"/>
      <c r="I1270" s="393">
        <v>19</v>
      </c>
      <c r="J1270" s="533"/>
      <c r="N1270" s="83"/>
    </row>
    <row r="1271" spans="2:14" ht="24.75" customHeight="1">
      <c r="B1271" s="170" t="s">
        <v>214</v>
      </c>
      <c r="C1271" s="391">
        <f t="shared" si="94"/>
        <v>454.19675688114864</v>
      </c>
      <c r="D1271" s="392"/>
      <c r="E1271" s="393">
        <f t="shared" si="95"/>
        <v>1</v>
      </c>
      <c r="F1271" s="394"/>
      <c r="G1271" s="532">
        <v>388.02205443575122</v>
      </c>
      <c r="H1271" s="392"/>
      <c r="I1271" s="393">
        <v>6</v>
      </c>
      <c r="J1271" s="533"/>
      <c r="N1271" s="83"/>
    </row>
    <row r="1272" spans="2:14" ht="24.75" customHeight="1">
      <c r="B1272" s="170" t="s">
        <v>215</v>
      </c>
      <c r="C1272" s="391">
        <f t="shared" si="94"/>
        <v>387.7862076251601</v>
      </c>
      <c r="D1272" s="392"/>
      <c r="E1272" s="393">
        <f t="shared" si="95"/>
        <v>9</v>
      </c>
      <c r="F1272" s="394"/>
      <c r="G1272" s="532">
        <v>388.01891268621108</v>
      </c>
      <c r="H1272" s="392"/>
      <c r="I1272" s="393">
        <v>7</v>
      </c>
      <c r="J1272" s="533"/>
      <c r="N1272" s="83"/>
    </row>
    <row r="1273" spans="2:14" ht="24.75" customHeight="1">
      <c r="B1273" s="171" t="s">
        <v>216</v>
      </c>
      <c r="C1273" s="445">
        <f t="shared" si="94"/>
        <v>446.31181488078926</v>
      </c>
      <c r="D1273" s="446"/>
      <c r="E1273" s="447">
        <f t="shared" si="95"/>
        <v>2</v>
      </c>
      <c r="F1273" s="448"/>
      <c r="G1273" s="534">
        <v>436.80223383543398</v>
      </c>
      <c r="H1273" s="446"/>
      <c r="I1273" s="447">
        <v>2</v>
      </c>
      <c r="J1273" s="535"/>
      <c r="N1273" s="83"/>
    </row>
    <row r="1274" spans="2:14" ht="24.75" customHeight="1">
      <c r="B1274" s="170" t="s">
        <v>217</v>
      </c>
      <c r="C1274" s="391">
        <f t="shared" si="94"/>
        <v>336.31711253484616</v>
      </c>
      <c r="D1274" s="392"/>
      <c r="E1274" s="393">
        <f t="shared" si="95"/>
        <v>24</v>
      </c>
      <c r="F1274" s="394"/>
      <c r="G1274" s="532">
        <v>331.56741371415842</v>
      </c>
      <c r="H1274" s="392"/>
      <c r="I1274" s="393">
        <v>24</v>
      </c>
      <c r="J1274" s="533"/>
      <c r="N1274" s="83"/>
    </row>
    <row r="1275" spans="2:14" ht="24.75" customHeight="1">
      <c r="B1275" s="170" t="s">
        <v>218</v>
      </c>
      <c r="C1275" s="391">
        <f t="shared" si="94"/>
        <v>368.7467743064467</v>
      </c>
      <c r="D1275" s="392"/>
      <c r="E1275" s="393">
        <f t="shared" si="95"/>
        <v>13</v>
      </c>
      <c r="F1275" s="394"/>
      <c r="G1275" s="532">
        <v>385.13251498051079</v>
      </c>
      <c r="H1275" s="392"/>
      <c r="I1275" s="393">
        <v>9</v>
      </c>
      <c r="J1275" s="533"/>
      <c r="N1275" s="83"/>
    </row>
    <row r="1276" spans="2:14" ht="24.75" customHeight="1">
      <c r="B1276" s="170" t="s">
        <v>219</v>
      </c>
      <c r="C1276" s="391">
        <f t="shared" si="94"/>
        <v>398.04188656556886</v>
      </c>
      <c r="D1276" s="392"/>
      <c r="E1276" s="393">
        <f t="shared" si="95"/>
        <v>6</v>
      </c>
      <c r="F1276" s="394"/>
      <c r="G1276" s="532">
        <v>387.04224936250165</v>
      </c>
      <c r="H1276" s="392"/>
      <c r="I1276" s="393">
        <v>8</v>
      </c>
      <c r="J1276" s="533"/>
      <c r="N1276" s="83"/>
    </row>
    <row r="1277" spans="2:14" ht="24.75" customHeight="1">
      <c r="B1277" s="170" t="s">
        <v>220</v>
      </c>
      <c r="C1277" s="391">
        <f t="shared" si="94"/>
        <v>342.90992895660361</v>
      </c>
      <c r="D1277" s="392"/>
      <c r="E1277" s="393">
        <f t="shared" si="95"/>
        <v>22</v>
      </c>
      <c r="F1277" s="394"/>
      <c r="G1277" s="532">
        <v>335.13927798266405</v>
      </c>
      <c r="H1277" s="392"/>
      <c r="I1277" s="393">
        <v>23</v>
      </c>
      <c r="J1277" s="533"/>
      <c r="N1277" s="83"/>
    </row>
    <row r="1278" spans="2:14" ht="24.75" customHeight="1">
      <c r="B1278" s="170" t="s">
        <v>221</v>
      </c>
      <c r="C1278" s="391">
        <f t="shared" si="94"/>
        <v>394.41421457048654</v>
      </c>
      <c r="D1278" s="392"/>
      <c r="E1278" s="393">
        <f t="shared" si="95"/>
        <v>7</v>
      </c>
      <c r="F1278" s="394"/>
      <c r="G1278" s="532">
        <v>384.17114261192171</v>
      </c>
      <c r="H1278" s="392"/>
      <c r="I1278" s="393">
        <v>10</v>
      </c>
      <c r="J1278" s="533"/>
      <c r="N1278" s="83"/>
    </row>
    <row r="1279" spans="2:14" ht="24.75" customHeight="1">
      <c r="B1279" s="170" t="s">
        <v>222</v>
      </c>
      <c r="C1279" s="391">
        <f t="shared" si="94"/>
        <v>371.53491030364972</v>
      </c>
      <c r="D1279" s="392"/>
      <c r="E1279" s="393">
        <f t="shared" si="95"/>
        <v>11</v>
      </c>
      <c r="F1279" s="394"/>
      <c r="G1279" s="532">
        <v>355.45370314175312</v>
      </c>
      <c r="H1279" s="392"/>
      <c r="I1279" s="393">
        <v>18</v>
      </c>
      <c r="J1279" s="533"/>
      <c r="N1279" s="83"/>
    </row>
    <row r="1280" spans="2:14" ht="24.75" customHeight="1">
      <c r="B1280" s="170" t="s">
        <v>223</v>
      </c>
      <c r="C1280" s="391">
        <f t="shared" si="94"/>
        <v>349.02642495690372</v>
      </c>
      <c r="D1280" s="392"/>
      <c r="E1280" s="393">
        <f t="shared" si="95"/>
        <v>18</v>
      </c>
      <c r="F1280" s="394"/>
      <c r="G1280" s="532">
        <v>380.36274960994064</v>
      </c>
      <c r="H1280" s="392"/>
      <c r="I1280" s="393">
        <v>11</v>
      </c>
      <c r="J1280" s="533"/>
      <c r="N1280" s="83"/>
    </row>
    <row r="1281" spans="1:20" ht="24.75" customHeight="1">
      <c r="B1281" s="170" t="s">
        <v>224</v>
      </c>
      <c r="C1281" s="391">
        <f t="shared" si="94"/>
        <v>409.39867549668872</v>
      </c>
      <c r="D1281" s="392"/>
      <c r="E1281" s="393">
        <f t="shared" si="95"/>
        <v>5</v>
      </c>
      <c r="F1281" s="394"/>
      <c r="G1281" s="532">
        <v>413.77515823910107</v>
      </c>
      <c r="H1281" s="392"/>
      <c r="I1281" s="393">
        <v>4</v>
      </c>
      <c r="J1281" s="533"/>
      <c r="N1281" s="83"/>
    </row>
    <row r="1282" spans="1:20" ht="24.75" customHeight="1">
      <c r="B1282" s="170" t="s">
        <v>225</v>
      </c>
      <c r="C1282" s="391">
        <f t="shared" si="94"/>
        <v>369.96943878496018</v>
      </c>
      <c r="D1282" s="392"/>
      <c r="E1282" s="393">
        <f t="shared" si="95"/>
        <v>12</v>
      </c>
      <c r="F1282" s="394"/>
      <c r="G1282" s="532">
        <v>359.64093460928956</v>
      </c>
      <c r="H1282" s="392"/>
      <c r="I1282" s="393">
        <v>17</v>
      </c>
      <c r="J1282" s="533"/>
      <c r="N1282" s="83"/>
    </row>
    <row r="1283" spans="1:20" ht="24.75" customHeight="1" thickBot="1">
      <c r="B1283" s="170" t="s">
        <v>226</v>
      </c>
      <c r="C1283" s="457">
        <f t="shared" si="94"/>
        <v>348.8927971033234</v>
      </c>
      <c r="D1283" s="458"/>
      <c r="E1283" s="453">
        <f t="shared" si="95"/>
        <v>19</v>
      </c>
      <c r="F1283" s="454"/>
      <c r="G1283" s="532">
        <v>344.08977926823167</v>
      </c>
      <c r="H1283" s="392"/>
      <c r="I1283" s="393">
        <v>21</v>
      </c>
      <c r="J1283" s="533"/>
      <c r="N1283" s="83"/>
    </row>
    <row r="1284" spans="1:20" ht="24.75" customHeight="1">
      <c r="B1284" s="360" t="s">
        <v>332</v>
      </c>
      <c r="C1284" s="360"/>
      <c r="D1284" s="360"/>
      <c r="E1284" s="360"/>
      <c r="F1284" s="360"/>
      <c r="G1284" s="360"/>
      <c r="H1284" s="360"/>
      <c r="I1284" s="360"/>
      <c r="J1284" s="360"/>
      <c r="K1284" s="360"/>
      <c r="L1284" s="360"/>
      <c r="M1284" s="360"/>
      <c r="N1284" s="360"/>
      <c r="O1284" s="360"/>
      <c r="P1284" s="360"/>
      <c r="Q1284" s="360"/>
      <c r="R1284" s="360"/>
      <c r="S1284" s="360"/>
      <c r="T1284" s="360"/>
    </row>
    <row r="1285" spans="1:20" ht="24.75" customHeight="1">
      <c r="B1285" s="144"/>
      <c r="C1285" s="144"/>
      <c r="D1285" s="144"/>
      <c r="E1285" s="144"/>
      <c r="F1285" s="144"/>
      <c r="G1285" s="144"/>
      <c r="H1285" s="144"/>
      <c r="I1285" s="144"/>
      <c r="J1285" s="144"/>
      <c r="K1285" s="144"/>
    </row>
    <row r="1286" spans="1:20" ht="24.75" customHeight="1">
      <c r="A1286" s="172"/>
      <c r="B1286" s="172"/>
      <c r="C1286" s="172"/>
      <c r="D1286" s="172"/>
      <c r="E1286" s="172"/>
      <c r="F1286" s="172"/>
      <c r="G1286" s="172"/>
      <c r="H1286" s="172"/>
      <c r="I1286" s="172"/>
      <c r="J1286" s="172"/>
      <c r="K1286" s="172"/>
      <c r="L1286" s="172"/>
      <c r="M1286" s="172"/>
      <c r="N1286" s="172"/>
      <c r="O1286" s="172"/>
      <c r="P1286" s="172"/>
      <c r="Q1286" s="172"/>
      <c r="R1286" s="172"/>
      <c r="S1286" s="172"/>
      <c r="T1286" s="172"/>
    </row>
    <row r="1287" spans="1:20" ht="24.75" customHeight="1">
      <c r="B1287" s="85" t="s">
        <v>753</v>
      </c>
      <c r="C1287" s="189"/>
      <c r="D1287" s="189"/>
      <c r="E1287" s="132"/>
      <c r="F1287" s="132"/>
      <c r="G1287" s="82"/>
      <c r="H1287" s="158"/>
      <c r="I1287" s="82"/>
      <c r="J1287" s="82"/>
      <c r="K1287" s="82"/>
      <c r="L1287" s="82"/>
      <c r="M1287" s="82"/>
      <c r="P1287" s="82"/>
      <c r="T1287" s="158"/>
    </row>
    <row r="1288" spans="1:20" ht="24.75" customHeight="1" thickBot="1">
      <c r="B1288" s="408" t="s">
        <v>253</v>
      </c>
      <c r="C1288" s="409" t="s">
        <v>600</v>
      </c>
      <c r="D1288" s="376"/>
      <c r="E1288" s="376"/>
      <c r="F1288" s="376"/>
      <c r="G1288" s="376"/>
      <c r="H1288" s="377"/>
      <c r="I1288" s="409" t="s">
        <v>601</v>
      </c>
      <c r="J1288" s="376"/>
      <c r="K1288" s="376"/>
      <c r="L1288" s="376"/>
      <c r="M1288" s="376"/>
      <c r="N1288" s="377"/>
      <c r="O1288" s="409" t="s">
        <v>602</v>
      </c>
      <c r="P1288" s="376"/>
      <c r="Q1288" s="376"/>
      <c r="R1288" s="376"/>
      <c r="S1288" s="376"/>
      <c r="T1288" s="377"/>
    </row>
    <row r="1289" spans="1:20" ht="24.75" customHeight="1">
      <c r="B1289" s="367"/>
      <c r="C1289" s="340" t="s">
        <v>760</v>
      </c>
      <c r="D1289" s="341"/>
      <c r="E1289" s="342"/>
      <c r="F1289" s="343" t="s">
        <v>759</v>
      </c>
      <c r="G1289" s="338"/>
      <c r="H1289" s="339"/>
      <c r="I1289" s="340" t="s">
        <v>760</v>
      </c>
      <c r="J1289" s="341"/>
      <c r="K1289" s="342"/>
      <c r="L1289" s="343" t="s">
        <v>759</v>
      </c>
      <c r="M1289" s="338"/>
      <c r="N1289" s="339"/>
      <c r="O1289" s="340" t="s">
        <v>760</v>
      </c>
      <c r="P1289" s="341"/>
      <c r="Q1289" s="342"/>
      <c r="R1289" s="343" t="s">
        <v>759</v>
      </c>
      <c r="S1289" s="338"/>
      <c r="T1289" s="339"/>
    </row>
    <row r="1290" spans="1:20" ht="24.75" customHeight="1">
      <c r="B1290" s="367"/>
      <c r="C1290" s="345"/>
      <c r="D1290" s="378"/>
      <c r="E1290" s="176" t="s">
        <v>340</v>
      </c>
      <c r="F1290" s="378"/>
      <c r="G1290" s="378"/>
      <c r="H1290" s="180" t="s">
        <v>340</v>
      </c>
      <c r="I1290" s="345"/>
      <c r="J1290" s="378"/>
      <c r="K1290" s="176" t="s">
        <v>340</v>
      </c>
      <c r="L1290" s="378"/>
      <c r="M1290" s="378"/>
      <c r="N1290" s="180" t="s">
        <v>340</v>
      </c>
      <c r="O1290" s="345"/>
      <c r="P1290" s="378"/>
      <c r="Q1290" s="176" t="s">
        <v>340</v>
      </c>
      <c r="R1290" s="378"/>
      <c r="S1290" s="378"/>
      <c r="T1290" s="156" t="s">
        <v>340</v>
      </c>
    </row>
    <row r="1291" spans="1:20" ht="24.75" customHeight="1">
      <c r="B1291" s="170" t="s">
        <v>201</v>
      </c>
      <c r="C1291" s="396">
        <f t="shared" ref="C1291:C1316" si="96">C270/C6</f>
        <v>159.73480143045362</v>
      </c>
      <c r="D1291" s="397"/>
      <c r="E1291" s="177">
        <f>IF(C1291="-","-",RANK(C1291,C$1291:D$1316))</f>
        <v>16</v>
      </c>
      <c r="F1291" s="398">
        <v>158.31523823389463</v>
      </c>
      <c r="G1291" s="397"/>
      <c r="H1291" s="181">
        <v>16</v>
      </c>
      <c r="I1291" s="396">
        <f t="shared" ref="I1291:I1316" si="97">O963/C6</f>
        <v>174.36418858691212</v>
      </c>
      <c r="J1291" s="397"/>
      <c r="K1291" s="177">
        <f>IF(I1291="-","-",RANK(I1291,I$1291:J$1316))</f>
        <v>20</v>
      </c>
      <c r="L1291" s="395">
        <v>172.71963041610147</v>
      </c>
      <c r="M1291" s="328"/>
      <c r="N1291" s="181">
        <v>17</v>
      </c>
      <c r="O1291" s="396">
        <f t="shared" ref="O1291:O1316" si="98">O700/C6</f>
        <v>123.05032867050915</v>
      </c>
      <c r="P1291" s="397"/>
      <c r="Q1291" s="177">
        <f>IF(O1291="-","-",RANK(O1291,O$1291:P$1316))</f>
        <v>9</v>
      </c>
      <c r="R1291" s="395">
        <v>121.40302328719453</v>
      </c>
      <c r="S1291" s="328"/>
      <c r="T1291" s="157">
        <v>8</v>
      </c>
    </row>
    <row r="1292" spans="1:20" ht="24.75" customHeight="1">
      <c r="B1292" s="170" t="s">
        <v>202</v>
      </c>
      <c r="C1292" s="396">
        <f t="shared" si="96"/>
        <v>216.51917791720044</v>
      </c>
      <c r="D1292" s="397"/>
      <c r="E1292" s="177">
        <f t="shared" ref="E1292:E1316" si="99">IF(C1292="-","-",RANK(C1292,C$1291:D$1316))</f>
        <v>2</v>
      </c>
      <c r="F1292" s="398">
        <v>215.90880399220066</v>
      </c>
      <c r="G1292" s="397"/>
      <c r="H1292" s="181">
        <v>2</v>
      </c>
      <c r="I1292" s="396">
        <f t="shared" si="97"/>
        <v>204.51606828061185</v>
      </c>
      <c r="J1292" s="397"/>
      <c r="K1292" s="177">
        <f t="shared" ref="K1292:K1315" si="100">IF(I1292="-","-",RANK(I1292,I$1291:J$1316))</f>
        <v>4</v>
      </c>
      <c r="L1292" s="395">
        <v>202.40501448604823</v>
      </c>
      <c r="M1292" s="328"/>
      <c r="N1292" s="181">
        <v>3</v>
      </c>
      <c r="O1292" s="396">
        <f t="shared" si="98"/>
        <v>139.12216273034852</v>
      </c>
      <c r="P1292" s="397"/>
      <c r="Q1292" s="177">
        <f t="shared" ref="Q1292:Q1316" si="101">IF(O1292="-","-",RANK(O1292,O$1291:P$1316))</f>
        <v>3</v>
      </c>
      <c r="R1292" s="395">
        <v>134.09326701697566</v>
      </c>
      <c r="S1292" s="328"/>
      <c r="T1292" s="157">
        <v>3</v>
      </c>
    </row>
    <row r="1293" spans="1:20" ht="24.75" customHeight="1">
      <c r="B1293" s="170" t="s">
        <v>203</v>
      </c>
      <c r="C1293" s="396">
        <f t="shared" si="96"/>
        <v>276.21377896785413</v>
      </c>
      <c r="D1293" s="397"/>
      <c r="E1293" s="177">
        <f t="shared" si="99"/>
        <v>1</v>
      </c>
      <c r="F1293" s="398">
        <v>280.35428301519823</v>
      </c>
      <c r="G1293" s="397"/>
      <c r="H1293" s="181">
        <v>1</v>
      </c>
      <c r="I1293" s="396">
        <f t="shared" si="97"/>
        <v>199.98966197844061</v>
      </c>
      <c r="J1293" s="397"/>
      <c r="K1293" s="177">
        <f t="shared" si="100"/>
        <v>6</v>
      </c>
      <c r="L1293" s="395">
        <v>180.50979411519546</v>
      </c>
      <c r="M1293" s="328"/>
      <c r="N1293" s="181">
        <v>11</v>
      </c>
      <c r="O1293" s="396">
        <f t="shared" si="98"/>
        <v>104.8793322383404</v>
      </c>
      <c r="P1293" s="397"/>
      <c r="Q1293" s="177">
        <f t="shared" si="101"/>
        <v>18</v>
      </c>
      <c r="R1293" s="395">
        <v>102.1411741824345</v>
      </c>
      <c r="S1293" s="328"/>
      <c r="T1293" s="157">
        <v>19</v>
      </c>
    </row>
    <row r="1294" spans="1:20" ht="24.75" customHeight="1">
      <c r="B1294" s="170" t="s">
        <v>204</v>
      </c>
      <c r="C1294" s="396">
        <f t="shared" si="96"/>
        <v>199.78605499664656</v>
      </c>
      <c r="D1294" s="397"/>
      <c r="E1294" s="177">
        <f t="shared" si="99"/>
        <v>3</v>
      </c>
      <c r="F1294" s="398">
        <v>205.81778596549992</v>
      </c>
      <c r="G1294" s="397"/>
      <c r="H1294" s="181">
        <v>3</v>
      </c>
      <c r="I1294" s="396">
        <f t="shared" si="97"/>
        <v>182.08363782696176</v>
      </c>
      <c r="J1294" s="397"/>
      <c r="K1294" s="177">
        <f t="shared" si="100"/>
        <v>15</v>
      </c>
      <c r="L1294" s="395">
        <v>179.4399814155515</v>
      </c>
      <c r="M1294" s="328"/>
      <c r="N1294" s="181">
        <v>13</v>
      </c>
      <c r="O1294" s="396">
        <f t="shared" si="98"/>
        <v>106.41997585513079</v>
      </c>
      <c r="P1294" s="397"/>
      <c r="Q1294" s="177">
        <f t="shared" si="101"/>
        <v>16</v>
      </c>
      <c r="R1294" s="395">
        <v>104.65081225925306</v>
      </c>
      <c r="S1294" s="328"/>
      <c r="T1294" s="157">
        <v>16</v>
      </c>
    </row>
    <row r="1295" spans="1:20" ht="24.75" customHeight="1">
      <c r="B1295" s="170" t="s">
        <v>205</v>
      </c>
      <c r="C1295" s="396">
        <f t="shared" si="96"/>
        <v>150.08791257541702</v>
      </c>
      <c r="D1295" s="397"/>
      <c r="E1295" s="177">
        <f t="shared" si="99"/>
        <v>18</v>
      </c>
      <c r="F1295" s="398">
        <v>147.70736693483153</v>
      </c>
      <c r="G1295" s="397"/>
      <c r="H1295" s="181">
        <v>20</v>
      </c>
      <c r="I1295" s="396">
        <f t="shared" si="97"/>
        <v>178.76104637406837</v>
      </c>
      <c r="J1295" s="397"/>
      <c r="K1295" s="177">
        <f t="shared" si="100"/>
        <v>16</v>
      </c>
      <c r="L1295" s="395">
        <v>181.16998073331078</v>
      </c>
      <c r="M1295" s="328"/>
      <c r="N1295" s="181">
        <v>10</v>
      </c>
      <c r="O1295" s="396">
        <f t="shared" si="98"/>
        <v>128.8616467526322</v>
      </c>
      <c r="P1295" s="397"/>
      <c r="Q1295" s="177">
        <f t="shared" si="101"/>
        <v>7</v>
      </c>
      <c r="R1295" s="395">
        <v>126.23659788507641</v>
      </c>
      <c r="S1295" s="328"/>
      <c r="T1295" s="157">
        <v>7</v>
      </c>
    </row>
    <row r="1296" spans="1:20" ht="24.75" customHeight="1">
      <c r="B1296" s="170" t="s">
        <v>206</v>
      </c>
      <c r="C1296" s="396">
        <f t="shared" si="96"/>
        <v>198.8882367951008</v>
      </c>
      <c r="D1296" s="397"/>
      <c r="E1296" s="177">
        <f t="shared" si="99"/>
        <v>4</v>
      </c>
      <c r="F1296" s="398">
        <v>197.98466279069768</v>
      </c>
      <c r="G1296" s="397"/>
      <c r="H1296" s="181">
        <v>5</v>
      </c>
      <c r="I1296" s="396">
        <f t="shared" si="97"/>
        <v>188.59080083818537</v>
      </c>
      <c r="J1296" s="397"/>
      <c r="K1296" s="177">
        <f t="shared" si="100"/>
        <v>10</v>
      </c>
      <c r="L1296" s="395">
        <v>183.73196511627907</v>
      </c>
      <c r="M1296" s="328"/>
      <c r="N1296" s="181">
        <v>9</v>
      </c>
      <c r="O1296" s="396">
        <f t="shared" si="98"/>
        <v>110.67712078684265</v>
      </c>
      <c r="P1296" s="397"/>
      <c r="Q1296" s="177">
        <f t="shared" si="101"/>
        <v>14</v>
      </c>
      <c r="R1296" s="395">
        <v>108.66558527131782</v>
      </c>
      <c r="S1296" s="328"/>
      <c r="T1296" s="157">
        <v>14</v>
      </c>
    </row>
    <row r="1297" spans="2:20" ht="24.75" customHeight="1">
      <c r="B1297" s="170" t="s">
        <v>207</v>
      </c>
      <c r="C1297" s="396">
        <f t="shared" si="96"/>
        <v>169.89180883755429</v>
      </c>
      <c r="D1297" s="397"/>
      <c r="E1297" s="177">
        <f t="shared" si="99"/>
        <v>11</v>
      </c>
      <c r="F1297" s="398">
        <v>168.89430706895175</v>
      </c>
      <c r="G1297" s="397"/>
      <c r="H1297" s="181">
        <v>11</v>
      </c>
      <c r="I1297" s="396">
        <f t="shared" si="97"/>
        <v>185.68985553318498</v>
      </c>
      <c r="J1297" s="397"/>
      <c r="K1297" s="177">
        <f t="shared" si="100"/>
        <v>12</v>
      </c>
      <c r="L1297" s="395">
        <v>184.06661997180575</v>
      </c>
      <c r="M1297" s="328"/>
      <c r="N1297" s="181">
        <v>8</v>
      </c>
      <c r="O1297" s="396">
        <f t="shared" si="98"/>
        <v>131.81264349546112</v>
      </c>
      <c r="P1297" s="397"/>
      <c r="Q1297" s="177">
        <f t="shared" si="101"/>
        <v>5</v>
      </c>
      <c r="R1297" s="395">
        <v>130.25755171160307</v>
      </c>
      <c r="S1297" s="328"/>
      <c r="T1297" s="157">
        <v>4</v>
      </c>
    </row>
    <row r="1298" spans="2:20" ht="24.75" customHeight="1">
      <c r="B1298" s="170" t="s">
        <v>208</v>
      </c>
      <c r="C1298" s="396">
        <f t="shared" si="96"/>
        <v>196.78655155652484</v>
      </c>
      <c r="D1298" s="397"/>
      <c r="E1298" s="177">
        <f t="shared" si="99"/>
        <v>6</v>
      </c>
      <c r="F1298" s="398">
        <v>194.5954038088444</v>
      </c>
      <c r="G1298" s="397"/>
      <c r="H1298" s="181">
        <v>6</v>
      </c>
      <c r="I1298" s="396">
        <f t="shared" si="97"/>
        <v>188.37999251525983</v>
      </c>
      <c r="J1298" s="397"/>
      <c r="K1298" s="177">
        <f t="shared" si="100"/>
        <v>11</v>
      </c>
      <c r="L1298" s="395">
        <v>178.79154015468538</v>
      </c>
      <c r="M1298" s="328"/>
      <c r="N1298" s="181">
        <v>14</v>
      </c>
      <c r="O1298" s="396">
        <f t="shared" si="98"/>
        <v>99.681124259591442</v>
      </c>
      <c r="P1298" s="397"/>
      <c r="Q1298" s="177">
        <f t="shared" si="101"/>
        <v>22</v>
      </c>
      <c r="R1298" s="395">
        <v>95.609723950131809</v>
      </c>
      <c r="S1298" s="328"/>
      <c r="T1298" s="157">
        <v>22</v>
      </c>
    </row>
    <row r="1299" spans="2:20" ht="24.75" customHeight="1">
      <c r="B1299" s="170" t="s">
        <v>209</v>
      </c>
      <c r="C1299" s="396">
        <f t="shared" si="96"/>
        <v>160.01388014237</v>
      </c>
      <c r="D1299" s="397"/>
      <c r="E1299" s="177">
        <f t="shared" si="99"/>
        <v>15</v>
      </c>
      <c r="F1299" s="398">
        <v>160.27930196093072</v>
      </c>
      <c r="G1299" s="397"/>
      <c r="H1299" s="181">
        <v>15</v>
      </c>
      <c r="I1299" s="396">
        <f t="shared" si="97"/>
        <v>169.34290085879152</v>
      </c>
      <c r="J1299" s="397"/>
      <c r="K1299" s="177">
        <f t="shared" si="100"/>
        <v>22</v>
      </c>
      <c r="L1299" s="395">
        <v>171.11004218661043</v>
      </c>
      <c r="M1299" s="328"/>
      <c r="N1299" s="181">
        <v>20</v>
      </c>
      <c r="O1299" s="396">
        <f t="shared" si="98"/>
        <v>113.64443184945725</v>
      </c>
      <c r="P1299" s="397"/>
      <c r="Q1299" s="177">
        <f t="shared" si="101"/>
        <v>13</v>
      </c>
      <c r="R1299" s="395">
        <v>111.76552831262892</v>
      </c>
      <c r="S1299" s="328"/>
      <c r="T1299" s="157">
        <v>12</v>
      </c>
    </row>
    <row r="1300" spans="2:20" ht="24.75" customHeight="1">
      <c r="B1300" s="170" t="s">
        <v>210</v>
      </c>
      <c r="C1300" s="396">
        <f t="shared" si="96"/>
        <v>176.94665247613662</v>
      </c>
      <c r="D1300" s="397"/>
      <c r="E1300" s="177">
        <f t="shared" si="99"/>
        <v>10</v>
      </c>
      <c r="F1300" s="398">
        <v>178.00234586415772</v>
      </c>
      <c r="G1300" s="397"/>
      <c r="H1300" s="181">
        <v>10</v>
      </c>
      <c r="I1300" s="396">
        <f t="shared" si="97"/>
        <v>160.15348222303521</v>
      </c>
      <c r="J1300" s="397"/>
      <c r="K1300" s="177">
        <f t="shared" si="100"/>
        <v>25</v>
      </c>
      <c r="L1300" s="395">
        <v>149.38028133613719</v>
      </c>
      <c r="M1300" s="328"/>
      <c r="N1300" s="181">
        <v>26</v>
      </c>
      <c r="O1300" s="396">
        <f t="shared" si="98"/>
        <v>92.167326304586425</v>
      </c>
      <c r="P1300" s="397"/>
      <c r="Q1300" s="177">
        <f t="shared" si="101"/>
        <v>26</v>
      </c>
      <c r="R1300" s="395">
        <v>86.870156418870806</v>
      </c>
      <c r="S1300" s="328"/>
      <c r="T1300" s="157">
        <v>25</v>
      </c>
    </row>
    <row r="1301" spans="2:20" ht="24.75" customHeight="1">
      <c r="B1301" s="170" t="s">
        <v>211</v>
      </c>
      <c r="C1301" s="396">
        <f t="shared" si="96"/>
        <v>162.9365264390407</v>
      </c>
      <c r="D1301" s="397"/>
      <c r="E1301" s="177">
        <f t="shared" si="99"/>
        <v>14</v>
      </c>
      <c r="F1301" s="398">
        <v>161.38582826447586</v>
      </c>
      <c r="G1301" s="397"/>
      <c r="H1301" s="181">
        <v>14</v>
      </c>
      <c r="I1301" s="396">
        <f t="shared" si="97"/>
        <v>173.1849321512953</v>
      </c>
      <c r="J1301" s="397"/>
      <c r="K1301" s="177">
        <f t="shared" si="100"/>
        <v>21</v>
      </c>
      <c r="L1301" s="395">
        <v>172.40509255602075</v>
      </c>
      <c r="M1301" s="328"/>
      <c r="N1301" s="181">
        <v>18</v>
      </c>
      <c r="O1301" s="396">
        <f t="shared" si="98"/>
        <v>109.64700901164615</v>
      </c>
      <c r="P1301" s="397"/>
      <c r="Q1301" s="177">
        <f t="shared" si="101"/>
        <v>15</v>
      </c>
      <c r="R1301" s="395">
        <v>103.49199778813492</v>
      </c>
      <c r="S1301" s="328"/>
      <c r="T1301" s="157">
        <v>17</v>
      </c>
    </row>
    <row r="1302" spans="2:20" ht="24.75" customHeight="1">
      <c r="B1302" s="170" t="s">
        <v>212</v>
      </c>
      <c r="C1302" s="396">
        <f t="shared" si="96"/>
        <v>165.97714264053675</v>
      </c>
      <c r="D1302" s="397"/>
      <c r="E1302" s="177">
        <f t="shared" si="99"/>
        <v>13</v>
      </c>
      <c r="F1302" s="398">
        <v>163.17513031826525</v>
      </c>
      <c r="G1302" s="397"/>
      <c r="H1302" s="181">
        <v>13</v>
      </c>
      <c r="I1302" s="396">
        <f t="shared" si="97"/>
        <v>174.53566148797566</v>
      </c>
      <c r="J1302" s="397"/>
      <c r="K1302" s="177">
        <f t="shared" si="100"/>
        <v>19</v>
      </c>
      <c r="L1302" s="395">
        <v>165.31298716154018</v>
      </c>
      <c r="M1302" s="328"/>
      <c r="N1302" s="181">
        <v>23</v>
      </c>
      <c r="O1302" s="396">
        <f t="shared" si="98"/>
        <v>97.523114579215559</v>
      </c>
      <c r="P1302" s="397"/>
      <c r="Q1302" s="177">
        <f t="shared" si="101"/>
        <v>23</v>
      </c>
      <c r="R1302" s="395">
        <v>94.541050934424177</v>
      </c>
      <c r="S1302" s="328"/>
      <c r="T1302" s="157">
        <v>23</v>
      </c>
    </row>
    <row r="1303" spans="2:20" ht="24.75" customHeight="1">
      <c r="B1303" s="170" t="s">
        <v>213</v>
      </c>
      <c r="C1303" s="396">
        <f t="shared" si="96"/>
        <v>138.56760121310043</v>
      </c>
      <c r="D1303" s="397"/>
      <c r="E1303" s="177">
        <f t="shared" si="99"/>
        <v>23</v>
      </c>
      <c r="F1303" s="398">
        <v>136.0743404162161</v>
      </c>
      <c r="G1303" s="397"/>
      <c r="H1303" s="181">
        <v>24</v>
      </c>
      <c r="I1303" s="396">
        <f t="shared" si="97"/>
        <v>190.7445668728231</v>
      </c>
      <c r="J1303" s="397"/>
      <c r="K1303" s="177">
        <f t="shared" si="100"/>
        <v>9</v>
      </c>
      <c r="L1303" s="395">
        <v>189.00756937487975</v>
      </c>
      <c r="M1303" s="328"/>
      <c r="N1303" s="181">
        <v>6</v>
      </c>
      <c r="O1303" s="396">
        <f t="shared" si="98"/>
        <v>114.66217272113258</v>
      </c>
      <c r="P1303" s="397"/>
      <c r="Q1303" s="177">
        <f t="shared" si="101"/>
        <v>12</v>
      </c>
      <c r="R1303" s="395">
        <v>111.96982201022961</v>
      </c>
      <c r="S1303" s="328"/>
      <c r="T1303" s="157">
        <v>11</v>
      </c>
    </row>
    <row r="1304" spans="2:20" ht="24.75" customHeight="1">
      <c r="B1304" s="170" t="s">
        <v>214</v>
      </c>
      <c r="C1304" s="396">
        <f t="shared" si="96"/>
        <v>185.44827529525861</v>
      </c>
      <c r="D1304" s="397"/>
      <c r="E1304" s="177">
        <f t="shared" si="99"/>
        <v>8</v>
      </c>
      <c r="F1304" s="398">
        <v>187.06995922291475</v>
      </c>
      <c r="G1304" s="397"/>
      <c r="H1304" s="181">
        <v>8</v>
      </c>
      <c r="I1304" s="396">
        <f t="shared" si="97"/>
        <v>168.31596985362407</v>
      </c>
      <c r="J1304" s="397"/>
      <c r="K1304" s="177">
        <f t="shared" si="100"/>
        <v>24</v>
      </c>
      <c r="L1304" s="395">
        <v>166.60030997215225</v>
      </c>
      <c r="M1304" s="328"/>
      <c r="N1304" s="181">
        <v>22</v>
      </c>
      <c r="O1304" s="396">
        <f t="shared" si="98"/>
        <v>96.225308819540899</v>
      </c>
      <c r="P1304" s="397"/>
      <c r="Q1304" s="177">
        <f t="shared" si="101"/>
        <v>24</v>
      </c>
      <c r="R1304" s="395">
        <v>90.981749767935284</v>
      </c>
      <c r="S1304" s="328"/>
      <c r="T1304" s="157">
        <v>24</v>
      </c>
    </row>
    <row r="1305" spans="2:20" ht="24.75" customHeight="1">
      <c r="B1305" s="170" t="s">
        <v>215</v>
      </c>
      <c r="C1305" s="396">
        <f t="shared" si="96"/>
        <v>197.60499451949869</v>
      </c>
      <c r="D1305" s="397"/>
      <c r="E1305" s="177">
        <f t="shared" si="99"/>
        <v>5</v>
      </c>
      <c r="F1305" s="398">
        <v>198.21230716216934</v>
      </c>
      <c r="G1305" s="397"/>
      <c r="H1305" s="181">
        <v>4</v>
      </c>
      <c r="I1305" s="396">
        <f t="shared" si="97"/>
        <v>191.59236955746601</v>
      </c>
      <c r="J1305" s="397"/>
      <c r="K1305" s="177">
        <f t="shared" si="100"/>
        <v>8</v>
      </c>
      <c r="L1305" s="395">
        <v>185.4271324815777</v>
      </c>
      <c r="M1305" s="328"/>
      <c r="N1305" s="181">
        <v>7</v>
      </c>
      <c r="O1305" s="396">
        <f t="shared" si="98"/>
        <v>119.25924752056839</v>
      </c>
      <c r="P1305" s="397"/>
      <c r="Q1305" s="177">
        <f t="shared" si="101"/>
        <v>10</v>
      </c>
      <c r="R1305" s="395">
        <v>113.15438954567142</v>
      </c>
      <c r="S1305" s="328"/>
      <c r="T1305" s="157">
        <v>10</v>
      </c>
    </row>
    <row r="1306" spans="2:20" ht="24.75" customHeight="1">
      <c r="B1306" s="171" t="s">
        <v>216</v>
      </c>
      <c r="C1306" s="402">
        <f t="shared" si="96"/>
        <v>137.03783570841327</v>
      </c>
      <c r="D1306" s="403"/>
      <c r="E1306" s="178">
        <f t="shared" si="99"/>
        <v>24</v>
      </c>
      <c r="F1306" s="404">
        <v>136.83194999487654</v>
      </c>
      <c r="G1306" s="403"/>
      <c r="H1306" s="182">
        <v>23</v>
      </c>
      <c r="I1306" s="402">
        <f t="shared" si="97"/>
        <v>202.85353864072349</v>
      </c>
      <c r="J1306" s="403"/>
      <c r="K1306" s="178">
        <f t="shared" si="100"/>
        <v>5</v>
      </c>
      <c r="L1306" s="401">
        <v>197.35915565119376</v>
      </c>
      <c r="M1306" s="333"/>
      <c r="N1306" s="182">
        <v>4</v>
      </c>
      <c r="O1306" s="402">
        <f t="shared" si="98"/>
        <v>133.67441422307482</v>
      </c>
      <c r="P1306" s="403"/>
      <c r="Q1306" s="178">
        <f t="shared" si="101"/>
        <v>4</v>
      </c>
      <c r="R1306" s="401">
        <v>129.6751545581856</v>
      </c>
      <c r="S1306" s="333"/>
      <c r="T1306" s="175">
        <v>5</v>
      </c>
    </row>
    <row r="1307" spans="2:20" ht="24.75" customHeight="1">
      <c r="B1307" s="170" t="s">
        <v>217</v>
      </c>
      <c r="C1307" s="396">
        <f t="shared" si="96"/>
        <v>147.65952217929279</v>
      </c>
      <c r="D1307" s="397"/>
      <c r="E1307" s="177">
        <f t="shared" si="99"/>
        <v>20</v>
      </c>
      <c r="F1307" s="398">
        <v>149.83761307807492</v>
      </c>
      <c r="G1307" s="397"/>
      <c r="H1307" s="181">
        <v>18</v>
      </c>
      <c r="I1307" s="396">
        <f t="shared" si="97"/>
        <v>174.6735340147699</v>
      </c>
      <c r="J1307" s="397"/>
      <c r="K1307" s="177">
        <f t="shared" si="100"/>
        <v>18</v>
      </c>
      <c r="L1307" s="395">
        <v>171.99162201294442</v>
      </c>
      <c r="M1307" s="328"/>
      <c r="N1307" s="181">
        <v>19</v>
      </c>
      <c r="O1307" s="396">
        <f t="shared" si="98"/>
        <v>94.918716682153857</v>
      </c>
      <c r="P1307" s="397"/>
      <c r="Q1307" s="177">
        <f t="shared" si="101"/>
        <v>25</v>
      </c>
      <c r="R1307" s="395">
        <v>86.642172089051698</v>
      </c>
      <c r="S1307" s="328"/>
      <c r="T1307" s="157">
        <v>26</v>
      </c>
    </row>
    <row r="1308" spans="2:20" ht="24.75" customHeight="1">
      <c r="B1308" s="170" t="s">
        <v>218</v>
      </c>
      <c r="C1308" s="396">
        <f t="shared" si="96"/>
        <v>147.82857742831143</v>
      </c>
      <c r="D1308" s="397"/>
      <c r="E1308" s="177">
        <f t="shared" si="99"/>
        <v>19</v>
      </c>
      <c r="F1308" s="398">
        <v>148.7653150270522</v>
      </c>
      <c r="G1308" s="397"/>
      <c r="H1308" s="181">
        <v>19</v>
      </c>
      <c r="I1308" s="396">
        <f t="shared" si="97"/>
        <v>205.98043584777992</v>
      </c>
      <c r="J1308" s="397"/>
      <c r="K1308" s="177">
        <f t="shared" si="100"/>
        <v>2</v>
      </c>
      <c r="L1308" s="395">
        <v>196.46000349060446</v>
      </c>
      <c r="M1308" s="328"/>
      <c r="N1308" s="181">
        <v>5</v>
      </c>
      <c r="O1308" s="396">
        <f t="shared" si="98"/>
        <v>130.94448073916797</v>
      </c>
      <c r="P1308" s="397"/>
      <c r="Q1308" s="177">
        <f t="shared" si="101"/>
        <v>6</v>
      </c>
      <c r="R1308" s="395">
        <v>128.77556576880562</v>
      </c>
      <c r="S1308" s="328"/>
      <c r="T1308" s="157">
        <v>6</v>
      </c>
    </row>
    <row r="1309" spans="2:20" ht="24.75" customHeight="1">
      <c r="B1309" s="170" t="s">
        <v>219</v>
      </c>
      <c r="C1309" s="396">
        <f t="shared" si="96"/>
        <v>127.0202685550137</v>
      </c>
      <c r="D1309" s="397"/>
      <c r="E1309" s="177">
        <f t="shared" si="99"/>
        <v>26</v>
      </c>
      <c r="F1309" s="398">
        <v>126.08942423835727</v>
      </c>
      <c r="G1309" s="397"/>
      <c r="H1309" s="181">
        <v>26</v>
      </c>
      <c r="I1309" s="396">
        <f t="shared" si="97"/>
        <v>218.61120983365623</v>
      </c>
      <c r="J1309" s="397"/>
      <c r="K1309" s="177">
        <f t="shared" si="100"/>
        <v>1</v>
      </c>
      <c r="L1309" s="395">
        <v>214.51534022278889</v>
      </c>
      <c r="M1309" s="328"/>
      <c r="N1309" s="181">
        <v>1</v>
      </c>
      <c r="O1309" s="396">
        <f t="shared" si="98"/>
        <v>142.72492484467901</v>
      </c>
      <c r="P1309" s="397"/>
      <c r="Q1309" s="177">
        <f t="shared" si="101"/>
        <v>2</v>
      </c>
      <c r="R1309" s="395">
        <v>140.96827271507181</v>
      </c>
      <c r="S1309" s="328"/>
      <c r="T1309" s="157">
        <v>2</v>
      </c>
    </row>
    <row r="1310" spans="2:20" ht="24.75" customHeight="1">
      <c r="B1310" s="170" t="s">
        <v>220</v>
      </c>
      <c r="C1310" s="396">
        <f t="shared" si="96"/>
        <v>143.73915090302148</v>
      </c>
      <c r="D1310" s="397"/>
      <c r="E1310" s="177">
        <f t="shared" si="99"/>
        <v>21</v>
      </c>
      <c r="F1310" s="398">
        <v>142.709644296508</v>
      </c>
      <c r="G1310" s="397"/>
      <c r="H1310" s="181">
        <v>21</v>
      </c>
      <c r="I1310" s="396">
        <f t="shared" si="97"/>
        <v>185.46133698536335</v>
      </c>
      <c r="J1310" s="397"/>
      <c r="K1310" s="177">
        <f t="shared" si="100"/>
        <v>13</v>
      </c>
      <c r="L1310" s="395">
        <v>176.76271316967151</v>
      </c>
      <c r="M1310" s="328"/>
      <c r="N1310" s="181">
        <v>16</v>
      </c>
      <c r="O1310" s="396">
        <f t="shared" si="98"/>
        <v>114.83571856543696</v>
      </c>
      <c r="P1310" s="397"/>
      <c r="Q1310" s="177">
        <f t="shared" si="101"/>
        <v>11</v>
      </c>
      <c r="R1310" s="395">
        <v>110.51541495888489</v>
      </c>
      <c r="S1310" s="328"/>
      <c r="T1310" s="157">
        <v>13</v>
      </c>
    </row>
    <row r="1311" spans="2:20" ht="24.75" customHeight="1">
      <c r="B1311" s="170" t="s">
        <v>221</v>
      </c>
      <c r="C1311" s="396">
        <f t="shared" si="96"/>
        <v>142.32301452634192</v>
      </c>
      <c r="D1311" s="397"/>
      <c r="E1311" s="177">
        <f t="shared" si="99"/>
        <v>22</v>
      </c>
      <c r="F1311" s="398">
        <v>140.17198704283064</v>
      </c>
      <c r="G1311" s="397"/>
      <c r="H1311" s="181">
        <v>22</v>
      </c>
      <c r="I1311" s="396">
        <f t="shared" si="97"/>
        <v>205.17330905378748</v>
      </c>
      <c r="J1311" s="397"/>
      <c r="K1311" s="177">
        <f t="shared" si="100"/>
        <v>3</v>
      </c>
      <c r="L1311" s="395">
        <v>204.29950995321022</v>
      </c>
      <c r="M1311" s="328"/>
      <c r="N1311" s="181">
        <v>2</v>
      </c>
      <c r="O1311" s="396">
        <f t="shared" si="98"/>
        <v>150.88112679165116</v>
      </c>
      <c r="P1311" s="397"/>
      <c r="Q1311" s="177">
        <f t="shared" si="101"/>
        <v>1</v>
      </c>
      <c r="R1311" s="395">
        <v>146.7224175641629</v>
      </c>
      <c r="S1311" s="328"/>
      <c r="T1311" s="157">
        <v>1</v>
      </c>
    </row>
    <row r="1312" spans="2:20" ht="24.75" customHeight="1">
      <c r="B1312" s="170" t="s">
        <v>222</v>
      </c>
      <c r="C1312" s="396">
        <f t="shared" si="96"/>
        <v>192.50318038783249</v>
      </c>
      <c r="D1312" s="397"/>
      <c r="E1312" s="177">
        <f t="shared" si="99"/>
        <v>7</v>
      </c>
      <c r="F1312" s="398">
        <v>190.95442131455968</v>
      </c>
      <c r="G1312" s="397"/>
      <c r="H1312" s="181">
        <v>7</v>
      </c>
      <c r="I1312" s="396">
        <f t="shared" si="97"/>
        <v>176.01667518356149</v>
      </c>
      <c r="J1312" s="397"/>
      <c r="K1312" s="177">
        <f t="shared" si="100"/>
        <v>17</v>
      </c>
      <c r="L1312" s="395">
        <v>171.0814805823606</v>
      </c>
      <c r="M1312" s="328"/>
      <c r="N1312" s="181">
        <v>21</v>
      </c>
      <c r="O1312" s="396">
        <f t="shared" si="98"/>
        <v>102.29796804819667</v>
      </c>
      <c r="P1312" s="397"/>
      <c r="Q1312" s="177">
        <f t="shared" si="101"/>
        <v>21</v>
      </c>
      <c r="R1312" s="395">
        <v>99.78540457068101</v>
      </c>
      <c r="S1312" s="328"/>
      <c r="T1312" s="157">
        <v>20</v>
      </c>
    </row>
    <row r="1313" spans="1:20" ht="24.75" customHeight="1">
      <c r="B1313" s="170" t="s">
        <v>223</v>
      </c>
      <c r="C1313" s="396">
        <f t="shared" si="96"/>
        <v>168.28575877217372</v>
      </c>
      <c r="D1313" s="397"/>
      <c r="E1313" s="177">
        <f t="shared" si="99"/>
        <v>12</v>
      </c>
      <c r="F1313" s="398">
        <v>168.43415011954338</v>
      </c>
      <c r="G1313" s="397"/>
      <c r="H1313" s="181">
        <v>12</v>
      </c>
      <c r="I1313" s="396">
        <f t="shared" si="97"/>
        <v>149.35358950119559</v>
      </c>
      <c r="J1313" s="397"/>
      <c r="K1313" s="177">
        <f t="shared" si="100"/>
        <v>26</v>
      </c>
      <c r="L1313" s="395">
        <v>154.03703038534499</v>
      </c>
      <c r="M1313" s="328"/>
      <c r="N1313" s="181">
        <v>25</v>
      </c>
      <c r="O1313" s="396">
        <f t="shared" si="98"/>
        <v>104.71305121503643</v>
      </c>
      <c r="P1313" s="397"/>
      <c r="Q1313" s="177">
        <f t="shared" si="101"/>
        <v>19</v>
      </c>
      <c r="R1313" s="395">
        <v>105.12539146247012</v>
      </c>
      <c r="S1313" s="328"/>
      <c r="T1313" s="157">
        <v>15</v>
      </c>
    </row>
    <row r="1314" spans="1:20" ht="24.75" customHeight="1">
      <c r="B1314" s="170" t="s">
        <v>224</v>
      </c>
      <c r="C1314" s="396">
        <f t="shared" si="96"/>
        <v>183.50517272239128</v>
      </c>
      <c r="D1314" s="397"/>
      <c r="E1314" s="177">
        <f t="shared" si="99"/>
        <v>9</v>
      </c>
      <c r="F1314" s="398">
        <v>184.96445843112153</v>
      </c>
      <c r="G1314" s="397"/>
      <c r="H1314" s="181">
        <v>9</v>
      </c>
      <c r="I1314" s="396">
        <f t="shared" si="97"/>
        <v>193.69074637551458</v>
      </c>
      <c r="J1314" s="397"/>
      <c r="K1314" s="177">
        <f t="shared" si="100"/>
        <v>7</v>
      </c>
      <c r="L1314" s="395">
        <v>179.84282767939692</v>
      </c>
      <c r="M1314" s="328"/>
      <c r="N1314" s="181">
        <v>12</v>
      </c>
      <c r="O1314" s="396">
        <f t="shared" si="98"/>
        <v>124.32461070341866</v>
      </c>
      <c r="P1314" s="397"/>
      <c r="Q1314" s="177">
        <f t="shared" si="101"/>
        <v>8</v>
      </c>
      <c r="R1314" s="395">
        <v>117.27942536092739</v>
      </c>
      <c r="S1314" s="328"/>
      <c r="T1314" s="157">
        <v>9</v>
      </c>
    </row>
    <row r="1315" spans="1:20" ht="24.75" customHeight="1">
      <c r="B1315" s="170" t="s">
        <v>225</v>
      </c>
      <c r="C1315" s="396">
        <f t="shared" si="96"/>
        <v>132.92622090510588</v>
      </c>
      <c r="D1315" s="397"/>
      <c r="E1315" s="177">
        <f t="shared" si="99"/>
        <v>25</v>
      </c>
      <c r="F1315" s="398">
        <v>131.09789565495129</v>
      </c>
      <c r="G1315" s="397"/>
      <c r="H1315" s="181">
        <v>25</v>
      </c>
      <c r="I1315" s="396">
        <f t="shared" si="97"/>
        <v>168.64223004260049</v>
      </c>
      <c r="J1315" s="397"/>
      <c r="K1315" s="177">
        <f t="shared" si="100"/>
        <v>23</v>
      </c>
      <c r="L1315" s="395">
        <v>158.57574045182611</v>
      </c>
      <c r="M1315" s="328"/>
      <c r="N1315" s="181">
        <v>24</v>
      </c>
      <c r="O1315" s="396">
        <f t="shared" si="98"/>
        <v>106.35707847132186</v>
      </c>
      <c r="P1315" s="397"/>
      <c r="Q1315" s="177">
        <f t="shared" si="101"/>
        <v>17</v>
      </c>
      <c r="R1315" s="395">
        <v>103.05813053572965</v>
      </c>
      <c r="S1315" s="328"/>
      <c r="T1315" s="157">
        <v>18</v>
      </c>
    </row>
    <row r="1316" spans="1:20" ht="24.75" customHeight="1" thickBot="1">
      <c r="B1316" s="170" t="s">
        <v>226</v>
      </c>
      <c r="C1316" s="399">
        <f t="shared" si="96"/>
        <v>157.7077808393598</v>
      </c>
      <c r="D1316" s="400"/>
      <c r="E1316" s="179">
        <f t="shared" si="99"/>
        <v>17</v>
      </c>
      <c r="F1316" s="398">
        <v>157.93518194103808</v>
      </c>
      <c r="G1316" s="397"/>
      <c r="H1316" s="181">
        <v>17</v>
      </c>
      <c r="I1316" s="399">
        <f t="shared" si="97"/>
        <v>182.40398790398791</v>
      </c>
      <c r="J1316" s="400"/>
      <c r="K1316" s="179">
        <f>IF(I1316="-","-",RANK(I1316,I$1291:J$1316))</f>
        <v>14</v>
      </c>
      <c r="L1316" s="395">
        <v>178.66540367385755</v>
      </c>
      <c r="M1316" s="328"/>
      <c r="N1316" s="181">
        <v>15</v>
      </c>
      <c r="O1316" s="399">
        <f t="shared" si="98"/>
        <v>102.80162938057676</v>
      </c>
      <c r="P1316" s="400"/>
      <c r="Q1316" s="179">
        <f t="shared" si="101"/>
        <v>20</v>
      </c>
      <c r="R1316" s="395">
        <v>98.569492967616</v>
      </c>
      <c r="S1316" s="328"/>
      <c r="T1316" s="157">
        <v>21</v>
      </c>
    </row>
    <row r="1317" spans="1:20" ht="38.25" customHeight="1">
      <c r="B1317" s="189"/>
      <c r="C1317" s="331" t="s">
        <v>606</v>
      </c>
      <c r="D1317" s="331"/>
      <c r="E1317" s="331"/>
      <c r="F1317" s="331"/>
      <c r="G1317" s="331"/>
      <c r="H1317" s="331"/>
      <c r="I1317" s="331" t="s">
        <v>607</v>
      </c>
      <c r="J1317" s="331"/>
      <c r="K1317" s="331"/>
      <c r="L1317" s="331"/>
      <c r="M1317" s="331"/>
      <c r="N1317" s="331"/>
      <c r="O1317" s="331" t="s">
        <v>608</v>
      </c>
      <c r="P1317" s="331"/>
      <c r="Q1317" s="331"/>
      <c r="R1317" s="331"/>
      <c r="S1317" s="331"/>
      <c r="T1317" s="331"/>
    </row>
    <row r="1318" spans="1:20" ht="11.25" customHeight="1">
      <c r="B1318" s="148"/>
      <c r="C1318" s="148"/>
      <c r="D1318" s="148"/>
      <c r="E1318" s="148"/>
      <c r="F1318" s="148"/>
      <c r="G1318" s="82"/>
      <c r="H1318" s="82"/>
      <c r="I1318" s="82"/>
      <c r="J1318" s="82"/>
      <c r="K1318" s="82"/>
      <c r="L1318" s="82"/>
      <c r="M1318" s="82"/>
      <c r="P1318" s="82"/>
    </row>
    <row r="1319" spans="1:20" ht="24.75" customHeight="1">
      <c r="A1319" s="172"/>
      <c r="B1319" s="172"/>
      <c r="C1319" s="172"/>
      <c r="D1319" s="172"/>
      <c r="E1319" s="172"/>
      <c r="F1319" s="172"/>
      <c r="G1319" s="172"/>
      <c r="H1319" s="172"/>
      <c r="I1319" s="172"/>
      <c r="J1319" s="172"/>
      <c r="K1319" s="172"/>
      <c r="L1319" s="172"/>
      <c r="M1319" s="172"/>
      <c r="N1319" s="172"/>
      <c r="O1319" s="172"/>
      <c r="P1319" s="172"/>
      <c r="Q1319" s="172"/>
      <c r="R1319" s="172"/>
      <c r="S1319" s="172"/>
      <c r="T1319" s="172"/>
    </row>
    <row r="1320" spans="1:20" ht="24.75" customHeight="1">
      <c r="B1320" s="85" t="s">
        <v>754</v>
      </c>
      <c r="C1320" s="189"/>
      <c r="D1320" s="189"/>
      <c r="E1320" s="132"/>
      <c r="F1320" s="132"/>
      <c r="G1320" s="82"/>
      <c r="H1320" s="158"/>
      <c r="I1320" s="82"/>
      <c r="J1320" s="82"/>
      <c r="K1320" s="82"/>
      <c r="L1320" s="82"/>
      <c r="M1320" s="82"/>
      <c r="P1320" s="82"/>
      <c r="T1320" s="158"/>
    </row>
    <row r="1321" spans="1:20" ht="24.75" customHeight="1" thickBot="1">
      <c r="B1321" s="408" t="s">
        <v>253</v>
      </c>
      <c r="C1321" s="409" t="s">
        <v>603</v>
      </c>
      <c r="D1321" s="376"/>
      <c r="E1321" s="376"/>
      <c r="F1321" s="376"/>
      <c r="G1321" s="376"/>
      <c r="H1321" s="377"/>
      <c r="I1321" s="409" t="s">
        <v>604</v>
      </c>
      <c r="J1321" s="376"/>
      <c r="K1321" s="376"/>
      <c r="L1321" s="376"/>
      <c r="M1321" s="376"/>
      <c r="N1321" s="377"/>
      <c r="O1321" s="409" t="s">
        <v>605</v>
      </c>
      <c r="P1321" s="376"/>
      <c r="Q1321" s="376"/>
      <c r="R1321" s="376"/>
      <c r="S1321" s="376"/>
      <c r="T1321" s="377"/>
    </row>
    <row r="1322" spans="1:20" ht="24.75" customHeight="1">
      <c r="B1322" s="367"/>
      <c r="C1322" s="340" t="s">
        <v>760</v>
      </c>
      <c r="D1322" s="341"/>
      <c r="E1322" s="342"/>
      <c r="F1322" s="343" t="s">
        <v>759</v>
      </c>
      <c r="G1322" s="338"/>
      <c r="H1322" s="339"/>
      <c r="I1322" s="340" t="s">
        <v>760</v>
      </c>
      <c r="J1322" s="341"/>
      <c r="K1322" s="342"/>
      <c r="L1322" s="343" t="s">
        <v>759</v>
      </c>
      <c r="M1322" s="338"/>
      <c r="N1322" s="339"/>
      <c r="O1322" s="340" t="s">
        <v>760</v>
      </c>
      <c r="P1322" s="341"/>
      <c r="Q1322" s="342"/>
      <c r="R1322" s="343" t="s">
        <v>759</v>
      </c>
      <c r="S1322" s="338"/>
      <c r="T1322" s="339"/>
    </row>
    <row r="1323" spans="1:20" ht="24.75" customHeight="1">
      <c r="B1323" s="367"/>
      <c r="C1323" s="345"/>
      <c r="D1323" s="378"/>
      <c r="E1323" s="176" t="s">
        <v>340</v>
      </c>
      <c r="F1323" s="378"/>
      <c r="G1323" s="378"/>
      <c r="H1323" s="180" t="s">
        <v>340</v>
      </c>
      <c r="I1323" s="345"/>
      <c r="J1323" s="378"/>
      <c r="K1323" s="176" t="s">
        <v>340</v>
      </c>
      <c r="L1323" s="378"/>
      <c r="M1323" s="378"/>
      <c r="N1323" s="180" t="s">
        <v>340</v>
      </c>
      <c r="O1323" s="345"/>
      <c r="P1323" s="378"/>
      <c r="Q1323" s="176" t="s">
        <v>340</v>
      </c>
      <c r="R1323" s="378"/>
      <c r="S1323" s="378"/>
      <c r="T1323" s="156" t="s">
        <v>340</v>
      </c>
    </row>
    <row r="1324" spans="1:20" ht="24.75" customHeight="1">
      <c r="B1324" s="170" t="s">
        <v>201</v>
      </c>
      <c r="C1324" s="396">
        <f t="shared" ref="C1324:C1349" si="102">C1060/C6</f>
        <v>32.853762043261632</v>
      </c>
      <c r="D1324" s="397"/>
      <c r="E1324" s="177">
        <f>IF(C1324="-","-",RANK(C1324,C$1324:D$1349))</f>
        <v>22</v>
      </c>
      <c r="F1324" s="398">
        <v>32.244888393332715</v>
      </c>
      <c r="G1324" s="397"/>
      <c r="H1324" s="177">
        <v>23</v>
      </c>
      <c r="I1324" s="396">
        <f t="shared" ref="I1324:I1349" si="103">C534/C6</f>
        <v>18.294748729531339</v>
      </c>
      <c r="J1324" s="397"/>
      <c r="K1324" s="177">
        <f>IF(I1324="-","-",RANK(I1324,I$1324:J$1349))</f>
        <v>8</v>
      </c>
      <c r="L1324" s="395">
        <v>21.12980888734225</v>
      </c>
      <c r="M1324" s="328"/>
      <c r="N1324" s="177">
        <v>4</v>
      </c>
      <c r="O1324" s="396">
        <f t="shared" ref="O1324:O1349" si="104">I832/C6</f>
        <v>2.7050399696010854</v>
      </c>
      <c r="P1324" s="397"/>
      <c r="Q1324" s="177">
        <f>IF(O1324="-","-",RANK(O1324,O$1324:P$1349))</f>
        <v>23</v>
      </c>
      <c r="R1324" s="395">
        <v>4.5427500053264396</v>
      </c>
      <c r="S1324" s="328"/>
      <c r="T1324" s="157">
        <v>24</v>
      </c>
    </row>
    <row r="1325" spans="1:20" ht="24.75" customHeight="1">
      <c r="B1325" s="170" t="s">
        <v>202</v>
      </c>
      <c r="C1325" s="396">
        <f t="shared" si="102"/>
        <v>45.850693646048903</v>
      </c>
      <c r="D1325" s="397"/>
      <c r="E1325" s="177">
        <f t="shared" ref="E1325:E1349" si="105">IF(C1325="-","-",RANK(C1325,C$1324:D$1349))</f>
        <v>7</v>
      </c>
      <c r="F1325" s="398">
        <v>48.132610683322866</v>
      </c>
      <c r="G1325" s="397"/>
      <c r="H1325" s="177">
        <v>7</v>
      </c>
      <c r="I1325" s="396">
        <f t="shared" si="103"/>
        <v>5.6947957384839425</v>
      </c>
      <c r="J1325" s="397"/>
      <c r="K1325" s="177">
        <f t="shared" ref="K1325:K1349" si="106">IF(I1325="-","-",RANK(I1325,I$1324:J$1349))</f>
        <v>24</v>
      </c>
      <c r="L1325" s="395">
        <v>12.719080824437908</v>
      </c>
      <c r="M1325" s="328"/>
      <c r="N1325" s="177">
        <v>18</v>
      </c>
      <c r="O1325" s="396">
        <f t="shared" si="104"/>
        <v>12.937243372860756</v>
      </c>
      <c r="P1325" s="397"/>
      <c r="Q1325" s="177">
        <f t="shared" ref="Q1325:Q1349" si="107">IF(O1325="-","-",RANK(O1325,O$1324:P$1349))</f>
        <v>10</v>
      </c>
      <c r="R1325" s="395">
        <v>12.74585522764577</v>
      </c>
      <c r="S1325" s="328"/>
      <c r="T1325" s="157">
        <v>13</v>
      </c>
    </row>
    <row r="1326" spans="1:20" ht="24.75" customHeight="1">
      <c r="B1326" s="170" t="s">
        <v>203</v>
      </c>
      <c r="C1326" s="396">
        <f t="shared" si="102"/>
        <v>62.590951125588326</v>
      </c>
      <c r="D1326" s="397"/>
      <c r="E1326" s="177">
        <f t="shared" si="105"/>
        <v>1</v>
      </c>
      <c r="F1326" s="398">
        <v>54.373211358395153</v>
      </c>
      <c r="G1326" s="397"/>
      <c r="H1326" s="177">
        <v>4</v>
      </c>
      <c r="I1326" s="396">
        <f t="shared" si="103"/>
        <v>2.3188085740707511</v>
      </c>
      <c r="J1326" s="397"/>
      <c r="K1326" s="177">
        <f t="shared" si="106"/>
        <v>25</v>
      </c>
      <c r="L1326" s="395">
        <v>11.836292406434943</v>
      </c>
      <c r="M1326" s="328"/>
      <c r="N1326" s="177">
        <v>19</v>
      </c>
      <c r="O1326" s="396">
        <f t="shared" si="104"/>
        <v>20.953064830023049</v>
      </c>
      <c r="P1326" s="397"/>
      <c r="Q1326" s="177">
        <f t="shared" si="107"/>
        <v>6</v>
      </c>
      <c r="R1326" s="395">
        <v>31.382033008252062</v>
      </c>
      <c r="S1326" s="328"/>
      <c r="T1326" s="157">
        <v>2</v>
      </c>
    </row>
    <row r="1327" spans="1:20" ht="24.75" customHeight="1">
      <c r="B1327" s="170" t="s">
        <v>204</v>
      </c>
      <c r="C1327" s="396">
        <f t="shared" si="102"/>
        <v>40.576901408450702</v>
      </c>
      <c r="D1327" s="397"/>
      <c r="E1327" s="177">
        <f t="shared" si="105"/>
        <v>12</v>
      </c>
      <c r="F1327" s="398">
        <v>39.002025920983677</v>
      </c>
      <c r="G1327" s="397"/>
      <c r="H1327" s="177">
        <v>13</v>
      </c>
      <c r="I1327" s="396">
        <f t="shared" si="103"/>
        <v>7.840643863179074</v>
      </c>
      <c r="J1327" s="397"/>
      <c r="K1327" s="177">
        <f t="shared" si="106"/>
        <v>23</v>
      </c>
      <c r="L1327" s="395">
        <v>13.541796100507291</v>
      </c>
      <c r="M1327" s="328"/>
      <c r="N1327" s="177">
        <v>17</v>
      </c>
      <c r="O1327" s="396">
        <f t="shared" si="104"/>
        <v>1.0093896713615023</v>
      </c>
      <c r="P1327" s="397"/>
      <c r="Q1327" s="177">
        <f t="shared" si="107"/>
        <v>25</v>
      </c>
      <c r="R1327" s="395">
        <v>13.284423098740687</v>
      </c>
      <c r="S1327" s="328"/>
      <c r="T1327" s="157">
        <v>12</v>
      </c>
    </row>
    <row r="1328" spans="1:20" ht="24.75" customHeight="1">
      <c r="B1328" s="170" t="s">
        <v>205</v>
      </c>
      <c r="C1328" s="396">
        <f t="shared" si="102"/>
        <v>36.342940376197802</v>
      </c>
      <c r="D1328" s="397"/>
      <c r="E1328" s="177">
        <f t="shared" si="105"/>
        <v>19</v>
      </c>
      <c r="F1328" s="398">
        <v>34.055586604503404</v>
      </c>
      <c r="G1328" s="397"/>
      <c r="H1328" s="177">
        <v>19</v>
      </c>
      <c r="I1328" s="396">
        <f t="shared" si="103"/>
        <v>19.303509109192003</v>
      </c>
      <c r="J1328" s="397"/>
      <c r="K1328" s="177">
        <f t="shared" si="106"/>
        <v>6</v>
      </c>
      <c r="L1328" s="395">
        <v>16.644404571058786</v>
      </c>
      <c r="M1328" s="328"/>
      <c r="N1328" s="177">
        <v>10</v>
      </c>
      <c r="O1328" s="396">
        <f t="shared" si="104"/>
        <v>6.4041908198272806</v>
      </c>
      <c r="P1328" s="397"/>
      <c r="Q1328" s="177">
        <f t="shared" si="107"/>
        <v>20</v>
      </c>
      <c r="R1328" s="395">
        <v>6.842961775476887</v>
      </c>
      <c r="S1328" s="328"/>
      <c r="T1328" s="157">
        <v>21</v>
      </c>
    </row>
    <row r="1329" spans="2:20" ht="24.75" customHeight="1">
      <c r="B1329" s="170" t="s">
        <v>206</v>
      </c>
      <c r="C1329" s="396">
        <f t="shared" si="102"/>
        <v>61.442428881826686</v>
      </c>
      <c r="D1329" s="397"/>
      <c r="E1329" s="177">
        <f t="shared" si="105"/>
        <v>2</v>
      </c>
      <c r="F1329" s="398">
        <v>63.958914728682167</v>
      </c>
      <c r="G1329" s="397"/>
      <c r="H1329" s="177">
        <v>2</v>
      </c>
      <c r="I1329" s="396">
        <f t="shared" si="103"/>
        <v>29.470644181029485</v>
      </c>
      <c r="J1329" s="397"/>
      <c r="K1329" s="177">
        <f t="shared" si="106"/>
        <v>1</v>
      </c>
      <c r="L1329" s="395">
        <v>21.924418604651162</v>
      </c>
      <c r="M1329" s="328"/>
      <c r="N1329" s="177">
        <v>3</v>
      </c>
      <c r="O1329" s="396">
        <f t="shared" si="104"/>
        <v>49.154407045705845</v>
      </c>
      <c r="P1329" s="397"/>
      <c r="Q1329" s="177">
        <f t="shared" si="107"/>
        <v>2</v>
      </c>
      <c r="R1329" s="395">
        <v>24.674906976744186</v>
      </c>
      <c r="S1329" s="328"/>
      <c r="T1329" s="157">
        <v>3</v>
      </c>
    </row>
    <row r="1330" spans="2:20" ht="24.75" customHeight="1">
      <c r="B1330" s="170" t="s">
        <v>207</v>
      </c>
      <c r="C1330" s="396">
        <f t="shared" si="102"/>
        <v>44.115511638585708</v>
      </c>
      <c r="D1330" s="397"/>
      <c r="E1330" s="177">
        <f t="shared" si="105"/>
        <v>8</v>
      </c>
      <c r="F1330" s="398">
        <v>39.583496617577957</v>
      </c>
      <c r="G1330" s="397"/>
      <c r="H1330" s="177">
        <v>12</v>
      </c>
      <c r="I1330" s="396">
        <f t="shared" si="103"/>
        <v>11.71541097100067</v>
      </c>
      <c r="J1330" s="397"/>
      <c r="K1330" s="177">
        <f t="shared" si="106"/>
        <v>19</v>
      </c>
      <c r="L1330" s="395">
        <v>11.705042158366508</v>
      </c>
      <c r="M1330" s="328"/>
      <c r="N1330" s="177">
        <v>20</v>
      </c>
      <c r="O1330" s="396">
        <f t="shared" si="104"/>
        <v>8.5052188195401079</v>
      </c>
      <c r="P1330" s="397"/>
      <c r="Q1330" s="177">
        <f t="shared" si="107"/>
        <v>18</v>
      </c>
      <c r="R1330" s="395">
        <v>9.5757919655285537</v>
      </c>
      <c r="S1330" s="328"/>
      <c r="T1330" s="157">
        <v>16</v>
      </c>
    </row>
    <row r="1331" spans="2:20" ht="24.75" customHeight="1">
      <c r="B1331" s="170" t="s">
        <v>208</v>
      </c>
      <c r="C1331" s="396">
        <f t="shared" si="102"/>
        <v>43.150426070984587</v>
      </c>
      <c r="D1331" s="397"/>
      <c r="E1331" s="177">
        <f t="shared" si="105"/>
        <v>9</v>
      </c>
      <c r="F1331" s="398">
        <v>43.481790974657002</v>
      </c>
      <c r="G1331" s="397"/>
      <c r="H1331" s="177">
        <v>9</v>
      </c>
      <c r="I1331" s="396">
        <f t="shared" si="103"/>
        <v>13.863975601467697</v>
      </c>
      <c r="J1331" s="397"/>
      <c r="K1331" s="177">
        <f t="shared" si="106"/>
        <v>14</v>
      </c>
      <c r="L1331" s="395">
        <v>16.12973386809114</v>
      </c>
      <c r="M1331" s="328"/>
      <c r="N1331" s="177">
        <v>12</v>
      </c>
      <c r="O1331" s="396">
        <f t="shared" si="104"/>
        <v>12.239967652157455</v>
      </c>
      <c r="P1331" s="397"/>
      <c r="Q1331" s="177">
        <f t="shared" si="107"/>
        <v>12</v>
      </c>
      <c r="R1331" s="395">
        <v>21.002518639673578</v>
      </c>
      <c r="S1331" s="328"/>
      <c r="T1331" s="157">
        <v>5</v>
      </c>
    </row>
    <row r="1332" spans="2:20" ht="24.75" customHeight="1">
      <c r="B1332" s="170" t="s">
        <v>209</v>
      </c>
      <c r="C1332" s="396">
        <f t="shared" si="102"/>
        <v>41.008706867999869</v>
      </c>
      <c r="D1332" s="397"/>
      <c r="E1332" s="177">
        <f t="shared" si="105"/>
        <v>11</v>
      </c>
      <c r="F1332" s="398">
        <v>34.166940444079408</v>
      </c>
      <c r="G1332" s="397"/>
      <c r="H1332" s="177">
        <v>18</v>
      </c>
      <c r="I1332" s="396">
        <f t="shared" si="103"/>
        <v>13.765388042225862</v>
      </c>
      <c r="J1332" s="397"/>
      <c r="K1332" s="177">
        <f t="shared" si="106"/>
        <v>15</v>
      </c>
      <c r="L1332" s="395">
        <v>11.002118663841781</v>
      </c>
      <c r="M1332" s="328"/>
      <c r="N1332" s="177">
        <v>22</v>
      </c>
      <c r="O1332" s="396">
        <f t="shared" si="104"/>
        <v>21.943660756352305</v>
      </c>
      <c r="P1332" s="397"/>
      <c r="Q1332" s="177">
        <f t="shared" si="107"/>
        <v>5</v>
      </c>
      <c r="R1332" s="395">
        <v>11.533298955601392</v>
      </c>
      <c r="S1332" s="328"/>
      <c r="T1332" s="157">
        <v>14</v>
      </c>
    </row>
    <row r="1333" spans="2:20" ht="24.75" customHeight="1">
      <c r="B1333" s="170" t="s">
        <v>210</v>
      </c>
      <c r="C1333" s="396">
        <f t="shared" si="102"/>
        <v>29.174443742308842</v>
      </c>
      <c r="D1333" s="397"/>
      <c r="E1333" s="177">
        <f t="shared" si="105"/>
        <v>26</v>
      </c>
      <c r="F1333" s="398">
        <v>27.108546485811711</v>
      </c>
      <c r="G1333" s="397"/>
      <c r="H1333" s="177">
        <v>26</v>
      </c>
      <c r="I1333" s="396">
        <f t="shared" si="103"/>
        <v>1.4700502211727142</v>
      </c>
      <c r="J1333" s="397"/>
      <c r="K1333" s="177">
        <f t="shared" si="106"/>
        <v>26</v>
      </c>
      <c r="L1333" s="395">
        <v>3.9586457661340995</v>
      </c>
      <c r="M1333" s="328"/>
      <c r="N1333" s="177">
        <v>26</v>
      </c>
      <c r="O1333" s="396">
        <f t="shared" si="104"/>
        <v>17.214786975754148</v>
      </c>
      <c r="P1333" s="397"/>
      <c r="Q1333" s="177">
        <f t="shared" si="107"/>
        <v>7</v>
      </c>
      <c r="R1333" s="395">
        <v>19.207550331353314</v>
      </c>
      <c r="S1333" s="328"/>
      <c r="T1333" s="157">
        <v>6</v>
      </c>
    </row>
    <row r="1334" spans="2:20" ht="24.75" customHeight="1">
      <c r="B1334" s="170" t="s">
        <v>211</v>
      </c>
      <c r="C1334" s="396">
        <f t="shared" si="102"/>
        <v>37.59401070525017</v>
      </c>
      <c r="D1334" s="397"/>
      <c r="E1334" s="177">
        <f t="shared" si="105"/>
        <v>16</v>
      </c>
      <c r="F1334" s="398">
        <v>37.250730705426967</v>
      </c>
      <c r="G1334" s="397"/>
      <c r="H1334" s="177">
        <v>16</v>
      </c>
      <c r="I1334" s="396">
        <f t="shared" si="103"/>
        <v>12.024212265038576</v>
      </c>
      <c r="J1334" s="397"/>
      <c r="K1334" s="177">
        <f t="shared" si="106"/>
        <v>18</v>
      </c>
      <c r="L1334" s="395">
        <v>8.5825209995523615</v>
      </c>
      <c r="M1334" s="328"/>
      <c r="N1334" s="177">
        <v>23</v>
      </c>
      <c r="O1334" s="396">
        <f t="shared" si="104"/>
        <v>10.764667447257825</v>
      </c>
      <c r="P1334" s="397"/>
      <c r="Q1334" s="177">
        <f t="shared" si="107"/>
        <v>15</v>
      </c>
      <c r="R1334" s="395">
        <v>8.0114279695605237</v>
      </c>
      <c r="S1334" s="328"/>
      <c r="T1334" s="157">
        <v>20</v>
      </c>
    </row>
    <row r="1335" spans="2:20" ht="24.75" customHeight="1">
      <c r="B1335" s="170" t="s">
        <v>212</v>
      </c>
      <c r="C1335" s="396">
        <f t="shared" si="102"/>
        <v>37.11898173469001</v>
      </c>
      <c r="D1335" s="397"/>
      <c r="E1335" s="177">
        <f t="shared" si="105"/>
        <v>18</v>
      </c>
      <c r="F1335" s="398">
        <v>39.634308155717392</v>
      </c>
      <c r="G1335" s="397"/>
      <c r="H1335" s="177">
        <v>11</v>
      </c>
      <c r="I1335" s="396">
        <f t="shared" si="103"/>
        <v>13.946725727931899</v>
      </c>
      <c r="J1335" s="397"/>
      <c r="K1335" s="177">
        <f t="shared" si="106"/>
        <v>13</v>
      </c>
      <c r="L1335" s="395">
        <v>18.146512045928677</v>
      </c>
      <c r="M1335" s="328"/>
      <c r="N1335" s="177">
        <v>9</v>
      </c>
      <c r="O1335" s="396">
        <f t="shared" si="104"/>
        <v>8.8908413522719272</v>
      </c>
      <c r="P1335" s="397"/>
      <c r="Q1335" s="177">
        <f t="shared" si="107"/>
        <v>17</v>
      </c>
      <c r="R1335" s="395">
        <v>17.429698947104676</v>
      </c>
      <c r="S1335" s="328"/>
      <c r="T1335" s="157">
        <v>8</v>
      </c>
    </row>
    <row r="1336" spans="2:20" ht="24.75" customHeight="1">
      <c r="B1336" s="170" t="s">
        <v>213</v>
      </c>
      <c r="C1336" s="396">
        <f t="shared" si="102"/>
        <v>30.311188070296257</v>
      </c>
      <c r="D1336" s="397"/>
      <c r="E1336" s="177">
        <f t="shared" si="105"/>
        <v>25</v>
      </c>
      <c r="F1336" s="398">
        <v>32.698598239340846</v>
      </c>
      <c r="G1336" s="397"/>
      <c r="H1336" s="177">
        <v>22</v>
      </c>
      <c r="I1336" s="396">
        <f t="shared" si="103"/>
        <v>22.704763670555828</v>
      </c>
      <c r="J1336" s="397"/>
      <c r="K1336" s="177">
        <f t="shared" si="106"/>
        <v>3</v>
      </c>
      <c r="L1336" s="395">
        <v>20.436535999310067</v>
      </c>
      <c r="M1336" s="328"/>
      <c r="N1336" s="177">
        <v>5</v>
      </c>
      <c r="O1336" s="396">
        <f t="shared" si="104"/>
        <v>3.1536836668476607</v>
      </c>
      <c r="P1336" s="397"/>
      <c r="Q1336" s="177">
        <f t="shared" si="107"/>
        <v>22</v>
      </c>
      <c r="R1336" s="395">
        <v>2.722653062578364</v>
      </c>
      <c r="S1336" s="328"/>
      <c r="T1336" s="157">
        <v>25</v>
      </c>
    </row>
    <row r="1337" spans="2:20" ht="24.75" customHeight="1">
      <c r="B1337" s="170" t="s">
        <v>214</v>
      </c>
      <c r="C1337" s="396">
        <f t="shared" si="102"/>
        <v>39.21258619414332</v>
      </c>
      <c r="D1337" s="397"/>
      <c r="E1337" s="177">
        <f t="shared" si="105"/>
        <v>13</v>
      </c>
      <c r="F1337" s="398">
        <v>37.460640167086595</v>
      </c>
      <c r="G1337" s="397"/>
      <c r="H1337" s="177">
        <v>15</v>
      </c>
      <c r="I1337" s="396">
        <f t="shared" si="103"/>
        <v>13.351359792229994</v>
      </c>
      <c r="J1337" s="397"/>
      <c r="K1337" s="177">
        <f t="shared" si="106"/>
        <v>16</v>
      </c>
      <c r="L1337" s="395">
        <v>5.884498077178093</v>
      </c>
      <c r="M1337" s="328"/>
      <c r="N1337" s="177">
        <v>25</v>
      </c>
      <c r="O1337" s="396">
        <f t="shared" si="104"/>
        <v>64.940422279388201</v>
      </c>
      <c r="P1337" s="397"/>
      <c r="Q1337" s="177">
        <f t="shared" si="107"/>
        <v>1</v>
      </c>
      <c r="R1337" s="395">
        <v>34.836212040843392</v>
      </c>
      <c r="S1337" s="328"/>
      <c r="T1337" s="157">
        <v>1</v>
      </c>
    </row>
    <row r="1338" spans="2:20" ht="24.75" customHeight="1">
      <c r="B1338" s="170" t="s">
        <v>215</v>
      </c>
      <c r="C1338" s="396">
        <f t="shared" si="102"/>
        <v>37.120122023691614</v>
      </c>
      <c r="D1338" s="397"/>
      <c r="E1338" s="177">
        <f t="shared" si="105"/>
        <v>17</v>
      </c>
      <c r="F1338" s="398">
        <v>36.034273445369244</v>
      </c>
      <c r="G1338" s="397"/>
      <c r="H1338" s="177">
        <v>17</v>
      </c>
      <c r="I1338" s="396">
        <f t="shared" si="103"/>
        <v>12.676465538871941</v>
      </c>
      <c r="J1338" s="397"/>
      <c r="K1338" s="177">
        <f t="shared" si="106"/>
        <v>17</v>
      </c>
      <c r="L1338" s="395">
        <v>13.64841223559349</v>
      </c>
      <c r="M1338" s="328"/>
      <c r="N1338" s="177">
        <v>16</v>
      </c>
      <c r="O1338" s="396">
        <f t="shared" si="104"/>
        <v>9.2293226628633303</v>
      </c>
      <c r="P1338" s="397"/>
      <c r="Q1338" s="177">
        <f t="shared" si="107"/>
        <v>16</v>
      </c>
      <c r="R1338" s="395">
        <v>8.5498860202512859</v>
      </c>
      <c r="S1338" s="328"/>
      <c r="T1338" s="157">
        <v>17</v>
      </c>
    </row>
    <row r="1339" spans="2:20" ht="24.75" customHeight="1">
      <c r="B1339" s="171" t="s">
        <v>216</v>
      </c>
      <c r="C1339" s="402">
        <f t="shared" si="102"/>
        <v>52.004932858317346</v>
      </c>
      <c r="D1339" s="403"/>
      <c r="E1339" s="178">
        <f t="shared" si="105"/>
        <v>3</v>
      </c>
      <c r="F1339" s="404">
        <v>43.81386412542269</v>
      </c>
      <c r="G1339" s="403"/>
      <c r="H1339" s="178">
        <v>8</v>
      </c>
      <c r="I1339" s="402">
        <f t="shared" si="103"/>
        <v>10.545697451356537</v>
      </c>
      <c r="J1339" s="403"/>
      <c r="K1339" s="178">
        <f t="shared" si="106"/>
        <v>20</v>
      </c>
      <c r="L1339" s="401">
        <v>6.368480377087816</v>
      </c>
      <c r="M1339" s="333"/>
      <c r="N1339" s="178">
        <v>24</v>
      </c>
      <c r="O1339" s="402">
        <f t="shared" si="104"/>
        <v>24.034375856399013</v>
      </c>
      <c r="P1339" s="403"/>
      <c r="Q1339" s="178">
        <f t="shared" si="107"/>
        <v>4</v>
      </c>
      <c r="R1339" s="401">
        <v>23.806810807118215</v>
      </c>
      <c r="S1339" s="333"/>
      <c r="T1339" s="175">
        <v>4</v>
      </c>
    </row>
    <row r="1340" spans="2:20" ht="24.75" customHeight="1">
      <c r="B1340" s="170" t="s">
        <v>217</v>
      </c>
      <c r="C1340" s="396">
        <f t="shared" si="102"/>
        <v>30.429133858267715</v>
      </c>
      <c r="D1340" s="397"/>
      <c r="E1340" s="177">
        <f t="shared" si="105"/>
        <v>24</v>
      </c>
      <c r="F1340" s="398">
        <v>32.976153056047124</v>
      </c>
      <c r="G1340" s="397"/>
      <c r="H1340" s="177">
        <v>20</v>
      </c>
      <c r="I1340" s="396">
        <f t="shared" si="103"/>
        <v>18.724018193378001</v>
      </c>
      <c r="J1340" s="397"/>
      <c r="K1340" s="177">
        <f t="shared" si="106"/>
        <v>7</v>
      </c>
      <c r="L1340" s="395">
        <v>16.410706993206034</v>
      </c>
      <c r="M1340" s="328"/>
      <c r="N1340" s="177">
        <v>11</v>
      </c>
      <c r="O1340" s="396">
        <f t="shared" si="104"/>
        <v>12.661123881253973</v>
      </c>
      <c r="P1340" s="397"/>
      <c r="Q1340" s="177">
        <f t="shared" si="107"/>
        <v>11</v>
      </c>
      <c r="R1340" s="395">
        <v>8.3577536599552023</v>
      </c>
      <c r="S1340" s="328"/>
      <c r="T1340" s="157">
        <v>19</v>
      </c>
    </row>
    <row r="1341" spans="2:20" ht="24.75" customHeight="1">
      <c r="B1341" s="170" t="s">
        <v>218</v>
      </c>
      <c r="C1341" s="396">
        <f t="shared" si="102"/>
        <v>37.783802701882919</v>
      </c>
      <c r="D1341" s="397"/>
      <c r="E1341" s="177">
        <f t="shared" si="105"/>
        <v>15</v>
      </c>
      <c r="F1341" s="398">
        <v>58.928221537029494</v>
      </c>
      <c r="G1341" s="397"/>
      <c r="H1341" s="177">
        <v>3</v>
      </c>
      <c r="I1341" s="396">
        <f t="shared" si="103"/>
        <v>17.061725658554796</v>
      </c>
      <c r="J1341" s="397"/>
      <c r="K1341" s="177">
        <f t="shared" si="106"/>
        <v>11</v>
      </c>
      <c r="L1341" s="395">
        <v>31.043714003141545</v>
      </c>
      <c r="M1341" s="328"/>
      <c r="N1341" s="177">
        <v>1</v>
      </c>
      <c r="O1341" s="396">
        <f t="shared" si="104"/>
        <v>14.069448657224854</v>
      </c>
      <c r="P1341" s="397"/>
      <c r="Q1341" s="177">
        <f t="shared" si="107"/>
        <v>8</v>
      </c>
      <c r="R1341" s="395">
        <v>14.26742684274827</v>
      </c>
      <c r="S1341" s="328"/>
      <c r="T1341" s="157">
        <v>10</v>
      </c>
    </row>
    <row r="1342" spans="2:20" ht="24.75" customHeight="1">
      <c r="B1342" s="170" t="s">
        <v>219</v>
      </c>
      <c r="C1342" s="396">
        <f t="shared" si="102"/>
        <v>46.209245774600845</v>
      </c>
      <c r="D1342" s="397"/>
      <c r="E1342" s="177">
        <f t="shared" si="105"/>
        <v>6</v>
      </c>
      <c r="F1342" s="398">
        <v>40.330760971681656</v>
      </c>
      <c r="G1342" s="397"/>
      <c r="H1342" s="177">
        <v>10</v>
      </c>
      <c r="I1342" s="396">
        <f t="shared" si="103"/>
        <v>28.057986505444585</v>
      </c>
      <c r="J1342" s="397"/>
      <c r="K1342" s="177">
        <f t="shared" si="106"/>
        <v>2</v>
      </c>
      <c r="L1342" s="395">
        <v>19.554422225204672</v>
      </c>
      <c r="M1342" s="328"/>
      <c r="N1342" s="177">
        <v>7</v>
      </c>
      <c r="O1342" s="396">
        <f t="shared" si="104"/>
        <v>11.872870599238427</v>
      </c>
      <c r="P1342" s="397"/>
      <c r="Q1342" s="177">
        <f t="shared" si="107"/>
        <v>13</v>
      </c>
      <c r="R1342" s="395">
        <v>13.465709300764997</v>
      </c>
      <c r="S1342" s="328"/>
      <c r="T1342" s="157">
        <v>11</v>
      </c>
    </row>
    <row r="1343" spans="2:20" ht="24.75" customHeight="1">
      <c r="B1343" s="170" t="s">
        <v>220</v>
      </c>
      <c r="C1343" s="396">
        <f t="shared" si="102"/>
        <v>32.479483009500981</v>
      </c>
      <c r="D1343" s="397"/>
      <c r="E1343" s="177">
        <f t="shared" si="105"/>
        <v>23</v>
      </c>
      <c r="F1343" s="398">
        <v>32.062335817638854</v>
      </c>
      <c r="G1343" s="397"/>
      <c r="H1343" s="177">
        <v>24</v>
      </c>
      <c r="I1343" s="396">
        <f t="shared" si="103"/>
        <v>18.176838140888471</v>
      </c>
      <c r="J1343" s="397"/>
      <c r="K1343" s="177">
        <f t="shared" si="106"/>
        <v>9</v>
      </c>
      <c r="L1343" s="395">
        <v>15.783754182104444</v>
      </c>
      <c r="M1343" s="328"/>
      <c r="N1343" s="177">
        <v>14</v>
      </c>
      <c r="O1343" s="396">
        <f t="shared" si="104"/>
        <v>4.2811178635624412</v>
      </c>
      <c r="P1343" s="397"/>
      <c r="Q1343" s="177">
        <f t="shared" si="107"/>
        <v>21</v>
      </c>
      <c r="R1343" s="395">
        <v>8.5349842128231241</v>
      </c>
      <c r="S1343" s="328"/>
      <c r="T1343" s="157">
        <v>18</v>
      </c>
    </row>
    <row r="1344" spans="2:20" ht="24.75" customHeight="1">
      <c r="B1344" s="170" t="s">
        <v>221</v>
      </c>
      <c r="C1344" s="396">
        <f t="shared" si="102"/>
        <v>42.078494668156544</v>
      </c>
      <c r="D1344" s="397"/>
      <c r="E1344" s="177">
        <f t="shared" si="105"/>
        <v>10</v>
      </c>
      <c r="F1344" s="398">
        <v>37.587779285140783</v>
      </c>
      <c r="G1344" s="397"/>
      <c r="H1344" s="177">
        <v>14</v>
      </c>
      <c r="I1344" s="396">
        <f t="shared" si="103"/>
        <v>20.011767302625227</v>
      </c>
      <c r="J1344" s="397"/>
      <c r="K1344" s="177">
        <f t="shared" si="106"/>
        <v>5</v>
      </c>
      <c r="L1344" s="395">
        <v>14.507350701846674</v>
      </c>
      <c r="M1344" s="328"/>
      <c r="N1344" s="177">
        <v>15</v>
      </c>
      <c r="O1344" s="396">
        <f t="shared" si="104"/>
        <v>13.304377215853441</v>
      </c>
      <c r="P1344" s="397"/>
      <c r="Q1344" s="177">
        <f t="shared" si="107"/>
        <v>9</v>
      </c>
      <c r="R1344" s="395">
        <v>10.362094742379357</v>
      </c>
      <c r="S1344" s="328"/>
      <c r="T1344" s="157">
        <v>15</v>
      </c>
    </row>
    <row r="1345" spans="1:20" ht="24.75" customHeight="1">
      <c r="B1345" s="170" t="s">
        <v>222</v>
      </c>
      <c r="C1345" s="396">
        <f t="shared" si="102"/>
        <v>48.046455178720315</v>
      </c>
      <c r="D1345" s="397"/>
      <c r="E1345" s="177">
        <f t="shared" si="105"/>
        <v>5</v>
      </c>
      <c r="F1345" s="398">
        <v>53.78104832999535</v>
      </c>
      <c r="G1345" s="397"/>
      <c r="H1345" s="177">
        <v>5</v>
      </c>
      <c r="I1345" s="396">
        <f t="shared" si="103"/>
        <v>9.7650681799844001</v>
      </c>
      <c r="J1345" s="397"/>
      <c r="K1345" s="177">
        <f t="shared" si="106"/>
        <v>22</v>
      </c>
      <c r="L1345" s="395">
        <v>11.516389849824334</v>
      </c>
      <c r="M1345" s="328"/>
      <c r="N1345" s="177">
        <v>21</v>
      </c>
      <c r="O1345" s="396">
        <f t="shared" si="104"/>
        <v>32.142263521691184</v>
      </c>
      <c r="P1345" s="397"/>
      <c r="Q1345" s="177">
        <f t="shared" si="107"/>
        <v>3</v>
      </c>
      <c r="R1345" s="395">
        <v>14.570337102897641</v>
      </c>
      <c r="S1345" s="328"/>
      <c r="T1345" s="157">
        <v>9</v>
      </c>
    </row>
    <row r="1346" spans="1:20" ht="24.75" customHeight="1">
      <c r="B1346" s="170" t="s">
        <v>223</v>
      </c>
      <c r="C1346" s="396">
        <f t="shared" si="102"/>
        <v>50.431440805204915</v>
      </c>
      <c r="D1346" s="397"/>
      <c r="E1346" s="177">
        <f t="shared" si="105"/>
        <v>4</v>
      </c>
      <c r="F1346" s="398">
        <v>68.839564929452564</v>
      </c>
      <c r="G1346" s="397"/>
      <c r="H1346" s="177">
        <v>1</v>
      </c>
      <c r="I1346" s="396">
        <f t="shared" si="103"/>
        <v>15.354479230384252</v>
      </c>
      <c r="J1346" s="397"/>
      <c r="K1346" s="177">
        <f t="shared" si="106"/>
        <v>12</v>
      </c>
      <c r="L1346" s="395">
        <v>27.769646084252827</v>
      </c>
      <c r="M1346" s="328"/>
      <c r="N1346" s="177">
        <v>2</v>
      </c>
      <c r="O1346" s="396">
        <f t="shared" si="104"/>
        <v>0.69222043040649506</v>
      </c>
      <c r="P1346" s="397"/>
      <c r="Q1346" s="177">
        <f t="shared" si="107"/>
        <v>26</v>
      </c>
      <c r="R1346" s="395">
        <v>1.6770532837948569</v>
      </c>
      <c r="S1346" s="328"/>
      <c r="T1346" s="157">
        <v>26</v>
      </c>
    </row>
    <row r="1347" spans="1:20" ht="24.75" customHeight="1">
      <c r="B1347" s="170" t="s">
        <v>224</v>
      </c>
      <c r="C1347" s="396">
        <f t="shared" si="102"/>
        <v>35.805673885806335</v>
      </c>
      <c r="D1347" s="397"/>
      <c r="E1347" s="177">
        <f t="shared" si="105"/>
        <v>20</v>
      </c>
      <c r="F1347" s="398">
        <v>51.266446198705637</v>
      </c>
      <c r="G1347" s="397"/>
      <c r="H1347" s="177">
        <v>6</v>
      </c>
      <c r="I1347" s="396">
        <f t="shared" si="103"/>
        <v>10.413459817433328</v>
      </c>
      <c r="J1347" s="397"/>
      <c r="K1347" s="177">
        <f t="shared" si="106"/>
        <v>21</v>
      </c>
      <c r="L1347" s="395">
        <v>19.433183984069412</v>
      </c>
      <c r="M1347" s="328"/>
      <c r="N1347" s="177">
        <v>8</v>
      </c>
      <c r="O1347" s="396">
        <f t="shared" si="104"/>
        <v>10.821961696796134</v>
      </c>
      <c r="P1347" s="397"/>
      <c r="Q1347" s="177">
        <f t="shared" si="107"/>
        <v>14</v>
      </c>
      <c r="R1347" s="395">
        <v>18.25759192091601</v>
      </c>
      <c r="S1347" s="328"/>
      <c r="T1347" s="157">
        <v>7</v>
      </c>
    </row>
    <row r="1348" spans="1:20" ht="24.75" customHeight="1">
      <c r="B1348" s="170" t="s">
        <v>225</v>
      </c>
      <c r="C1348" s="396">
        <f t="shared" si="102"/>
        <v>33.674841019941965</v>
      </c>
      <c r="D1348" s="397"/>
      <c r="E1348" s="177">
        <f t="shared" si="105"/>
        <v>21</v>
      </c>
      <c r="F1348" s="398">
        <v>31.187130695428916</v>
      </c>
      <c r="G1348" s="397"/>
      <c r="H1348" s="177">
        <v>25</v>
      </c>
      <c r="I1348" s="396">
        <f t="shared" si="103"/>
        <v>17.567549546212263</v>
      </c>
      <c r="J1348" s="397"/>
      <c r="K1348" s="177">
        <f t="shared" si="106"/>
        <v>10</v>
      </c>
      <c r="L1348" s="395">
        <v>15.846971241846123</v>
      </c>
      <c r="M1348" s="328"/>
      <c r="N1348" s="177">
        <v>13</v>
      </c>
      <c r="O1348" s="396">
        <f t="shared" si="104"/>
        <v>1.2414274248317589</v>
      </c>
      <c r="P1348" s="397"/>
      <c r="Q1348" s="177">
        <f t="shared" si="107"/>
        <v>24</v>
      </c>
      <c r="R1348" s="395">
        <v>5.9463901821800178</v>
      </c>
      <c r="S1348" s="328"/>
      <c r="T1348" s="157">
        <v>23</v>
      </c>
    </row>
    <row r="1349" spans="1:20" ht="24.75" customHeight="1" thickBot="1">
      <c r="B1349" s="170" t="s">
        <v>226</v>
      </c>
      <c r="C1349" s="399">
        <f t="shared" si="102"/>
        <v>38.118463328989648</v>
      </c>
      <c r="D1349" s="400"/>
      <c r="E1349" s="179">
        <f t="shared" si="105"/>
        <v>14</v>
      </c>
      <c r="F1349" s="398">
        <v>32.961634716452274</v>
      </c>
      <c r="G1349" s="397"/>
      <c r="H1349" s="177">
        <v>21</v>
      </c>
      <c r="I1349" s="399">
        <f t="shared" si="103"/>
        <v>21.92533995165574</v>
      </c>
      <c r="J1349" s="400"/>
      <c r="K1349" s="179">
        <f t="shared" si="106"/>
        <v>4</v>
      </c>
      <c r="L1349" s="395">
        <v>19.867330697232095</v>
      </c>
      <c r="M1349" s="328"/>
      <c r="N1349" s="177">
        <v>6</v>
      </c>
      <c r="O1349" s="399">
        <f t="shared" si="104"/>
        <v>7.8944185259974731</v>
      </c>
      <c r="P1349" s="400"/>
      <c r="Q1349" s="179">
        <f t="shared" si="107"/>
        <v>19</v>
      </c>
      <c r="R1349" s="395">
        <v>6.503673857550428</v>
      </c>
      <c r="S1349" s="328"/>
      <c r="T1349" s="157">
        <v>22</v>
      </c>
    </row>
    <row r="1350" spans="1:20" ht="38.25" customHeight="1">
      <c r="B1350" s="189"/>
      <c r="C1350" s="331" t="s">
        <v>609</v>
      </c>
      <c r="D1350" s="331"/>
      <c r="E1350" s="331"/>
      <c r="F1350" s="331"/>
      <c r="G1350" s="331"/>
      <c r="H1350" s="331"/>
      <c r="I1350" s="331" t="s">
        <v>610</v>
      </c>
      <c r="J1350" s="331"/>
      <c r="K1350" s="331"/>
      <c r="L1350" s="331"/>
      <c r="M1350" s="331"/>
      <c r="N1350" s="331"/>
      <c r="O1350" s="331" t="s">
        <v>611</v>
      </c>
      <c r="P1350" s="331"/>
      <c r="Q1350" s="331"/>
      <c r="R1350" s="331"/>
      <c r="S1350" s="331"/>
      <c r="T1350" s="331"/>
    </row>
    <row r="1351" spans="1:20" ht="11.25" customHeight="1">
      <c r="B1351" s="148"/>
      <c r="C1351" s="148"/>
      <c r="D1351" s="148"/>
      <c r="E1351" s="148"/>
      <c r="F1351" s="148"/>
      <c r="G1351" s="82"/>
      <c r="H1351" s="82"/>
      <c r="I1351" s="82"/>
      <c r="J1351" s="82"/>
      <c r="K1351" s="82"/>
      <c r="L1351" s="82"/>
      <c r="M1351" s="82"/>
      <c r="P1351" s="82"/>
    </row>
    <row r="1352" spans="1:20" ht="24.75" customHeight="1">
      <c r="A1352" s="172"/>
      <c r="B1352" s="172"/>
      <c r="C1352" s="172"/>
      <c r="D1352" s="172"/>
      <c r="E1352" s="172"/>
      <c r="F1352" s="172"/>
      <c r="G1352" s="172"/>
      <c r="H1352" s="172"/>
      <c r="I1352" s="172"/>
      <c r="J1352" s="172"/>
      <c r="K1352" s="172"/>
      <c r="L1352" s="172"/>
      <c r="M1352" s="172"/>
      <c r="N1352" s="172"/>
      <c r="O1352" s="172"/>
      <c r="P1352" s="172"/>
      <c r="Q1352" s="172"/>
      <c r="R1352" s="172"/>
      <c r="S1352" s="172"/>
      <c r="T1352" s="172"/>
    </row>
    <row r="1353" spans="1:20" ht="24.75" customHeight="1">
      <c r="B1353" s="85" t="s">
        <v>808</v>
      </c>
      <c r="C1353" s="314"/>
      <c r="D1353" s="314"/>
      <c r="E1353" s="132"/>
      <c r="F1353" s="132"/>
      <c r="G1353" s="82"/>
      <c r="H1353" s="158"/>
      <c r="I1353" s="82"/>
      <c r="J1353" s="82"/>
      <c r="K1353" s="82"/>
      <c r="L1353" s="82"/>
      <c r="M1353" s="82"/>
      <c r="P1353" s="82"/>
      <c r="T1353" s="158"/>
    </row>
    <row r="1354" spans="1:20" ht="24.75" customHeight="1" thickBot="1">
      <c r="B1354" s="408" t="s">
        <v>253</v>
      </c>
      <c r="C1354" s="409" t="s">
        <v>806</v>
      </c>
      <c r="D1354" s="376"/>
      <c r="E1354" s="376"/>
      <c r="F1354" s="376"/>
      <c r="G1354" s="376"/>
      <c r="H1354" s="377"/>
      <c r="I1354" s="409" t="s">
        <v>809</v>
      </c>
      <c r="J1354" s="376"/>
      <c r="K1354" s="376"/>
      <c r="L1354" s="376"/>
      <c r="M1354" s="376"/>
      <c r="N1354" s="377"/>
      <c r="O1354" s="316"/>
      <c r="P1354" s="316"/>
      <c r="Q1354" s="316"/>
      <c r="R1354" s="316"/>
      <c r="S1354" s="316"/>
      <c r="T1354" s="316"/>
    </row>
    <row r="1355" spans="1:20" ht="24.75" customHeight="1">
      <c r="B1355" s="367"/>
      <c r="C1355" s="340" t="s">
        <v>760</v>
      </c>
      <c r="D1355" s="341"/>
      <c r="E1355" s="342"/>
      <c r="F1355" s="343" t="s">
        <v>758</v>
      </c>
      <c r="G1355" s="338"/>
      <c r="H1355" s="339"/>
      <c r="I1355" s="340" t="s">
        <v>760</v>
      </c>
      <c r="J1355" s="341"/>
      <c r="K1355" s="342"/>
      <c r="L1355" s="343" t="s">
        <v>758</v>
      </c>
      <c r="M1355" s="338"/>
      <c r="N1355" s="339"/>
      <c r="O1355" s="316"/>
      <c r="P1355" s="316"/>
      <c r="Q1355" s="316"/>
      <c r="R1355" s="316"/>
      <c r="S1355" s="316"/>
      <c r="T1355" s="316"/>
    </row>
    <row r="1356" spans="1:20" ht="24.75" customHeight="1">
      <c r="B1356" s="367"/>
      <c r="C1356" s="345"/>
      <c r="D1356" s="378"/>
      <c r="E1356" s="176" t="s">
        <v>340</v>
      </c>
      <c r="F1356" s="378"/>
      <c r="G1356" s="378"/>
      <c r="H1356" s="180" t="s">
        <v>340</v>
      </c>
      <c r="I1356" s="345"/>
      <c r="J1356" s="378"/>
      <c r="K1356" s="176" t="s">
        <v>340</v>
      </c>
      <c r="L1356" s="378"/>
      <c r="M1356" s="378"/>
      <c r="N1356" s="156" t="s">
        <v>340</v>
      </c>
      <c r="O1356" s="316"/>
      <c r="P1356" s="316"/>
      <c r="Q1356" s="316"/>
      <c r="R1356" s="316"/>
      <c r="S1356" s="316"/>
      <c r="T1356" s="316"/>
    </row>
    <row r="1357" spans="1:20" ht="24.75" customHeight="1">
      <c r="B1357" s="170" t="s">
        <v>201</v>
      </c>
      <c r="C1357" s="396">
        <f>'●1-5DB'!TF5+'●1-5DB'!TG5+'●1-5DB'!TH5</f>
        <v>23871468</v>
      </c>
      <c r="D1357" s="397"/>
      <c r="E1357" s="177">
        <f>RANK(C1357,C$1357:D$1382)</f>
        <v>3</v>
      </c>
      <c r="F1357" s="398">
        <f>'●1-5DB'!UA5+'●1-5DB'!UB5+'●1-5DB'!UC5</f>
        <v>23763202</v>
      </c>
      <c r="G1357" s="397"/>
      <c r="H1357" s="177">
        <f>RANK(F1357,F$1357:G$1382)</f>
        <v>3</v>
      </c>
      <c r="I1357" s="396">
        <f t="shared" ref="I1357:I1382" si="108">C1357/C6</f>
        <v>42.387074779199473</v>
      </c>
      <c r="J1357" s="397"/>
      <c r="K1357" s="177">
        <f>RANK(I1357,I$1357:J$1382)</f>
        <v>24</v>
      </c>
      <c r="L1357" s="395">
        <f t="shared" ref="L1357:L1382" si="109">F1357/G6</f>
        <v>42.191087801032616</v>
      </c>
      <c r="M1357" s="328"/>
      <c r="N1357" s="157">
        <f>RANK(L1357,$L$1357:$M$1382)</f>
        <v>20</v>
      </c>
      <c r="O1357" s="315"/>
      <c r="P1357" s="315"/>
      <c r="Q1357" s="184"/>
      <c r="R1357" s="315"/>
      <c r="S1357" s="315"/>
      <c r="T1357" s="184"/>
    </row>
    <row r="1358" spans="1:20" ht="24.75" customHeight="1">
      <c r="B1358" s="170" t="s">
        <v>202</v>
      </c>
      <c r="C1358" s="327">
        <f>'●1-5DB'!TF6+'●1-5DB'!TG6+'●1-5DB'!TH6</f>
        <v>20694318</v>
      </c>
      <c r="D1358" s="328"/>
      <c r="E1358" s="177">
        <f t="shared" ref="E1358:E1382" si="110">RANK(C1358,C$1357:D$1382)</f>
        <v>4</v>
      </c>
      <c r="F1358" s="327">
        <f>'●1-5DB'!UA6+'●1-5DB'!UB6+'●1-5DB'!UC6</f>
        <v>18352737</v>
      </c>
      <c r="G1358" s="328"/>
      <c r="H1358" s="177">
        <f t="shared" ref="H1358:H1382" si="111">RANK(F1358,F$1357:G$1382)</f>
        <v>4</v>
      </c>
      <c r="I1358" s="327">
        <f t="shared" si="108"/>
        <v>113.29543737476595</v>
      </c>
      <c r="J1358" s="328"/>
      <c r="K1358" s="177">
        <f t="shared" ref="K1358:K1382" si="112">RANK(I1358,I$1357:J$1382)</f>
        <v>4</v>
      </c>
      <c r="L1358" s="327">
        <f t="shared" si="109"/>
        <v>101.08693281337784</v>
      </c>
      <c r="M1358" s="328"/>
      <c r="N1358" s="157">
        <f t="shared" ref="N1358:N1382" si="113">RANK(L1358,$L$1357:$M$1382)</f>
        <v>4</v>
      </c>
      <c r="O1358" s="315"/>
      <c r="P1358" s="315"/>
      <c r="Q1358" s="184"/>
      <c r="R1358" s="315"/>
      <c r="S1358" s="315"/>
      <c r="T1358" s="184"/>
    </row>
    <row r="1359" spans="1:20" ht="24.75" customHeight="1">
      <c r="B1359" s="170" t="s">
        <v>203</v>
      </c>
      <c r="C1359" s="327">
        <f>'●1-5DB'!TF7+'●1-5DB'!TG7+'●1-5DB'!TH7</f>
        <v>41414890</v>
      </c>
      <c r="D1359" s="328"/>
      <c r="E1359" s="177">
        <f t="shared" si="110"/>
        <v>2</v>
      </c>
      <c r="F1359" s="327">
        <f>'●1-5DB'!UA7+'●1-5DB'!UB7+'●1-5DB'!UC7</f>
        <v>39324271</v>
      </c>
      <c r="G1359" s="328"/>
      <c r="H1359" s="177">
        <f t="shared" si="111"/>
        <v>2</v>
      </c>
      <c r="I1359" s="327">
        <f t="shared" si="108"/>
        <v>285.81310126844352</v>
      </c>
      <c r="J1359" s="328"/>
      <c r="K1359" s="177">
        <f t="shared" si="112"/>
        <v>1</v>
      </c>
      <c r="L1359" s="327">
        <f t="shared" si="109"/>
        <v>273.15350365369119</v>
      </c>
      <c r="M1359" s="328"/>
      <c r="N1359" s="157">
        <f t="shared" si="113"/>
        <v>1</v>
      </c>
      <c r="O1359" s="315"/>
      <c r="P1359" s="315"/>
      <c r="Q1359" s="184"/>
      <c r="R1359" s="315"/>
      <c r="S1359" s="315"/>
      <c r="T1359" s="184"/>
    </row>
    <row r="1360" spans="1:20" ht="24.75" customHeight="1">
      <c r="B1360" s="170" t="s">
        <v>204</v>
      </c>
      <c r="C1360" s="327">
        <f>'●1-5DB'!TF8+'●1-5DB'!TG8+'●1-5DB'!TH8</f>
        <v>13133416</v>
      </c>
      <c r="D1360" s="328"/>
      <c r="E1360" s="177">
        <f t="shared" si="110"/>
        <v>9</v>
      </c>
      <c r="F1360" s="327">
        <f>'●1-5DB'!UA8+'●1-5DB'!UB8+'●1-5DB'!UC8</f>
        <v>12983054</v>
      </c>
      <c r="G1360" s="328"/>
      <c r="H1360" s="177">
        <f t="shared" si="111"/>
        <v>9</v>
      </c>
      <c r="I1360" s="327">
        <f t="shared" si="108"/>
        <v>70.467691482226698</v>
      </c>
      <c r="J1360" s="328"/>
      <c r="K1360" s="177">
        <f t="shared" si="112"/>
        <v>11</v>
      </c>
      <c r="L1360" s="327">
        <f t="shared" si="109"/>
        <v>70.140377415573113</v>
      </c>
      <c r="M1360" s="328"/>
      <c r="N1360" s="157">
        <f t="shared" si="113"/>
        <v>11</v>
      </c>
      <c r="O1360" s="315"/>
      <c r="P1360" s="315"/>
      <c r="Q1360" s="184"/>
      <c r="R1360" s="315"/>
      <c r="S1360" s="315"/>
      <c r="T1360" s="184"/>
    </row>
    <row r="1361" spans="2:20" ht="24.75" customHeight="1">
      <c r="B1361" s="170" t="s">
        <v>205</v>
      </c>
      <c r="C1361" s="327">
        <f>'●1-5DB'!TF9+'●1-5DB'!TG9+'●1-5DB'!TH9</f>
        <v>6351443</v>
      </c>
      <c r="D1361" s="328"/>
      <c r="E1361" s="177">
        <f t="shared" si="110"/>
        <v>17</v>
      </c>
      <c r="F1361" s="327">
        <f>'●1-5DB'!UA9+'●1-5DB'!UB9+'●1-5DB'!UC9</f>
        <v>5926857</v>
      </c>
      <c r="G1361" s="328"/>
      <c r="H1361" s="177">
        <f t="shared" si="111"/>
        <v>17</v>
      </c>
      <c r="I1361" s="327">
        <f t="shared" si="108"/>
        <v>46.961455991955518</v>
      </c>
      <c r="J1361" s="328"/>
      <c r="K1361" s="177">
        <f t="shared" si="112"/>
        <v>22</v>
      </c>
      <c r="L1361" s="327">
        <f t="shared" si="109"/>
        <v>43.584317503272395</v>
      </c>
      <c r="M1361" s="328"/>
      <c r="N1361" s="157">
        <f t="shared" si="113"/>
        <v>19</v>
      </c>
      <c r="O1361" s="315"/>
      <c r="P1361" s="315"/>
      <c r="Q1361" s="184"/>
      <c r="R1361" s="315"/>
      <c r="S1361" s="315"/>
      <c r="T1361" s="184"/>
    </row>
    <row r="1362" spans="2:20" ht="24.75" customHeight="1">
      <c r="B1362" s="170" t="s">
        <v>206</v>
      </c>
      <c r="C1362" s="327">
        <f>'●1-5DB'!TF10+'●1-5DB'!TG10+'●1-5DB'!TH10</f>
        <v>46448168</v>
      </c>
      <c r="D1362" s="328"/>
      <c r="E1362" s="177">
        <f t="shared" si="110"/>
        <v>1</v>
      </c>
      <c r="F1362" s="327">
        <f>'●1-5DB'!UA10+'●1-5DB'!UB10+'●1-5DB'!UC10</f>
        <v>44751885</v>
      </c>
      <c r="G1362" s="328"/>
      <c r="H1362" s="177">
        <f t="shared" si="111"/>
        <v>1</v>
      </c>
      <c r="I1362" s="327">
        <f t="shared" si="108"/>
        <v>179.57645348612431</v>
      </c>
      <c r="J1362" s="328"/>
      <c r="K1362" s="177">
        <f t="shared" si="112"/>
        <v>2</v>
      </c>
      <c r="L1362" s="327">
        <f t="shared" si="109"/>
        <v>173.45691860465115</v>
      </c>
      <c r="M1362" s="328"/>
      <c r="N1362" s="157">
        <f t="shared" si="113"/>
        <v>2</v>
      </c>
      <c r="O1362" s="315"/>
      <c r="P1362" s="315"/>
      <c r="Q1362" s="184"/>
      <c r="R1362" s="315"/>
      <c r="S1362" s="315"/>
      <c r="T1362" s="184"/>
    </row>
    <row r="1363" spans="2:20" ht="24.75" customHeight="1">
      <c r="B1363" s="170" t="s">
        <v>207</v>
      </c>
      <c r="C1363" s="327">
        <f>'●1-5DB'!TF11+'●1-5DB'!TG11+'●1-5DB'!TH11</f>
        <v>10615099</v>
      </c>
      <c r="D1363" s="328"/>
      <c r="E1363" s="177">
        <f t="shared" si="110"/>
        <v>11</v>
      </c>
      <c r="F1363" s="327">
        <f>'●1-5DB'!UA11+'●1-5DB'!UB11+'●1-5DB'!UC11</f>
        <v>9940491</v>
      </c>
      <c r="G1363" s="328"/>
      <c r="H1363" s="177">
        <f t="shared" si="111"/>
        <v>10</v>
      </c>
      <c r="I1363" s="327">
        <f t="shared" si="108"/>
        <v>93.736524672388825</v>
      </c>
      <c r="J1363" s="328"/>
      <c r="K1363" s="177">
        <f t="shared" si="112"/>
        <v>6</v>
      </c>
      <c r="L1363" s="327">
        <f t="shared" si="109"/>
        <v>88.133514793109256</v>
      </c>
      <c r="M1363" s="328"/>
      <c r="N1363" s="157">
        <f t="shared" si="113"/>
        <v>6</v>
      </c>
      <c r="O1363" s="315"/>
      <c r="P1363" s="315"/>
      <c r="Q1363" s="184"/>
      <c r="R1363" s="315"/>
      <c r="S1363" s="315"/>
      <c r="T1363" s="184"/>
    </row>
    <row r="1364" spans="2:20" ht="24.75" customHeight="1">
      <c r="B1364" s="170" t="s">
        <v>208</v>
      </c>
      <c r="C1364" s="327">
        <f>'●1-5DB'!TF12+'●1-5DB'!TG12+'●1-5DB'!TH12</f>
        <v>17402636</v>
      </c>
      <c r="D1364" s="328"/>
      <c r="E1364" s="177">
        <f t="shared" si="110"/>
        <v>6</v>
      </c>
      <c r="F1364" s="327">
        <f>'●1-5DB'!UA12+'●1-5DB'!UB12+'●1-5DB'!UC12</f>
        <v>16324141</v>
      </c>
      <c r="G1364" s="328"/>
      <c r="H1364" s="177">
        <f t="shared" si="111"/>
        <v>5</v>
      </c>
      <c r="I1364" s="327">
        <f t="shared" si="108"/>
        <v>74.858740584928142</v>
      </c>
      <c r="J1364" s="328"/>
      <c r="K1364" s="177">
        <f t="shared" si="112"/>
        <v>10</v>
      </c>
      <c r="L1364" s="327">
        <f t="shared" si="109"/>
        <v>71.009722210138932</v>
      </c>
      <c r="M1364" s="328"/>
      <c r="N1364" s="157">
        <f t="shared" si="113"/>
        <v>10</v>
      </c>
      <c r="O1364" s="315"/>
      <c r="P1364" s="315"/>
      <c r="Q1364" s="184"/>
      <c r="R1364" s="315"/>
      <c r="S1364" s="315"/>
      <c r="T1364" s="184"/>
    </row>
    <row r="1365" spans="2:20" ht="24.75" customHeight="1">
      <c r="B1365" s="170" t="s">
        <v>209</v>
      </c>
      <c r="C1365" s="327">
        <f>'●1-5DB'!TF13+'●1-5DB'!TG13+'●1-5DB'!TH13</f>
        <v>18574837</v>
      </c>
      <c r="D1365" s="328"/>
      <c r="E1365" s="177">
        <f t="shared" si="110"/>
        <v>5</v>
      </c>
      <c r="F1365" s="327">
        <f>'●1-5DB'!UA13+'●1-5DB'!UB13+'●1-5DB'!UC13</f>
        <v>13519955</v>
      </c>
      <c r="G1365" s="328"/>
      <c r="H1365" s="177">
        <f t="shared" si="111"/>
        <v>7</v>
      </c>
      <c r="I1365" s="327">
        <f t="shared" si="108"/>
        <v>43.324043364074434</v>
      </c>
      <c r="J1365" s="328"/>
      <c r="K1365" s="177">
        <f t="shared" si="112"/>
        <v>23</v>
      </c>
      <c r="L1365" s="327">
        <f t="shared" si="109"/>
        <v>31.546519604640526</v>
      </c>
      <c r="M1365" s="328"/>
      <c r="N1365" s="157">
        <f t="shared" si="113"/>
        <v>26</v>
      </c>
      <c r="O1365" s="315"/>
      <c r="P1365" s="315"/>
      <c r="Q1365" s="184"/>
      <c r="R1365" s="315"/>
      <c r="S1365" s="315"/>
      <c r="T1365" s="184"/>
    </row>
    <row r="1366" spans="2:20" ht="24.75" customHeight="1">
      <c r="B1366" s="170" t="s">
        <v>210</v>
      </c>
      <c r="C1366" s="327">
        <f>'●1-5DB'!TF14+'●1-5DB'!TG14+'●1-5DB'!TH14</f>
        <v>7314415</v>
      </c>
      <c r="D1366" s="328"/>
      <c r="E1366" s="177">
        <f t="shared" si="110"/>
        <v>15</v>
      </c>
      <c r="F1366" s="327">
        <f>'●1-5DB'!UA14+'●1-5DB'!UB14+'●1-5DB'!UC14</f>
        <v>6478111</v>
      </c>
      <c r="G1366" s="328"/>
      <c r="H1366" s="177">
        <f t="shared" si="111"/>
        <v>15</v>
      </c>
      <c r="I1366" s="327">
        <f t="shared" si="108"/>
        <v>60.817632287890376</v>
      </c>
      <c r="J1366" s="328"/>
      <c r="K1366" s="177">
        <f t="shared" si="112"/>
        <v>13</v>
      </c>
      <c r="L1366" s="327">
        <f t="shared" si="109"/>
        <v>54.274172873432249</v>
      </c>
      <c r="M1366" s="328"/>
      <c r="N1366" s="157">
        <f t="shared" si="113"/>
        <v>15</v>
      </c>
      <c r="O1366" s="315"/>
      <c r="P1366" s="315"/>
      <c r="Q1366" s="184"/>
      <c r="R1366" s="315"/>
      <c r="S1366" s="315"/>
      <c r="T1366" s="184"/>
    </row>
    <row r="1367" spans="2:20" ht="24.75" customHeight="1">
      <c r="B1367" s="170" t="s">
        <v>211</v>
      </c>
      <c r="C1367" s="327">
        <f>'●1-5DB'!TF15+'●1-5DB'!TG15+'●1-5DB'!TH15</f>
        <v>9904417</v>
      </c>
      <c r="D1367" s="328"/>
      <c r="E1367" s="177">
        <f t="shared" si="110"/>
        <v>12</v>
      </c>
      <c r="F1367" s="327">
        <f>'●1-5DB'!UA15+'●1-5DB'!UB15+'●1-5DB'!UC15</f>
        <v>9070341</v>
      </c>
      <c r="G1367" s="328"/>
      <c r="H1367" s="177">
        <f t="shared" si="111"/>
        <v>12</v>
      </c>
      <c r="I1367" s="327">
        <f t="shared" si="108"/>
        <v>51.772100487172516</v>
      </c>
      <c r="J1367" s="328"/>
      <c r="K1367" s="177">
        <f t="shared" si="112"/>
        <v>19</v>
      </c>
      <c r="L1367" s="327">
        <f t="shared" si="109"/>
        <v>47.767548779524446</v>
      </c>
      <c r="M1367" s="328"/>
      <c r="N1367" s="157">
        <f t="shared" si="113"/>
        <v>18</v>
      </c>
      <c r="O1367" s="315"/>
      <c r="P1367" s="315"/>
      <c r="Q1367" s="184"/>
      <c r="R1367" s="315"/>
      <c r="S1367" s="315"/>
      <c r="T1367" s="184"/>
    </row>
    <row r="1368" spans="2:20" ht="24.75" customHeight="1">
      <c r="B1368" s="170" t="s">
        <v>212</v>
      </c>
      <c r="C1368" s="327">
        <f>'●1-5DB'!TF16+'●1-5DB'!TG16+'●1-5DB'!TH16</f>
        <v>14594601</v>
      </c>
      <c r="D1368" s="328"/>
      <c r="E1368" s="177">
        <f t="shared" si="110"/>
        <v>8</v>
      </c>
      <c r="F1368" s="327">
        <f>'●1-5DB'!UA16+'●1-5DB'!UB16+'●1-5DB'!UC16</f>
        <v>14426572</v>
      </c>
      <c r="G1368" s="328"/>
      <c r="H1368" s="177">
        <f t="shared" si="111"/>
        <v>6</v>
      </c>
      <c r="I1368" s="327">
        <f t="shared" si="108"/>
        <v>79.031992722034801</v>
      </c>
      <c r="J1368" s="328"/>
      <c r="K1368" s="177">
        <f t="shared" si="112"/>
        <v>8</v>
      </c>
      <c r="L1368" s="327">
        <f t="shared" si="109"/>
        <v>78.580808218357305</v>
      </c>
      <c r="M1368" s="328"/>
      <c r="N1368" s="157">
        <f t="shared" si="113"/>
        <v>7</v>
      </c>
      <c r="O1368" s="315"/>
      <c r="P1368" s="315"/>
      <c r="Q1368" s="184"/>
      <c r="R1368" s="315"/>
      <c r="S1368" s="315"/>
      <c r="T1368" s="184"/>
    </row>
    <row r="1369" spans="2:20" ht="24.75" customHeight="1">
      <c r="B1369" s="170" t="s">
        <v>213</v>
      </c>
      <c r="C1369" s="327">
        <f>'●1-5DB'!TF17+'●1-5DB'!TG17+'●1-5DB'!TH17</f>
        <v>9798730</v>
      </c>
      <c r="D1369" s="328"/>
      <c r="E1369" s="177">
        <f t="shared" si="110"/>
        <v>13</v>
      </c>
      <c r="F1369" s="327">
        <f>'●1-5DB'!UA17+'●1-5DB'!UB17+'●1-5DB'!UC17</f>
        <v>9495945</v>
      </c>
      <c r="G1369" s="328"/>
      <c r="H1369" s="177">
        <f t="shared" si="111"/>
        <v>11</v>
      </c>
      <c r="I1369" s="327">
        <f t="shared" si="108"/>
        <v>64.884517077434481</v>
      </c>
      <c r="J1369" s="328"/>
      <c r="K1369" s="177">
        <f t="shared" si="112"/>
        <v>12</v>
      </c>
      <c r="L1369" s="327">
        <f t="shared" si="109"/>
        <v>62.995940002255551</v>
      </c>
      <c r="M1369" s="328"/>
      <c r="N1369" s="157">
        <f t="shared" si="113"/>
        <v>12</v>
      </c>
      <c r="O1369" s="315"/>
      <c r="P1369" s="315"/>
      <c r="Q1369" s="184"/>
      <c r="R1369" s="315"/>
      <c r="S1369" s="315"/>
      <c r="T1369" s="184"/>
    </row>
    <row r="1370" spans="2:20" ht="24.75" customHeight="1">
      <c r="B1370" s="170" t="s">
        <v>214</v>
      </c>
      <c r="C1370" s="327">
        <f>'●1-5DB'!TF18+'●1-5DB'!TG18+'●1-5DB'!TH18</f>
        <v>11313199</v>
      </c>
      <c r="D1370" s="328"/>
      <c r="E1370" s="177">
        <f t="shared" si="110"/>
        <v>10</v>
      </c>
      <c r="F1370" s="327">
        <f>'●1-5DB'!UA18+'●1-5DB'!UB18+'●1-5DB'!UC18</f>
        <v>4400618</v>
      </c>
      <c r="G1370" s="328"/>
      <c r="H1370" s="177">
        <f t="shared" si="111"/>
        <v>20</v>
      </c>
      <c r="I1370" s="327">
        <f t="shared" si="108"/>
        <v>92.980357186886167</v>
      </c>
      <c r="J1370" s="328"/>
      <c r="K1370" s="177">
        <f t="shared" si="112"/>
        <v>7</v>
      </c>
      <c r="L1370" s="327">
        <f t="shared" si="109"/>
        <v>36.472434027317334</v>
      </c>
      <c r="M1370" s="328"/>
      <c r="N1370" s="157">
        <f t="shared" si="113"/>
        <v>24</v>
      </c>
      <c r="O1370" s="315"/>
      <c r="P1370" s="315"/>
      <c r="Q1370" s="184"/>
      <c r="R1370" s="315"/>
      <c r="S1370" s="315"/>
      <c r="T1370" s="184"/>
    </row>
    <row r="1371" spans="2:20" ht="24.75" customHeight="1">
      <c r="B1371" s="170" t="s">
        <v>215</v>
      </c>
      <c r="C1371" s="327">
        <f>'●1-5DB'!TF19+'●1-5DB'!TG19+'●1-5DB'!TH19</f>
        <v>5907500</v>
      </c>
      <c r="D1371" s="328"/>
      <c r="E1371" s="177">
        <f t="shared" si="110"/>
        <v>19</v>
      </c>
      <c r="F1371" s="327">
        <f>'●1-5DB'!UA19+'●1-5DB'!UB19+'●1-5DB'!UC19</f>
        <v>5376453</v>
      </c>
      <c r="G1371" s="328"/>
      <c r="H1371" s="177">
        <f t="shared" si="111"/>
        <v>18</v>
      </c>
      <c r="I1371" s="327">
        <f t="shared" si="108"/>
        <v>78.014605866117293</v>
      </c>
      <c r="J1371" s="328"/>
      <c r="K1371" s="177">
        <f t="shared" si="112"/>
        <v>9</v>
      </c>
      <c r="L1371" s="327">
        <f t="shared" si="109"/>
        <v>71.256600222658108</v>
      </c>
      <c r="M1371" s="328"/>
      <c r="N1371" s="157">
        <f t="shared" si="113"/>
        <v>9</v>
      </c>
      <c r="O1371" s="315"/>
      <c r="P1371" s="315"/>
      <c r="Q1371" s="184"/>
      <c r="R1371" s="315"/>
      <c r="S1371" s="315"/>
      <c r="T1371" s="184"/>
    </row>
    <row r="1372" spans="2:20" ht="24.75" customHeight="1">
      <c r="B1372" s="171" t="s">
        <v>216</v>
      </c>
      <c r="C1372" s="332">
        <f>'●1-5DB'!TF20+'●1-5DB'!TG20+'●1-5DB'!TH20</f>
        <v>8310973</v>
      </c>
      <c r="D1372" s="333"/>
      <c r="E1372" s="178">
        <f t="shared" si="110"/>
        <v>14</v>
      </c>
      <c r="F1372" s="332">
        <f>'●1-5DB'!UA20+'●1-5DB'!UB20+'●1-5DB'!UC20</f>
        <v>8004904</v>
      </c>
      <c r="G1372" s="333"/>
      <c r="H1372" s="178">
        <f t="shared" si="111"/>
        <v>13</v>
      </c>
      <c r="I1372" s="332">
        <f t="shared" si="108"/>
        <v>142.35018155659085</v>
      </c>
      <c r="J1372" s="333"/>
      <c r="K1372" s="178">
        <f t="shared" si="112"/>
        <v>3</v>
      </c>
      <c r="L1372" s="332">
        <f t="shared" si="109"/>
        <v>136.70977217611093</v>
      </c>
      <c r="M1372" s="333"/>
      <c r="N1372" s="175">
        <f t="shared" si="113"/>
        <v>3</v>
      </c>
      <c r="O1372" s="315"/>
      <c r="P1372" s="315"/>
      <c r="Q1372" s="184"/>
      <c r="R1372" s="315"/>
      <c r="S1372" s="315"/>
      <c r="T1372" s="184"/>
    </row>
    <row r="1373" spans="2:20" ht="24.75" customHeight="1">
      <c r="B1373" s="170" t="s">
        <v>217</v>
      </c>
      <c r="C1373" s="327">
        <f>'●1-5DB'!TF21+'●1-5DB'!TG21+'●1-5DB'!TH21</f>
        <v>3956136</v>
      </c>
      <c r="D1373" s="328"/>
      <c r="E1373" s="177">
        <f t="shared" si="110"/>
        <v>24</v>
      </c>
      <c r="F1373" s="327">
        <f>'●1-5DB'!UA21+'●1-5DB'!UB21+'●1-5DB'!UC21</f>
        <v>3308608</v>
      </c>
      <c r="G1373" s="328"/>
      <c r="H1373" s="177">
        <f t="shared" si="111"/>
        <v>25</v>
      </c>
      <c r="I1373" s="327">
        <f t="shared" si="108"/>
        <v>48.37061671638871</v>
      </c>
      <c r="J1373" s="328"/>
      <c r="K1373" s="177">
        <f t="shared" si="112"/>
        <v>21</v>
      </c>
      <c r="L1373" s="327">
        <f t="shared" si="109"/>
        <v>40.944571633645602</v>
      </c>
      <c r="M1373" s="328"/>
      <c r="N1373" s="157">
        <f t="shared" si="113"/>
        <v>22</v>
      </c>
      <c r="O1373" s="315"/>
      <c r="P1373" s="315"/>
      <c r="Q1373" s="184"/>
      <c r="R1373" s="315"/>
      <c r="S1373" s="315"/>
      <c r="T1373" s="184"/>
    </row>
    <row r="1374" spans="2:20" ht="24.75" customHeight="1">
      <c r="B1374" s="170" t="s">
        <v>218</v>
      </c>
      <c r="C1374" s="327">
        <f>'●1-5DB'!TF22+'●1-5DB'!TG22+'●1-5DB'!TH22</f>
        <v>4266434</v>
      </c>
      <c r="D1374" s="328"/>
      <c r="E1374" s="177">
        <f t="shared" si="110"/>
        <v>21</v>
      </c>
      <c r="F1374" s="327">
        <f>'●1-5DB'!UA22+'●1-5DB'!UB22+'●1-5DB'!UC22</f>
        <v>3618515</v>
      </c>
      <c r="G1374" s="328"/>
      <c r="H1374" s="177">
        <f t="shared" si="111"/>
        <v>23</v>
      </c>
      <c r="I1374" s="327">
        <f t="shared" si="108"/>
        <v>49.772906507384683</v>
      </c>
      <c r="J1374" s="328"/>
      <c r="K1374" s="177">
        <f t="shared" si="112"/>
        <v>20</v>
      </c>
      <c r="L1374" s="327">
        <f t="shared" si="109"/>
        <v>42.10268194775729</v>
      </c>
      <c r="M1374" s="328"/>
      <c r="N1374" s="157">
        <f t="shared" si="113"/>
        <v>21</v>
      </c>
      <c r="O1374" s="315"/>
      <c r="P1374" s="315"/>
      <c r="Q1374" s="184"/>
      <c r="R1374" s="315"/>
      <c r="S1374" s="315"/>
      <c r="T1374" s="184"/>
    </row>
    <row r="1375" spans="2:20" ht="24.75" customHeight="1">
      <c r="B1375" s="170" t="s">
        <v>219</v>
      </c>
      <c r="C1375" s="327">
        <f>'●1-5DB'!TF23+'●1-5DB'!TG23+'●1-5DB'!TH23</f>
        <v>4116478</v>
      </c>
      <c r="D1375" s="328"/>
      <c r="E1375" s="177">
        <f t="shared" si="110"/>
        <v>23</v>
      </c>
      <c r="F1375" s="327">
        <f>'●1-5DB'!UA23+'●1-5DB'!UB23+'●1-5DB'!UC23</f>
        <v>3967700</v>
      </c>
      <c r="G1375" s="328"/>
      <c r="H1375" s="177">
        <f t="shared" si="111"/>
        <v>22</v>
      </c>
      <c r="I1375" s="327">
        <f t="shared" si="108"/>
        <v>55.000040082837863</v>
      </c>
      <c r="J1375" s="328"/>
      <c r="K1375" s="177">
        <f t="shared" si="112"/>
        <v>17</v>
      </c>
      <c r="L1375" s="327">
        <f t="shared" si="109"/>
        <v>53.250570393235805</v>
      </c>
      <c r="M1375" s="328"/>
      <c r="N1375" s="157">
        <f t="shared" si="113"/>
        <v>16</v>
      </c>
      <c r="O1375" s="315"/>
      <c r="P1375" s="315"/>
      <c r="Q1375" s="184"/>
      <c r="R1375" s="315"/>
      <c r="S1375" s="315"/>
      <c r="T1375" s="184"/>
    </row>
    <row r="1376" spans="2:20" ht="24.75" customHeight="1">
      <c r="B1376" s="170" t="s">
        <v>220</v>
      </c>
      <c r="C1376" s="327">
        <f>'●1-5DB'!TF24+'●1-5DB'!TG24+'●1-5DB'!TH24</f>
        <v>7036920</v>
      </c>
      <c r="D1376" s="328"/>
      <c r="E1376" s="177">
        <f t="shared" si="110"/>
        <v>16</v>
      </c>
      <c r="F1376" s="327">
        <f>'●1-5DB'!UA24+'●1-5DB'!UB24+'●1-5DB'!UC24</f>
        <v>6662455</v>
      </c>
      <c r="G1376" s="328"/>
      <c r="H1376" s="177">
        <f t="shared" si="111"/>
        <v>14</v>
      </c>
      <c r="I1376" s="327">
        <f t="shared" si="108"/>
        <v>60.232132157836169</v>
      </c>
      <c r="J1376" s="328"/>
      <c r="K1376" s="177">
        <f t="shared" si="112"/>
        <v>14</v>
      </c>
      <c r="L1376" s="327">
        <f t="shared" si="109"/>
        <v>57.008864777909935</v>
      </c>
      <c r="M1376" s="328"/>
      <c r="N1376" s="157">
        <f t="shared" si="113"/>
        <v>14</v>
      </c>
      <c r="O1376" s="315"/>
      <c r="P1376" s="315"/>
      <c r="Q1376" s="184"/>
      <c r="R1376" s="315"/>
      <c r="S1376" s="315"/>
      <c r="T1376" s="184"/>
    </row>
    <row r="1377" spans="1:20" ht="24.75" customHeight="1">
      <c r="B1377" s="170" t="s">
        <v>221</v>
      </c>
      <c r="C1377" s="327">
        <f>'●1-5DB'!TF25+'●1-5DB'!TG25+'●1-5DB'!TH25</f>
        <v>4221974</v>
      </c>
      <c r="D1377" s="328"/>
      <c r="E1377" s="177">
        <f t="shared" si="110"/>
        <v>22</v>
      </c>
      <c r="F1377" s="327">
        <f>'●1-5DB'!UA25+'●1-5DB'!UB25+'●1-5DB'!UC25</f>
        <v>3575372</v>
      </c>
      <c r="G1377" s="328"/>
      <c r="H1377" s="177">
        <f t="shared" si="111"/>
        <v>24</v>
      </c>
      <c r="I1377" s="327">
        <f t="shared" si="108"/>
        <v>58.242961000979456</v>
      </c>
      <c r="J1377" s="328"/>
      <c r="K1377" s="177">
        <f t="shared" si="112"/>
        <v>15</v>
      </c>
      <c r="L1377" s="327">
        <f t="shared" si="109"/>
        <v>49.494338159971207</v>
      </c>
      <c r="M1377" s="328"/>
      <c r="N1377" s="157">
        <f t="shared" si="113"/>
        <v>17</v>
      </c>
      <c r="O1377" s="315"/>
      <c r="P1377" s="315"/>
      <c r="Q1377" s="184"/>
      <c r="R1377" s="315"/>
      <c r="S1377" s="315"/>
      <c r="T1377" s="184"/>
    </row>
    <row r="1378" spans="1:20" ht="24.75" customHeight="1">
      <c r="B1378" s="170" t="s">
        <v>222</v>
      </c>
      <c r="C1378" s="327">
        <f>'●1-5DB'!TF26+'●1-5DB'!TG26+'●1-5DB'!TH26</f>
        <v>16581970</v>
      </c>
      <c r="D1378" s="328"/>
      <c r="E1378" s="177">
        <f t="shared" si="110"/>
        <v>7</v>
      </c>
      <c r="F1378" s="327">
        <f>'●1-5DB'!UA26+'●1-5DB'!UB26+'●1-5DB'!UC26</f>
        <v>13226474</v>
      </c>
      <c r="G1378" s="328"/>
      <c r="H1378" s="177">
        <f t="shared" si="111"/>
        <v>8</v>
      </c>
      <c r="I1378" s="327">
        <f t="shared" si="108"/>
        <v>111.49491675855948</v>
      </c>
      <c r="J1378" s="328"/>
      <c r="K1378" s="177">
        <f t="shared" si="112"/>
        <v>5</v>
      </c>
      <c r="L1378" s="327">
        <f t="shared" si="109"/>
        <v>89.191492518190344</v>
      </c>
      <c r="M1378" s="328"/>
      <c r="N1378" s="157">
        <f t="shared" si="113"/>
        <v>5</v>
      </c>
      <c r="O1378" s="315"/>
      <c r="P1378" s="315"/>
      <c r="Q1378" s="184"/>
      <c r="R1378" s="315"/>
      <c r="S1378" s="315"/>
      <c r="T1378" s="184"/>
    </row>
    <row r="1379" spans="1:20" ht="24.75" customHeight="1">
      <c r="B1379" s="170" t="s">
        <v>223</v>
      </c>
      <c r="C1379" s="327">
        <f>'●1-5DB'!TF27+'●1-5DB'!TG27+'●1-5DB'!TH27</f>
        <v>5116549</v>
      </c>
      <c r="D1379" s="328"/>
      <c r="E1379" s="177">
        <f t="shared" si="110"/>
        <v>20</v>
      </c>
      <c r="F1379" s="327">
        <f>'●1-5DB'!UA27+'●1-5DB'!UB27+'●1-5DB'!UC27</f>
        <v>5329034</v>
      </c>
      <c r="G1379" s="328"/>
      <c r="H1379" s="177">
        <f t="shared" si="111"/>
        <v>19</v>
      </c>
      <c r="I1379" s="327">
        <f t="shared" si="108"/>
        <v>56.90428738252794</v>
      </c>
      <c r="J1379" s="328"/>
      <c r="K1379" s="177">
        <f t="shared" si="112"/>
        <v>16</v>
      </c>
      <c r="L1379" s="327">
        <f t="shared" si="109"/>
        <v>59.816969547306627</v>
      </c>
      <c r="M1379" s="328"/>
      <c r="N1379" s="157">
        <f t="shared" si="113"/>
        <v>13</v>
      </c>
      <c r="O1379" s="315"/>
      <c r="P1379" s="315"/>
      <c r="Q1379" s="184"/>
      <c r="R1379" s="315"/>
      <c r="S1379" s="315"/>
      <c r="T1379" s="184"/>
    </row>
    <row r="1380" spans="1:20" ht="24.75" customHeight="1">
      <c r="B1380" s="170" t="s">
        <v>224</v>
      </c>
      <c r="C1380" s="327">
        <f>'●1-5DB'!TF28+'●1-5DB'!TG28+'●1-5DB'!TH28</f>
        <v>3060339</v>
      </c>
      <c r="D1380" s="328"/>
      <c r="E1380" s="177">
        <f t="shared" si="110"/>
        <v>26</v>
      </c>
      <c r="F1380" s="327">
        <f>'●1-5DB'!UA28+'●1-5DB'!UB28+'●1-5DB'!UC28</f>
        <v>4389949</v>
      </c>
      <c r="G1380" s="328"/>
      <c r="H1380" s="177">
        <f t="shared" si="111"/>
        <v>21</v>
      </c>
      <c r="I1380" s="327">
        <f t="shared" si="108"/>
        <v>54.776069446930371</v>
      </c>
      <c r="J1380" s="328"/>
      <c r="K1380" s="177">
        <f t="shared" si="112"/>
        <v>18</v>
      </c>
      <c r="L1380" s="327">
        <f t="shared" si="109"/>
        <v>78.05186330986416</v>
      </c>
      <c r="M1380" s="328"/>
      <c r="N1380" s="157">
        <f t="shared" si="113"/>
        <v>8</v>
      </c>
      <c r="O1380" s="315"/>
      <c r="P1380" s="315"/>
      <c r="Q1380" s="184"/>
      <c r="R1380" s="315"/>
      <c r="S1380" s="315"/>
      <c r="T1380" s="184"/>
    </row>
    <row r="1381" spans="1:20" ht="24.75" customHeight="1">
      <c r="B1381" s="170" t="s">
        <v>225</v>
      </c>
      <c r="C1381" s="327">
        <f>'●1-5DB'!TF29+'●1-5DB'!TG29+'●1-5DB'!TH29</f>
        <v>3124133</v>
      </c>
      <c r="D1381" s="328"/>
      <c r="E1381" s="177">
        <f t="shared" si="110"/>
        <v>25</v>
      </c>
      <c r="F1381" s="327">
        <f>'●1-5DB'!UA29+'●1-5DB'!UB29+'●1-5DB'!UC29</f>
        <v>3085270</v>
      </c>
      <c r="G1381" s="328"/>
      <c r="H1381" s="177">
        <f t="shared" si="111"/>
        <v>26</v>
      </c>
      <c r="I1381" s="327">
        <f t="shared" si="108"/>
        <v>38.576687040810029</v>
      </c>
      <c r="J1381" s="328"/>
      <c r="K1381" s="177">
        <f t="shared" si="112"/>
        <v>25</v>
      </c>
      <c r="L1381" s="327">
        <f t="shared" si="109"/>
        <v>37.901183003083425</v>
      </c>
      <c r="M1381" s="328"/>
      <c r="N1381" s="157">
        <f t="shared" si="113"/>
        <v>23</v>
      </c>
      <c r="O1381" s="315"/>
      <c r="P1381" s="315"/>
      <c r="Q1381" s="184"/>
      <c r="R1381" s="315"/>
      <c r="S1381" s="315"/>
      <c r="T1381" s="184"/>
    </row>
    <row r="1382" spans="1:20" ht="24.75" customHeight="1" thickBot="1">
      <c r="B1382" s="170" t="s">
        <v>226</v>
      </c>
      <c r="C1382" s="329">
        <f>'●1-5DB'!TF30+'●1-5DB'!TG30+'●1-5DB'!TH30</f>
        <v>5997856</v>
      </c>
      <c r="D1382" s="330"/>
      <c r="E1382" s="179">
        <f t="shared" si="110"/>
        <v>18</v>
      </c>
      <c r="F1382" s="327">
        <f>'●1-5DB'!UA30+'●1-5DB'!UB30+'●1-5DB'!UC30</f>
        <v>6339498</v>
      </c>
      <c r="G1382" s="328"/>
      <c r="H1382" s="177">
        <f t="shared" si="111"/>
        <v>16</v>
      </c>
      <c r="I1382" s="329">
        <f t="shared" si="108"/>
        <v>29.831471515682043</v>
      </c>
      <c r="J1382" s="330"/>
      <c r="K1382" s="179">
        <f t="shared" si="112"/>
        <v>26</v>
      </c>
      <c r="L1382" s="327">
        <f t="shared" si="109"/>
        <v>31.7308073477151</v>
      </c>
      <c r="M1382" s="328"/>
      <c r="N1382" s="157">
        <f t="shared" si="113"/>
        <v>25</v>
      </c>
      <c r="O1382" s="315"/>
      <c r="P1382" s="315"/>
      <c r="Q1382" s="184"/>
      <c r="R1382" s="315"/>
      <c r="S1382" s="315"/>
      <c r="T1382" s="184"/>
    </row>
    <row r="1383" spans="1:20" ht="38.25" customHeight="1">
      <c r="B1383" s="314"/>
      <c r="C1383" s="331"/>
      <c r="D1383" s="331"/>
      <c r="E1383" s="331"/>
      <c r="F1383" s="331"/>
      <c r="G1383" s="331"/>
      <c r="H1383" s="331"/>
      <c r="I1383" s="321" t="s">
        <v>810</v>
      </c>
      <c r="J1383" s="320"/>
      <c r="K1383" s="320"/>
      <c r="L1383" s="320"/>
      <c r="M1383" s="320"/>
      <c r="N1383" s="320"/>
      <c r="O1383" s="320"/>
      <c r="P1383" s="320"/>
      <c r="Q1383" s="320"/>
      <c r="R1383" s="320"/>
      <c r="S1383" s="320"/>
      <c r="T1383" s="320"/>
    </row>
    <row r="1384" spans="1:20" ht="11.25" customHeight="1">
      <c r="B1384" s="148"/>
      <c r="C1384" s="148"/>
      <c r="D1384" s="148"/>
      <c r="E1384" s="148"/>
      <c r="F1384" s="148"/>
      <c r="G1384" s="82"/>
      <c r="H1384" s="82"/>
      <c r="I1384" s="82"/>
      <c r="J1384" s="82"/>
      <c r="K1384" s="82"/>
      <c r="L1384" s="82"/>
      <c r="M1384" s="82"/>
      <c r="P1384" s="82"/>
    </row>
    <row r="1385" spans="1:20" ht="24.75" customHeight="1">
      <c r="A1385" s="172"/>
      <c r="B1385" s="172"/>
      <c r="C1385" s="172"/>
      <c r="D1385" s="172"/>
      <c r="E1385" s="172"/>
      <c r="F1385" s="172"/>
      <c r="G1385" s="172"/>
      <c r="H1385" s="172"/>
      <c r="I1385" s="172"/>
      <c r="J1385" s="172"/>
      <c r="K1385" s="172"/>
      <c r="L1385" s="172"/>
      <c r="M1385" s="172"/>
      <c r="N1385" s="172"/>
      <c r="O1385" s="172"/>
      <c r="P1385" s="172"/>
      <c r="Q1385" s="172"/>
      <c r="R1385" s="172"/>
      <c r="S1385" s="172"/>
      <c r="T1385" s="172"/>
    </row>
    <row r="1386" spans="1:20" ht="24.75" customHeight="1">
      <c r="B1386" s="85" t="s">
        <v>812</v>
      </c>
      <c r="C1386" s="317"/>
      <c r="D1386" s="317"/>
      <c r="E1386" s="132"/>
      <c r="F1386" s="132"/>
      <c r="G1386" s="82"/>
      <c r="H1386" s="158"/>
      <c r="I1386" s="82"/>
      <c r="J1386" s="82"/>
      <c r="K1386" s="82"/>
      <c r="L1386" s="82"/>
      <c r="M1386" s="82"/>
      <c r="P1386" s="82"/>
      <c r="T1386" s="158"/>
    </row>
    <row r="1387" spans="1:20" ht="24.75" customHeight="1" thickBot="1">
      <c r="B1387" s="334" t="s">
        <v>253</v>
      </c>
      <c r="C1387" s="337" t="s">
        <v>813</v>
      </c>
      <c r="D1387" s="338"/>
      <c r="E1387" s="338"/>
      <c r="F1387" s="338"/>
      <c r="G1387" s="338"/>
      <c r="H1387" s="339"/>
      <c r="I1387" s="337" t="s">
        <v>814</v>
      </c>
      <c r="J1387" s="338"/>
      <c r="K1387" s="338"/>
      <c r="L1387" s="338"/>
      <c r="M1387" s="338"/>
      <c r="N1387" s="339"/>
      <c r="O1387" s="319"/>
      <c r="P1387" s="319"/>
      <c r="Q1387" s="319"/>
      <c r="R1387" s="319"/>
      <c r="S1387" s="319"/>
      <c r="T1387" s="319"/>
    </row>
    <row r="1388" spans="1:20" ht="24.75" customHeight="1">
      <c r="B1388" s="335"/>
      <c r="C1388" s="340" t="s">
        <v>760</v>
      </c>
      <c r="D1388" s="341"/>
      <c r="E1388" s="342"/>
      <c r="F1388" s="343" t="s">
        <v>758</v>
      </c>
      <c r="G1388" s="338"/>
      <c r="H1388" s="344"/>
      <c r="I1388" s="340" t="s">
        <v>760</v>
      </c>
      <c r="J1388" s="341"/>
      <c r="K1388" s="342"/>
      <c r="L1388" s="343" t="s">
        <v>758</v>
      </c>
      <c r="M1388" s="338"/>
      <c r="N1388" s="339"/>
      <c r="O1388" s="319"/>
      <c r="P1388" s="319"/>
      <c r="Q1388" s="319"/>
      <c r="R1388" s="319"/>
      <c r="S1388" s="319"/>
      <c r="T1388" s="319"/>
    </row>
    <row r="1389" spans="1:20" ht="24.75" customHeight="1">
      <c r="B1389" s="336"/>
      <c r="C1389" s="345"/>
      <c r="D1389" s="346"/>
      <c r="E1389" s="176" t="s">
        <v>340</v>
      </c>
      <c r="F1389" s="345"/>
      <c r="G1389" s="346"/>
      <c r="H1389" s="180" t="s">
        <v>340</v>
      </c>
      <c r="I1389" s="345"/>
      <c r="J1389" s="346"/>
      <c r="K1389" s="176" t="s">
        <v>340</v>
      </c>
      <c r="L1389" s="345"/>
      <c r="M1389" s="346"/>
      <c r="N1389" s="156" t="s">
        <v>340</v>
      </c>
      <c r="O1389" s="319"/>
      <c r="P1389" s="319"/>
      <c r="Q1389" s="319"/>
      <c r="R1389" s="319"/>
      <c r="S1389" s="319"/>
      <c r="T1389" s="319"/>
    </row>
    <row r="1390" spans="1:20" ht="24.75" customHeight="1">
      <c r="B1390" s="170" t="s">
        <v>201</v>
      </c>
      <c r="C1390" s="327">
        <f>'●1-5DB'!TI5</f>
        <v>128967944</v>
      </c>
      <c r="D1390" s="328"/>
      <c r="E1390" s="177">
        <f>RANK(C1390,C$1390:D$1415)</f>
        <v>1</v>
      </c>
      <c r="F1390" s="327">
        <f>'●1-5DB'!UD5</f>
        <v>130148265</v>
      </c>
      <c r="G1390" s="328"/>
      <c r="H1390" s="177">
        <f>RANK(F1390,F$1390:G$1415)</f>
        <v>1</v>
      </c>
      <c r="I1390" s="327">
        <f t="shared" ref="I1390:I1415" si="114">C1390/C6</f>
        <v>229.00032316603276</v>
      </c>
      <c r="J1390" s="328"/>
      <c r="K1390" s="177">
        <f>RANK(I1390,I$1390:J$1415)</f>
        <v>9</v>
      </c>
      <c r="L1390" s="327">
        <f t="shared" ref="L1390:L1415" si="115">F1390/G6</f>
        <v>231.07563011782085</v>
      </c>
      <c r="M1390" s="328"/>
      <c r="N1390" s="157">
        <f>RANK(L1390,$L$1390:$M$1415)</f>
        <v>10</v>
      </c>
      <c r="O1390" s="318"/>
      <c r="P1390" s="318"/>
      <c r="Q1390" s="184"/>
      <c r="R1390" s="318"/>
      <c r="S1390" s="318"/>
      <c r="T1390" s="184"/>
    </row>
    <row r="1391" spans="1:20" ht="24.75" customHeight="1">
      <c r="B1391" s="170" t="s">
        <v>202</v>
      </c>
      <c r="C1391" s="327">
        <f>'●1-5DB'!TI6</f>
        <v>26464462</v>
      </c>
      <c r="D1391" s="328"/>
      <c r="E1391" s="177">
        <f t="shared" ref="E1391:E1415" si="116">RANK(C1391,C$1390:D$1415)</f>
        <v>11</v>
      </c>
      <c r="F1391" s="327">
        <f>'●1-5DB'!UD6</f>
        <v>29247118</v>
      </c>
      <c r="G1391" s="328"/>
      <c r="H1391" s="177">
        <f t="shared" ref="H1391:H1415" si="117">RANK(F1391,F$1390:G$1415)</f>
        <v>10</v>
      </c>
      <c r="I1391" s="327">
        <f t="shared" si="114"/>
        <v>144.88531572665858</v>
      </c>
      <c r="J1391" s="328"/>
      <c r="K1391" s="177">
        <f t="shared" ref="K1391:K1415" si="118">RANK(I1391,I$1390:J$1415)</f>
        <v>22</v>
      </c>
      <c r="L1391" s="327">
        <f t="shared" si="115"/>
        <v>161.0932174449475</v>
      </c>
      <c r="M1391" s="328"/>
      <c r="N1391" s="157">
        <f t="shared" ref="N1391:N1415" si="119">RANK(L1391,$L$1390:$M$1415)</f>
        <v>21</v>
      </c>
      <c r="O1391" s="318"/>
      <c r="P1391" s="318"/>
      <c r="Q1391" s="184"/>
      <c r="R1391" s="318"/>
      <c r="S1391" s="318"/>
      <c r="T1391" s="184"/>
    </row>
    <row r="1392" spans="1:20" ht="24.75" customHeight="1">
      <c r="B1392" s="170" t="s">
        <v>203</v>
      </c>
      <c r="C1392" s="327">
        <f>'●1-5DB'!TI7</f>
        <v>15899833</v>
      </c>
      <c r="D1392" s="328"/>
      <c r="E1392" s="177">
        <f t="shared" si="116"/>
        <v>21</v>
      </c>
      <c r="F1392" s="327">
        <f>'●1-5DB'!UD7</f>
        <v>17244874</v>
      </c>
      <c r="G1392" s="328"/>
      <c r="H1392" s="177">
        <f t="shared" si="117"/>
        <v>21</v>
      </c>
      <c r="I1392" s="327">
        <f t="shared" si="114"/>
        <v>109.72818180563415</v>
      </c>
      <c r="J1392" s="328"/>
      <c r="K1392" s="177">
        <f t="shared" si="118"/>
        <v>25</v>
      </c>
      <c r="L1392" s="327">
        <f t="shared" si="115"/>
        <v>119.78601594843155</v>
      </c>
      <c r="M1392" s="328"/>
      <c r="N1392" s="157">
        <f t="shared" si="119"/>
        <v>25</v>
      </c>
      <c r="O1392" s="318"/>
      <c r="P1392" s="318"/>
      <c r="Q1392" s="184"/>
      <c r="R1392" s="318"/>
      <c r="S1392" s="318"/>
      <c r="T1392" s="184"/>
    </row>
    <row r="1393" spans="2:20" ht="24.75" customHeight="1">
      <c r="B1393" s="170" t="s">
        <v>204</v>
      </c>
      <c r="C1393" s="327">
        <f>'●1-5DB'!TI8</f>
        <v>41337061</v>
      </c>
      <c r="D1393" s="328"/>
      <c r="E1393" s="177">
        <f t="shared" si="116"/>
        <v>5</v>
      </c>
      <c r="F1393" s="327">
        <f>'●1-5DB'!UD8</f>
        <v>43537065</v>
      </c>
      <c r="G1393" s="328"/>
      <c r="H1393" s="177">
        <f t="shared" si="117"/>
        <v>4</v>
      </c>
      <c r="I1393" s="327">
        <f t="shared" si="114"/>
        <v>221.79509590878604</v>
      </c>
      <c r="J1393" s="328"/>
      <c r="K1393" s="177">
        <f t="shared" si="118"/>
        <v>10</v>
      </c>
      <c r="L1393" s="327">
        <f t="shared" si="115"/>
        <v>235.20707613681179</v>
      </c>
      <c r="M1393" s="328"/>
      <c r="N1393" s="157">
        <f t="shared" si="119"/>
        <v>9</v>
      </c>
      <c r="O1393" s="318"/>
      <c r="P1393" s="318"/>
      <c r="Q1393" s="184"/>
      <c r="R1393" s="318"/>
      <c r="S1393" s="318"/>
      <c r="T1393" s="184"/>
    </row>
    <row r="1394" spans="2:20" ht="24.75" customHeight="1">
      <c r="B1394" s="170" t="s">
        <v>205</v>
      </c>
      <c r="C1394" s="327">
        <f>'●1-5DB'!TI9</f>
        <v>33429614</v>
      </c>
      <c r="D1394" s="328"/>
      <c r="E1394" s="177">
        <f t="shared" si="116"/>
        <v>9</v>
      </c>
      <c r="F1394" s="327">
        <f>'●1-5DB'!UD9</f>
        <v>33742316</v>
      </c>
      <c r="G1394" s="328"/>
      <c r="H1394" s="177">
        <f t="shared" si="117"/>
        <v>9</v>
      </c>
      <c r="I1394" s="327">
        <f t="shared" si="114"/>
        <v>247.17270495682007</v>
      </c>
      <c r="J1394" s="328"/>
      <c r="K1394" s="177">
        <f t="shared" si="118"/>
        <v>6</v>
      </c>
      <c r="L1394" s="327">
        <f t="shared" si="115"/>
        <v>248.13080758313356</v>
      </c>
      <c r="M1394" s="328"/>
      <c r="N1394" s="157">
        <f t="shared" si="119"/>
        <v>6</v>
      </c>
      <c r="O1394" s="318"/>
      <c r="P1394" s="318"/>
      <c r="Q1394" s="184"/>
      <c r="R1394" s="318"/>
      <c r="S1394" s="318"/>
      <c r="T1394" s="184"/>
    </row>
    <row r="1395" spans="2:20" ht="24.75" customHeight="1">
      <c r="B1395" s="170" t="s">
        <v>206</v>
      </c>
      <c r="C1395" s="327">
        <f>'●1-5DB'!TI10</f>
        <v>44391468</v>
      </c>
      <c r="D1395" s="328"/>
      <c r="E1395" s="177">
        <f t="shared" si="116"/>
        <v>4</v>
      </c>
      <c r="F1395" s="327">
        <f>'●1-5DB'!UD10</f>
        <v>40631812</v>
      </c>
      <c r="G1395" s="328"/>
      <c r="H1395" s="177">
        <f t="shared" si="117"/>
        <v>6</v>
      </c>
      <c r="I1395" s="327">
        <f t="shared" si="114"/>
        <v>171.62490431232456</v>
      </c>
      <c r="J1395" s="328"/>
      <c r="K1395" s="177">
        <f t="shared" si="118"/>
        <v>19</v>
      </c>
      <c r="L1395" s="327">
        <f t="shared" si="115"/>
        <v>157.48764341085271</v>
      </c>
      <c r="M1395" s="328"/>
      <c r="N1395" s="157">
        <f t="shared" si="119"/>
        <v>22</v>
      </c>
      <c r="O1395" s="318"/>
      <c r="P1395" s="318"/>
      <c r="Q1395" s="184"/>
      <c r="R1395" s="318"/>
      <c r="S1395" s="318"/>
      <c r="T1395" s="184"/>
    </row>
    <row r="1396" spans="2:20" ht="24.75" customHeight="1">
      <c r="B1396" s="170" t="s">
        <v>207</v>
      </c>
      <c r="C1396" s="327">
        <f>'●1-5DB'!TI11</f>
        <v>20885293</v>
      </c>
      <c r="D1396" s="328"/>
      <c r="E1396" s="177">
        <f t="shared" si="116"/>
        <v>16</v>
      </c>
      <c r="F1396" s="327">
        <f>'●1-5DB'!UD11</f>
        <v>21522773</v>
      </c>
      <c r="G1396" s="328"/>
      <c r="H1396" s="177">
        <f t="shared" si="117"/>
        <v>16</v>
      </c>
      <c r="I1396" s="327">
        <f t="shared" si="114"/>
        <v>184.42736922044435</v>
      </c>
      <c r="J1396" s="328"/>
      <c r="K1396" s="177">
        <f t="shared" si="118"/>
        <v>16</v>
      </c>
      <c r="L1396" s="327">
        <f t="shared" si="115"/>
        <v>190.82333383574638</v>
      </c>
      <c r="M1396" s="328"/>
      <c r="N1396" s="157">
        <f t="shared" si="119"/>
        <v>16</v>
      </c>
      <c r="O1396" s="318"/>
      <c r="P1396" s="318"/>
      <c r="Q1396" s="184"/>
      <c r="R1396" s="318"/>
      <c r="S1396" s="318"/>
      <c r="T1396" s="184"/>
    </row>
    <row r="1397" spans="2:20" ht="24.75" customHeight="1">
      <c r="B1397" s="170" t="s">
        <v>208</v>
      </c>
      <c r="C1397" s="327">
        <f>'●1-5DB'!TI12</f>
        <v>39235812</v>
      </c>
      <c r="D1397" s="328"/>
      <c r="E1397" s="177">
        <f t="shared" si="116"/>
        <v>7</v>
      </c>
      <c r="F1397" s="327">
        <f>'●1-5DB'!UD12</f>
        <v>39321748</v>
      </c>
      <c r="G1397" s="328"/>
      <c r="H1397" s="177">
        <f t="shared" si="117"/>
        <v>7</v>
      </c>
      <c r="I1397" s="327">
        <f t="shared" si="114"/>
        <v>168.77578041320928</v>
      </c>
      <c r="J1397" s="328"/>
      <c r="K1397" s="177">
        <f t="shared" si="118"/>
        <v>20</v>
      </c>
      <c r="L1397" s="327">
        <f t="shared" si="115"/>
        <v>171.04890249949975</v>
      </c>
      <c r="M1397" s="328"/>
      <c r="N1397" s="157">
        <f t="shared" si="119"/>
        <v>19</v>
      </c>
      <c r="O1397" s="318"/>
      <c r="P1397" s="318"/>
      <c r="Q1397" s="184"/>
      <c r="R1397" s="318"/>
      <c r="S1397" s="318"/>
      <c r="T1397" s="184"/>
    </row>
    <row r="1398" spans="2:20" ht="24.75" customHeight="1">
      <c r="B1398" s="170" t="s">
        <v>209</v>
      </c>
      <c r="C1398" s="327">
        <f>'●1-5DB'!TI13</f>
        <v>74309822</v>
      </c>
      <c r="D1398" s="328"/>
      <c r="E1398" s="177">
        <f t="shared" si="116"/>
        <v>2</v>
      </c>
      <c r="F1398" s="327">
        <f>'●1-5DB'!UD13</f>
        <v>74209705</v>
      </c>
      <c r="G1398" s="328"/>
      <c r="H1398" s="177">
        <f t="shared" si="117"/>
        <v>2</v>
      </c>
      <c r="I1398" s="327">
        <f t="shared" si="114"/>
        <v>173.32060306664613</v>
      </c>
      <c r="J1398" s="328"/>
      <c r="K1398" s="177">
        <f t="shared" si="118"/>
        <v>18</v>
      </c>
      <c r="L1398" s="327">
        <f t="shared" si="115"/>
        <v>173.15574745900338</v>
      </c>
      <c r="M1398" s="328"/>
      <c r="N1398" s="157">
        <f t="shared" si="119"/>
        <v>18</v>
      </c>
      <c r="O1398" s="318"/>
      <c r="P1398" s="318"/>
      <c r="Q1398" s="184"/>
      <c r="R1398" s="318"/>
      <c r="S1398" s="318"/>
      <c r="T1398" s="184"/>
    </row>
    <row r="1399" spans="2:20" ht="24.75" customHeight="1">
      <c r="B1399" s="170" t="s">
        <v>210</v>
      </c>
      <c r="C1399" s="327">
        <f>'●1-5DB'!TI14</f>
        <v>21914646</v>
      </c>
      <c r="D1399" s="328"/>
      <c r="E1399" s="177">
        <f t="shared" si="116"/>
        <v>15</v>
      </c>
      <c r="F1399" s="327">
        <f>'●1-5DB'!UD14</f>
        <v>24201316</v>
      </c>
      <c r="G1399" s="328"/>
      <c r="H1399" s="177">
        <f t="shared" si="117"/>
        <v>14</v>
      </c>
      <c r="I1399" s="327">
        <f t="shared" si="114"/>
        <v>182.21510293677454</v>
      </c>
      <c r="J1399" s="328"/>
      <c r="K1399" s="177">
        <f t="shared" si="118"/>
        <v>17</v>
      </c>
      <c r="L1399" s="327">
        <f t="shared" si="115"/>
        <v>202.76071347782741</v>
      </c>
      <c r="M1399" s="328"/>
      <c r="N1399" s="157">
        <f t="shared" si="119"/>
        <v>12</v>
      </c>
      <c r="O1399" s="318"/>
      <c r="P1399" s="318"/>
      <c r="Q1399" s="184"/>
      <c r="R1399" s="318"/>
      <c r="S1399" s="318"/>
      <c r="T1399" s="184"/>
    </row>
    <row r="1400" spans="2:20" ht="24.75" customHeight="1">
      <c r="B1400" s="170" t="s">
        <v>211</v>
      </c>
      <c r="C1400" s="327">
        <f>'●1-5DB'!TI15</f>
        <v>26523298</v>
      </c>
      <c r="D1400" s="328"/>
      <c r="E1400" s="177">
        <f t="shared" si="116"/>
        <v>10</v>
      </c>
      <c r="F1400" s="327">
        <f>'●1-5DB'!UD15</f>
        <v>27549964</v>
      </c>
      <c r="G1400" s="328"/>
      <c r="H1400" s="177">
        <f t="shared" si="117"/>
        <v>11</v>
      </c>
      <c r="I1400" s="327">
        <f t="shared" si="114"/>
        <v>138.64186547347734</v>
      </c>
      <c r="J1400" s="328"/>
      <c r="K1400" s="177">
        <f t="shared" si="118"/>
        <v>23</v>
      </c>
      <c r="L1400" s="327">
        <f t="shared" si="115"/>
        <v>145.08762672143666</v>
      </c>
      <c r="M1400" s="328"/>
      <c r="N1400" s="157">
        <f t="shared" si="119"/>
        <v>23</v>
      </c>
      <c r="O1400" s="318"/>
      <c r="P1400" s="318"/>
      <c r="Q1400" s="184"/>
      <c r="R1400" s="318"/>
      <c r="S1400" s="318"/>
      <c r="T1400" s="184"/>
    </row>
    <row r="1401" spans="2:20" ht="24.75" customHeight="1">
      <c r="B1401" s="170" t="s">
        <v>212</v>
      </c>
      <c r="C1401" s="327">
        <f>'●1-5DB'!TI16</f>
        <v>34153665</v>
      </c>
      <c r="D1401" s="328"/>
      <c r="E1401" s="177">
        <f t="shared" si="116"/>
        <v>8</v>
      </c>
      <c r="F1401" s="327">
        <f>'●1-5DB'!UD16</f>
        <v>34426017</v>
      </c>
      <c r="G1401" s="328"/>
      <c r="H1401" s="177">
        <f t="shared" si="117"/>
        <v>8</v>
      </c>
      <c r="I1401" s="327">
        <f t="shared" si="114"/>
        <v>184.94731056442137</v>
      </c>
      <c r="J1401" s="328"/>
      <c r="K1401" s="177">
        <f t="shared" si="118"/>
        <v>13</v>
      </c>
      <c r="L1401" s="327">
        <f t="shared" si="115"/>
        <v>187.51677388078807</v>
      </c>
      <c r="M1401" s="328"/>
      <c r="N1401" s="157">
        <f t="shared" si="119"/>
        <v>17</v>
      </c>
      <c r="O1401" s="318"/>
      <c r="P1401" s="318"/>
      <c r="Q1401" s="184"/>
      <c r="R1401" s="318"/>
      <c r="S1401" s="318"/>
      <c r="T1401" s="184"/>
    </row>
    <row r="1402" spans="2:20" ht="24.75" customHeight="1">
      <c r="B1402" s="170" t="s">
        <v>213</v>
      </c>
      <c r="C1402" s="327">
        <f>'●1-5DB'!TI17</f>
        <v>41140730</v>
      </c>
      <c r="D1402" s="328"/>
      <c r="E1402" s="177">
        <f t="shared" si="116"/>
        <v>6</v>
      </c>
      <c r="F1402" s="327">
        <f>'●1-5DB'!UD17</f>
        <v>41460506</v>
      </c>
      <c r="G1402" s="328"/>
      <c r="H1402" s="177">
        <f t="shared" si="117"/>
        <v>5</v>
      </c>
      <c r="I1402" s="327">
        <f t="shared" si="114"/>
        <v>272.42269133480778</v>
      </c>
      <c r="J1402" s="328"/>
      <c r="K1402" s="177">
        <f t="shared" si="118"/>
        <v>2</v>
      </c>
      <c r="L1402" s="327">
        <f t="shared" si="115"/>
        <v>275.04830203198907</v>
      </c>
      <c r="M1402" s="328"/>
      <c r="N1402" s="157">
        <f t="shared" si="119"/>
        <v>3</v>
      </c>
      <c r="O1402" s="318"/>
      <c r="P1402" s="318"/>
      <c r="Q1402" s="184"/>
      <c r="R1402" s="318"/>
      <c r="S1402" s="318"/>
      <c r="T1402" s="184"/>
    </row>
    <row r="1403" spans="2:20" ht="24.75" customHeight="1">
      <c r="B1403" s="170" t="s">
        <v>214</v>
      </c>
      <c r="C1403" s="327">
        <f>'●1-5DB'!TI18</f>
        <v>19947594</v>
      </c>
      <c r="D1403" s="328"/>
      <c r="E1403" s="177">
        <f t="shared" si="116"/>
        <v>18</v>
      </c>
      <c r="F1403" s="327">
        <f>'●1-5DB'!UD18</f>
        <v>20394544</v>
      </c>
      <c r="G1403" s="328"/>
      <c r="H1403" s="177">
        <f t="shared" si="117"/>
        <v>18</v>
      </c>
      <c r="I1403" s="327">
        <f t="shared" si="114"/>
        <v>163.94429331075918</v>
      </c>
      <c r="J1403" s="328"/>
      <c r="K1403" s="177">
        <f t="shared" si="118"/>
        <v>21</v>
      </c>
      <c r="L1403" s="327">
        <f t="shared" si="115"/>
        <v>169.03049993369581</v>
      </c>
      <c r="M1403" s="328"/>
      <c r="N1403" s="157">
        <f t="shared" si="119"/>
        <v>20</v>
      </c>
      <c r="O1403" s="318"/>
      <c r="P1403" s="318"/>
      <c r="Q1403" s="184"/>
      <c r="R1403" s="318"/>
      <c r="S1403" s="318"/>
      <c r="T1403" s="184"/>
    </row>
    <row r="1404" spans="2:20" ht="24.75" customHeight="1">
      <c r="B1404" s="170" t="s">
        <v>215</v>
      </c>
      <c r="C1404" s="327">
        <f>'●1-5DB'!TI19</f>
        <v>13998570</v>
      </c>
      <c r="D1404" s="328"/>
      <c r="E1404" s="177">
        <f t="shared" si="116"/>
        <v>24</v>
      </c>
      <c r="F1404" s="327">
        <f>'●1-5DB'!UD19</f>
        <v>14705115</v>
      </c>
      <c r="G1404" s="328"/>
      <c r="H1404" s="177">
        <f t="shared" si="117"/>
        <v>23</v>
      </c>
      <c r="I1404" s="327">
        <f t="shared" si="114"/>
        <v>184.86549661265403</v>
      </c>
      <c r="J1404" s="328"/>
      <c r="K1404" s="177">
        <f t="shared" si="118"/>
        <v>14</v>
      </c>
      <c r="L1404" s="327">
        <f t="shared" si="115"/>
        <v>194.89364099029848</v>
      </c>
      <c r="M1404" s="328"/>
      <c r="N1404" s="157">
        <f t="shared" si="119"/>
        <v>14</v>
      </c>
      <c r="O1404" s="318"/>
      <c r="P1404" s="318"/>
      <c r="Q1404" s="184"/>
      <c r="R1404" s="318"/>
      <c r="S1404" s="318"/>
      <c r="T1404" s="184"/>
    </row>
    <row r="1405" spans="2:20" ht="24.75" customHeight="1">
      <c r="B1405" s="171" t="s">
        <v>216</v>
      </c>
      <c r="C1405" s="332">
        <f>'●1-5DB'!TI20</f>
        <v>7148712</v>
      </c>
      <c r="D1405" s="333"/>
      <c r="E1405" s="178">
        <f t="shared" si="116"/>
        <v>26</v>
      </c>
      <c r="F1405" s="332">
        <f>'●1-5DB'!UD20</f>
        <v>7257765</v>
      </c>
      <c r="G1405" s="333"/>
      <c r="H1405" s="178">
        <f t="shared" si="117"/>
        <v>26</v>
      </c>
      <c r="I1405" s="332">
        <f t="shared" si="114"/>
        <v>122.4429980816662</v>
      </c>
      <c r="J1405" s="333"/>
      <c r="K1405" s="178">
        <f t="shared" si="118"/>
        <v>24</v>
      </c>
      <c r="L1405" s="332">
        <f t="shared" si="115"/>
        <v>123.94994364176658</v>
      </c>
      <c r="M1405" s="333"/>
      <c r="N1405" s="175">
        <f t="shared" si="119"/>
        <v>24</v>
      </c>
      <c r="O1405" s="318"/>
      <c r="P1405" s="318"/>
      <c r="Q1405" s="184"/>
      <c r="R1405" s="318"/>
      <c r="S1405" s="318"/>
      <c r="T1405" s="184"/>
    </row>
    <row r="1406" spans="2:20" ht="24.75" customHeight="1">
      <c r="B1406" s="170" t="s">
        <v>217</v>
      </c>
      <c r="C1406" s="327">
        <f>'●1-5DB'!TI21</f>
        <v>19679600</v>
      </c>
      <c r="D1406" s="328"/>
      <c r="E1406" s="177">
        <f t="shared" si="116"/>
        <v>19</v>
      </c>
      <c r="F1406" s="327">
        <f>'●1-5DB'!UD21</f>
        <v>19916823</v>
      </c>
      <c r="G1406" s="328"/>
      <c r="H1406" s="177">
        <f t="shared" si="117"/>
        <v>19</v>
      </c>
      <c r="I1406" s="327">
        <f t="shared" si="114"/>
        <v>240.61720545801339</v>
      </c>
      <c r="J1406" s="328"/>
      <c r="K1406" s="177">
        <f t="shared" si="118"/>
        <v>7</v>
      </c>
      <c r="L1406" s="327">
        <f t="shared" si="115"/>
        <v>246.47398121449874</v>
      </c>
      <c r="M1406" s="328"/>
      <c r="N1406" s="157">
        <f t="shared" si="119"/>
        <v>7</v>
      </c>
      <c r="O1406" s="318"/>
      <c r="P1406" s="318"/>
      <c r="Q1406" s="184"/>
      <c r="R1406" s="318"/>
      <c r="S1406" s="318"/>
      <c r="T1406" s="184"/>
    </row>
    <row r="1407" spans="2:20" ht="24.75" customHeight="1">
      <c r="B1407" s="170" t="s">
        <v>218</v>
      </c>
      <c r="C1407" s="327">
        <f>'●1-5DB'!TI22</f>
        <v>20491270</v>
      </c>
      <c r="D1407" s="328"/>
      <c r="E1407" s="177">
        <f t="shared" si="116"/>
        <v>17</v>
      </c>
      <c r="F1407" s="327">
        <f>'●1-5DB'!UD22</f>
        <v>20480895</v>
      </c>
      <c r="G1407" s="328"/>
      <c r="H1407" s="177">
        <f t="shared" si="117"/>
        <v>17</v>
      </c>
      <c r="I1407" s="327">
        <f t="shared" si="114"/>
        <v>239.05445764016892</v>
      </c>
      <c r="J1407" s="328"/>
      <c r="K1407" s="177">
        <f t="shared" si="118"/>
        <v>8</v>
      </c>
      <c r="L1407" s="327">
        <f t="shared" si="115"/>
        <v>238.30234452265984</v>
      </c>
      <c r="M1407" s="328"/>
      <c r="N1407" s="157">
        <f t="shared" si="119"/>
        <v>8</v>
      </c>
      <c r="O1407" s="318"/>
      <c r="P1407" s="318"/>
      <c r="Q1407" s="184"/>
      <c r="R1407" s="318"/>
      <c r="S1407" s="318"/>
      <c r="T1407" s="184"/>
    </row>
    <row r="1408" spans="2:20" ht="24.75" customHeight="1">
      <c r="B1408" s="170" t="s">
        <v>219</v>
      </c>
      <c r="C1408" s="327">
        <f>'●1-5DB'!TI23</f>
        <v>19039212</v>
      </c>
      <c r="D1408" s="328"/>
      <c r="E1408" s="177">
        <f t="shared" si="116"/>
        <v>20</v>
      </c>
      <c r="F1408" s="327">
        <f>'●1-5DB'!UD23</f>
        <v>18682079</v>
      </c>
      <c r="G1408" s="328"/>
      <c r="H1408" s="177">
        <f t="shared" si="117"/>
        <v>20</v>
      </c>
      <c r="I1408" s="327">
        <f t="shared" si="114"/>
        <v>254.38188255728505</v>
      </c>
      <c r="J1408" s="328"/>
      <c r="K1408" s="177">
        <f t="shared" si="118"/>
        <v>5</v>
      </c>
      <c r="L1408" s="327">
        <f t="shared" si="115"/>
        <v>250.73250570393236</v>
      </c>
      <c r="M1408" s="328"/>
      <c r="N1408" s="157">
        <f t="shared" si="119"/>
        <v>5</v>
      </c>
      <c r="O1408" s="318"/>
      <c r="P1408" s="318"/>
      <c r="Q1408" s="184"/>
      <c r="R1408" s="318"/>
      <c r="S1408" s="318"/>
      <c r="T1408" s="184"/>
    </row>
    <row r="1409" spans="2:20" ht="24.75" customHeight="1">
      <c r="B1409" s="170" t="s">
        <v>220</v>
      </c>
      <c r="C1409" s="327">
        <f>'●1-5DB'!TI24</f>
        <v>24339666</v>
      </c>
      <c r="D1409" s="328"/>
      <c r="E1409" s="177">
        <f t="shared" si="116"/>
        <v>13</v>
      </c>
      <c r="F1409" s="327">
        <f>'●1-5DB'!UD24</f>
        <v>24519413</v>
      </c>
      <c r="G1409" s="328"/>
      <c r="H1409" s="177">
        <f t="shared" si="117"/>
        <v>13</v>
      </c>
      <c r="I1409" s="327">
        <f t="shared" si="114"/>
        <v>208.33404091414877</v>
      </c>
      <c r="J1409" s="328"/>
      <c r="K1409" s="177">
        <f t="shared" si="118"/>
        <v>11</v>
      </c>
      <c r="L1409" s="327">
        <f t="shared" si="115"/>
        <v>209.80613004526512</v>
      </c>
      <c r="M1409" s="328"/>
      <c r="N1409" s="157">
        <f t="shared" si="119"/>
        <v>11</v>
      </c>
      <c r="O1409" s="318"/>
      <c r="P1409" s="318"/>
      <c r="Q1409" s="184"/>
      <c r="R1409" s="318"/>
      <c r="S1409" s="318"/>
      <c r="T1409" s="184"/>
    </row>
    <row r="1410" spans="2:20" ht="24.75" customHeight="1">
      <c r="B1410" s="170" t="s">
        <v>221</v>
      </c>
      <c r="C1410" s="327">
        <f>'●1-5DB'!TI25</f>
        <v>14555253</v>
      </c>
      <c r="D1410" s="328"/>
      <c r="E1410" s="177">
        <f t="shared" si="116"/>
        <v>23</v>
      </c>
      <c r="F1410" s="327">
        <f>'●1-5DB'!UD25</f>
        <v>14219333</v>
      </c>
      <c r="G1410" s="328"/>
      <c r="H1410" s="177">
        <f t="shared" si="117"/>
        <v>24</v>
      </c>
      <c r="I1410" s="327">
        <f t="shared" si="114"/>
        <v>200.79257542523692</v>
      </c>
      <c r="J1410" s="328"/>
      <c r="K1410" s="177">
        <f t="shared" si="118"/>
        <v>12</v>
      </c>
      <c r="L1410" s="327">
        <f t="shared" si="115"/>
        <v>196.84007032309864</v>
      </c>
      <c r="M1410" s="328"/>
      <c r="N1410" s="157">
        <f t="shared" si="119"/>
        <v>13</v>
      </c>
      <c r="O1410" s="318"/>
      <c r="P1410" s="318"/>
      <c r="Q1410" s="184"/>
      <c r="R1410" s="318"/>
      <c r="S1410" s="318"/>
      <c r="T1410" s="184"/>
    </row>
    <row r="1411" spans="2:20" ht="24.75" customHeight="1">
      <c r="B1411" s="170" t="s">
        <v>222</v>
      </c>
      <c r="C1411" s="327">
        <f>'●1-5DB'!TI26</f>
        <v>15358403</v>
      </c>
      <c r="D1411" s="328"/>
      <c r="E1411" s="177">
        <f t="shared" si="116"/>
        <v>22</v>
      </c>
      <c r="F1411" s="327">
        <f>'●1-5DB'!UD26</f>
        <v>15714810</v>
      </c>
      <c r="G1411" s="328"/>
      <c r="H1411" s="177">
        <f t="shared" si="117"/>
        <v>22</v>
      </c>
      <c r="I1411" s="327">
        <f t="shared" si="114"/>
        <v>103.26781824049918</v>
      </c>
      <c r="J1411" s="328"/>
      <c r="K1411" s="177">
        <f t="shared" si="118"/>
        <v>26</v>
      </c>
      <c r="L1411" s="327">
        <f t="shared" si="115"/>
        <v>105.97135400861808</v>
      </c>
      <c r="M1411" s="328"/>
      <c r="N1411" s="157">
        <f t="shared" si="119"/>
        <v>26</v>
      </c>
      <c r="O1411" s="318"/>
      <c r="P1411" s="318"/>
      <c r="Q1411" s="184"/>
      <c r="R1411" s="318"/>
      <c r="S1411" s="318"/>
      <c r="T1411" s="184"/>
    </row>
    <row r="1412" spans="2:20" ht="24.75" customHeight="1">
      <c r="B1412" s="170" t="s">
        <v>223</v>
      </c>
      <c r="C1412" s="327">
        <f>'●1-5DB'!TI27</f>
        <v>23083995</v>
      </c>
      <c r="D1412" s="328"/>
      <c r="E1412" s="177">
        <f t="shared" si="116"/>
        <v>14</v>
      </c>
      <c r="F1412" s="327">
        <f>'●1-5DB'!UD27</f>
        <v>23616814</v>
      </c>
      <c r="G1412" s="328"/>
      <c r="H1412" s="177">
        <f t="shared" si="117"/>
        <v>15</v>
      </c>
      <c r="I1412" s="327">
        <f t="shared" si="114"/>
        <v>256.73130178501918</v>
      </c>
      <c r="J1412" s="328"/>
      <c r="K1412" s="177">
        <f t="shared" si="118"/>
        <v>4</v>
      </c>
      <c r="L1412" s="327">
        <f t="shared" si="115"/>
        <v>265.09236830585144</v>
      </c>
      <c r="M1412" s="328"/>
      <c r="N1412" s="157">
        <f t="shared" si="119"/>
        <v>4</v>
      </c>
      <c r="O1412" s="318"/>
      <c r="P1412" s="318"/>
      <c r="Q1412" s="184"/>
      <c r="R1412" s="318"/>
      <c r="S1412" s="318"/>
      <c r="T1412" s="184"/>
    </row>
    <row r="1413" spans="2:20" ht="24.75" customHeight="1">
      <c r="B1413" s="170" t="s">
        <v>224</v>
      </c>
      <c r="C1413" s="327">
        <f>'●1-5DB'!TI28</f>
        <v>10327490</v>
      </c>
      <c r="D1413" s="328"/>
      <c r="E1413" s="177">
        <f t="shared" si="116"/>
        <v>25</v>
      </c>
      <c r="F1413" s="327">
        <f>'●1-5DB'!UD28</f>
        <v>10808373</v>
      </c>
      <c r="G1413" s="328"/>
      <c r="H1413" s="177">
        <f t="shared" si="117"/>
        <v>25</v>
      </c>
      <c r="I1413" s="327">
        <f t="shared" si="114"/>
        <v>184.84857705387506</v>
      </c>
      <c r="J1413" s="328"/>
      <c r="K1413" s="177">
        <f t="shared" si="118"/>
        <v>15</v>
      </c>
      <c r="L1413" s="327">
        <f t="shared" si="115"/>
        <v>192.16935139748239</v>
      </c>
      <c r="M1413" s="328"/>
      <c r="N1413" s="157">
        <f t="shared" si="119"/>
        <v>15</v>
      </c>
      <c r="O1413" s="318"/>
      <c r="P1413" s="318"/>
      <c r="Q1413" s="184"/>
      <c r="R1413" s="318"/>
      <c r="S1413" s="318"/>
      <c r="T1413" s="184"/>
    </row>
    <row r="1414" spans="2:20" ht="24.75" customHeight="1">
      <c r="B1414" s="170" t="s">
        <v>225</v>
      </c>
      <c r="C1414" s="327">
        <f>'●1-5DB'!TI29</f>
        <v>25960481</v>
      </c>
      <c r="D1414" s="328"/>
      <c r="E1414" s="177">
        <f t="shared" si="116"/>
        <v>12</v>
      </c>
      <c r="F1414" s="327">
        <f>'●1-5DB'!UD29</f>
        <v>27049467</v>
      </c>
      <c r="G1414" s="328"/>
      <c r="H1414" s="177">
        <f t="shared" si="117"/>
        <v>12</v>
      </c>
      <c r="I1414" s="327">
        <f t="shared" si="114"/>
        <v>320.55912823362348</v>
      </c>
      <c r="J1414" s="328"/>
      <c r="K1414" s="177">
        <f t="shared" si="118"/>
        <v>1</v>
      </c>
      <c r="L1414" s="327">
        <f t="shared" si="115"/>
        <v>332.29078780880309</v>
      </c>
      <c r="M1414" s="328"/>
      <c r="N1414" s="157">
        <f t="shared" si="119"/>
        <v>1</v>
      </c>
      <c r="O1414" s="318"/>
      <c r="P1414" s="318"/>
      <c r="Q1414" s="184"/>
      <c r="R1414" s="318"/>
      <c r="S1414" s="318"/>
      <c r="T1414" s="184"/>
    </row>
    <row r="1415" spans="2:20" ht="24.75" customHeight="1" thickBot="1">
      <c r="B1415" s="170" t="s">
        <v>226</v>
      </c>
      <c r="C1415" s="329">
        <f>'●1-5DB'!TI30</f>
        <v>54263324</v>
      </c>
      <c r="D1415" s="330"/>
      <c r="E1415" s="179">
        <f t="shared" si="116"/>
        <v>3</v>
      </c>
      <c r="F1415" s="327">
        <f>'●1-5DB'!UD30</f>
        <v>55409719</v>
      </c>
      <c r="G1415" s="328"/>
      <c r="H1415" s="177">
        <f t="shared" si="117"/>
        <v>3</v>
      </c>
      <c r="I1415" s="329">
        <f t="shared" si="114"/>
        <v>269.88890767838137</v>
      </c>
      <c r="J1415" s="330"/>
      <c r="K1415" s="179">
        <f t="shared" si="118"/>
        <v>3</v>
      </c>
      <c r="L1415" s="327">
        <f t="shared" si="115"/>
        <v>277.33980179188148</v>
      </c>
      <c r="M1415" s="328"/>
      <c r="N1415" s="157">
        <f t="shared" si="119"/>
        <v>2</v>
      </c>
      <c r="O1415" s="318"/>
      <c r="P1415" s="318"/>
      <c r="Q1415" s="184"/>
      <c r="R1415" s="318"/>
      <c r="S1415" s="318"/>
      <c r="T1415" s="184"/>
    </row>
    <row r="1416" spans="2:20" ht="38.25" customHeight="1">
      <c r="B1416" s="317"/>
      <c r="C1416" s="331"/>
      <c r="D1416" s="331"/>
      <c r="E1416" s="331"/>
      <c r="F1416" s="331"/>
      <c r="G1416" s="331"/>
      <c r="H1416" s="331"/>
      <c r="I1416" s="321" t="s">
        <v>815</v>
      </c>
      <c r="J1416" s="320"/>
      <c r="K1416" s="320"/>
      <c r="L1416" s="320"/>
      <c r="M1416" s="320"/>
      <c r="N1416" s="320"/>
      <c r="O1416" s="320"/>
      <c r="P1416" s="320"/>
      <c r="Q1416" s="320"/>
      <c r="R1416" s="320"/>
      <c r="S1416" s="320"/>
      <c r="T1416" s="320"/>
    </row>
    <row r="1417" spans="2:20" ht="11.25" customHeight="1">
      <c r="B1417" s="148"/>
      <c r="C1417" s="148"/>
      <c r="D1417" s="148"/>
      <c r="E1417" s="148"/>
      <c r="F1417" s="148"/>
      <c r="G1417" s="82"/>
      <c r="H1417" s="82"/>
      <c r="I1417" s="82"/>
      <c r="J1417" s="82"/>
      <c r="K1417" s="82"/>
      <c r="L1417" s="82"/>
      <c r="M1417" s="82"/>
      <c r="P1417" s="82"/>
    </row>
    <row r="1418" spans="2:20" ht="24.75" customHeight="1">
      <c r="C1418" s="189"/>
      <c r="D1418" s="189"/>
      <c r="E1418" s="189"/>
      <c r="F1418" s="189"/>
      <c r="G1418" s="189"/>
      <c r="H1418" s="189"/>
      <c r="I1418" s="189"/>
      <c r="J1418" s="189"/>
      <c r="K1418" s="189"/>
      <c r="L1418" s="189"/>
      <c r="M1418" s="189"/>
      <c r="P1418" s="189"/>
    </row>
    <row r="1419" spans="2:20" ht="24.75" customHeight="1">
      <c r="B1419" s="85" t="s">
        <v>581</v>
      </c>
      <c r="C1419" s="85"/>
      <c r="D1419" s="189"/>
      <c r="E1419" s="189"/>
      <c r="F1419" s="189"/>
      <c r="G1419" s="189"/>
      <c r="H1419" s="189"/>
      <c r="I1419" s="189"/>
      <c r="J1419" s="189"/>
      <c r="K1419" s="189"/>
      <c r="L1419" s="189"/>
      <c r="M1419" s="189"/>
      <c r="P1419" s="189"/>
      <c r="T1419" s="158" t="s">
        <v>593</v>
      </c>
    </row>
    <row r="1420" spans="2:20" ht="24.75" customHeight="1">
      <c r="B1420" s="408"/>
      <c r="C1420" s="408"/>
      <c r="D1420" s="408"/>
      <c r="E1420" s="408"/>
      <c r="F1420" s="410" t="s">
        <v>366</v>
      </c>
      <c r="G1420" s="410"/>
      <c r="H1420" s="410"/>
      <c r="I1420" s="410" t="s">
        <v>367</v>
      </c>
      <c r="J1420" s="410"/>
      <c r="K1420" s="410"/>
      <c r="L1420" s="425" t="s">
        <v>590</v>
      </c>
      <c r="M1420" s="425"/>
      <c r="N1420" s="425"/>
      <c r="O1420" s="408" t="s">
        <v>591</v>
      </c>
      <c r="P1420" s="408"/>
      <c r="Q1420" s="408"/>
      <c r="R1420" s="408" t="s">
        <v>592</v>
      </c>
      <c r="S1420" s="408"/>
      <c r="T1420" s="408"/>
    </row>
    <row r="1421" spans="2:20" ht="24.75" customHeight="1">
      <c r="B1421" s="424" t="s">
        <v>748</v>
      </c>
      <c r="C1421" s="424"/>
      <c r="D1421" s="424"/>
      <c r="E1421" s="424"/>
      <c r="F1421" s="416">
        <v>563592</v>
      </c>
      <c r="G1421" s="417"/>
      <c r="H1421" s="417"/>
      <c r="I1421" s="417">
        <v>563556</v>
      </c>
      <c r="J1421" s="417"/>
      <c r="K1421" s="417"/>
      <c r="L1421" s="414">
        <v>563444</v>
      </c>
      <c r="M1421" s="414"/>
      <c r="N1421" s="414"/>
      <c r="O1421" s="415">
        <v>28544766</v>
      </c>
      <c r="P1421" s="415"/>
      <c r="Q1421" s="415"/>
      <c r="R1421" s="415">
        <v>78493371</v>
      </c>
      <c r="S1421" s="415"/>
      <c r="T1421" s="415"/>
    </row>
    <row r="1422" spans="2:20" ht="24.75" customHeight="1">
      <c r="B1422" s="424"/>
      <c r="C1422" s="424"/>
      <c r="D1422" s="424"/>
      <c r="E1422" s="424"/>
      <c r="F1422" s="416"/>
      <c r="G1422" s="417"/>
      <c r="H1422" s="417"/>
      <c r="I1422" s="417"/>
      <c r="J1422" s="417"/>
      <c r="K1422" s="417"/>
      <c r="L1422" s="414"/>
      <c r="M1422" s="414"/>
      <c r="N1422" s="414"/>
      <c r="O1422" s="415"/>
      <c r="P1422" s="415"/>
      <c r="Q1422" s="415"/>
      <c r="R1422" s="415"/>
      <c r="S1422" s="415"/>
      <c r="T1422" s="415"/>
    </row>
    <row r="1423" spans="2:20" ht="24.75" customHeight="1">
      <c r="B1423" s="424" t="s">
        <v>589</v>
      </c>
      <c r="C1423" s="424"/>
      <c r="D1423" s="424"/>
      <c r="E1423" s="424"/>
      <c r="F1423" s="416">
        <v>296124622</v>
      </c>
      <c r="G1423" s="417"/>
      <c r="H1423" s="417"/>
      <c r="I1423" s="417">
        <v>26115383</v>
      </c>
      <c r="J1423" s="417"/>
      <c r="K1423" s="417"/>
      <c r="L1423" s="414">
        <v>26101393</v>
      </c>
      <c r="M1423" s="414"/>
      <c r="N1423" s="414"/>
      <c r="O1423" s="415">
        <v>26084401</v>
      </c>
      <c r="P1423" s="415"/>
      <c r="Q1423" s="415"/>
      <c r="R1423" s="415">
        <v>26067341</v>
      </c>
      <c r="S1423" s="415"/>
      <c r="T1423" s="415"/>
    </row>
    <row r="1424" spans="2:20" ht="24.75" customHeight="1">
      <c r="B1424" s="424"/>
      <c r="C1424" s="424"/>
      <c r="D1424" s="424"/>
      <c r="E1424" s="424"/>
      <c r="F1424" s="416"/>
      <c r="G1424" s="417"/>
      <c r="H1424" s="417"/>
      <c r="I1424" s="417"/>
      <c r="J1424" s="417"/>
      <c r="K1424" s="417"/>
      <c r="L1424" s="414"/>
      <c r="M1424" s="414"/>
      <c r="N1424" s="414"/>
      <c r="O1424" s="415"/>
      <c r="P1424" s="415"/>
      <c r="Q1424" s="415"/>
      <c r="R1424" s="415"/>
      <c r="S1424" s="415"/>
      <c r="T1424" s="415"/>
    </row>
    <row r="1425" spans="2:20" ht="24.75" customHeight="1">
      <c r="B1425" s="424" t="s">
        <v>594</v>
      </c>
      <c r="C1425" s="424"/>
      <c r="D1425" s="424"/>
      <c r="E1425" s="424"/>
      <c r="F1425" s="416">
        <v>2024721065</v>
      </c>
      <c r="G1425" s="417"/>
      <c r="H1425" s="417"/>
      <c r="I1425" s="417">
        <v>1523801213</v>
      </c>
      <c r="J1425" s="417"/>
      <c r="K1425" s="417"/>
      <c r="L1425" s="414">
        <v>1622833317</v>
      </c>
      <c r="M1425" s="414"/>
      <c r="N1425" s="414"/>
      <c r="O1425" s="415">
        <v>1261930160</v>
      </c>
      <c r="P1425" s="415"/>
      <c r="Q1425" s="415"/>
      <c r="R1425" s="415">
        <v>1261055877</v>
      </c>
      <c r="S1425" s="415"/>
      <c r="T1425" s="415"/>
    </row>
    <row r="1426" spans="2:20" ht="24.75" customHeight="1">
      <c r="B1426" s="424"/>
      <c r="C1426" s="424"/>
      <c r="D1426" s="424"/>
      <c r="E1426" s="424"/>
      <c r="F1426" s="416"/>
      <c r="G1426" s="417"/>
      <c r="H1426" s="417"/>
      <c r="I1426" s="417"/>
      <c r="J1426" s="417"/>
      <c r="K1426" s="417"/>
      <c r="L1426" s="414"/>
      <c r="M1426" s="414"/>
      <c r="N1426" s="414"/>
      <c r="O1426" s="415"/>
      <c r="P1426" s="415"/>
      <c r="Q1426" s="415"/>
      <c r="R1426" s="415"/>
      <c r="S1426" s="415"/>
      <c r="T1426" s="415"/>
    </row>
    <row r="1427" spans="2:20" ht="24.75" customHeight="1">
      <c r="B1427" s="424" t="s">
        <v>582</v>
      </c>
      <c r="C1427" s="424"/>
      <c r="D1427" s="424"/>
      <c r="E1427" s="424"/>
      <c r="F1427" s="416">
        <v>15350000</v>
      </c>
      <c r="G1427" s="417"/>
      <c r="H1427" s="417"/>
      <c r="I1427" s="417">
        <v>15350000</v>
      </c>
      <c r="J1427" s="417"/>
      <c r="K1427" s="417"/>
      <c r="L1427" s="414">
        <v>15350000</v>
      </c>
      <c r="M1427" s="414"/>
      <c r="N1427" s="414"/>
      <c r="O1427" s="415">
        <v>15350000</v>
      </c>
      <c r="P1427" s="415"/>
      <c r="Q1427" s="415"/>
      <c r="R1427" s="415">
        <v>15350000</v>
      </c>
      <c r="S1427" s="415"/>
      <c r="T1427" s="415"/>
    </row>
    <row r="1428" spans="2:20" ht="24.75" customHeight="1">
      <c r="B1428" s="424"/>
      <c r="C1428" s="424"/>
      <c r="D1428" s="424"/>
      <c r="E1428" s="424"/>
      <c r="F1428" s="416"/>
      <c r="G1428" s="417"/>
      <c r="H1428" s="417"/>
      <c r="I1428" s="417"/>
      <c r="J1428" s="417"/>
      <c r="K1428" s="417"/>
      <c r="L1428" s="414"/>
      <c r="M1428" s="414"/>
      <c r="N1428" s="414"/>
      <c r="O1428" s="415"/>
      <c r="P1428" s="415"/>
      <c r="Q1428" s="415"/>
      <c r="R1428" s="415"/>
      <c r="S1428" s="415"/>
      <c r="T1428" s="415"/>
    </row>
    <row r="1429" spans="2:20" ht="24.75" customHeight="1">
      <c r="B1429" s="424" t="s">
        <v>583</v>
      </c>
      <c r="C1429" s="424"/>
      <c r="D1429" s="424"/>
      <c r="E1429" s="424"/>
      <c r="F1429" s="416">
        <v>298603332</v>
      </c>
      <c r="G1429" s="417"/>
      <c r="H1429" s="417"/>
      <c r="I1429" s="417">
        <v>298375139</v>
      </c>
      <c r="J1429" s="417"/>
      <c r="K1429" s="417"/>
      <c r="L1429" s="418">
        <v>298215290</v>
      </c>
      <c r="M1429" s="419"/>
      <c r="N1429" s="420"/>
      <c r="O1429" s="415">
        <v>298021103</v>
      </c>
      <c r="P1429" s="415"/>
      <c r="Q1429" s="415"/>
      <c r="R1429" s="415">
        <v>314123504</v>
      </c>
      <c r="S1429" s="415"/>
      <c r="T1429" s="415"/>
    </row>
    <row r="1430" spans="2:20" ht="24.75" customHeight="1">
      <c r="B1430" s="424"/>
      <c r="C1430" s="424"/>
      <c r="D1430" s="424"/>
      <c r="E1430" s="424"/>
      <c r="F1430" s="416"/>
      <c r="G1430" s="417"/>
      <c r="H1430" s="417"/>
      <c r="I1430" s="417"/>
      <c r="J1430" s="417"/>
      <c r="K1430" s="417"/>
      <c r="L1430" s="421"/>
      <c r="M1430" s="422"/>
      <c r="N1430" s="423"/>
      <c r="O1430" s="415"/>
      <c r="P1430" s="415"/>
      <c r="Q1430" s="415"/>
      <c r="R1430" s="415"/>
      <c r="S1430" s="415"/>
      <c r="T1430" s="415"/>
    </row>
    <row r="1431" spans="2:20" ht="24.75" customHeight="1">
      <c r="B1431" s="424" t="s">
        <v>584</v>
      </c>
      <c r="C1431" s="424"/>
      <c r="D1431" s="424"/>
      <c r="E1431" s="424"/>
      <c r="F1431" s="416">
        <v>2717352237</v>
      </c>
      <c r="G1431" s="417"/>
      <c r="H1431" s="417"/>
      <c r="I1431" s="417">
        <v>2699786407</v>
      </c>
      <c r="J1431" s="417"/>
      <c r="K1431" s="417"/>
      <c r="L1431" s="418">
        <v>2191594226</v>
      </c>
      <c r="M1431" s="419"/>
      <c r="N1431" s="420"/>
      <c r="O1431" s="415">
        <v>2376112547</v>
      </c>
      <c r="P1431" s="415"/>
      <c r="Q1431" s="415"/>
      <c r="R1431" s="415">
        <v>1942923128</v>
      </c>
      <c r="S1431" s="415"/>
      <c r="T1431" s="415"/>
    </row>
    <row r="1432" spans="2:20" ht="24.75" customHeight="1">
      <c r="B1432" s="424"/>
      <c r="C1432" s="424"/>
      <c r="D1432" s="424"/>
      <c r="E1432" s="424"/>
      <c r="F1432" s="416"/>
      <c r="G1432" s="417"/>
      <c r="H1432" s="417"/>
      <c r="I1432" s="417"/>
      <c r="J1432" s="417"/>
      <c r="K1432" s="417"/>
      <c r="L1432" s="421"/>
      <c r="M1432" s="422"/>
      <c r="N1432" s="423"/>
      <c r="O1432" s="415"/>
      <c r="P1432" s="415"/>
      <c r="Q1432" s="415"/>
      <c r="R1432" s="415"/>
      <c r="S1432" s="415"/>
      <c r="T1432" s="415"/>
    </row>
    <row r="1433" spans="2:20" ht="24.75" customHeight="1">
      <c r="B1433" s="424" t="s">
        <v>585</v>
      </c>
      <c r="C1433" s="424"/>
      <c r="D1433" s="424"/>
      <c r="E1433" s="424"/>
      <c r="F1433" s="416">
        <v>1671370311</v>
      </c>
      <c r="G1433" s="417"/>
      <c r="H1433" s="417"/>
      <c r="I1433" s="417">
        <v>1730252025</v>
      </c>
      <c r="J1433" s="417"/>
      <c r="K1433" s="417"/>
      <c r="L1433" s="418">
        <v>1729367673</v>
      </c>
      <c r="M1433" s="419"/>
      <c r="N1433" s="420"/>
      <c r="O1433" s="415">
        <v>1753289939</v>
      </c>
      <c r="P1433" s="415"/>
      <c r="Q1433" s="415"/>
      <c r="R1433" s="415">
        <v>1752247601</v>
      </c>
      <c r="S1433" s="415"/>
      <c r="T1433" s="415"/>
    </row>
    <row r="1434" spans="2:20" ht="24.75" customHeight="1">
      <c r="B1434" s="424"/>
      <c r="C1434" s="424"/>
      <c r="D1434" s="424"/>
      <c r="E1434" s="424"/>
      <c r="F1434" s="416"/>
      <c r="G1434" s="417"/>
      <c r="H1434" s="417"/>
      <c r="I1434" s="417"/>
      <c r="J1434" s="417"/>
      <c r="K1434" s="417"/>
      <c r="L1434" s="421"/>
      <c r="M1434" s="422"/>
      <c r="N1434" s="423"/>
      <c r="O1434" s="415"/>
      <c r="P1434" s="415"/>
      <c r="Q1434" s="415"/>
      <c r="R1434" s="415"/>
      <c r="S1434" s="415"/>
      <c r="T1434" s="415"/>
    </row>
    <row r="1435" spans="2:20" ht="24.75" customHeight="1">
      <c r="B1435" s="424" t="s">
        <v>747</v>
      </c>
      <c r="C1435" s="424"/>
      <c r="D1435" s="424"/>
      <c r="E1435" s="424"/>
      <c r="F1435" s="416">
        <v>417510776</v>
      </c>
      <c r="G1435" s="417"/>
      <c r="H1435" s="417"/>
      <c r="I1435" s="417">
        <v>419075112</v>
      </c>
      <c r="J1435" s="417"/>
      <c r="K1435" s="417"/>
      <c r="L1435" s="418">
        <v>417119486</v>
      </c>
      <c r="M1435" s="419"/>
      <c r="N1435" s="420"/>
      <c r="O1435" s="415">
        <v>427219606</v>
      </c>
      <c r="P1435" s="415"/>
      <c r="Q1435" s="415"/>
      <c r="R1435" s="415">
        <v>426875830</v>
      </c>
      <c r="S1435" s="415"/>
      <c r="T1435" s="415"/>
    </row>
    <row r="1436" spans="2:20" ht="24.75" customHeight="1">
      <c r="B1436" s="424"/>
      <c r="C1436" s="424"/>
      <c r="D1436" s="424"/>
      <c r="E1436" s="424"/>
      <c r="F1436" s="416"/>
      <c r="G1436" s="417"/>
      <c r="H1436" s="417"/>
      <c r="I1436" s="417"/>
      <c r="J1436" s="417"/>
      <c r="K1436" s="417"/>
      <c r="L1436" s="421"/>
      <c r="M1436" s="422"/>
      <c r="N1436" s="423"/>
      <c r="O1436" s="415"/>
      <c r="P1436" s="415"/>
      <c r="Q1436" s="415"/>
      <c r="R1436" s="415"/>
      <c r="S1436" s="415"/>
      <c r="T1436" s="415"/>
    </row>
    <row r="1437" spans="2:20" ht="24.75" customHeight="1">
      <c r="B1437" s="424" t="s">
        <v>586</v>
      </c>
      <c r="C1437" s="424"/>
      <c r="D1437" s="424"/>
      <c r="E1437" s="424"/>
      <c r="F1437" s="416">
        <v>386564822</v>
      </c>
      <c r="G1437" s="417"/>
      <c r="H1437" s="417"/>
      <c r="I1437" s="417">
        <v>244433923</v>
      </c>
      <c r="J1437" s="417"/>
      <c r="K1437" s="417"/>
      <c r="L1437" s="418">
        <v>112503391</v>
      </c>
      <c r="M1437" s="419"/>
      <c r="N1437" s="420"/>
      <c r="O1437" s="415">
        <v>28006762</v>
      </c>
      <c r="P1437" s="415"/>
      <c r="Q1437" s="415"/>
      <c r="R1437" s="415">
        <v>66828732</v>
      </c>
      <c r="S1437" s="415"/>
      <c r="T1437" s="415"/>
    </row>
    <row r="1438" spans="2:20" ht="24.75" customHeight="1">
      <c r="B1438" s="424"/>
      <c r="C1438" s="424"/>
      <c r="D1438" s="424"/>
      <c r="E1438" s="424"/>
      <c r="F1438" s="416"/>
      <c r="G1438" s="417"/>
      <c r="H1438" s="417"/>
      <c r="I1438" s="417"/>
      <c r="J1438" s="417"/>
      <c r="K1438" s="417"/>
      <c r="L1438" s="421"/>
      <c r="M1438" s="422"/>
      <c r="N1438" s="423"/>
      <c r="O1438" s="415"/>
      <c r="P1438" s="415"/>
      <c r="Q1438" s="415"/>
      <c r="R1438" s="415"/>
      <c r="S1438" s="415"/>
      <c r="T1438" s="415"/>
    </row>
    <row r="1439" spans="2:20" ht="24.75" customHeight="1">
      <c r="B1439" s="424" t="s">
        <v>587</v>
      </c>
      <c r="C1439" s="424"/>
      <c r="D1439" s="424"/>
      <c r="E1439" s="424"/>
      <c r="F1439" s="416">
        <v>325360633</v>
      </c>
      <c r="G1439" s="417"/>
      <c r="H1439" s="417"/>
      <c r="I1439" s="417">
        <v>599953033</v>
      </c>
      <c r="J1439" s="417"/>
      <c r="K1439" s="417"/>
      <c r="L1439" s="414">
        <v>701177033</v>
      </c>
      <c r="M1439" s="414"/>
      <c r="N1439" s="414"/>
      <c r="O1439" s="415">
        <v>717454033</v>
      </c>
      <c r="P1439" s="415"/>
      <c r="Q1439" s="415"/>
      <c r="R1439" s="415">
        <v>584813033</v>
      </c>
      <c r="S1439" s="415"/>
      <c r="T1439" s="415"/>
    </row>
    <row r="1440" spans="2:20" ht="24.75" customHeight="1">
      <c r="B1440" s="424"/>
      <c r="C1440" s="424"/>
      <c r="D1440" s="424"/>
      <c r="E1440" s="424"/>
      <c r="F1440" s="416"/>
      <c r="G1440" s="417"/>
      <c r="H1440" s="417"/>
      <c r="I1440" s="417"/>
      <c r="J1440" s="417"/>
      <c r="K1440" s="417"/>
      <c r="L1440" s="414"/>
      <c r="M1440" s="414"/>
      <c r="N1440" s="414"/>
      <c r="O1440" s="415"/>
      <c r="P1440" s="415"/>
      <c r="Q1440" s="415"/>
      <c r="R1440" s="415"/>
      <c r="S1440" s="415"/>
      <c r="T1440" s="415"/>
    </row>
    <row r="1441" spans="1:21" ht="24.75" customHeight="1">
      <c r="B1441" s="424" t="s">
        <v>746</v>
      </c>
      <c r="C1441" s="424"/>
      <c r="D1441" s="424"/>
      <c r="E1441" s="424"/>
      <c r="F1441" s="416">
        <v>544018000</v>
      </c>
      <c r="G1441" s="417"/>
      <c r="H1441" s="417"/>
      <c r="I1441" s="417">
        <v>691633000</v>
      </c>
      <c r="J1441" s="417"/>
      <c r="K1441" s="417"/>
      <c r="L1441" s="414">
        <v>504900000</v>
      </c>
      <c r="M1441" s="414"/>
      <c r="N1441" s="414"/>
      <c r="O1441" s="415">
        <v>299196000</v>
      </c>
      <c r="P1441" s="415"/>
      <c r="Q1441" s="415"/>
      <c r="R1441" s="415">
        <v>349006000</v>
      </c>
      <c r="S1441" s="415"/>
      <c r="T1441" s="415"/>
    </row>
    <row r="1442" spans="1:21" ht="24.75" customHeight="1">
      <c r="B1442" s="424"/>
      <c r="C1442" s="424"/>
      <c r="D1442" s="424"/>
      <c r="E1442" s="424"/>
      <c r="F1442" s="416"/>
      <c r="G1442" s="417"/>
      <c r="H1442" s="417"/>
      <c r="I1442" s="417"/>
      <c r="J1442" s="417"/>
      <c r="K1442" s="417"/>
      <c r="L1442" s="414"/>
      <c r="M1442" s="414"/>
      <c r="N1442" s="414"/>
      <c r="O1442" s="415"/>
      <c r="P1442" s="415"/>
      <c r="Q1442" s="415"/>
      <c r="R1442" s="415"/>
      <c r="S1442" s="415"/>
      <c r="T1442" s="415"/>
    </row>
    <row r="1443" spans="1:21" ht="24.75" customHeight="1">
      <c r="B1443" s="424" t="s">
        <v>588</v>
      </c>
      <c r="C1443" s="424"/>
      <c r="D1443" s="424"/>
      <c r="E1443" s="424"/>
      <c r="F1443" s="416">
        <v>997793405</v>
      </c>
      <c r="G1443" s="417"/>
      <c r="H1443" s="417"/>
      <c r="I1443" s="417">
        <v>996449852</v>
      </c>
      <c r="J1443" s="417"/>
      <c r="K1443" s="417"/>
      <c r="L1443" s="414">
        <v>844710417</v>
      </c>
      <c r="M1443" s="414"/>
      <c r="N1443" s="414"/>
      <c r="O1443" s="415">
        <v>587001845</v>
      </c>
      <c r="P1443" s="415"/>
      <c r="Q1443" s="415"/>
      <c r="R1443" s="415">
        <v>278537837</v>
      </c>
      <c r="S1443" s="415"/>
      <c r="T1443" s="415"/>
    </row>
    <row r="1444" spans="1:21" ht="24.75" customHeight="1">
      <c r="B1444" s="424"/>
      <c r="C1444" s="424"/>
      <c r="D1444" s="424"/>
      <c r="E1444" s="424"/>
      <c r="F1444" s="416"/>
      <c r="G1444" s="417"/>
      <c r="H1444" s="417"/>
      <c r="I1444" s="417"/>
      <c r="J1444" s="417"/>
      <c r="K1444" s="417"/>
      <c r="L1444" s="414"/>
      <c r="M1444" s="414"/>
      <c r="N1444" s="414"/>
      <c r="O1444" s="415"/>
      <c r="P1444" s="415"/>
      <c r="Q1444" s="415"/>
      <c r="R1444" s="415"/>
      <c r="S1444" s="415"/>
      <c r="T1444" s="415"/>
    </row>
    <row r="1445" spans="1:21" ht="24.75" customHeight="1">
      <c r="B1445" s="424" t="s">
        <v>745</v>
      </c>
      <c r="C1445" s="424"/>
      <c r="D1445" s="424"/>
      <c r="E1445" s="424"/>
      <c r="F1445" s="416">
        <v>6000000</v>
      </c>
      <c r="G1445" s="417"/>
      <c r="H1445" s="417"/>
      <c r="I1445" s="417">
        <v>6000000</v>
      </c>
      <c r="J1445" s="417"/>
      <c r="K1445" s="417"/>
      <c r="L1445" s="414">
        <v>6000000</v>
      </c>
      <c r="M1445" s="414"/>
      <c r="N1445" s="414"/>
      <c r="O1445" s="415">
        <v>6000000</v>
      </c>
      <c r="P1445" s="415"/>
      <c r="Q1445" s="415"/>
      <c r="R1445" s="415">
        <v>6000000</v>
      </c>
      <c r="S1445" s="415"/>
      <c r="T1445" s="415"/>
    </row>
    <row r="1446" spans="1:21" ht="24.75" customHeight="1">
      <c r="B1446" s="424"/>
      <c r="C1446" s="424"/>
      <c r="D1446" s="424"/>
      <c r="E1446" s="424"/>
      <c r="F1446" s="416"/>
      <c r="G1446" s="417"/>
      <c r="H1446" s="417"/>
      <c r="I1446" s="417"/>
      <c r="J1446" s="417"/>
      <c r="K1446" s="417"/>
      <c r="L1446" s="414"/>
      <c r="M1446" s="414"/>
      <c r="N1446" s="414"/>
      <c r="O1446" s="415"/>
      <c r="P1446" s="415"/>
      <c r="Q1446" s="415"/>
      <c r="R1446" s="415"/>
      <c r="S1446" s="415"/>
      <c r="T1446" s="415"/>
    </row>
    <row r="1447" spans="1:21" ht="24.75" customHeight="1">
      <c r="B1447" s="413" t="s">
        <v>595</v>
      </c>
      <c r="C1447" s="413"/>
      <c r="D1447" s="413"/>
      <c r="E1447" s="413"/>
      <c r="F1447" s="415">
        <f>SUM(F1421:H1446)</f>
        <v>9701332795</v>
      </c>
      <c r="G1447" s="415"/>
      <c r="H1447" s="415"/>
      <c r="I1447" s="415">
        <v>9251788643</v>
      </c>
      <c r="J1447" s="415"/>
      <c r="K1447" s="415"/>
      <c r="L1447" s="415">
        <v>8470435670</v>
      </c>
      <c r="M1447" s="415"/>
      <c r="N1447" s="415"/>
      <c r="O1447" s="415">
        <v>7824211162</v>
      </c>
      <c r="P1447" s="415"/>
      <c r="Q1447" s="415"/>
      <c r="R1447" s="415">
        <v>7102322254</v>
      </c>
      <c r="S1447" s="415"/>
      <c r="T1447" s="415"/>
    </row>
    <row r="1448" spans="1:21" ht="24.75" customHeight="1">
      <c r="B1448" s="413"/>
      <c r="C1448" s="413"/>
      <c r="D1448" s="413"/>
      <c r="E1448" s="413"/>
      <c r="F1448" s="415"/>
      <c r="G1448" s="415"/>
      <c r="H1448" s="415"/>
      <c r="I1448" s="415"/>
      <c r="J1448" s="415"/>
      <c r="K1448" s="415"/>
      <c r="L1448" s="415"/>
      <c r="M1448" s="415"/>
      <c r="N1448" s="415"/>
      <c r="O1448" s="415"/>
      <c r="P1448" s="415"/>
      <c r="Q1448" s="415"/>
      <c r="R1448" s="415"/>
      <c r="S1448" s="415"/>
      <c r="T1448" s="415"/>
    </row>
    <row r="1449" spans="1:21" ht="38.25" customHeight="1">
      <c r="B1449" s="360" t="s">
        <v>596</v>
      </c>
      <c r="C1449" s="360"/>
      <c r="D1449" s="360"/>
      <c r="E1449" s="360"/>
      <c r="F1449" s="360"/>
      <c r="G1449" s="360"/>
      <c r="H1449" s="360"/>
      <c r="I1449" s="360"/>
      <c r="J1449" s="360"/>
      <c r="K1449" s="360"/>
      <c r="L1449" s="360"/>
      <c r="M1449" s="360"/>
      <c r="N1449" s="360"/>
      <c r="O1449" s="360"/>
      <c r="P1449" s="360"/>
      <c r="Q1449" s="360"/>
      <c r="R1449" s="360"/>
      <c r="S1449" s="360"/>
      <c r="T1449" s="360"/>
    </row>
    <row r="1450" spans="1:21" ht="11.25" customHeight="1">
      <c r="B1450" s="144"/>
      <c r="C1450" s="144"/>
      <c r="D1450" s="144"/>
      <c r="E1450" s="144"/>
      <c r="F1450" s="144"/>
      <c r="G1450" s="144"/>
      <c r="H1450" s="144"/>
      <c r="I1450" s="144"/>
      <c r="J1450" s="144"/>
      <c r="K1450" s="144"/>
      <c r="L1450" s="189"/>
      <c r="M1450" s="189"/>
      <c r="P1450" s="189"/>
    </row>
    <row r="1451" spans="1:21" ht="24.75" customHeight="1">
      <c r="A1451" s="154" t="s">
        <v>359</v>
      </c>
      <c r="B1451" s="154"/>
      <c r="C1451" s="154"/>
      <c r="D1451" s="154"/>
      <c r="E1451" s="154"/>
      <c r="F1451" s="154"/>
      <c r="G1451" s="154"/>
      <c r="H1451" s="154"/>
      <c r="I1451" s="154"/>
      <c r="J1451" s="154"/>
      <c r="K1451" s="154"/>
      <c r="L1451" s="154"/>
      <c r="M1451" s="154"/>
      <c r="N1451" s="154"/>
      <c r="O1451" s="154"/>
      <c r="P1451" s="154"/>
      <c r="Q1451" s="154"/>
      <c r="R1451" s="154"/>
      <c r="S1451" s="154"/>
      <c r="T1451" s="154"/>
      <c r="U1451" s="160"/>
    </row>
    <row r="1452" spans="1:21" ht="24.75" customHeight="1">
      <c r="B1452" s="85" t="s">
        <v>382</v>
      </c>
      <c r="E1452" s="132"/>
      <c r="F1452" s="132"/>
      <c r="G1452" s="82"/>
      <c r="H1452" s="82"/>
      <c r="I1452" s="82"/>
      <c r="J1452" s="82"/>
      <c r="K1452" s="82"/>
      <c r="L1452" s="82"/>
      <c r="M1452" s="82"/>
      <c r="P1452" s="82"/>
      <c r="T1452" s="132"/>
    </row>
    <row r="1453" spans="1:21" ht="24.75" customHeight="1" thickBot="1">
      <c r="B1453" s="408" t="s">
        <v>253</v>
      </c>
      <c r="C1453" s="409" t="str">
        <f>'●1-5DB'!O4</f>
        <v>第１次</v>
      </c>
      <c r="D1453" s="376"/>
      <c r="E1453" s="376"/>
      <c r="F1453" s="376"/>
      <c r="G1453" s="376"/>
      <c r="H1453" s="377"/>
      <c r="I1453" s="409" t="str">
        <f>'●1-5DB'!Q4</f>
        <v>第２次</v>
      </c>
      <c r="J1453" s="376"/>
      <c r="K1453" s="376"/>
      <c r="L1453" s="376"/>
      <c r="M1453" s="376"/>
      <c r="N1453" s="377"/>
      <c r="O1453" s="409" t="str">
        <f>'●1-5DB'!S4</f>
        <v>第３次</v>
      </c>
      <c r="P1453" s="376"/>
      <c r="Q1453" s="376"/>
      <c r="R1453" s="376"/>
      <c r="S1453" s="376"/>
      <c r="T1453" s="377"/>
    </row>
    <row r="1454" spans="1:21" ht="24.75" customHeight="1">
      <c r="B1454" s="367"/>
      <c r="C1454" s="340" t="s">
        <v>761</v>
      </c>
      <c r="D1454" s="341"/>
      <c r="E1454" s="342"/>
      <c r="F1454" s="343" t="s">
        <v>759</v>
      </c>
      <c r="G1454" s="338"/>
      <c r="H1454" s="339"/>
      <c r="I1454" s="340" t="s">
        <v>761</v>
      </c>
      <c r="J1454" s="341"/>
      <c r="K1454" s="342"/>
      <c r="L1454" s="343" t="s">
        <v>759</v>
      </c>
      <c r="M1454" s="338"/>
      <c r="N1454" s="339"/>
      <c r="O1454" s="340" t="s">
        <v>761</v>
      </c>
      <c r="P1454" s="341"/>
      <c r="Q1454" s="342"/>
      <c r="R1454" s="343" t="s">
        <v>759</v>
      </c>
      <c r="S1454" s="338"/>
      <c r="T1454" s="339"/>
    </row>
    <row r="1455" spans="1:21" ht="24.75" customHeight="1">
      <c r="B1455" s="367"/>
      <c r="C1455" s="345"/>
      <c r="D1455" s="378"/>
      <c r="E1455" s="176" t="s">
        <v>340</v>
      </c>
      <c r="F1455" s="378"/>
      <c r="G1455" s="378"/>
      <c r="H1455" s="180" t="s">
        <v>340</v>
      </c>
      <c r="I1455" s="345"/>
      <c r="J1455" s="378"/>
      <c r="K1455" s="176" t="s">
        <v>340</v>
      </c>
      <c r="L1455" s="378"/>
      <c r="M1455" s="378"/>
      <c r="N1455" s="180" t="s">
        <v>340</v>
      </c>
      <c r="O1455" s="345"/>
      <c r="P1455" s="378"/>
      <c r="Q1455" s="176" t="s">
        <v>340</v>
      </c>
      <c r="R1455" s="378"/>
      <c r="S1455" s="378"/>
      <c r="T1455" s="156" t="s">
        <v>340</v>
      </c>
    </row>
    <row r="1456" spans="1:21" ht="24.75" customHeight="1">
      <c r="B1456" s="170" t="s">
        <v>201</v>
      </c>
      <c r="C1456" s="396">
        <f>'●1-5DB'!O5</f>
        <v>1576</v>
      </c>
      <c r="D1456" s="397"/>
      <c r="E1456" s="177">
        <f>IF(C1456="-","-",RANK(C1456,C$1456:D$1481))</f>
        <v>1</v>
      </c>
      <c r="F1456" s="398">
        <v>1576</v>
      </c>
      <c r="G1456" s="397"/>
      <c r="H1456" s="181">
        <v>1</v>
      </c>
      <c r="I1456" s="396">
        <f>'●1-5DB'!Q5</f>
        <v>48616</v>
      </c>
      <c r="J1456" s="397"/>
      <c r="K1456" s="177">
        <f>IF(I1456="-","-",RANK(I1456,I$1456:J$1481))</f>
        <v>1</v>
      </c>
      <c r="L1456" s="395">
        <v>48616</v>
      </c>
      <c r="M1456" s="328"/>
      <c r="N1456" s="181">
        <v>1</v>
      </c>
      <c r="O1456" s="396">
        <f>'●1-5DB'!S5</f>
        <v>179322</v>
      </c>
      <c r="P1456" s="397"/>
      <c r="Q1456" s="177">
        <f>IF(O1456="-","-",RANK(O1456,O$1456:P$1481))</f>
        <v>1</v>
      </c>
      <c r="R1456" s="395">
        <v>179322</v>
      </c>
      <c r="S1456" s="328"/>
      <c r="T1456" s="157">
        <v>1</v>
      </c>
    </row>
    <row r="1457" spans="2:20" ht="24.75" customHeight="1">
      <c r="B1457" s="170" t="s">
        <v>202</v>
      </c>
      <c r="C1457" s="396">
        <f>'●1-5DB'!O6</f>
        <v>673</v>
      </c>
      <c r="D1457" s="397"/>
      <c r="E1457" s="177">
        <f t="shared" ref="E1457:E1481" si="120">IF(C1457="-","-",RANK(C1457,C$1456:D$1481))</f>
        <v>4</v>
      </c>
      <c r="F1457" s="398">
        <v>673</v>
      </c>
      <c r="G1457" s="397"/>
      <c r="H1457" s="181">
        <v>4</v>
      </c>
      <c r="I1457" s="396">
        <f>'●1-5DB'!Q6</f>
        <v>12981</v>
      </c>
      <c r="J1457" s="397"/>
      <c r="K1457" s="177">
        <f t="shared" ref="K1457:K1481" si="121">IF(I1457="-","-",RANK(I1457,I$1456:J$1481))</f>
        <v>8</v>
      </c>
      <c r="L1457" s="395">
        <v>12981</v>
      </c>
      <c r="M1457" s="328"/>
      <c r="N1457" s="181">
        <v>8</v>
      </c>
      <c r="O1457" s="396">
        <f>'●1-5DB'!S6</f>
        <v>55127</v>
      </c>
      <c r="P1457" s="397"/>
      <c r="Q1457" s="177">
        <f t="shared" ref="Q1457:Q1481" si="122">IF(O1457="-","-",RANK(O1457,O$1456:P$1481))</f>
        <v>9</v>
      </c>
      <c r="R1457" s="395">
        <v>55127</v>
      </c>
      <c r="S1457" s="328"/>
      <c r="T1457" s="157">
        <v>9</v>
      </c>
    </row>
    <row r="1458" spans="2:20" ht="24.75" customHeight="1">
      <c r="B1458" s="170" t="s">
        <v>203</v>
      </c>
      <c r="C1458" s="396">
        <f>'●1-5DB'!O7</f>
        <v>231</v>
      </c>
      <c r="D1458" s="397"/>
      <c r="E1458" s="177">
        <f t="shared" si="120"/>
        <v>23</v>
      </c>
      <c r="F1458" s="398">
        <v>231</v>
      </c>
      <c r="G1458" s="397"/>
      <c r="H1458" s="181">
        <v>23</v>
      </c>
      <c r="I1458" s="396">
        <f>'●1-5DB'!Q7</f>
        <v>8087</v>
      </c>
      <c r="J1458" s="397"/>
      <c r="K1458" s="177">
        <f t="shared" si="121"/>
        <v>15</v>
      </c>
      <c r="L1458" s="395">
        <v>8087</v>
      </c>
      <c r="M1458" s="328"/>
      <c r="N1458" s="181">
        <v>15</v>
      </c>
      <c r="O1458" s="396">
        <f>'●1-5DB'!S7</f>
        <v>51979</v>
      </c>
      <c r="P1458" s="397"/>
      <c r="Q1458" s="177">
        <f t="shared" si="122"/>
        <v>10</v>
      </c>
      <c r="R1458" s="395">
        <v>51979</v>
      </c>
      <c r="S1458" s="328"/>
      <c r="T1458" s="157">
        <v>10</v>
      </c>
    </row>
    <row r="1459" spans="2:20" ht="24.75" customHeight="1">
      <c r="B1459" s="170" t="s">
        <v>204</v>
      </c>
      <c r="C1459" s="396">
        <f>'●1-5DB'!O8</f>
        <v>645</v>
      </c>
      <c r="D1459" s="397"/>
      <c r="E1459" s="177">
        <f t="shared" si="120"/>
        <v>6</v>
      </c>
      <c r="F1459" s="398">
        <v>645</v>
      </c>
      <c r="G1459" s="397"/>
      <c r="H1459" s="181">
        <v>6</v>
      </c>
      <c r="I1459" s="396">
        <f>'●1-5DB'!Q8</f>
        <v>11060</v>
      </c>
      <c r="J1459" s="397"/>
      <c r="K1459" s="177">
        <f t="shared" si="121"/>
        <v>12</v>
      </c>
      <c r="L1459" s="395">
        <v>11060</v>
      </c>
      <c r="M1459" s="328"/>
      <c r="N1459" s="181">
        <v>12</v>
      </c>
      <c r="O1459" s="396">
        <f>'●1-5DB'!S8</f>
        <v>61132</v>
      </c>
      <c r="P1459" s="397"/>
      <c r="Q1459" s="177">
        <f>IF(O1459="-","-",RANK(O1459,O$1456:P$1481))</f>
        <v>7</v>
      </c>
      <c r="R1459" s="395">
        <v>61132</v>
      </c>
      <c r="S1459" s="328"/>
      <c r="T1459" s="157">
        <v>7</v>
      </c>
    </row>
    <row r="1460" spans="2:20" ht="24.75" customHeight="1">
      <c r="B1460" s="170" t="s">
        <v>205</v>
      </c>
      <c r="C1460" s="396">
        <f>'●1-5DB'!O9</f>
        <v>636</v>
      </c>
      <c r="D1460" s="397"/>
      <c r="E1460" s="177">
        <f t="shared" si="120"/>
        <v>8</v>
      </c>
      <c r="F1460" s="398">
        <v>636</v>
      </c>
      <c r="G1460" s="397"/>
      <c r="H1460" s="181">
        <v>8</v>
      </c>
      <c r="I1460" s="396">
        <f>'●1-5DB'!Q9</f>
        <v>15629</v>
      </c>
      <c r="J1460" s="397"/>
      <c r="K1460" s="177">
        <f t="shared" si="121"/>
        <v>5</v>
      </c>
      <c r="L1460" s="395">
        <v>15629</v>
      </c>
      <c r="M1460" s="328"/>
      <c r="N1460" s="181">
        <v>5</v>
      </c>
      <c r="O1460" s="396">
        <f>'●1-5DB'!S9</f>
        <v>39469</v>
      </c>
      <c r="P1460" s="397"/>
      <c r="Q1460" s="177">
        <f t="shared" si="122"/>
        <v>15</v>
      </c>
      <c r="R1460" s="395">
        <v>39469</v>
      </c>
      <c r="S1460" s="328"/>
      <c r="T1460" s="157">
        <v>15</v>
      </c>
    </row>
    <row r="1461" spans="2:20" ht="24.75" customHeight="1">
      <c r="B1461" s="170" t="s">
        <v>206</v>
      </c>
      <c r="C1461" s="396">
        <f>'●1-5DB'!O10</f>
        <v>770</v>
      </c>
      <c r="D1461" s="397"/>
      <c r="E1461" s="177">
        <f t="shared" si="120"/>
        <v>3</v>
      </c>
      <c r="F1461" s="398">
        <v>770</v>
      </c>
      <c r="G1461" s="397"/>
      <c r="H1461" s="181">
        <v>3</v>
      </c>
      <c r="I1461" s="396">
        <f>'●1-5DB'!Q10</f>
        <v>21118</v>
      </c>
      <c r="J1461" s="397"/>
      <c r="K1461" s="177">
        <f t="shared" si="121"/>
        <v>3</v>
      </c>
      <c r="L1461" s="395">
        <v>21118</v>
      </c>
      <c r="M1461" s="328"/>
      <c r="N1461" s="181">
        <v>3</v>
      </c>
      <c r="O1461" s="396">
        <f>'●1-5DB'!S10</f>
        <v>92522</v>
      </c>
      <c r="P1461" s="397"/>
      <c r="Q1461" s="177">
        <f t="shared" si="122"/>
        <v>3</v>
      </c>
      <c r="R1461" s="395">
        <v>92522</v>
      </c>
      <c r="S1461" s="328"/>
      <c r="T1461" s="157">
        <v>3</v>
      </c>
    </row>
    <row r="1462" spans="2:20" ht="24.75" customHeight="1">
      <c r="B1462" s="170" t="s">
        <v>207</v>
      </c>
      <c r="C1462" s="396">
        <f>'●1-5DB'!O11</f>
        <v>310</v>
      </c>
      <c r="D1462" s="397"/>
      <c r="E1462" s="177">
        <f t="shared" si="120"/>
        <v>20</v>
      </c>
      <c r="F1462" s="398">
        <v>310</v>
      </c>
      <c r="G1462" s="397"/>
      <c r="H1462" s="181">
        <v>20</v>
      </c>
      <c r="I1462" s="396">
        <f>'●1-5DB'!Q11</f>
        <v>11294</v>
      </c>
      <c r="J1462" s="397"/>
      <c r="K1462" s="177">
        <f t="shared" si="121"/>
        <v>11</v>
      </c>
      <c r="L1462" s="395">
        <v>11294</v>
      </c>
      <c r="M1462" s="328"/>
      <c r="N1462" s="181">
        <v>11</v>
      </c>
      <c r="O1462" s="396">
        <f>'●1-5DB'!S11</f>
        <v>37034</v>
      </c>
      <c r="P1462" s="397"/>
      <c r="Q1462" s="177">
        <f t="shared" si="122"/>
        <v>17</v>
      </c>
      <c r="R1462" s="395">
        <v>37034</v>
      </c>
      <c r="S1462" s="328"/>
      <c r="T1462" s="157">
        <v>17</v>
      </c>
    </row>
    <row r="1463" spans="2:20" ht="24.75" customHeight="1">
      <c r="B1463" s="170" t="s">
        <v>208</v>
      </c>
      <c r="C1463" s="396">
        <f>'●1-5DB'!O12</f>
        <v>665</v>
      </c>
      <c r="D1463" s="397"/>
      <c r="E1463" s="177">
        <f t="shared" si="120"/>
        <v>5</v>
      </c>
      <c r="F1463" s="398">
        <v>665</v>
      </c>
      <c r="G1463" s="397"/>
      <c r="H1463" s="181">
        <v>5</v>
      </c>
      <c r="I1463" s="396">
        <f>'●1-5DB'!Q12</f>
        <v>14912</v>
      </c>
      <c r="J1463" s="397"/>
      <c r="K1463" s="177">
        <f t="shared" si="121"/>
        <v>6</v>
      </c>
      <c r="L1463" s="395">
        <v>14912</v>
      </c>
      <c r="M1463" s="328"/>
      <c r="N1463" s="181">
        <v>6</v>
      </c>
      <c r="O1463" s="396">
        <f>'●1-5DB'!S12</f>
        <v>80115</v>
      </c>
      <c r="P1463" s="397"/>
      <c r="Q1463" s="177">
        <f t="shared" si="122"/>
        <v>4</v>
      </c>
      <c r="R1463" s="395">
        <v>80115</v>
      </c>
      <c r="S1463" s="328"/>
      <c r="T1463" s="157">
        <v>4</v>
      </c>
    </row>
    <row r="1464" spans="2:20" ht="24.75" customHeight="1">
      <c r="B1464" s="170" t="s">
        <v>209</v>
      </c>
      <c r="C1464" s="396">
        <f>'●1-5DB'!O13</f>
        <v>1301</v>
      </c>
      <c r="D1464" s="397"/>
      <c r="E1464" s="177">
        <f t="shared" si="120"/>
        <v>2</v>
      </c>
      <c r="F1464" s="398">
        <v>1301</v>
      </c>
      <c r="G1464" s="397"/>
      <c r="H1464" s="181">
        <v>2</v>
      </c>
      <c r="I1464" s="396">
        <f>'●1-5DB'!Q13</f>
        <v>30831</v>
      </c>
      <c r="J1464" s="397"/>
      <c r="K1464" s="177">
        <f t="shared" si="121"/>
        <v>2</v>
      </c>
      <c r="L1464" s="395">
        <v>30831</v>
      </c>
      <c r="M1464" s="328"/>
      <c r="N1464" s="181">
        <v>2</v>
      </c>
      <c r="O1464" s="396">
        <f>'●1-5DB'!S13</f>
        <v>129828</v>
      </c>
      <c r="P1464" s="397"/>
      <c r="Q1464" s="177">
        <f t="shared" si="122"/>
        <v>2</v>
      </c>
      <c r="R1464" s="395">
        <v>129828</v>
      </c>
      <c r="S1464" s="328"/>
      <c r="T1464" s="157">
        <v>2</v>
      </c>
    </row>
    <row r="1465" spans="2:20" ht="24.75" customHeight="1">
      <c r="B1465" s="170" t="s">
        <v>210</v>
      </c>
      <c r="C1465" s="396">
        <f>'●1-5DB'!O14</f>
        <v>359</v>
      </c>
      <c r="D1465" s="397"/>
      <c r="E1465" s="177">
        <f t="shared" si="120"/>
        <v>17</v>
      </c>
      <c r="F1465" s="398">
        <v>359</v>
      </c>
      <c r="G1465" s="397"/>
      <c r="H1465" s="181">
        <v>17</v>
      </c>
      <c r="I1465" s="396">
        <f>'●1-5DB'!Q14</f>
        <v>7140</v>
      </c>
      <c r="J1465" s="397"/>
      <c r="K1465" s="177">
        <f t="shared" si="121"/>
        <v>22</v>
      </c>
      <c r="L1465" s="395">
        <v>7140</v>
      </c>
      <c r="M1465" s="328"/>
      <c r="N1465" s="181">
        <v>22</v>
      </c>
      <c r="O1465" s="396">
        <f>'●1-5DB'!S14</f>
        <v>43064</v>
      </c>
      <c r="P1465" s="397"/>
      <c r="Q1465" s="177">
        <f t="shared" si="122"/>
        <v>13</v>
      </c>
      <c r="R1465" s="395">
        <v>43064</v>
      </c>
      <c r="S1465" s="328"/>
      <c r="T1465" s="157">
        <v>13</v>
      </c>
    </row>
    <row r="1466" spans="2:20" ht="24.75" customHeight="1">
      <c r="B1466" s="170" t="s">
        <v>211</v>
      </c>
      <c r="C1466" s="396">
        <f>'●1-5DB'!O15</f>
        <v>645</v>
      </c>
      <c r="D1466" s="397"/>
      <c r="E1466" s="177">
        <f t="shared" si="120"/>
        <v>6</v>
      </c>
      <c r="F1466" s="398">
        <v>645</v>
      </c>
      <c r="G1466" s="397"/>
      <c r="H1466" s="181">
        <v>6</v>
      </c>
      <c r="I1466" s="396">
        <f>'●1-5DB'!Q15</f>
        <v>13913</v>
      </c>
      <c r="J1466" s="397"/>
      <c r="K1466" s="177">
        <f t="shared" si="121"/>
        <v>7</v>
      </c>
      <c r="L1466" s="395">
        <v>13913</v>
      </c>
      <c r="M1466" s="328"/>
      <c r="N1466" s="181">
        <v>7</v>
      </c>
      <c r="O1466" s="396">
        <f>'●1-5DB'!S15</f>
        <v>61760</v>
      </c>
      <c r="P1466" s="397"/>
      <c r="Q1466" s="177">
        <f t="shared" si="122"/>
        <v>6</v>
      </c>
      <c r="R1466" s="395">
        <v>61760</v>
      </c>
      <c r="S1466" s="328"/>
      <c r="T1466" s="157">
        <v>6</v>
      </c>
    </row>
    <row r="1467" spans="2:20" ht="24.75" customHeight="1">
      <c r="B1467" s="170" t="s">
        <v>212</v>
      </c>
      <c r="C1467" s="396">
        <f>'●1-5DB'!O16</f>
        <v>564</v>
      </c>
      <c r="D1467" s="397"/>
      <c r="E1467" s="177">
        <f t="shared" si="120"/>
        <v>13</v>
      </c>
      <c r="F1467" s="398">
        <v>564</v>
      </c>
      <c r="G1467" s="397"/>
      <c r="H1467" s="181">
        <v>13</v>
      </c>
      <c r="I1467" s="396">
        <f>'●1-5DB'!Q16</f>
        <v>16007</v>
      </c>
      <c r="J1467" s="397"/>
      <c r="K1467" s="177">
        <f t="shared" si="121"/>
        <v>4</v>
      </c>
      <c r="L1467" s="395">
        <v>16007</v>
      </c>
      <c r="M1467" s="328"/>
      <c r="N1467" s="181">
        <v>4</v>
      </c>
      <c r="O1467" s="396">
        <f>'●1-5DB'!S16</f>
        <v>58053</v>
      </c>
      <c r="P1467" s="397"/>
      <c r="Q1467" s="177">
        <f t="shared" si="122"/>
        <v>8</v>
      </c>
      <c r="R1467" s="395">
        <v>58053</v>
      </c>
      <c r="S1467" s="328"/>
      <c r="T1467" s="157">
        <v>8</v>
      </c>
    </row>
    <row r="1468" spans="2:20" ht="24.75" customHeight="1">
      <c r="B1468" s="170" t="s">
        <v>213</v>
      </c>
      <c r="C1468" s="396">
        <f>'●1-5DB'!O17</f>
        <v>569</v>
      </c>
      <c r="D1468" s="397"/>
      <c r="E1468" s="177">
        <f t="shared" si="120"/>
        <v>12</v>
      </c>
      <c r="F1468" s="398">
        <v>569</v>
      </c>
      <c r="G1468" s="397"/>
      <c r="H1468" s="181">
        <v>12</v>
      </c>
      <c r="I1468" s="396">
        <f>'●1-5DB'!Q17</f>
        <v>11295</v>
      </c>
      <c r="J1468" s="397"/>
      <c r="K1468" s="177">
        <f t="shared" si="121"/>
        <v>10</v>
      </c>
      <c r="L1468" s="395">
        <v>11295</v>
      </c>
      <c r="M1468" s="328"/>
      <c r="N1468" s="181">
        <v>10</v>
      </c>
      <c r="O1468" s="396">
        <f>'●1-5DB'!S17</f>
        <v>49533</v>
      </c>
      <c r="P1468" s="397"/>
      <c r="Q1468" s="177">
        <f t="shared" si="122"/>
        <v>11</v>
      </c>
      <c r="R1468" s="395">
        <v>49533</v>
      </c>
      <c r="S1468" s="328"/>
      <c r="T1468" s="157">
        <v>11</v>
      </c>
    </row>
    <row r="1469" spans="2:20" ht="24.75" customHeight="1">
      <c r="B1469" s="170" t="s">
        <v>214</v>
      </c>
      <c r="C1469" s="396">
        <f>'●1-5DB'!O18</f>
        <v>440</v>
      </c>
      <c r="D1469" s="397"/>
      <c r="E1469" s="177">
        <f t="shared" si="120"/>
        <v>16</v>
      </c>
      <c r="F1469" s="398">
        <v>440</v>
      </c>
      <c r="G1469" s="397"/>
      <c r="H1469" s="181">
        <v>16</v>
      </c>
      <c r="I1469" s="396">
        <f>'●1-5DB'!Q18</f>
        <v>7818</v>
      </c>
      <c r="J1469" s="397"/>
      <c r="K1469" s="177">
        <f t="shared" si="121"/>
        <v>17</v>
      </c>
      <c r="L1469" s="395">
        <v>7818</v>
      </c>
      <c r="M1469" s="328"/>
      <c r="N1469" s="181">
        <v>17</v>
      </c>
      <c r="O1469" s="396">
        <f>'●1-5DB'!S18</f>
        <v>41364</v>
      </c>
      <c r="P1469" s="397"/>
      <c r="Q1469" s="177">
        <f t="shared" si="122"/>
        <v>14</v>
      </c>
      <c r="R1469" s="395">
        <v>41364</v>
      </c>
      <c r="S1469" s="328"/>
      <c r="T1469" s="157">
        <v>14</v>
      </c>
    </row>
    <row r="1470" spans="2:20" ht="24.75" customHeight="1">
      <c r="B1470" s="170" t="s">
        <v>215</v>
      </c>
      <c r="C1470" s="396">
        <f>'●1-5DB'!O19</f>
        <v>217</v>
      </c>
      <c r="D1470" s="397"/>
      <c r="E1470" s="177">
        <f t="shared" si="120"/>
        <v>24</v>
      </c>
      <c r="F1470" s="398">
        <v>217</v>
      </c>
      <c r="G1470" s="397"/>
      <c r="H1470" s="181">
        <v>24</v>
      </c>
      <c r="I1470" s="396">
        <f>'●1-5DB'!Q19</f>
        <v>4840</v>
      </c>
      <c r="J1470" s="397"/>
      <c r="K1470" s="177">
        <f t="shared" si="121"/>
        <v>26</v>
      </c>
      <c r="L1470" s="395">
        <v>4840</v>
      </c>
      <c r="M1470" s="328"/>
      <c r="N1470" s="181">
        <v>26</v>
      </c>
      <c r="O1470" s="396">
        <f>'●1-5DB'!S19</f>
        <v>24821</v>
      </c>
      <c r="P1470" s="397"/>
      <c r="Q1470" s="177">
        <f t="shared" si="122"/>
        <v>21</v>
      </c>
      <c r="R1470" s="395">
        <v>24821</v>
      </c>
      <c r="S1470" s="328"/>
      <c r="T1470" s="157">
        <v>21</v>
      </c>
    </row>
    <row r="1471" spans="2:20" ht="24.75" customHeight="1">
      <c r="B1471" s="171" t="s">
        <v>216</v>
      </c>
      <c r="C1471" s="402">
        <f>'●1-5DB'!O20</f>
        <v>126</v>
      </c>
      <c r="D1471" s="403"/>
      <c r="E1471" s="178">
        <f t="shared" si="120"/>
        <v>26</v>
      </c>
      <c r="F1471" s="404">
        <v>126</v>
      </c>
      <c r="G1471" s="403"/>
      <c r="H1471" s="182">
        <v>26</v>
      </c>
      <c r="I1471" s="402">
        <f>'●1-5DB'!Q20</f>
        <v>5703</v>
      </c>
      <c r="J1471" s="403"/>
      <c r="K1471" s="178">
        <f t="shared" si="121"/>
        <v>23</v>
      </c>
      <c r="L1471" s="401">
        <v>5703</v>
      </c>
      <c r="M1471" s="333"/>
      <c r="N1471" s="182">
        <v>23</v>
      </c>
      <c r="O1471" s="402">
        <f>'●1-5DB'!S20</f>
        <v>17282</v>
      </c>
      <c r="P1471" s="403"/>
      <c r="Q1471" s="178">
        <f t="shared" si="122"/>
        <v>25</v>
      </c>
      <c r="R1471" s="401">
        <v>17282</v>
      </c>
      <c r="S1471" s="333"/>
      <c r="T1471" s="175">
        <v>25</v>
      </c>
    </row>
    <row r="1472" spans="2:20" ht="24.75" customHeight="1">
      <c r="B1472" s="170" t="s">
        <v>217</v>
      </c>
      <c r="C1472" s="396">
        <f>'●1-5DB'!O21</f>
        <v>327</v>
      </c>
      <c r="D1472" s="397"/>
      <c r="E1472" s="177">
        <f t="shared" si="120"/>
        <v>19</v>
      </c>
      <c r="F1472" s="398">
        <v>327</v>
      </c>
      <c r="G1472" s="397"/>
      <c r="H1472" s="181">
        <v>19</v>
      </c>
      <c r="I1472" s="396">
        <f>'●1-5DB'!Q21</f>
        <v>5094</v>
      </c>
      <c r="J1472" s="397"/>
      <c r="K1472" s="177">
        <f t="shared" si="121"/>
        <v>25</v>
      </c>
      <c r="L1472" s="395">
        <v>5094</v>
      </c>
      <c r="M1472" s="328"/>
      <c r="N1472" s="181">
        <v>25</v>
      </c>
      <c r="O1472" s="396">
        <f>'●1-5DB'!S21</f>
        <v>27591</v>
      </c>
      <c r="P1472" s="397"/>
      <c r="Q1472" s="177">
        <f t="shared" si="122"/>
        <v>19</v>
      </c>
      <c r="R1472" s="395">
        <v>27591</v>
      </c>
      <c r="S1472" s="328"/>
      <c r="T1472" s="157">
        <v>19</v>
      </c>
    </row>
    <row r="1473" spans="1:20" ht="24.75" customHeight="1">
      <c r="B1473" s="170" t="s">
        <v>218</v>
      </c>
      <c r="C1473" s="396">
        <f>'●1-5DB'!O22</f>
        <v>292</v>
      </c>
      <c r="D1473" s="397"/>
      <c r="E1473" s="177">
        <f t="shared" si="120"/>
        <v>21</v>
      </c>
      <c r="F1473" s="398">
        <v>292</v>
      </c>
      <c r="G1473" s="397"/>
      <c r="H1473" s="181">
        <v>21</v>
      </c>
      <c r="I1473" s="396">
        <f>'●1-5DB'!Q22</f>
        <v>7439</v>
      </c>
      <c r="J1473" s="397"/>
      <c r="K1473" s="177">
        <f t="shared" si="121"/>
        <v>19</v>
      </c>
      <c r="L1473" s="395">
        <v>7439</v>
      </c>
      <c r="M1473" s="328"/>
      <c r="N1473" s="181">
        <v>19</v>
      </c>
      <c r="O1473" s="396">
        <f>'●1-5DB'!S22</f>
        <v>26949</v>
      </c>
      <c r="P1473" s="397"/>
      <c r="Q1473" s="177">
        <f t="shared" si="122"/>
        <v>20</v>
      </c>
      <c r="R1473" s="395">
        <v>26949</v>
      </c>
      <c r="S1473" s="328"/>
      <c r="T1473" s="157">
        <v>20</v>
      </c>
    </row>
    <row r="1474" spans="1:20" ht="24.75" customHeight="1">
      <c r="B1474" s="170" t="s">
        <v>219</v>
      </c>
      <c r="C1474" s="396">
        <f>'●1-5DB'!O23</f>
        <v>471</v>
      </c>
      <c r="D1474" s="397"/>
      <c r="E1474" s="177">
        <f t="shared" si="120"/>
        <v>15</v>
      </c>
      <c r="F1474" s="398">
        <v>471</v>
      </c>
      <c r="G1474" s="397"/>
      <c r="H1474" s="181">
        <v>15</v>
      </c>
      <c r="I1474" s="396">
        <f>'●1-5DB'!Q23</f>
        <v>5184</v>
      </c>
      <c r="J1474" s="397"/>
      <c r="K1474" s="177">
        <f t="shared" si="121"/>
        <v>24</v>
      </c>
      <c r="L1474" s="395">
        <v>5184</v>
      </c>
      <c r="M1474" s="328"/>
      <c r="N1474" s="181">
        <v>24</v>
      </c>
      <c r="O1474" s="396">
        <f>'●1-5DB'!S23</f>
        <v>22898</v>
      </c>
      <c r="P1474" s="397"/>
      <c r="Q1474" s="177">
        <f t="shared" si="122"/>
        <v>23</v>
      </c>
      <c r="R1474" s="395">
        <v>22898</v>
      </c>
      <c r="S1474" s="328"/>
      <c r="T1474" s="157">
        <v>23</v>
      </c>
    </row>
    <row r="1475" spans="1:20" ht="24.75" customHeight="1">
      <c r="B1475" s="170" t="s">
        <v>220</v>
      </c>
      <c r="C1475" s="396">
        <f>'●1-5DB'!O24</f>
        <v>596</v>
      </c>
      <c r="D1475" s="397"/>
      <c r="E1475" s="177">
        <f t="shared" si="120"/>
        <v>11</v>
      </c>
      <c r="F1475" s="398">
        <v>596</v>
      </c>
      <c r="G1475" s="397"/>
      <c r="H1475" s="181">
        <v>11</v>
      </c>
      <c r="I1475" s="396">
        <f>'●1-5DB'!Q24</f>
        <v>9004</v>
      </c>
      <c r="J1475" s="397"/>
      <c r="K1475" s="177">
        <f t="shared" si="121"/>
        <v>13</v>
      </c>
      <c r="L1475" s="395">
        <v>9004</v>
      </c>
      <c r="M1475" s="328"/>
      <c r="N1475" s="181">
        <v>13</v>
      </c>
      <c r="O1475" s="396">
        <f>'●1-5DB'!S24</f>
        <v>37978</v>
      </c>
      <c r="P1475" s="397"/>
      <c r="Q1475" s="177">
        <f t="shared" si="122"/>
        <v>16</v>
      </c>
      <c r="R1475" s="395">
        <v>37978</v>
      </c>
      <c r="S1475" s="328"/>
      <c r="T1475" s="157">
        <v>16</v>
      </c>
    </row>
    <row r="1476" spans="1:20" ht="24.75" customHeight="1">
      <c r="B1476" s="170" t="s">
        <v>221</v>
      </c>
      <c r="C1476" s="396">
        <f>'●1-5DB'!O25</f>
        <v>354</v>
      </c>
      <c r="D1476" s="397"/>
      <c r="E1476" s="177">
        <f t="shared" si="120"/>
        <v>18</v>
      </c>
      <c r="F1476" s="398">
        <v>354</v>
      </c>
      <c r="G1476" s="397"/>
      <c r="H1476" s="181">
        <v>18</v>
      </c>
      <c r="I1476" s="396">
        <f>'●1-5DB'!Q25</f>
        <v>7232</v>
      </c>
      <c r="J1476" s="397"/>
      <c r="K1476" s="177">
        <f t="shared" si="121"/>
        <v>21</v>
      </c>
      <c r="L1476" s="395">
        <v>7232</v>
      </c>
      <c r="M1476" s="328"/>
      <c r="N1476" s="181">
        <v>21</v>
      </c>
      <c r="O1476" s="396">
        <f>'●1-5DB'!S25</f>
        <v>19164</v>
      </c>
      <c r="P1476" s="397"/>
      <c r="Q1476" s="177">
        <f t="shared" si="122"/>
        <v>24</v>
      </c>
      <c r="R1476" s="395">
        <v>19164</v>
      </c>
      <c r="S1476" s="328"/>
      <c r="T1476" s="157">
        <v>24</v>
      </c>
    </row>
    <row r="1477" spans="1:20" ht="24.75" customHeight="1">
      <c r="B1477" s="170" t="s">
        <v>222</v>
      </c>
      <c r="C1477" s="396">
        <f>'●1-5DB'!O26</f>
        <v>277</v>
      </c>
      <c r="D1477" s="397"/>
      <c r="E1477" s="177">
        <f t="shared" si="120"/>
        <v>22</v>
      </c>
      <c r="F1477" s="398">
        <v>277</v>
      </c>
      <c r="G1477" s="397"/>
      <c r="H1477" s="181">
        <v>22</v>
      </c>
      <c r="I1477" s="396">
        <f>'●1-5DB'!Q26</f>
        <v>8619</v>
      </c>
      <c r="J1477" s="397"/>
      <c r="K1477" s="177">
        <f t="shared" si="121"/>
        <v>14</v>
      </c>
      <c r="L1477" s="395">
        <v>8619</v>
      </c>
      <c r="M1477" s="328"/>
      <c r="N1477" s="181">
        <v>14</v>
      </c>
      <c r="O1477" s="396">
        <f>'●1-5DB'!S26</f>
        <v>47656</v>
      </c>
      <c r="P1477" s="397"/>
      <c r="Q1477" s="177">
        <f t="shared" si="122"/>
        <v>12</v>
      </c>
      <c r="R1477" s="395">
        <v>47656</v>
      </c>
      <c r="S1477" s="328"/>
      <c r="T1477" s="157">
        <v>12</v>
      </c>
    </row>
    <row r="1478" spans="1:20" ht="24.75" customHeight="1">
      <c r="B1478" s="170" t="s">
        <v>223</v>
      </c>
      <c r="C1478" s="396">
        <f>'●1-5DB'!O27</f>
        <v>483</v>
      </c>
      <c r="D1478" s="397"/>
      <c r="E1478" s="177">
        <f t="shared" si="120"/>
        <v>14</v>
      </c>
      <c r="F1478" s="398">
        <v>483</v>
      </c>
      <c r="G1478" s="397"/>
      <c r="H1478" s="181">
        <v>14</v>
      </c>
      <c r="I1478" s="396">
        <f>'●1-5DB'!Q27</f>
        <v>7363</v>
      </c>
      <c r="J1478" s="397"/>
      <c r="K1478" s="177">
        <f t="shared" si="121"/>
        <v>20</v>
      </c>
      <c r="L1478" s="395">
        <v>7363</v>
      </c>
      <c r="M1478" s="328"/>
      <c r="N1478" s="181">
        <v>20</v>
      </c>
      <c r="O1478" s="396">
        <f>'●1-5DB'!S27</f>
        <v>29788</v>
      </c>
      <c r="P1478" s="397"/>
      <c r="Q1478" s="177">
        <f t="shared" si="122"/>
        <v>18</v>
      </c>
      <c r="R1478" s="395">
        <v>29788</v>
      </c>
      <c r="S1478" s="328"/>
      <c r="T1478" s="157">
        <v>18</v>
      </c>
    </row>
    <row r="1479" spans="1:20" ht="24.75" customHeight="1">
      <c r="B1479" s="170" t="s">
        <v>224</v>
      </c>
      <c r="C1479" s="396">
        <f>'●1-5DB'!O28</f>
        <v>194</v>
      </c>
      <c r="D1479" s="397"/>
      <c r="E1479" s="177">
        <f t="shared" si="120"/>
        <v>25</v>
      </c>
      <c r="F1479" s="398">
        <v>194</v>
      </c>
      <c r="G1479" s="397"/>
      <c r="H1479" s="181">
        <v>25</v>
      </c>
      <c r="I1479" s="396">
        <f>'●1-5DB'!Q28</f>
        <v>7789</v>
      </c>
      <c r="J1479" s="397"/>
      <c r="K1479" s="177">
        <f t="shared" si="121"/>
        <v>18</v>
      </c>
      <c r="L1479" s="395">
        <v>7789</v>
      </c>
      <c r="M1479" s="328"/>
      <c r="N1479" s="181">
        <v>18</v>
      </c>
      <c r="O1479" s="396">
        <f>'●1-5DB'!S28</f>
        <v>17082</v>
      </c>
      <c r="P1479" s="397"/>
      <c r="Q1479" s="177">
        <f t="shared" si="122"/>
        <v>26</v>
      </c>
      <c r="R1479" s="395">
        <v>17082</v>
      </c>
      <c r="S1479" s="328"/>
      <c r="T1479" s="157">
        <v>26</v>
      </c>
    </row>
    <row r="1480" spans="1:20" ht="24.75" customHeight="1">
      <c r="B1480" s="170" t="s">
        <v>225</v>
      </c>
      <c r="C1480" s="396">
        <f>'●1-5DB'!O29</f>
        <v>628</v>
      </c>
      <c r="D1480" s="397"/>
      <c r="E1480" s="177">
        <f t="shared" si="120"/>
        <v>9</v>
      </c>
      <c r="F1480" s="398">
        <v>628</v>
      </c>
      <c r="G1480" s="397"/>
      <c r="H1480" s="181">
        <v>9</v>
      </c>
      <c r="I1480" s="396">
        <f>'●1-5DB'!Q29</f>
        <v>7906</v>
      </c>
      <c r="J1480" s="397"/>
      <c r="K1480" s="177">
        <f t="shared" si="121"/>
        <v>16</v>
      </c>
      <c r="L1480" s="395">
        <v>7906</v>
      </c>
      <c r="M1480" s="328"/>
      <c r="N1480" s="181">
        <v>16</v>
      </c>
      <c r="O1480" s="396">
        <f>'●1-5DB'!S29</f>
        <v>23449</v>
      </c>
      <c r="P1480" s="397"/>
      <c r="Q1480" s="177">
        <f t="shared" si="122"/>
        <v>22</v>
      </c>
      <c r="R1480" s="395">
        <v>23449</v>
      </c>
      <c r="S1480" s="328"/>
      <c r="T1480" s="157">
        <v>22</v>
      </c>
    </row>
    <row r="1481" spans="1:20" ht="24.75" customHeight="1" thickBot="1">
      <c r="B1481" s="170" t="s">
        <v>226</v>
      </c>
      <c r="C1481" s="399">
        <f>'●1-5DB'!O30</f>
        <v>615</v>
      </c>
      <c r="D1481" s="400"/>
      <c r="E1481" s="179">
        <f t="shared" si="120"/>
        <v>10</v>
      </c>
      <c r="F1481" s="398">
        <v>615</v>
      </c>
      <c r="G1481" s="397"/>
      <c r="H1481" s="181">
        <v>10</v>
      </c>
      <c r="I1481" s="399">
        <f>'●1-5DB'!Q30</f>
        <v>12981</v>
      </c>
      <c r="J1481" s="400"/>
      <c r="K1481" s="179">
        <f t="shared" si="121"/>
        <v>8</v>
      </c>
      <c r="L1481" s="395">
        <v>12981</v>
      </c>
      <c r="M1481" s="328"/>
      <c r="N1481" s="181">
        <v>8</v>
      </c>
      <c r="O1481" s="399">
        <f>'●1-5DB'!S30</f>
        <v>69372</v>
      </c>
      <c r="P1481" s="400"/>
      <c r="Q1481" s="179">
        <f t="shared" si="122"/>
        <v>5</v>
      </c>
      <c r="R1481" s="395">
        <v>69372</v>
      </c>
      <c r="S1481" s="328"/>
      <c r="T1481" s="157">
        <v>5</v>
      </c>
    </row>
    <row r="1482" spans="1:20" ht="38.25" customHeight="1">
      <c r="B1482" s="152"/>
      <c r="C1482" s="152"/>
      <c r="D1482" s="152"/>
      <c r="E1482" s="152"/>
      <c r="F1482" s="152"/>
      <c r="G1482" s="82"/>
      <c r="H1482" s="82"/>
      <c r="I1482" s="82"/>
      <c r="J1482" s="82"/>
      <c r="K1482" s="82"/>
      <c r="L1482" s="82"/>
      <c r="M1482" s="82"/>
      <c r="P1482" s="82"/>
    </row>
    <row r="1483" spans="1:20" ht="11.25" customHeight="1">
      <c r="B1483" s="148"/>
      <c r="C1483" s="148"/>
      <c r="D1483" s="148"/>
      <c r="E1483" s="148"/>
      <c r="F1483" s="148"/>
      <c r="G1483" s="82"/>
      <c r="H1483" s="82"/>
      <c r="I1483" s="82"/>
      <c r="J1483" s="82"/>
      <c r="K1483" s="82"/>
      <c r="L1483" s="82"/>
      <c r="M1483" s="82"/>
      <c r="P1483" s="82"/>
    </row>
    <row r="1484" spans="1:20" ht="24.75" customHeight="1">
      <c r="A1484" s="172"/>
      <c r="B1484" s="172"/>
      <c r="C1484" s="172"/>
      <c r="D1484" s="172"/>
      <c r="E1484" s="172"/>
      <c r="F1484" s="172"/>
      <c r="G1484" s="172"/>
      <c r="H1484" s="172"/>
      <c r="I1484" s="172"/>
      <c r="J1484" s="172"/>
      <c r="K1484" s="172"/>
      <c r="L1484" s="172"/>
      <c r="M1484" s="172"/>
      <c r="N1484" s="172"/>
      <c r="O1484" s="172"/>
      <c r="P1484" s="172"/>
      <c r="Q1484" s="172"/>
      <c r="R1484" s="172"/>
      <c r="S1484" s="172"/>
      <c r="T1484" s="172"/>
    </row>
    <row r="1485" spans="1:20" ht="24.75" customHeight="1">
      <c r="B1485" s="85" t="s">
        <v>381</v>
      </c>
      <c r="C1485" s="166"/>
      <c r="D1485" s="166"/>
      <c r="E1485" s="132"/>
      <c r="F1485" s="132"/>
      <c r="G1485" s="82"/>
      <c r="H1485" s="132"/>
      <c r="I1485" s="82"/>
      <c r="J1485" s="82"/>
      <c r="K1485" s="82"/>
      <c r="L1485" s="82"/>
      <c r="M1485" s="82"/>
      <c r="P1485" s="82"/>
      <c r="T1485" s="132"/>
    </row>
    <row r="1486" spans="1:20" ht="24.75" customHeight="1" thickBot="1">
      <c r="B1486" s="408" t="s">
        <v>253</v>
      </c>
      <c r="C1486" s="409" t="s">
        <v>756</v>
      </c>
      <c r="D1486" s="376"/>
      <c r="E1486" s="376"/>
      <c r="F1486" s="376"/>
      <c r="G1486" s="376"/>
      <c r="H1486" s="377"/>
      <c r="I1486" s="529"/>
      <c r="J1486" s="473"/>
      <c r="K1486" s="473"/>
      <c r="L1486" s="473"/>
      <c r="M1486" s="473"/>
      <c r="N1486" s="473"/>
      <c r="P1486" s="82"/>
    </row>
    <row r="1487" spans="1:20" ht="24.75" customHeight="1">
      <c r="B1487" s="367"/>
      <c r="C1487" s="340" t="s">
        <v>761</v>
      </c>
      <c r="D1487" s="341"/>
      <c r="E1487" s="342"/>
      <c r="F1487" s="343" t="s">
        <v>759</v>
      </c>
      <c r="G1487" s="338"/>
      <c r="H1487" s="339"/>
      <c r="I1487" s="529"/>
      <c r="J1487" s="473"/>
      <c r="K1487" s="473"/>
      <c r="L1487" s="473"/>
      <c r="M1487" s="473"/>
      <c r="N1487" s="473"/>
      <c r="P1487" s="82"/>
    </row>
    <row r="1488" spans="1:20" ht="24.75" customHeight="1">
      <c r="B1488" s="367"/>
      <c r="C1488" s="345"/>
      <c r="D1488" s="378"/>
      <c r="E1488" s="176" t="s">
        <v>340</v>
      </c>
      <c r="F1488" s="378"/>
      <c r="G1488" s="378"/>
      <c r="H1488" s="156" t="s">
        <v>340</v>
      </c>
      <c r="I1488" s="529"/>
      <c r="J1488" s="473"/>
      <c r="K1488" s="183"/>
      <c r="L1488" s="473"/>
      <c r="M1488" s="473"/>
      <c r="N1488" s="183"/>
      <c r="P1488" s="82"/>
    </row>
    <row r="1489" spans="2:16" ht="24.75" customHeight="1">
      <c r="B1489" s="170" t="s">
        <v>201</v>
      </c>
      <c r="C1489" s="396">
        <f>C1456+I1456+O1456</f>
        <v>229514</v>
      </c>
      <c r="D1489" s="397"/>
      <c r="E1489" s="177">
        <f>IF(C1489="-","-",RANK(C1489,C$1489:D$1514))</f>
        <v>1</v>
      </c>
      <c r="F1489" s="398">
        <v>229514</v>
      </c>
      <c r="G1489" s="397"/>
      <c r="H1489" s="157">
        <v>1</v>
      </c>
      <c r="I1489" s="517"/>
      <c r="J1489" s="472"/>
      <c r="K1489" s="184"/>
      <c r="L1489" s="472"/>
      <c r="M1489" s="472"/>
      <c r="N1489" s="184"/>
      <c r="P1489" s="82"/>
    </row>
    <row r="1490" spans="2:16" ht="24.75" customHeight="1">
      <c r="B1490" s="170" t="s">
        <v>202</v>
      </c>
      <c r="C1490" s="396">
        <f t="shared" ref="C1490:C1514" si="123">C1457+I1457+O1457</f>
        <v>68781</v>
      </c>
      <c r="D1490" s="397"/>
      <c r="E1490" s="177">
        <f t="shared" ref="E1490:E1514" si="124">IF(C1490="-","-",RANK(C1490,C$1489:D$1514))</f>
        <v>9</v>
      </c>
      <c r="F1490" s="398">
        <v>68781</v>
      </c>
      <c r="G1490" s="397"/>
      <c r="H1490" s="157">
        <v>9</v>
      </c>
      <c r="I1490" s="517"/>
      <c r="J1490" s="472"/>
      <c r="K1490" s="184"/>
      <c r="L1490" s="472"/>
      <c r="M1490" s="472"/>
      <c r="N1490" s="184"/>
      <c r="P1490" s="82"/>
    </row>
    <row r="1491" spans="2:16" ht="24.75" customHeight="1">
      <c r="B1491" s="170" t="s">
        <v>203</v>
      </c>
      <c r="C1491" s="396">
        <f t="shared" si="123"/>
        <v>60297</v>
      </c>
      <c r="D1491" s="397"/>
      <c r="E1491" s="177">
        <f t="shared" si="124"/>
        <v>11</v>
      </c>
      <c r="F1491" s="398">
        <v>60297</v>
      </c>
      <c r="G1491" s="397"/>
      <c r="H1491" s="157">
        <v>11</v>
      </c>
      <c r="I1491" s="517"/>
      <c r="J1491" s="472"/>
      <c r="K1491" s="184"/>
      <c r="L1491" s="472"/>
      <c r="M1491" s="472"/>
      <c r="N1491" s="184"/>
      <c r="P1491" s="82"/>
    </row>
    <row r="1492" spans="2:16" ht="24.75" customHeight="1">
      <c r="B1492" s="170" t="s">
        <v>204</v>
      </c>
      <c r="C1492" s="396">
        <f t="shared" si="123"/>
        <v>72837</v>
      </c>
      <c r="D1492" s="397"/>
      <c r="E1492" s="177">
        <f t="shared" si="124"/>
        <v>8</v>
      </c>
      <c r="F1492" s="398">
        <v>72837</v>
      </c>
      <c r="G1492" s="397"/>
      <c r="H1492" s="157">
        <v>8</v>
      </c>
      <c r="I1492" s="517"/>
      <c r="J1492" s="472"/>
      <c r="K1492" s="184"/>
      <c r="L1492" s="472"/>
      <c r="M1492" s="472"/>
      <c r="N1492" s="184"/>
      <c r="P1492" s="82"/>
    </row>
    <row r="1493" spans="2:16" ht="24.75" customHeight="1">
      <c r="B1493" s="170" t="s">
        <v>205</v>
      </c>
      <c r="C1493" s="396">
        <f t="shared" si="123"/>
        <v>55734</v>
      </c>
      <c r="D1493" s="397"/>
      <c r="E1493" s="177">
        <f t="shared" si="124"/>
        <v>13</v>
      </c>
      <c r="F1493" s="398">
        <v>55734</v>
      </c>
      <c r="G1493" s="397"/>
      <c r="H1493" s="157">
        <v>13</v>
      </c>
      <c r="I1493" s="517"/>
      <c r="J1493" s="472"/>
      <c r="K1493" s="184"/>
      <c r="L1493" s="472"/>
      <c r="M1493" s="472"/>
      <c r="N1493" s="184"/>
      <c r="P1493" s="82"/>
    </row>
    <row r="1494" spans="2:16" ht="24.75" customHeight="1">
      <c r="B1494" s="170" t="s">
        <v>206</v>
      </c>
      <c r="C1494" s="396">
        <f t="shared" si="123"/>
        <v>114410</v>
      </c>
      <c r="D1494" s="397"/>
      <c r="E1494" s="177">
        <f t="shared" si="124"/>
        <v>3</v>
      </c>
      <c r="F1494" s="398">
        <v>114410</v>
      </c>
      <c r="G1494" s="397"/>
      <c r="H1494" s="157">
        <v>3</v>
      </c>
      <c r="I1494" s="517"/>
      <c r="J1494" s="472"/>
      <c r="K1494" s="184"/>
      <c r="L1494" s="472"/>
      <c r="M1494" s="472"/>
      <c r="N1494" s="184"/>
      <c r="P1494" s="82"/>
    </row>
    <row r="1495" spans="2:16" ht="24.75" customHeight="1">
      <c r="B1495" s="170" t="s">
        <v>207</v>
      </c>
      <c r="C1495" s="396">
        <f t="shared" si="123"/>
        <v>48638</v>
      </c>
      <c r="D1495" s="397"/>
      <c r="E1495" s="177">
        <f t="shared" si="124"/>
        <v>16</v>
      </c>
      <c r="F1495" s="398">
        <v>48638</v>
      </c>
      <c r="G1495" s="397"/>
      <c r="H1495" s="157">
        <v>16</v>
      </c>
      <c r="I1495" s="517"/>
      <c r="J1495" s="472"/>
      <c r="K1495" s="184"/>
      <c r="L1495" s="472"/>
      <c r="M1495" s="472"/>
      <c r="N1495" s="184"/>
      <c r="P1495" s="82"/>
    </row>
    <row r="1496" spans="2:16" ht="24.75" customHeight="1">
      <c r="B1496" s="170" t="s">
        <v>208</v>
      </c>
      <c r="C1496" s="396">
        <f t="shared" si="123"/>
        <v>95692</v>
      </c>
      <c r="D1496" s="397"/>
      <c r="E1496" s="177">
        <f t="shared" si="124"/>
        <v>4</v>
      </c>
      <c r="F1496" s="398">
        <v>95692</v>
      </c>
      <c r="G1496" s="397"/>
      <c r="H1496" s="157">
        <v>4</v>
      </c>
      <c r="I1496" s="517"/>
      <c r="J1496" s="472"/>
      <c r="K1496" s="184"/>
      <c r="L1496" s="472"/>
      <c r="M1496" s="472"/>
      <c r="N1496" s="184"/>
      <c r="P1496" s="82"/>
    </row>
    <row r="1497" spans="2:16" ht="24.75" customHeight="1">
      <c r="B1497" s="170" t="s">
        <v>209</v>
      </c>
      <c r="C1497" s="396">
        <f t="shared" si="123"/>
        <v>161960</v>
      </c>
      <c r="D1497" s="397"/>
      <c r="E1497" s="177">
        <f t="shared" si="124"/>
        <v>2</v>
      </c>
      <c r="F1497" s="398">
        <v>161960</v>
      </c>
      <c r="G1497" s="397"/>
      <c r="H1497" s="157">
        <v>2</v>
      </c>
      <c r="I1497" s="517"/>
      <c r="J1497" s="472"/>
      <c r="K1497" s="184"/>
      <c r="L1497" s="472"/>
      <c r="M1497" s="472"/>
      <c r="N1497" s="184"/>
      <c r="P1497" s="82"/>
    </row>
    <row r="1498" spans="2:16" ht="24.75" customHeight="1">
      <c r="B1498" s="170" t="s">
        <v>210</v>
      </c>
      <c r="C1498" s="396">
        <f t="shared" si="123"/>
        <v>50563</v>
      </c>
      <c r="D1498" s="397"/>
      <c r="E1498" s="177">
        <f t="shared" si="124"/>
        <v>14</v>
      </c>
      <c r="F1498" s="398">
        <v>50563</v>
      </c>
      <c r="G1498" s="397"/>
      <c r="H1498" s="157">
        <v>14</v>
      </c>
      <c r="I1498" s="517"/>
      <c r="J1498" s="472"/>
      <c r="K1498" s="184"/>
      <c r="L1498" s="472"/>
      <c r="M1498" s="472"/>
      <c r="N1498" s="184"/>
      <c r="P1498" s="82"/>
    </row>
    <row r="1499" spans="2:16" ht="24.75" customHeight="1">
      <c r="B1499" s="170" t="s">
        <v>211</v>
      </c>
      <c r="C1499" s="396">
        <f t="shared" si="123"/>
        <v>76318</v>
      </c>
      <c r="D1499" s="397"/>
      <c r="E1499" s="177">
        <f t="shared" si="124"/>
        <v>6</v>
      </c>
      <c r="F1499" s="398">
        <v>76318</v>
      </c>
      <c r="G1499" s="397"/>
      <c r="H1499" s="157">
        <v>6</v>
      </c>
      <c r="I1499" s="517"/>
      <c r="J1499" s="472"/>
      <c r="K1499" s="184"/>
      <c r="L1499" s="472"/>
      <c r="M1499" s="472"/>
      <c r="N1499" s="184"/>
      <c r="P1499" s="82"/>
    </row>
    <row r="1500" spans="2:16" ht="24.75" customHeight="1">
      <c r="B1500" s="170" t="s">
        <v>212</v>
      </c>
      <c r="C1500" s="396">
        <f t="shared" si="123"/>
        <v>74624</v>
      </c>
      <c r="D1500" s="397"/>
      <c r="E1500" s="177">
        <f t="shared" si="124"/>
        <v>7</v>
      </c>
      <c r="F1500" s="398">
        <v>74624</v>
      </c>
      <c r="G1500" s="397"/>
      <c r="H1500" s="157">
        <v>7</v>
      </c>
      <c r="I1500" s="517"/>
      <c r="J1500" s="472"/>
      <c r="K1500" s="184"/>
      <c r="L1500" s="472"/>
      <c r="M1500" s="472"/>
      <c r="N1500" s="184"/>
      <c r="P1500" s="82"/>
    </row>
    <row r="1501" spans="2:16" ht="24.75" customHeight="1">
      <c r="B1501" s="170" t="s">
        <v>213</v>
      </c>
      <c r="C1501" s="396">
        <f t="shared" si="123"/>
        <v>61397</v>
      </c>
      <c r="D1501" s="397"/>
      <c r="E1501" s="177">
        <f t="shared" si="124"/>
        <v>10</v>
      </c>
      <c r="F1501" s="398">
        <v>61397</v>
      </c>
      <c r="G1501" s="397"/>
      <c r="H1501" s="157">
        <v>10</v>
      </c>
      <c r="I1501" s="517"/>
      <c r="J1501" s="472"/>
      <c r="K1501" s="184"/>
      <c r="L1501" s="472"/>
      <c r="M1501" s="472"/>
      <c r="N1501" s="184"/>
      <c r="P1501" s="82"/>
    </row>
    <row r="1502" spans="2:16" ht="24.75" customHeight="1">
      <c r="B1502" s="170" t="s">
        <v>214</v>
      </c>
      <c r="C1502" s="396">
        <f t="shared" si="123"/>
        <v>49622</v>
      </c>
      <c r="D1502" s="397"/>
      <c r="E1502" s="177">
        <f t="shared" si="124"/>
        <v>15</v>
      </c>
      <c r="F1502" s="398">
        <v>49622</v>
      </c>
      <c r="G1502" s="397"/>
      <c r="H1502" s="157">
        <v>15</v>
      </c>
      <c r="I1502" s="517"/>
      <c r="J1502" s="472"/>
      <c r="K1502" s="184"/>
      <c r="L1502" s="472"/>
      <c r="M1502" s="472"/>
      <c r="N1502" s="184"/>
      <c r="P1502" s="82"/>
    </row>
    <row r="1503" spans="2:16" ht="24.75" customHeight="1">
      <c r="B1503" s="170" t="s">
        <v>215</v>
      </c>
      <c r="C1503" s="396">
        <f t="shared" si="123"/>
        <v>29878</v>
      </c>
      <c r="D1503" s="397"/>
      <c r="E1503" s="177">
        <f t="shared" si="124"/>
        <v>22</v>
      </c>
      <c r="F1503" s="398">
        <v>29878</v>
      </c>
      <c r="G1503" s="397"/>
      <c r="H1503" s="157">
        <v>22</v>
      </c>
      <c r="I1503" s="517"/>
      <c r="J1503" s="472"/>
      <c r="K1503" s="184"/>
      <c r="L1503" s="472"/>
      <c r="M1503" s="472"/>
      <c r="N1503" s="184"/>
      <c r="P1503" s="82"/>
    </row>
    <row r="1504" spans="2:16" ht="24.75" customHeight="1">
      <c r="B1504" s="171" t="s">
        <v>216</v>
      </c>
      <c r="C1504" s="402">
        <f t="shared" si="123"/>
        <v>23111</v>
      </c>
      <c r="D1504" s="403"/>
      <c r="E1504" s="178">
        <f t="shared" si="124"/>
        <v>26</v>
      </c>
      <c r="F1504" s="404">
        <v>23111</v>
      </c>
      <c r="G1504" s="403"/>
      <c r="H1504" s="175">
        <v>26</v>
      </c>
      <c r="I1504" s="517"/>
      <c r="J1504" s="472"/>
      <c r="K1504" s="184"/>
      <c r="L1504" s="472"/>
      <c r="M1504" s="472"/>
      <c r="N1504" s="184"/>
      <c r="P1504" s="82"/>
    </row>
    <row r="1505" spans="2:20" ht="24.75" customHeight="1">
      <c r="B1505" s="170" t="s">
        <v>217</v>
      </c>
      <c r="C1505" s="396">
        <f t="shared" si="123"/>
        <v>33012</v>
      </c>
      <c r="D1505" s="397"/>
      <c r="E1505" s="177">
        <f t="shared" si="124"/>
        <v>20</v>
      </c>
      <c r="F1505" s="398">
        <v>33012</v>
      </c>
      <c r="G1505" s="397"/>
      <c r="H1505" s="157">
        <v>20</v>
      </c>
      <c r="I1505" s="517"/>
      <c r="J1505" s="472"/>
      <c r="K1505" s="184"/>
      <c r="L1505" s="472"/>
      <c r="M1505" s="472"/>
      <c r="N1505" s="184"/>
      <c r="P1505" s="82"/>
    </row>
    <row r="1506" spans="2:20" ht="24.75" customHeight="1">
      <c r="B1506" s="170" t="s">
        <v>218</v>
      </c>
      <c r="C1506" s="396">
        <f t="shared" si="123"/>
        <v>34680</v>
      </c>
      <c r="D1506" s="397"/>
      <c r="E1506" s="177">
        <f t="shared" si="124"/>
        <v>19</v>
      </c>
      <c r="F1506" s="398">
        <v>34680</v>
      </c>
      <c r="G1506" s="397"/>
      <c r="H1506" s="157">
        <v>19</v>
      </c>
      <c r="I1506" s="517"/>
      <c r="J1506" s="472"/>
      <c r="K1506" s="184"/>
      <c r="L1506" s="472"/>
      <c r="M1506" s="472"/>
      <c r="N1506" s="184"/>
      <c r="P1506" s="82"/>
    </row>
    <row r="1507" spans="2:20" ht="24.75" customHeight="1">
      <c r="B1507" s="170" t="s">
        <v>219</v>
      </c>
      <c r="C1507" s="396">
        <f t="shared" si="123"/>
        <v>28553</v>
      </c>
      <c r="D1507" s="397"/>
      <c r="E1507" s="177">
        <f t="shared" si="124"/>
        <v>23</v>
      </c>
      <c r="F1507" s="398">
        <v>28553</v>
      </c>
      <c r="G1507" s="397"/>
      <c r="H1507" s="157">
        <v>23</v>
      </c>
      <c r="I1507" s="517"/>
      <c r="J1507" s="472"/>
      <c r="K1507" s="184"/>
      <c r="L1507" s="472"/>
      <c r="M1507" s="472"/>
      <c r="N1507" s="184"/>
      <c r="P1507" s="82"/>
    </row>
    <row r="1508" spans="2:20" ht="24.75" customHeight="1">
      <c r="B1508" s="170" t="s">
        <v>220</v>
      </c>
      <c r="C1508" s="396">
        <f t="shared" si="123"/>
        <v>47578</v>
      </c>
      <c r="D1508" s="397"/>
      <c r="E1508" s="177">
        <f t="shared" si="124"/>
        <v>17</v>
      </c>
      <c r="F1508" s="398">
        <v>47578</v>
      </c>
      <c r="G1508" s="397"/>
      <c r="H1508" s="157">
        <v>17</v>
      </c>
      <c r="I1508" s="517"/>
      <c r="J1508" s="472"/>
      <c r="K1508" s="184"/>
      <c r="L1508" s="472"/>
      <c r="M1508" s="472"/>
      <c r="N1508" s="184"/>
      <c r="P1508" s="82"/>
    </row>
    <row r="1509" spans="2:20" ht="24.75" customHeight="1">
      <c r="B1509" s="170" t="s">
        <v>221</v>
      </c>
      <c r="C1509" s="396">
        <f t="shared" si="123"/>
        <v>26750</v>
      </c>
      <c r="D1509" s="397"/>
      <c r="E1509" s="177">
        <f t="shared" si="124"/>
        <v>24</v>
      </c>
      <c r="F1509" s="398">
        <v>26750</v>
      </c>
      <c r="G1509" s="397"/>
      <c r="H1509" s="157">
        <v>24</v>
      </c>
      <c r="I1509" s="517"/>
      <c r="J1509" s="472"/>
      <c r="K1509" s="184"/>
      <c r="L1509" s="472"/>
      <c r="M1509" s="472"/>
      <c r="N1509" s="184"/>
      <c r="P1509" s="82"/>
    </row>
    <row r="1510" spans="2:20" ht="24.75" customHeight="1">
      <c r="B1510" s="170" t="s">
        <v>222</v>
      </c>
      <c r="C1510" s="396">
        <f t="shared" si="123"/>
        <v>56552</v>
      </c>
      <c r="D1510" s="397"/>
      <c r="E1510" s="177">
        <f t="shared" si="124"/>
        <v>12</v>
      </c>
      <c r="F1510" s="398">
        <v>56552</v>
      </c>
      <c r="G1510" s="397"/>
      <c r="H1510" s="157">
        <v>12</v>
      </c>
      <c r="I1510" s="517"/>
      <c r="J1510" s="472"/>
      <c r="K1510" s="184"/>
      <c r="L1510" s="472"/>
      <c r="M1510" s="472"/>
      <c r="N1510" s="184"/>
      <c r="P1510" s="82"/>
    </row>
    <row r="1511" spans="2:20" ht="24.75" customHeight="1">
      <c r="B1511" s="170" t="s">
        <v>223</v>
      </c>
      <c r="C1511" s="396">
        <f t="shared" si="123"/>
        <v>37634</v>
      </c>
      <c r="D1511" s="397"/>
      <c r="E1511" s="177">
        <f t="shared" si="124"/>
        <v>18</v>
      </c>
      <c r="F1511" s="398">
        <v>37634</v>
      </c>
      <c r="G1511" s="397"/>
      <c r="H1511" s="157">
        <v>18</v>
      </c>
      <c r="I1511" s="517"/>
      <c r="J1511" s="472"/>
      <c r="K1511" s="184"/>
      <c r="L1511" s="472"/>
      <c r="M1511" s="472"/>
      <c r="N1511" s="184"/>
      <c r="P1511" s="82"/>
    </row>
    <row r="1512" spans="2:20" ht="24.75" customHeight="1">
      <c r="B1512" s="170" t="s">
        <v>224</v>
      </c>
      <c r="C1512" s="396">
        <f t="shared" si="123"/>
        <v>25065</v>
      </c>
      <c r="D1512" s="397"/>
      <c r="E1512" s="177">
        <f t="shared" si="124"/>
        <v>25</v>
      </c>
      <c r="F1512" s="398">
        <v>25065</v>
      </c>
      <c r="G1512" s="397"/>
      <c r="H1512" s="157">
        <v>25</v>
      </c>
      <c r="I1512" s="517"/>
      <c r="J1512" s="472"/>
      <c r="K1512" s="184"/>
      <c r="L1512" s="472"/>
      <c r="M1512" s="472"/>
      <c r="N1512" s="184"/>
      <c r="P1512" s="82"/>
    </row>
    <row r="1513" spans="2:20" ht="24.75" customHeight="1">
      <c r="B1513" s="170" t="s">
        <v>225</v>
      </c>
      <c r="C1513" s="396">
        <f t="shared" si="123"/>
        <v>31983</v>
      </c>
      <c r="D1513" s="397"/>
      <c r="E1513" s="177">
        <f t="shared" si="124"/>
        <v>21</v>
      </c>
      <c r="F1513" s="398">
        <v>31983</v>
      </c>
      <c r="G1513" s="397"/>
      <c r="H1513" s="157">
        <v>21</v>
      </c>
      <c r="I1513" s="517"/>
      <c r="J1513" s="472"/>
      <c r="K1513" s="184"/>
      <c r="L1513" s="472"/>
      <c r="M1513" s="472"/>
      <c r="N1513" s="184"/>
      <c r="P1513" s="82"/>
    </row>
    <row r="1514" spans="2:20" ht="24.75" customHeight="1" thickBot="1">
      <c r="B1514" s="170" t="s">
        <v>226</v>
      </c>
      <c r="C1514" s="399">
        <f t="shared" si="123"/>
        <v>82968</v>
      </c>
      <c r="D1514" s="400"/>
      <c r="E1514" s="179">
        <f t="shared" si="124"/>
        <v>5</v>
      </c>
      <c r="F1514" s="398">
        <v>82968</v>
      </c>
      <c r="G1514" s="397"/>
      <c r="H1514" s="157">
        <v>5</v>
      </c>
      <c r="I1514" s="517"/>
      <c r="J1514" s="472"/>
      <c r="K1514" s="184"/>
      <c r="L1514" s="472"/>
      <c r="M1514" s="472"/>
      <c r="N1514" s="184"/>
      <c r="P1514" s="82"/>
    </row>
    <row r="1515" spans="2:20" ht="24.75" customHeight="1">
      <c r="B1515" s="166"/>
      <c r="C1515" s="166"/>
      <c r="D1515" s="166"/>
      <c r="E1515" s="166"/>
      <c r="F1515" s="166"/>
      <c r="G1515" s="82"/>
      <c r="H1515" s="82"/>
      <c r="I1515" s="82"/>
      <c r="J1515" s="82"/>
      <c r="K1515" s="82"/>
      <c r="L1515" s="82"/>
      <c r="M1515" s="82"/>
      <c r="P1515" s="82"/>
    </row>
    <row r="1516" spans="2:20" ht="24.75" customHeight="1">
      <c r="B1516" s="148"/>
      <c r="C1516" s="148"/>
      <c r="D1516" s="148"/>
      <c r="E1516" s="148"/>
      <c r="F1516" s="148"/>
      <c r="G1516" s="82"/>
      <c r="H1516" s="82"/>
      <c r="I1516" s="82"/>
      <c r="J1516" s="82"/>
      <c r="K1516" s="82"/>
      <c r="L1516" s="82"/>
      <c r="M1516" s="82"/>
      <c r="P1516" s="82"/>
    </row>
    <row r="1517" spans="2:20" ht="24.75" customHeight="1">
      <c r="C1517" s="82"/>
      <c r="D1517" s="82"/>
      <c r="E1517" s="82"/>
      <c r="F1517" s="82"/>
      <c r="G1517" s="82"/>
      <c r="H1517" s="82"/>
      <c r="I1517" s="82"/>
      <c r="J1517" s="82"/>
      <c r="K1517" s="82"/>
      <c r="L1517" s="82"/>
      <c r="M1517" s="82"/>
      <c r="P1517" s="82"/>
    </row>
    <row r="1518" spans="2:20" ht="24.75" customHeight="1">
      <c r="B1518" s="85" t="s">
        <v>276</v>
      </c>
      <c r="E1518" s="132"/>
      <c r="F1518" s="82"/>
      <c r="G1518" s="82"/>
      <c r="H1518" s="82"/>
      <c r="I1518" s="82"/>
      <c r="J1518" s="82"/>
      <c r="N1518" s="83"/>
      <c r="P1518" s="82"/>
      <c r="Q1518" s="83"/>
      <c r="T1518" s="132"/>
    </row>
    <row r="1519" spans="2:20" ht="24.75" customHeight="1" thickBot="1">
      <c r="B1519" s="408" t="s">
        <v>253</v>
      </c>
      <c r="C1519" s="528" t="str">
        <f>'●1-5DB'!O4</f>
        <v>第１次</v>
      </c>
      <c r="D1519" s="528"/>
      <c r="E1519" s="528"/>
      <c r="F1519" s="410"/>
      <c r="G1519" s="410"/>
      <c r="H1519" s="410"/>
      <c r="I1519" s="528" t="str">
        <f>'●1-5DB'!Q4</f>
        <v>第２次</v>
      </c>
      <c r="J1519" s="528"/>
      <c r="K1519" s="528"/>
      <c r="L1519" s="410"/>
      <c r="M1519" s="410"/>
      <c r="N1519" s="410"/>
      <c r="O1519" s="528" t="str">
        <f>'●1-5DB'!S4</f>
        <v>第３次</v>
      </c>
      <c r="P1519" s="528"/>
      <c r="Q1519" s="528"/>
      <c r="R1519" s="410"/>
      <c r="S1519" s="410"/>
      <c r="T1519" s="410"/>
    </row>
    <row r="1520" spans="2:20" ht="24.75" customHeight="1">
      <c r="B1520" s="367"/>
      <c r="C1520" s="340" t="s">
        <v>762</v>
      </c>
      <c r="D1520" s="341"/>
      <c r="E1520" s="342"/>
      <c r="F1520" s="343" t="s">
        <v>759</v>
      </c>
      <c r="G1520" s="338"/>
      <c r="H1520" s="339"/>
      <c r="I1520" s="340" t="s">
        <v>762</v>
      </c>
      <c r="J1520" s="341"/>
      <c r="K1520" s="342"/>
      <c r="L1520" s="343" t="s">
        <v>759</v>
      </c>
      <c r="M1520" s="338"/>
      <c r="N1520" s="339"/>
      <c r="O1520" s="340" t="s">
        <v>762</v>
      </c>
      <c r="P1520" s="341"/>
      <c r="Q1520" s="342"/>
      <c r="R1520" s="343" t="s">
        <v>759</v>
      </c>
      <c r="S1520" s="338"/>
      <c r="T1520" s="339"/>
    </row>
    <row r="1521" spans="2:20" ht="24.75" customHeight="1">
      <c r="B1521" s="367"/>
      <c r="C1521" s="345"/>
      <c r="D1521" s="378"/>
      <c r="E1521" s="176" t="s">
        <v>340</v>
      </c>
      <c r="F1521" s="378"/>
      <c r="G1521" s="378"/>
      <c r="H1521" s="180" t="s">
        <v>340</v>
      </c>
      <c r="I1521" s="345"/>
      <c r="J1521" s="378"/>
      <c r="K1521" s="176" t="s">
        <v>340</v>
      </c>
      <c r="L1521" s="378"/>
      <c r="M1521" s="378"/>
      <c r="N1521" s="180" t="s">
        <v>340</v>
      </c>
      <c r="O1521" s="345"/>
      <c r="P1521" s="378"/>
      <c r="Q1521" s="176" t="s">
        <v>340</v>
      </c>
      <c r="R1521" s="378"/>
      <c r="S1521" s="378"/>
      <c r="T1521" s="156" t="s">
        <v>340</v>
      </c>
    </row>
    <row r="1522" spans="2:20" ht="24.75" customHeight="1">
      <c r="B1522" s="170" t="s">
        <v>201</v>
      </c>
      <c r="C1522" s="518">
        <f>'●1-5DB'!P5</f>
        <v>0.7</v>
      </c>
      <c r="D1522" s="519"/>
      <c r="E1522" s="177">
        <f>IF(C1522="-","-",RANK(C1522,C$1522:D$1547))</f>
        <v>17</v>
      </c>
      <c r="F1522" s="392">
        <v>0.7</v>
      </c>
      <c r="G1522" s="519"/>
      <c r="H1522" s="181">
        <v>17</v>
      </c>
      <c r="I1522" s="518">
        <f>'●1-5DB'!R5</f>
        <v>21.2</v>
      </c>
      <c r="J1522" s="519"/>
      <c r="K1522" s="177">
        <f>IF(I1522="-","-",RANK(I1522,I$1522:J$1547))</f>
        <v>9</v>
      </c>
      <c r="L1522" s="392">
        <v>21.2</v>
      </c>
      <c r="M1522" s="519"/>
      <c r="N1522" s="181">
        <v>9</v>
      </c>
      <c r="O1522" s="518">
        <f>'●1-5DB'!T5</f>
        <v>78.099999999999994</v>
      </c>
      <c r="P1522" s="519"/>
      <c r="Q1522" s="177">
        <f>IF(O1522="-","-",RANK(O1522,O$1522:P$1547))</f>
        <v>18</v>
      </c>
      <c r="R1522" s="392">
        <v>78.099999999999994</v>
      </c>
      <c r="S1522" s="519"/>
      <c r="T1522" s="157">
        <v>18</v>
      </c>
    </row>
    <row r="1523" spans="2:20" ht="24.75" customHeight="1">
      <c r="B1523" s="170" t="s">
        <v>202</v>
      </c>
      <c r="C1523" s="518">
        <f>'●1-5DB'!P6</f>
        <v>1</v>
      </c>
      <c r="D1523" s="519"/>
      <c r="E1523" s="177">
        <f t="shared" ref="E1523:E1547" si="125">IF(C1523="-","-",RANK(C1523,C$1522:D$1547))</f>
        <v>7</v>
      </c>
      <c r="F1523" s="392">
        <v>1</v>
      </c>
      <c r="G1523" s="519"/>
      <c r="H1523" s="181">
        <v>7</v>
      </c>
      <c r="I1523" s="518">
        <f>'●1-5DB'!R6</f>
        <v>18.899999999999999</v>
      </c>
      <c r="J1523" s="519"/>
      <c r="K1523" s="177">
        <f t="shared" ref="K1523:K1547" si="126">IF(I1523="-","-",RANK(I1523,I$1522:J$1547))</f>
        <v>12</v>
      </c>
      <c r="L1523" s="392">
        <v>18.899999999999999</v>
      </c>
      <c r="M1523" s="519"/>
      <c r="N1523" s="181">
        <v>12</v>
      </c>
      <c r="O1523" s="518">
        <f>'●1-5DB'!T6</f>
        <v>80.099999999999994</v>
      </c>
      <c r="P1523" s="519"/>
      <c r="Q1523" s="177">
        <f>IF(O1523="-","-",RANK(O1523,O$1522:P$1547))</f>
        <v>15</v>
      </c>
      <c r="R1523" s="392">
        <v>80.099999999999994</v>
      </c>
      <c r="S1523" s="519"/>
      <c r="T1523" s="157">
        <v>15</v>
      </c>
    </row>
    <row r="1524" spans="2:20" ht="24.75" customHeight="1">
      <c r="B1524" s="170" t="s">
        <v>203</v>
      </c>
      <c r="C1524" s="518">
        <f>'●1-5DB'!P7</f>
        <v>0.4</v>
      </c>
      <c r="D1524" s="519"/>
      <c r="E1524" s="177">
        <f t="shared" si="125"/>
        <v>26</v>
      </c>
      <c r="F1524" s="392">
        <v>0.4</v>
      </c>
      <c r="G1524" s="519"/>
      <c r="H1524" s="181">
        <v>26</v>
      </c>
      <c r="I1524" s="518">
        <f>'●1-5DB'!R7</f>
        <v>13.4</v>
      </c>
      <c r="J1524" s="519"/>
      <c r="K1524" s="177">
        <f t="shared" si="126"/>
        <v>26</v>
      </c>
      <c r="L1524" s="392">
        <v>13.4</v>
      </c>
      <c r="M1524" s="519"/>
      <c r="N1524" s="181">
        <v>26</v>
      </c>
      <c r="O1524" s="518">
        <f>'●1-5DB'!T7</f>
        <v>86.2</v>
      </c>
      <c r="P1524" s="519"/>
      <c r="Q1524" s="177">
        <f t="shared" ref="Q1524:Q1547" si="127">IF(O1524="-","-",RANK(O1524,O$1522:P$1547))</f>
        <v>1</v>
      </c>
      <c r="R1524" s="392">
        <v>86.2</v>
      </c>
      <c r="S1524" s="519"/>
      <c r="T1524" s="157">
        <v>1</v>
      </c>
    </row>
    <row r="1525" spans="2:20" ht="24.75" customHeight="1">
      <c r="B1525" s="170" t="s">
        <v>204</v>
      </c>
      <c r="C1525" s="518">
        <f>'●1-5DB'!P8</f>
        <v>0.9</v>
      </c>
      <c r="D1525" s="519"/>
      <c r="E1525" s="177">
        <f t="shared" si="125"/>
        <v>9</v>
      </c>
      <c r="F1525" s="392">
        <v>0.9</v>
      </c>
      <c r="G1525" s="519"/>
      <c r="H1525" s="181">
        <v>9</v>
      </c>
      <c r="I1525" s="518">
        <f>'●1-5DB'!R8</f>
        <v>15.2</v>
      </c>
      <c r="J1525" s="519"/>
      <c r="K1525" s="177">
        <f t="shared" si="126"/>
        <v>23</v>
      </c>
      <c r="L1525" s="392">
        <v>15.2</v>
      </c>
      <c r="M1525" s="519"/>
      <c r="N1525" s="181">
        <v>23</v>
      </c>
      <c r="O1525" s="518">
        <f>'●1-5DB'!T8</f>
        <v>83.9</v>
      </c>
      <c r="P1525" s="519"/>
      <c r="Q1525" s="177">
        <f t="shared" si="127"/>
        <v>4</v>
      </c>
      <c r="R1525" s="392">
        <v>83.9</v>
      </c>
      <c r="S1525" s="519"/>
      <c r="T1525" s="157">
        <v>4</v>
      </c>
    </row>
    <row r="1526" spans="2:20" ht="24.75" customHeight="1">
      <c r="B1526" s="170" t="s">
        <v>205</v>
      </c>
      <c r="C1526" s="518">
        <f>'●1-5DB'!P9</f>
        <v>1.1000000000000001</v>
      </c>
      <c r="D1526" s="519"/>
      <c r="E1526" s="177">
        <f t="shared" si="125"/>
        <v>6</v>
      </c>
      <c r="F1526" s="392">
        <v>1.1000000000000001</v>
      </c>
      <c r="G1526" s="519"/>
      <c r="H1526" s="181">
        <v>6</v>
      </c>
      <c r="I1526" s="518">
        <f>'●1-5DB'!R9</f>
        <v>28</v>
      </c>
      <c r="J1526" s="519"/>
      <c r="K1526" s="177">
        <f t="shared" si="126"/>
        <v>2</v>
      </c>
      <c r="L1526" s="392">
        <v>28</v>
      </c>
      <c r="M1526" s="519"/>
      <c r="N1526" s="181">
        <v>2</v>
      </c>
      <c r="O1526" s="518">
        <f>'●1-5DB'!T9</f>
        <v>70.8</v>
      </c>
      <c r="P1526" s="519"/>
      <c r="Q1526" s="177">
        <f t="shared" si="127"/>
        <v>25</v>
      </c>
      <c r="R1526" s="392">
        <v>70.8</v>
      </c>
      <c r="S1526" s="519"/>
      <c r="T1526" s="157">
        <v>25</v>
      </c>
    </row>
    <row r="1527" spans="2:20" ht="24.75" customHeight="1">
      <c r="B1527" s="170" t="s">
        <v>206</v>
      </c>
      <c r="C1527" s="518">
        <f>'●1-5DB'!P10</f>
        <v>0.7</v>
      </c>
      <c r="D1527" s="519"/>
      <c r="E1527" s="177">
        <f t="shared" si="125"/>
        <v>17</v>
      </c>
      <c r="F1527" s="392">
        <v>0.7</v>
      </c>
      <c r="G1527" s="519"/>
      <c r="H1527" s="181">
        <v>17</v>
      </c>
      <c r="I1527" s="518">
        <f>'●1-5DB'!R10</f>
        <v>18.5</v>
      </c>
      <c r="J1527" s="519"/>
      <c r="K1527" s="177">
        <f t="shared" si="126"/>
        <v>14</v>
      </c>
      <c r="L1527" s="392">
        <v>18.5</v>
      </c>
      <c r="M1527" s="519"/>
      <c r="N1527" s="181">
        <v>14</v>
      </c>
      <c r="O1527" s="518">
        <f>'●1-5DB'!T10</f>
        <v>80.900000000000006</v>
      </c>
      <c r="P1527" s="519"/>
      <c r="Q1527" s="177">
        <f t="shared" si="127"/>
        <v>10</v>
      </c>
      <c r="R1527" s="392">
        <v>80.900000000000006</v>
      </c>
      <c r="S1527" s="519"/>
      <c r="T1527" s="157">
        <v>10</v>
      </c>
    </row>
    <row r="1528" spans="2:20" ht="24.75" customHeight="1">
      <c r="B1528" s="170" t="s">
        <v>207</v>
      </c>
      <c r="C1528" s="518">
        <f>'●1-5DB'!P11</f>
        <v>0.6</v>
      </c>
      <c r="D1528" s="519"/>
      <c r="E1528" s="177">
        <f t="shared" si="125"/>
        <v>23</v>
      </c>
      <c r="F1528" s="392">
        <v>0.6</v>
      </c>
      <c r="G1528" s="519"/>
      <c r="H1528" s="181">
        <v>23</v>
      </c>
      <c r="I1528" s="518">
        <f>'●1-5DB'!R11</f>
        <v>23.2</v>
      </c>
      <c r="J1528" s="519"/>
      <c r="K1528" s="177">
        <f t="shared" si="126"/>
        <v>6</v>
      </c>
      <c r="L1528" s="392">
        <v>23.2</v>
      </c>
      <c r="M1528" s="519"/>
      <c r="N1528" s="181">
        <v>6</v>
      </c>
      <c r="O1528" s="518">
        <f>'●1-5DB'!T11</f>
        <v>76.099999999999994</v>
      </c>
      <c r="P1528" s="519"/>
      <c r="Q1528" s="177">
        <f t="shared" si="127"/>
        <v>21</v>
      </c>
      <c r="R1528" s="392">
        <v>76.099999999999994</v>
      </c>
      <c r="S1528" s="519"/>
      <c r="T1528" s="157">
        <v>21</v>
      </c>
    </row>
    <row r="1529" spans="2:20" ht="24.75" customHeight="1">
      <c r="B1529" s="170" t="s">
        <v>208</v>
      </c>
      <c r="C1529" s="518">
        <f>'●1-5DB'!P12</f>
        <v>0.7</v>
      </c>
      <c r="D1529" s="519"/>
      <c r="E1529" s="177">
        <f t="shared" si="125"/>
        <v>17</v>
      </c>
      <c r="F1529" s="392">
        <v>0.7</v>
      </c>
      <c r="G1529" s="519"/>
      <c r="H1529" s="181">
        <v>17</v>
      </c>
      <c r="I1529" s="518">
        <f>'●1-5DB'!R12</f>
        <v>15.6</v>
      </c>
      <c r="J1529" s="519"/>
      <c r="K1529" s="177">
        <f t="shared" si="126"/>
        <v>20</v>
      </c>
      <c r="L1529" s="392">
        <v>15.6</v>
      </c>
      <c r="M1529" s="519"/>
      <c r="N1529" s="181">
        <v>20</v>
      </c>
      <c r="O1529" s="518">
        <f>'●1-5DB'!T12</f>
        <v>83.7</v>
      </c>
      <c r="P1529" s="519"/>
      <c r="Q1529" s="177">
        <f t="shared" si="127"/>
        <v>5</v>
      </c>
      <c r="R1529" s="392">
        <v>83.7</v>
      </c>
      <c r="S1529" s="519"/>
      <c r="T1529" s="157">
        <v>5</v>
      </c>
    </row>
    <row r="1530" spans="2:20" ht="24.75" customHeight="1">
      <c r="B1530" s="170" t="s">
        <v>209</v>
      </c>
      <c r="C1530" s="518">
        <f>'●1-5DB'!P13</f>
        <v>0.8</v>
      </c>
      <c r="D1530" s="519"/>
      <c r="E1530" s="177">
        <f t="shared" si="125"/>
        <v>12</v>
      </c>
      <c r="F1530" s="392">
        <v>0.8</v>
      </c>
      <c r="G1530" s="519"/>
      <c r="H1530" s="181">
        <v>12</v>
      </c>
      <c r="I1530" s="518">
        <f>'●1-5DB'!R13</f>
        <v>19</v>
      </c>
      <c r="J1530" s="519"/>
      <c r="K1530" s="177">
        <f t="shared" si="126"/>
        <v>11</v>
      </c>
      <c r="L1530" s="392">
        <v>19</v>
      </c>
      <c r="M1530" s="519"/>
      <c r="N1530" s="181">
        <v>11</v>
      </c>
      <c r="O1530" s="518">
        <f>'●1-5DB'!T13</f>
        <v>80.2</v>
      </c>
      <c r="P1530" s="519"/>
      <c r="Q1530" s="177">
        <f t="shared" si="127"/>
        <v>13</v>
      </c>
      <c r="R1530" s="392">
        <v>80.2</v>
      </c>
      <c r="S1530" s="519"/>
      <c r="T1530" s="157">
        <v>13</v>
      </c>
    </row>
    <row r="1531" spans="2:20" ht="24.75" customHeight="1">
      <c r="B1531" s="170" t="s">
        <v>210</v>
      </c>
      <c r="C1531" s="518">
        <f>'●1-5DB'!P14</f>
        <v>0.7</v>
      </c>
      <c r="D1531" s="519"/>
      <c r="E1531" s="177">
        <f t="shared" si="125"/>
        <v>17</v>
      </c>
      <c r="F1531" s="392">
        <v>0.7</v>
      </c>
      <c r="G1531" s="519"/>
      <c r="H1531" s="181">
        <v>17</v>
      </c>
      <c r="I1531" s="518">
        <f>'●1-5DB'!R14</f>
        <v>14.1</v>
      </c>
      <c r="J1531" s="519"/>
      <c r="K1531" s="177">
        <f t="shared" si="126"/>
        <v>25</v>
      </c>
      <c r="L1531" s="392">
        <v>14.1</v>
      </c>
      <c r="M1531" s="519"/>
      <c r="N1531" s="181">
        <v>25</v>
      </c>
      <c r="O1531" s="518">
        <f>'●1-5DB'!T14</f>
        <v>85.2</v>
      </c>
      <c r="P1531" s="519"/>
      <c r="Q1531" s="177">
        <f t="shared" si="127"/>
        <v>2</v>
      </c>
      <c r="R1531" s="392">
        <v>85.2</v>
      </c>
      <c r="S1531" s="519"/>
      <c r="T1531" s="157">
        <v>2</v>
      </c>
    </row>
    <row r="1532" spans="2:20" ht="24.75" customHeight="1">
      <c r="B1532" s="170" t="s">
        <v>211</v>
      </c>
      <c r="C1532" s="518">
        <f>'●1-5DB'!P15</f>
        <v>0.8</v>
      </c>
      <c r="D1532" s="519"/>
      <c r="E1532" s="177">
        <f t="shared" si="125"/>
        <v>12</v>
      </c>
      <c r="F1532" s="392">
        <v>0.8</v>
      </c>
      <c r="G1532" s="519"/>
      <c r="H1532" s="181">
        <v>12</v>
      </c>
      <c r="I1532" s="518">
        <f>'●1-5DB'!R15</f>
        <v>18.2</v>
      </c>
      <c r="J1532" s="519"/>
      <c r="K1532" s="177">
        <f t="shared" si="126"/>
        <v>16</v>
      </c>
      <c r="L1532" s="392">
        <v>18.2</v>
      </c>
      <c r="M1532" s="519"/>
      <c r="N1532" s="181">
        <v>16</v>
      </c>
      <c r="O1532" s="518">
        <f>'●1-5DB'!T15</f>
        <v>80.900000000000006</v>
      </c>
      <c r="P1532" s="519"/>
      <c r="Q1532" s="177">
        <f t="shared" si="127"/>
        <v>10</v>
      </c>
      <c r="R1532" s="392">
        <v>80.900000000000006</v>
      </c>
      <c r="S1532" s="519"/>
      <c r="T1532" s="157">
        <v>10</v>
      </c>
    </row>
    <row r="1533" spans="2:20" ht="24.75" customHeight="1">
      <c r="B1533" s="170" t="s">
        <v>212</v>
      </c>
      <c r="C1533" s="518">
        <f>'●1-5DB'!P16</f>
        <v>0.8</v>
      </c>
      <c r="D1533" s="519"/>
      <c r="E1533" s="177">
        <f t="shared" si="125"/>
        <v>12</v>
      </c>
      <c r="F1533" s="392">
        <v>0.8</v>
      </c>
      <c r="G1533" s="519"/>
      <c r="H1533" s="181">
        <v>12</v>
      </c>
      <c r="I1533" s="518">
        <f>'●1-5DB'!R16</f>
        <v>21.5</v>
      </c>
      <c r="J1533" s="519"/>
      <c r="K1533" s="177">
        <f t="shared" si="126"/>
        <v>7</v>
      </c>
      <c r="L1533" s="392">
        <v>21.5</v>
      </c>
      <c r="M1533" s="519"/>
      <c r="N1533" s="181">
        <v>7</v>
      </c>
      <c r="O1533" s="518">
        <f>'●1-5DB'!T16</f>
        <v>77.8</v>
      </c>
      <c r="P1533" s="519"/>
      <c r="Q1533" s="177">
        <f t="shared" si="127"/>
        <v>19</v>
      </c>
      <c r="R1533" s="392">
        <v>77.8</v>
      </c>
      <c r="S1533" s="519"/>
      <c r="T1533" s="157">
        <v>19</v>
      </c>
    </row>
    <row r="1534" spans="2:20" ht="24.75" customHeight="1">
      <c r="B1534" s="170" t="s">
        <v>213</v>
      </c>
      <c r="C1534" s="518">
        <f>'●1-5DB'!P17</f>
        <v>0.9</v>
      </c>
      <c r="D1534" s="519"/>
      <c r="E1534" s="177">
        <f t="shared" si="125"/>
        <v>9</v>
      </c>
      <c r="F1534" s="392">
        <v>0.9</v>
      </c>
      <c r="G1534" s="519"/>
      <c r="H1534" s="181">
        <v>9</v>
      </c>
      <c r="I1534" s="518">
        <f>'●1-5DB'!R17</f>
        <v>18.399999999999999</v>
      </c>
      <c r="J1534" s="519"/>
      <c r="K1534" s="177">
        <f t="shared" si="126"/>
        <v>15</v>
      </c>
      <c r="L1534" s="392">
        <v>18.399999999999999</v>
      </c>
      <c r="M1534" s="519"/>
      <c r="N1534" s="181">
        <v>15</v>
      </c>
      <c r="O1534" s="518">
        <f>'●1-5DB'!T17</f>
        <v>80.7</v>
      </c>
      <c r="P1534" s="519"/>
      <c r="Q1534" s="177">
        <f t="shared" si="127"/>
        <v>12</v>
      </c>
      <c r="R1534" s="392">
        <v>80.7</v>
      </c>
      <c r="S1534" s="519"/>
      <c r="T1534" s="157">
        <v>12</v>
      </c>
    </row>
    <row r="1535" spans="2:20" ht="24.75" customHeight="1">
      <c r="B1535" s="170" t="s">
        <v>214</v>
      </c>
      <c r="C1535" s="518">
        <f>'●1-5DB'!P18</f>
        <v>0.9</v>
      </c>
      <c r="D1535" s="519"/>
      <c r="E1535" s="177">
        <f t="shared" si="125"/>
        <v>9</v>
      </c>
      <c r="F1535" s="392">
        <v>0.9</v>
      </c>
      <c r="G1535" s="519"/>
      <c r="H1535" s="181">
        <v>9</v>
      </c>
      <c r="I1535" s="518">
        <f>'●1-5DB'!R18</f>
        <v>15.8</v>
      </c>
      <c r="J1535" s="519"/>
      <c r="K1535" s="177">
        <f t="shared" si="126"/>
        <v>19</v>
      </c>
      <c r="L1535" s="392">
        <v>15.8</v>
      </c>
      <c r="M1535" s="519"/>
      <c r="N1535" s="181">
        <v>19</v>
      </c>
      <c r="O1535" s="518">
        <f>'●1-5DB'!T18</f>
        <v>83.4</v>
      </c>
      <c r="P1535" s="519"/>
      <c r="Q1535" s="177">
        <f t="shared" si="127"/>
        <v>8</v>
      </c>
      <c r="R1535" s="392">
        <v>83.4</v>
      </c>
      <c r="S1535" s="519"/>
      <c r="T1535" s="157">
        <v>8</v>
      </c>
    </row>
    <row r="1536" spans="2:20" ht="24.75" customHeight="1">
      <c r="B1536" s="170" t="s">
        <v>215</v>
      </c>
      <c r="C1536" s="518">
        <f>'●1-5DB'!P19</f>
        <v>0.7</v>
      </c>
      <c r="D1536" s="519"/>
      <c r="E1536" s="177">
        <f t="shared" si="125"/>
        <v>17</v>
      </c>
      <c r="F1536" s="392">
        <v>0.7</v>
      </c>
      <c r="G1536" s="519"/>
      <c r="H1536" s="181">
        <v>17</v>
      </c>
      <c r="I1536" s="518">
        <f>'●1-5DB'!R19</f>
        <v>16.2</v>
      </c>
      <c r="J1536" s="519"/>
      <c r="K1536" s="177">
        <f t="shared" si="126"/>
        <v>18</v>
      </c>
      <c r="L1536" s="392">
        <v>16.2</v>
      </c>
      <c r="M1536" s="519"/>
      <c r="N1536" s="181">
        <v>18</v>
      </c>
      <c r="O1536" s="518">
        <f>'●1-5DB'!T19</f>
        <v>83.1</v>
      </c>
      <c r="P1536" s="519"/>
      <c r="Q1536" s="177">
        <f t="shared" si="127"/>
        <v>9</v>
      </c>
      <c r="R1536" s="392">
        <v>83.1</v>
      </c>
      <c r="S1536" s="519"/>
      <c r="T1536" s="157">
        <v>9</v>
      </c>
    </row>
    <row r="1537" spans="1:21" ht="24.75" customHeight="1">
      <c r="B1537" s="171" t="s">
        <v>216</v>
      </c>
      <c r="C1537" s="520">
        <f>'●1-5DB'!P20</f>
        <v>0.5</v>
      </c>
      <c r="D1537" s="521"/>
      <c r="E1537" s="178">
        <f t="shared" si="125"/>
        <v>24</v>
      </c>
      <c r="F1537" s="446">
        <v>0.5</v>
      </c>
      <c r="G1537" s="521"/>
      <c r="H1537" s="182">
        <v>24</v>
      </c>
      <c r="I1537" s="520">
        <f>'●1-5DB'!R20</f>
        <v>24.7</v>
      </c>
      <c r="J1537" s="521"/>
      <c r="K1537" s="178">
        <f t="shared" si="126"/>
        <v>4</v>
      </c>
      <c r="L1537" s="446">
        <v>24.7</v>
      </c>
      <c r="M1537" s="521"/>
      <c r="N1537" s="182">
        <v>4</v>
      </c>
      <c r="O1537" s="520">
        <f>'●1-5DB'!T20</f>
        <v>74.8</v>
      </c>
      <c r="P1537" s="521"/>
      <c r="Q1537" s="178">
        <f t="shared" si="127"/>
        <v>22</v>
      </c>
      <c r="R1537" s="446">
        <v>74.8</v>
      </c>
      <c r="S1537" s="521"/>
      <c r="T1537" s="175">
        <v>22</v>
      </c>
    </row>
    <row r="1538" spans="1:21" ht="24.75" customHeight="1">
      <c r="B1538" s="170" t="s">
        <v>217</v>
      </c>
      <c r="C1538" s="518">
        <f>'●1-5DB'!P21</f>
        <v>1</v>
      </c>
      <c r="D1538" s="519"/>
      <c r="E1538" s="177">
        <f t="shared" si="125"/>
        <v>7</v>
      </c>
      <c r="F1538" s="392">
        <v>1</v>
      </c>
      <c r="G1538" s="519"/>
      <c r="H1538" s="181">
        <v>7</v>
      </c>
      <c r="I1538" s="518">
        <f>'●1-5DB'!R21</f>
        <v>15.4</v>
      </c>
      <c r="J1538" s="519"/>
      <c r="K1538" s="177">
        <f t="shared" si="126"/>
        <v>22</v>
      </c>
      <c r="L1538" s="392">
        <v>15.4</v>
      </c>
      <c r="M1538" s="519"/>
      <c r="N1538" s="181">
        <v>22</v>
      </c>
      <c r="O1538" s="518">
        <f>'●1-5DB'!T21</f>
        <v>83.6</v>
      </c>
      <c r="P1538" s="519"/>
      <c r="Q1538" s="177">
        <f t="shared" si="127"/>
        <v>6</v>
      </c>
      <c r="R1538" s="392">
        <v>83.6</v>
      </c>
      <c r="S1538" s="519"/>
      <c r="T1538" s="157">
        <v>6</v>
      </c>
    </row>
    <row r="1539" spans="1:21" ht="24.75" customHeight="1">
      <c r="B1539" s="170" t="s">
        <v>218</v>
      </c>
      <c r="C1539" s="518">
        <f>'●1-5DB'!P22</f>
        <v>0.8</v>
      </c>
      <c r="D1539" s="519"/>
      <c r="E1539" s="177">
        <f t="shared" si="125"/>
        <v>12</v>
      </c>
      <c r="F1539" s="392">
        <v>0.8</v>
      </c>
      <c r="G1539" s="519"/>
      <c r="H1539" s="181">
        <v>12</v>
      </c>
      <c r="I1539" s="518">
        <f>'●1-5DB'!R22</f>
        <v>21.5</v>
      </c>
      <c r="J1539" s="519"/>
      <c r="K1539" s="177">
        <f t="shared" si="126"/>
        <v>7</v>
      </c>
      <c r="L1539" s="392">
        <v>21.5</v>
      </c>
      <c r="M1539" s="519"/>
      <c r="N1539" s="181">
        <v>7</v>
      </c>
      <c r="O1539" s="518">
        <f>'●1-5DB'!T22</f>
        <v>77.7</v>
      </c>
      <c r="P1539" s="519"/>
      <c r="Q1539" s="177">
        <f t="shared" si="127"/>
        <v>20</v>
      </c>
      <c r="R1539" s="392">
        <v>77.7</v>
      </c>
      <c r="S1539" s="519"/>
      <c r="T1539" s="157">
        <v>20</v>
      </c>
    </row>
    <row r="1540" spans="1:21" ht="24.75" customHeight="1">
      <c r="B1540" s="170" t="s">
        <v>219</v>
      </c>
      <c r="C1540" s="518">
        <f>'●1-5DB'!P23</f>
        <v>1.6</v>
      </c>
      <c r="D1540" s="519"/>
      <c r="E1540" s="177">
        <f t="shared" si="125"/>
        <v>2</v>
      </c>
      <c r="F1540" s="392">
        <v>1.6</v>
      </c>
      <c r="G1540" s="519"/>
      <c r="H1540" s="181">
        <v>2</v>
      </c>
      <c r="I1540" s="518">
        <f>'●1-5DB'!R23</f>
        <v>18.2</v>
      </c>
      <c r="J1540" s="519"/>
      <c r="K1540" s="177">
        <f t="shared" si="126"/>
        <v>16</v>
      </c>
      <c r="L1540" s="392">
        <v>18.2</v>
      </c>
      <c r="M1540" s="519"/>
      <c r="N1540" s="181">
        <v>16</v>
      </c>
      <c r="O1540" s="518">
        <f>'●1-5DB'!T23</f>
        <v>80.2</v>
      </c>
      <c r="P1540" s="519"/>
      <c r="Q1540" s="177">
        <f t="shared" si="127"/>
        <v>13</v>
      </c>
      <c r="R1540" s="392">
        <v>80.2</v>
      </c>
      <c r="S1540" s="519"/>
      <c r="T1540" s="157">
        <v>13</v>
      </c>
    </row>
    <row r="1541" spans="1:21" ht="24.75" customHeight="1">
      <c r="B1541" s="170" t="s">
        <v>220</v>
      </c>
      <c r="C1541" s="518">
        <f>'●1-5DB'!P24</f>
        <v>1.3</v>
      </c>
      <c r="D1541" s="519"/>
      <c r="E1541" s="177">
        <f t="shared" si="125"/>
        <v>3</v>
      </c>
      <c r="F1541" s="392">
        <v>1.3</v>
      </c>
      <c r="G1541" s="519"/>
      <c r="H1541" s="181">
        <v>3</v>
      </c>
      <c r="I1541" s="518">
        <f>'●1-5DB'!R24</f>
        <v>18.899999999999999</v>
      </c>
      <c r="J1541" s="519"/>
      <c r="K1541" s="177">
        <f t="shared" si="126"/>
        <v>12</v>
      </c>
      <c r="L1541" s="392">
        <v>18.899999999999999</v>
      </c>
      <c r="M1541" s="519"/>
      <c r="N1541" s="181">
        <v>12</v>
      </c>
      <c r="O1541" s="518">
        <f>'●1-5DB'!T24</f>
        <v>79.8</v>
      </c>
      <c r="P1541" s="519"/>
      <c r="Q1541" s="177">
        <f t="shared" si="127"/>
        <v>16</v>
      </c>
      <c r="R1541" s="392">
        <v>79.8</v>
      </c>
      <c r="S1541" s="519"/>
      <c r="T1541" s="157">
        <v>16</v>
      </c>
    </row>
    <row r="1542" spans="1:21" ht="24.75" customHeight="1">
      <c r="B1542" s="170" t="s">
        <v>221</v>
      </c>
      <c r="C1542" s="518">
        <f>'●1-5DB'!P25</f>
        <v>1.3</v>
      </c>
      <c r="D1542" s="519"/>
      <c r="E1542" s="177">
        <f t="shared" si="125"/>
        <v>3</v>
      </c>
      <c r="F1542" s="392">
        <v>1.3</v>
      </c>
      <c r="G1542" s="519"/>
      <c r="H1542" s="181">
        <v>3</v>
      </c>
      <c r="I1542" s="518">
        <f>'●1-5DB'!R25</f>
        <v>27</v>
      </c>
      <c r="J1542" s="519"/>
      <c r="K1542" s="177">
        <f t="shared" si="126"/>
        <v>3</v>
      </c>
      <c r="L1542" s="392">
        <v>27</v>
      </c>
      <c r="M1542" s="519"/>
      <c r="N1542" s="181">
        <v>3</v>
      </c>
      <c r="O1542" s="518">
        <f>'●1-5DB'!T25</f>
        <v>71.599999999999994</v>
      </c>
      <c r="P1542" s="519"/>
      <c r="Q1542" s="177">
        <f t="shared" si="127"/>
        <v>24</v>
      </c>
      <c r="R1542" s="392">
        <v>71.599999999999994</v>
      </c>
      <c r="S1542" s="519"/>
      <c r="T1542" s="157">
        <v>24</v>
      </c>
    </row>
    <row r="1543" spans="1:21" ht="24.75" customHeight="1">
      <c r="B1543" s="170" t="s">
        <v>222</v>
      </c>
      <c r="C1543" s="518">
        <f>'●1-5DB'!P26</f>
        <v>0.5</v>
      </c>
      <c r="D1543" s="519"/>
      <c r="E1543" s="177">
        <f t="shared" si="125"/>
        <v>24</v>
      </c>
      <c r="F1543" s="392">
        <v>0.5</v>
      </c>
      <c r="G1543" s="519"/>
      <c r="H1543" s="181">
        <v>24</v>
      </c>
      <c r="I1543" s="518">
        <f>'●1-5DB'!R26</f>
        <v>15.2</v>
      </c>
      <c r="J1543" s="519"/>
      <c r="K1543" s="177">
        <f t="shared" si="126"/>
        <v>23</v>
      </c>
      <c r="L1543" s="392">
        <v>15.2</v>
      </c>
      <c r="M1543" s="519"/>
      <c r="N1543" s="181">
        <v>23</v>
      </c>
      <c r="O1543" s="518">
        <f>'●1-5DB'!T26</f>
        <v>84.3</v>
      </c>
      <c r="P1543" s="519"/>
      <c r="Q1543" s="177">
        <f t="shared" si="127"/>
        <v>3</v>
      </c>
      <c r="R1543" s="392">
        <v>84.3</v>
      </c>
      <c r="S1543" s="519"/>
      <c r="T1543" s="157">
        <v>3</v>
      </c>
    </row>
    <row r="1544" spans="1:21" ht="24.75" customHeight="1">
      <c r="B1544" s="170" t="s">
        <v>223</v>
      </c>
      <c r="C1544" s="518">
        <f>'●1-5DB'!P27</f>
        <v>1.3</v>
      </c>
      <c r="D1544" s="519"/>
      <c r="E1544" s="177">
        <f t="shared" si="125"/>
        <v>3</v>
      </c>
      <c r="F1544" s="392">
        <v>1.3</v>
      </c>
      <c r="G1544" s="519"/>
      <c r="H1544" s="181">
        <v>3</v>
      </c>
      <c r="I1544" s="518">
        <f>'●1-5DB'!R27</f>
        <v>19.600000000000001</v>
      </c>
      <c r="J1544" s="519"/>
      <c r="K1544" s="177">
        <f t="shared" si="126"/>
        <v>10</v>
      </c>
      <c r="L1544" s="392">
        <v>19.600000000000001</v>
      </c>
      <c r="M1544" s="519"/>
      <c r="N1544" s="181">
        <v>10</v>
      </c>
      <c r="O1544" s="518">
        <f>'●1-5DB'!T27</f>
        <v>79.2</v>
      </c>
      <c r="P1544" s="519"/>
      <c r="Q1544" s="177">
        <f t="shared" si="127"/>
        <v>17</v>
      </c>
      <c r="R1544" s="392">
        <v>79.2</v>
      </c>
      <c r="S1544" s="519"/>
      <c r="T1544" s="157">
        <v>17</v>
      </c>
    </row>
    <row r="1545" spans="1:21" ht="24.75" customHeight="1">
      <c r="B1545" s="170" t="s">
        <v>224</v>
      </c>
      <c r="C1545" s="518">
        <f>'●1-5DB'!P28</f>
        <v>0.8</v>
      </c>
      <c r="D1545" s="519"/>
      <c r="E1545" s="177">
        <f t="shared" si="125"/>
        <v>12</v>
      </c>
      <c r="F1545" s="392">
        <v>0.8</v>
      </c>
      <c r="G1545" s="519"/>
      <c r="H1545" s="181">
        <v>12</v>
      </c>
      <c r="I1545" s="518">
        <f>'●1-5DB'!R28</f>
        <v>31.1</v>
      </c>
      <c r="J1545" s="519"/>
      <c r="K1545" s="177">
        <f t="shared" si="126"/>
        <v>1</v>
      </c>
      <c r="L1545" s="392">
        <v>31.1</v>
      </c>
      <c r="M1545" s="519"/>
      <c r="N1545" s="181">
        <v>1</v>
      </c>
      <c r="O1545" s="518">
        <f>'●1-5DB'!T28</f>
        <v>68.2</v>
      </c>
      <c r="P1545" s="519"/>
      <c r="Q1545" s="177">
        <f t="shared" si="127"/>
        <v>26</v>
      </c>
      <c r="R1545" s="392">
        <v>68.2</v>
      </c>
      <c r="S1545" s="519"/>
      <c r="T1545" s="157">
        <v>26</v>
      </c>
    </row>
    <row r="1546" spans="1:21" ht="24.75" customHeight="1">
      <c r="B1546" s="170" t="s">
        <v>225</v>
      </c>
      <c r="C1546" s="518">
        <f>'●1-5DB'!P29</f>
        <v>2</v>
      </c>
      <c r="D1546" s="519"/>
      <c r="E1546" s="177">
        <f t="shared" si="125"/>
        <v>1</v>
      </c>
      <c r="F1546" s="392">
        <v>2</v>
      </c>
      <c r="G1546" s="519"/>
      <c r="H1546" s="181">
        <v>1</v>
      </c>
      <c r="I1546" s="518">
        <f>'●1-5DB'!R29</f>
        <v>24.7</v>
      </c>
      <c r="J1546" s="519"/>
      <c r="K1546" s="177">
        <f t="shared" si="126"/>
        <v>4</v>
      </c>
      <c r="L1546" s="392">
        <v>24.7</v>
      </c>
      <c r="M1546" s="519"/>
      <c r="N1546" s="181">
        <v>4</v>
      </c>
      <c r="O1546" s="518">
        <f>'●1-5DB'!T29</f>
        <v>73.3</v>
      </c>
      <c r="P1546" s="519"/>
      <c r="Q1546" s="177">
        <f t="shared" si="127"/>
        <v>23</v>
      </c>
      <c r="R1546" s="392">
        <v>73.3</v>
      </c>
      <c r="S1546" s="519"/>
      <c r="T1546" s="157">
        <v>23</v>
      </c>
    </row>
    <row r="1547" spans="1:21" ht="24.75" customHeight="1" thickBot="1">
      <c r="B1547" s="170" t="s">
        <v>226</v>
      </c>
      <c r="C1547" s="522">
        <f>'●1-5DB'!P30</f>
        <v>0.7</v>
      </c>
      <c r="D1547" s="523"/>
      <c r="E1547" s="179">
        <f t="shared" si="125"/>
        <v>17</v>
      </c>
      <c r="F1547" s="392">
        <v>0.7</v>
      </c>
      <c r="G1547" s="519"/>
      <c r="H1547" s="181">
        <v>17</v>
      </c>
      <c r="I1547" s="522">
        <f>'●1-5DB'!R30</f>
        <v>15.6</v>
      </c>
      <c r="J1547" s="523"/>
      <c r="K1547" s="179">
        <f t="shared" si="126"/>
        <v>20</v>
      </c>
      <c r="L1547" s="392">
        <v>15.6</v>
      </c>
      <c r="M1547" s="519"/>
      <c r="N1547" s="181">
        <v>20</v>
      </c>
      <c r="O1547" s="522">
        <f>'●1-5DB'!T30</f>
        <v>83.6</v>
      </c>
      <c r="P1547" s="523"/>
      <c r="Q1547" s="179">
        <f t="shared" si="127"/>
        <v>6</v>
      </c>
      <c r="R1547" s="392">
        <v>83.6</v>
      </c>
      <c r="S1547" s="519"/>
      <c r="T1547" s="157">
        <v>6</v>
      </c>
    </row>
    <row r="1548" spans="1:21" ht="24.75" customHeight="1">
      <c r="C1548" s="82"/>
      <c r="D1548" s="82"/>
      <c r="E1548" s="82"/>
      <c r="F1548" s="82"/>
      <c r="G1548" s="152"/>
      <c r="H1548" s="152"/>
      <c r="I1548" s="152"/>
      <c r="J1548" s="152"/>
      <c r="K1548" s="152"/>
    </row>
    <row r="1549" spans="1:21" ht="24.75" customHeight="1">
      <c r="C1549" s="82"/>
      <c r="D1549" s="82"/>
      <c r="E1549" s="82"/>
      <c r="F1549" s="82"/>
      <c r="G1549" s="148"/>
      <c r="H1549" s="148"/>
      <c r="I1549" s="148"/>
      <c r="J1549" s="148"/>
      <c r="K1549" s="148"/>
    </row>
    <row r="1550" spans="1:21" ht="24.75" customHeight="1">
      <c r="A1550" s="154" t="s">
        <v>360</v>
      </c>
      <c r="B1550" s="162"/>
      <c r="C1550" s="162"/>
      <c r="D1550" s="163"/>
      <c r="E1550" s="163"/>
      <c r="F1550" s="163"/>
      <c r="G1550" s="163"/>
      <c r="H1550" s="163"/>
      <c r="I1550" s="163"/>
      <c r="J1550" s="163"/>
      <c r="K1550" s="163"/>
      <c r="L1550" s="163"/>
      <c r="M1550" s="163"/>
      <c r="N1550" s="160"/>
      <c r="O1550" s="160"/>
      <c r="P1550" s="163"/>
      <c r="Q1550" s="160"/>
      <c r="R1550" s="160"/>
      <c r="S1550" s="160"/>
      <c r="T1550" s="160"/>
      <c r="U1550" s="160"/>
    </row>
    <row r="1551" spans="1:21" ht="24.75" customHeight="1" thickBot="1">
      <c r="B1551" s="85" t="s">
        <v>298</v>
      </c>
      <c r="C1551" s="161"/>
    </row>
    <row r="1552" spans="1:21" ht="24.75" customHeight="1">
      <c r="B1552" s="334" t="s">
        <v>253</v>
      </c>
      <c r="C1552" s="340" t="s">
        <v>280</v>
      </c>
      <c r="D1552" s="368"/>
      <c r="E1552" s="372" t="s">
        <v>258</v>
      </c>
      <c r="F1552" s="342"/>
      <c r="G1552" s="376" t="s">
        <v>758</v>
      </c>
      <c r="H1552" s="376"/>
      <c r="I1552" s="376"/>
      <c r="J1552" s="377"/>
      <c r="K1552" s="159"/>
      <c r="L1552" s="159"/>
      <c r="M1552" s="159"/>
      <c r="N1552" s="159"/>
      <c r="P1552" s="82"/>
      <c r="Q1552" s="159"/>
    </row>
    <row r="1553" spans="2:17" ht="24.75" customHeight="1">
      <c r="B1553" s="335"/>
      <c r="C1553" s="369"/>
      <c r="D1553" s="370"/>
      <c r="E1553" s="347"/>
      <c r="F1553" s="373"/>
      <c r="G1553" s="348" t="s">
        <v>280</v>
      </c>
      <c r="H1553" s="370"/>
      <c r="I1553" s="347" t="s">
        <v>258</v>
      </c>
      <c r="J1553" s="370"/>
      <c r="K1553" s="159"/>
      <c r="L1553" s="159"/>
      <c r="M1553" s="159"/>
      <c r="N1553" s="159"/>
      <c r="P1553" s="82"/>
      <c r="Q1553" s="159"/>
    </row>
    <row r="1554" spans="2:17" ht="24.75" customHeight="1">
      <c r="B1554" s="336"/>
      <c r="C1554" s="345"/>
      <c r="D1554" s="371"/>
      <c r="E1554" s="374"/>
      <c r="F1554" s="375"/>
      <c r="G1554" s="378"/>
      <c r="H1554" s="371"/>
      <c r="I1554" s="374"/>
      <c r="J1554" s="371"/>
      <c r="K1554" s="159"/>
      <c r="L1554" s="159"/>
      <c r="M1554" s="159"/>
      <c r="N1554" s="159"/>
      <c r="P1554" s="82"/>
      <c r="Q1554" s="159"/>
    </row>
    <row r="1555" spans="2:17" ht="24.75" customHeight="1">
      <c r="B1555" s="170" t="s">
        <v>201</v>
      </c>
      <c r="C1555" s="327">
        <f>'●1-5DB'!JF5</f>
        <v>2624</v>
      </c>
      <c r="D1555" s="398"/>
      <c r="E1555" s="393">
        <f>RANK(C1555,$C$1555:$C$1580)</f>
        <v>1</v>
      </c>
      <c r="F1555" s="394"/>
      <c r="G1555" s="395">
        <v>2688</v>
      </c>
      <c r="H1555" s="398"/>
      <c r="I1555" s="393">
        <v>1</v>
      </c>
      <c r="J1555" s="533"/>
      <c r="K1555" s="159"/>
      <c r="L1555" s="159"/>
      <c r="M1555" s="159"/>
      <c r="N1555" s="159"/>
      <c r="P1555" s="82"/>
      <c r="Q1555" s="159"/>
    </row>
    <row r="1556" spans="2:17" ht="24.75" customHeight="1">
      <c r="B1556" s="170" t="s">
        <v>202</v>
      </c>
      <c r="C1556" s="327">
        <f>'●1-5DB'!JF6</f>
        <v>960</v>
      </c>
      <c r="D1556" s="398"/>
      <c r="E1556" s="393">
        <f t="shared" ref="E1556:E1580" si="128">RANK(C1556,$C$1555:$C$1580)</f>
        <v>5</v>
      </c>
      <c r="F1556" s="394"/>
      <c r="G1556" s="395">
        <v>963</v>
      </c>
      <c r="H1556" s="398"/>
      <c r="I1556" s="393">
        <v>5</v>
      </c>
      <c r="J1556" s="533"/>
      <c r="N1556" s="83"/>
      <c r="P1556" s="82"/>
      <c r="Q1556" s="83"/>
    </row>
    <row r="1557" spans="2:17" ht="24.75" customHeight="1">
      <c r="B1557" s="170" t="s">
        <v>203</v>
      </c>
      <c r="C1557" s="327">
        <f>'●1-5DB'!JF7</f>
        <v>841</v>
      </c>
      <c r="D1557" s="398"/>
      <c r="E1557" s="393">
        <f t="shared" si="128"/>
        <v>10</v>
      </c>
      <c r="F1557" s="394"/>
      <c r="G1557" s="395">
        <v>839</v>
      </c>
      <c r="H1557" s="398"/>
      <c r="I1557" s="393">
        <v>10</v>
      </c>
      <c r="J1557" s="533"/>
      <c r="N1557" s="83"/>
      <c r="P1557" s="82"/>
      <c r="Q1557" s="83"/>
    </row>
    <row r="1558" spans="2:17" ht="24.75" customHeight="1">
      <c r="B1558" s="170" t="s">
        <v>204</v>
      </c>
      <c r="C1558" s="327">
        <f>'●1-5DB'!JF8</f>
        <v>914</v>
      </c>
      <c r="D1558" s="398"/>
      <c r="E1558" s="393">
        <f t="shared" si="128"/>
        <v>8</v>
      </c>
      <c r="F1558" s="394"/>
      <c r="G1558" s="395">
        <v>914</v>
      </c>
      <c r="H1558" s="398"/>
      <c r="I1558" s="393">
        <v>8</v>
      </c>
      <c r="J1558" s="533"/>
      <c r="N1558" s="83"/>
      <c r="P1558" s="82"/>
      <c r="Q1558" s="83"/>
    </row>
    <row r="1559" spans="2:17" ht="24.75" customHeight="1">
      <c r="B1559" s="170" t="s">
        <v>205</v>
      </c>
      <c r="C1559" s="327">
        <f>'●1-5DB'!JF9</f>
        <v>632</v>
      </c>
      <c r="D1559" s="398"/>
      <c r="E1559" s="393">
        <f t="shared" si="128"/>
        <v>14</v>
      </c>
      <c r="F1559" s="394"/>
      <c r="G1559" s="395">
        <v>644</v>
      </c>
      <c r="H1559" s="398"/>
      <c r="I1559" s="393">
        <v>13</v>
      </c>
      <c r="J1559" s="533"/>
      <c r="N1559" s="83"/>
      <c r="P1559" s="82"/>
      <c r="Q1559" s="83"/>
    </row>
    <row r="1560" spans="2:17" ht="24.75" customHeight="1">
      <c r="B1560" s="170" t="s">
        <v>206</v>
      </c>
      <c r="C1560" s="327">
        <f>'●1-5DB'!JF10</f>
        <v>1201</v>
      </c>
      <c r="D1560" s="398"/>
      <c r="E1560" s="393">
        <f t="shared" si="128"/>
        <v>3</v>
      </c>
      <c r="F1560" s="394"/>
      <c r="G1560" s="395">
        <v>1208</v>
      </c>
      <c r="H1560" s="398"/>
      <c r="I1560" s="393">
        <v>3</v>
      </c>
      <c r="J1560" s="533"/>
      <c r="N1560" s="83"/>
      <c r="P1560" s="82"/>
      <c r="Q1560" s="83"/>
    </row>
    <row r="1561" spans="2:17" ht="24.75" customHeight="1">
      <c r="B1561" s="170" t="s">
        <v>207</v>
      </c>
      <c r="C1561" s="327">
        <f>'●1-5DB'!JF11</f>
        <v>550</v>
      </c>
      <c r="D1561" s="398"/>
      <c r="E1561" s="393">
        <f t="shared" si="128"/>
        <v>16</v>
      </c>
      <c r="F1561" s="394"/>
      <c r="G1561" s="395">
        <v>557</v>
      </c>
      <c r="H1561" s="398"/>
      <c r="I1561" s="393">
        <v>16</v>
      </c>
      <c r="J1561" s="533"/>
      <c r="N1561" s="83"/>
      <c r="P1561" s="82"/>
      <c r="Q1561" s="83"/>
    </row>
    <row r="1562" spans="2:17" ht="24.75" customHeight="1">
      <c r="B1562" s="170" t="s">
        <v>208</v>
      </c>
      <c r="C1562" s="327">
        <f>'●1-5DB'!JF12</f>
        <v>1185</v>
      </c>
      <c r="D1562" s="398"/>
      <c r="E1562" s="393">
        <f t="shared" si="128"/>
        <v>4</v>
      </c>
      <c r="F1562" s="394"/>
      <c r="G1562" s="395">
        <v>1179</v>
      </c>
      <c r="H1562" s="398"/>
      <c r="I1562" s="393">
        <v>4</v>
      </c>
      <c r="J1562" s="533"/>
      <c r="N1562" s="83"/>
      <c r="P1562" s="82"/>
      <c r="Q1562" s="83"/>
    </row>
    <row r="1563" spans="2:17" ht="24.75" customHeight="1">
      <c r="B1563" s="170" t="s">
        <v>209</v>
      </c>
      <c r="C1563" s="327">
        <f>'●1-5DB'!JF13</f>
        <v>2120</v>
      </c>
      <c r="D1563" s="398"/>
      <c r="E1563" s="393">
        <f t="shared" si="128"/>
        <v>2</v>
      </c>
      <c r="F1563" s="394"/>
      <c r="G1563" s="395">
        <v>2091</v>
      </c>
      <c r="H1563" s="398"/>
      <c r="I1563" s="393">
        <v>2</v>
      </c>
      <c r="J1563" s="533"/>
      <c r="N1563" s="83"/>
      <c r="P1563" s="82"/>
      <c r="Q1563" s="83"/>
    </row>
    <row r="1564" spans="2:17" ht="24.75" customHeight="1">
      <c r="B1564" s="170" t="s">
        <v>210</v>
      </c>
      <c r="C1564" s="327">
        <f>'●1-5DB'!JF14</f>
        <v>633</v>
      </c>
      <c r="D1564" s="398"/>
      <c r="E1564" s="393">
        <f t="shared" si="128"/>
        <v>13</v>
      </c>
      <c r="F1564" s="394"/>
      <c r="G1564" s="395">
        <v>638</v>
      </c>
      <c r="H1564" s="398"/>
      <c r="I1564" s="393">
        <v>14</v>
      </c>
      <c r="J1564" s="533"/>
      <c r="N1564" s="83"/>
      <c r="P1564" s="82"/>
      <c r="Q1564" s="83"/>
    </row>
    <row r="1565" spans="2:17" ht="24.75" customHeight="1">
      <c r="B1565" s="170" t="s">
        <v>211</v>
      </c>
      <c r="C1565" s="327">
        <f>'●1-5DB'!JF15</f>
        <v>893</v>
      </c>
      <c r="D1565" s="398"/>
      <c r="E1565" s="393">
        <f t="shared" si="128"/>
        <v>9</v>
      </c>
      <c r="F1565" s="394"/>
      <c r="G1565" s="395">
        <v>889</v>
      </c>
      <c r="H1565" s="398"/>
      <c r="I1565" s="393">
        <v>9</v>
      </c>
      <c r="J1565" s="533"/>
      <c r="N1565" s="83"/>
      <c r="P1565" s="82"/>
      <c r="Q1565" s="83"/>
    </row>
    <row r="1566" spans="2:17" ht="24.75" customHeight="1">
      <c r="B1566" s="170" t="s">
        <v>212</v>
      </c>
      <c r="C1566" s="327">
        <f>'●1-5DB'!JF16</f>
        <v>939</v>
      </c>
      <c r="D1566" s="398"/>
      <c r="E1566" s="393">
        <f t="shared" si="128"/>
        <v>7</v>
      </c>
      <c r="F1566" s="394"/>
      <c r="G1566" s="395">
        <v>943</v>
      </c>
      <c r="H1566" s="398"/>
      <c r="I1566" s="393">
        <v>7</v>
      </c>
      <c r="J1566" s="533"/>
      <c r="N1566" s="83"/>
      <c r="P1566" s="82"/>
      <c r="Q1566" s="83"/>
    </row>
    <row r="1567" spans="2:17" ht="24.75" customHeight="1">
      <c r="B1567" s="170" t="s">
        <v>213</v>
      </c>
      <c r="C1567" s="327">
        <f>'●1-5DB'!JF17</f>
        <v>737</v>
      </c>
      <c r="D1567" s="398"/>
      <c r="E1567" s="393">
        <f t="shared" si="128"/>
        <v>12</v>
      </c>
      <c r="F1567" s="394"/>
      <c r="G1567" s="395">
        <v>741</v>
      </c>
      <c r="H1567" s="398"/>
      <c r="I1567" s="393">
        <v>12</v>
      </c>
      <c r="J1567" s="533"/>
      <c r="N1567" s="83"/>
      <c r="P1567" s="82"/>
      <c r="Q1567" s="83"/>
    </row>
    <row r="1568" spans="2:17" ht="24.75" customHeight="1">
      <c r="B1568" s="170" t="s">
        <v>214</v>
      </c>
      <c r="C1568" s="327">
        <f>'●1-5DB'!JF18</f>
        <v>607</v>
      </c>
      <c r="D1568" s="398"/>
      <c r="E1568" s="393">
        <f t="shared" si="128"/>
        <v>15</v>
      </c>
      <c r="F1568" s="394"/>
      <c r="G1568" s="395">
        <v>600</v>
      </c>
      <c r="H1568" s="398"/>
      <c r="I1568" s="393">
        <v>15</v>
      </c>
      <c r="J1568" s="533"/>
      <c r="N1568" s="83"/>
      <c r="P1568" s="82"/>
      <c r="Q1568" s="83"/>
    </row>
    <row r="1569" spans="2:17" ht="24.75" customHeight="1">
      <c r="B1569" s="170" t="s">
        <v>215</v>
      </c>
      <c r="C1569" s="327">
        <f>'●1-5DB'!JF19</f>
        <v>443</v>
      </c>
      <c r="D1569" s="398"/>
      <c r="E1569" s="393">
        <f t="shared" si="128"/>
        <v>19</v>
      </c>
      <c r="F1569" s="394"/>
      <c r="G1569" s="395">
        <v>434</v>
      </c>
      <c r="H1569" s="398"/>
      <c r="I1569" s="393">
        <v>19</v>
      </c>
      <c r="J1569" s="533"/>
      <c r="N1569" s="83"/>
      <c r="P1569" s="82"/>
      <c r="Q1569" s="83"/>
    </row>
    <row r="1570" spans="2:17" ht="24.75" customHeight="1">
      <c r="B1570" s="171" t="s">
        <v>216</v>
      </c>
      <c r="C1570" s="332">
        <f>'●1-5DB'!JF20</f>
        <v>345</v>
      </c>
      <c r="D1570" s="404"/>
      <c r="E1570" s="447">
        <f t="shared" si="128"/>
        <v>25</v>
      </c>
      <c r="F1570" s="448"/>
      <c r="G1570" s="401">
        <v>337</v>
      </c>
      <c r="H1570" s="404"/>
      <c r="I1570" s="447">
        <v>26</v>
      </c>
      <c r="J1570" s="535"/>
      <c r="N1570" s="83"/>
      <c r="P1570" s="82"/>
      <c r="Q1570" s="83"/>
    </row>
    <row r="1571" spans="2:17" ht="24.75" customHeight="1">
      <c r="B1571" s="170" t="s">
        <v>217</v>
      </c>
      <c r="C1571" s="327">
        <f>'●1-5DB'!JF21</f>
        <v>403</v>
      </c>
      <c r="D1571" s="398"/>
      <c r="E1571" s="393">
        <f t="shared" si="128"/>
        <v>21</v>
      </c>
      <c r="F1571" s="394"/>
      <c r="G1571" s="395">
        <v>415</v>
      </c>
      <c r="H1571" s="398"/>
      <c r="I1571" s="393">
        <v>21</v>
      </c>
      <c r="J1571" s="533"/>
      <c r="N1571" s="83"/>
      <c r="P1571" s="82"/>
      <c r="Q1571" s="83"/>
    </row>
    <row r="1572" spans="2:17" ht="24.75" customHeight="1">
      <c r="B1572" s="170" t="s">
        <v>218</v>
      </c>
      <c r="C1572" s="327">
        <f>'●1-5DB'!JF22</f>
        <v>430</v>
      </c>
      <c r="D1572" s="398"/>
      <c r="E1572" s="393">
        <f t="shared" si="128"/>
        <v>20</v>
      </c>
      <c r="F1572" s="394"/>
      <c r="G1572" s="395">
        <v>430</v>
      </c>
      <c r="H1572" s="398"/>
      <c r="I1572" s="393">
        <v>20</v>
      </c>
      <c r="J1572" s="533"/>
      <c r="N1572" s="83"/>
      <c r="P1572" s="82"/>
      <c r="Q1572" s="83"/>
    </row>
    <row r="1573" spans="2:17" ht="24.75" customHeight="1">
      <c r="B1573" s="170" t="s">
        <v>219</v>
      </c>
      <c r="C1573" s="327">
        <f>'●1-5DB'!JF23</f>
        <v>399</v>
      </c>
      <c r="D1573" s="398"/>
      <c r="E1573" s="393">
        <f t="shared" si="128"/>
        <v>23</v>
      </c>
      <c r="F1573" s="394"/>
      <c r="G1573" s="395">
        <v>402</v>
      </c>
      <c r="H1573" s="398"/>
      <c r="I1573" s="393">
        <v>22</v>
      </c>
      <c r="J1573" s="533"/>
      <c r="N1573" s="83"/>
      <c r="P1573" s="82"/>
      <c r="Q1573" s="83"/>
    </row>
    <row r="1574" spans="2:17" ht="24.75" customHeight="1">
      <c r="B1574" s="170" t="s">
        <v>220</v>
      </c>
      <c r="C1574" s="327">
        <f>'●1-5DB'!JF24</f>
        <v>550</v>
      </c>
      <c r="D1574" s="398"/>
      <c r="E1574" s="393">
        <f t="shared" si="128"/>
        <v>16</v>
      </c>
      <c r="F1574" s="394"/>
      <c r="G1574" s="395">
        <v>549</v>
      </c>
      <c r="H1574" s="398"/>
      <c r="I1574" s="393">
        <v>17</v>
      </c>
      <c r="J1574" s="533"/>
      <c r="N1574" s="83"/>
      <c r="P1574" s="82"/>
      <c r="Q1574" s="83"/>
    </row>
    <row r="1575" spans="2:17" ht="24.75" customHeight="1">
      <c r="B1575" s="170" t="s">
        <v>221</v>
      </c>
      <c r="C1575" s="327">
        <f>'●1-5DB'!JF25</f>
        <v>349</v>
      </c>
      <c r="D1575" s="398"/>
      <c r="E1575" s="393">
        <f t="shared" si="128"/>
        <v>24</v>
      </c>
      <c r="F1575" s="394"/>
      <c r="G1575" s="395">
        <v>343</v>
      </c>
      <c r="H1575" s="398"/>
      <c r="I1575" s="393">
        <v>24</v>
      </c>
      <c r="J1575" s="533"/>
      <c r="N1575" s="83"/>
      <c r="P1575" s="82"/>
      <c r="Q1575" s="83"/>
    </row>
    <row r="1576" spans="2:17" ht="24.75" customHeight="1">
      <c r="B1576" s="170" t="s">
        <v>222</v>
      </c>
      <c r="C1576" s="327">
        <f>'●1-5DB'!JF26</f>
        <v>770</v>
      </c>
      <c r="D1576" s="398"/>
      <c r="E1576" s="393">
        <f t="shared" si="128"/>
        <v>11</v>
      </c>
      <c r="F1576" s="394"/>
      <c r="G1576" s="395">
        <v>757</v>
      </c>
      <c r="H1576" s="398"/>
      <c r="I1576" s="393">
        <v>11</v>
      </c>
      <c r="J1576" s="533"/>
      <c r="N1576" s="83"/>
      <c r="P1576" s="82"/>
      <c r="Q1576" s="83"/>
    </row>
    <row r="1577" spans="2:17" ht="24.75" customHeight="1">
      <c r="B1577" s="170" t="s">
        <v>223</v>
      </c>
      <c r="C1577" s="327">
        <f>'●1-5DB'!JF27</f>
        <v>518</v>
      </c>
      <c r="D1577" s="398"/>
      <c r="E1577" s="393">
        <f t="shared" si="128"/>
        <v>18</v>
      </c>
      <c r="F1577" s="394"/>
      <c r="G1577" s="395">
        <v>516</v>
      </c>
      <c r="H1577" s="398"/>
      <c r="I1577" s="393">
        <v>18</v>
      </c>
      <c r="J1577" s="533"/>
      <c r="N1577" s="83"/>
      <c r="P1577" s="82"/>
      <c r="Q1577" s="83"/>
    </row>
    <row r="1578" spans="2:17" ht="24.75" customHeight="1">
      <c r="B1578" s="170" t="s">
        <v>224</v>
      </c>
      <c r="C1578" s="327">
        <f>'●1-5DB'!JF28</f>
        <v>342</v>
      </c>
      <c r="D1578" s="398"/>
      <c r="E1578" s="393">
        <f t="shared" si="128"/>
        <v>26</v>
      </c>
      <c r="F1578" s="394"/>
      <c r="G1578" s="395">
        <v>338</v>
      </c>
      <c r="H1578" s="398"/>
      <c r="I1578" s="393">
        <v>25</v>
      </c>
      <c r="J1578" s="533"/>
      <c r="N1578" s="83"/>
      <c r="P1578" s="82"/>
      <c r="Q1578" s="83"/>
    </row>
    <row r="1579" spans="2:17" ht="24.75" customHeight="1">
      <c r="B1579" s="170" t="s">
        <v>225</v>
      </c>
      <c r="C1579" s="327">
        <f>'●1-5DB'!JF29</f>
        <v>400</v>
      </c>
      <c r="D1579" s="398"/>
      <c r="E1579" s="393">
        <f t="shared" si="128"/>
        <v>22</v>
      </c>
      <c r="F1579" s="394"/>
      <c r="G1579" s="395">
        <v>395</v>
      </c>
      <c r="H1579" s="398"/>
      <c r="I1579" s="393">
        <v>23</v>
      </c>
      <c r="J1579" s="533"/>
      <c r="N1579" s="83"/>
      <c r="P1579" s="82"/>
      <c r="Q1579" s="83"/>
    </row>
    <row r="1580" spans="2:17" ht="24.75" customHeight="1" thickBot="1">
      <c r="B1580" s="170" t="s">
        <v>226</v>
      </c>
      <c r="C1580" s="329">
        <f>'●1-5DB'!JF30</f>
        <v>942</v>
      </c>
      <c r="D1580" s="462"/>
      <c r="E1580" s="453">
        <f t="shared" si="128"/>
        <v>6</v>
      </c>
      <c r="F1580" s="454"/>
      <c r="G1580" s="395">
        <v>954</v>
      </c>
      <c r="H1580" s="398"/>
      <c r="I1580" s="393">
        <v>6</v>
      </c>
      <c r="J1580" s="533"/>
      <c r="N1580" s="83"/>
      <c r="P1580" s="82"/>
      <c r="Q1580" s="83"/>
    </row>
    <row r="1581" spans="2:17" ht="24.75" customHeight="1">
      <c r="B1581" s="146" t="s">
        <v>803</v>
      </c>
      <c r="C1581" s="144"/>
      <c r="D1581" s="144"/>
    </row>
    <row r="1582" spans="2:17" ht="24.75" customHeight="1">
      <c r="B1582" s="144"/>
      <c r="C1582" s="144"/>
      <c r="D1582" s="144"/>
    </row>
    <row r="1583" spans="2:17" ht="24.75" customHeight="1"/>
    <row r="1584" spans="2:17" ht="24.75" customHeight="1" thickBot="1">
      <c r="B1584" s="85" t="s">
        <v>325</v>
      </c>
      <c r="C1584" s="85"/>
    </row>
    <row r="1585" spans="2:17" ht="24.75" customHeight="1">
      <c r="B1585" s="334" t="s">
        <v>253</v>
      </c>
      <c r="C1585" s="340" t="s">
        <v>326</v>
      </c>
      <c r="D1585" s="368"/>
      <c r="E1585" s="372" t="s">
        <v>258</v>
      </c>
      <c r="F1585" s="342"/>
      <c r="G1585" s="376" t="s">
        <v>758</v>
      </c>
      <c r="H1585" s="376"/>
      <c r="I1585" s="376"/>
      <c r="J1585" s="377"/>
      <c r="N1585" s="83"/>
      <c r="P1585" s="82"/>
      <c r="Q1585" s="83"/>
    </row>
    <row r="1586" spans="2:17" ht="24.75" customHeight="1">
      <c r="B1586" s="335"/>
      <c r="C1586" s="369"/>
      <c r="D1586" s="370"/>
      <c r="E1586" s="347"/>
      <c r="F1586" s="373"/>
      <c r="G1586" s="348" t="s">
        <v>326</v>
      </c>
      <c r="H1586" s="370"/>
      <c r="I1586" s="347" t="s">
        <v>258</v>
      </c>
      <c r="J1586" s="370"/>
      <c r="N1586" s="83"/>
      <c r="P1586" s="82"/>
      <c r="Q1586" s="83"/>
    </row>
    <row r="1587" spans="2:17" ht="24.75" customHeight="1">
      <c r="B1587" s="336"/>
      <c r="C1587" s="345"/>
      <c r="D1587" s="371"/>
      <c r="E1587" s="374"/>
      <c r="F1587" s="375"/>
      <c r="G1587" s="378"/>
      <c r="H1587" s="371"/>
      <c r="I1587" s="374"/>
      <c r="J1587" s="371"/>
      <c r="N1587" s="83"/>
      <c r="P1587" s="82"/>
      <c r="Q1587" s="83"/>
    </row>
    <row r="1588" spans="2:17" ht="24.75" customHeight="1">
      <c r="B1588" s="170" t="s">
        <v>201</v>
      </c>
      <c r="C1588" s="391">
        <f t="shared" ref="C1588:C1613" si="129">C6/C1555</f>
        <v>214.62576219512195</v>
      </c>
      <c r="D1588" s="392"/>
      <c r="E1588" s="393">
        <f>RANK(C1588,$C$1588:$C$1613)</f>
        <v>2</v>
      </c>
      <c r="F1588" s="394"/>
      <c r="G1588" s="532">
        <v>209.5342261904762</v>
      </c>
      <c r="H1588" s="392"/>
      <c r="I1588" s="393">
        <v>6</v>
      </c>
      <c r="J1588" s="533"/>
      <c r="N1588" s="83"/>
      <c r="P1588" s="82"/>
      <c r="Q1588" s="83"/>
    </row>
    <row r="1589" spans="2:17" ht="24.75" customHeight="1">
      <c r="B1589" s="170" t="s">
        <v>202</v>
      </c>
      <c r="C1589" s="391">
        <f t="shared" si="129"/>
        <v>190.26875000000001</v>
      </c>
      <c r="D1589" s="392"/>
      <c r="E1589" s="393">
        <f t="shared" ref="E1589:E1613" si="130">RANK(C1589,$C$1588:$C$1613)</f>
        <v>19</v>
      </c>
      <c r="F1589" s="394"/>
      <c r="G1589" s="532">
        <v>188.52959501557632</v>
      </c>
      <c r="H1589" s="392"/>
      <c r="I1589" s="393">
        <v>19</v>
      </c>
      <c r="J1589" s="533"/>
      <c r="N1589" s="83"/>
      <c r="P1589" s="82"/>
      <c r="Q1589" s="83"/>
    </row>
    <row r="1590" spans="2:17" ht="24.75" customHeight="1">
      <c r="B1590" s="170" t="s">
        <v>203</v>
      </c>
      <c r="C1590" s="391">
        <f t="shared" si="129"/>
        <v>172.29726516052318</v>
      </c>
      <c r="D1590" s="392"/>
      <c r="E1590" s="393">
        <f t="shared" si="130"/>
        <v>23</v>
      </c>
      <c r="F1590" s="394"/>
      <c r="G1590" s="532">
        <v>171.58998808104886</v>
      </c>
      <c r="H1590" s="392"/>
      <c r="I1590" s="393">
        <v>25</v>
      </c>
      <c r="J1590" s="533"/>
      <c r="N1590" s="83"/>
      <c r="P1590" s="82"/>
      <c r="Q1590" s="83"/>
    </row>
    <row r="1591" spans="2:17" ht="24.75" customHeight="1">
      <c r="B1591" s="170" t="s">
        <v>204</v>
      </c>
      <c r="C1591" s="391">
        <f t="shared" si="129"/>
        <v>203.91137855579868</v>
      </c>
      <c r="D1591" s="392"/>
      <c r="E1591" s="393">
        <f t="shared" si="130"/>
        <v>10</v>
      </c>
      <c r="F1591" s="394"/>
      <c r="G1591" s="532">
        <v>202.51750547045953</v>
      </c>
      <c r="H1591" s="392"/>
      <c r="I1591" s="393">
        <v>11</v>
      </c>
      <c r="J1591" s="533"/>
      <c r="N1591" s="83"/>
      <c r="P1591" s="82"/>
      <c r="Q1591" s="83"/>
    </row>
    <row r="1592" spans="2:17" ht="24.75" customHeight="1">
      <c r="B1592" s="170" t="s">
        <v>205</v>
      </c>
      <c r="C1592" s="391">
        <f t="shared" si="129"/>
        <v>214</v>
      </c>
      <c r="D1592" s="392"/>
      <c r="E1592" s="393">
        <f t="shared" si="130"/>
        <v>4</v>
      </c>
      <c r="F1592" s="394"/>
      <c r="G1592" s="532">
        <v>211.15838509316771</v>
      </c>
      <c r="H1592" s="392"/>
      <c r="I1592" s="393">
        <v>4</v>
      </c>
      <c r="J1592" s="533"/>
      <c r="N1592" s="83"/>
      <c r="P1592" s="82"/>
      <c r="Q1592" s="83"/>
    </row>
    <row r="1593" spans="2:17" ht="24.75" customHeight="1">
      <c r="B1593" s="170" t="s">
        <v>206</v>
      </c>
      <c r="C1593" s="391">
        <f t="shared" si="129"/>
        <v>215.36552872606163</v>
      </c>
      <c r="D1593" s="392"/>
      <c r="E1593" s="393">
        <f t="shared" si="130"/>
        <v>1</v>
      </c>
      <c r="F1593" s="394"/>
      <c r="G1593" s="532">
        <v>213.57615894039736</v>
      </c>
      <c r="H1593" s="392"/>
      <c r="I1593" s="393">
        <v>2</v>
      </c>
      <c r="J1593" s="533"/>
      <c r="N1593" s="83"/>
      <c r="P1593" s="82"/>
      <c r="Q1593" s="83"/>
    </row>
    <row r="1594" spans="2:17" ht="24.75" customHeight="1">
      <c r="B1594" s="170" t="s">
        <v>207</v>
      </c>
      <c r="C1594" s="391">
        <f t="shared" si="129"/>
        <v>205.89818181818183</v>
      </c>
      <c r="D1594" s="392"/>
      <c r="E1594" s="393">
        <f t="shared" si="130"/>
        <v>8</v>
      </c>
      <c r="F1594" s="394"/>
      <c r="G1594" s="532">
        <v>202.49371633752244</v>
      </c>
      <c r="H1594" s="392"/>
      <c r="I1594" s="393">
        <v>12</v>
      </c>
      <c r="J1594" s="533"/>
      <c r="N1594" s="83"/>
      <c r="P1594" s="82"/>
      <c r="Q1594" s="83"/>
    </row>
    <row r="1595" spans="2:17" ht="24.75" customHeight="1">
      <c r="B1595" s="170" t="s">
        <v>208</v>
      </c>
      <c r="C1595" s="391">
        <f t="shared" si="129"/>
        <v>196.17974683544304</v>
      </c>
      <c r="D1595" s="392"/>
      <c r="E1595" s="393">
        <f t="shared" si="130"/>
        <v>17</v>
      </c>
      <c r="F1595" s="394"/>
      <c r="G1595" s="532">
        <v>194.98388464800678</v>
      </c>
      <c r="H1595" s="392"/>
      <c r="I1595" s="393">
        <v>16</v>
      </c>
      <c r="J1595" s="533"/>
      <c r="N1595" s="83"/>
      <c r="P1595" s="82"/>
      <c r="Q1595" s="83"/>
    </row>
    <row r="1596" spans="2:17" ht="24.75" customHeight="1">
      <c r="B1596" s="170" t="s">
        <v>209</v>
      </c>
      <c r="C1596" s="391">
        <f t="shared" si="129"/>
        <v>202.2367924528302</v>
      </c>
      <c r="D1596" s="392"/>
      <c r="E1596" s="393">
        <f t="shared" si="130"/>
        <v>13</v>
      </c>
      <c r="F1596" s="394"/>
      <c r="G1596" s="532">
        <v>204.96030607364898</v>
      </c>
      <c r="H1596" s="392"/>
      <c r="I1596" s="393">
        <v>9</v>
      </c>
      <c r="J1596" s="533"/>
      <c r="N1596" s="83"/>
      <c r="P1596" s="82"/>
      <c r="Q1596" s="83"/>
    </row>
    <row r="1597" spans="2:17" ht="24.75" customHeight="1">
      <c r="B1597" s="170" t="s">
        <v>210</v>
      </c>
      <c r="C1597" s="391">
        <f t="shared" si="129"/>
        <v>189.99684044233808</v>
      </c>
      <c r="D1597" s="392"/>
      <c r="E1597" s="393">
        <f t="shared" si="130"/>
        <v>20</v>
      </c>
      <c r="F1597" s="394"/>
      <c r="G1597" s="532">
        <v>187.08307210031347</v>
      </c>
      <c r="H1597" s="392"/>
      <c r="I1597" s="393">
        <v>20</v>
      </c>
      <c r="J1597" s="533"/>
      <c r="N1597" s="83"/>
      <c r="P1597" s="82"/>
      <c r="Q1597" s="83"/>
    </row>
    <row r="1598" spans="2:17" ht="24.75" customHeight="1">
      <c r="B1598" s="170" t="s">
        <v>211</v>
      </c>
      <c r="C1598" s="391">
        <f t="shared" si="129"/>
        <v>214.2306830907055</v>
      </c>
      <c r="D1598" s="392"/>
      <c r="E1598" s="393">
        <f t="shared" si="130"/>
        <v>3</v>
      </c>
      <c r="F1598" s="394"/>
      <c r="G1598" s="532">
        <v>213.5939257592801</v>
      </c>
      <c r="H1598" s="392"/>
      <c r="I1598" s="393">
        <v>1</v>
      </c>
      <c r="J1598" s="533"/>
      <c r="N1598" s="83"/>
      <c r="P1598" s="82"/>
      <c r="Q1598" s="83"/>
    </row>
    <row r="1599" spans="2:17" ht="24.75" customHeight="1">
      <c r="B1599" s="170" t="s">
        <v>212</v>
      </c>
      <c r="C1599" s="391">
        <f t="shared" si="129"/>
        <v>196.66347177848775</v>
      </c>
      <c r="D1599" s="392"/>
      <c r="E1599" s="393">
        <f t="shared" si="130"/>
        <v>16</v>
      </c>
      <c r="F1599" s="394"/>
      <c r="G1599" s="532">
        <v>194.68610816542949</v>
      </c>
      <c r="H1599" s="392"/>
      <c r="I1599" s="393">
        <v>18</v>
      </c>
      <c r="J1599" s="533"/>
      <c r="N1599" s="83"/>
      <c r="P1599" s="82"/>
      <c r="Q1599" s="83"/>
    </row>
    <row r="1600" spans="2:17" ht="24.75" customHeight="1">
      <c r="B1600" s="170" t="s">
        <v>213</v>
      </c>
      <c r="C1600" s="391">
        <f t="shared" si="129"/>
        <v>204.90909090909091</v>
      </c>
      <c r="D1600" s="392"/>
      <c r="E1600" s="393">
        <f t="shared" si="130"/>
        <v>9</v>
      </c>
      <c r="F1600" s="394"/>
      <c r="G1600" s="532">
        <v>203.42645074224021</v>
      </c>
      <c r="H1600" s="392"/>
      <c r="I1600" s="393">
        <v>10</v>
      </c>
      <c r="J1600" s="533"/>
      <c r="N1600" s="83"/>
      <c r="P1600" s="82"/>
      <c r="Q1600" s="83"/>
    </row>
    <row r="1601" spans="2:17" ht="24.75" customHeight="1">
      <c r="B1601" s="170" t="s">
        <v>214</v>
      </c>
      <c r="C1601" s="391">
        <f t="shared" si="129"/>
        <v>200.44975288303129</v>
      </c>
      <c r="D1601" s="392"/>
      <c r="E1601" s="393">
        <f t="shared" si="130"/>
        <v>14</v>
      </c>
      <c r="F1601" s="394"/>
      <c r="G1601" s="532">
        <v>201.09333333333333</v>
      </c>
      <c r="H1601" s="392"/>
      <c r="I1601" s="393">
        <v>13</v>
      </c>
      <c r="J1601" s="533"/>
      <c r="N1601" s="83"/>
      <c r="P1601" s="82"/>
      <c r="Q1601" s="83"/>
    </row>
    <row r="1602" spans="2:17" ht="24.75" customHeight="1">
      <c r="B1602" s="170" t="s">
        <v>215</v>
      </c>
      <c r="C1602" s="391">
        <f t="shared" si="129"/>
        <v>170.93227990970655</v>
      </c>
      <c r="D1602" s="392"/>
      <c r="E1602" s="393">
        <f t="shared" si="130"/>
        <v>24</v>
      </c>
      <c r="F1602" s="394"/>
      <c r="G1602" s="532">
        <v>173.85253456221199</v>
      </c>
      <c r="H1602" s="392"/>
      <c r="I1602" s="393">
        <v>22</v>
      </c>
      <c r="J1602" s="533"/>
      <c r="N1602" s="83"/>
      <c r="P1602" s="82"/>
      <c r="Q1602" s="83"/>
    </row>
    <row r="1603" spans="2:17" ht="24.75" customHeight="1">
      <c r="B1603" s="171" t="s">
        <v>216</v>
      </c>
      <c r="C1603" s="445">
        <f t="shared" si="129"/>
        <v>169.22898550724636</v>
      </c>
      <c r="D1603" s="446"/>
      <c r="E1603" s="447">
        <f t="shared" si="130"/>
        <v>25</v>
      </c>
      <c r="F1603" s="448"/>
      <c r="G1603" s="534">
        <v>173.75074183976261</v>
      </c>
      <c r="H1603" s="446"/>
      <c r="I1603" s="447">
        <v>23</v>
      </c>
      <c r="J1603" s="535"/>
      <c r="N1603" s="83"/>
      <c r="P1603" s="82"/>
      <c r="Q1603" s="83"/>
    </row>
    <row r="1604" spans="2:17" ht="24.75" customHeight="1">
      <c r="B1604" s="170" t="s">
        <v>217</v>
      </c>
      <c r="C1604" s="391">
        <f t="shared" si="129"/>
        <v>202.94789081885855</v>
      </c>
      <c r="D1604" s="392"/>
      <c r="E1604" s="393">
        <f t="shared" si="130"/>
        <v>11</v>
      </c>
      <c r="F1604" s="394"/>
      <c r="G1604" s="532">
        <v>194.71566265060241</v>
      </c>
      <c r="H1604" s="392"/>
      <c r="I1604" s="393">
        <v>17</v>
      </c>
      <c r="J1604" s="533"/>
      <c r="N1604" s="83"/>
      <c r="P1604" s="82"/>
      <c r="Q1604" s="83"/>
    </row>
    <row r="1605" spans="2:17" ht="24.75" customHeight="1">
      <c r="B1605" s="170" t="s">
        <v>218</v>
      </c>
      <c r="C1605" s="391">
        <f t="shared" si="129"/>
        <v>199.34418604651162</v>
      </c>
      <c r="D1605" s="392"/>
      <c r="E1605" s="393">
        <f t="shared" si="130"/>
        <v>15</v>
      </c>
      <c r="F1605" s="394"/>
      <c r="G1605" s="532">
        <v>199.87209302325581</v>
      </c>
      <c r="H1605" s="392"/>
      <c r="I1605" s="393">
        <v>14</v>
      </c>
      <c r="J1605" s="533"/>
      <c r="N1605" s="83"/>
      <c r="P1605" s="82"/>
      <c r="Q1605" s="83"/>
    </row>
    <row r="1606" spans="2:17" ht="24.75" customHeight="1">
      <c r="B1606" s="170" t="s">
        <v>219</v>
      </c>
      <c r="C1606" s="391">
        <f t="shared" si="129"/>
        <v>187.58145363408522</v>
      </c>
      <c r="D1606" s="392"/>
      <c r="E1606" s="393">
        <f t="shared" si="130"/>
        <v>21</v>
      </c>
      <c r="F1606" s="394"/>
      <c r="G1606" s="532">
        <v>185.34825870646767</v>
      </c>
      <c r="H1606" s="392"/>
      <c r="I1606" s="393">
        <v>21</v>
      </c>
      <c r="J1606" s="533"/>
      <c r="N1606" s="83"/>
      <c r="P1606" s="82"/>
      <c r="Q1606" s="83"/>
    </row>
    <row r="1607" spans="2:17" ht="24.75" customHeight="1">
      <c r="B1607" s="170" t="s">
        <v>220</v>
      </c>
      <c r="C1607" s="391">
        <f t="shared" si="129"/>
        <v>212.41818181818181</v>
      </c>
      <c r="D1607" s="392"/>
      <c r="E1607" s="393">
        <f t="shared" si="130"/>
        <v>6</v>
      </c>
      <c r="F1607" s="394"/>
      <c r="G1607" s="532">
        <v>212.87249544626593</v>
      </c>
      <c r="H1607" s="392"/>
      <c r="I1607" s="393">
        <v>3</v>
      </c>
      <c r="J1607" s="533"/>
      <c r="N1607" s="83"/>
      <c r="P1607" s="82"/>
      <c r="Q1607" s="83"/>
    </row>
    <row r="1608" spans="2:17" ht="24.75" customHeight="1">
      <c r="B1608" s="170" t="s">
        <v>221</v>
      </c>
      <c r="C1608" s="391">
        <f t="shared" si="129"/>
        <v>207.70487106017191</v>
      </c>
      <c r="D1608" s="392"/>
      <c r="E1608" s="393">
        <f t="shared" si="130"/>
        <v>7</v>
      </c>
      <c r="F1608" s="394"/>
      <c r="G1608" s="532">
        <v>210.60641399416909</v>
      </c>
      <c r="H1608" s="392"/>
      <c r="I1608" s="393">
        <v>5</v>
      </c>
      <c r="J1608" s="533"/>
      <c r="N1608" s="83"/>
      <c r="P1608" s="82"/>
      <c r="Q1608" s="83"/>
    </row>
    <row r="1609" spans="2:17" ht="24.75" customHeight="1">
      <c r="B1609" s="170" t="s">
        <v>222</v>
      </c>
      <c r="C1609" s="391">
        <f t="shared" si="129"/>
        <v>193.14805194805194</v>
      </c>
      <c r="D1609" s="392"/>
      <c r="E1609" s="393">
        <f t="shared" si="130"/>
        <v>18</v>
      </c>
      <c r="F1609" s="394"/>
      <c r="G1609" s="532">
        <v>195.89564068692206</v>
      </c>
      <c r="H1609" s="392"/>
      <c r="I1609" s="393">
        <v>15</v>
      </c>
      <c r="J1609" s="533"/>
      <c r="N1609" s="83"/>
      <c r="P1609" s="82"/>
      <c r="Q1609" s="83"/>
    </row>
    <row r="1610" spans="2:17" ht="24.75" customHeight="1">
      <c r="B1610" s="170" t="s">
        <v>223</v>
      </c>
      <c r="C1610" s="391">
        <f t="shared" si="129"/>
        <v>173.58108108108109</v>
      </c>
      <c r="D1610" s="392"/>
      <c r="E1610" s="393">
        <f t="shared" si="130"/>
        <v>22</v>
      </c>
      <c r="F1610" s="394"/>
      <c r="G1610" s="532">
        <v>172.65310077519379</v>
      </c>
      <c r="H1610" s="392"/>
      <c r="I1610" s="393">
        <v>24</v>
      </c>
      <c r="J1610" s="533"/>
      <c r="N1610" s="83"/>
      <c r="P1610" s="82"/>
      <c r="Q1610" s="83"/>
    </row>
    <row r="1611" spans="2:17" ht="24.75" customHeight="1">
      <c r="B1611" s="170" t="s">
        <v>224</v>
      </c>
      <c r="C1611" s="391">
        <f t="shared" si="129"/>
        <v>163.36257309941521</v>
      </c>
      <c r="D1611" s="392"/>
      <c r="E1611" s="393">
        <f t="shared" si="130"/>
        <v>26</v>
      </c>
      <c r="F1611" s="394"/>
      <c r="G1611" s="532">
        <v>166.40236686390531</v>
      </c>
      <c r="H1611" s="392"/>
      <c r="I1611" s="393">
        <v>26</v>
      </c>
      <c r="J1611" s="533"/>
      <c r="N1611" s="83"/>
      <c r="P1611" s="82"/>
      <c r="Q1611" s="83"/>
    </row>
    <row r="1612" spans="2:17" ht="24.75" customHeight="1">
      <c r="B1612" s="170" t="s">
        <v>225</v>
      </c>
      <c r="C1612" s="391">
        <f t="shared" si="129"/>
        <v>202.46250000000001</v>
      </c>
      <c r="D1612" s="392"/>
      <c r="E1612" s="393">
        <f t="shared" si="130"/>
        <v>12</v>
      </c>
      <c r="F1612" s="394"/>
      <c r="G1612" s="532">
        <v>206.08354430379748</v>
      </c>
      <c r="H1612" s="392"/>
      <c r="I1612" s="393">
        <v>8</v>
      </c>
      <c r="J1612" s="533"/>
      <c r="N1612" s="83"/>
      <c r="P1612" s="82"/>
      <c r="Q1612" s="83"/>
    </row>
    <row r="1613" spans="2:17" ht="24.75" customHeight="1" thickBot="1">
      <c r="B1613" s="170" t="s">
        <v>226</v>
      </c>
      <c r="C1613" s="457">
        <f t="shared" si="129"/>
        <v>213.43736730360934</v>
      </c>
      <c r="D1613" s="458"/>
      <c r="E1613" s="453">
        <f t="shared" si="130"/>
        <v>5</v>
      </c>
      <c r="F1613" s="454"/>
      <c r="G1613" s="532">
        <v>209.42348008385744</v>
      </c>
      <c r="H1613" s="392"/>
      <c r="I1613" s="393">
        <v>7</v>
      </c>
      <c r="J1613" s="533"/>
      <c r="N1613" s="83"/>
      <c r="P1613" s="82"/>
      <c r="Q1613" s="83"/>
    </row>
    <row r="1614" spans="2:17" ht="24.75" customHeight="1">
      <c r="B1614" s="147" t="s">
        <v>333</v>
      </c>
      <c r="C1614" s="151"/>
      <c r="D1614" s="151"/>
      <c r="E1614" s="151"/>
      <c r="F1614" s="151"/>
      <c r="G1614" s="151"/>
      <c r="H1614" s="151"/>
      <c r="I1614" s="151"/>
      <c r="J1614" s="151"/>
      <c r="K1614" s="151"/>
    </row>
    <row r="1615" spans="2:17" ht="24.75" customHeight="1">
      <c r="B1615" s="149"/>
      <c r="C1615" s="149"/>
      <c r="D1615" s="149"/>
      <c r="E1615" s="149"/>
      <c r="F1615" s="149"/>
      <c r="G1615" s="149"/>
      <c r="H1615" s="149"/>
      <c r="I1615" s="149"/>
      <c r="J1615" s="149"/>
      <c r="K1615" s="149"/>
    </row>
    <row r="1616" spans="2:17" ht="24.75" customHeight="1"/>
    <row r="1617" spans="2:17" ht="24.75" customHeight="1" thickBot="1">
      <c r="B1617" s="85" t="s">
        <v>281</v>
      </c>
      <c r="C1617" s="85"/>
    </row>
    <row r="1618" spans="2:17" ht="24.75" customHeight="1">
      <c r="B1618" s="334" t="s">
        <v>253</v>
      </c>
      <c r="C1618" s="340" t="s">
        <v>282</v>
      </c>
      <c r="D1618" s="368"/>
      <c r="E1618" s="372" t="s">
        <v>258</v>
      </c>
      <c r="F1618" s="342"/>
      <c r="G1618" s="376" t="s">
        <v>758</v>
      </c>
      <c r="H1618" s="376"/>
      <c r="I1618" s="376"/>
      <c r="J1618" s="377"/>
      <c r="N1618" s="83"/>
      <c r="P1618" s="82"/>
      <c r="Q1618" s="83"/>
    </row>
    <row r="1619" spans="2:17" ht="24.75" customHeight="1">
      <c r="B1619" s="335"/>
      <c r="C1619" s="369"/>
      <c r="D1619" s="370"/>
      <c r="E1619" s="347"/>
      <c r="F1619" s="373"/>
      <c r="G1619" s="348" t="s">
        <v>282</v>
      </c>
      <c r="H1619" s="370"/>
      <c r="I1619" s="347" t="s">
        <v>258</v>
      </c>
      <c r="J1619" s="370"/>
      <c r="N1619" s="83"/>
      <c r="P1619" s="82"/>
      <c r="Q1619" s="83"/>
    </row>
    <row r="1620" spans="2:17" ht="24.75" customHeight="1">
      <c r="B1620" s="336"/>
      <c r="C1620" s="345"/>
      <c r="D1620" s="371"/>
      <c r="E1620" s="374"/>
      <c r="F1620" s="375"/>
      <c r="G1620" s="378"/>
      <c r="H1620" s="371"/>
      <c r="I1620" s="374"/>
      <c r="J1620" s="371"/>
      <c r="N1620" s="83"/>
      <c r="P1620" s="82"/>
      <c r="Q1620" s="83"/>
    </row>
    <row r="1621" spans="2:17" ht="24.75" customHeight="1">
      <c r="B1621" s="170" t="s">
        <v>201</v>
      </c>
      <c r="C1621" s="327">
        <f>'●1-5DB'!JG5</f>
        <v>8381056</v>
      </c>
      <c r="D1621" s="398"/>
      <c r="E1621" s="393">
        <f>RANK(C1621,$C$1621:$C$1646)</f>
        <v>1</v>
      </c>
      <c r="F1621" s="394"/>
      <c r="G1621" s="395">
        <v>8628480</v>
      </c>
      <c r="H1621" s="398"/>
      <c r="I1621" s="393">
        <v>1</v>
      </c>
      <c r="J1621" s="533"/>
      <c r="N1621" s="83"/>
      <c r="P1621" s="82"/>
      <c r="Q1621" s="83"/>
    </row>
    <row r="1622" spans="2:17" ht="24.75" customHeight="1">
      <c r="B1622" s="170" t="s">
        <v>202</v>
      </c>
      <c r="C1622" s="327">
        <f>'●1-5DB'!JG6</f>
        <v>3065280</v>
      </c>
      <c r="D1622" s="398"/>
      <c r="E1622" s="393">
        <f t="shared" ref="E1622:E1646" si="131">RANK(C1622,$C$1621:$C$1646)</f>
        <v>5</v>
      </c>
      <c r="F1622" s="394"/>
      <c r="G1622" s="395">
        <v>3062340</v>
      </c>
      <c r="H1622" s="398"/>
      <c r="I1622" s="393">
        <v>5</v>
      </c>
      <c r="J1622" s="533"/>
      <c r="N1622" s="83"/>
      <c r="P1622" s="82"/>
      <c r="Q1622" s="83"/>
    </row>
    <row r="1623" spans="2:17" ht="24.75" customHeight="1">
      <c r="B1623" s="170" t="s">
        <v>203</v>
      </c>
      <c r="C1623" s="327">
        <f>'●1-5DB'!JG7</f>
        <v>2754275</v>
      </c>
      <c r="D1623" s="398"/>
      <c r="E1623" s="393">
        <f t="shared" si="131"/>
        <v>9</v>
      </c>
      <c r="F1623" s="394"/>
      <c r="G1623" s="395">
        <v>2754437</v>
      </c>
      <c r="H1623" s="398"/>
      <c r="I1623" s="393">
        <v>9</v>
      </c>
      <c r="J1623" s="533"/>
      <c r="N1623" s="83"/>
      <c r="P1623" s="82"/>
      <c r="Q1623" s="83"/>
    </row>
    <row r="1624" spans="2:17" ht="24.75" customHeight="1">
      <c r="B1624" s="170" t="s">
        <v>204</v>
      </c>
      <c r="C1624" s="327">
        <f>'●1-5DB'!JG8</f>
        <v>2931198</v>
      </c>
      <c r="D1624" s="398"/>
      <c r="E1624" s="393">
        <f t="shared" si="131"/>
        <v>8</v>
      </c>
      <c r="F1624" s="394"/>
      <c r="G1624" s="395">
        <v>2941252</v>
      </c>
      <c r="H1624" s="398"/>
      <c r="I1624" s="393">
        <v>8</v>
      </c>
      <c r="J1624" s="533"/>
      <c r="N1624" s="83"/>
      <c r="P1624" s="82"/>
      <c r="Q1624" s="83"/>
    </row>
    <row r="1625" spans="2:17" ht="24.75" customHeight="1">
      <c r="B1625" s="170" t="s">
        <v>205</v>
      </c>
      <c r="C1625" s="327">
        <f>'●1-5DB'!JG9</f>
        <v>2067904</v>
      </c>
      <c r="D1625" s="398"/>
      <c r="E1625" s="393">
        <f t="shared" si="131"/>
        <v>13</v>
      </c>
      <c r="F1625" s="394"/>
      <c r="G1625" s="395">
        <v>2105236</v>
      </c>
      <c r="H1625" s="398"/>
      <c r="I1625" s="393">
        <v>13</v>
      </c>
      <c r="J1625" s="533"/>
      <c r="N1625" s="83"/>
      <c r="P1625" s="82"/>
      <c r="Q1625" s="83"/>
    </row>
    <row r="1626" spans="2:17" ht="24.75" customHeight="1">
      <c r="B1626" s="170" t="s">
        <v>206</v>
      </c>
      <c r="C1626" s="327">
        <f>'●1-5DB'!JG10</f>
        <v>3490106</v>
      </c>
      <c r="D1626" s="398"/>
      <c r="E1626" s="393">
        <f t="shared" si="131"/>
        <v>4</v>
      </c>
      <c r="F1626" s="394"/>
      <c r="G1626" s="395">
        <v>3481456</v>
      </c>
      <c r="H1626" s="398"/>
      <c r="I1626" s="393">
        <v>4</v>
      </c>
      <c r="J1626" s="533"/>
      <c r="N1626" s="83"/>
      <c r="P1626" s="82"/>
      <c r="Q1626" s="83"/>
    </row>
    <row r="1627" spans="2:17" ht="24.75" customHeight="1">
      <c r="B1627" s="170" t="s">
        <v>207</v>
      </c>
      <c r="C1627" s="327">
        <f>'●1-5DB'!JG11</f>
        <v>1756700</v>
      </c>
      <c r="D1627" s="398"/>
      <c r="E1627" s="393">
        <f t="shared" si="131"/>
        <v>16</v>
      </c>
      <c r="F1627" s="394"/>
      <c r="G1627" s="395">
        <v>1792983</v>
      </c>
      <c r="H1627" s="398"/>
      <c r="I1627" s="393">
        <v>16</v>
      </c>
      <c r="J1627" s="533"/>
      <c r="N1627" s="83"/>
      <c r="P1627" s="82"/>
      <c r="Q1627" s="83"/>
    </row>
    <row r="1628" spans="2:17" ht="24.75" customHeight="1">
      <c r="B1628" s="170" t="s">
        <v>208</v>
      </c>
      <c r="C1628" s="327">
        <f>'●1-5DB'!JG12</f>
        <v>3681795</v>
      </c>
      <c r="D1628" s="398"/>
      <c r="E1628" s="393">
        <f t="shared" si="131"/>
        <v>3</v>
      </c>
      <c r="F1628" s="394"/>
      <c r="G1628" s="395">
        <v>3663153</v>
      </c>
      <c r="H1628" s="398"/>
      <c r="I1628" s="393">
        <v>3</v>
      </c>
      <c r="J1628" s="533"/>
      <c r="N1628" s="83"/>
      <c r="P1628" s="82"/>
      <c r="Q1628" s="83"/>
    </row>
    <row r="1629" spans="2:17" ht="24.75" customHeight="1">
      <c r="B1629" s="170" t="s">
        <v>209</v>
      </c>
      <c r="C1629" s="327">
        <f>'●1-5DB'!JG13</f>
        <v>6652560</v>
      </c>
      <c r="D1629" s="398"/>
      <c r="E1629" s="393">
        <f t="shared" si="131"/>
        <v>2</v>
      </c>
      <c r="F1629" s="394"/>
      <c r="G1629" s="395">
        <v>6574104</v>
      </c>
      <c r="H1629" s="398"/>
      <c r="I1629" s="393">
        <v>2</v>
      </c>
      <c r="J1629" s="533"/>
      <c r="N1629" s="83"/>
      <c r="P1629" s="82"/>
      <c r="Q1629" s="83"/>
    </row>
    <row r="1630" spans="2:17" ht="24.75" customHeight="1">
      <c r="B1630" s="170" t="s">
        <v>210</v>
      </c>
      <c r="C1630" s="327">
        <f>'●1-5DB'!JG14</f>
        <v>1875579</v>
      </c>
      <c r="D1630" s="398"/>
      <c r="E1630" s="393">
        <f t="shared" si="131"/>
        <v>15</v>
      </c>
      <c r="F1630" s="394"/>
      <c r="G1630" s="395">
        <v>1878272</v>
      </c>
      <c r="H1630" s="398"/>
      <c r="I1630" s="393">
        <v>15</v>
      </c>
      <c r="J1630" s="533"/>
      <c r="N1630" s="83"/>
      <c r="P1630" s="82"/>
      <c r="Q1630" s="83"/>
    </row>
    <row r="1631" spans="2:17" ht="24.75" customHeight="1">
      <c r="B1631" s="170" t="s">
        <v>211</v>
      </c>
      <c r="C1631" s="327">
        <f>'●1-5DB'!JG15</f>
        <v>2725436</v>
      </c>
      <c r="D1631" s="398"/>
      <c r="E1631" s="393">
        <f t="shared" si="131"/>
        <v>10</v>
      </c>
      <c r="F1631" s="394"/>
      <c r="G1631" s="395">
        <v>2717673</v>
      </c>
      <c r="H1631" s="398"/>
      <c r="I1631" s="393">
        <v>10</v>
      </c>
      <c r="J1631" s="533"/>
      <c r="N1631" s="83"/>
      <c r="P1631" s="82"/>
      <c r="Q1631" s="83"/>
    </row>
    <row r="1632" spans="2:17" ht="24.75" customHeight="1">
      <c r="B1632" s="170" t="s">
        <v>212</v>
      </c>
      <c r="C1632" s="327">
        <f>'●1-5DB'!JG16</f>
        <v>3049872</v>
      </c>
      <c r="D1632" s="398"/>
      <c r="E1632" s="393">
        <f t="shared" si="131"/>
        <v>6</v>
      </c>
      <c r="F1632" s="394"/>
      <c r="G1632" s="395">
        <v>3054377</v>
      </c>
      <c r="H1632" s="398"/>
      <c r="I1632" s="393">
        <v>6</v>
      </c>
      <c r="J1632" s="533"/>
      <c r="N1632" s="83"/>
      <c r="P1632" s="82"/>
      <c r="Q1632" s="83"/>
    </row>
    <row r="1633" spans="2:17" ht="24.75" customHeight="1">
      <c r="B1633" s="170" t="s">
        <v>213</v>
      </c>
      <c r="C1633" s="327">
        <f>'●1-5DB'!JG17</f>
        <v>2319339</v>
      </c>
      <c r="D1633" s="398"/>
      <c r="E1633" s="393">
        <f t="shared" si="131"/>
        <v>12</v>
      </c>
      <c r="F1633" s="394"/>
      <c r="G1633" s="395">
        <v>2321553</v>
      </c>
      <c r="H1633" s="398"/>
      <c r="I1633" s="393">
        <v>12</v>
      </c>
      <c r="J1633" s="533"/>
      <c r="N1633" s="83"/>
      <c r="P1633" s="82"/>
      <c r="Q1633" s="83"/>
    </row>
    <row r="1634" spans="2:17" ht="24.75" customHeight="1">
      <c r="B1634" s="170" t="s">
        <v>214</v>
      </c>
      <c r="C1634" s="327">
        <f>'●1-5DB'!JG18</f>
        <v>1958789</v>
      </c>
      <c r="D1634" s="398"/>
      <c r="E1634" s="393">
        <f t="shared" si="131"/>
        <v>14</v>
      </c>
      <c r="F1634" s="394"/>
      <c r="G1634" s="395">
        <v>1945200</v>
      </c>
      <c r="H1634" s="398"/>
      <c r="I1634" s="393">
        <v>14</v>
      </c>
      <c r="J1634" s="533"/>
      <c r="N1634" s="83"/>
      <c r="P1634" s="82"/>
      <c r="Q1634" s="83"/>
    </row>
    <row r="1635" spans="2:17" ht="24.75" customHeight="1">
      <c r="B1635" s="170" t="s">
        <v>215</v>
      </c>
      <c r="C1635" s="327">
        <f>'●1-5DB'!JG19</f>
        <v>1348492</v>
      </c>
      <c r="D1635" s="398"/>
      <c r="E1635" s="393">
        <f t="shared" si="131"/>
        <v>19</v>
      </c>
      <c r="F1635" s="394"/>
      <c r="G1635" s="395">
        <v>1338456</v>
      </c>
      <c r="H1635" s="398"/>
      <c r="I1635" s="393">
        <v>19</v>
      </c>
      <c r="J1635" s="533"/>
      <c r="N1635" s="83"/>
      <c r="P1635" s="82"/>
      <c r="Q1635" s="83"/>
    </row>
    <row r="1636" spans="2:17" ht="24.75" customHeight="1">
      <c r="B1636" s="171" t="s">
        <v>216</v>
      </c>
      <c r="C1636" s="332">
        <f>'●1-5DB'!JG20</f>
        <v>1032930</v>
      </c>
      <c r="D1636" s="404"/>
      <c r="E1636" s="447">
        <f t="shared" si="131"/>
        <v>26</v>
      </c>
      <c r="F1636" s="448"/>
      <c r="G1636" s="401">
        <v>1022795</v>
      </c>
      <c r="H1636" s="404"/>
      <c r="I1636" s="447">
        <v>26</v>
      </c>
      <c r="J1636" s="535"/>
      <c r="N1636" s="83"/>
      <c r="P1636" s="82"/>
      <c r="Q1636" s="83"/>
    </row>
    <row r="1637" spans="2:17" ht="24.75" customHeight="1">
      <c r="B1637" s="170" t="s">
        <v>217</v>
      </c>
      <c r="C1637" s="327">
        <f>'●1-5DB'!JG21</f>
        <v>1259375</v>
      </c>
      <c r="D1637" s="398"/>
      <c r="E1637" s="393">
        <f t="shared" si="131"/>
        <v>22</v>
      </c>
      <c r="F1637" s="394"/>
      <c r="G1637" s="395">
        <v>1286915</v>
      </c>
      <c r="H1637" s="398"/>
      <c r="I1637" s="393">
        <v>21</v>
      </c>
      <c r="J1637" s="533"/>
      <c r="N1637" s="83"/>
      <c r="P1637" s="82"/>
      <c r="Q1637" s="83"/>
    </row>
    <row r="1638" spans="2:17" ht="24.75" customHeight="1">
      <c r="B1638" s="170" t="s">
        <v>218</v>
      </c>
      <c r="C1638" s="327">
        <f>'●1-5DB'!JG22</f>
        <v>1323970</v>
      </c>
      <c r="D1638" s="398"/>
      <c r="E1638" s="393">
        <f t="shared" si="131"/>
        <v>20</v>
      </c>
      <c r="F1638" s="394"/>
      <c r="G1638" s="395">
        <v>1323110</v>
      </c>
      <c r="H1638" s="398"/>
      <c r="I1638" s="393">
        <v>20</v>
      </c>
      <c r="J1638" s="533"/>
      <c r="N1638" s="83"/>
      <c r="P1638" s="82"/>
      <c r="Q1638" s="83"/>
    </row>
    <row r="1639" spans="2:17" ht="24.75" customHeight="1">
      <c r="B1639" s="170" t="s">
        <v>219</v>
      </c>
      <c r="C1639" s="327">
        <f>'●1-5DB'!JG23</f>
        <v>1246875</v>
      </c>
      <c r="D1639" s="398"/>
      <c r="E1639" s="393">
        <f t="shared" si="131"/>
        <v>23</v>
      </c>
      <c r="F1639" s="394"/>
      <c r="G1639" s="395">
        <v>1250220</v>
      </c>
      <c r="H1639" s="398"/>
      <c r="I1639" s="393">
        <v>23</v>
      </c>
      <c r="J1639" s="533"/>
      <c r="N1639" s="83"/>
      <c r="P1639" s="82"/>
      <c r="Q1639" s="83"/>
    </row>
    <row r="1640" spans="2:17" ht="24.75" customHeight="1">
      <c r="B1640" s="170" t="s">
        <v>220</v>
      </c>
      <c r="C1640" s="327">
        <f>'●1-5DB'!JG24</f>
        <v>1687950</v>
      </c>
      <c r="D1640" s="398"/>
      <c r="E1640" s="393">
        <f t="shared" si="131"/>
        <v>17</v>
      </c>
      <c r="F1640" s="394"/>
      <c r="G1640" s="395">
        <v>1689273</v>
      </c>
      <c r="H1640" s="398"/>
      <c r="I1640" s="393">
        <v>17</v>
      </c>
      <c r="J1640" s="533"/>
      <c r="N1640" s="83"/>
      <c r="P1640" s="82"/>
      <c r="Q1640" s="83"/>
    </row>
    <row r="1641" spans="2:17" ht="24.75" customHeight="1">
      <c r="B1641" s="170" t="s">
        <v>221</v>
      </c>
      <c r="C1641" s="327">
        <f>'●1-5DB'!JG25</f>
        <v>1077363</v>
      </c>
      <c r="D1641" s="398"/>
      <c r="E1641" s="393">
        <f t="shared" si="131"/>
        <v>25</v>
      </c>
      <c r="F1641" s="394"/>
      <c r="G1641" s="395">
        <v>1060899</v>
      </c>
      <c r="H1641" s="398"/>
      <c r="I1641" s="393">
        <v>25</v>
      </c>
      <c r="J1641" s="533"/>
      <c r="N1641" s="83"/>
      <c r="P1641" s="82"/>
      <c r="Q1641" s="83"/>
    </row>
    <row r="1642" spans="2:17" ht="24.75" customHeight="1">
      <c r="B1642" s="170" t="s">
        <v>222</v>
      </c>
      <c r="C1642" s="327">
        <f>'●1-5DB'!JG26</f>
        <v>2393160</v>
      </c>
      <c r="D1642" s="398"/>
      <c r="E1642" s="393">
        <f t="shared" si="131"/>
        <v>11</v>
      </c>
      <c r="F1642" s="394"/>
      <c r="G1642" s="395">
        <v>2427699</v>
      </c>
      <c r="H1642" s="398"/>
      <c r="I1642" s="393">
        <v>11</v>
      </c>
      <c r="J1642" s="533"/>
      <c r="N1642" s="83"/>
      <c r="P1642" s="82"/>
      <c r="Q1642" s="83"/>
    </row>
    <row r="1643" spans="2:17" ht="24.75" customHeight="1">
      <c r="B1643" s="170" t="s">
        <v>223</v>
      </c>
      <c r="C1643" s="327">
        <f>'●1-5DB'!JG27</f>
        <v>1563324</v>
      </c>
      <c r="D1643" s="398"/>
      <c r="E1643" s="393">
        <f t="shared" si="131"/>
        <v>18</v>
      </c>
      <c r="F1643" s="394"/>
      <c r="G1643" s="395">
        <v>1571220</v>
      </c>
      <c r="H1643" s="398"/>
      <c r="I1643" s="393">
        <v>18</v>
      </c>
      <c r="J1643" s="533"/>
      <c r="N1643" s="83"/>
      <c r="P1643" s="82"/>
      <c r="Q1643" s="83"/>
    </row>
    <row r="1644" spans="2:17" ht="24.75" customHeight="1">
      <c r="B1644" s="170" t="s">
        <v>224</v>
      </c>
      <c r="C1644" s="327">
        <f>'●1-5DB'!JG28</f>
        <v>1098504</v>
      </c>
      <c r="D1644" s="398"/>
      <c r="E1644" s="393">
        <f t="shared" si="131"/>
        <v>24</v>
      </c>
      <c r="F1644" s="394"/>
      <c r="G1644" s="395">
        <v>1076868</v>
      </c>
      <c r="H1644" s="398"/>
      <c r="I1644" s="393">
        <v>24</v>
      </c>
      <c r="J1644" s="533"/>
      <c r="N1644" s="83"/>
      <c r="P1644" s="82"/>
      <c r="Q1644" s="83"/>
    </row>
    <row r="1645" spans="2:17" ht="24.75" customHeight="1">
      <c r="B1645" s="170" t="s">
        <v>225</v>
      </c>
      <c r="C1645" s="327">
        <f>'●1-5DB'!JG29</f>
        <v>1274400</v>
      </c>
      <c r="D1645" s="398"/>
      <c r="E1645" s="393">
        <f t="shared" si="131"/>
        <v>21</v>
      </c>
      <c r="F1645" s="394"/>
      <c r="G1645" s="395">
        <v>1257680</v>
      </c>
      <c r="H1645" s="398"/>
      <c r="I1645" s="393">
        <v>22</v>
      </c>
      <c r="J1645" s="533"/>
      <c r="N1645" s="83"/>
      <c r="P1645" s="82"/>
      <c r="Q1645" s="83"/>
    </row>
    <row r="1646" spans="2:17" ht="24.75" customHeight="1" thickBot="1">
      <c r="B1646" s="170" t="s">
        <v>226</v>
      </c>
      <c r="C1646" s="329">
        <f>'●1-5DB'!JG30</f>
        <v>2960706</v>
      </c>
      <c r="D1646" s="462"/>
      <c r="E1646" s="453">
        <f t="shared" si="131"/>
        <v>7</v>
      </c>
      <c r="F1646" s="454"/>
      <c r="G1646" s="395">
        <v>3002238</v>
      </c>
      <c r="H1646" s="398"/>
      <c r="I1646" s="393">
        <v>7</v>
      </c>
      <c r="J1646" s="533"/>
      <c r="N1646" s="83"/>
      <c r="P1646" s="82"/>
      <c r="Q1646" s="83"/>
    </row>
    <row r="1647" spans="2:17" ht="24.75" customHeight="1">
      <c r="B1647" s="82" t="s">
        <v>805</v>
      </c>
    </row>
    <row r="1648" spans="2:17" ht="24.75" customHeight="1"/>
    <row r="1649" spans="2:14" ht="24.75" customHeight="1"/>
    <row r="1650" spans="2:14" ht="24.75" customHeight="1" thickBot="1">
      <c r="B1650" s="85" t="s">
        <v>283</v>
      </c>
      <c r="C1650" s="85"/>
    </row>
    <row r="1651" spans="2:14" ht="24.75" customHeight="1">
      <c r="B1651" s="334" t="s">
        <v>253</v>
      </c>
      <c r="C1651" s="340" t="s">
        <v>284</v>
      </c>
      <c r="D1651" s="368"/>
      <c r="E1651" s="372" t="s">
        <v>258</v>
      </c>
      <c r="F1651" s="342"/>
      <c r="G1651" s="376" t="s">
        <v>758</v>
      </c>
      <c r="H1651" s="376"/>
      <c r="I1651" s="376"/>
      <c r="J1651" s="377"/>
      <c r="N1651" s="83"/>
    </row>
    <row r="1652" spans="2:14" ht="24.75" customHeight="1">
      <c r="B1652" s="335"/>
      <c r="C1652" s="369"/>
      <c r="D1652" s="370"/>
      <c r="E1652" s="347"/>
      <c r="F1652" s="373"/>
      <c r="G1652" s="338" t="s">
        <v>284</v>
      </c>
      <c r="H1652" s="339"/>
      <c r="I1652" s="337" t="s">
        <v>258</v>
      </c>
      <c r="J1652" s="339"/>
      <c r="N1652" s="83"/>
    </row>
    <row r="1653" spans="2:14" ht="24.75" customHeight="1">
      <c r="B1653" s="336"/>
      <c r="C1653" s="345"/>
      <c r="D1653" s="371"/>
      <c r="E1653" s="374"/>
      <c r="F1653" s="375"/>
      <c r="G1653" s="378"/>
      <c r="H1653" s="371"/>
      <c r="I1653" s="374"/>
      <c r="J1653" s="371"/>
      <c r="N1653" s="83"/>
    </row>
    <row r="1654" spans="2:14" ht="24.75" customHeight="1">
      <c r="B1654" s="170" t="s">
        <v>201</v>
      </c>
      <c r="C1654" s="327">
        <f>'●1-5DB'!JH5</f>
        <v>3194</v>
      </c>
      <c r="D1654" s="398"/>
      <c r="E1654" s="393">
        <f t="shared" ref="E1654:E1679" si="132">RANK(C1654,$C$1654:$C$1679)</f>
        <v>7</v>
      </c>
      <c r="F1654" s="394"/>
      <c r="G1654" s="395">
        <v>3210</v>
      </c>
      <c r="H1654" s="398"/>
      <c r="I1654" s="393">
        <v>7</v>
      </c>
      <c r="J1654" s="533"/>
      <c r="N1654" s="83"/>
    </row>
    <row r="1655" spans="2:14" ht="24.75" customHeight="1">
      <c r="B1655" s="170" t="s">
        <v>202</v>
      </c>
      <c r="C1655" s="327">
        <f>'●1-5DB'!JH6</f>
        <v>3193</v>
      </c>
      <c r="D1655" s="398"/>
      <c r="E1655" s="393">
        <f t="shared" si="132"/>
        <v>9</v>
      </c>
      <c r="F1655" s="394"/>
      <c r="G1655" s="395">
        <v>3180</v>
      </c>
      <c r="H1655" s="398"/>
      <c r="I1655" s="393">
        <v>11</v>
      </c>
      <c r="J1655" s="533"/>
      <c r="N1655" s="83"/>
    </row>
    <row r="1656" spans="2:14" ht="24.75" customHeight="1">
      <c r="B1656" s="170" t="s">
        <v>203</v>
      </c>
      <c r="C1656" s="327">
        <f>'●1-5DB'!JH7</f>
        <v>3275</v>
      </c>
      <c r="D1656" s="398"/>
      <c r="E1656" s="393">
        <f t="shared" si="132"/>
        <v>1</v>
      </c>
      <c r="F1656" s="394"/>
      <c r="G1656" s="395">
        <v>3283</v>
      </c>
      <c r="H1656" s="398"/>
      <c r="I1656" s="393">
        <v>1</v>
      </c>
      <c r="J1656" s="533"/>
      <c r="N1656" s="83"/>
    </row>
    <row r="1657" spans="2:14" ht="24.75" customHeight="1">
      <c r="B1657" s="170" t="s">
        <v>204</v>
      </c>
      <c r="C1657" s="327">
        <f>'●1-5DB'!JH8</f>
        <v>3207</v>
      </c>
      <c r="D1657" s="398"/>
      <c r="E1657" s="393">
        <f t="shared" si="132"/>
        <v>6</v>
      </c>
      <c r="F1657" s="394"/>
      <c r="G1657" s="395">
        <v>3218</v>
      </c>
      <c r="H1657" s="398"/>
      <c r="I1657" s="393">
        <v>6</v>
      </c>
      <c r="J1657" s="533"/>
      <c r="N1657" s="83"/>
    </row>
    <row r="1658" spans="2:14" ht="24.75" customHeight="1">
      <c r="B1658" s="170" t="s">
        <v>205</v>
      </c>
      <c r="C1658" s="327">
        <f>'●1-5DB'!JH9</f>
        <v>3272</v>
      </c>
      <c r="D1658" s="398"/>
      <c r="E1658" s="393">
        <f t="shared" si="132"/>
        <v>2</v>
      </c>
      <c r="F1658" s="394"/>
      <c r="G1658" s="395">
        <v>3269</v>
      </c>
      <c r="H1658" s="398"/>
      <c r="I1658" s="393">
        <v>2</v>
      </c>
      <c r="J1658" s="533"/>
      <c r="N1658" s="83"/>
    </row>
    <row r="1659" spans="2:14" ht="24.75" customHeight="1">
      <c r="B1659" s="170" t="s">
        <v>206</v>
      </c>
      <c r="C1659" s="327">
        <f>'●1-5DB'!JH10</f>
        <v>2906</v>
      </c>
      <c r="D1659" s="398"/>
      <c r="E1659" s="393">
        <f t="shared" si="132"/>
        <v>26</v>
      </c>
      <c r="F1659" s="394"/>
      <c r="G1659" s="395">
        <v>2882</v>
      </c>
      <c r="H1659" s="398"/>
      <c r="I1659" s="393">
        <v>26</v>
      </c>
      <c r="J1659" s="533"/>
      <c r="N1659" s="83"/>
    </row>
    <row r="1660" spans="2:14" ht="24.75" customHeight="1">
      <c r="B1660" s="170" t="s">
        <v>207</v>
      </c>
      <c r="C1660" s="327">
        <f>'●1-5DB'!JH11</f>
        <v>3194</v>
      </c>
      <c r="D1660" s="398"/>
      <c r="E1660" s="393">
        <f t="shared" si="132"/>
        <v>7</v>
      </c>
      <c r="F1660" s="394"/>
      <c r="G1660" s="395">
        <v>3219</v>
      </c>
      <c r="H1660" s="398"/>
      <c r="I1660" s="393">
        <v>5</v>
      </c>
      <c r="J1660" s="533"/>
      <c r="N1660" s="83"/>
    </row>
    <row r="1661" spans="2:14" ht="24.75" customHeight="1">
      <c r="B1661" s="170" t="s">
        <v>208</v>
      </c>
      <c r="C1661" s="327">
        <f>'●1-5DB'!JH12</f>
        <v>3107</v>
      </c>
      <c r="D1661" s="398"/>
      <c r="E1661" s="393">
        <f t="shared" si="132"/>
        <v>17</v>
      </c>
      <c r="F1661" s="394"/>
      <c r="G1661" s="395">
        <v>3107</v>
      </c>
      <c r="H1661" s="398"/>
      <c r="I1661" s="393">
        <v>16</v>
      </c>
      <c r="J1661" s="533"/>
      <c r="N1661" s="83"/>
    </row>
    <row r="1662" spans="2:14" ht="24.75" customHeight="1">
      <c r="B1662" s="170" t="s">
        <v>209</v>
      </c>
      <c r="C1662" s="327">
        <f>'●1-5DB'!JH13</f>
        <v>3138</v>
      </c>
      <c r="D1662" s="398"/>
      <c r="E1662" s="393">
        <f t="shared" si="132"/>
        <v>13</v>
      </c>
      <c r="F1662" s="394"/>
      <c r="G1662" s="395">
        <v>3144</v>
      </c>
      <c r="H1662" s="398"/>
      <c r="I1662" s="393">
        <v>13</v>
      </c>
      <c r="J1662" s="533"/>
      <c r="N1662" s="83"/>
    </row>
    <row r="1663" spans="2:14" ht="24.75" customHeight="1">
      <c r="B1663" s="170" t="s">
        <v>210</v>
      </c>
      <c r="C1663" s="327">
        <f>'●1-5DB'!JH14</f>
        <v>2963</v>
      </c>
      <c r="D1663" s="398"/>
      <c r="E1663" s="393">
        <f t="shared" si="132"/>
        <v>25</v>
      </c>
      <c r="F1663" s="394"/>
      <c r="G1663" s="395">
        <v>2944</v>
      </c>
      <c r="H1663" s="398"/>
      <c r="I1663" s="393">
        <v>25</v>
      </c>
      <c r="J1663" s="533"/>
      <c r="N1663" s="83"/>
    </row>
    <row r="1664" spans="2:14" ht="24.75" customHeight="1">
      <c r="B1664" s="170" t="s">
        <v>211</v>
      </c>
      <c r="C1664" s="327">
        <f>'●1-5DB'!JH15</f>
        <v>3052</v>
      </c>
      <c r="D1664" s="398"/>
      <c r="E1664" s="393">
        <f t="shared" si="132"/>
        <v>21</v>
      </c>
      <c r="F1664" s="394"/>
      <c r="G1664" s="395">
        <v>3057</v>
      </c>
      <c r="H1664" s="398"/>
      <c r="I1664" s="393">
        <v>22</v>
      </c>
      <c r="J1664" s="533"/>
      <c r="N1664" s="83"/>
    </row>
    <row r="1665" spans="2:14" ht="24.75" customHeight="1">
      <c r="B1665" s="170" t="s">
        <v>212</v>
      </c>
      <c r="C1665" s="327">
        <f>'●1-5DB'!JH16</f>
        <v>3248</v>
      </c>
      <c r="D1665" s="398"/>
      <c r="E1665" s="393">
        <f t="shared" si="132"/>
        <v>3</v>
      </c>
      <c r="F1665" s="394"/>
      <c r="G1665" s="395">
        <v>3239</v>
      </c>
      <c r="H1665" s="398"/>
      <c r="I1665" s="393">
        <v>4</v>
      </c>
      <c r="J1665" s="533"/>
      <c r="N1665" s="83"/>
    </row>
    <row r="1666" spans="2:14" ht="24.75" customHeight="1">
      <c r="B1666" s="170" t="s">
        <v>213</v>
      </c>
      <c r="C1666" s="327">
        <f>'●1-5DB'!JH17</f>
        <v>3147</v>
      </c>
      <c r="D1666" s="398"/>
      <c r="E1666" s="393">
        <f t="shared" si="132"/>
        <v>11</v>
      </c>
      <c r="F1666" s="394"/>
      <c r="G1666" s="395">
        <v>3133</v>
      </c>
      <c r="H1666" s="398"/>
      <c r="I1666" s="393">
        <v>14</v>
      </c>
      <c r="J1666" s="533"/>
      <c r="N1666" s="83"/>
    </row>
    <row r="1667" spans="2:14" ht="24.75" customHeight="1">
      <c r="B1667" s="170" t="s">
        <v>214</v>
      </c>
      <c r="C1667" s="327">
        <f>'●1-5DB'!JH18</f>
        <v>3227</v>
      </c>
      <c r="D1667" s="398"/>
      <c r="E1667" s="393">
        <f t="shared" si="132"/>
        <v>4</v>
      </c>
      <c r="F1667" s="394"/>
      <c r="G1667" s="395">
        <v>3242</v>
      </c>
      <c r="H1667" s="398"/>
      <c r="I1667" s="393">
        <v>3</v>
      </c>
      <c r="J1667" s="533"/>
      <c r="N1667" s="83"/>
    </row>
    <row r="1668" spans="2:14" ht="24.75" customHeight="1">
      <c r="B1668" s="170" t="s">
        <v>215</v>
      </c>
      <c r="C1668" s="327">
        <f>'●1-5DB'!JH19</f>
        <v>3044</v>
      </c>
      <c r="D1668" s="398"/>
      <c r="E1668" s="393">
        <f t="shared" si="132"/>
        <v>22</v>
      </c>
      <c r="F1668" s="394"/>
      <c r="G1668" s="395">
        <v>3084</v>
      </c>
      <c r="H1668" s="398"/>
      <c r="I1668" s="393">
        <v>19</v>
      </c>
      <c r="J1668" s="533"/>
      <c r="N1668" s="83"/>
    </row>
    <row r="1669" spans="2:14" ht="24.75" customHeight="1">
      <c r="B1669" s="171" t="s">
        <v>216</v>
      </c>
      <c r="C1669" s="332">
        <f>'●1-5DB'!JH20</f>
        <v>2994</v>
      </c>
      <c r="D1669" s="404"/>
      <c r="E1669" s="447">
        <f t="shared" si="132"/>
        <v>24</v>
      </c>
      <c r="F1669" s="448"/>
      <c r="G1669" s="401">
        <v>3035</v>
      </c>
      <c r="H1669" s="404"/>
      <c r="I1669" s="447">
        <v>24</v>
      </c>
      <c r="J1669" s="535"/>
      <c r="N1669" s="83"/>
    </row>
    <row r="1670" spans="2:14" ht="24.75" customHeight="1">
      <c r="B1670" s="170" t="s">
        <v>217</v>
      </c>
      <c r="C1670" s="327">
        <f>'●1-5DB'!JH21</f>
        <v>3125</v>
      </c>
      <c r="D1670" s="398"/>
      <c r="E1670" s="393">
        <f t="shared" si="132"/>
        <v>14</v>
      </c>
      <c r="F1670" s="394"/>
      <c r="G1670" s="395">
        <v>3101</v>
      </c>
      <c r="H1670" s="398"/>
      <c r="I1670" s="393">
        <v>17</v>
      </c>
      <c r="J1670" s="533"/>
      <c r="N1670" s="83"/>
    </row>
    <row r="1671" spans="2:14" ht="24.75" customHeight="1">
      <c r="B1671" s="170" t="s">
        <v>218</v>
      </c>
      <c r="C1671" s="327">
        <f>'●1-5DB'!JH22</f>
        <v>3079</v>
      </c>
      <c r="D1671" s="398"/>
      <c r="E1671" s="393">
        <f t="shared" si="132"/>
        <v>19</v>
      </c>
      <c r="F1671" s="394"/>
      <c r="G1671" s="395">
        <v>3077</v>
      </c>
      <c r="H1671" s="398"/>
      <c r="I1671" s="393">
        <v>20</v>
      </c>
      <c r="J1671" s="533"/>
      <c r="N1671" s="83"/>
    </row>
    <row r="1672" spans="2:14" ht="24.75" customHeight="1">
      <c r="B1672" s="170" t="s">
        <v>219</v>
      </c>
      <c r="C1672" s="327">
        <f>'●1-5DB'!JH23</f>
        <v>3125</v>
      </c>
      <c r="D1672" s="398"/>
      <c r="E1672" s="393">
        <f t="shared" si="132"/>
        <v>14</v>
      </c>
      <c r="F1672" s="394"/>
      <c r="G1672" s="395">
        <v>3110</v>
      </c>
      <c r="H1672" s="398"/>
      <c r="I1672" s="393">
        <v>15</v>
      </c>
      <c r="J1672" s="533"/>
      <c r="N1672" s="83"/>
    </row>
    <row r="1673" spans="2:14" ht="24.75" customHeight="1">
      <c r="B1673" s="170" t="s">
        <v>220</v>
      </c>
      <c r="C1673" s="327">
        <f>'●1-5DB'!JH24</f>
        <v>3069</v>
      </c>
      <c r="D1673" s="398"/>
      <c r="E1673" s="393">
        <f t="shared" si="132"/>
        <v>20</v>
      </c>
      <c r="F1673" s="394"/>
      <c r="G1673" s="395">
        <v>3077</v>
      </c>
      <c r="H1673" s="398"/>
      <c r="I1673" s="393">
        <v>20</v>
      </c>
      <c r="J1673" s="533"/>
      <c r="N1673" s="83"/>
    </row>
    <row r="1674" spans="2:14" ht="24.75" customHeight="1">
      <c r="B1674" s="170" t="s">
        <v>221</v>
      </c>
      <c r="C1674" s="327">
        <f>'●1-5DB'!JH25</f>
        <v>3087</v>
      </c>
      <c r="D1674" s="398"/>
      <c r="E1674" s="393">
        <f t="shared" si="132"/>
        <v>18</v>
      </c>
      <c r="F1674" s="394"/>
      <c r="G1674" s="395">
        <v>3093</v>
      </c>
      <c r="H1674" s="398"/>
      <c r="I1674" s="393">
        <v>18</v>
      </c>
      <c r="J1674" s="533"/>
      <c r="N1674" s="83"/>
    </row>
    <row r="1675" spans="2:14" ht="24.75" customHeight="1">
      <c r="B1675" s="170" t="s">
        <v>222</v>
      </c>
      <c r="C1675" s="327">
        <f>'●1-5DB'!JH26</f>
        <v>3108</v>
      </c>
      <c r="D1675" s="398"/>
      <c r="E1675" s="393">
        <f t="shared" si="132"/>
        <v>16</v>
      </c>
      <c r="F1675" s="394"/>
      <c r="G1675" s="395">
        <v>3207</v>
      </c>
      <c r="H1675" s="398"/>
      <c r="I1675" s="393">
        <v>8</v>
      </c>
      <c r="J1675" s="533"/>
      <c r="N1675" s="83"/>
    </row>
    <row r="1676" spans="2:14" ht="24.75" customHeight="1">
      <c r="B1676" s="170" t="s">
        <v>223</v>
      </c>
      <c r="C1676" s="327">
        <f>'●1-5DB'!JH27</f>
        <v>3018</v>
      </c>
      <c r="D1676" s="398"/>
      <c r="E1676" s="393">
        <f t="shared" si="132"/>
        <v>23</v>
      </c>
      <c r="F1676" s="394"/>
      <c r="G1676" s="395">
        <v>3045</v>
      </c>
      <c r="H1676" s="398"/>
      <c r="I1676" s="393">
        <v>23</v>
      </c>
      <c r="J1676" s="533"/>
      <c r="N1676" s="83"/>
    </row>
    <row r="1677" spans="2:14" ht="24.75" customHeight="1">
      <c r="B1677" s="170" t="s">
        <v>224</v>
      </c>
      <c r="C1677" s="327">
        <f>'●1-5DB'!JH28</f>
        <v>3212</v>
      </c>
      <c r="D1677" s="398"/>
      <c r="E1677" s="393">
        <f t="shared" si="132"/>
        <v>5</v>
      </c>
      <c r="F1677" s="394"/>
      <c r="G1677" s="395">
        <v>3186</v>
      </c>
      <c r="H1677" s="398"/>
      <c r="I1677" s="393">
        <v>9</v>
      </c>
      <c r="J1677" s="533"/>
      <c r="N1677" s="83"/>
    </row>
    <row r="1678" spans="2:14" ht="24.75" customHeight="1">
      <c r="B1678" s="170" t="s">
        <v>225</v>
      </c>
      <c r="C1678" s="327">
        <f>'●1-5DB'!JH29</f>
        <v>3186</v>
      </c>
      <c r="D1678" s="398"/>
      <c r="E1678" s="393">
        <f t="shared" si="132"/>
        <v>10</v>
      </c>
      <c r="F1678" s="394"/>
      <c r="G1678" s="395">
        <v>3184</v>
      </c>
      <c r="H1678" s="398"/>
      <c r="I1678" s="393">
        <v>10</v>
      </c>
      <c r="J1678" s="533"/>
      <c r="N1678" s="83"/>
    </row>
    <row r="1679" spans="2:14" ht="24.75" customHeight="1" thickBot="1">
      <c r="B1679" s="170" t="s">
        <v>226</v>
      </c>
      <c r="C1679" s="329">
        <f>'●1-5DB'!JH30</f>
        <v>3143</v>
      </c>
      <c r="D1679" s="462"/>
      <c r="E1679" s="453">
        <f t="shared" si="132"/>
        <v>12</v>
      </c>
      <c r="F1679" s="454"/>
      <c r="G1679" s="395">
        <v>3147</v>
      </c>
      <c r="H1679" s="398"/>
      <c r="I1679" s="393">
        <v>12</v>
      </c>
      <c r="J1679" s="533"/>
      <c r="N1679" s="83"/>
    </row>
    <row r="1680" spans="2:14" ht="24.75" customHeight="1">
      <c r="B1680" s="82" t="s">
        <v>804</v>
      </c>
      <c r="D1680" s="82"/>
      <c r="N1680" s="83"/>
    </row>
    <row r="1681" spans="2:14" ht="24.75" customHeight="1">
      <c r="D1681" s="82"/>
      <c r="N1681" s="83"/>
    </row>
    <row r="1682" spans="2:14" ht="24.75" hidden="1" customHeight="1">
      <c r="D1682" s="82"/>
      <c r="N1682" s="83"/>
    </row>
    <row r="1683" spans="2:14" ht="24.75" hidden="1" customHeight="1" thickBot="1">
      <c r="B1683" s="85" t="s">
        <v>285</v>
      </c>
      <c r="C1683" s="85"/>
      <c r="D1683" s="82"/>
      <c r="N1683" s="83"/>
    </row>
    <row r="1684" spans="2:14" ht="24.75" hidden="1" customHeight="1">
      <c r="B1684" s="334" t="s">
        <v>253</v>
      </c>
      <c r="C1684" s="459" t="s">
        <v>366</v>
      </c>
      <c r="D1684" s="460"/>
      <c r="E1684" s="460"/>
      <c r="F1684" s="461"/>
      <c r="G1684" s="376" t="s">
        <v>367</v>
      </c>
      <c r="H1684" s="376"/>
      <c r="I1684" s="376"/>
      <c r="J1684" s="377"/>
      <c r="N1684" s="83"/>
    </row>
    <row r="1685" spans="2:14" ht="24.75" hidden="1" customHeight="1">
      <c r="B1685" s="335"/>
      <c r="C1685" s="343" t="s">
        <v>125</v>
      </c>
      <c r="D1685" s="339"/>
      <c r="E1685" s="337" t="s">
        <v>258</v>
      </c>
      <c r="F1685" s="344"/>
      <c r="G1685" s="338" t="s">
        <v>125</v>
      </c>
      <c r="H1685" s="339"/>
      <c r="I1685" s="337" t="s">
        <v>258</v>
      </c>
      <c r="J1685" s="339"/>
      <c r="N1685" s="83"/>
    </row>
    <row r="1686" spans="2:14" ht="24.75" hidden="1" customHeight="1">
      <c r="B1686" s="336"/>
      <c r="C1686" s="345"/>
      <c r="D1686" s="371"/>
      <c r="E1686" s="374"/>
      <c r="F1686" s="375"/>
      <c r="G1686" s="378"/>
      <c r="H1686" s="371"/>
      <c r="I1686" s="374"/>
      <c r="J1686" s="371"/>
      <c r="N1686" s="83"/>
    </row>
    <row r="1687" spans="2:14" ht="24.75" hidden="1" customHeight="1">
      <c r="B1687" s="170" t="s">
        <v>201</v>
      </c>
      <c r="C1687" s="391">
        <f>'●1-5DB'!JX5</f>
        <v>98.7</v>
      </c>
      <c r="D1687" s="392"/>
      <c r="E1687" s="393">
        <f t="shared" ref="E1687:E1712" si="133">RANK(C1687,$C$1687:$C$1712)</f>
        <v>26</v>
      </c>
      <c r="F1687" s="394"/>
      <c r="G1687" s="532">
        <v>98.4</v>
      </c>
      <c r="H1687" s="392"/>
      <c r="I1687" s="393">
        <f>RANK(G1687,$G$1687:$G$1712)</f>
        <v>26</v>
      </c>
      <c r="J1687" s="533"/>
      <c r="N1687" s="83"/>
    </row>
    <row r="1688" spans="2:14" ht="24.75" hidden="1" customHeight="1">
      <c r="B1688" s="170" t="s">
        <v>202</v>
      </c>
      <c r="C1688" s="391">
        <f>'●1-5DB'!JX6</f>
        <v>99.2</v>
      </c>
      <c r="D1688" s="392"/>
      <c r="E1688" s="393">
        <f t="shared" si="133"/>
        <v>24</v>
      </c>
      <c r="F1688" s="394"/>
      <c r="G1688" s="532">
        <v>99.4</v>
      </c>
      <c r="H1688" s="392"/>
      <c r="I1688" s="393">
        <f t="shared" ref="I1688:I1712" si="134">RANK(G1688,$G$1687:$G$1712)</f>
        <v>22</v>
      </c>
      <c r="J1688" s="533"/>
      <c r="N1688" s="83"/>
    </row>
    <row r="1689" spans="2:14" ht="24.75" hidden="1" customHeight="1">
      <c r="B1689" s="170" t="s">
        <v>203</v>
      </c>
      <c r="C1689" s="391">
        <f>'●1-5DB'!JX7</f>
        <v>103.2</v>
      </c>
      <c r="D1689" s="392"/>
      <c r="E1689" s="393">
        <f t="shared" si="133"/>
        <v>1</v>
      </c>
      <c r="F1689" s="394"/>
      <c r="G1689" s="532">
        <v>103.6</v>
      </c>
      <c r="H1689" s="392"/>
      <c r="I1689" s="393">
        <f>RANK(G1689,$G$1687:$G$1712)</f>
        <v>1</v>
      </c>
      <c r="J1689" s="533"/>
      <c r="N1689" s="83"/>
    </row>
    <row r="1690" spans="2:14" ht="24.75" hidden="1" customHeight="1">
      <c r="B1690" s="170" t="s">
        <v>204</v>
      </c>
      <c r="C1690" s="391">
        <f>'●1-5DB'!JX8</f>
        <v>99.6</v>
      </c>
      <c r="D1690" s="392"/>
      <c r="E1690" s="393">
        <f t="shared" si="133"/>
        <v>21</v>
      </c>
      <c r="F1690" s="394"/>
      <c r="G1690" s="532">
        <v>99.8</v>
      </c>
      <c r="H1690" s="392"/>
      <c r="I1690" s="393">
        <f t="shared" si="134"/>
        <v>17</v>
      </c>
      <c r="J1690" s="533"/>
      <c r="N1690" s="83"/>
    </row>
    <row r="1691" spans="2:14" ht="24.75" hidden="1" customHeight="1">
      <c r="B1691" s="170" t="s">
        <v>205</v>
      </c>
      <c r="C1691" s="391">
        <f>'●1-5DB'!JX9</f>
        <v>100.2</v>
      </c>
      <c r="D1691" s="392"/>
      <c r="E1691" s="393">
        <f t="shared" si="133"/>
        <v>16</v>
      </c>
      <c r="F1691" s="394"/>
      <c r="G1691" s="532">
        <v>100.6</v>
      </c>
      <c r="H1691" s="392"/>
      <c r="I1691" s="393">
        <f t="shared" si="134"/>
        <v>13</v>
      </c>
      <c r="J1691" s="533"/>
      <c r="N1691" s="83"/>
    </row>
    <row r="1692" spans="2:14" ht="24.75" hidden="1" customHeight="1">
      <c r="B1692" s="170" t="s">
        <v>206</v>
      </c>
      <c r="C1692" s="391">
        <f>'●1-5DB'!JX10</f>
        <v>99.8</v>
      </c>
      <c r="D1692" s="392"/>
      <c r="E1692" s="393">
        <f t="shared" si="133"/>
        <v>19</v>
      </c>
      <c r="F1692" s="394"/>
      <c r="G1692" s="532">
        <v>100.1</v>
      </c>
      <c r="H1692" s="392"/>
      <c r="I1692" s="393">
        <f t="shared" si="134"/>
        <v>16</v>
      </c>
      <c r="J1692" s="533"/>
      <c r="N1692" s="83"/>
    </row>
    <row r="1693" spans="2:14" ht="24.75" hidden="1" customHeight="1">
      <c r="B1693" s="170" t="s">
        <v>207</v>
      </c>
      <c r="C1693" s="391">
        <f>'●1-5DB'!JX11</f>
        <v>99.7</v>
      </c>
      <c r="D1693" s="392"/>
      <c r="E1693" s="393">
        <f t="shared" si="133"/>
        <v>20</v>
      </c>
      <c r="F1693" s="394"/>
      <c r="G1693" s="532">
        <v>99.8</v>
      </c>
      <c r="H1693" s="392"/>
      <c r="I1693" s="393">
        <f t="shared" si="134"/>
        <v>17</v>
      </c>
      <c r="J1693" s="533"/>
      <c r="N1693" s="83"/>
    </row>
    <row r="1694" spans="2:14" ht="24.75" hidden="1" customHeight="1">
      <c r="B1694" s="170" t="s">
        <v>208</v>
      </c>
      <c r="C1694" s="391">
        <f>'●1-5DB'!JX12</f>
        <v>100.9</v>
      </c>
      <c r="D1694" s="392"/>
      <c r="E1694" s="393">
        <f t="shared" si="133"/>
        <v>12</v>
      </c>
      <c r="F1694" s="394"/>
      <c r="G1694" s="532">
        <v>101.3</v>
      </c>
      <c r="H1694" s="392"/>
      <c r="I1694" s="393">
        <f t="shared" si="134"/>
        <v>6</v>
      </c>
      <c r="J1694" s="533"/>
      <c r="N1694" s="83"/>
    </row>
    <row r="1695" spans="2:14" ht="24.75" hidden="1" customHeight="1">
      <c r="B1695" s="170" t="s">
        <v>209</v>
      </c>
      <c r="C1695" s="391">
        <f>'●1-5DB'!JX13</f>
        <v>101</v>
      </c>
      <c r="D1695" s="392"/>
      <c r="E1695" s="393">
        <f t="shared" si="133"/>
        <v>10</v>
      </c>
      <c r="F1695" s="394"/>
      <c r="G1695" s="532">
        <v>100.9</v>
      </c>
      <c r="H1695" s="392"/>
      <c r="I1695" s="393">
        <f t="shared" si="134"/>
        <v>10</v>
      </c>
      <c r="J1695" s="533"/>
      <c r="N1695" s="83"/>
    </row>
    <row r="1696" spans="2:14" ht="24.75" hidden="1" customHeight="1">
      <c r="B1696" s="170" t="s">
        <v>210</v>
      </c>
      <c r="C1696" s="391">
        <f>'●1-5DB'!JX14</f>
        <v>101.3</v>
      </c>
      <c r="D1696" s="392"/>
      <c r="E1696" s="393">
        <f t="shared" si="133"/>
        <v>9</v>
      </c>
      <c r="F1696" s="394"/>
      <c r="G1696" s="532">
        <v>101.6</v>
      </c>
      <c r="H1696" s="392"/>
      <c r="I1696" s="393">
        <f t="shared" si="134"/>
        <v>5</v>
      </c>
      <c r="J1696" s="533"/>
      <c r="N1696" s="83"/>
    </row>
    <row r="1697" spans="2:14" ht="24.75" hidden="1" customHeight="1">
      <c r="B1697" s="170" t="s">
        <v>211</v>
      </c>
      <c r="C1697" s="391">
        <f>'●1-5DB'!JX15</f>
        <v>100</v>
      </c>
      <c r="D1697" s="392"/>
      <c r="E1697" s="393">
        <f t="shared" si="133"/>
        <v>17</v>
      </c>
      <c r="F1697" s="394"/>
      <c r="G1697" s="532">
        <v>100.4</v>
      </c>
      <c r="H1697" s="392"/>
      <c r="I1697" s="393">
        <f t="shared" si="134"/>
        <v>14</v>
      </c>
      <c r="J1697" s="533"/>
      <c r="N1697" s="83"/>
    </row>
    <row r="1698" spans="2:14" ht="24.75" hidden="1" customHeight="1">
      <c r="B1698" s="170" t="s">
        <v>212</v>
      </c>
      <c r="C1698" s="391">
        <f>'●1-5DB'!JX16</f>
        <v>99</v>
      </c>
      <c r="D1698" s="392"/>
      <c r="E1698" s="393">
        <f t="shared" si="133"/>
        <v>25</v>
      </c>
      <c r="F1698" s="394"/>
      <c r="G1698" s="532">
        <v>98.5</v>
      </c>
      <c r="H1698" s="392"/>
      <c r="I1698" s="393">
        <f t="shared" si="134"/>
        <v>25</v>
      </c>
      <c r="J1698" s="533"/>
      <c r="N1698" s="83"/>
    </row>
    <row r="1699" spans="2:14" ht="24.75" hidden="1" customHeight="1">
      <c r="B1699" s="170" t="s">
        <v>213</v>
      </c>
      <c r="C1699" s="391">
        <f>'●1-5DB'!JX17</f>
        <v>101</v>
      </c>
      <c r="D1699" s="392"/>
      <c r="E1699" s="393">
        <f t="shared" si="133"/>
        <v>10</v>
      </c>
      <c r="F1699" s="394"/>
      <c r="G1699" s="532">
        <v>101</v>
      </c>
      <c r="H1699" s="392"/>
      <c r="I1699" s="393">
        <f t="shared" si="134"/>
        <v>8</v>
      </c>
      <c r="J1699" s="533"/>
      <c r="N1699" s="83"/>
    </row>
    <row r="1700" spans="2:14" ht="24.75" hidden="1" customHeight="1">
      <c r="B1700" s="170" t="s">
        <v>214</v>
      </c>
      <c r="C1700" s="391">
        <f>'●1-5DB'!JX18</f>
        <v>101.9</v>
      </c>
      <c r="D1700" s="392"/>
      <c r="E1700" s="393">
        <f t="shared" si="133"/>
        <v>5</v>
      </c>
      <c r="F1700" s="394"/>
      <c r="G1700" s="532">
        <v>101</v>
      </c>
      <c r="H1700" s="392"/>
      <c r="I1700" s="393">
        <f t="shared" si="134"/>
        <v>8</v>
      </c>
      <c r="J1700" s="533"/>
      <c r="N1700" s="83"/>
    </row>
    <row r="1701" spans="2:14" ht="24.75" hidden="1" customHeight="1">
      <c r="B1701" s="170" t="s">
        <v>215</v>
      </c>
      <c r="C1701" s="391">
        <f>'●1-5DB'!JX19</f>
        <v>101.5</v>
      </c>
      <c r="D1701" s="392"/>
      <c r="E1701" s="393">
        <f t="shared" si="133"/>
        <v>8</v>
      </c>
      <c r="F1701" s="394"/>
      <c r="G1701" s="532">
        <v>100.7</v>
      </c>
      <c r="H1701" s="392"/>
      <c r="I1701" s="393">
        <f t="shared" si="134"/>
        <v>11</v>
      </c>
      <c r="J1701" s="533"/>
      <c r="N1701" s="83"/>
    </row>
    <row r="1702" spans="2:14" ht="24.75" hidden="1" customHeight="1">
      <c r="B1702" s="171" t="s">
        <v>216</v>
      </c>
      <c r="C1702" s="445">
        <f>'●1-5DB'!JX20</f>
        <v>102.1</v>
      </c>
      <c r="D1702" s="446"/>
      <c r="E1702" s="447">
        <f t="shared" si="133"/>
        <v>3</v>
      </c>
      <c r="F1702" s="448"/>
      <c r="G1702" s="534">
        <v>102.4</v>
      </c>
      <c r="H1702" s="446"/>
      <c r="I1702" s="447">
        <f t="shared" si="134"/>
        <v>2</v>
      </c>
      <c r="J1702" s="535"/>
      <c r="N1702" s="83"/>
    </row>
    <row r="1703" spans="2:14" ht="24.75" hidden="1" customHeight="1">
      <c r="B1703" s="170" t="s">
        <v>217</v>
      </c>
      <c r="C1703" s="391">
        <f>'●1-5DB'!JX21</f>
        <v>102.4</v>
      </c>
      <c r="D1703" s="392"/>
      <c r="E1703" s="393">
        <f t="shared" si="133"/>
        <v>2</v>
      </c>
      <c r="F1703" s="394"/>
      <c r="G1703" s="532">
        <v>101.8</v>
      </c>
      <c r="H1703" s="392"/>
      <c r="I1703" s="393">
        <f t="shared" si="134"/>
        <v>4</v>
      </c>
      <c r="J1703" s="533"/>
      <c r="N1703" s="83"/>
    </row>
    <row r="1704" spans="2:14" ht="24.75" hidden="1" customHeight="1">
      <c r="B1704" s="170" t="s">
        <v>218</v>
      </c>
      <c r="C1704" s="391">
        <f>'●1-5DB'!JX22</f>
        <v>100.4</v>
      </c>
      <c r="D1704" s="392"/>
      <c r="E1704" s="393">
        <f t="shared" si="133"/>
        <v>15</v>
      </c>
      <c r="F1704" s="394"/>
      <c r="G1704" s="532">
        <v>99.7</v>
      </c>
      <c r="H1704" s="392"/>
      <c r="I1704" s="393">
        <f t="shared" si="134"/>
        <v>19</v>
      </c>
      <c r="J1704" s="533"/>
      <c r="N1704" s="83"/>
    </row>
    <row r="1705" spans="2:14" ht="24.75" hidden="1" customHeight="1">
      <c r="B1705" s="170" t="s">
        <v>219</v>
      </c>
      <c r="C1705" s="391">
        <f>'●1-5DB'!JX23</f>
        <v>100.7</v>
      </c>
      <c r="D1705" s="392"/>
      <c r="E1705" s="393">
        <f t="shared" si="133"/>
        <v>13</v>
      </c>
      <c r="F1705" s="394"/>
      <c r="G1705" s="532">
        <v>100.3</v>
      </c>
      <c r="H1705" s="392"/>
      <c r="I1705" s="393">
        <f t="shared" si="134"/>
        <v>15</v>
      </c>
      <c r="J1705" s="533"/>
      <c r="N1705" s="83"/>
    </row>
    <row r="1706" spans="2:14" ht="24.75" hidden="1" customHeight="1">
      <c r="B1706" s="170" t="s">
        <v>220</v>
      </c>
      <c r="C1706" s="391">
        <f>'●1-5DB'!JX24</f>
        <v>101.7</v>
      </c>
      <c r="D1706" s="392"/>
      <c r="E1706" s="393">
        <f t="shared" si="133"/>
        <v>7</v>
      </c>
      <c r="F1706" s="394"/>
      <c r="G1706" s="532">
        <v>99.5</v>
      </c>
      <c r="H1706" s="392"/>
      <c r="I1706" s="393">
        <f t="shared" si="134"/>
        <v>21</v>
      </c>
      <c r="J1706" s="533"/>
      <c r="N1706" s="83"/>
    </row>
    <row r="1707" spans="2:14" ht="24.75" hidden="1" customHeight="1">
      <c r="B1707" s="170" t="s">
        <v>221</v>
      </c>
      <c r="C1707" s="391">
        <f>'●1-5DB'!JX25</f>
        <v>100</v>
      </c>
      <c r="D1707" s="392"/>
      <c r="E1707" s="393">
        <f t="shared" si="133"/>
        <v>17</v>
      </c>
      <c r="F1707" s="394"/>
      <c r="G1707" s="532">
        <v>99.4</v>
      </c>
      <c r="H1707" s="392"/>
      <c r="I1707" s="393">
        <f t="shared" si="134"/>
        <v>22</v>
      </c>
      <c r="J1707" s="533"/>
      <c r="N1707" s="83"/>
    </row>
    <row r="1708" spans="2:14" ht="24.75" hidden="1" customHeight="1">
      <c r="B1708" s="170" t="s">
        <v>222</v>
      </c>
      <c r="C1708" s="391">
        <f>'●1-5DB'!JX26</f>
        <v>100.6</v>
      </c>
      <c r="D1708" s="392"/>
      <c r="E1708" s="393">
        <f t="shared" si="133"/>
        <v>14</v>
      </c>
      <c r="F1708" s="394"/>
      <c r="G1708" s="532">
        <v>100.7</v>
      </c>
      <c r="H1708" s="392"/>
      <c r="I1708" s="393">
        <f t="shared" si="134"/>
        <v>11</v>
      </c>
      <c r="J1708" s="533"/>
      <c r="N1708" s="83"/>
    </row>
    <row r="1709" spans="2:14" ht="24.75" hidden="1" customHeight="1">
      <c r="B1709" s="170" t="s">
        <v>223</v>
      </c>
      <c r="C1709" s="391">
        <f>'●1-5DB'!JX27</f>
        <v>102</v>
      </c>
      <c r="D1709" s="392"/>
      <c r="E1709" s="393">
        <f t="shared" si="133"/>
        <v>4</v>
      </c>
      <c r="F1709" s="394"/>
      <c r="G1709" s="532">
        <v>102.4</v>
      </c>
      <c r="H1709" s="392"/>
      <c r="I1709" s="393">
        <f t="shared" si="134"/>
        <v>2</v>
      </c>
      <c r="J1709" s="533"/>
      <c r="N1709" s="83"/>
    </row>
    <row r="1710" spans="2:14" ht="24.75" hidden="1" customHeight="1">
      <c r="B1710" s="170" t="s">
        <v>224</v>
      </c>
      <c r="C1710" s="391">
        <f>'●1-5DB'!JX28</f>
        <v>101.8</v>
      </c>
      <c r="D1710" s="392"/>
      <c r="E1710" s="393">
        <f t="shared" si="133"/>
        <v>6</v>
      </c>
      <c r="F1710" s="394"/>
      <c r="G1710" s="532">
        <v>101.1</v>
      </c>
      <c r="H1710" s="392"/>
      <c r="I1710" s="393">
        <f t="shared" si="134"/>
        <v>7</v>
      </c>
      <c r="J1710" s="533"/>
      <c r="N1710" s="83"/>
    </row>
    <row r="1711" spans="2:14" ht="24.75" hidden="1" customHeight="1">
      <c r="B1711" s="170" t="s">
        <v>225</v>
      </c>
      <c r="C1711" s="391">
        <f>'●1-5DB'!JX29</f>
        <v>99.4</v>
      </c>
      <c r="D1711" s="392"/>
      <c r="E1711" s="393">
        <f t="shared" si="133"/>
        <v>22</v>
      </c>
      <c r="F1711" s="394"/>
      <c r="G1711" s="532">
        <v>99.1</v>
      </c>
      <c r="H1711" s="392"/>
      <c r="I1711" s="393">
        <f t="shared" si="134"/>
        <v>24</v>
      </c>
      <c r="J1711" s="533"/>
      <c r="N1711" s="83"/>
    </row>
    <row r="1712" spans="2:14" ht="24.75" hidden="1" customHeight="1" thickBot="1">
      <c r="B1712" s="170" t="s">
        <v>226</v>
      </c>
      <c r="C1712" s="457">
        <f>'●1-5DB'!JX30</f>
        <v>99.4</v>
      </c>
      <c r="D1712" s="458"/>
      <c r="E1712" s="453">
        <f t="shared" si="133"/>
        <v>22</v>
      </c>
      <c r="F1712" s="454"/>
      <c r="G1712" s="532">
        <v>99.7</v>
      </c>
      <c r="H1712" s="392"/>
      <c r="I1712" s="393">
        <f t="shared" si="134"/>
        <v>19</v>
      </c>
      <c r="J1712" s="533"/>
      <c r="N1712" s="83"/>
    </row>
    <row r="1713" spans="1:21" ht="38.25" hidden="1" customHeight="1">
      <c r="D1713" s="82"/>
      <c r="N1713" s="83"/>
    </row>
    <row r="1714" spans="1:21" ht="11.25" hidden="1" customHeight="1">
      <c r="D1714" s="82"/>
      <c r="N1714" s="83"/>
    </row>
    <row r="1715" spans="1:21" ht="24.75" customHeight="1">
      <c r="A1715" s="154" t="s">
        <v>361</v>
      </c>
      <c r="B1715" s="154"/>
      <c r="C1715" s="154"/>
      <c r="D1715" s="160"/>
      <c r="E1715" s="154"/>
      <c r="F1715" s="154"/>
      <c r="G1715" s="154"/>
      <c r="H1715" s="154"/>
      <c r="I1715" s="154"/>
      <c r="J1715" s="154"/>
      <c r="K1715" s="154"/>
      <c r="L1715" s="154"/>
      <c r="M1715" s="154"/>
      <c r="N1715" s="154"/>
      <c r="O1715" s="154"/>
      <c r="P1715" s="154"/>
      <c r="Q1715" s="154"/>
      <c r="R1715" s="154"/>
      <c r="S1715" s="154"/>
      <c r="T1715" s="154"/>
      <c r="U1715" s="160"/>
    </row>
    <row r="1716" spans="1:21" ht="24.75" customHeight="1" thickBot="1">
      <c r="B1716" s="85" t="s">
        <v>286</v>
      </c>
      <c r="C1716" s="85"/>
      <c r="D1716" s="82"/>
      <c r="N1716" s="83"/>
    </row>
    <row r="1717" spans="1:21" ht="24.75" customHeight="1">
      <c r="B1717" s="334" t="s">
        <v>253</v>
      </c>
      <c r="C1717" s="340" t="str">
        <f>'●1-5DB'!PV4</f>
        <v>経 常 収 支 比 率</v>
      </c>
      <c r="D1717" s="368"/>
      <c r="E1717" s="372" t="s">
        <v>258</v>
      </c>
      <c r="F1717" s="342"/>
      <c r="G1717" s="376" t="s">
        <v>758</v>
      </c>
      <c r="H1717" s="376"/>
      <c r="I1717" s="376"/>
      <c r="J1717" s="377"/>
      <c r="N1717" s="83"/>
    </row>
    <row r="1718" spans="1:21" ht="24.75" customHeight="1">
      <c r="B1718" s="335"/>
      <c r="C1718" s="369"/>
      <c r="D1718" s="370"/>
      <c r="E1718" s="347"/>
      <c r="F1718" s="373"/>
      <c r="G1718" s="338" t="str">
        <f>'●1-5DB'!PV4</f>
        <v>経 常 収 支 比 率</v>
      </c>
      <c r="H1718" s="339"/>
      <c r="I1718" s="337" t="s">
        <v>258</v>
      </c>
      <c r="J1718" s="339"/>
      <c r="N1718" s="83"/>
    </row>
    <row r="1719" spans="1:21" ht="24.75" customHeight="1">
      <c r="B1719" s="336"/>
      <c r="C1719" s="345"/>
      <c r="D1719" s="371"/>
      <c r="E1719" s="374"/>
      <c r="F1719" s="375"/>
      <c r="G1719" s="378"/>
      <c r="H1719" s="371"/>
      <c r="I1719" s="374"/>
      <c r="J1719" s="371"/>
      <c r="N1719" s="83"/>
    </row>
    <row r="1720" spans="1:21" ht="24.75" customHeight="1">
      <c r="B1720" s="170" t="s">
        <v>201</v>
      </c>
      <c r="C1720" s="391">
        <f>'●1-5DB'!PV5</f>
        <v>88.4</v>
      </c>
      <c r="D1720" s="392"/>
      <c r="E1720" s="393">
        <f>RANK(C1720,$C$1720:$C$1745,1)</f>
        <v>3</v>
      </c>
      <c r="F1720" s="394"/>
      <c r="G1720" s="532">
        <v>88.8</v>
      </c>
      <c r="H1720" s="392"/>
      <c r="I1720" s="393">
        <v>5</v>
      </c>
      <c r="J1720" s="533"/>
      <c r="N1720" s="83"/>
    </row>
    <row r="1721" spans="1:21" ht="24.75" customHeight="1">
      <c r="B1721" s="170" t="s">
        <v>202</v>
      </c>
      <c r="C1721" s="391">
        <f>'●1-5DB'!PV6</f>
        <v>90</v>
      </c>
      <c r="D1721" s="392"/>
      <c r="E1721" s="393">
        <f t="shared" ref="E1721:E1745" si="135">RANK(C1721,$C$1720:$C$1745,1)</f>
        <v>7</v>
      </c>
      <c r="F1721" s="394"/>
      <c r="G1721" s="532">
        <v>88.5</v>
      </c>
      <c r="H1721" s="392"/>
      <c r="I1721" s="393">
        <v>4</v>
      </c>
      <c r="J1721" s="533"/>
      <c r="N1721" s="83"/>
    </row>
    <row r="1722" spans="1:21" ht="24.75" customHeight="1">
      <c r="B1722" s="170" t="s">
        <v>203</v>
      </c>
      <c r="C1722" s="391">
        <f>'●1-5DB'!PV7</f>
        <v>82.1</v>
      </c>
      <c r="D1722" s="392"/>
      <c r="E1722" s="393">
        <f t="shared" si="135"/>
        <v>1</v>
      </c>
      <c r="F1722" s="394"/>
      <c r="G1722" s="532">
        <v>80.8</v>
      </c>
      <c r="H1722" s="392"/>
      <c r="I1722" s="393">
        <v>1</v>
      </c>
      <c r="J1722" s="533"/>
      <c r="N1722" s="83"/>
    </row>
    <row r="1723" spans="1:21" ht="24.75" customHeight="1">
      <c r="B1723" s="170" t="s">
        <v>204</v>
      </c>
      <c r="C1723" s="391">
        <f>'●1-5DB'!PV8</f>
        <v>89.6</v>
      </c>
      <c r="D1723" s="392"/>
      <c r="E1723" s="393">
        <f t="shared" si="135"/>
        <v>5</v>
      </c>
      <c r="F1723" s="394"/>
      <c r="G1723" s="532">
        <v>86.8</v>
      </c>
      <c r="H1723" s="392"/>
      <c r="I1723" s="393">
        <v>3</v>
      </c>
      <c r="J1723" s="533"/>
      <c r="N1723" s="83"/>
    </row>
    <row r="1724" spans="1:21" ht="24.75" customHeight="1">
      <c r="B1724" s="170" t="s">
        <v>205</v>
      </c>
      <c r="C1724" s="391">
        <f>'●1-5DB'!PV9</f>
        <v>98.7</v>
      </c>
      <c r="D1724" s="392"/>
      <c r="E1724" s="393">
        <f t="shared" si="135"/>
        <v>24</v>
      </c>
      <c r="F1724" s="394"/>
      <c r="G1724" s="532">
        <v>100.1</v>
      </c>
      <c r="H1724" s="392"/>
      <c r="I1724" s="393">
        <v>25</v>
      </c>
      <c r="J1724" s="533"/>
      <c r="N1724" s="83"/>
    </row>
    <row r="1725" spans="1:21" ht="24.75" customHeight="1">
      <c r="B1725" s="170" t="s">
        <v>206</v>
      </c>
      <c r="C1725" s="391">
        <f>'●1-5DB'!PV10</f>
        <v>84</v>
      </c>
      <c r="D1725" s="392"/>
      <c r="E1725" s="393">
        <f t="shared" si="135"/>
        <v>2</v>
      </c>
      <c r="F1725" s="394"/>
      <c r="G1725" s="532">
        <v>83.2</v>
      </c>
      <c r="H1725" s="392"/>
      <c r="I1725" s="393">
        <v>2</v>
      </c>
      <c r="J1725" s="533"/>
      <c r="N1725" s="83"/>
    </row>
    <row r="1726" spans="1:21" ht="24.75" customHeight="1">
      <c r="B1726" s="170" t="s">
        <v>207</v>
      </c>
      <c r="C1726" s="391">
        <f>'●1-5DB'!PV11</f>
        <v>92.8</v>
      </c>
      <c r="D1726" s="392"/>
      <c r="E1726" s="393">
        <f t="shared" si="135"/>
        <v>15</v>
      </c>
      <c r="F1726" s="394"/>
      <c r="G1726" s="532">
        <v>95.2</v>
      </c>
      <c r="H1726" s="392"/>
      <c r="I1726" s="393">
        <v>21</v>
      </c>
      <c r="J1726" s="533"/>
      <c r="N1726" s="83"/>
    </row>
    <row r="1727" spans="1:21" ht="24.75" customHeight="1">
      <c r="B1727" s="170" t="s">
        <v>208</v>
      </c>
      <c r="C1727" s="391">
        <f>'●1-5DB'!PV12</f>
        <v>90.8</v>
      </c>
      <c r="D1727" s="392"/>
      <c r="E1727" s="393">
        <f t="shared" si="135"/>
        <v>10</v>
      </c>
      <c r="F1727" s="394"/>
      <c r="G1727" s="532">
        <v>90.9</v>
      </c>
      <c r="H1727" s="392"/>
      <c r="I1727" s="393">
        <v>8</v>
      </c>
      <c r="J1727" s="533"/>
      <c r="N1727" s="83"/>
    </row>
    <row r="1728" spans="1:21" ht="24.75" customHeight="1">
      <c r="B1728" s="170" t="s">
        <v>209</v>
      </c>
      <c r="C1728" s="391">
        <f>'●1-5DB'!PV13</f>
        <v>90.5</v>
      </c>
      <c r="D1728" s="392"/>
      <c r="E1728" s="393">
        <f t="shared" si="135"/>
        <v>8</v>
      </c>
      <c r="F1728" s="394"/>
      <c r="G1728" s="532">
        <v>93.7</v>
      </c>
      <c r="H1728" s="392"/>
      <c r="I1728" s="393">
        <v>16</v>
      </c>
      <c r="J1728" s="533"/>
      <c r="N1728" s="83"/>
    </row>
    <row r="1729" spans="2:14" ht="24.75" customHeight="1">
      <c r="B1729" s="170" t="s">
        <v>210</v>
      </c>
      <c r="C1729" s="391">
        <f>'●1-5DB'!PV14</f>
        <v>94.3</v>
      </c>
      <c r="D1729" s="392"/>
      <c r="E1729" s="393">
        <f t="shared" si="135"/>
        <v>20</v>
      </c>
      <c r="F1729" s="394"/>
      <c r="G1729" s="532">
        <v>92.7</v>
      </c>
      <c r="H1729" s="392"/>
      <c r="I1729" s="393">
        <v>12</v>
      </c>
      <c r="J1729" s="533"/>
      <c r="N1729" s="83"/>
    </row>
    <row r="1730" spans="2:14" ht="24.75" customHeight="1">
      <c r="B1730" s="170" t="s">
        <v>211</v>
      </c>
      <c r="C1730" s="391">
        <f>'●1-5DB'!PV15</f>
        <v>93</v>
      </c>
      <c r="D1730" s="392"/>
      <c r="E1730" s="393">
        <f t="shared" si="135"/>
        <v>16</v>
      </c>
      <c r="F1730" s="394"/>
      <c r="G1730" s="532">
        <v>94.9</v>
      </c>
      <c r="H1730" s="392"/>
      <c r="I1730" s="393">
        <v>20</v>
      </c>
      <c r="J1730" s="533"/>
      <c r="N1730" s="83"/>
    </row>
    <row r="1731" spans="2:14" ht="24.75" customHeight="1">
      <c r="B1731" s="170" t="s">
        <v>212</v>
      </c>
      <c r="C1731" s="391">
        <f>'●1-5DB'!PV16</f>
        <v>89.9</v>
      </c>
      <c r="D1731" s="392"/>
      <c r="E1731" s="393">
        <f t="shared" si="135"/>
        <v>6</v>
      </c>
      <c r="F1731" s="394"/>
      <c r="G1731" s="532">
        <v>93.9</v>
      </c>
      <c r="H1731" s="392"/>
      <c r="I1731" s="393">
        <v>19</v>
      </c>
      <c r="J1731" s="533"/>
      <c r="N1731" s="83"/>
    </row>
    <row r="1732" spans="2:14" ht="24.75" customHeight="1">
      <c r="B1732" s="170" t="s">
        <v>213</v>
      </c>
      <c r="C1732" s="391">
        <f>'●1-5DB'!PV17</f>
        <v>91.7</v>
      </c>
      <c r="D1732" s="392"/>
      <c r="E1732" s="393">
        <f t="shared" si="135"/>
        <v>14</v>
      </c>
      <c r="F1732" s="394"/>
      <c r="G1732" s="532">
        <v>93.8</v>
      </c>
      <c r="H1732" s="392"/>
      <c r="I1732" s="393">
        <v>17</v>
      </c>
      <c r="J1732" s="533"/>
      <c r="N1732" s="83"/>
    </row>
    <row r="1733" spans="2:14" ht="24.75" customHeight="1">
      <c r="B1733" s="170" t="s">
        <v>214</v>
      </c>
      <c r="C1733" s="391">
        <f>'●1-5DB'!PV18</f>
        <v>94.6</v>
      </c>
      <c r="D1733" s="392"/>
      <c r="E1733" s="393">
        <f t="shared" si="135"/>
        <v>21</v>
      </c>
      <c r="F1733" s="394"/>
      <c r="G1733" s="532">
        <v>92.9</v>
      </c>
      <c r="H1733" s="392"/>
      <c r="I1733" s="393">
        <v>15</v>
      </c>
      <c r="J1733" s="533"/>
      <c r="N1733" s="83"/>
    </row>
    <row r="1734" spans="2:14" ht="24.75" customHeight="1">
      <c r="B1734" s="170" t="s">
        <v>215</v>
      </c>
      <c r="C1734" s="391">
        <f>'●1-5DB'!PV19</f>
        <v>95</v>
      </c>
      <c r="D1734" s="392"/>
      <c r="E1734" s="393">
        <f t="shared" si="135"/>
        <v>22</v>
      </c>
      <c r="F1734" s="394"/>
      <c r="G1734" s="532">
        <v>92.7</v>
      </c>
      <c r="H1734" s="392"/>
      <c r="I1734" s="393">
        <v>12</v>
      </c>
      <c r="J1734" s="533"/>
      <c r="N1734" s="83"/>
    </row>
    <row r="1735" spans="2:14" ht="24.75" customHeight="1">
      <c r="B1735" s="171" t="s">
        <v>216</v>
      </c>
      <c r="C1735" s="445">
        <f>'●1-5DB'!PV20</f>
        <v>90.7</v>
      </c>
      <c r="D1735" s="446"/>
      <c r="E1735" s="447">
        <f t="shared" si="135"/>
        <v>9</v>
      </c>
      <c r="F1735" s="448"/>
      <c r="G1735" s="534">
        <v>91.1</v>
      </c>
      <c r="H1735" s="446"/>
      <c r="I1735" s="447">
        <v>9</v>
      </c>
      <c r="J1735" s="535"/>
      <c r="N1735" s="83"/>
    </row>
    <row r="1736" spans="2:14" ht="24.75" customHeight="1">
      <c r="B1736" s="170" t="s">
        <v>217</v>
      </c>
      <c r="C1736" s="391">
        <f>'●1-5DB'!PV21</f>
        <v>91.2</v>
      </c>
      <c r="D1736" s="392"/>
      <c r="E1736" s="393">
        <f t="shared" si="135"/>
        <v>12</v>
      </c>
      <c r="F1736" s="394"/>
      <c r="G1736" s="532">
        <v>90.1</v>
      </c>
      <c r="H1736" s="392"/>
      <c r="I1736" s="393">
        <v>6</v>
      </c>
      <c r="J1736" s="533"/>
      <c r="N1736" s="83"/>
    </row>
    <row r="1737" spans="2:14" ht="24.75" customHeight="1">
      <c r="B1737" s="170" t="s">
        <v>218</v>
      </c>
      <c r="C1737" s="391">
        <f>'●1-5DB'!PV22</f>
        <v>93.9</v>
      </c>
      <c r="D1737" s="392"/>
      <c r="E1737" s="393">
        <f t="shared" si="135"/>
        <v>18</v>
      </c>
      <c r="F1737" s="394"/>
      <c r="G1737" s="532">
        <v>92.7</v>
      </c>
      <c r="H1737" s="392"/>
      <c r="I1737" s="393">
        <v>12</v>
      </c>
      <c r="J1737" s="533"/>
      <c r="N1737" s="83"/>
    </row>
    <row r="1738" spans="2:14" ht="24.75" customHeight="1">
      <c r="B1738" s="170" t="s">
        <v>219</v>
      </c>
      <c r="C1738" s="391">
        <f>'●1-5DB'!PV23</f>
        <v>91.1</v>
      </c>
      <c r="D1738" s="392"/>
      <c r="E1738" s="393">
        <f t="shared" si="135"/>
        <v>11</v>
      </c>
      <c r="F1738" s="394"/>
      <c r="G1738" s="532">
        <v>92.5</v>
      </c>
      <c r="H1738" s="392"/>
      <c r="I1738" s="393">
        <v>11</v>
      </c>
      <c r="J1738" s="533"/>
      <c r="N1738" s="83"/>
    </row>
    <row r="1739" spans="2:14" ht="24.75" customHeight="1">
      <c r="B1739" s="170" t="s">
        <v>220</v>
      </c>
      <c r="C1739" s="391">
        <f>'●1-5DB'!PV24</f>
        <v>93.2</v>
      </c>
      <c r="D1739" s="392"/>
      <c r="E1739" s="393">
        <f t="shared" si="135"/>
        <v>17</v>
      </c>
      <c r="F1739" s="394"/>
      <c r="G1739" s="532">
        <v>93.8</v>
      </c>
      <c r="H1739" s="392"/>
      <c r="I1739" s="393">
        <v>17</v>
      </c>
      <c r="J1739" s="533"/>
      <c r="N1739" s="83"/>
    </row>
    <row r="1740" spans="2:14" ht="24.75" customHeight="1">
      <c r="B1740" s="170" t="s">
        <v>221</v>
      </c>
      <c r="C1740" s="391">
        <f>'●1-5DB'!PV25</f>
        <v>94.1</v>
      </c>
      <c r="D1740" s="392"/>
      <c r="E1740" s="393">
        <f t="shared" si="135"/>
        <v>19</v>
      </c>
      <c r="F1740" s="394"/>
      <c r="G1740" s="532">
        <v>95.2</v>
      </c>
      <c r="H1740" s="392"/>
      <c r="I1740" s="393">
        <v>21</v>
      </c>
      <c r="J1740" s="533"/>
      <c r="N1740" s="83"/>
    </row>
    <row r="1741" spans="2:14" ht="24.75" customHeight="1">
      <c r="B1741" s="170" t="s">
        <v>222</v>
      </c>
      <c r="C1741" s="391">
        <f>'●1-5DB'!PV26</f>
        <v>89</v>
      </c>
      <c r="D1741" s="392"/>
      <c r="E1741" s="393">
        <f t="shared" si="135"/>
        <v>4</v>
      </c>
      <c r="F1741" s="394"/>
      <c r="G1741" s="532">
        <v>90.6</v>
      </c>
      <c r="H1741" s="392"/>
      <c r="I1741" s="393">
        <v>7</v>
      </c>
      <c r="J1741" s="533"/>
      <c r="N1741" s="83"/>
    </row>
    <row r="1742" spans="2:14" ht="24.75" customHeight="1">
      <c r="B1742" s="170" t="s">
        <v>223</v>
      </c>
      <c r="C1742" s="391">
        <f>'●1-5DB'!PV27</f>
        <v>91.3</v>
      </c>
      <c r="D1742" s="392"/>
      <c r="E1742" s="393">
        <f t="shared" si="135"/>
        <v>13</v>
      </c>
      <c r="F1742" s="394"/>
      <c r="G1742" s="532">
        <v>91.6</v>
      </c>
      <c r="H1742" s="392"/>
      <c r="I1742" s="393">
        <v>10</v>
      </c>
      <c r="J1742" s="533"/>
      <c r="N1742" s="83"/>
    </row>
    <row r="1743" spans="2:14" ht="24.75" customHeight="1">
      <c r="B1743" s="170" t="s">
        <v>224</v>
      </c>
      <c r="C1743" s="391">
        <f>'●1-5DB'!PV28</f>
        <v>105.8</v>
      </c>
      <c r="D1743" s="392"/>
      <c r="E1743" s="393">
        <f t="shared" si="135"/>
        <v>26</v>
      </c>
      <c r="F1743" s="394"/>
      <c r="G1743" s="532">
        <v>103.5</v>
      </c>
      <c r="H1743" s="392"/>
      <c r="I1743" s="393">
        <v>26</v>
      </c>
      <c r="J1743" s="533"/>
      <c r="N1743" s="83"/>
    </row>
    <row r="1744" spans="2:14" ht="24.75" customHeight="1">
      <c r="B1744" s="170" t="s">
        <v>225</v>
      </c>
      <c r="C1744" s="391">
        <f>'●1-5DB'!PV29</f>
        <v>98.9</v>
      </c>
      <c r="D1744" s="392"/>
      <c r="E1744" s="393">
        <f t="shared" si="135"/>
        <v>25</v>
      </c>
      <c r="F1744" s="394"/>
      <c r="G1744" s="532">
        <v>98.8</v>
      </c>
      <c r="H1744" s="392"/>
      <c r="I1744" s="393">
        <v>24</v>
      </c>
      <c r="J1744" s="533"/>
      <c r="N1744" s="83"/>
    </row>
    <row r="1745" spans="2:20" ht="24.75" customHeight="1" thickBot="1">
      <c r="B1745" s="170" t="s">
        <v>226</v>
      </c>
      <c r="C1745" s="457">
        <f>'●1-5DB'!PV30</f>
        <v>95.1</v>
      </c>
      <c r="D1745" s="458"/>
      <c r="E1745" s="453">
        <f t="shared" si="135"/>
        <v>23</v>
      </c>
      <c r="F1745" s="454"/>
      <c r="G1745" s="532">
        <v>95.8</v>
      </c>
      <c r="H1745" s="392"/>
      <c r="I1745" s="393">
        <v>23</v>
      </c>
      <c r="J1745" s="533"/>
      <c r="N1745" s="83"/>
    </row>
    <row r="1746" spans="2:20" ht="24.75" customHeight="1">
      <c r="B1746" s="426" t="s">
        <v>334</v>
      </c>
      <c r="C1746" s="426"/>
      <c r="D1746" s="426"/>
      <c r="E1746" s="426"/>
      <c r="F1746" s="426"/>
      <c r="G1746" s="426"/>
      <c r="H1746" s="426"/>
      <c r="I1746" s="426"/>
      <c r="J1746" s="426"/>
      <c r="K1746" s="426"/>
      <c r="L1746" s="426"/>
      <c r="M1746" s="426"/>
      <c r="N1746" s="426"/>
      <c r="O1746" s="426"/>
      <c r="P1746" s="426"/>
      <c r="Q1746" s="426"/>
      <c r="R1746" s="426"/>
      <c r="S1746" s="426"/>
      <c r="T1746" s="426"/>
    </row>
    <row r="1747" spans="2:20" ht="24.75" customHeight="1">
      <c r="B1747" s="165"/>
      <c r="C1747" s="165"/>
      <c r="D1747" s="165"/>
      <c r="E1747" s="165"/>
      <c r="F1747" s="165"/>
      <c r="G1747" s="165"/>
      <c r="H1747" s="165"/>
      <c r="I1747" s="165"/>
      <c r="J1747" s="165"/>
      <c r="K1747" s="165"/>
      <c r="L1747" s="165"/>
      <c r="M1747" s="165"/>
      <c r="N1747" s="165"/>
      <c r="O1747" s="165"/>
      <c r="P1747" s="165"/>
      <c r="Q1747" s="165"/>
      <c r="R1747" s="165"/>
      <c r="S1747" s="165"/>
      <c r="T1747" s="165"/>
    </row>
    <row r="1748" spans="2:20" ht="24.75" customHeight="1">
      <c r="D1748" s="82"/>
      <c r="N1748" s="83"/>
    </row>
    <row r="1749" spans="2:20" ht="24.75" customHeight="1" thickBot="1">
      <c r="B1749" s="85" t="s">
        <v>287</v>
      </c>
      <c r="C1749" s="85"/>
      <c r="D1749" s="82"/>
      <c r="N1749" s="83"/>
    </row>
    <row r="1750" spans="2:20" ht="24.75" customHeight="1">
      <c r="B1750" s="334" t="s">
        <v>253</v>
      </c>
      <c r="C1750" s="340" t="str">
        <f>'●1-5DB'!TT4</f>
        <v>財政力指数</v>
      </c>
      <c r="D1750" s="368"/>
      <c r="E1750" s="372" t="s">
        <v>258</v>
      </c>
      <c r="F1750" s="342"/>
      <c r="G1750" s="376" t="s">
        <v>758</v>
      </c>
      <c r="H1750" s="376"/>
      <c r="I1750" s="376"/>
      <c r="J1750" s="377"/>
      <c r="N1750" s="83"/>
    </row>
    <row r="1751" spans="2:20" ht="24.75" customHeight="1">
      <c r="B1751" s="335"/>
      <c r="C1751" s="369"/>
      <c r="D1751" s="370"/>
      <c r="E1751" s="347"/>
      <c r="F1751" s="373"/>
      <c r="G1751" s="338" t="str">
        <f>'●1-5DB'!TT4</f>
        <v>財政力指数</v>
      </c>
      <c r="H1751" s="339"/>
      <c r="I1751" s="337" t="s">
        <v>258</v>
      </c>
      <c r="J1751" s="339"/>
      <c r="N1751" s="83"/>
    </row>
    <row r="1752" spans="2:20" ht="24.75" customHeight="1">
      <c r="B1752" s="336"/>
      <c r="C1752" s="345"/>
      <c r="D1752" s="371"/>
      <c r="E1752" s="374"/>
      <c r="F1752" s="375"/>
      <c r="G1752" s="378"/>
      <c r="H1752" s="371"/>
      <c r="I1752" s="374"/>
      <c r="J1752" s="371"/>
      <c r="N1752" s="83"/>
    </row>
    <row r="1753" spans="2:20" ht="24.75" customHeight="1">
      <c r="B1753" s="170" t="s">
        <v>201</v>
      </c>
      <c r="C1753" s="449">
        <f>'●1-5DB'!SY5</f>
        <v>0.95</v>
      </c>
      <c r="D1753" s="450"/>
      <c r="E1753" s="393">
        <f t="shared" ref="E1753:E1778" si="136">RANK(C1753,$C$1753:$C$1778)</f>
        <v>15</v>
      </c>
      <c r="F1753" s="394"/>
      <c r="G1753" s="536">
        <v>0.95</v>
      </c>
      <c r="H1753" s="450"/>
      <c r="I1753" s="393">
        <v>15</v>
      </c>
      <c r="J1753" s="533"/>
      <c r="N1753" s="83"/>
    </row>
    <row r="1754" spans="2:20" ht="24.75" customHeight="1">
      <c r="B1754" s="170" t="s">
        <v>202</v>
      </c>
      <c r="C1754" s="449">
        <f>'●1-5DB'!SY6</f>
        <v>1.17</v>
      </c>
      <c r="D1754" s="450"/>
      <c r="E1754" s="393">
        <f t="shared" si="136"/>
        <v>5</v>
      </c>
      <c r="F1754" s="394"/>
      <c r="G1754" s="536">
        <v>1.1299999999999999</v>
      </c>
      <c r="H1754" s="450"/>
      <c r="I1754" s="393">
        <v>4</v>
      </c>
      <c r="J1754" s="533"/>
      <c r="N1754" s="83"/>
    </row>
    <row r="1755" spans="2:20" ht="24.75" customHeight="1">
      <c r="B1755" s="170" t="s">
        <v>203</v>
      </c>
      <c r="C1755" s="449">
        <f>'●1-5DB'!SY7</f>
        <v>1.51</v>
      </c>
      <c r="D1755" s="450"/>
      <c r="E1755" s="393">
        <f t="shared" si="136"/>
        <v>1</v>
      </c>
      <c r="F1755" s="394"/>
      <c r="G1755" s="536">
        <v>1.49</v>
      </c>
      <c r="H1755" s="450"/>
      <c r="I1755" s="393">
        <v>1</v>
      </c>
      <c r="J1755" s="533"/>
      <c r="N1755" s="83"/>
    </row>
    <row r="1756" spans="2:20" ht="24.75" customHeight="1">
      <c r="B1756" s="170" t="s">
        <v>204</v>
      </c>
      <c r="C1756" s="449">
        <f>'●1-5DB'!SY8</f>
        <v>1.18</v>
      </c>
      <c r="D1756" s="450"/>
      <c r="E1756" s="393">
        <f t="shared" si="136"/>
        <v>4</v>
      </c>
      <c r="F1756" s="394"/>
      <c r="G1756" s="536">
        <v>1.1299999999999999</v>
      </c>
      <c r="H1756" s="450"/>
      <c r="I1756" s="393">
        <v>4</v>
      </c>
      <c r="J1756" s="533"/>
      <c r="N1756" s="83"/>
    </row>
    <row r="1757" spans="2:20" ht="24.75" customHeight="1">
      <c r="B1757" s="170" t="s">
        <v>205</v>
      </c>
      <c r="C1757" s="449">
        <f>'●1-5DB'!SY9</f>
        <v>0.88</v>
      </c>
      <c r="D1757" s="450"/>
      <c r="E1757" s="393">
        <f t="shared" si="136"/>
        <v>19</v>
      </c>
      <c r="F1757" s="394"/>
      <c r="G1757" s="536">
        <v>0.88</v>
      </c>
      <c r="H1757" s="450"/>
      <c r="I1757" s="393">
        <v>18</v>
      </c>
      <c r="J1757" s="533"/>
      <c r="N1757" s="83"/>
    </row>
    <row r="1758" spans="2:20" ht="24.75" customHeight="1">
      <c r="B1758" s="170" t="s">
        <v>206</v>
      </c>
      <c r="C1758" s="449">
        <f>'●1-5DB'!SY10</f>
        <v>1.21</v>
      </c>
      <c r="D1758" s="450"/>
      <c r="E1758" s="393">
        <f t="shared" si="136"/>
        <v>3</v>
      </c>
      <c r="F1758" s="394"/>
      <c r="G1758" s="536">
        <v>1.19</v>
      </c>
      <c r="H1758" s="450"/>
      <c r="I1758" s="393">
        <v>3</v>
      </c>
      <c r="J1758" s="533"/>
      <c r="N1758" s="83"/>
    </row>
    <row r="1759" spans="2:20" ht="24.75" customHeight="1">
      <c r="B1759" s="170" t="s">
        <v>207</v>
      </c>
      <c r="C1759" s="449">
        <f>'●1-5DB'!SY11</f>
        <v>0.98</v>
      </c>
      <c r="D1759" s="450"/>
      <c r="E1759" s="393">
        <f t="shared" si="136"/>
        <v>11</v>
      </c>
      <c r="F1759" s="394"/>
      <c r="G1759" s="536">
        <v>0.98</v>
      </c>
      <c r="H1759" s="450"/>
      <c r="I1759" s="393">
        <v>11</v>
      </c>
      <c r="J1759" s="533"/>
      <c r="N1759" s="83"/>
    </row>
    <row r="1760" spans="2:20" ht="24.75" customHeight="1">
      <c r="B1760" s="170" t="s">
        <v>208</v>
      </c>
      <c r="C1760" s="449">
        <f>'●1-5DB'!SY12</f>
        <v>1.25</v>
      </c>
      <c r="D1760" s="450"/>
      <c r="E1760" s="393">
        <f t="shared" si="136"/>
        <v>2</v>
      </c>
      <c r="F1760" s="394"/>
      <c r="G1760" s="536">
        <v>1.25</v>
      </c>
      <c r="H1760" s="450"/>
      <c r="I1760" s="393">
        <v>2</v>
      </c>
      <c r="J1760" s="533"/>
      <c r="N1760" s="83"/>
    </row>
    <row r="1761" spans="2:14" ht="24.75" customHeight="1">
      <c r="B1761" s="170" t="s">
        <v>209</v>
      </c>
      <c r="C1761" s="449">
        <f>'●1-5DB'!SY13</f>
        <v>0.98</v>
      </c>
      <c r="D1761" s="450"/>
      <c r="E1761" s="393">
        <f t="shared" si="136"/>
        <v>11</v>
      </c>
      <c r="F1761" s="394"/>
      <c r="G1761" s="536">
        <v>0.98</v>
      </c>
      <c r="H1761" s="450"/>
      <c r="I1761" s="393">
        <v>11</v>
      </c>
      <c r="J1761" s="533"/>
      <c r="N1761" s="83"/>
    </row>
    <row r="1762" spans="2:14" ht="24.75" customHeight="1">
      <c r="B1762" s="170" t="s">
        <v>210</v>
      </c>
      <c r="C1762" s="449">
        <f>'●1-5DB'!SY14</f>
        <v>1.05</v>
      </c>
      <c r="D1762" s="450"/>
      <c r="E1762" s="393">
        <f t="shared" si="136"/>
        <v>7</v>
      </c>
      <c r="F1762" s="394"/>
      <c r="G1762" s="536">
        <v>1.03</v>
      </c>
      <c r="H1762" s="450"/>
      <c r="I1762" s="393">
        <v>7</v>
      </c>
      <c r="J1762" s="533"/>
      <c r="N1762" s="83"/>
    </row>
    <row r="1763" spans="2:14" ht="24.75" customHeight="1">
      <c r="B1763" s="170" t="s">
        <v>211</v>
      </c>
      <c r="C1763" s="449">
        <f>'●1-5DB'!SY15</f>
        <v>0.98</v>
      </c>
      <c r="D1763" s="450"/>
      <c r="E1763" s="393">
        <f t="shared" si="136"/>
        <v>11</v>
      </c>
      <c r="F1763" s="394"/>
      <c r="G1763" s="536">
        <v>0.98</v>
      </c>
      <c r="H1763" s="450"/>
      <c r="I1763" s="393">
        <v>11</v>
      </c>
      <c r="J1763" s="533"/>
      <c r="N1763" s="83"/>
    </row>
    <row r="1764" spans="2:14" ht="24.75" customHeight="1">
      <c r="B1764" s="170" t="s">
        <v>212</v>
      </c>
      <c r="C1764" s="449">
        <f>'●1-5DB'!SY16</f>
        <v>0.98</v>
      </c>
      <c r="D1764" s="450"/>
      <c r="E1764" s="393">
        <f t="shared" si="136"/>
        <v>11</v>
      </c>
      <c r="F1764" s="394"/>
      <c r="G1764" s="536">
        <v>0.97</v>
      </c>
      <c r="H1764" s="450"/>
      <c r="I1764" s="393">
        <v>14</v>
      </c>
      <c r="J1764" s="533"/>
      <c r="N1764" s="83"/>
    </row>
    <row r="1765" spans="2:14" ht="24.75" customHeight="1">
      <c r="B1765" s="170" t="s">
        <v>213</v>
      </c>
      <c r="C1765" s="449">
        <f>'●1-5DB'!SY17</f>
        <v>0.82</v>
      </c>
      <c r="D1765" s="450"/>
      <c r="E1765" s="393">
        <f t="shared" si="136"/>
        <v>23</v>
      </c>
      <c r="F1765" s="394"/>
      <c r="G1765" s="536">
        <v>0.82</v>
      </c>
      <c r="H1765" s="450"/>
      <c r="I1765" s="393">
        <v>23</v>
      </c>
      <c r="J1765" s="533"/>
      <c r="N1765" s="83"/>
    </row>
    <row r="1766" spans="2:14" ht="24.75" customHeight="1">
      <c r="B1766" s="170" t="s">
        <v>214</v>
      </c>
      <c r="C1766" s="449">
        <f>'●1-5DB'!SY18</f>
        <v>1.02</v>
      </c>
      <c r="D1766" s="450"/>
      <c r="E1766" s="393">
        <f t="shared" si="136"/>
        <v>9</v>
      </c>
      <c r="F1766" s="394"/>
      <c r="G1766" s="536">
        <v>1.01</v>
      </c>
      <c r="H1766" s="450"/>
      <c r="I1766" s="393">
        <v>8</v>
      </c>
      <c r="J1766" s="533"/>
      <c r="N1766" s="83"/>
    </row>
    <row r="1767" spans="2:14" ht="24.75" customHeight="1">
      <c r="B1767" s="170" t="s">
        <v>215</v>
      </c>
      <c r="C1767" s="449">
        <f>'●1-5DB'!SY19</f>
        <v>1.03</v>
      </c>
      <c r="D1767" s="450"/>
      <c r="E1767" s="393">
        <f t="shared" si="136"/>
        <v>8</v>
      </c>
      <c r="F1767" s="394"/>
      <c r="G1767" s="536">
        <v>1.01</v>
      </c>
      <c r="H1767" s="450"/>
      <c r="I1767" s="393">
        <v>8</v>
      </c>
      <c r="J1767" s="533"/>
      <c r="N1767" s="83"/>
    </row>
    <row r="1768" spans="2:14" ht="24.75" customHeight="1">
      <c r="B1768" s="171" t="s">
        <v>216</v>
      </c>
      <c r="C1768" s="455">
        <f>'●1-5DB'!SY20</f>
        <v>0.79</v>
      </c>
      <c r="D1768" s="456"/>
      <c r="E1768" s="447">
        <f t="shared" si="136"/>
        <v>24</v>
      </c>
      <c r="F1768" s="448"/>
      <c r="G1768" s="537">
        <v>0.78</v>
      </c>
      <c r="H1768" s="456"/>
      <c r="I1768" s="447">
        <v>24</v>
      </c>
      <c r="J1768" s="535"/>
      <c r="N1768" s="83"/>
    </row>
    <row r="1769" spans="2:14" ht="24.75" customHeight="1">
      <c r="B1769" s="170" t="s">
        <v>217</v>
      </c>
      <c r="C1769" s="449">
        <f>'●1-5DB'!SY21</f>
        <v>0.89</v>
      </c>
      <c r="D1769" s="450"/>
      <c r="E1769" s="393">
        <f t="shared" si="136"/>
        <v>18</v>
      </c>
      <c r="F1769" s="394"/>
      <c r="G1769" s="536">
        <v>0.88</v>
      </c>
      <c r="H1769" s="450"/>
      <c r="I1769" s="393">
        <v>18</v>
      </c>
      <c r="J1769" s="533"/>
      <c r="N1769" s="83"/>
    </row>
    <row r="1770" spans="2:14" ht="24.75" customHeight="1">
      <c r="B1770" s="170" t="s">
        <v>218</v>
      </c>
      <c r="C1770" s="449">
        <f>'●1-5DB'!SY22</f>
        <v>0.86</v>
      </c>
      <c r="D1770" s="450"/>
      <c r="E1770" s="393">
        <f t="shared" si="136"/>
        <v>20</v>
      </c>
      <c r="F1770" s="394"/>
      <c r="G1770" s="536">
        <v>0.86</v>
      </c>
      <c r="H1770" s="450"/>
      <c r="I1770" s="393">
        <v>20</v>
      </c>
      <c r="J1770" s="533"/>
      <c r="N1770" s="83"/>
    </row>
    <row r="1771" spans="2:14" ht="24.75" customHeight="1">
      <c r="B1771" s="170" t="s">
        <v>219</v>
      </c>
      <c r="C1771" s="449">
        <f>'●1-5DB'!SY23</f>
        <v>0.69</v>
      </c>
      <c r="D1771" s="450"/>
      <c r="E1771" s="393">
        <f t="shared" si="136"/>
        <v>26</v>
      </c>
      <c r="F1771" s="394"/>
      <c r="G1771" s="536">
        <v>0.68</v>
      </c>
      <c r="H1771" s="450"/>
      <c r="I1771" s="393">
        <v>26</v>
      </c>
      <c r="J1771" s="533"/>
      <c r="N1771" s="83"/>
    </row>
    <row r="1772" spans="2:14" ht="24.75" customHeight="1">
      <c r="B1772" s="170" t="s">
        <v>220</v>
      </c>
      <c r="C1772" s="449">
        <f>'●1-5DB'!SY24</f>
        <v>0.84</v>
      </c>
      <c r="D1772" s="450"/>
      <c r="E1772" s="393">
        <f t="shared" si="136"/>
        <v>21</v>
      </c>
      <c r="F1772" s="394"/>
      <c r="G1772" s="536">
        <v>0.83</v>
      </c>
      <c r="H1772" s="450"/>
      <c r="I1772" s="393">
        <v>21</v>
      </c>
      <c r="J1772" s="533"/>
      <c r="N1772" s="83"/>
    </row>
    <row r="1773" spans="2:14" ht="24.75" customHeight="1">
      <c r="B1773" s="170" t="s">
        <v>221</v>
      </c>
      <c r="C1773" s="449">
        <f>'●1-5DB'!SY25</f>
        <v>0.84</v>
      </c>
      <c r="D1773" s="450"/>
      <c r="E1773" s="393">
        <f t="shared" si="136"/>
        <v>21</v>
      </c>
      <c r="F1773" s="394"/>
      <c r="G1773" s="536">
        <v>0.83</v>
      </c>
      <c r="H1773" s="450"/>
      <c r="I1773" s="393">
        <v>21</v>
      </c>
      <c r="J1773" s="533"/>
      <c r="N1773" s="83"/>
    </row>
    <row r="1774" spans="2:14" ht="24.75" customHeight="1">
      <c r="B1774" s="170" t="s">
        <v>222</v>
      </c>
      <c r="C1774" s="449">
        <f>'●1-5DB'!SY26</f>
        <v>1.1399999999999999</v>
      </c>
      <c r="D1774" s="450"/>
      <c r="E1774" s="393">
        <f t="shared" si="136"/>
        <v>6</v>
      </c>
      <c r="F1774" s="394"/>
      <c r="G1774" s="536">
        <v>1.1100000000000001</v>
      </c>
      <c r="H1774" s="450"/>
      <c r="I1774" s="393">
        <v>6</v>
      </c>
      <c r="J1774" s="533"/>
      <c r="N1774" s="83"/>
    </row>
    <row r="1775" spans="2:14" ht="24.75" customHeight="1">
      <c r="B1775" s="170" t="s">
        <v>223</v>
      </c>
      <c r="C1775" s="449">
        <f>'●1-5DB'!SY27</f>
        <v>0.95</v>
      </c>
      <c r="D1775" s="450"/>
      <c r="E1775" s="393">
        <f t="shared" si="136"/>
        <v>15</v>
      </c>
      <c r="F1775" s="394"/>
      <c r="G1775" s="536">
        <v>0.94</v>
      </c>
      <c r="H1775" s="450"/>
      <c r="I1775" s="393">
        <v>16</v>
      </c>
      <c r="J1775" s="533"/>
      <c r="N1775" s="83"/>
    </row>
    <row r="1776" spans="2:14" ht="24.75" customHeight="1">
      <c r="B1776" s="170" t="s">
        <v>224</v>
      </c>
      <c r="C1776" s="449">
        <f>'●1-5DB'!SY28</f>
        <v>1.02</v>
      </c>
      <c r="D1776" s="450"/>
      <c r="E1776" s="393">
        <f t="shared" si="136"/>
        <v>9</v>
      </c>
      <c r="F1776" s="394"/>
      <c r="G1776" s="536">
        <v>1.01</v>
      </c>
      <c r="H1776" s="450"/>
      <c r="I1776" s="393">
        <v>8</v>
      </c>
      <c r="J1776" s="533"/>
      <c r="N1776" s="83"/>
    </row>
    <row r="1777" spans="2:20" ht="24.75" customHeight="1">
      <c r="B1777" s="170" t="s">
        <v>225</v>
      </c>
      <c r="C1777" s="449">
        <f>'●1-5DB'!SY29</f>
        <v>0.74</v>
      </c>
      <c r="D1777" s="450"/>
      <c r="E1777" s="393">
        <f t="shared" si="136"/>
        <v>25</v>
      </c>
      <c r="F1777" s="394"/>
      <c r="G1777" s="536">
        <v>0.73</v>
      </c>
      <c r="H1777" s="450"/>
      <c r="I1777" s="393">
        <v>25</v>
      </c>
      <c r="J1777" s="533"/>
      <c r="N1777" s="83"/>
    </row>
    <row r="1778" spans="2:20" ht="24.75" customHeight="1" thickBot="1">
      <c r="B1778" s="170" t="s">
        <v>226</v>
      </c>
      <c r="C1778" s="451">
        <f>'●1-5DB'!SY30</f>
        <v>0.91</v>
      </c>
      <c r="D1778" s="452"/>
      <c r="E1778" s="453">
        <f t="shared" si="136"/>
        <v>17</v>
      </c>
      <c r="F1778" s="454"/>
      <c r="G1778" s="536">
        <v>0.9</v>
      </c>
      <c r="H1778" s="450"/>
      <c r="I1778" s="393">
        <v>17</v>
      </c>
      <c r="J1778" s="533"/>
      <c r="N1778" s="83"/>
    </row>
    <row r="1779" spans="2:20" ht="24.75" customHeight="1">
      <c r="B1779" s="360" t="s">
        <v>335</v>
      </c>
      <c r="C1779" s="360"/>
      <c r="D1779" s="360"/>
      <c r="E1779" s="360"/>
      <c r="F1779" s="360"/>
      <c r="G1779" s="360"/>
      <c r="H1779" s="360"/>
      <c r="I1779" s="360"/>
      <c r="J1779" s="360"/>
      <c r="K1779" s="360"/>
      <c r="L1779" s="360"/>
      <c r="M1779" s="360"/>
      <c r="N1779" s="360"/>
      <c r="O1779" s="360"/>
      <c r="P1779" s="360"/>
      <c r="Q1779" s="360"/>
      <c r="R1779" s="360"/>
      <c r="S1779" s="360"/>
      <c r="T1779" s="360"/>
    </row>
    <row r="1780" spans="2:20" ht="24.75" customHeight="1">
      <c r="B1780" s="164"/>
      <c r="C1780" s="164"/>
      <c r="D1780" s="164"/>
      <c r="E1780" s="164"/>
      <c r="F1780" s="164"/>
      <c r="G1780" s="165"/>
      <c r="H1780" s="165"/>
      <c r="I1780" s="165"/>
      <c r="J1780" s="165"/>
      <c r="K1780" s="165"/>
      <c r="L1780" s="165"/>
      <c r="M1780" s="165"/>
      <c r="N1780" s="165"/>
      <c r="P1780" s="165"/>
    </row>
    <row r="1781" spans="2:20" ht="24.75" customHeight="1">
      <c r="D1781" s="82"/>
      <c r="N1781" s="83"/>
    </row>
    <row r="1782" spans="2:20" ht="24.75" customHeight="1" thickBot="1">
      <c r="B1782" s="85" t="s">
        <v>288</v>
      </c>
      <c r="C1782" s="85"/>
      <c r="D1782" s="82"/>
      <c r="N1782" s="83"/>
    </row>
    <row r="1783" spans="2:20" ht="24.75" customHeight="1">
      <c r="B1783" s="334" t="s">
        <v>253</v>
      </c>
      <c r="C1783" s="340" t="str">
        <f>'●1-5DB'!TU4</f>
        <v>実質収支比率</v>
      </c>
      <c r="D1783" s="368"/>
      <c r="E1783" s="372" t="s">
        <v>258</v>
      </c>
      <c r="F1783" s="342"/>
      <c r="G1783" s="376" t="s">
        <v>758</v>
      </c>
      <c r="H1783" s="376"/>
      <c r="I1783" s="376"/>
      <c r="J1783" s="377"/>
      <c r="N1783" s="83"/>
    </row>
    <row r="1784" spans="2:20" ht="24.75" customHeight="1">
      <c r="B1784" s="335"/>
      <c r="C1784" s="369"/>
      <c r="D1784" s="370"/>
      <c r="E1784" s="347"/>
      <c r="F1784" s="373"/>
      <c r="G1784" s="348" t="str">
        <f>'●1-5DB'!TU4</f>
        <v>実質収支比率</v>
      </c>
      <c r="H1784" s="370"/>
      <c r="I1784" s="347" t="s">
        <v>258</v>
      </c>
      <c r="J1784" s="370"/>
      <c r="N1784" s="83"/>
    </row>
    <row r="1785" spans="2:20" ht="24.75" customHeight="1">
      <c r="B1785" s="336"/>
      <c r="C1785" s="345"/>
      <c r="D1785" s="371"/>
      <c r="E1785" s="374"/>
      <c r="F1785" s="375"/>
      <c r="G1785" s="378"/>
      <c r="H1785" s="371"/>
      <c r="I1785" s="374"/>
      <c r="J1785" s="371"/>
      <c r="N1785" s="83"/>
    </row>
    <row r="1786" spans="2:20" ht="24.75" customHeight="1">
      <c r="B1786" s="170" t="s">
        <v>201</v>
      </c>
      <c r="C1786" s="391">
        <f>'●1-5DB'!SZ5</f>
        <v>3.3</v>
      </c>
      <c r="D1786" s="392"/>
      <c r="E1786" s="393">
        <f t="shared" ref="E1786:E1811" si="137">RANK(C1786,$C$1786:$C$1811)</f>
        <v>25</v>
      </c>
      <c r="F1786" s="394"/>
      <c r="G1786" s="532">
        <v>1.8</v>
      </c>
      <c r="H1786" s="392"/>
      <c r="I1786" s="393">
        <v>26</v>
      </c>
      <c r="J1786" s="533"/>
      <c r="N1786" s="83"/>
    </row>
    <row r="1787" spans="2:20" ht="24.75" customHeight="1">
      <c r="B1787" s="170" t="s">
        <v>202</v>
      </c>
      <c r="C1787" s="391">
        <f>'●1-5DB'!SZ6</f>
        <v>9.5</v>
      </c>
      <c r="D1787" s="392"/>
      <c r="E1787" s="393">
        <f t="shared" si="137"/>
        <v>2</v>
      </c>
      <c r="F1787" s="394"/>
      <c r="G1787" s="532">
        <v>8.4</v>
      </c>
      <c r="H1787" s="392"/>
      <c r="I1787" s="393">
        <v>4</v>
      </c>
      <c r="J1787" s="533"/>
      <c r="N1787" s="83"/>
    </row>
    <row r="1788" spans="2:20" ht="24.75" customHeight="1">
      <c r="B1788" s="170" t="s">
        <v>203</v>
      </c>
      <c r="C1788" s="391">
        <f>'●1-5DB'!SZ7</f>
        <v>6.9</v>
      </c>
      <c r="D1788" s="392"/>
      <c r="E1788" s="393">
        <f t="shared" si="137"/>
        <v>7</v>
      </c>
      <c r="F1788" s="394"/>
      <c r="G1788" s="532">
        <v>5.5</v>
      </c>
      <c r="H1788" s="392"/>
      <c r="I1788" s="393">
        <v>11</v>
      </c>
      <c r="J1788" s="533"/>
      <c r="N1788" s="83"/>
    </row>
    <row r="1789" spans="2:20" ht="24.75" customHeight="1">
      <c r="B1789" s="170" t="s">
        <v>204</v>
      </c>
      <c r="C1789" s="391">
        <f>'●1-5DB'!SZ8</f>
        <v>4.2</v>
      </c>
      <c r="D1789" s="392"/>
      <c r="E1789" s="393">
        <f t="shared" si="137"/>
        <v>20</v>
      </c>
      <c r="F1789" s="394"/>
      <c r="G1789" s="532">
        <v>2.8</v>
      </c>
      <c r="H1789" s="392"/>
      <c r="I1789" s="393">
        <v>23</v>
      </c>
      <c r="J1789" s="533"/>
      <c r="N1789" s="83"/>
    </row>
    <row r="1790" spans="2:20" ht="24.75" customHeight="1">
      <c r="B1790" s="170" t="s">
        <v>205</v>
      </c>
      <c r="C1790" s="391">
        <f>'●1-5DB'!SZ9</f>
        <v>5.8</v>
      </c>
      <c r="D1790" s="392"/>
      <c r="E1790" s="393">
        <f t="shared" si="137"/>
        <v>11</v>
      </c>
      <c r="F1790" s="394"/>
      <c r="G1790" s="532">
        <v>3</v>
      </c>
      <c r="H1790" s="392"/>
      <c r="I1790" s="393">
        <v>22</v>
      </c>
      <c r="J1790" s="533"/>
      <c r="N1790" s="83"/>
    </row>
    <row r="1791" spans="2:20" ht="24.75" customHeight="1">
      <c r="B1791" s="170" t="s">
        <v>206</v>
      </c>
      <c r="C1791" s="391">
        <f>'●1-5DB'!SZ10</f>
        <v>5.7</v>
      </c>
      <c r="D1791" s="392"/>
      <c r="E1791" s="393">
        <f t="shared" si="137"/>
        <v>12</v>
      </c>
      <c r="F1791" s="394"/>
      <c r="G1791" s="532">
        <v>5</v>
      </c>
      <c r="H1791" s="392"/>
      <c r="I1791" s="393">
        <v>13</v>
      </c>
      <c r="J1791" s="533"/>
      <c r="N1791" s="83"/>
    </row>
    <row r="1792" spans="2:20" ht="24.75" customHeight="1">
      <c r="B1792" s="170" t="s">
        <v>207</v>
      </c>
      <c r="C1792" s="391">
        <f>'●1-5DB'!SZ11</f>
        <v>6.2</v>
      </c>
      <c r="D1792" s="392"/>
      <c r="E1792" s="393">
        <f t="shared" si="137"/>
        <v>9</v>
      </c>
      <c r="F1792" s="394"/>
      <c r="G1792" s="532">
        <v>5.0999999999999996</v>
      </c>
      <c r="H1792" s="392"/>
      <c r="I1792" s="393">
        <v>12</v>
      </c>
      <c r="J1792" s="533"/>
      <c r="N1792" s="83"/>
    </row>
    <row r="1793" spans="2:14" ht="24.75" customHeight="1">
      <c r="B1793" s="170" t="s">
        <v>208</v>
      </c>
      <c r="C1793" s="391">
        <f>'●1-5DB'!SZ12</f>
        <v>8.1999999999999993</v>
      </c>
      <c r="D1793" s="392"/>
      <c r="E1793" s="393">
        <f t="shared" si="137"/>
        <v>5</v>
      </c>
      <c r="F1793" s="394"/>
      <c r="G1793" s="532">
        <v>6.8</v>
      </c>
      <c r="H1793" s="392"/>
      <c r="I1793" s="393">
        <v>6</v>
      </c>
      <c r="J1793" s="533"/>
      <c r="N1793" s="83"/>
    </row>
    <row r="1794" spans="2:14" ht="24.75" customHeight="1">
      <c r="B1794" s="170" t="s">
        <v>209</v>
      </c>
      <c r="C1794" s="391">
        <f>'●1-5DB'!SZ13</f>
        <v>5.9</v>
      </c>
      <c r="D1794" s="392"/>
      <c r="E1794" s="393">
        <f t="shared" si="137"/>
        <v>10</v>
      </c>
      <c r="F1794" s="394"/>
      <c r="G1794" s="532">
        <v>5.6</v>
      </c>
      <c r="H1794" s="392"/>
      <c r="I1794" s="393">
        <v>10</v>
      </c>
      <c r="J1794" s="533"/>
      <c r="N1794" s="83"/>
    </row>
    <row r="1795" spans="2:14" ht="24.75" customHeight="1">
      <c r="B1795" s="170" t="s">
        <v>210</v>
      </c>
      <c r="C1795" s="391">
        <f>'●1-5DB'!SZ14</f>
        <v>11</v>
      </c>
      <c r="D1795" s="392"/>
      <c r="E1795" s="393">
        <f t="shared" si="137"/>
        <v>1</v>
      </c>
      <c r="F1795" s="394"/>
      <c r="G1795" s="532">
        <v>8.8000000000000007</v>
      </c>
      <c r="H1795" s="392"/>
      <c r="I1795" s="393">
        <v>3</v>
      </c>
      <c r="J1795" s="533"/>
      <c r="N1795" s="83"/>
    </row>
    <row r="1796" spans="2:14" ht="24.75" customHeight="1">
      <c r="B1796" s="170" t="s">
        <v>211</v>
      </c>
      <c r="C1796" s="391">
        <f>'●1-5DB'!SZ15</f>
        <v>4.5</v>
      </c>
      <c r="D1796" s="392"/>
      <c r="E1796" s="393">
        <f t="shared" si="137"/>
        <v>19</v>
      </c>
      <c r="F1796" s="394"/>
      <c r="G1796" s="532">
        <v>4.8</v>
      </c>
      <c r="H1796" s="392"/>
      <c r="I1796" s="393">
        <v>14</v>
      </c>
      <c r="J1796" s="533"/>
      <c r="N1796" s="83"/>
    </row>
    <row r="1797" spans="2:14" ht="24.75" customHeight="1">
      <c r="B1797" s="170" t="s">
        <v>212</v>
      </c>
      <c r="C1797" s="391">
        <f>'●1-5DB'!SZ16</f>
        <v>8.5</v>
      </c>
      <c r="D1797" s="392"/>
      <c r="E1797" s="393">
        <f t="shared" si="137"/>
        <v>3</v>
      </c>
      <c r="F1797" s="394"/>
      <c r="G1797" s="532">
        <v>6.7</v>
      </c>
      <c r="H1797" s="392"/>
      <c r="I1797" s="393">
        <v>7</v>
      </c>
      <c r="J1797" s="533"/>
      <c r="N1797" s="83"/>
    </row>
    <row r="1798" spans="2:14" ht="24.75" customHeight="1">
      <c r="B1798" s="170" t="s">
        <v>213</v>
      </c>
      <c r="C1798" s="391">
        <f>'●1-5DB'!SZ17</f>
        <v>5.5</v>
      </c>
      <c r="D1798" s="392"/>
      <c r="E1798" s="393">
        <f t="shared" si="137"/>
        <v>14</v>
      </c>
      <c r="F1798" s="394"/>
      <c r="G1798" s="532">
        <v>4.5999999999999996</v>
      </c>
      <c r="H1798" s="392"/>
      <c r="I1798" s="393">
        <v>15</v>
      </c>
      <c r="J1798" s="533"/>
      <c r="N1798" s="83"/>
    </row>
    <row r="1799" spans="2:14" ht="24.75" customHeight="1">
      <c r="B1799" s="170" t="s">
        <v>214</v>
      </c>
      <c r="C1799" s="391">
        <f>'●1-5DB'!SZ18</f>
        <v>5.7</v>
      </c>
      <c r="D1799" s="392"/>
      <c r="E1799" s="393">
        <f t="shared" si="137"/>
        <v>12</v>
      </c>
      <c r="F1799" s="394"/>
      <c r="G1799" s="532">
        <v>3.6</v>
      </c>
      <c r="H1799" s="392"/>
      <c r="I1799" s="393">
        <v>19</v>
      </c>
      <c r="J1799" s="533"/>
      <c r="N1799" s="83"/>
    </row>
    <row r="1800" spans="2:14" ht="24.75" customHeight="1">
      <c r="B1800" s="170" t="s">
        <v>215</v>
      </c>
      <c r="C1800" s="391">
        <f>'●1-5DB'!SZ19</f>
        <v>3.5</v>
      </c>
      <c r="D1800" s="392"/>
      <c r="E1800" s="393">
        <f t="shared" si="137"/>
        <v>24</v>
      </c>
      <c r="F1800" s="394"/>
      <c r="G1800" s="532">
        <v>3.6</v>
      </c>
      <c r="H1800" s="392"/>
      <c r="I1800" s="393">
        <v>19</v>
      </c>
      <c r="J1800" s="533"/>
      <c r="N1800" s="83"/>
    </row>
    <row r="1801" spans="2:14" ht="24.75" customHeight="1">
      <c r="B1801" s="171" t="s">
        <v>216</v>
      </c>
      <c r="C1801" s="445">
        <f>'●1-5DB'!SZ20</f>
        <v>4.5999999999999996</v>
      </c>
      <c r="D1801" s="446"/>
      <c r="E1801" s="447">
        <f t="shared" si="137"/>
        <v>18</v>
      </c>
      <c r="F1801" s="448"/>
      <c r="G1801" s="534">
        <v>9.6</v>
      </c>
      <c r="H1801" s="446"/>
      <c r="I1801" s="447">
        <v>1</v>
      </c>
      <c r="J1801" s="535"/>
      <c r="N1801" s="83"/>
    </row>
    <row r="1802" spans="2:14" ht="24.75" customHeight="1">
      <c r="B1802" s="170" t="s">
        <v>217</v>
      </c>
      <c r="C1802" s="391">
        <f>'●1-5DB'!SZ21</f>
        <v>6.7</v>
      </c>
      <c r="D1802" s="392"/>
      <c r="E1802" s="393">
        <f t="shared" si="137"/>
        <v>8</v>
      </c>
      <c r="F1802" s="394"/>
      <c r="G1802" s="532">
        <v>7.9</v>
      </c>
      <c r="H1802" s="392"/>
      <c r="I1802" s="393">
        <v>5</v>
      </c>
      <c r="J1802" s="533"/>
      <c r="N1802" s="83"/>
    </row>
    <row r="1803" spans="2:14" ht="24.75" customHeight="1">
      <c r="B1803" s="170" t="s">
        <v>218</v>
      </c>
      <c r="C1803" s="391">
        <f>'●1-5DB'!SZ22</f>
        <v>8.5</v>
      </c>
      <c r="D1803" s="392"/>
      <c r="E1803" s="393">
        <f t="shared" si="137"/>
        <v>3</v>
      </c>
      <c r="F1803" s="394"/>
      <c r="G1803" s="532">
        <v>9</v>
      </c>
      <c r="H1803" s="392"/>
      <c r="I1803" s="393">
        <v>2</v>
      </c>
      <c r="J1803" s="533"/>
      <c r="N1803" s="83"/>
    </row>
    <row r="1804" spans="2:14" ht="24.75" customHeight="1">
      <c r="B1804" s="170" t="s">
        <v>219</v>
      </c>
      <c r="C1804" s="391">
        <f>'●1-5DB'!SZ23</f>
        <v>7.3</v>
      </c>
      <c r="D1804" s="392"/>
      <c r="E1804" s="393">
        <f t="shared" si="137"/>
        <v>6</v>
      </c>
      <c r="F1804" s="394"/>
      <c r="G1804" s="532">
        <v>6.5</v>
      </c>
      <c r="H1804" s="392"/>
      <c r="I1804" s="393">
        <v>8</v>
      </c>
      <c r="J1804" s="533"/>
      <c r="N1804" s="83"/>
    </row>
    <row r="1805" spans="2:14" ht="24.75" customHeight="1">
      <c r="B1805" s="170" t="s">
        <v>220</v>
      </c>
      <c r="C1805" s="391">
        <f>'●1-5DB'!SZ24</f>
        <v>3</v>
      </c>
      <c r="D1805" s="392"/>
      <c r="E1805" s="393">
        <f t="shared" si="137"/>
        <v>26</v>
      </c>
      <c r="F1805" s="394"/>
      <c r="G1805" s="532">
        <v>2.5</v>
      </c>
      <c r="H1805" s="392"/>
      <c r="I1805" s="393">
        <v>24</v>
      </c>
      <c r="J1805" s="533"/>
      <c r="N1805" s="83"/>
    </row>
    <row r="1806" spans="2:14" ht="24.75" customHeight="1">
      <c r="B1806" s="170" t="s">
        <v>221</v>
      </c>
      <c r="C1806" s="391">
        <f>'●1-5DB'!SZ25</f>
        <v>5.0999999999999996</v>
      </c>
      <c r="D1806" s="392"/>
      <c r="E1806" s="393">
        <f t="shared" si="137"/>
        <v>16</v>
      </c>
      <c r="F1806" s="394"/>
      <c r="G1806" s="532">
        <v>4.5999999999999996</v>
      </c>
      <c r="H1806" s="392"/>
      <c r="I1806" s="393">
        <v>15</v>
      </c>
      <c r="J1806" s="533"/>
      <c r="N1806" s="83"/>
    </row>
    <row r="1807" spans="2:14" ht="24.75" customHeight="1">
      <c r="B1807" s="170" t="s">
        <v>222</v>
      </c>
      <c r="C1807" s="391">
        <f>'●1-5DB'!SZ26</f>
        <v>4.8</v>
      </c>
      <c r="D1807" s="392"/>
      <c r="E1807" s="393">
        <f t="shared" si="137"/>
        <v>17</v>
      </c>
      <c r="F1807" s="394"/>
      <c r="G1807" s="532">
        <v>6.2</v>
      </c>
      <c r="H1807" s="392"/>
      <c r="I1807" s="393">
        <v>9</v>
      </c>
      <c r="J1807" s="533"/>
      <c r="N1807" s="83"/>
    </row>
    <row r="1808" spans="2:14" ht="24.75" customHeight="1">
      <c r="B1808" s="170" t="s">
        <v>223</v>
      </c>
      <c r="C1808" s="391">
        <f>'●1-5DB'!SZ27</f>
        <v>4.2</v>
      </c>
      <c r="D1808" s="392"/>
      <c r="E1808" s="393">
        <f t="shared" si="137"/>
        <v>20</v>
      </c>
      <c r="F1808" s="394"/>
      <c r="G1808" s="532">
        <v>3.3</v>
      </c>
      <c r="H1808" s="392"/>
      <c r="I1808" s="393">
        <v>21</v>
      </c>
      <c r="J1808" s="533"/>
      <c r="N1808" s="83"/>
    </row>
    <row r="1809" spans="2:20" ht="24.75" customHeight="1">
      <c r="B1809" s="170" t="s">
        <v>224</v>
      </c>
      <c r="C1809" s="391">
        <f>'●1-5DB'!SZ28</f>
        <v>5.4</v>
      </c>
      <c r="D1809" s="392"/>
      <c r="E1809" s="393">
        <f t="shared" si="137"/>
        <v>15</v>
      </c>
      <c r="F1809" s="394"/>
      <c r="G1809" s="532">
        <v>4</v>
      </c>
      <c r="H1809" s="392"/>
      <c r="I1809" s="393">
        <v>17</v>
      </c>
      <c r="J1809" s="533"/>
      <c r="N1809" s="83"/>
    </row>
    <row r="1810" spans="2:20" ht="24.75" customHeight="1">
      <c r="B1810" s="170" t="s">
        <v>225</v>
      </c>
      <c r="C1810" s="391">
        <f>'●1-5DB'!SZ29</f>
        <v>3.8</v>
      </c>
      <c r="D1810" s="392"/>
      <c r="E1810" s="393">
        <f t="shared" si="137"/>
        <v>23</v>
      </c>
      <c r="F1810" s="394"/>
      <c r="G1810" s="532">
        <v>2.5</v>
      </c>
      <c r="H1810" s="392"/>
      <c r="I1810" s="393">
        <v>24</v>
      </c>
      <c r="J1810" s="533"/>
      <c r="N1810" s="83"/>
    </row>
    <row r="1811" spans="2:20" ht="24.75" customHeight="1" thickBot="1">
      <c r="B1811" s="170" t="s">
        <v>226</v>
      </c>
      <c r="C1811" s="457">
        <f>'●1-5DB'!SZ30</f>
        <v>3.9</v>
      </c>
      <c r="D1811" s="458"/>
      <c r="E1811" s="453">
        <f t="shared" si="137"/>
        <v>22</v>
      </c>
      <c r="F1811" s="454"/>
      <c r="G1811" s="532">
        <v>3.7</v>
      </c>
      <c r="H1811" s="392"/>
      <c r="I1811" s="393">
        <v>18</v>
      </c>
      <c r="J1811" s="533"/>
      <c r="N1811" s="83"/>
    </row>
    <row r="1812" spans="2:20" ht="24.75" customHeight="1">
      <c r="B1812" s="360" t="s">
        <v>797</v>
      </c>
      <c r="C1812" s="360"/>
      <c r="D1812" s="360"/>
      <c r="E1812" s="360"/>
      <c r="F1812" s="360"/>
      <c r="G1812" s="360"/>
      <c r="H1812" s="360"/>
      <c r="I1812" s="360"/>
      <c r="J1812" s="360"/>
      <c r="K1812" s="360"/>
      <c r="L1812" s="360"/>
      <c r="M1812" s="360"/>
      <c r="N1812" s="360"/>
      <c r="O1812" s="360"/>
      <c r="P1812" s="360"/>
      <c r="Q1812" s="360"/>
      <c r="R1812" s="360"/>
      <c r="S1812" s="360"/>
      <c r="T1812" s="360"/>
    </row>
    <row r="1813" spans="2:20" ht="24.75" customHeight="1">
      <c r="B1813" s="164"/>
      <c r="C1813" s="164"/>
      <c r="D1813" s="164"/>
      <c r="E1813" s="164"/>
      <c r="F1813" s="164"/>
      <c r="N1813" s="83"/>
    </row>
    <row r="1814" spans="2:20" ht="24.75" customHeight="1">
      <c r="D1814" s="82"/>
      <c r="N1814" s="83"/>
    </row>
    <row r="1815" spans="2:20" ht="24.75" customHeight="1" thickBot="1">
      <c r="B1815" s="85" t="s">
        <v>289</v>
      </c>
      <c r="C1815" s="85"/>
      <c r="D1815" s="82"/>
      <c r="N1815" s="83"/>
    </row>
    <row r="1816" spans="2:20" ht="24.75" customHeight="1">
      <c r="B1816" s="334" t="s">
        <v>253</v>
      </c>
      <c r="C1816" s="340" t="str">
        <f>'●1-5DB'!TV4</f>
        <v>公債費負担比率</v>
      </c>
      <c r="D1816" s="368"/>
      <c r="E1816" s="372" t="s">
        <v>258</v>
      </c>
      <c r="F1816" s="342"/>
      <c r="G1816" s="376" t="s">
        <v>758</v>
      </c>
      <c r="H1816" s="376"/>
      <c r="I1816" s="376"/>
      <c r="J1816" s="377"/>
      <c r="N1816" s="83"/>
    </row>
    <row r="1817" spans="2:20" ht="24.75" customHeight="1">
      <c r="B1817" s="335"/>
      <c r="C1817" s="369"/>
      <c r="D1817" s="370"/>
      <c r="E1817" s="347"/>
      <c r="F1817" s="373"/>
      <c r="G1817" s="338" t="str">
        <f>'●1-5DB'!TV4</f>
        <v>公債費負担比率</v>
      </c>
      <c r="H1817" s="339"/>
      <c r="I1817" s="337" t="s">
        <v>258</v>
      </c>
      <c r="J1817" s="339"/>
      <c r="N1817" s="83"/>
    </row>
    <row r="1818" spans="2:20" ht="24.75" customHeight="1">
      <c r="B1818" s="336"/>
      <c r="C1818" s="345"/>
      <c r="D1818" s="371"/>
      <c r="E1818" s="374"/>
      <c r="F1818" s="375"/>
      <c r="G1818" s="378"/>
      <c r="H1818" s="371"/>
      <c r="I1818" s="374"/>
      <c r="J1818" s="371"/>
      <c r="N1818" s="83"/>
    </row>
    <row r="1819" spans="2:20" ht="24.75" customHeight="1">
      <c r="B1819" s="170" t="s">
        <v>201</v>
      </c>
      <c r="C1819" s="391">
        <f>'●1-5DB'!TA5</f>
        <v>9.3000000000000007</v>
      </c>
      <c r="D1819" s="392"/>
      <c r="E1819" s="393">
        <f>RANK(C1819,$C$1819:$C$1844,1)</f>
        <v>16</v>
      </c>
      <c r="F1819" s="394"/>
      <c r="G1819" s="532">
        <v>9.3000000000000007</v>
      </c>
      <c r="H1819" s="392"/>
      <c r="I1819" s="393">
        <v>17</v>
      </c>
      <c r="J1819" s="533"/>
      <c r="N1819" s="83"/>
    </row>
    <row r="1820" spans="2:20" ht="24.75" customHeight="1">
      <c r="B1820" s="170" t="s">
        <v>202</v>
      </c>
      <c r="C1820" s="391">
        <f>'●1-5DB'!TA6</f>
        <v>8</v>
      </c>
      <c r="D1820" s="392"/>
      <c r="E1820" s="393">
        <f t="shared" ref="E1820:E1844" si="138">RANK(C1820,$C$1819:$C$1844,1)</f>
        <v>12</v>
      </c>
      <c r="F1820" s="394"/>
      <c r="G1820" s="532">
        <v>8.1</v>
      </c>
      <c r="H1820" s="392"/>
      <c r="I1820" s="393">
        <v>12</v>
      </c>
      <c r="J1820" s="533"/>
      <c r="N1820" s="83"/>
    </row>
    <row r="1821" spans="2:20" ht="24.75" customHeight="1">
      <c r="B1821" s="170" t="s">
        <v>203</v>
      </c>
      <c r="C1821" s="391">
        <f>'●1-5DB'!TA7</f>
        <v>3.9</v>
      </c>
      <c r="D1821" s="392"/>
      <c r="E1821" s="393">
        <f t="shared" si="138"/>
        <v>1</v>
      </c>
      <c r="F1821" s="394"/>
      <c r="G1821" s="532">
        <v>3.9</v>
      </c>
      <c r="H1821" s="392"/>
      <c r="I1821" s="393">
        <v>1</v>
      </c>
      <c r="J1821" s="533"/>
      <c r="N1821" s="83"/>
    </row>
    <row r="1822" spans="2:20" ht="24.75" customHeight="1">
      <c r="B1822" s="170" t="s">
        <v>204</v>
      </c>
      <c r="C1822" s="391">
        <f>'●1-5DB'!TA8</f>
        <v>9</v>
      </c>
      <c r="D1822" s="392"/>
      <c r="E1822" s="393">
        <f t="shared" si="138"/>
        <v>15</v>
      </c>
      <c r="F1822" s="394"/>
      <c r="G1822" s="532">
        <v>8.6999999999999993</v>
      </c>
      <c r="H1822" s="392"/>
      <c r="I1822" s="393">
        <v>16</v>
      </c>
      <c r="J1822" s="533"/>
      <c r="N1822" s="83"/>
    </row>
    <row r="1823" spans="2:20" ht="24.75" customHeight="1">
      <c r="B1823" s="170" t="s">
        <v>205</v>
      </c>
      <c r="C1823" s="391">
        <f>'●1-5DB'!TA9</f>
        <v>9.9</v>
      </c>
      <c r="D1823" s="392"/>
      <c r="E1823" s="393">
        <f t="shared" si="138"/>
        <v>20</v>
      </c>
      <c r="F1823" s="394"/>
      <c r="G1823" s="532">
        <v>9.6999999999999993</v>
      </c>
      <c r="H1823" s="392"/>
      <c r="I1823" s="393">
        <v>20</v>
      </c>
      <c r="J1823" s="533"/>
      <c r="N1823" s="83"/>
    </row>
    <row r="1824" spans="2:20" ht="24.75" customHeight="1">
      <c r="B1824" s="170" t="s">
        <v>206</v>
      </c>
      <c r="C1824" s="391">
        <f>'●1-5DB'!TA10</f>
        <v>5.0999999999999996</v>
      </c>
      <c r="D1824" s="392"/>
      <c r="E1824" s="393">
        <f t="shared" si="138"/>
        <v>4</v>
      </c>
      <c r="F1824" s="394"/>
      <c r="G1824" s="532">
        <v>5.8</v>
      </c>
      <c r="H1824" s="392"/>
      <c r="I1824" s="393">
        <v>4</v>
      </c>
      <c r="J1824" s="533"/>
      <c r="N1824" s="83"/>
    </row>
    <row r="1825" spans="2:14" ht="24.75" customHeight="1">
      <c r="B1825" s="170" t="s">
        <v>207</v>
      </c>
      <c r="C1825" s="391">
        <f>'●1-5DB'!TA11</f>
        <v>8.4</v>
      </c>
      <c r="D1825" s="392"/>
      <c r="E1825" s="393">
        <f t="shared" si="138"/>
        <v>13</v>
      </c>
      <c r="F1825" s="394"/>
      <c r="G1825" s="532">
        <v>8.3000000000000007</v>
      </c>
      <c r="H1825" s="392"/>
      <c r="I1825" s="393">
        <v>13</v>
      </c>
      <c r="J1825" s="533"/>
      <c r="N1825" s="83"/>
    </row>
    <row r="1826" spans="2:14" ht="24.75" customHeight="1">
      <c r="B1826" s="170" t="s">
        <v>208</v>
      </c>
      <c r="C1826" s="391">
        <f>'●1-5DB'!TA12</f>
        <v>6.3</v>
      </c>
      <c r="D1826" s="392"/>
      <c r="E1826" s="393">
        <f t="shared" si="138"/>
        <v>6</v>
      </c>
      <c r="F1826" s="394"/>
      <c r="G1826" s="532">
        <v>6.2</v>
      </c>
      <c r="H1826" s="392"/>
      <c r="I1826" s="393">
        <v>5</v>
      </c>
      <c r="J1826" s="533"/>
      <c r="N1826" s="83"/>
    </row>
    <row r="1827" spans="2:14" ht="24.75" customHeight="1">
      <c r="B1827" s="170" t="s">
        <v>209</v>
      </c>
      <c r="C1827" s="391">
        <f>'●1-5DB'!TA13</f>
        <v>6.7</v>
      </c>
      <c r="D1827" s="392"/>
      <c r="E1827" s="393">
        <f t="shared" si="138"/>
        <v>7</v>
      </c>
      <c r="F1827" s="394"/>
      <c r="G1827" s="532">
        <v>6.8</v>
      </c>
      <c r="H1827" s="392"/>
      <c r="I1827" s="393">
        <v>7</v>
      </c>
      <c r="J1827" s="533"/>
      <c r="N1827" s="83"/>
    </row>
    <row r="1828" spans="2:14" ht="24.75" customHeight="1">
      <c r="B1828" s="170" t="s">
        <v>210</v>
      </c>
      <c r="C1828" s="391">
        <f>'●1-5DB'!TA14</f>
        <v>9.4</v>
      </c>
      <c r="D1828" s="392"/>
      <c r="E1828" s="393">
        <f t="shared" si="138"/>
        <v>17</v>
      </c>
      <c r="F1828" s="394"/>
      <c r="G1828" s="532">
        <v>9.6</v>
      </c>
      <c r="H1828" s="392"/>
      <c r="I1828" s="393">
        <v>19</v>
      </c>
      <c r="J1828" s="533"/>
      <c r="N1828" s="83"/>
    </row>
    <row r="1829" spans="2:14" ht="24.75" customHeight="1">
      <c r="B1829" s="170" t="s">
        <v>211</v>
      </c>
      <c r="C1829" s="391">
        <f>'●1-5DB'!TA15</f>
        <v>8.4</v>
      </c>
      <c r="D1829" s="392"/>
      <c r="E1829" s="393">
        <f t="shared" si="138"/>
        <v>13</v>
      </c>
      <c r="F1829" s="394"/>
      <c r="G1829" s="532">
        <v>8.4</v>
      </c>
      <c r="H1829" s="392"/>
      <c r="I1829" s="393">
        <v>14</v>
      </c>
      <c r="J1829" s="533"/>
      <c r="N1829" s="83"/>
    </row>
    <row r="1830" spans="2:14" ht="24.75" customHeight="1">
      <c r="B1830" s="170" t="s">
        <v>212</v>
      </c>
      <c r="C1830" s="391">
        <f>'●1-5DB'!TA16</f>
        <v>7.3</v>
      </c>
      <c r="D1830" s="392"/>
      <c r="E1830" s="393">
        <f t="shared" si="138"/>
        <v>9</v>
      </c>
      <c r="F1830" s="394"/>
      <c r="G1830" s="532">
        <v>7.1</v>
      </c>
      <c r="H1830" s="392"/>
      <c r="I1830" s="393">
        <v>9</v>
      </c>
      <c r="J1830" s="533"/>
      <c r="N1830" s="83"/>
    </row>
    <row r="1831" spans="2:14" ht="24.75" customHeight="1">
      <c r="B1831" s="170" t="s">
        <v>213</v>
      </c>
      <c r="C1831" s="391">
        <f>'●1-5DB'!TA17</f>
        <v>12.3</v>
      </c>
      <c r="D1831" s="392"/>
      <c r="E1831" s="393">
        <f t="shared" si="138"/>
        <v>24</v>
      </c>
      <c r="F1831" s="394"/>
      <c r="G1831" s="532">
        <v>12.7</v>
      </c>
      <c r="H1831" s="392"/>
      <c r="I1831" s="393">
        <v>24</v>
      </c>
      <c r="J1831" s="533"/>
      <c r="N1831" s="83"/>
    </row>
    <row r="1832" spans="2:14" ht="24.75" customHeight="1">
      <c r="B1832" s="170" t="s">
        <v>214</v>
      </c>
      <c r="C1832" s="391">
        <f>'●1-5DB'!TA18</f>
        <v>5.6</v>
      </c>
      <c r="D1832" s="392"/>
      <c r="E1832" s="393">
        <f t="shared" si="138"/>
        <v>5</v>
      </c>
      <c r="F1832" s="394"/>
      <c r="G1832" s="532">
        <v>6.3</v>
      </c>
      <c r="H1832" s="392"/>
      <c r="I1832" s="393">
        <v>6</v>
      </c>
      <c r="J1832" s="533"/>
      <c r="N1832" s="83"/>
    </row>
    <row r="1833" spans="2:14" ht="24.75" customHeight="1">
      <c r="B1833" s="170" t="s">
        <v>215</v>
      </c>
      <c r="C1833" s="391">
        <f>'●1-5DB'!TA19</f>
        <v>9.6</v>
      </c>
      <c r="D1833" s="392"/>
      <c r="E1833" s="393">
        <f t="shared" si="138"/>
        <v>18</v>
      </c>
      <c r="F1833" s="394"/>
      <c r="G1833" s="532">
        <v>8.5</v>
      </c>
      <c r="H1833" s="392"/>
      <c r="I1833" s="393">
        <v>15</v>
      </c>
      <c r="J1833" s="533"/>
      <c r="N1833" s="83"/>
    </row>
    <row r="1834" spans="2:14" ht="24.75" customHeight="1">
      <c r="B1834" s="171" t="s">
        <v>216</v>
      </c>
      <c r="C1834" s="445">
        <f>'●1-5DB'!TA20</f>
        <v>4.7</v>
      </c>
      <c r="D1834" s="446"/>
      <c r="E1834" s="447">
        <f t="shared" si="138"/>
        <v>2</v>
      </c>
      <c r="F1834" s="448"/>
      <c r="G1834" s="534">
        <v>4.7</v>
      </c>
      <c r="H1834" s="446"/>
      <c r="I1834" s="447">
        <v>2</v>
      </c>
      <c r="J1834" s="535"/>
      <c r="N1834" s="83"/>
    </row>
    <row r="1835" spans="2:14" ht="24.75" customHeight="1">
      <c r="B1835" s="170" t="s">
        <v>217</v>
      </c>
      <c r="C1835" s="391">
        <f>'●1-5DB'!TA21</f>
        <v>10.6</v>
      </c>
      <c r="D1835" s="392"/>
      <c r="E1835" s="393">
        <f t="shared" si="138"/>
        <v>23</v>
      </c>
      <c r="F1835" s="394"/>
      <c r="G1835" s="532">
        <v>10.8</v>
      </c>
      <c r="H1835" s="392"/>
      <c r="I1835" s="393">
        <v>23</v>
      </c>
      <c r="J1835" s="533"/>
      <c r="N1835" s="83"/>
    </row>
    <row r="1836" spans="2:14" ht="24.75" customHeight="1">
      <c r="B1836" s="170" t="s">
        <v>218</v>
      </c>
      <c r="C1836" s="391">
        <f>'●1-5DB'!TA22</f>
        <v>7.8</v>
      </c>
      <c r="D1836" s="392"/>
      <c r="E1836" s="393">
        <f t="shared" si="138"/>
        <v>10</v>
      </c>
      <c r="F1836" s="394"/>
      <c r="G1836" s="532">
        <v>7.7</v>
      </c>
      <c r="H1836" s="392"/>
      <c r="I1836" s="393">
        <v>10</v>
      </c>
      <c r="J1836" s="533"/>
      <c r="N1836" s="83"/>
    </row>
    <row r="1837" spans="2:14" ht="24.75" customHeight="1">
      <c r="B1837" s="170" t="s">
        <v>219</v>
      </c>
      <c r="C1837" s="391">
        <f>'●1-5DB'!TA23</f>
        <v>10.199999999999999</v>
      </c>
      <c r="D1837" s="392"/>
      <c r="E1837" s="393">
        <f t="shared" si="138"/>
        <v>22</v>
      </c>
      <c r="F1837" s="394"/>
      <c r="G1837" s="532">
        <v>10.5</v>
      </c>
      <c r="H1837" s="392"/>
      <c r="I1837" s="393">
        <v>22</v>
      </c>
      <c r="J1837" s="533"/>
      <c r="N1837" s="83"/>
    </row>
    <row r="1838" spans="2:14" ht="24.75" customHeight="1">
      <c r="B1838" s="170" t="s">
        <v>220</v>
      </c>
      <c r="C1838" s="391">
        <f>'●1-5DB'!TA24</f>
        <v>9.9</v>
      </c>
      <c r="D1838" s="392"/>
      <c r="E1838" s="393">
        <f t="shared" si="138"/>
        <v>20</v>
      </c>
      <c r="F1838" s="394"/>
      <c r="G1838" s="532">
        <v>9.8000000000000007</v>
      </c>
      <c r="H1838" s="392"/>
      <c r="I1838" s="393">
        <v>21</v>
      </c>
      <c r="J1838" s="533"/>
      <c r="N1838" s="83"/>
    </row>
    <row r="1839" spans="2:14" ht="24.75" customHeight="1">
      <c r="B1839" s="170" t="s">
        <v>221</v>
      </c>
      <c r="C1839" s="391">
        <f>'●1-5DB'!TA25</f>
        <v>6.8</v>
      </c>
      <c r="D1839" s="392"/>
      <c r="E1839" s="393">
        <f t="shared" si="138"/>
        <v>8</v>
      </c>
      <c r="F1839" s="394"/>
      <c r="G1839" s="532">
        <v>6.9</v>
      </c>
      <c r="H1839" s="392"/>
      <c r="I1839" s="393">
        <v>8</v>
      </c>
      <c r="J1839" s="533"/>
      <c r="N1839" s="83"/>
    </row>
    <row r="1840" spans="2:14" ht="24.75" customHeight="1">
      <c r="B1840" s="170" t="s">
        <v>222</v>
      </c>
      <c r="C1840" s="391">
        <f>'●1-5DB'!TA26</f>
        <v>4.9000000000000004</v>
      </c>
      <c r="D1840" s="392"/>
      <c r="E1840" s="393">
        <f t="shared" si="138"/>
        <v>3</v>
      </c>
      <c r="F1840" s="394"/>
      <c r="G1840" s="532">
        <v>5.5</v>
      </c>
      <c r="H1840" s="392"/>
      <c r="I1840" s="393">
        <v>3</v>
      </c>
      <c r="J1840" s="533"/>
      <c r="N1840" s="83"/>
    </row>
    <row r="1841" spans="2:20" ht="24.75" customHeight="1">
      <c r="B1841" s="170" t="s">
        <v>223</v>
      </c>
      <c r="C1841" s="391">
        <f>'●1-5DB'!TA27</f>
        <v>9.6999999999999993</v>
      </c>
      <c r="D1841" s="392"/>
      <c r="E1841" s="393">
        <f t="shared" si="138"/>
        <v>19</v>
      </c>
      <c r="F1841" s="394"/>
      <c r="G1841" s="532">
        <v>9.3000000000000007</v>
      </c>
      <c r="H1841" s="392"/>
      <c r="I1841" s="393">
        <v>17</v>
      </c>
      <c r="J1841" s="533"/>
      <c r="N1841" s="83"/>
    </row>
    <row r="1842" spans="2:20" ht="24.75" customHeight="1">
      <c r="B1842" s="170" t="s">
        <v>224</v>
      </c>
      <c r="C1842" s="391">
        <f>'●1-5DB'!TA28</f>
        <v>7.8</v>
      </c>
      <c r="D1842" s="392"/>
      <c r="E1842" s="393">
        <f t="shared" si="138"/>
        <v>10</v>
      </c>
      <c r="F1842" s="394"/>
      <c r="G1842" s="532">
        <v>7.8</v>
      </c>
      <c r="H1842" s="392"/>
      <c r="I1842" s="393">
        <v>11</v>
      </c>
      <c r="J1842" s="533"/>
      <c r="N1842" s="83"/>
    </row>
    <row r="1843" spans="2:20" ht="24.75" customHeight="1">
      <c r="B1843" s="170" t="s">
        <v>225</v>
      </c>
      <c r="C1843" s="391">
        <f>'●1-5DB'!TA29</f>
        <v>13.8</v>
      </c>
      <c r="D1843" s="392"/>
      <c r="E1843" s="393">
        <f t="shared" si="138"/>
        <v>26</v>
      </c>
      <c r="F1843" s="394"/>
      <c r="G1843" s="532">
        <v>14.5</v>
      </c>
      <c r="H1843" s="392"/>
      <c r="I1843" s="393">
        <v>26</v>
      </c>
      <c r="J1843" s="533"/>
      <c r="N1843" s="83"/>
    </row>
    <row r="1844" spans="2:20" ht="24.75" customHeight="1" thickBot="1">
      <c r="B1844" s="170" t="s">
        <v>226</v>
      </c>
      <c r="C1844" s="457">
        <f>'●1-5DB'!TA30</f>
        <v>12.9</v>
      </c>
      <c r="D1844" s="458"/>
      <c r="E1844" s="453">
        <f t="shared" si="138"/>
        <v>25</v>
      </c>
      <c r="F1844" s="454"/>
      <c r="G1844" s="532">
        <v>14.1</v>
      </c>
      <c r="H1844" s="392"/>
      <c r="I1844" s="393">
        <v>25</v>
      </c>
      <c r="J1844" s="533"/>
      <c r="N1844" s="83"/>
    </row>
    <row r="1845" spans="2:20" ht="24.75" customHeight="1">
      <c r="B1845" s="360" t="s">
        <v>336</v>
      </c>
      <c r="C1845" s="360"/>
      <c r="D1845" s="360"/>
      <c r="E1845" s="360"/>
      <c r="F1845" s="360"/>
      <c r="G1845" s="360"/>
      <c r="H1845" s="360"/>
      <c r="I1845" s="360"/>
      <c r="J1845" s="360"/>
      <c r="K1845" s="360"/>
      <c r="L1845" s="360"/>
      <c r="M1845" s="360"/>
      <c r="N1845" s="360"/>
      <c r="O1845" s="360"/>
      <c r="P1845" s="360"/>
      <c r="Q1845" s="360"/>
      <c r="R1845" s="360"/>
      <c r="S1845" s="360"/>
      <c r="T1845" s="360"/>
    </row>
    <row r="1846" spans="2:20" ht="24.75" customHeight="1">
      <c r="B1846" s="164"/>
      <c r="C1846" s="164"/>
      <c r="D1846" s="164"/>
      <c r="E1846" s="164"/>
      <c r="F1846" s="164"/>
      <c r="N1846" s="83"/>
    </row>
    <row r="1847" spans="2:20" ht="24.75" customHeight="1">
      <c r="D1847" s="82"/>
      <c r="N1847" s="83"/>
    </row>
    <row r="1848" spans="2:20" ht="24.75" customHeight="1" thickBot="1">
      <c r="B1848" s="85" t="s">
        <v>290</v>
      </c>
      <c r="C1848" s="85"/>
      <c r="D1848" s="82"/>
      <c r="N1848" s="83"/>
    </row>
    <row r="1849" spans="2:20" ht="24.75" customHeight="1">
      <c r="B1849" s="499" t="s">
        <v>253</v>
      </c>
      <c r="C1849" s="379" t="str">
        <f>'●1-5DB'!TY4</f>
        <v>実質公債費比率</v>
      </c>
      <c r="D1849" s="380"/>
      <c r="E1849" s="385" t="s">
        <v>383</v>
      </c>
      <c r="F1849" s="386"/>
      <c r="G1849" s="376" t="s">
        <v>758</v>
      </c>
      <c r="H1849" s="376"/>
      <c r="I1849" s="376"/>
      <c r="J1849" s="377"/>
      <c r="N1849" s="83"/>
    </row>
    <row r="1850" spans="2:20" ht="24.75" customHeight="1">
      <c r="B1850" s="500"/>
      <c r="C1850" s="381"/>
      <c r="D1850" s="382"/>
      <c r="E1850" s="387"/>
      <c r="F1850" s="388"/>
      <c r="G1850" s="538" t="str">
        <f>'●1-5DB'!TY4</f>
        <v>実質公債費比率</v>
      </c>
      <c r="H1850" s="539"/>
      <c r="I1850" s="540" t="s">
        <v>383</v>
      </c>
      <c r="J1850" s="539"/>
      <c r="N1850" s="83"/>
    </row>
    <row r="1851" spans="2:20" ht="24.75" customHeight="1">
      <c r="B1851" s="501"/>
      <c r="C1851" s="383"/>
      <c r="D1851" s="384"/>
      <c r="E1851" s="389"/>
      <c r="F1851" s="390"/>
      <c r="G1851" s="444"/>
      <c r="H1851" s="384"/>
      <c r="I1851" s="389"/>
      <c r="J1851" s="384"/>
      <c r="N1851" s="83"/>
    </row>
    <row r="1852" spans="2:20" ht="24.75" customHeight="1">
      <c r="B1852" s="185" t="s">
        <v>201</v>
      </c>
      <c r="C1852" s="427">
        <f>'●1-5DB'!TD5</f>
        <v>-0.5</v>
      </c>
      <c r="D1852" s="428"/>
      <c r="E1852" s="429">
        <f>RANK(C1852,$C$1852:$C$1877,1)</f>
        <v>8</v>
      </c>
      <c r="F1852" s="430"/>
      <c r="G1852" s="427">
        <v>-0.6</v>
      </c>
      <c r="H1852" s="428"/>
      <c r="I1852" s="429">
        <v>9</v>
      </c>
      <c r="J1852" s="442"/>
      <c r="N1852" s="83"/>
    </row>
    <row r="1853" spans="2:20" ht="24.75" customHeight="1">
      <c r="B1853" s="185" t="s">
        <v>202</v>
      </c>
      <c r="C1853" s="427">
        <f>'●1-5DB'!TD6</f>
        <v>2.5</v>
      </c>
      <c r="D1853" s="428"/>
      <c r="E1853" s="429">
        <f t="shared" ref="E1853:E1877" si="139">RANK(C1853,$C$1852:$C$1877,1)</f>
        <v>19</v>
      </c>
      <c r="F1853" s="430"/>
      <c r="G1853" s="427">
        <v>2</v>
      </c>
      <c r="H1853" s="428"/>
      <c r="I1853" s="429">
        <v>18</v>
      </c>
      <c r="J1853" s="442"/>
      <c r="N1853" s="83"/>
    </row>
    <row r="1854" spans="2:20" ht="24.75" customHeight="1">
      <c r="B1854" s="185" t="s">
        <v>203</v>
      </c>
      <c r="C1854" s="427">
        <f>'●1-5DB'!TD7</f>
        <v>-0.7</v>
      </c>
      <c r="D1854" s="428"/>
      <c r="E1854" s="429">
        <f t="shared" si="139"/>
        <v>5</v>
      </c>
      <c r="F1854" s="430"/>
      <c r="G1854" s="427">
        <v>-1</v>
      </c>
      <c r="H1854" s="428"/>
      <c r="I1854" s="429">
        <v>7</v>
      </c>
      <c r="J1854" s="442"/>
      <c r="N1854" s="83"/>
    </row>
    <row r="1855" spans="2:20" ht="24.75" customHeight="1">
      <c r="B1855" s="185" t="s">
        <v>204</v>
      </c>
      <c r="C1855" s="427">
        <f>'●1-5DB'!TD8</f>
        <v>3.5</v>
      </c>
      <c r="D1855" s="428"/>
      <c r="E1855" s="429">
        <f t="shared" si="139"/>
        <v>23</v>
      </c>
      <c r="F1855" s="430"/>
      <c r="G1855" s="427">
        <v>3.8</v>
      </c>
      <c r="H1855" s="428"/>
      <c r="I1855" s="429">
        <v>23</v>
      </c>
      <c r="J1855" s="442"/>
      <c r="N1855" s="83"/>
    </row>
    <row r="1856" spans="2:20" ht="24.75" customHeight="1">
      <c r="B1856" s="185" t="s">
        <v>205</v>
      </c>
      <c r="C1856" s="427">
        <f>'●1-5DB'!TD9</f>
        <v>2.4</v>
      </c>
      <c r="D1856" s="428"/>
      <c r="E1856" s="429">
        <f t="shared" si="139"/>
        <v>18</v>
      </c>
      <c r="F1856" s="430"/>
      <c r="G1856" s="427">
        <v>2.2000000000000002</v>
      </c>
      <c r="H1856" s="428"/>
      <c r="I1856" s="429">
        <v>19</v>
      </c>
      <c r="J1856" s="442"/>
      <c r="N1856" s="83"/>
    </row>
    <row r="1857" spans="2:14" ht="24.75" customHeight="1">
      <c r="B1857" s="185" t="s">
        <v>206</v>
      </c>
      <c r="C1857" s="427">
        <f>'●1-5DB'!TD10</f>
        <v>2.9</v>
      </c>
      <c r="D1857" s="428"/>
      <c r="E1857" s="429">
        <f t="shared" si="139"/>
        <v>22</v>
      </c>
      <c r="F1857" s="430"/>
      <c r="G1857" s="427">
        <v>2.6</v>
      </c>
      <c r="H1857" s="428"/>
      <c r="I1857" s="429">
        <v>20</v>
      </c>
      <c r="J1857" s="442"/>
      <c r="N1857" s="83"/>
    </row>
    <row r="1858" spans="2:14" ht="24.75" customHeight="1">
      <c r="B1858" s="185" t="s">
        <v>207</v>
      </c>
      <c r="C1858" s="427">
        <f>'●1-5DB'!TD11</f>
        <v>0.2</v>
      </c>
      <c r="D1858" s="428"/>
      <c r="E1858" s="429">
        <f t="shared" si="139"/>
        <v>11</v>
      </c>
      <c r="F1858" s="430"/>
      <c r="G1858" s="427">
        <v>0.5</v>
      </c>
      <c r="H1858" s="428"/>
      <c r="I1858" s="429">
        <v>12</v>
      </c>
      <c r="J1858" s="442"/>
      <c r="N1858" s="83"/>
    </row>
    <row r="1859" spans="2:14" ht="24.75" customHeight="1">
      <c r="B1859" s="185" t="s">
        <v>208</v>
      </c>
      <c r="C1859" s="427">
        <f>'●1-5DB'!TD12</f>
        <v>0.7</v>
      </c>
      <c r="D1859" s="428"/>
      <c r="E1859" s="429">
        <f t="shared" si="139"/>
        <v>14</v>
      </c>
      <c r="F1859" s="430"/>
      <c r="G1859" s="427">
        <v>1.3</v>
      </c>
      <c r="H1859" s="428"/>
      <c r="I1859" s="429">
        <v>15</v>
      </c>
      <c r="J1859" s="442"/>
      <c r="N1859" s="83"/>
    </row>
    <row r="1860" spans="2:14" ht="24.75" customHeight="1">
      <c r="B1860" s="185" t="s">
        <v>209</v>
      </c>
      <c r="C1860" s="427">
        <f>'●1-5DB'!TD13</f>
        <v>-0.6</v>
      </c>
      <c r="D1860" s="428"/>
      <c r="E1860" s="429">
        <f t="shared" si="139"/>
        <v>6</v>
      </c>
      <c r="F1860" s="430"/>
      <c r="G1860" s="427">
        <v>-1.3</v>
      </c>
      <c r="H1860" s="428"/>
      <c r="I1860" s="429">
        <v>5</v>
      </c>
      <c r="J1860" s="442"/>
      <c r="N1860" s="83"/>
    </row>
    <row r="1861" spans="2:14" ht="24.75" customHeight="1">
      <c r="B1861" s="185" t="s">
        <v>210</v>
      </c>
      <c r="C1861" s="427">
        <f>'●1-5DB'!TD14</f>
        <v>2.8</v>
      </c>
      <c r="D1861" s="428"/>
      <c r="E1861" s="429">
        <f t="shared" si="139"/>
        <v>21</v>
      </c>
      <c r="F1861" s="430"/>
      <c r="G1861" s="427">
        <v>3</v>
      </c>
      <c r="H1861" s="428"/>
      <c r="I1861" s="429">
        <v>21</v>
      </c>
      <c r="J1861" s="442"/>
      <c r="N1861" s="83"/>
    </row>
    <row r="1862" spans="2:14" ht="24.75" customHeight="1">
      <c r="B1862" s="185" t="s">
        <v>211</v>
      </c>
      <c r="C1862" s="427">
        <f>'●1-5DB'!TD15</f>
        <v>0.7</v>
      </c>
      <c r="D1862" s="428"/>
      <c r="E1862" s="429">
        <f t="shared" si="139"/>
        <v>14</v>
      </c>
      <c r="F1862" s="430"/>
      <c r="G1862" s="427">
        <v>0.6</v>
      </c>
      <c r="H1862" s="428"/>
      <c r="I1862" s="429">
        <v>13</v>
      </c>
      <c r="J1862" s="442"/>
      <c r="N1862" s="83"/>
    </row>
    <row r="1863" spans="2:14" ht="24.75" customHeight="1">
      <c r="B1863" s="185" t="s">
        <v>212</v>
      </c>
      <c r="C1863" s="427">
        <f>'●1-5DB'!TD16</f>
        <v>-1.7</v>
      </c>
      <c r="D1863" s="428"/>
      <c r="E1863" s="429">
        <f t="shared" si="139"/>
        <v>3</v>
      </c>
      <c r="F1863" s="430"/>
      <c r="G1863" s="427">
        <v>-1.1000000000000001</v>
      </c>
      <c r="H1863" s="428"/>
      <c r="I1863" s="429">
        <v>6</v>
      </c>
      <c r="J1863" s="442"/>
      <c r="N1863" s="83"/>
    </row>
    <row r="1864" spans="2:14" ht="24.75" customHeight="1">
      <c r="B1864" s="185" t="s">
        <v>213</v>
      </c>
      <c r="C1864" s="427">
        <f>'●1-5DB'!TD17</f>
        <v>4.9000000000000004</v>
      </c>
      <c r="D1864" s="428"/>
      <c r="E1864" s="429">
        <f t="shared" si="139"/>
        <v>25</v>
      </c>
      <c r="F1864" s="430"/>
      <c r="G1864" s="427">
        <v>5.3</v>
      </c>
      <c r="H1864" s="428"/>
      <c r="I1864" s="429">
        <v>25</v>
      </c>
      <c r="J1864" s="442"/>
      <c r="N1864" s="83"/>
    </row>
    <row r="1865" spans="2:14" ht="24.75" customHeight="1">
      <c r="B1865" s="185" t="s">
        <v>214</v>
      </c>
      <c r="C1865" s="427">
        <f>'●1-5DB'!TD18</f>
        <v>-0.6</v>
      </c>
      <c r="D1865" s="428"/>
      <c r="E1865" s="429">
        <f t="shared" si="139"/>
        <v>6</v>
      </c>
      <c r="F1865" s="430"/>
      <c r="G1865" s="427">
        <v>-1.4</v>
      </c>
      <c r="H1865" s="428"/>
      <c r="I1865" s="429">
        <v>4</v>
      </c>
      <c r="J1865" s="442"/>
      <c r="N1865" s="83"/>
    </row>
    <row r="1866" spans="2:14" ht="24.75" customHeight="1">
      <c r="B1866" s="185" t="s">
        <v>215</v>
      </c>
      <c r="C1866" s="427">
        <f>'●1-5DB'!TD19</f>
        <v>-1.4</v>
      </c>
      <c r="D1866" s="428"/>
      <c r="E1866" s="429">
        <f t="shared" si="139"/>
        <v>4</v>
      </c>
      <c r="F1866" s="430"/>
      <c r="G1866" s="427">
        <v>-2</v>
      </c>
      <c r="H1866" s="428"/>
      <c r="I1866" s="429">
        <v>3</v>
      </c>
      <c r="J1866" s="442"/>
      <c r="N1866" s="83"/>
    </row>
    <row r="1867" spans="2:14" ht="24.75" customHeight="1">
      <c r="B1867" s="186" t="s">
        <v>216</v>
      </c>
      <c r="C1867" s="435">
        <f>'●1-5DB'!TD20</f>
        <v>-3</v>
      </c>
      <c r="D1867" s="436"/>
      <c r="E1867" s="437">
        <f t="shared" si="139"/>
        <v>1</v>
      </c>
      <c r="F1867" s="438"/>
      <c r="G1867" s="435">
        <v>-2.7</v>
      </c>
      <c r="H1867" s="436"/>
      <c r="I1867" s="437">
        <v>1</v>
      </c>
      <c r="J1867" s="440"/>
      <c r="N1867" s="83"/>
    </row>
    <row r="1868" spans="2:14" ht="24.75" customHeight="1">
      <c r="B1868" s="185" t="s">
        <v>217</v>
      </c>
      <c r="C1868" s="427">
        <f>'●1-5DB'!TD21</f>
        <v>2.5</v>
      </c>
      <c r="D1868" s="428"/>
      <c r="E1868" s="429">
        <f t="shared" si="139"/>
        <v>19</v>
      </c>
      <c r="F1868" s="430"/>
      <c r="G1868" s="427">
        <v>3</v>
      </c>
      <c r="H1868" s="428"/>
      <c r="I1868" s="429">
        <v>21</v>
      </c>
      <c r="J1868" s="442"/>
      <c r="N1868" s="83"/>
    </row>
    <row r="1869" spans="2:14" ht="24.75" customHeight="1">
      <c r="B1869" s="185" t="s">
        <v>218</v>
      </c>
      <c r="C1869" s="427">
        <f>'●1-5DB'!TD22</f>
        <v>-2.6</v>
      </c>
      <c r="D1869" s="428"/>
      <c r="E1869" s="429">
        <f t="shared" si="139"/>
        <v>2</v>
      </c>
      <c r="F1869" s="430"/>
      <c r="G1869" s="427">
        <v>-2.6</v>
      </c>
      <c r="H1869" s="428"/>
      <c r="I1869" s="429">
        <v>2</v>
      </c>
      <c r="J1869" s="442"/>
      <c r="N1869" s="83"/>
    </row>
    <row r="1870" spans="2:14" ht="24.75" customHeight="1">
      <c r="B1870" s="185" t="s">
        <v>219</v>
      </c>
      <c r="C1870" s="427">
        <f>'●1-5DB'!TD23</f>
        <v>4.0999999999999996</v>
      </c>
      <c r="D1870" s="428"/>
      <c r="E1870" s="429">
        <f t="shared" si="139"/>
        <v>24</v>
      </c>
      <c r="F1870" s="430"/>
      <c r="G1870" s="427">
        <v>4.2</v>
      </c>
      <c r="H1870" s="428"/>
      <c r="I1870" s="429">
        <v>24</v>
      </c>
      <c r="J1870" s="442"/>
      <c r="N1870" s="83"/>
    </row>
    <row r="1871" spans="2:14" ht="24.75" customHeight="1">
      <c r="B1871" s="185" t="s">
        <v>220</v>
      </c>
      <c r="C1871" s="427">
        <f>'●1-5DB'!TD24</f>
        <v>0.4</v>
      </c>
      <c r="D1871" s="428"/>
      <c r="E1871" s="429">
        <f t="shared" si="139"/>
        <v>13</v>
      </c>
      <c r="F1871" s="430"/>
      <c r="G1871" s="427">
        <v>0.7</v>
      </c>
      <c r="H1871" s="428"/>
      <c r="I1871" s="429">
        <v>14</v>
      </c>
      <c r="J1871" s="442"/>
      <c r="N1871" s="83"/>
    </row>
    <row r="1872" spans="2:14" ht="24.75" customHeight="1">
      <c r="B1872" s="185" t="s">
        <v>221</v>
      </c>
      <c r="C1872" s="427">
        <f>'●1-5DB'!TD25</f>
        <v>-0.3</v>
      </c>
      <c r="D1872" s="428"/>
      <c r="E1872" s="429">
        <f t="shared" si="139"/>
        <v>9</v>
      </c>
      <c r="F1872" s="430"/>
      <c r="G1872" s="427">
        <v>-0.7</v>
      </c>
      <c r="H1872" s="428"/>
      <c r="I1872" s="429">
        <v>8</v>
      </c>
      <c r="J1872" s="442"/>
      <c r="N1872" s="83"/>
    </row>
    <row r="1873" spans="2:20" ht="24.75" customHeight="1">
      <c r="B1873" s="185" t="s">
        <v>222</v>
      </c>
      <c r="C1873" s="427">
        <f>'●1-5DB'!TD26</f>
        <v>0.3</v>
      </c>
      <c r="D1873" s="428"/>
      <c r="E1873" s="429">
        <f t="shared" si="139"/>
        <v>12</v>
      </c>
      <c r="F1873" s="430"/>
      <c r="G1873" s="427">
        <v>0</v>
      </c>
      <c r="H1873" s="428"/>
      <c r="I1873" s="429">
        <v>11</v>
      </c>
      <c r="J1873" s="442"/>
      <c r="N1873" s="83"/>
    </row>
    <row r="1874" spans="2:20" ht="24.75" customHeight="1">
      <c r="B1874" s="185" t="s">
        <v>223</v>
      </c>
      <c r="C1874" s="427">
        <f>'●1-5DB'!TD27</f>
        <v>2.1</v>
      </c>
      <c r="D1874" s="428"/>
      <c r="E1874" s="429">
        <f t="shared" si="139"/>
        <v>17</v>
      </c>
      <c r="F1874" s="430"/>
      <c r="G1874" s="427">
        <v>1.3</v>
      </c>
      <c r="H1874" s="428"/>
      <c r="I1874" s="429">
        <v>15</v>
      </c>
      <c r="J1874" s="442"/>
      <c r="N1874" s="83"/>
    </row>
    <row r="1875" spans="2:20" ht="24.75" customHeight="1">
      <c r="B1875" s="185" t="s">
        <v>224</v>
      </c>
      <c r="C1875" s="427">
        <f>'●1-5DB'!TD28</f>
        <v>2</v>
      </c>
      <c r="D1875" s="428"/>
      <c r="E1875" s="429">
        <f t="shared" si="139"/>
        <v>16</v>
      </c>
      <c r="F1875" s="430"/>
      <c r="G1875" s="427">
        <v>1.5</v>
      </c>
      <c r="H1875" s="428"/>
      <c r="I1875" s="429">
        <v>17</v>
      </c>
      <c r="J1875" s="442"/>
      <c r="N1875" s="83"/>
    </row>
    <row r="1876" spans="2:20" ht="24.75" customHeight="1">
      <c r="B1876" s="185" t="s">
        <v>225</v>
      </c>
      <c r="C1876" s="427">
        <f>'●1-5DB'!TD29</f>
        <v>8.5</v>
      </c>
      <c r="D1876" s="428"/>
      <c r="E1876" s="429">
        <f t="shared" si="139"/>
        <v>26</v>
      </c>
      <c r="F1876" s="430"/>
      <c r="G1876" s="427">
        <v>7.8</v>
      </c>
      <c r="H1876" s="428"/>
      <c r="I1876" s="429">
        <v>26</v>
      </c>
      <c r="J1876" s="442"/>
      <c r="N1876" s="83"/>
    </row>
    <row r="1877" spans="2:20" ht="24.75" customHeight="1" thickBot="1">
      <c r="B1877" s="185" t="s">
        <v>226</v>
      </c>
      <c r="C1877" s="431">
        <f>'●1-5DB'!TD30</f>
        <v>0.1</v>
      </c>
      <c r="D1877" s="432"/>
      <c r="E1877" s="433">
        <f t="shared" si="139"/>
        <v>10</v>
      </c>
      <c r="F1877" s="434"/>
      <c r="G1877" s="427">
        <v>-0.2</v>
      </c>
      <c r="H1877" s="428"/>
      <c r="I1877" s="429">
        <v>10</v>
      </c>
      <c r="J1877" s="442"/>
      <c r="N1877" s="83"/>
    </row>
    <row r="1878" spans="2:20" ht="38.25" customHeight="1">
      <c r="B1878" s="360" t="s">
        <v>337</v>
      </c>
      <c r="C1878" s="360"/>
      <c r="D1878" s="360"/>
      <c r="E1878" s="360"/>
      <c r="F1878" s="360"/>
      <c r="G1878" s="360"/>
      <c r="H1878" s="360"/>
      <c r="I1878" s="360"/>
      <c r="J1878" s="360"/>
      <c r="K1878" s="360"/>
      <c r="L1878" s="360"/>
      <c r="M1878" s="360"/>
      <c r="N1878" s="360"/>
      <c r="O1878" s="360"/>
      <c r="P1878" s="360"/>
      <c r="Q1878" s="360"/>
      <c r="R1878" s="360"/>
      <c r="S1878" s="360"/>
      <c r="T1878" s="360"/>
    </row>
    <row r="1879" spans="2:20" ht="11.25" customHeight="1">
      <c r="B1879" s="164"/>
      <c r="C1879" s="164"/>
      <c r="D1879" s="164"/>
      <c r="E1879" s="164"/>
      <c r="F1879" s="164"/>
      <c r="N1879" s="83"/>
    </row>
    <row r="1880" spans="2:20" ht="24.75" customHeight="1">
      <c r="D1880" s="82"/>
      <c r="N1880" s="83"/>
    </row>
    <row r="1881" spans="2:20" ht="24.75" customHeight="1" thickBot="1">
      <c r="B1881" s="85" t="s">
        <v>291</v>
      </c>
      <c r="C1881" s="85"/>
      <c r="D1881" s="82"/>
      <c r="N1881" s="83"/>
    </row>
    <row r="1882" spans="2:20" ht="24.75" customHeight="1">
      <c r="B1882" s="499" t="s">
        <v>253</v>
      </c>
      <c r="C1882" s="379" t="str">
        <f>'●1-5DB'!TZ4</f>
        <v>将来負担比率</v>
      </c>
      <c r="D1882" s="380"/>
      <c r="E1882" s="385" t="s">
        <v>258</v>
      </c>
      <c r="F1882" s="386"/>
      <c r="G1882" s="376" t="s">
        <v>758</v>
      </c>
      <c r="H1882" s="376"/>
      <c r="I1882" s="376"/>
      <c r="J1882" s="377"/>
      <c r="N1882" s="83"/>
    </row>
    <row r="1883" spans="2:20" ht="24.75" customHeight="1">
      <c r="B1883" s="500"/>
      <c r="C1883" s="381"/>
      <c r="D1883" s="382"/>
      <c r="E1883" s="387"/>
      <c r="F1883" s="388"/>
      <c r="G1883" s="443" t="str">
        <f>'●1-5DB'!TZ4</f>
        <v>将来負担比率</v>
      </c>
      <c r="H1883" s="382"/>
      <c r="I1883" s="387" t="s">
        <v>258</v>
      </c>
      <c r="J1883" s="382"/>
      <c r="N1883" s="83"/>
    </row>
    <row r="1884" spans="2:20" ht="24.75" customHeight="1">
      <c r="B1884" s="501"/>
      <c r="C1884" s="383"/>
      <c r="D1884" s="384"/>
      <c r="E1884" s="389"/>
      <c r="F1884" s="390"/>
      <c r="G1884" s="444"/>
      <c r="H1884" s="384"/>
      <c r="I1884" s="389"/>
      <c r="J1884" s="384"/>
      <c r="N1884" s="83"/>
    </row>
    <row r="1885" spans="2:20" ht="24.75" customHeight="1">
      <c r="B1885" s="185" t="s">
        <v>201</v>
      </c>
      <c r="C1885" s="427" t="str">
        <f>'●1-5DB'!TE5</f>
        <v>-</v>
      </c>
      <c r="D1885" s="428"/>
      <c r="E1885" s="429" t="str">
        <f>IF(C1885="-","-",RANK(C1885,$C$1885:$C$1910))</f>
        <v>-</v>
      </c>
      <c r="F1885" s="430"/>
      <c r="G1885" s="441" t="s">
        <v>368</v>
      </c>
      <c r="H1885" s="428"/>
      <c r="I1885" s="429" t="s">
        <v>368</v>
      </c>
      <c r="J1885" s="442"/>
      <c r="N1885" s="83"/>
    </row>
    <row r="1886" spans="2:20" ht="24.75" customHeight="1">
      <c r="B1886" s="185" t="s">
        <v>202</v>
      </c>
      <c r="C1886" s="427" t="str">
        <f>'●1-5DB'!TE6</f>
        <v>-</v>
      </c>
      <c r="D1886" s="428"/>
      <c r="E1886" s="429" t="str">
        <f t="shared" ref="E1886:E1910" si="140">IF(C1886="-","-",RANK(C1886,$C$1885:$C$1910))</f>
        <v>-</v>
      </c>
      <c r="F1886" s="430"/>
      <c r="G1886" s="441" t="s">
        <v>368</v>
      </c>
      <c r="H1886" s="428"/>
      <c r="I1886" s="429" t="s">
        <v>368</v>
      </c>
      <c r="J1886" s="442"/>
      <c r="N1886" s="83"/>
    </row>
    <row r="1887" spans="2:20" ht="24.75" customHeight="1">
      <c r="B1887" s="185" t="s">
        <v>203</v>
      </c>
      <c r="C1887" s="427" t="str">
        <f>'●1-5DB'!TE7</f>
        <v>-</v>
      </c>
      <c r="D1887" s="428"/>
      <c r="E1887" s="429" t="str">
        <f t="shared" si="140"/>
        <v>-</v>
      </c>
      <c r="F1887" s="430"/>
      <c r="G1887" s="441" t="s">
        <v>368</v>
      </c>
      <c r="H1887" s="428"/>
      <c r="I1887" s="429" t="s">
        <v>368</v>
      </c>
      <c r="J1887" s="442"/>
      <c r="N1887" s="83"/>
    </row>
    <row r="1888" spans="2:20" ht="24.75" customHeight="1">
      <c r="B1888" s="185" t="s">
        <v>204</v>
      </c>
      <c r="C1888" s="427">
        <f>'●1-5DB'!TE8</f>
        <v>11.8</v>
      </c>
      <c r="D1888" s="428"/>
      <c r="E1888" s="429">
        <f t="shared" si="140"/>
        <v>6</v>
      </c>
      <c r="F1888" s="430"/>
      <c r="G1888" s="441">
        <v>18.600000000000001</v>
      </c>
      <c r="H1888" s="428"/>
      <c r="I1888" s="429">
        <v>5</v>
      </c>
      <c r="J1888" s="442"/>
      <c r="N1888" s="83"/>
    </row>
    <row r="1889" spans="2:14" ht="24.75" customHeight="1">
      <c r="B1889" s="185" t="s">
        <v>205</v>
      </c>
      <c r="C1889" s="427">
        <f>'●1-5DB'!TE9</f>
        <v>0</v>
      </c>
      <c r="D1889" s="428"/>
      <c r="E1889" s="429">
        <f t="shared" si="140"/>
        <v>12</v>
      </c>
      <c r="F1889" s="430"/>
      <c r="G1889" s="441">
        <v>5.3</v>
      </c>
      <c r="H1889" s="428"/>
      <c r="I1889" s="429">
        <v>10</v>
      </c>
      <c r="J1889" s="442"/>
      <c r="N1889" s="83"/>
    </row>
    <row r="1890" spans="2:14" ht="24.75" customHeight="1">
      <c r="B1890" s="185" t="s">
        <v>206</v>
      </c>
      <c r="C1890" s="427" t="str">
        <f>'●1-5DB'!TE10</f>
        <v>-</v>
      </c>
      <c r="D1890" s="428"/>
      <c r="E1890" s="429" t="str">
        <f t="shared" si="140"/>
        <v>-</v>
      </c>
      <c r="F1890" s="430"/>
      <c r="G1890" s="441" t="s">
        <v>368</v>
      </c>
      <c r="H1890" s="428"/>
      <c r="I1890" s="429" t="s">
        <v>368</v>
      </c>
      <c r="J1890" s="442"/>
      <c r="N1890" s="83"/>
    </row>
    <row r="1891" spans="2:14" ht="24.75" customHeight="1">
      <c r="B1891" s="185" t="s">
        <v>207</v>
      </c>
      <c r="C1891" s="427" t="str">
        <f>'●1-5DB'!TE11</f>
        <v>-</v>
      </c>
      <c r="D1891" s="428"/>
      <c r="E1891" s="429" t="str">
        <f t="shared" si="140"/>
        <v>-</v>
      </c>
      <c r="F1891" s="430"/>
      <c r="G1891" s="441" t="s">
        <v>368</v>
      </c>
      <c r="H1891" s="428"/>
      <c r="I1891" s="429" t="s">
        <v>368</v>
      </c>
      <c r="J1891" s="442"/>
      <c r="N1891" s="83"/>
    </row>
    <row r="1892" spans="2:14" ht="24.75" customHeight="1">
      <c r="B1892" s="185" t="s">
        <v>208</v>
      </c>
      <c r="C1892" s="427">
        <f>'●1-5DB'!TE12</f>
        <v>0.7</v>
      </c>
      <c r="D1892" s="428"/>
      <c r="E1892" s="429">
        <f t="shared" si="140"/>
        <v>11</v>
      </c>
      <c r="F1892" s="430"/>
      <c r="G1892" s="441" t="s">
        <v>368</v>
      </c>
      <c r="H1892" s="428"/>
      <c r="I1892" s="429" t="s">
        <v>368</v>
      </c>
      <c r="J1892" s="442"/>
      <c r="N1892" s="83"/>
    </row>
    <row r="1893" spans="2:14" ht="24.75" customHeight="1">
      <c r="B1893" s="185" t="s">
        <v>209</v>
      </c>
      <c r="C1893" s="427" t="str">
        <f>'●1-5DB'!TE13</f>
        <v>-</v>
      </c>
      <c r="D1893" s="428"/>
      <c r="E1893" s="429" t="str">
        <f t="shared" si="140"/>
        <v>-</v>
      </c>
      <c r="F1893" s="430"/>
      <c r="G1893" s="441" t="s">
        <v>368</v>
      </c>
      <c r="H1893" s="428"/>
      <c r="I1893" s="429" t="s">
        <v>368</v>
      </c>
      <c r="J1893" s="442"/>
      <c r="N1893" s="83"/>
    </row>
    <row r="1894" spans="2:14" ht="24.75" customHeight="1">
      <c r="B1894" s="185" t="s">
        <v>210</v>
      </c>
      <c r="C1894" s="427">
        <f>'●1-5DB'!TE14</f>
        <v>9.6</v>
      </c>
      <c r="D1894" s="428"/>
      <c r="E1894" s="429">
        <f t="shared" si="140"/>
        <v>8</v>
      </c>
      <c r="F1894" s="430"/>
      <c r="G1894" s="441">
        <v>18</v>
      </c>
      <c r="H1894" s="428"/>
      <c r="I1894" s="429">
        <v>7</v>
      </c>
      <c r="J1894" s="442"/>
      <c r="N1894" s="83"/>
    </row>
    <row r="1895" spans="2:14" ht="24.75" customHeight="1">
      <c r="B1895" s="185" t="s">
        <v>211</v>
      </c>
      <c r="C1895" s="427" t="str">
        <f>'●1-5DB'!TE15</f>
        <v>-</v>
      </c>
      <c r="D1895" s="428"/>
      <c r="E1895" s="429" t="str">
        <f t="shared" si="140"/>
        <v>-</v>
      </c>
      <c r="F1895" s="430"/>
      <c r="G1895" s="441" t="s">
        <v>368</v>
      </c>
      <c r="H1895" s="428"/>
      <c r="I1895" s="429" t="s">
        <v>368</v>
      </c>
      <c r="J1895" s="442"/>
      <c r="N1895" s="83"/>
    </row>
    <row r="1896" spans="2:14" ht="24.75" customHeight="1">
      <c r="B1896" s="185" t="s">
        <v>212</v>
      </c>
      <c r="C1896" s="427">
        <f>'●1-5DB'!TE16</f>
        <v>10.6</v>
      </c>
      <c r="D1896" s="428"/>
      <c r="E1896" s="429">
        <f t="shared" si="140"/>
        <v>7</v>
      </c>
      <c r="F1896" s="430"/>
      <c r="G1896" s="441">
        <v>17.3</v>
      </c>
      <c r="H1896" s="428"/>
      <c r="I1896" s="429">
        <v>8</v>
      </c>
      <c r="J1896" s="442"/>
      <c r="N1896" s="83"/>
    </row>
    <row r="1897" spans="2:14" ht="24.75" customHeight="1">
      <c r="B1897" s="185" t="s">
        <v>213</v>
      </c>
      <c r="C1897" s="427">
        <f>'●1-5DB'!TE17</f>
        <v>6</v>
      </c>
      <c r="D1897" s="428"/>
      <c r="E1897" s="429">
        <f t="shared" si="140"/>
        <v>9</v>
      </c>
      <c r="F1897" s="430"/>
      <c r="G1897" s="441">
        <v>9.5</v>
      </c>
      <c r="H1897" s="428"/>
      <c r="I1897" s="429">
        <v>9</v>
      </c>
      <c r="J1897" s="442"/>
      <c r="N1897" s="83"/>
    </row>
    <row r="1898" spans="2:14" ht="24.75" customHeight="1">
      <c r="B1898" s="185" t="s">
        <v>214</v>
      </c>
      <c r="C1898" s="427" t="str">
        <f>'●1-5DB'!TE18</f>
        <v>-</v>
      </c>
      <c r="D1898" s="428"/>
      <c r="E1898" s="429" t="str">
        <f t="shared" si="140"/>
        <v>-</v>
      </c>
      <c r="F1898" s="430"/>
      <c r="G1898" s="441" t="s">
        <v>368</v>
      </c>
      <c r="H1898" s="428"/>
      <c r="I1898" s="429" t="s">
        <v>368</v>
      </c>
      <c r="J1898" s="442"/>
      <c r="N1898" s="83"/>
    </row>
    <row r="1899" spans="2:14" ht="24.75" customHeight="1">
      <c r="B1899" s="185" t="s">
        <v>215</v>
      </c>
      <c r="C1899" s="427" t="str">
        <f>'●1-5DB'!TE19</f>
        <v>-</v>
      </c>
      <c r="D1899" s="428"/>
      <c r="E1899" s="429" t="str">
        <f t="shared" si="140"/>
        <v>-</v>
      </c>
      <c r="F1899" s="430"/>
      <c r="G1899" s="441" t="s">
        <v>368</v>
      </c>
      <c r="H1899" s="428"/>
      <c r="I1899" s="429" t="s">
        <v>368</v>
      </c>
      <c r="J1899" s="442"/>
      <c r="N1899" s="83"/>
    </row>
    <row r="1900" spans="2:14" ht="24.75" customHeight="1">
      <c r="B1900" s="186" t="s">
        <v>216</v>
      </c>
      <c r="C1900" s="435" t="str">
        <f>'●1-5DB'!TE20</f>
        <v>-</v>
      </c>
      <c r="D1900" s="436"/>
      <c r="E1900" s="437" t="str">
        <f t="shared" si="140"/>
        <v>-</v>
      </c>
      <c r="F1900" s="438"/>
      <c r="G1900" s="439" t="s">
        <v>368</v>
      </c>
      <c r="H1900" s="436"/>
      <c r="I1900" s="437" t="s">
        <v>368</v>
      </c>
      <c r="J1900" s="440"/>
      <c r="N1900" s="83"/>
    </row>
    <row r="1901" spans="2:14" ht="24.75" customHeight="1">
      <c r="B1901" s="185" t="s">
        <v>217</v>
      </c>
      <c r="C1901" s="427">
        <f>'●1-5DB'!TE21</f>
        <v>17.899999999999999</v>
      </c>
      <c r="D1901" s="428"/>
      <c r="E1901" s="429">
        <f t="shared" si="140"/>
        <v>5</v>
      </c>
      <c r="F1901" s="430"/>
      <c r="G1901" s="441">
        <v>23.5</v>
      </c>
      <c r="H1901" s="428"/>
      <c r="I1901" s="429">
        <v>4</v>
      </c>
      <c r="J1901" s="442"/>
      <c r="N1901" s="83"/>
    </row>
    <row r="1902" spans="2:14" ht="24.75" customHeight="1">
      <c r="B1902" s="185" t="s">
        <v>218</v>
      </c>
      <c r="C1902" s="427" t="str">
        <f>'●1-5DB'!TE22</f>
        <v>-</v>
      </c>
      <c r="D1902" s="428"/>
      <c r="E1902" s="429" t="str">
        <f t="shared" si="140"/>
        <v>-</v>
      </c>
      <c r="F1902" s="430"/>
      <c r="G1902" s="441" t="s">
        <v>368</v>
      </c>
      <c r="H1902" s="428"/>
      <c r="I1902" s="429" t="s">
        <v>368</v>
      </c>
      <c r="J1902" s="442"/>
      <c r="N1902" s="83"/>
    </row>
    <row r="1903" spans="2:14" ht="24.75" customHeight="1">
      <c r="B1903" s="185" t="s">
        <v>219</v>
      </c>
      <c r="C1903" s="427">
        <f>'●1-5DB'!TE23</f>
        <v>23.4</v>
      </c>
      <c r="D1903" s="428"/>
      <c r="E1903" s="429">
        <f t="shared" si="140"/>
        <v>3</v>
      </c>
      <c r="F1903" s="430"/>
      <c r="G1903" s="441">
        <v>23.7</v>
      </c>
      <c r="H1903" s="428"/>
      <c r="I1903" s="429">
        <v>3</v>
      </c>
      <c r="J1903" s="442"/>
      <c r="N1903" s="83"/>
    </row>
    <row r="1904" spans="2:14" ht="24.75" customHeight="1">
      <c r="B1904" s="185" t="s">
        <v>220</v>
      </c>
      <c r="C1904" s="427" t="str">
        <f>'●1-5DB'!TE24</f>
        <v>-</v>
      </c>
      <c r="D1904" s="428"/>
      <c r="E1904" s="429" t="str">
        <f t="shared" si="140"/>
        <v>-</v>
      </c>
      <c r="F1904" s="430"/>
      <c r="G1904" s="441" t="s">
        <v>368</v>
      </c>
      <c r="H1904" s="428"/>
      <c r="I1904" s="429" t="s">
        <v>368</v>
      </c>
      <c r="J1904" s="442"/>
      <c r="N1904" s="83"/>
    </row>
    <row r="1905" spans="2:20" ht="24.75" customHeight="1">
      <c r="B1905" s="185" t="s">
        <v>221</v>
      </c>
      <c r="C1905" s="427" t="str">
        <f>'●1-5DB'!TE25</f>
        <v>-</v>
      </c>
      <c r="D1905" s="428"/>
      <c r="E1905" s="429" t="str">
        <f t="shared" si="140"/>
        <v>-</v>
      </c>
      <c r="F1905" s="430"/>
      <c r="G1905" s="441" t="s">
        <v>368</v>
      </c>
      <c r="H1905" s="428"/>
      <c r="I1905" s="429" t="s">
        <v>368</v>
      </c>
      <c r="J1905" s="442"/>
      <c r="N1905" s="83"/>
    </row>
    <row r="1906" spans="2:20" ht="24.75" customHeight="1">
      <c r="B1906" s="185" t="s">
        <v>222</v>
      </c>
      <c r="C1906" s="427" t="str">
        <f>'●1-5DB'!TE26</f>
        <v>-</v>
      </c>
      <c r="D1906" s="428"/>
      <c r="E1906" s="429" t="str">
        <f t="shared" si="140"/>
        <v>-</v>
      </c>
      <c r="F1906" s="430"/>
      <c r="G1906" s="441" t="s">
        <v>368</v>
      </c>
      <c r="H1906" s="428"/>
      <c r="I1906" s="429" t="s">
        <v>368</v>
      </c>
      <c r="J1906" s="442"/>
      <c r="N1906" s="83"/>
    </row>
    <row r="1907" spans="2:20" ht="24.75" customHeight="1">
      <c r="B1907" s="185" t="s">
        <v>223</v>
      </c>
      <c r="C1907" s="427">
        <f>'●1-5DB'!TE27</f>
        <v>30.1</v>
      </c>
      <c r="D1907" s="428"/>
      <c r="E1907" s="429">
        <f t="shared" si="140"/>
        <v>2</v>
      </c>
      <c r="F1907" s="430"/>
      <c r="G1907" s="441">
        <v>47.9</v>
      </c>
      <c r="H1907" s="428"/>
      <c r="I1907" s="429">
        <v>2</v>
      </c>
      <c r="J1907" s="442"/>
      <c r="N1907" s="83"/>
    </row>
    <row r="1908" spans="2:20" ht="24.75" customHeight="1">
      <c r="B1908" s="185" t="s">
        <v>224</v>
      </c>
      <c r="C1908" s="427">
        <f>'●1-5DB'!TE28</f>
        <v>5.3</v>
      </c>
      <c r="D1908" s="428"/>
      <c r="E1908" s="429">
        <f t="shared" si="140"/>
        <v>10</v>
      </c>
      <c r="F1908" s="430"/>
      <c r="G1908" s="441" t="s">
        <v>368</v>
      </c>
      <c r="H1908" s="428"/>
      <c r="I1908" s="429" t="s">
        <v>368</v>
      </c>
      <c r="J1908" s="442"/>
      <c r="N1908" s="83"/>
    </row>
    <row r="1909" spans="2:20" ht="24.75" customHeight="1">
      <c r="B1909" s="185" t="s">
        <v>225</v>
      </c>
      <c r="C1909" s="427">
        <f>'●1-5DB'!TE29</f>
        <v>51.5</v>
      </c>
      <c r="D1909" s="428"/>
      <c r="E1909" s="429">
        <f t="shared" si="140"/>
        <v>1</v>
      </c>
      <c r="F1909" s="430"/>
      <c r="G1909" s="441">
        <v>53.7</v>
      </c>
      <c r="H1909" s="428"/>
      <c r="I1909" s="429">
        <v>1</v>
      </c>
      <c r="J1909" s="442"/>
      <c r="N1909" s="83"/>
    </row>
    <row r="1910" spans="2:20" ht="24.75" customHeight="1" thickBot="1">
      <c r="B1910" s="185" t="s">
        <v>226</v>
      </c>
      <c r="C1910" s="431">
        <f>'●1-5DB'!TE30</f>
        <v>19.2</v>
      </c>
      <c r="D1910" s="432"/>
      <c r="E1910" s="433">
        <f t="shared" si="140"/>
        <v>4</v>
      </c>
      <c r="F1910" s="434"/>
      <c r="G1910" s="441">
        <v>18.100000000000001</v>
      </c>
      <c r="H1910" s="428"/>
      <c r="I1910" s="429">
        <v>6</v>
      </c>
      <c r="J1910" s="442"/>
      <c r="N1910" s="83"/>
    </row>
    <row r="1911" spans="2:20" ht="38.25" customHeight="1">
      <c r="B1911" s="426" t="s">
        <v>811</v>
      </c>
      <c r="C1911" s="426"/>
      <c r="D1911" s="426"/>
      <c r="E1911" s="426"/>
      <c r="F1911" s="426"/>
      <c r="G1911" s="426"/>
      <c r="H1911" s="426"/>
      <c r="I1911" s="426"/>
      <c r="J1911" s="426"/>
      <c r="K1911" s="426"/>
      <c r="L1911" s="426"/>
      <c r="M1911" s="426"/>
      <c r="N1911" s="426"/>
      <c r="O1911" s="426"/>
      <c r="P1911" s="426"/>
      <c r="Q1911" s="426"/>
      <c r="R1911" s="426"/>
      <c r="S1911" s="426"/>
      <c r="T1911" s="426"/>
    </row>
    <row r="1912" spans="2:20">
      <c r="B1912" s="165"/>
      <c r="C1912" s="165"/>
      <c r="D1912" s="165"/>
      <c r="E1912" s="165"/>
      <c r="F1912" s="165"/>
      <c r="N1912" s="83"/>
    </row>
  </sheetData>
  <mergeCells count="8274">
    <mergeCell ref="C1382:D1382"/>
    <mergeCell ref="F1382:G1382"/>
    <mergeCell ref="I1382:J1382"/>
    <mergeCell ref="L1382:M1382"/>
    <mergeCell ref="C1383:H1383"/>
    <mergeCell ref="C1379:D1379"/>
    <mergeCell ref="F1379:G1379"/>
    <mergeCell ref="I1379:J1379"/>
    <mergeCell ref="L1379:M1379"/>
    <mergeCell ref="C1380:D1380"/>
    <mergeCell ref="F1380:G1380"/>
    <mergeCell ref="I1380:J1380"/>
    <mergeCell ref="L1380:M1380"/>
    <mergeCell ref="C1381:D1381"/>
    <mergeCell ref="F1381:G1381"/>
    <mergeCell ref="I1381:J1381"/>
    <mergeCell ref="L1381:M1381"/>
    <mergeCell ref="C1376:D1376"/>
    <mergeCell ref="F1376:G1376"/>
    <mergeCell ref="I1376:J1376"/>
    <mergeCell ref="L1376:M1376"/>
    <mergeCell ref="C1377:D1377"/>
    <mergeCell ref="F1377:G1377"/>
    <mergeCell ref="I1377:J1377"/>
    <mergeCell ref="L1377:M1377"/>
    <mergeCell ref="C1378:D1378"/>
    <mergeCell ref="F1378:G1378"/>
    <mergeCell ref="I1378:J1378"/>
    <mergeCell ref="L1378:M1378"/>
    <mergeCell ref="C1373:D1373"/>
    <mergeCell ref="F1373:G1373"/>
    <mergeCell ref="I1373:J1373"/>
    <mergeCell ref="L1373:M1373"/>
    <mergeCell ref="C1374:D1374"/>
    <mergeCell ref="F1374:G1374"/>
    <mergeCell ref="I1374:J1374"/>
    <mergeCell ref="L1374:M1374"/>
    <mergeCell ref="C1375:D1375"/>
    <mergeCell ref="F1375:G1375"/>
    <mergeCell ref="I1375:J1375"/>
    <mergeCell ref="L1375:M1375"/>
    <mergeCell ref="C1370:D1370"/>
    <mergeCell ref="F1370:G1370"/>
    <mergeCell ref="I1370:J1370"/>
    <mergeCell ref="L1370:M1370"/>
    <mergeCell ref="C1371:D1371"/>
    <mergeCell ref="F1371:G1371"/>
    <mergeCell ref="I1371:J1371"/>
    <mergeCell ref="L1371:M1371"/>
    <mergeCell ref="C1372:D1372"/>
    <mergeCell ref="F1372:G1372"/>
    <mergeCell ref="I1372:J1372"/>
    <mergeCell ref="L1372:M1372"/>
    <mergeCell ref="C1367:D1367"/>
    <mergeCell ref="F1367:G1367"/>
    <mergeCell ref="I1367:J1367"/>
    <mergeCell ref="L1367:M1367"/>
    <mergeCell ref="C1368:D1368"/>
    <mergeCell ref="F1368:G1368"/>
    <mergeCell ref="I1368:J1368"/>
    <mergeCell ref="L1368:M1368"/>
    <mergeCell ref="C1369:D1369"/>
    <mergeCell ref="F1369:G1369"/>
    <mergeCell ref="I1369:J1369"/>
    <mergeCell ref="L1369:M1369"/>
    <mergeCell ref="C1364:D1364"/>
    <mergeCell ref="F1364:G1364"/>
    <mergeCell ref="I1364:J1364"/>
    <mergeCell ref="L1364:M1364"/>
    <mergeCell ref="C1365:D1365"/>
    <mergeCell ref="F1365:G1365"/>
    <mergeCell ref="I1365:J1365"/>
    <mergeCell ref="L1365:M1365"/>
    <mergeCell ref="C1366:D1366"/>
    <mergeCell ref="F1366:G1366"/>
    <mergeCell ref="I1366:J1366"/>
    <mergeCell ref="L1366:M1366"/>
    <mergeCell ref="C1361:D1361"/>
    <mergeCell ref="F1361:G1361"/>
    <mergeCell ref="I1361:J1361"/>
    <mergeCell ref="L1361:M1361"/>
    <mergeCell ref="C1362:D1362"/>
    <mergeCell ref="F1362:G1362"/>
    <mergeCell ref="I1362:J1362"/>
    <mergeCell ref="L1362:M1362"/>
    <mergeCell ref="C1363:D1363"/>
    <mergeCell ref="F1363:G1363"/>
    <mergeCell ref="I1363:J1363"/>
    <mergeCell ref="L1363:M1363"/>
    <mergeCell ref="C1358:D1358"/>
    <mergeCell ref="F1358:G1358"/>
    <mergeCell ref="I1358:J1358"/>
    <mergeCell ref="L1358:M1358"/>
    <mergeCell ref="C1359:D1359"/>
    <mergeCell ref="F1359:G1359"/>
    <mergeCell ref="I1359:J1359"/>
    <mergeCell ref="L1359:M1359"/>
    <mergeCell ref="C1360:D1360"/>
    <mergeCell ref="F1360:G1360"/>
    <mergeCell ref="I1360:J1360"/>
    <mergeCell ref="L1360:M1360"/>
    <mergeCell ref="B1354:B1356"/>
    <mergeCell ref="C1354:H1354"/>
    <mergeCell ref="I1354:N1354"/>
    <mergeCell ref="C1355:E1355"/>
    <mergeCell ref="F1355:H1355"/>
    <mergeCell ref="I1355:K1355"/>
    <mergeCell ref="L1355:N1355"/>
    <mergeCell ref="C1356:D1356"/>
    <mergeCell ref="F1356:G1356"/>
    <mergeCell ref="I1356:J1356"/>
    <mergeCell ref="L1356:M1356"/>
    <mergeCell ref="C1357:D1357"/>
    <mergeCell ref="F1357:G1357"/>
    <mergeCell ref="I1357:J1357"/>
    <mergeCell ref="L1357:M1357"/>
    <mergeCell ref="B729:B732"/>
    <mergeCell ref="C729:H730"/>
    <mergeCell ref="I729:N730"/>
    <mergeCell ref="O729:T730"/>
    <mergeCell ref="B762:B765"/>
    <mergeCell ref="C762:H763"/>
    <mergeCell ref="I762:N763"/>
    <mergeCell ref="O762:T763"/>
    <mergeCell ref="B828:B831"/>
    <mergeCell ref="C828:H829"/>
    <mergeCell ref="I828:N829"/>
    <mergeCell ref="O828:T829"/>
    <mergeCell ref="B927:B930"/>
    <mergeCell ref="C927:H928"/>
    <mergeCell ref="I927:N928"/>
    <mergeCell ref="O927:T928"/>
    <mergeCell ref="C696:H697"/>
    <mergeCell ref="B696:B699"/>
    <mergeCell ref="O696:T697"/>
    <mergeCell ref="B795:B798"/>
    <mergeCell ref="C795:H796"/>
    <mergeCell ref="I795:N796"/>
    <mergeCell ref="B861:B864"/>
    <mergeCell ref="C861:H862"/>
    <mergeCell ref="I861:N862"/>
    <mergeCell ref="B894:B897"/>
    <mergeCell ref="C894:H895"/>
    <mergeCell ref="O895:T895"/>
    <mergeCell ref="I895:N895"/>
    <mergeCell ref="C896:E896"/>
    <mergeCell ref="F896:H896"/>
    <mergeCell ref="I896:K896"/>
    <mergeCell ref="G1910:H1910"/>
    <mergeCell ref="I1910:J1910"/>
    <mergeCell ref="G1901:H1901"/>
    <mergeCell ref="I1901:J1901"/>
    <mergeCell ref="G1902:H1902"/>
    <mergeCell ref="I1902:J1902"/>
    <mergeCell ref="G1903:H1903"/>
    <mergeCell ref="I1903:J1903"/>
    <mergeCell ref="G1904:H1904"/>
    <mergeCell ref="I1904:J1904"/>
    <mergeCell ref="G1905:H1905"/>
    <mergeCell ref="I1905:J1905"/>
    <mergeCell ref="G1906:H1906"/>
    <mergeCell ref="I1906:J1906"/>
    <mergeCell ref="G1907:H1907"/>
    <mergeCell ref="I1907:J1907"/>
    <mergeCell ref="G1891:H1891"/>
    <mergeCell ref="I1891:J1891"/>
    <mergeCell ref="G1892:H1892"/>
    <mergeCell ref="I1892:J1892"/>
    <mergeCell ref="G1893:H1893"/>
    <mergeCell ref="I1898:J1898"/>
    <mergeCell ref="G1908:H1908"/>
    <mergeCell ref="I1908:J1908"/>
    <mergeCell ref="G1909:H1909"/>
    <mergeCell ref="I1909:J1909"/>
    <mergeCell ref="G1869:H1869"/>
    <mergeCell ref="I1869:J1869"/>
    <mergeCell ref="G1870:H1870"/>
    <mergeCell ref="I1870:J1870"/>
    <mergeCell ref="G1871:H1871"/>
    <mergeCell ref="I1871:J1871"/>
    <mergeCell ref="G1872:H1872"/>
    <mergeCell ref="I1872:J1872"/>
    <mergeCell ref="G1873:H1873"/>
    <mergeCell ref="I1873:J1873"/>
    <mergeCell ref="G1874:H1874"/>
    <mergeCell ref="I1874:J1874"/>
    <mergeCell ref="G1875:H1875"/>
    <mergeCell ref="I1875:J1875"/>
    <mergeCell ref="G1876:H1876"/>
    <mergeCell ref="I1876:J1876"/>
    <mergeCell ref="G1877:H1877"/>
    <mergeCell ref="I1877:J1877"/>
    <mergeCell ref="G1860:H1860"/>
    <mergeCell ref="I1860:J1860"/>
    <mergeCell ref="G1861:H1861"/>
    <mergeCell ref="I1861:J1861"/>
    <mergeCell ref="G1862:H1862"/>
    <mergeCell ref="I1862:J1862"/>
    <mergeCell ref="G1863:H1863"/>
    <mergeCell ref="I1863:J1863"/>
    <mergeCell ref="G1864:H1864"/>
    <mergeCell ref="I1864:J1864"/>
    <mergeCell ref="G1865:H1865"/>
    <mergeCell ref="I1865:J1865"/>
    <mergeCell ref="G1866:H1866"/>
    <mergeCell ref="I1866:J1866"/>
    <mergeCell ref="G1867:H1867"/>
    <mergeCell ref="I1867:J1867"/>
    <mergeCell ref="G1868:H1868"/>
    <mergeCell ref="I1868:J1868"/>
    <mergeCell ref="G1850:H1851"/>
    <mergeCell ref="I1850:J1851"/>
    <mergeCell ref="G1852:H1852"/>
    <mergeCell ref="I1852:J1852"/>
    <mergeCell ref="G1853:H1853"/>
    <mergeCell ref="I1853:J1853"/>
    <mergeCell ref="G1854:H1854"/>
    <mergeCell ref="I1854:J1854"/>
    <mergeCell ref="G1855:H1855"/>
    <mergeCell ref="I1855:J1855"/>
    <mergeCell ref="G1856:H1856"/>
    <mergeCell ref="I1856:J1856"/>
    <mergeCell ref="G1857:H1857"/>
    <mergeCell ref="I1857:J1857"/>
    <mergeCell ref="G1858:H1858"/>
    <mergeCell ref="I1858:J1858"/>
    <mergeCell ref="G1859:H1859"/>
    <mergeCell ref="I1859:J1859"/>
    <mergeCell ref="G1838:H1838"/>
    <mergeCell ref="I1838:J1838"/>
    <mergeCell ref="G1839:H1839"/>
    <mergeCell ref="I1839:J1839"/>
    <mergeCell ref="G1840:H1840"/>
    <mergeCell ref="I1840:J1840"/>
    <mergeCell ref="G1841:H1841"/>
    <mergeCell ref="I1841:J1841"/>
    <mergeCell ref="G1842:H1842"/>
    <mergeCell ref="I1842:J1842"/>
    <mergeCell ref="G1843:H1843"/>
    <mergeCell ref="I1843:J1843"/>
    <mergeCell ref="G1844:H1844"/>
    <mergeCell ref="I1844:J1844"/>
    <mergeCell ref="G1849:J1849"/>
    <mergeCell ref="C1844:D1844"/>
    <mergeCell ref="E1844:F1844"/>
    <mergeCell ref="B1845:T1845"/>
    <mergeCell ref="G1829:H1829"/>
    <mergeCell ref="I1829:J1829"/>
    <mergeCell ref="G1830:H1830"/>
    <mergeCell ref="I1830:J1830"/>
    <mergeCell ref="G1831:H1831"/>
    <mergeCell ref="I1831:J1831"/>
    <mergeCell ref="G1832:H1832"/>
    <mergeCell ref="I1832:J1832"/>
    <mergeCell ref="G1833:H1833"/>
    <mergeCell ref="I1833:J1833"/>
    <mergeCell ref="G1834:H1834"/>
    <mergeCell ref="I1834:J1834"/>
    <mergeCell ref="G1835:H1835"/>
    <mergeCell ref="I1835:J1835"/>
    <mergeCell ref="G1836:H1836"/>
    <mergeCell ref="I1836:J1836"/>
    <mergeCell ref="G1837:H1837"/>
    <mergeCell ref="I1837:J1837"/>
    <mergeCell ref="G1820:H1820"/>
    <mergeCell ref="I1820:J1820"/>
    <mergeCell ref="G1821:H1821"/>
    <mergeCell ref="I1821:J1821"/>
    <mergeCell ref="G1822:H1822"/>
    <mergeCell ref="I1822:J1822"/>
    <mergeCell ref="G1823:H1823"/>
    <mergeCell ref="I1823:J1823"/>
    <mergeCell ref="G1824:H1824"/>
    <mergeCell ref="I1824:J1824"/>
    <mergeCell ref="G1825:H1825"/>
    <mergeCell ref="I1825:J1825"/>
    <mergeCell ref="G1826:H1826"/>
    <mergeCell ref="I1826:J1826"/>
    <mergeCell ref="G1827:H1827"/>
    <mergeCell ref="I1827:J1827"/>
    <mergeCell ref="G1828:H1828"/>
    <mergeCell ref="I1828:J1828"/>
    <mergeCell ref="G1807:H1807"/>
    <mergeCell ref="I1807:J1807"/>
    <mergeCell ref="G1808:H1808"/>
    <mergeCell ref="I1808:J1808"/>
    <mergeCell ref="G1809:H1809"/>
    <mergeCell ref="I1809:J1809"/>
    <mergeCell ref="G1810:H1810"/>
    <mergeCell ref="I1810:J1810"/>
    <mergeCell ref="G1811:H1811"/>
    <mergeCell ref="I1811:J1811"/>
    <mergeCell ref="G1816:J1816"/>
    <mergeCell ref="G1817:H1818"/>
    <mergeCell ref="I1817:J1818"/>
    <mergeCell ref="B1812:T1812"/>
    <mergeCell ref="B1816:B1818"/>
    <mergeCell ref="G1819:H1819"/>
    <mergeCell ref="I1819:J1819"/>
    <mergeCell ref="C1811:D1811"/>
    <mergeCell ref="E1811:F1811"/>
    <mergeCell ref="C1809:D1809"/>
    <mergeCell ref="E1809:F1809"/>
    <mergeCell ref="C1810:D1810"/>
    <mergeCell ref="E1810:F1810"/>
    <mergeCell ref="G1798:H1798"/>
    <mergeCell ref="I1798:J1798"/>
    <mergeCell ref="G1799:H1799"/>
    <mergeCell ref="I1799:J1799"/>
    <mergeCell ref="G1800:H1800"/>
    <mergeCell ref="I1800:J1800"/>
    <mergeCell ref="G1801:H1801"/>
    <mergeCell ref="I1801:J1801"/>
    <mergeCell ref="G1802:H1802"/>
    <mergeCell ref="I1802:J1802"/>
    <mergeCell ref="G1803:H1803"/>
    <mergeCell ref="I1803:J1803"/>
    <mergeCell ref="G1804:H1804"/>
    <mergeCell ref="I1804:J1804"/>
    <mergeCell ref="G1805:H1805"/>
    <mergeCell ref="I1805:J1805"/>
    <mergeCell ref="G1806:H1806"/>
    <mergeCell ref="I1806:J1806"/>
    <mergeCell ref="G1789:H1789"/>
    <mergeCell ref="I1789:J1789"/>
    <mergeCell ref="G1790:H1790"/>
    <mergeCell ref="I1790:J1790"/>
    <mergeCell ref="G1791:H1791"/>
    <mergeCell ref="I1791:J1791"/>
    <mergeCell ref="G1792:H1792"/>
    <mergeCell ref="I1792:J1792"/>
    <mergeCell ref="G1793:H1793"/>
    <mergeCell ref="I1793:J1793"/>
    <mergeCell ref="G1794:H1794"/>
    <mergeCell ref="I1794:J1794"/>
    <mergeCell ref="G1795:H1795"/>
    <mergeCell ref="I1795:J1795"/>
    <mergeCell ref="G1796:H1796"/>
    <mergeCell ref="I1796:J1796"/>
    <mergeCell ref="G1797:H1797"/>
    <mergeCell ref="I1797:J1797"/>
    <mergeCell ref="G1776:H1776"/>
    <mergeCell ref="I1776:J1776"/>
    <mergeCell ref="G1777:H1777"/>
    <mergeCell ref="I1777:J1777"/>
    <mergeCell ref="G1778:H1778"/>
    <mergeCell ref="I1778:J1778"/>
    <mergeCell ref="G1783:J1783"/>
    <mergeCell ref="G1784:H1785"/>
    <mergeCell ref="I1784:J1785"/>
    <mergeCell ref="G1786:H1786"/>
    <mergeCell ref="I1786:J1786"/>
    <mergeCell ref="C1786:D1786"/>
    <mergeCell ref="E1786:F1786"/>
    <mergeCell ref="B1779:T1779"/>
    <mergeCell ref="G1787:H1787"/>
    <mergeCell ref="I1787:J1787"/>
    <mergeCell ref="G1788:H1788"/>
    <mergeCell ref="I1788:J1788"/>
    <mergeCell ref="C1787:D1787"/>
    <mergeCell ref="E1787:F1787"/>
    <mergeCell ref="C1788:D1788"/>
    <mergeCell ref="E1788:F1788"/>
    <mergeCell ref="G1767:H1767"/>
    <mergeCell ref="I1767:J1767"/>
    <mergeCell ref="G1768:H1768"/>
    <mergeCell ref="I1768:J1768"/>
    <mergeCell ref="G1769:H1769"/>
    <mergeCell ref="I1769:J1769"/>
    <mergeCell ref="G1770:H1770"/>
    <mergeCell ref="I1770:J1770"/>
    <mergeCell ref="G1771:H1771"/>
    <mergeCell ref="I1771:J1771"/>
    <mergeCell ref="G1772:H1772"/>
    <mergeCell ref="I1772:J1772"/>
    <mergeCell ref="G1773:H1773"/>
    <mergeCell ref="I1773:J1773"/>
    <mergeCell ref="G1774:H1774"/>
    <mergeCell ref="I1774:J1774"/>
    <mergeCell ref="G1775:H1775"/>
    <mergeCell ref="I1775:J1775"/>
    <mergeCell ref="G1758:H1758"/>
    <mergeCell ref="I1758:J1758"/>
    <mergeCell ref="G1759:H1759"/>
    <mergeCell ref="I1759:J1759"/>
    <mergeCell ref="G1760:H1760"/>
    <mergeCell ref="I1760:J1760"/>
    <mergeCell ref="G1761:H1761"/>
    <mergeCell ref="I1761:J1761"/>
    <mergeCell ref="G1762:H1762"/>
    <mergeCell ref="I1762:J1762"/>
    <mergeCell ref="G1763:H1763"/>
    <mergeCell ref="I1763:J1763"/>
    <mergeCell ref="G1764:H1764"/>
    <mergeCell ref="I1764:J1764"/>
    <mergeCell ref="G1765:H1765"/>
    <mergeCell ref="I1765:J1765"/>
    <mergeCell ref="G1766:H1766"/>
    <mergeCell ref="I1766:J1766"/>
    <mergeCell ref="G1744:H1744"/>
    <mergeCell ref="I1744:J1744"/>
    <mergeCell ref="G1745:H1745"/>
    <mergeCell ref="I1745:J1745"/>
    <mergeCell ref="G1750:J1750"/>
    <mergeCell ref="G1751:H1752"/>
    <mergeCell ref="I1751:J1752"/>
    <mergeCell ref="G1753:H1753"/>
    <mergeCell ref="I1753:J1753"/>
    <mergeCell ref="G1754:H1754"/>
    <mergeCell ref="I1754:J1754"/>
    <mergeCell ref="G1755:H1755"/>
    <mergeCell ref="I1755:J1755"/>
    <mergeCell ref="B1746:T1746"/>
    <mergeCell ref="G1756:H1756"/>
    <mergeCell ref="I1756:J1756"/>
    <mergeCell ref="G1757:H1757"/>
    <mergeCell ref="I1757:J1757"/>
    <mergeCell ref="G1735:H1735"/>
    <mergeCell ref="I1735:J1735"/>
    <mergeCell ref="G1736:H1736"/>
    <mergeCell ref="I1736:J1736"/>
    <mergeCell ref="G1737:H1737"/>
    <mergeCell ref="I1737:J1737"/>
    <mergeCell ref="G1738:H1738"/>
    <mergeCell ref="I1738:J1738"/>
    <mergeCell ref="G1739:H1739"/>
    <mergeCell ref="I1739:J1739"/>
    <mergeCell ref="G1740:H1740"/>
    <mergeCell ref="I1740:J1740"/>
    <mergeCell ref="G1741:H1741"/>
    <mergeCell ref="I1741:J1741"/>
    <mergeCell ref="G1742:H1742"/>
    <mergeCell ref="I1742:J1742"/>
    <mergeCell ref="G1743:H1743"/>
    <mergeCell ref="I1743:J1743"/>
    <mergeCell ref="G1726:H1726"/>
    <mergeCell ref="I1726:J1726"/>
    <mergeCell ref="G1727:H1727"/>
    <mergeCell ref="I1727:J1727"/>
    <mergeCell ref="G1728:H1728"/>
    <mergeCell ref="I1728:J1728"/>
    <mergeCell ref="G1729:H1729"/>
    <mergeCell ref="I1729:J1729"/>
    <mergeCell ref="G1730:H1730"/>
    <mergeCell ref="I1730:J1730"/>
    <mergeCell ref="G1731:H1731"/>
    <mergeCell ref="I1731:J1731"/>
    <mergeCell ref="G1732:H1732"/>
    <mergeCell ref="I1732:J1732"/>
    <mergeCell ref="G1733:H1733"/>
    <mergeCell ref="I1733:J1733"/>
    <mergeCell ref="G1734:H1734"/>
    <mergeCell ref="I1734:J1734"/>
    <mergeCell ref="G1712:H1712"/>
    <mergeCell ref="I1712:J1712"/>
    <mergeCell ref="G1717:J1717"/>
    <mergeCell ref="G1718:H1719"/>
    <mergeCell ref="I1718:J1719"/>
    <mergeCell ref="G1720:H1720"/>
    <mergeCell ref="I1720:J1720"/>
    <mergeCell ref="G1721:H1721"/>
    <mergeCell ref="I1721:J1721"/>
    <mergeCell ref="G1722:H1722"/>
    <mergeCell ref="I1722:J1722"/>
    <mergeCell ref="G1723:H1723"/>
    <mergeCell ref="I1723:J1723"/>
    <mergeCell ref="G1724:H1724"/>
    <mergeCell ref="I1724:J1724"/>
    <mergeCell ref="G1725:H1725"/>
    <mergeCell ref="I1725:J1725"/>
    <mergeCell ref="G1703:H1703"/>
    <mergeCell ref="I1703:J1703"/>
    <mergeCell ref="G1704:H1704"/>
    <mergeCell ref="I1704:J1704"/>
    <mergeCell ref="G1705:H1705"/>
    <mergeCell ref="I1705:J1705"/>
    <mergeCell ref="G1706:H1706"/>
    <mergeCell ref="I1706:J1706"/>
    <mergeCell ref="G1707:H1707"/>
    <mergeCell ref="I1707:J1707"/>
    <mergeCell ref="G1708:H1708"/>
    <mergeCell ref="I1708:J1708"/>
    <mergeCell ref="G1709:H1709"/>
    <mergeCell ref="I1709:J1709"/>
    <mergeCell ref="G1710:H1710"/>
    <mergeCell ref="I1710:J1710"/>
    <mergeCell ref="G1711:H1711"/>
    <mergeCell ref="I1711:J1711"/>
    <mergeCell ref="G1694:H1694"/>
    <mergeCell ref="I1694:J1694"/>
    <mergeCell ref="G1695:H1695"/>
    <mergeCell ref="I1695:J1695"/>
    <mergeCell ref="G1696:H1696"/>
    <mergeCell ref="I1696:J1696"/>
    <mergeCell ref="G1697:H1697"/>
    <mergeCell ref="I1697:J1697"/>
    <mergeCell ref="G1698:H1698"/>
    <mergeCell ref="I1698:J1698"/>
    <mergeCell ref="G1699:H1699"/>
    <mergeCell ref="I1699:J1699"/>
    <mergeCell ref="G1700:H1700"/>
    <mergeCell ref="I1700:J1700"/>
    <mergeCell ref="G1701:H1701"/>
    <mergeCell ref="I1701:J1701"/>
    <mergeCell ref="G1702:H1702"/>
    <mergeCell ref="I1702:J1702"/>
    <mergeCell ref="G1684:J1684"/>
    <mergeCell ref="G1685:H1686"/>
    <mergeCell ref="I1685:J1686"/>
    <mergeCell ref="G1687:H1687"/>
    <mergeCell ref="I1687:J1687"/>
    <mergeCell ref="G1688:H1688"/>
    <mergeCell ref="I1688:J1688"/>
    <mergeCell ref="G1689:H1689"/>
    <mergeCell ref="I1689:J1689"/>
    <mergeCell ref="G1690:H1690"/>
    <mergeCell ref="I1690:J1690"/>
    <mergeCell ref="G1691:H1691"/>
    <mergeCell ref="I1691:J1691"/>
    <mergeCell ref="G1692:H1692"/>
    <mergeCell ref="I1692:J1692"/>
    <mergeCell ref="G1693:H1693"/>
    <mergeCell ref="I1693:J1693"/>
    <mergeCell ref="G1675:H1675"/>
    <mergeCell ref="I1675:J1675"/>
    <mergeCell ref="G1676:H1676"/>
    <mergeCell ref="I1676:J1676"/>
    <mergeCell ref="G1677:H1677"/>
    <mergeCell ref="I1677:J1677"/>
    <mergeCell ref="G1678:H1678"/>
    <mergeCell ref="I1678:J1678"/>
    <mergeCell ref="G1679:H1679"/>
    <mergeCell ref="I1679:J1679"/>
    <mergeCell ref="G1666:H1666"/>
    <mergeCell ref="I1666:J1666"/>
    <mergeCell ref="G1667:H1667"/>
    <mergeCell ref="I1667:J1667"/>
    <mergeCell ref="G1668:H1668"/>
    <mergeCell ref="I1668:J1668"/>
    <mergeCell ref="G1669:H1669"/>
    <mergeCell ref="I1669:J1669"/>
    <mergeCell ref="G1670:H1670"/>
    <mergeCell ref="I1670:J1670"/>
    <mergeCell ref="G1671:H1671"/>
    <mergeCell ref="I1671:J1671"/>
    <mergeCell ref="G1672:H1672"/>
    <mergeCell ref="I1672:J1672"/>
    <mergeCell ref="G1673:H1673"/>
    <mergeCell ref="I1673:J1673"/>
    <mergeCell ref="G1674:H1674"/>
    <mergeCell ref="I1674:J1674"/>
    <mergeCell ref="G1657:H1657"/>
    <mergeCell ref="I1657:J1657"/>
    <mergeCell ref="G1658:H1658"/>
    <mergeCell ref="I1658:J1658"/>
    <mergeCell ref="G1659:H1659"/>
    <mergeCell ref="I1659:J1659"/>
    <mergeCell ref="G1660:H1660"/>
    <mergeCell ref="I1660:J1660"/>
    <mergeCell ref="G1661:H1661"/>
    <mergeCell ref="I1661:J1661"/>
    <mergeCell ref="G1662:H1662"/>
    <mergeCell ref="I1662:J1662"/>
    <mergeCell ref="G1663:H1663"/>
    <mergeCell ref="I1663:J1663"/>
    <mergeCell ref="G1664:H1664"/>
    <mergeCell ref="I1664:J1664"/>
    <mergeCell ref="G1665:H1665"/>
    <mergeCell ref="I1665:J1665"/>
    <mergeCell ref="G1644:H1644"/>
    <mergeCell ref="I1644:J1644"/>
    <mergeCell ref="G1645:H1645"/>
    <mergeCell ref="I1645:J1645"/>
    <mergeCell ref="G1646:H1646"/>
    <mergeCell ref="I1646:J1646"/>
    <mergeCell ref="G1651:J1651"/>
    <mergeCell ref="G1652:H1653"/>
    <mergeCell ref="I1652:J1653"/>
    <mergeCell ref="G1654:H1654"/>
    <mergeCell ref="I1654:J1654"/>
    <mergeCell ref="G1655:H1655"/>
    <mergeCell ref="I1655:J1655"/>
    <mergeCell ref="G1656:H1656"/>
    <mergeCell ref="I1656:J1656"/>
    <mergeCell ref="C1644:D1644"/>
    <mergeCell ref="E1644:F1644"/>
    <mergeCell ref="C1645:D1645"/>
    <mergeCell ref="E1645:F1645"/>
    <mergeCell ref="C1646:D1646"/>
    <mergeCell ref="E1646:F1646"/>
    <mergeCell ref="C1654:D1654"/>
    <mergeCell ref="E1654:F1654"/>
    <mergeCell ref="C1655:D1655"/>
    <mergeCell ref="E1655:F1655"/>
    <mergeCell ref="C1656:D1656"/>
    <mergeCell ref="E1656:F1656"/>
    <mergeCell ref="G1635:H1635"/>
    <mergeCell ref="I1635:J1635"/>
    <mergeCell ref="G1636:H1636"/>
    <mergeCell ref="I1636:J1636"/>
    <mergeCell ref="G1637:H1637"/>
    <mergeCell ref="I1637:J1637"/>
    <mergeCell ref="G1638:H1638"/>
    <mergeCell ref="I1638:J1638"/>
    <mergeCell ref="G1639:H1639"/>
    <mergeCell ref="I1639:J1639"/>
    <mergeCell ref="G1640:H1640"/>
    <mergeCell ref="I1640:J1640"/>
    <mergeCell ref="G1641:H1641"/>
    <mergeCell ref="I1641:J1641"/>
    <mergeCell ref="G1642:H1642"/>
    <mergeCell ref="I1642:J1642"/>
    <mergeCell ref="G1643:H1643"/>
    <mergeCell ref="I1643:J1643"/>
    <mergeCell ref="G1626:H1626"/>
    <mergeCell ref="I1626:J1626"/>
    <mergeCell ref="G1627:H1627"/>
    <mergeCell ref="I1627:J1627"/>
    <mergeCell ref="G1628:H1628"/>
    <mergeCell ref="I1628:J1628"/>
    <mergeCell ref="G1629:H1629"/>
    <mergeCell ref="I1629:J1629"/>
    <mergeCell ref="G1630:H1630"/>
    <mergeCell ref="I1630:J1630"/>
    <mergeCell ref="G1631:H1631"/>
    <mergeCell ref="I1631:J1631"/>
    <mergeCell ref="G1632:H1632"/>
    <mergeCell ref="I1632:J1632"/>
    <mergeCell ref="G1633:H1633"/>
    <mergeCell ref="I1633:J1633"/>
    <mergeCell ref="G1634:H1634"/>
    <mergeCell ref="I1634:J1634"/>
    <mergeCell ref="G1613:H1613"/>
    <mergeCell ref="I1613:J1613"/>
    <mergeCell ref="G1618:J1618"/>
    <mergeCell ref="G1619:H1620"/>
    <mergeCell ref="I1619:J1620"/>
    <mergeCell ref="G1621:H1621"/>
    <mergeCell ref="I1621:J1621"/>
    <mergeCell ref="G1622:H1622"/>
    <mergeCell ref="I1622:J1622"/>
    <mergeCell ref="G1623:H1623"/>
    <mergeCell ref="I1623:J1623"/>
    <mergeCell ref="G1624:H1624"/>
    <mergeCell ref="I1624:J1624"/>
    <mergeCell ref="G1625:H1625"/>
    <mergeCell ref="I1625:J1625"/>
    <mergeCell ref="C1613:D1613"/>
    <mergeCell ref="E1613:F1613"/>
    <mergeCell ref="C1621:D1621"/>
    <mergeCell ref="E1621:F1621"/>
    <mergeCell ref="C1622:D1622"/>
    <mergeCell ref="E1622:F1622"/>
    <mergeCell ref="C1623:D1623"/>
    <mergeCell ref="E1623:F1623"/>
    <mergeCell ref="C1624:D1624"/>
    <mergeCell ref="E1624:F1624"/>
    <mergeCell ref="C1625:D1625"/>
    <mergeCell ref="E1625:F1625"/>
    <mergeCell ref="G1604:H1604"/>
    <mergeCell ref="I1604:J1604"/>
    <mergeCell ref="G1605:H1605"/>
    <mergeCell ref="I1605:J1605"/>
    <mergeCell ref="G1606:H1606"/>
    <mergeCell ref="I1606:J1606"/>
    <mergeCell ref="G1607:H1607"/>
    <mergeCell ref="I1607:J1607"/>
    <mergeCell ref="G1608:H1608"/>
    <mergeCell ref="I1608:J1608"/>
    <mergeCell ref="G1609:H1609"/>
    <mergeCell ref="I1609:J1609"/>
    <mergeCell ref="G1610:H1610"/>
    <mergeCell ref="I1610:J1610"/>
    <mergeCell ref="G1611:H1611"/>
    <mergeCell ref="I1611:J1611"/>
    <mergeCell ref="G1612:H1612"/>
    <mergeCell ref="I1612:J1612"/>
    <mergeCell ref="G1595:H1595"/>
    <mergeCell ref="I1595:J1595"/>
    <mergeCell ref="G1596:H1596"/>
    <mergeCell ref="I1596:J1596"/>
    <mergeCell ref="G1597:H1597"/>
    <mergeCell ref="I1597:J1597"/>
    <mergeCell ref="G1598:H1598"/>
    <mergeCell ref="I1598:J1598"/>
    <mergeCell ref="G1599:H1599"/>
    <mergeCell ref="I1599:J1599"/>
    <mergeCell ref="G1600:H1600"/>
    <mergeCell ref="I1600:J1600"/>
    <mergeCell ref="G1601:H1601"/>
    <mergeCell ref="I1601:J1601"/>
    <mergeCell ref="G1602:H1602"/>
    <mergeCell ref="I1602:J1602"/>
    <mergeCell ref="G1603:H1603"/>
    <mergeCell ref="I1603:J1603"/>
    <mergeCell ref="G1585:J1585"/>
    <mergeCell ref="G1586:H1587"/>
    <mergeCell ref="I1586:J1587"/>
    <mergeCell ref="G1588:H1588"/>
    <mergeCell ref="I1588:J1588"/>
    <mergeCell ref="G1589:H1589"/>
    <mergeCell ref="I1589:J1589"/>
    <mergeCell ref="G1590:H1590"/>
    <mergeCell ref="I1590:J1590"/>
    <mergeCell ref="G1591:H1591"/>
    <mergeCell ref="I1591:J1591"/>
    <mergeCell ref="G1592:H1592"/>
    <mergeCell ref="I1592:J1592"/>
    <mergeCell ref="G1593:H1593"/>
    <mergeCell ref="I1593:J1593"/>
    <mergeCell ref="G1594:H1594"/>
    <mergeCell ref="I1594:J1594"/>
    <mergeCell ref="G1575:H1575"/>
    <mergeCell ref="I1575:J1575"/>
    <mergeCell ref="G1576:H1576"/>
    <mergeCell ref="I1576:J1576"/>
    <mergeCell ref="G1577:H1577"/>
    <mergeCell ref="I1577:J1577"/>
    <mergeCell ref="G1578:H1578"/>
    <mergeCell ref="I1578:J1578"/>
    <mergeCell ref="G1579:H1579"/>
    <mergeCell ref="I1579:J1579"/>
    <mergeCell ref="G1580:H1580"/>
    <mergeCell ref="I1580:J1580"/>
    <mergeCell ref="G1552:J1552"/>
    <mergeCell ref="G1553:H1554"/>
    <mergeCell ref="I1553:J1554"/>
    <mergeCell ref="G1566:H1566"/>
    <mergeCell ref="I1566:J1566"/>
    <mergeCell ref="G1567:H1567"/>
    <mergeCell ref="I1567:J1567"/>
    <mergeCell ref="G1568:H1568"/>
    <mergeCell ref="I1568:J1568"/>
    <mergeCell ref="G1569:H1569"/>
    <mergeCell ref="I1569:J1569"/>
    <mergeCell ref="G1570:H1570"/>
    <mergeCell ref="I1570:J1570"/>
    <mergeCell ref="G1571:H1571"/>
    <mergeCell ref="I1571:J1571"/>
    <mergeCell ref="G1572:H1572"/>
    <mergeCell ref="I1572:J1572"/>
    <mergeCell ref="G1573:H1573"/>
    <mergeCell ref="I1573:J1573"/>
    <mergeCell ref="G1574:H1574"/>
    <mergeCell ref="I1574:J1574"/>
    <mergeCell ref="G1557:H1557"/>
    <mergeCell ref="I1557:J1557"/>
    <mergeCell ref="G1558:H1558"/>
    <mergeCell ref="I1558:J1558"/>
    <mergeCell ref="G1559:H1559"/>
    <mergeCell ref="I1559:J1559"/>
    <mergeCell ref="G1560:H1560"/>
    <mergeCell ref="I1560:J1560"/>
    <mergeCell ref="G1561:H1561"/>
    <mergeCell ref="I1561:J1561"/>
    <mergeCell ref="G1562:H1562"/>
    <mergeCell ref="I1562:J1562"/>
    <mergeCell ref="G1563:H1563"/>
    <mergeCell ref="I1563:J1563"/>
    <mergeCell ref="G1564:H1564"/>
    <mergeCell ref="I1564:J1564"/>
    <mergeCell ref="G1565:H1565"/>
    <mergeCell ref="I1565:J1565"/>
    <mergeCell ref="L1547:M1547"/>
    <mergeCell ref="O1547:P1547"/>
    <mergeCell ref="R1547:S1547"/>
    <mergeCell ref="O1519:T1519"/>
    <mergeCell ref="I1519:N1519"/>
    <mergeCell ref="C1519:H1519"/>
    <mergeCell ref="C1520:E1520"/>
    <mergeCell ref="F1520:H1520"/>
    <mergeCell ref="I1520:K1520"/>
    <mergeCell ref="L1520:N1520"/>
    <mergeCell ref="O1520:Q1520"/>
    <mergeCell ref="R1520:T1520"/>
    <mergeCell ref="G1555:H1555"/>
    <mergeCell ref="I1555:J1555"/>
    <mergeCell ref="G1556:H1556"/>
    <mergeCell ref="I1556:J1556"/>
    <mergeCell ref="L1541:M1541"/>
    <mergeCell ref="O1541:P1541"/>
    <mergeCell ref="R1541:S1541"/>
    <mergeCell ref="L1542:M1542"/>
    <mergeCell ref="O1542:P1542"/>
    <mergeCell ref="R1542:S1542"/>
    <mergeCell ref="L1543:M1543"/>
    <mergeCell ref="O1543:P1543"/>
    <mergeCell ref="R1543:S1543"/>
    <mergeCell ref="L1544:M1544"/>
    <mergeCell ref="O1544:P1544"/>
    <mergeCell ref="R1544:S1544"/>
    <mergeCell ref="L1545:M1545"/>
    <mergeCell ref="O1545:P1545"/>
    <mergeCell ref="R1545:S1545"/>
    <mergeCell ref="L1546:M1546"/>
    <mergeCell ref="O1546:P1546"/>
    <mergeCell ref="R1546:S1546"/>
    <mergeCell ref="L1535:M1535"/>
    <mergeCell ref="O1535:P1535"/>
    <mergeCell ref="R1535:S1535"/>
    <mergeCell ref="L1536:M1536"/>
    <mergeCell ref="O1536:P1536"/>
    <mergeCell ref="R1536:S1536"/>
    <mergeCell ref="L1537:M1537"/>
    <mergeCell ref="O1537:P1537"/>
    <mergeCell ref="R1537:S1537"/>
    <mergeCell ref="L1538:M1538"/>
    <mergeCell ref="O1538:P1538"/>
    <mergeCell ref="R1538:S1538"/>
    <mergeCell ref="L1539:M1539"/>
    <mergeCell ref="O1539:P1539"/>
    <mergeCell ref="R1539:S1539"/>
    <mergeCell ref="L1540:M1540"/>
    <mergeCell ref="O1540:P1540"/>
    <mergeCell ref="R1540:S1540"/>
    <mergeCell ref="L1529:M1529"/>
    <mergeCell ref="O1529:P1529"/>
    <mergeCell ref="R1529:S1529"/>
    <mergeCell ref="L1530:M1530"/>
    <mergeCell ref="O1530:P1530"/>
    <mergeCell ref="R1530:S1530"/>
    <mergeCell ref="L1531:M1531"/>
    <mergeCell ref="O1531:P1531"/>
    <mergeCell ref="R1531:S1531"/>
    <mergeCell ref="L1532:M1532"/>
    <mergeCell ref="O1532:P1532"/>
    <mergeCell ref="R1532:S1532"/>
    <mergeCell ref="L1533:M1533"/>
    <mergeCell ref="O1533:P1533"/>
    <mergeCell ref="R1533:S1533"/>
    <mergeCell ref="L1534:M1534"/>
    <mergeCell ref="O1534:P1534"/>
    <mergeCell ref="R1534:S1534"/>
    <mergeCell ref="L1523:M1523"/>
    <mergeCell ref="O1523:P1523"/>
    <mergeCell ref="R1523:S1523"/>
    <mergeCell ref="L1524:M1524"/>
    <mergeCell ref="O1524:P1524"/>
    <mergeCell ref="R1524:S1524"/>
    <mergeCell ref="L1525:M1525"/>
    <mergeCell ref="O1525:P1525"/>
    <mergeCell ref="R1525:S1525"/>
    <mergeCell ref="L1526:M1526"/>
    <mergeCell ref="O1526:P1526"/>
    <mergeCell ref="R1526:S1526"/>
    <mergeCell ref="L1527:M1527"/>
    <mergeCell ref="O1527:P1527"/>
    <mergeCell ref="R1527:S1527"/>
    <mergeCell ref="L1528:M1528"/>
    <mergeCell ref="O1528:P1528"/>
    <mergeCell ref="R1528:S1528"/>
    <mergeCell ref="O1454:Q1454"/>
    <mergeCell ref="R1454:T1454"/>
    <mergeCell ref="C1487:E1487"/>
    <mergeCell ref="F1487:H1487"/>
    <mergeCell ref="L1521:M1521"/>
    <mergeCell ref="O1521:P1521"/>
    <mergeCell ref="R1521:S1521"/>
    <mergeCell ref="L1522:M1522"/>
    <mergeCell ref="O1522:P1522"/>
    <mergeCell ref="R1522:S1522"/>
    <mergeCell ref="O1479:P1479"/>
    <mergeCell ref="O1480:P1480"/>
    <mergeCell ref="O1481:P1481"/>
    <mergeCell ref="R1455:S1455"/>
    <mergeCell ref="R1456:S1456"/>
    <mergeCell ref="R1457:S1457"/>
    <mergeCell ref="R1458:S1458"/>
    <mergeCell ref="R1459:S1459"/>
    <mergeCell ref="R1460:S1460"/>
    <mergeCell ref="R1461:S1461"/>
    <mergeCell ref="R1462:S1462"/>
    <mergeCell ref="R1463:S1463"/>
    <mergeCell ref="R1464:S1464"/>
    <mergeCell ref="R1465:S1465"/>
    <mergeCell ref="R1466:S1466"/>
    <mergeCell ref="R1467:S1467"/>
    <mergeCell ref="R1468:S1468"/>
    <mergeCell ref="R1469:S1469"/>
    <mergeCell ref="R1470:S1470"/>
    <mergeCell ref="R1471:S1471"/>
    <mergeCell ref="R1472:S1472"/>
    <mergeCell ref="R1473:S1473"/>
    <mergeCell ref="R1474:S1474"/>
    <mergeCell ref="R1475:S1475"/>
    <mergeCell ref="R1476:S1476"/>
    <mergeCell ref="R1477:S1477"/>
    <mergeCell ref="R1478:S1478"/>
    <mergeCell ref="R1479:S1479"/>
    <mergeCell ref="R1480:S1480"/>
    <mergeCell ref="R1481:S1481"/>
    <mergeCell ref="O1453:T1453"/>
    <mergeCell ref="C1514:D1514"/>
    <mergeCell ref="F1514:G1514"/>
    <mergeCell ref="I1514:J1514"/>
    <mergeCell ref="L1514:M1514"/>
    <mergeCell ref="C1486:H1486"/>
    <mergeCell ref="O1455:P1455"/>
    <mergeCell ref="O1456:P1456"/>
    <mergeCell ref="O1457:P1457"/>
    <mergeCell ref="O1458:P1458"/>
    <mergeCell ref="O1459:P1459"/>
    <mergeCell ref="O1460:P1460"/>
    <mergeCell ref="O1461:P1461"/>
    <mergeCell ref="O1462:P1462"/>
    <mergeCell ref="O1463:P1463"/>
    <mergeCell ref="O1464:P1464"/>
    <mergeCell ref="O1465:P1465"/>
    <mergeCell ref="O1466:P1466"/>
    <mergeCell ref="O1467:P1467"/>
    <mergeCell ref="O1468:P1468"/>
    <mergeCell ref="O1469:P1469"/>
    <mergeCell ref="O1470:P1470"/>
    <mergeCell ref="O1471:P1471"/>
    <mergeCell ref="O1472:P1472"/>
    <mergeCell ref="O1473:P1473"/>
    <mergeCell ref="O1474:P1474"/>
    <mergeCell ref="O1475:P1475"/>
    <mergeCell ref="O1476:P1476"/>
    <mergeCell ref="O1477:P1477"/>
    <mergeCell ref="O1478:P1478"/>
    <mergeCell ref="C1509:D1509"/>
    <mergeCell ref="F1509:G1509"/>
    <mergeCell ref="I1509:J1509"/>
    <mergeCell ref="L1509:M1509"/>
    <mergeCell ref="C1510:D1510"/>
    <mergeCell ref="F1510:G1510"/>
    <mergeCell ref="I1510:J1510"/>
    <mergeCell ref="L1510:M1510"/>
    <mergeCell ref="C1499:D1499"/>
    <mergeCell ref="F1499:G1499"/>
    <mergeCell ref="I1499:J1499"/>
    <mergeCell ref="L1499:M1499"/>
    <mergeCell ref="C1500:D1500"/>
    <mergeCell ref="F1500:G1500"/>
    <mergeCell ref="I1500:J1500"/>
    <mergeCell ref="L1500:M1500"/>
    <mergeCell ref="C1501:D1501"/>
    <mergeCell ref="F1501:G1501"/>
    <mergeCell ref="I1501:J1501"/>
    <mergeCell ref="L1501:M1501"/>
    <mergeCell ref="C1502:D1502"/>
    <mergeCell ref="F1502:G1502"/>
    <mergeCell ref="I1502:J1502"/>
    <mergeCell ref="L1502:M1502"/>
    <mergeCell ref="C1503:D1503"/>
    <mergeCell ref="F1503:G1503"/>
    <mergeCell ref="C1511:D1511"/>
    <mergeCell ref="F1511:G1511"/>
    <mergeCell ref="I1511:J1511"/>
    <mergeCell ref="L1511:M1511"/>
    <mergeCell ref="C1512:D1512"/>
    <mergeCell ref="F1512:G1512"/>
    <mergeCell ref="I1512:J1512"/>
    <mergeCell ref="L1512:M1512"/>
    <mergeCell ref="C1513:D1513"/>
    <mergeCell ref="F1513:G1513"/>
    <mergeCell ref="I1513:J1513"/>
    <mergeCell ref="L1513:M1513"/>
    <mergeCell ref="C1504:D1504"/>
    <mergeCell ref="F1504:G1504"/>
    <mergeCell ref="I1504:J1504"/>
    <mergeCell ref="L1504:M1504"/>
    <mergeCell ref="C1505:D1505"/>
    <mergeCell ref="F1505:G1505"/>
    <mergeCell ref="I1505:J1505"/>
    <mergeCell ref="L1505:M1505"/>
    <mergeCell ref="C1506:D1506"/>
    <mergeCell ref="F1506:G1506"/>
    <mergeCell ref="I1506:J1506"/>
    <mergeCell ref="L1506:M1506"/>
    <mergeCell ref="C1507:D1507"/>
    <mergeCell ref="F1507:G1507"/>
    <mergeCell ref="I1507:J1507"/>
    <mergeCell ref="L1507:M1507"/>
    <mergeCell ref="C1508:D1508"/>
    <mergeCell ref="F1508:G1508"/>
    <mergeCell ref="I1508:J1508"/>
    <mergeCell ref="L1508:M1508"/>
    <mergeCell ref="I1503:J1503"/>
    <mergeCell ref="L1503:M1503"/>
    <mergeCell ref="F1494:G1494"/>
    <mergeCell ref="I1494:J1494"/>
    <mergeCell ref="L1494:M1494"/>
    <mergeCell ref="C1495:D1495"/>
    <mergeCell ref="F1495:G1495"/>
    <mergeCell ref="I1495:J1495"/>
    <mergeCell ref="L1495:M1495"/>
    <mergeCell ref="C1496:D1496"/>
    <mergeCell ref="F1496:G1496"/>
    <mergeCell ref="I1496:J1496"/>
    <mergeCell ref="L1496:M1496"/>
    <mergeCell ref="C1497:D1497"/>
    <mergeCell ref="F1497:G1497"/>
    <mergeCell ref="I1497:J1497"/>
    <mergeCell ref="L1497:M1497"/>
    <mergeCell ref="C1498:D1498"/>
    <mergeCell ref="F1498:G1498"/>
    <mergeCell ref="I1498:J1498"/>
    <mergeCell ref="L1498:M1498"/>
    <mergeCell ref="G1277:H1277"/>
    <mergeCell ref="I1277:J1277"/>
    <mergeCell ref="G1278:H1278"/>
    <mergeCell ref="I1278:J1278"/>
    <mergeCell ref="G1279:H1279"/>
    <mergeCell ref="I1279:J1279"/>
    <mergeCell ref="G1280:H1280"/>
    <mergeCell ref="I1280:J1280"/>
    <mergeCell ref="G1281:H1281"/>
    <mergeCell ref="I1281:J1281"/>
    <mergeCell ref="G1282:H1282"/>
    <mergeCell ref="I1282:J1282"/>
    <mergeCell ref="G1283:H1283"/>
    <mergeCell ref="I1283:J1283"/>
    <mergeCell ref="C1478:D1478"/>
    <mergeCell ref="F1478:G1478"/>
    <mergeCell ref="I1478:J1478"/>
    <mergeCell ref="I1453:N1453"/>
    <mergeCell ref="C1453:H1453"/>
    <mergeCell ref="C1454:E1454"/>
    <mergeCell ref="F1454:H1454"/>
    <mergeCell ref="I1454:K1454"/>
    <mergeCell ref="L1454:N1454"/>
    <mergeCell ref="C1469:D1469"/>
    <mergeCell ref="F1469:G1469"/>
    <mergeCell ref="I1469:J1469"/>
    <mergeCell ref="L1469:M1469"/>
    <mergeCell ref="C1470:D1470"/>
    <mergeCell ref="F1470:G1470"/>
    <mergeCell ref="I1470:J1470"/>
    <mergeCell ref="L1470:M1470"/>
    <mergeCell ref="C1471:D1471"/>
    <mergeCell ref="G1273:H1273"/>
    <mergeCell ref="I1273:J1273"/>
    <mergeCell ref="G1274:H1274"/>
    <mergeCell ref="I1274:J1274"/>
    <mergeCell ref="C1255:D1257"/>
    <mergeCell ref="E1255:F1257"/>
    <mergeCell ref="B1486:B1488"/>
    <mergeCell ref="I1486:K1487"/>
    <mergeCell ref="L1486:N1487"/>
    <mergeCell ref="C1488:D1488"/>
    <mergeCell ref="F1488:G1488"/>
    <mergeCell ref="I1488:J1488"/>
    <mergeCell ref="L1488:M1488"/>
    <mergeCell ref="C1489:D1489"/>
    <mergeCell ref="F1489:G1489"/>
    <mergeCell ref="I1489:J1489"/>
    <mergeCell ref="L1489:M1489"/>
    <mergeCell ref="G1275:H1275"/>
    <mergeCell ref="I1275:J1275"/>
    <mergeCell ref="G1276:H1276"/>
    <mergeCell ref="I1276:J1276"/>
    <mergeCell ref="G1259:H1259"/>
    <mergeCell ref="I1259:J1259"/>
    <mergeCell ref="G1260:H1260"/>
    <mergeCell ref="I1260:J1260"/>
    <mergeCell ref="G1261:H1261"/>
    <mergeCell ref="I1261:J1261"/>
    <mergeCell ref="G1262:H1262"/>
    <mergeCell ref="I1262:J1262"/>
    <mergeCell ref="G1263:H1263"/>
    <mergeCell ref="I1263:J1263"/>
    <mergeCell ref="G1264:H1264"/>
    <mergeCell ref="I1264:J1264"/>
    <mergeCell ref="G1265:H1265"/>
    <mergeCell ref="I1265:J1265"/>
    <mergeCell ref="G1266:H1266"/>
    <mergeCell ref="I1266:J1266"/>
    <mergeCell ref="G1267:H1267"/>
    <mergeCell ref="I1267:J1267"/>
    <mergeCell ref="G1268:H1268"/>
    <mergeCell ref="I1268:J1268"/>
    <mergeCell ref="G1269:H1269"/>
    <mergeCell ref="I1269:J1269"/>
    <mergeCell ref="G1270:H1270"/>
    <mergeCell ref="I1270:J1270"/>
    <mergeCell ref="G1271:H1271"/>
    <mergeCell ref="I1271:J1271"/>
    <mergeCell ref="G1272:H1272"/>
    <mergeCell ref="I1272:J1272"/>
    <mergeCell ref="G1247:H1247"/>
    <mergeCell ref="I1247:J1247"/>
    <mergeCell ref="G1248:H1248"/>
    <mergeCell ref="I1248:J1248"/>
    <mergeCell ref="G1249:H1249"/>
    <mergeCell ref="I1249:J1249"/>
    <mergeCell ref="G1250:H1250"/>
    <mergeCell ref="I1250:J1250"/>
    <mergeCell ref="G1223:H1224"/>
    <mergeCell ref="I1223:J1224"/>
    <mergeCell ref="G1222:J1222"/>
    <mergeCell ref="G1258:H1258"/>
    <mergeCell ref="I1258:J1258"/>
    <mergeCell ref="G1255:J1255"/>
    <mergeCell ref="G1238:H1238"/>
    <mergeCell ref="I1238:J1238"/>
    <mergeCell ref="G1239:H1239"/>
    <mergeCell ref="I1239:J1239"/>
    <mergeCell ref="G1240:H1240"/>
    <mergeCell ref="I1240:J1240"/>
    <mergeCell ref="G1241:H1241"/>
    <mergeCell ref="I1241:J1241"/>
    <mergeCell ref="G1242:H1242"/>
    <mergeCell ref="I1242:J1242"/>
    <mergeCell ref="G1243:H1243"/>
    <mergeCell ref="I1243:J1243"/>
    <mergeCell ref="G1244:H1244"/>
    <mergeCell ref="I1244:J1244"/>
    <mergeCell ref="G1256:H1257"/>
    <mergeCell ref="I1256:J1257"/>
    <mergeCell ref="G1245:H1245"/>
    <mergeCell ref="I1245:J1245"/>
    <mergeCell ref="G1246:H1246"/>
    <mergeCell ref="I1246:J1246"/>
    <mergeCell ref="G1229:H1229"/>
    <mergeCell ref="I1229:J1229"/>
    <mergeCell ref="G1230:H1230"/>
    <mergeCell ref="I1230:J1230"/>
    <mergeCell ref="G1231:H1231"/>
    <mergeCell ref="I1231:J1231"/>
    <mergeCell ref="G1232:H1232"/>
    <mergeCell ref="I1232:J1232"/>
    <mergeCell ref="G1233:H1233"/>
    <mergeCell ref="I1233:J1233"/>
    <mergeCell ref="G1234:H1234"/>
    <mergeCell ref="I1234:J1234"/>
    <mergeCell ref="G1235:H1235"/>
    <mergeCell ref="I1235:J1235"/>
    <mergeCell ref="G1236:H1236"/>
    <mergeCell ref="I1236:J1236"/>
    <mergeCell ref="G1237:H1237"/>
    <mergeCell ref="I1237:J1237"/>
    <mergeCell ref="I1217:J1217"/>
    <mergeCell ref="L1217:M1217"/>
    <mergeCell ref="I1189:N1189"/>
    <mergeCell ref="C1189:H1189"/>
    <mergeCell ref="C1190:E1190"/>
    <mergeCell ref="F1190:H1190"/>
    <mergeCell ref="I1190:K1190"/>
    <mergeCell ref="L1190:N1190"/>
    <mergeCell ref="G1225:H1225"/>
    <mergeCell ref="I1225:J1225"/>
    <mergeCell ref="G1226:H1226"/>
    <mergeCell ref="I1226:J1226"/>
    <mergeCell ref="G1227:H1227"/>
    <mergeCell ref="I1227:J1227"/>
    <mergeCell ref="G1228:H1228"/>
    <mergeCell ref="I1228:J1228"/>
    <mergeCell ref="I1208:J1208"/>
    <mergeCell ref="L1208:M1208"/>
    <mergeCell ref="I1209:J1209"/>
    <mergeCell ref="L1209:M1209"/>
    <mergeCell ref="I1210:J1210"/>
    <mergeCell ref="L1210:M1210"/>
    <mergeCell ref="I1211:J1211"/>
    <mergeCell ref="L1211:M1211"/>
    <mergeCell ref="I1212:J1212"/>
    <mergeCell ref="L1212:M1212"/>
    <mergeCell ref="I1213:J1213"/>
    <mergeCell ref="L1213:M1213"/>
    <mergeCell ref="I1214:J1214"/>
    <mergeCell ref="L1214:M1214"/>
    <mergeCell ref="I1215:J1215"/>
    <mergeCell ref="L1215:M1215"/>
    <mergeCell ref="I1216:J1216"/>
    <mergeCell ref="L1216:M1216"/>
    <mergeCell ref="I1199:J1199"/>
    <mergeCell ref="L1199:M1199"/>
    <mergeCell ref="I1200:J1200"/>
    <mergeCell ref="L1200:M1200"/>
    <mergeCell ref="I1201:J1201"/>
    <mergeCell ref="L1201:M1201"/>
    <mergeCell ref="I1202:J1202"/>
    <mergeCell ref="L1202:M1202"/>
    <mergeCell ref="I1203:J1203"/>
    <mergeCell ref="L1203:M1203"/>
    <mergeCell ref="I1204:J1204"/>
    <mergeCell ref="L1204:M1204"/>
    <mergeCell ref="I1205:J1205"/>
    <mergeCell ref="L1205:M1205"/>
    <mergeCell ref="I1206:J1206"/>
    <mergeCell ref="L1206:M1206"/>
    <mergeCell ref="I1207:J1207"/>
    <mergeCell ref="L1207:M1207"/>
    <mergeCell ref="I1191:J1191"/>
    <mergeCell ref="L1191:M1191"/>
    <mergeCell ref="I1192:J1192"/>
    <mergeCell ref="L1192:M1192"/>
    <mergeCell ref="I1193:J1193"/>
    <mergeCell ref="L1193:M1193"/>
    <mergeCell ref="I1194:J1194"/>
    <mergeCell ref="L1194:M1194"/>
    <mergeCell ref="I1195:J1195"/>
    <mergeCell ref="L1195:M1195"/>
    <mergeCell ref="I1196:J1196"/>
    <mergeCell ref="L1196:M1196"/>
    <mergeCell ref="I1197:J1197"/>
    <mergeCell ref="L1197:M1197"/>
    <mergeCell ref="I1198:J1198"/>
    <mergeCell ref="L1198:M1198"/>
    <mergeCell ref="C1183:D1183"/>
    <mergeCell ref="F1183:G1183"/>
    <mergeCell ref="I1183:J1183"/>
    <mergeCell ref="L1183:M1183"/>
    <mergeCell ref="C1197:D1197"/>
    <mergeCell ref="F1197:G1197"/>
    <mergeCell ref="C1198:D1198"/>
    <mergeCell ref="F1198:G1198"/>
    <mergeCell ref="O1183:P1183"/>
    <mergeCell ref="R1183:S1183"/>
    <mergeCell ref="C1184:D1184"/>
    <mergeCell ref="F1184:G1184"/>
    <mergeCell ref="I1184:J1184"/>
    <mergeCell ref="L1184:M1184"/>
    <mergeCell ref="O1184:P1184"/>
    <mergeCell ref="R1184:S1184"/>
    <mergeCell ref="C1156:H1156"/>
    <mergeCell ref="I1156:N1156"/>
    <mergeCell ref="O1156:T1156"/>
    <mergeCell ref="C1157:E1157"/>
    <mergeCell ref="F1157:H1157"/>
    <mergeCell ref="I1157:K1157"/>
    <mergeCell ref="L1157:N1157"/>
    <mergeCell ref="O1157:Q1157"/>
    <mergeCell ref="R1157:T1157"/>
    <mergeCell ref="C1180:D1180"/>
    <mergeCell ref="F1180:G1180"/>
    <mergeCell ref="I1180:J1180"/>
    <mergeCell ref="L1180:M1180"/>
    <mergeCell ref="O1180:P1180"/>
    <mergeCell ref="R1180:S1180"/>
    <mergeCell ref="C1181:D1181"/>
    <mergeCell ref="F1181:G1181"/>
    <mergeCell ref="I1181:J1181"/>
    <mergeCell ref="L1181:M1181"/>
    <mergeCell ref="O1181:P1181"/>
    <mergeCell ref="R1181:S1181"/>
    <mergeCell ref="C1182:D1182"/>
    <mergeCell ref="F1182:G1182"/>
    <mergeCell ref="I1182:J1182"/>
    <mergeCell ref="L1182:M1182"/>
    <mergeCell ref="O1182:P1182"/>
    <mergeCell ref="R1182:S1182"/>
    <mergeCell ref="C1177:D1177"/>
    <mergeCell ref="F1177:G1177"/>
    <mergeCell ref="I1177:J1177"/>
    <mergeCell ref="L1177:M1177"/>
    <mergeCell ref="O1177:P1177"/>
    <mergeCell ref="R1177:S1177"/>
    <mergeCell ref="C1178:D1178"/>
    <mergeCell ref="F1178:G1178"/>
    <mergeCell ref="I1178:J1178"/>
    <mergeCell ref="L1178:M1178"/>
    <mergeCell ref="O1178:P1178"/>
    <mergeCell ref="R1178:S1178"/>
    <mergeCell ref="C1179:D1179"/>
    <mergeCell ref="F1179:G1179"/>
    <mergeCell ref="I1179:J1179"/>
    <mergeCell ref="L1179:M1179"/>
    <mergeCell ref="O1179:P1179"/>
    <mergeCell ref="R1179:S1179"/>
    <mergeCell ref="C1174:D1174"/>
    <mergeCell ref="F1174:G1174"/>
    <mergeCell ref="I1174:J1174"/>
    <mergeCell ref="L1174:M1174"/>
    <mergeCell ref="O1174:P1174"/>
    <mergeCell ref="R1174:S1174"/>
    <mergeCell ref="C1175:D1175"/>
    <mergeCell ref="F1175:G1175"/>
    <mergeCell ref="I1175:J1175"/>
    <mergeCell ref="L1175:M1175"/>
    <mergeCell ref="O1175:P1175"/>
    <mergeCell ref="R1175:S1175"/>
    <mergeCell ref="C1176:D1176"/>
    <mergeCell ref="F1176:G1176"/>
    <mergeCell ref="I1176:J1176"/>
    <mergeCell ref="L1176:M1176"/>
    <mergeCell ref="O1176:P1176"/>
    <mergeCell ref="R1176:S1176"/>
    <mergeCell ref="C1171:D1171"/>
    <mergeCell ref="F1171:G1171"/>
    <mergeCell ref="I1171:J1171"/>
    <mergeCell ref="L1171:M1171"/>
    <mergeCell ref="O1171:P1171"/>
    <mergeCell ref="R1171:S1171"/>
    <mergeCell ref="C1172:D1172"/>
    <mergeCell ref="F1172:G1172"/>
    <mergeCell ref="I1172:J1172"/>
    <mergeCell ref="L1172:M1172"/>
    <mergeCell ref="O1172:P1172"/>
    <mergeCell ref="R1172:S1172"/>
    <mergeCell ref="C1173:D1173"/>
    <mergeCell ref="F1173:G1173"/>
    <mergeCell ref="I1173:J1173"/>
    <mergeCell ref="L1173:M1173"/>
    <mergeCell ref="O1173:P1173"/>
    <mergeCell ref="R1173:S1173"/>
    <mergeCell ref="C1168:D1168"/>
    <mergeCell ref="F1168:G1168"/>
    <mergeCell ref="I1168:J1168"/>
    <mergeCell ref="L1168:M1168"/>
    <mergeCell ref="O1168:P1168"/>
    <mergeCell ref="R1168:S1168"/>
    <mergeCell ref="C1169:D1169"/>
    <mergeCell ref="F1169:G1169"/>
    <mergeCell ref="I1169:J1169"/>
    <mergeCell ref="L1169:M1169"/>
    <mergeCell ref="O1169:P1169"/>
    <mergeCell ref="R1169:S1169"/>
    <mergeCell ref="C1170:D1170"/>
    <mergeCell ref="F1170:G1170"/>
    <mergeCell ref="I1170:J1170"/>
    <mergeCell ref="L1170:M1170"/>
    <mergeCell ref="O1170:P1170"/>
    <mergeCell ref="R1170:S1170"/>
    <mergeCell ref="C1165:D1165"/>
    <mergeCell ref="F1165:G1165"/>
    <mergeCell ref="I1165:J1165"/>
    <mergeCell ref="L1165:M1165"/>
    <mergeCell ref="O1165:P1165"/>
    <mergeCell ref="R1165:S1165"/>
    <mergeCell ref="C1166:D1166"/>
    <mergeCell ref="F1166:G1166"/>
    <mergeCell ref="I1166:J1166"/>
    <mergeCell ref="L1166:M1166"/>
    <mergeCell ref="O1166:P1166"/>
    <mergeCell ref="R1166:S1166"/>
    <mergeCell ref="C1167:D1167"/>
    <mergeCell ref="F1167:G1167"/>
    <mergeCell ref="I1167:J1167"/>
    <mergeCell ref="L1167:M1167"/>
    <mergeCell ref="O1167:P1167"/>
    <mergeCell ref="R1167:S1167"/>
    <mergeCell ref="C1162:D1162"/>
    <mergeCell ref="F1162:G1162"/>
    <mergeCell ref="I1162:J1162"/>
    <mergeCell ref="L1162:M1162"/>
    <mergeCell ref="O1162:P1162"/>
    <mergeCell ref="R1162:S1162"/>
    <mergeCell ref="C1163:D1163"/>
    <mergeCell ref="F1163:G1163"/>
    <mergeCell ref="I1163:J1163"/>
    <mergeCell ref="L1163:M1163"/>
    <mergeCell ref="O1163:P1163"/>
    <mergeCell ref="R1163:S1163"/>
    <mergeCell ref="C1164:D1164"/>
    <mergeCell ref="F1164:G1164"/>
    <mergeCell ref="I1164:J1164"/>
    <mergeCell ref="L1164:M1164"/>
    <mergeCell ref="O1164:P1164"/>
    <mergeCell ref="R1164:S1164"/>
    <mergeCell ref="B1156:B1158"/>
    <mergeCell ref="C1158:D1158"/>
    <mergeCell ref="F1158:G1158"/>
    <mergeCell ref="I1158:J1158"/>
    <mergeCell ref="L1158:M1158"/>
    <mergeCell ref="O1158:P1158"/>
    <mergeCell ref="R1158:S1158"/>
    <mergeCell ref="C1159:D1159"/>
    <mergeCell ref="F1159:G1159"/>
    <mergeCell ref="I1159:J1159"/>
    <mergeCell ref="L1159:M1159"/>
    <mergeCell ref="O1159:P1159"/>
    <mergeCell ref="R1159:S1159"/>
    <mergeCell ref="L1115:M1115"/>
    <mergeCell ref="O1115:P1115"/>
    <mergeCell ref="R1115:S1115"/>
    <mergeCell ref="L1116:M1116"/>
    <mergeCell ref="O1116:P1116"/>
    <mergeCell ref="R1116:S1116"/>
    <mergeCell ref="L1117:M1117"/>
    <mergeCell ref="O1117:P1117"/>
    <mergeCell ref="R1117:S1117"/>
    <mergeCell ref="L1118:M1118"/>
    <mergeCell ref="O1118:P1118"/>
    <mergeCell ref="R1118:S1118"/>
    <mergeCell ref="C1115:D1115"/>
    <mergeCell ref="F1115:G1115"/>
    <mergeCell ref="I1115:J1115"/>
    <mergeCell ref="C1129:D1129"/>
    <mergeCell ref="C1116:D1116"/>
    <mergeCell ref="F1116:G1116"/>
    <mergeCell ref="I1116:J1116"/>
    <mergeCell ref="O1090:T1090"/>
    <mergeCell ref="I1090:N1090"/>
    <mergeCell ref="C1090:H1090"/>
    <mergeCell ref="C1091:E1091"/>
    <mergeCell ref="F1091:H1091"/>
    <mergeCell ref="I1091:K1091"/>
    <mergeCell ref="L1091:N1091"/>
    <mergeCell ref="O1091:Q1091"/>
    <mergeCell ref="R1091:T1091"/>
    <mergeCell ref="L1109:M1109"/>
    <mergeCell ref="O1109:P1109"/>
    <mergeCell ref="R1109:S1109"/>
    <mergeCell ref="L1110:M1110"/>
    <mergeCell ref="O1110:P1110"/>
    <mergeCell ref="R1110:S1110"/>
    <mergeCell ref="L1111:M1111"/>
    <mergeCell ref="O1111:P1111"/>
    <mergeCell ref="R1111:S1111"/>
    <mergeCell ref="L1097:M1097"/>
    <mergeCell ref="O1097:P1097"/>
    <mergeCell ref="R1097:S1097"/>
    <mergeCell ref="L1098:M1098"/>
    <mergeCell ref="O1098:P1098"/>
    <mergeCell ref="R1098:S1098"/>
    <mergeCell ref="L1099:M1099"/>
    <mergeCell ref="O1099:P1099"/>
    <mergeCell ref="R1099:S1099"/>
    <mergeCell ref="L1100:M1100"/>
    <mergeCell ref="O1100:P1100"/>
    <mergeCell ref="R1100:S1100"/>
    <mergeCell ref="L1101:M1101"/>
    <mergeCell ref="O1101:P1101"/>
    <mergeCell ref="L1112:M1112"/>
    <mergeCell ref="O1112:P1112"/>
    <mergeCell ref="R1112:S1112"/>
    <mergeCell ref="L1113:M1113"/>
    <mergeCell ref="O1113:P1113"/>
    <mergeCell ref="R1113:S1113"/>
    <mergeCell ref="L1114:M1114"/>
    <mergeCell ref="O1114:P1114"/>
    <mergeCell ref="R1114:S1114"/>
    <mergeCell ref="L1103:M1103"/>
    <mergeCell ref="O1103:P1103"/>
    <mergeCell ref="R1103:S1103"/>
    <mergeCell ref="L1104:M1104"/>
    <mergeCell ref="O1104:P1104"/>
    <mergeCell ref="R1104:S1104"/>
    <mergeCell ref="L1105:M1105"/>
    <mergeCell ref="O1105:P1105"/>
    <mergeCell ref="R1105:S1105"/>
    <mergeCell ref="L1106:M1106"/>
    <mergeCell ref="O1106:P1106"/>
    <mergeCell ref="R1106:S1106"/>
    <mergeCell ref="L1107:M1107"/>
    <mergeCell ref="O1107:P1107"/>
    <mergeCell ref="R1107:S1107"/>
    <mergeCell ref="L1108:M1108"/>
    <mergeCell ref="O1108:P1108"/>
    <mergeCell ref="R1108:S1108"/>
    <mergeCell ref="R1101:S1101"/>
    <mergeCell ref="L1102:M1102"/>
    <mergeCell ref="O1102:P1102"/>
    <mergeCell ref="R1102:S1102"/>
    <mergeCell ref="L1092:M1092"/>
    <mergeCell ref="O1092:P1092"/>
    <mergeCell ref="R1092:S1092"/>
    <mergeCell ref="L1093:M1093"/>
    <mergeCell ref="O1093:P1093"/>
    <mergeCell ref="R1093:S1093"/>
    <mergeCell ref="L1094:M1094"/>
    <mergeCell ref="O1094:P1094"/>
    <mergeCell ref="R1094:S1094"/>
    <mergeCell ref="L1095:M1095"/>
    <mergeCell ref="O1095:P1095"/>
    <mergeCell ref="R1095:S1095"/>
    <mergeCell ref="L1096:M1096"/>
    <mergeCell ref="O1096:P1096"/>
    <mergeCell ref="R1096:S1096"/>
    <mergeCell ref="C1084:D1084"/>
    <mergeCell ref="F1084:G1084"/>
    <mergeCell ref="I1084:J1084"/>
    <mergeCell ref="L1084:M1084"/>
    <mergeCell ref="O1084:P1084"/>
    <mergeCell ref="R1084:S1084"/>
    <mergeCell ref="C1085:D1085"/>
    <mergeCell ref="F1085:G1085"/>
    <mergeCell ref="I1085:J1085"/>
    <mergeCell ref="L1085:M1085"/>
    <mergeCell ref="O1085:P1085"/>
    <mergeCell ref="R1085:S1085"/>
    <mergeCell ref="C1057:H1057"/>
    <mergeCell ref="I1057:N1057"/>
    <mergeCell ref="O1057:T1057"/>
    <mergeCell ref="O1024:T1024"/>
    <mergeCell ref="I1024:N1024"/>
    <mergeCell ref="C1024:H1024"/>
    <mergeCell ref="C1025:E1025"/>
    <mergeCell ref="F1025:H1025"/>
    <mergeCell ref="I1025:K1025"/>
    <mergeCell ref="L1025:N1025"/>
    <mergeCell ref="O1025:Q1025"/>
    <mergeCell ref="R1025:T1025"/>
    <mergeCell ref="C1058:E1058"/>
    <mergeCell ref="F1058:H1058"/>
    <mergeCell ref="I1058:K1058"/>
    <mergeCell ref="L1058:N1058"/>
    <mergeCell ref="O1058:Q1058"/>
    <mergeCell ref="R1058:T1058"/>
    <mergeCell ref="C1081:D1081"/>
    <mergeCell ref="F1081:G1081"/>
    <mergeCell ref="I1081:J1081"/>
    <mergeCell ref="L1081:M1081"/>
    <mergeCell ref="O1081:P1081"/>
    <mergeCell ref="R1081:S1081"/>
    <mergeCell ref="C1082:D1082"/>
    <mergeCell ref="F1082:G1082"/>
    <mergeCell ref="I1082:J1082"/>
    <mergeCell ref="L1082:M1082"/>
    <mergeCell ref="O1082:P1082"/>
    <mergeCell ref="R1082:S1082"/>
    <mergeCell ref="C1083:D1083"/>
    <mergeCell ref="F1083:G1083"/>
    <mergeCell ref="I1083:J1083"/>
    <mergeCell ref="L1083:M1083"/>
    <mergeCell ref="O1083:P1083"/>
    <mergeCell ref="R1083:S1083"/>
    <mergeCell ref="C1078:D1078"/>
    <mergeCell ref="F1078:G1078"/>
    <mergeCell ref="I1078:J1078"/>
    <mergeCell ref="L1078:M1078"/>
    <mergeCell ref="O1078:P1078"/>
    <mergeCell ref="R1078:S1078"/>
    <mergeCell ref="C1079:D1079"/>
    <mergeCell ref="F1079:G1079"/>
    <mergeCell ref="I1079:J1079"/>
    <mergeCell ref="L1079:M1079"/>
    <mergeCell ref="O1079:P1079"/>
    <mergeCell ref="R1079:S1079"/>
    <mergeCell ref="C1080:D1080"/>
    <mergeCell ref="F1080:G1080"/>
    <mergeCell ref="I1080:J1080"/>
    <mergeCell ref="L1080:M1080"/>
    <mergeCell ref="O1080:P1080"/>
    <mergeCell ref="R1080:S1080"/>
    <mergeCell ref="C1075:D1075"/>
    <mergeCell ref="F1075:G1075"/>
    <mergeCell ref="I1075:J1075"/>
    <mergeCell ref="L1075:M1075"/>
    <mergeCell ref="O1075:P1075"/>
    <mergeCell ref="R1075:S1075"/>
    <mergeCell ref="C1076:D1076"/>
    <mergeCell ref="F1076:G1076"/>
    <mergeCell ref="I1076:J1076"/>
    <mergeCell ref="L1076:M1076"/>
    <mergeCell ref="O1076:P1076"/>
    <mergeCell ref="R1076:S1076"/>
    <mergeCell ref="C1077:D1077"/>
    <mergeCell ref="F1077:G1077"/>
    <mergeCell ref="I1077:J1077"/>
    <mergeCell ref="L1077:M1077"/>
    <mergeCell ref="O1077:P1077"/>
    <mergeCell ref="R1077:S1077"/>
    <mergeCell ref="C1072:D1072"/>
    <mergeCell ref="F1072:G1072"/>
    <mergeCell ref="I1072:J1072"/>
    <mergeCell ref="L1072:M1072"/>
    <mergeCell ref="O1072:P1072"/>
    <mergeCell ref="R1072:S1072"/>
    <mergeCell ref="C1073:D1073"/>
    <mergeCell ref="F1073:G1073"/>
    <mergeCell ref="I1073:J1073"/>
    <mergeCell ref="L1073:M1073"/>
    <mergeCell ref="O1073:P1073"/>
    <mergeCell ref="R1073:S1073"/>
    <mergeCell ref="C1074:D1074"/>
    <mergeCell ref="F1074:G1074"/>
    <mergeCell ref="I1074:J1074"/>
    <mergeCell ref="L1074:M1074"/>
    <mergeCell ref="O1074:P1074"/>
    <mergeCell ref="R1074:S1074"/>
    <mergeCell ref="C1069:D1069"/>
    <mergeCell ref="F1069:G1069"/>
    <mergeCell ref="I1069:J1069"/>
    <mergeCell ref="L1069:M1069"/>
    <mergeCell ref="O1069:P1069"/>
    <mergeCell ref="R1069:S1069"/>
    <mergeCell ref="C1070:D1070"/>
    <mergeCell ref="F1070:G1070"/>
    <mergeCell ref="I1070:J1070"/>
    <mergeCell ref="L1070:M1070"/>
    <mergeCell ref="O1070:P1070"/>
    <mergeCell ref="R1070:S1070"/>
    <mergeCell ref="C1071:D1071"/>
    <mergeCell ref="F1071:G1071"/>
    <mergeCell ref="I1071:J1071"/>
    <mergeCell ref="L1071:M1071"/>
    <mergeCell ref="O1071:P1071"/>
    <mergeCell ref="R1071:S1071"/>
    <mergeCell ref="I1065:J1065"/>
    <mergeCell ref="L1065:M1065"/>
    <mergeCell ref="O1065:P1065"/>
    <mergeCell ref="R1065:S1065"/>
    <mergeCell ref="C1066:D1066"/>
    <mergeCell ref="F1066:G1066"/>
    <mergeCell ref="I1066:J1066"/>
    <mergeCell ref="L1066:M1066"/>
    <mergeCell ref="O1066:P1066"/>
    <mergeCell ref="R1066:S1066"/>
    <mergeCell ref="C1067:D1067"/>
    <mergeCell ref="F1067:G1067"/>
    <mergeCell ref="I1067:J1067"/>
    <mergeCell ref="L1067:M1067"/>
    <mergeCell ref="O1067:P1067"/>
    <mergeCell ref="R1067:S1067"/>
    <mergeCell ref="C1068:D1068"/>
    <mergeCell ref="F1068:G1068"/>
    <mergeCell ref="I1068:J1068"/>
    <mergeCell ref="L1068:M1068"/>
    <mergeCell ref="O1068:P1068"/>
    <mergeCell ref="R1068:S1068"/>
    <mergeCell ref="B1057:B1059"/>
    <mergeCell ref="C1059:D1059"/>
    <mergeCell ref="F1059:G1059"/>
    <mergeCell ref="I1059:J1059"/>
    <mergeCell ref="L1059:M1059"/>
    <mergeCell ref="O1059:P1059"/>
    <mergeCell ref="R1059:S1059"/>
    <mergeCell ref="C1060:D1060"/>
    <mergeCell ref="F1060:G1060"/>
    <mergeCell ref="I1060:J1060"/>
    <mergeCell ref="L1060:M1060"/>
    <mergeCell ref="O1060:P1060"/>
    <mergeCell ref="R1060:S1060"/>
    <mergeCell ref="C1019:D1019"/>
    <mergeCell ref="F1019:G1019"/>
    <mergeCell ref="I1019:J1019"/>
    <mergeCell ref="L1019:M1019"/>
    <mergeCell ref="O1019:P1019"/>
    <mergeCell ref="R1019:S1019"/>
    <mergeCell ref="C1020:D1020"/>
    <mergeCell ref="F1020:G1020"/>
    <mergeCell ref="I1020:J1020"/>
    <mergeCell ref="L1020:M1020"/>
    <mergeCell ref="O1020:P1020"/>
    <mergeCell ref="R1020:S1020"/>
    <mergeCell ref="C1032:D1032"/>
    <mergeCell ref="F1032:G1032"/>
    <mergeCell ref="I1032:J1032"/>
    <mergeCell ref="L1032:M1032"/>
    <mergeCell ref="O1032:P1032"/>
    <mergeCell ref="R1032:S1032"/>
    <mergeCell ref="C1033:D1033"/>
    <mergeCell ref="C992:H992"/>
    <mergeCell ref="I992:N992"/>
    <mergeCell ref="O992:T992"/>
    <mergeCell ref="O960:T960"/>
    <mergeCell ref="I960:N960"/>
    <mergeCell ref="C960:H960"/>
    <mergeCell ref="C961:E961"/>
    <mergeCell ref="F961:H961"/>
    <mergeCell ref="I961:K961"/>
    <mergeCell ref="L961:N961"/>
    <mergeCell ref="O961:Q961"/>
    <mergeCell ref="R961:T961"/>
    <mergeCell ref="C993:E993"/>
    <mergeCell ref="F993:H993"/>
    <mergeCell ref="I993:K993"/>
    <mergeCell ref="L993:N993"/>
    <mergeCell ref="O993:Q993"/>
    <mergeCell ref="R993:T993"/>
    <mergeCell ref="I965:J965"/>
    <mergeCell ref="L965:M965"/>
    <mergeCell ref="O965:P965"/>
    <mergeCell ref="R965:S965"/>
    <mergeCell ref="C964:D964"/>
    <mergeCell ref="C962:D962"/>
    <mergeCell ref="F962:G962"/>
    <mergeCell ref="I962:J962"/>
    <mergeCell ref="L962:M962"/>
    <mergeCell ref="O962:P962"/>
    <mergeCell ref="R962:S962"/>
    <mergeCell ref="C963:D963"/>
    <mergeCell ref="F963:G963"/>
    <mergeCell ref="I963:J963"/>
    <mergeCell ref="C1016:D1016"/>
    <mergeCell ref="F1016:G1016"/>
    <mergeCell ref="I1016:J1016"/>
    <mergeCell ref="L1016:M1016"/>
    <mergeCell ref="O1016:P1016"/>
    <mergeCell ref="R1016:S1016"/>
    <mergeCell ref="C1017:D1017"/>
    <mergeCell ref="F1017:G1017"/>
    <mergeCell ref="I1017:J1017"/>
    <mergeCell ref="L1017:M1017"/>
    <mergeCell ref="O1017:P1017"/>
    <mergeCell ref="R1017:S1017"/>
    <mergeCell ref="C1018:D1018"/>
    <mergeCell ref="F1018:G1018"/>
    <mergeCell ref="I1018:J1018"/>
    <mergeCell ref="L1018:M1018"/>
    <mergeCell ref="O1018:P1018"/>
    <mergeCell ref="R1018:S1018"/>
    <mergeCell ref="C1013:D1013"/>
    <mergeCell ref="F1013:G1013"/>
    <mergeCell ref="I1013:J1013"/>
    <mergeCell ref="L1013:M1013"/>
    <mergeCell ref="O1013:P1013"/>
    <mergeCell ref="R1013:S1013"/>
    <mergeCell ref="C1014:D1014"/>
    <mergeCell ref="F1014:G1014"/>
    <mergeCell ref="I1014:J1014"/>
    <mergeCell ref="L1014:M1014"/>
    <mergeCell ref="O1014:P1014"/>
    <mergeCell ref="R1014:S1014"/>
    <mergeCell ref="C1015:D1015"/>
    <mergeCell ref="F1015:G1015"/>
    <mergeCell ref="I1015:J1015"/>
    <mergeCell ref="L1015:M1015"/>
    <mergeCell ref="O1015:P1015"/>
    <mergeCell ref="R1015:S1015"/>
    <mergeCell ref="C1010:D1010"/>
    <mergeCell ref="F1010:G1010"/>
    <mergeCell ref="I1010:J1010"/>
    <mergeCell ref="L1010:M1010"/>
    <mergeCell ref="O1010:P1010"/>
    <mergeCell ref="R1010:S1010"/>
    <mergeCell ref="C1011:D1011"/>
    <mergeCell ref="F1011:G1011"/>
    <mergeCell ref="I1011:J1011"/>
    <mergeCell ref="L1011:M1011"/>
    <mergeCell ref="O1011:P1011"/>
    <mergeCell ref="R1011:S1011"/>
    <mergeCell ref="C1012:D1012"/>
    <mergeCell ref="F1012:G1012"/>
    <mergeCell ref="I1012:J1012"/>
    <mergeCell ref="L1012:M1012"/>
    <mergeCell ref="O1012:P1012"/>
    <mergeCell ref="R1012:S1012"/>
    <mergeCell ref="C1007:D1007"/>
    <mergeCell ref="F1007:G1007"/>
    <mergeCell ref="I1007:J1007"/>
    <mergeCell ref="L1007:M1007"/>
    <mergeCell ref="O1007:P1007"/>
    <mergeCell ref="R1007:S1007"/>
    <mergeCell ref="C1008:D1008"/>
    <mergeCell ref="F1008:G1008"/>
    <mergeCell ref="I1008:J1008"/>
    <mergeCell ref="L1008:M1008"/>
    <mergeCell ref="O1008:P1008"/>
    <mergeCell ref="R1008:S1008"/>
    <mergeCell ref="C1009:D1009"/>
    <mergeCell ref="F1009:G1009"/>
    <mergeCell ref="I1009:J1009"/>
    <mergeCell ref="L1009:M1009"/>
    <mergeCell ref="O1009:P1009"/>
    <mergeCell ref="R1009:S1009"/>
    <mergeCell ref="C1004:D1004"/>
    <mergeCell ref="F1004:G1004"/>
    <mergeCell ref="I1004:J1004"/>
    <mergeCell ref="L1004:M1004"/>
    <mergeCell ref="O1004:P1004"/>
    <mergeCell ref="R1004:S1004"/>
    <mergeCell ref="C1005:D1005"/>
    <mergeCell ref="F1005:G1005"/>
    <mergeCell ref="I1005:J1005"/>
    <mergeCell ref="L1005:M1005"/>
    <mergeCell ref="O1005:P1005"/>
    <mergeCell ref="R1005:S1005"/>
    <mergeCell ref="C1006:D1006"/>
    <mergeCell ref="F1006:G1006"/>
    <mergeCell ref="I1006:J1006"/>
    <mergeCell ref="L1006:M1006"/>
    <mergeCell ref="O1006:P1006"/>
    <mergeCell ref="R1006:S1006"/>
    <mergeCell ref="C1001:D1001"/>
    <mergeCell ref="F1001:G1001"/>
    <mergeCell ref="I1001:J1001"/>
    <mergeCell ref="L1001:M1001"/>
    <mergeCell ref="O1001:P1001"/>
    <mergeCell ref="R1001:S1001"/>
    <mergeCell ref="C1002:D1002"/>
    <mergeCell ref="F1002:G1002"/>
    <mergeCell ref="I1002:J1002"/>
    <mergeCell ref="L1002:M1002"/>
    <mergeCell ref="O1002:P1002"/>
    <mergeCell ref="R1002:S1002"/>
    <mergeCell ref="C1003:D1003"/>
    <mergeCell ref="F1003:G1003"/>
    <mergeCell ref="I1003:J1003"/>
    <mergeCell ref="L1003:M1003"/>
    <mergeCell ref="O1003:P1003"/>
    <mergeCell ref="R1003:S1003"/>
    <mergeCell ref="I997:J997"/>
    <mergeCell ref="L997:M997"/>
    <mergeCell ref="O997:P997"/>
    <mergeCell ref="R997:S997"/>
    <mergeCell ref="C998:D998"/>
    <mergeCell ref="F998:G998"/>
    <mergeCell ref="I998:J998"/>
    <mergeCell ref="L998:M998"/>
    <mergeCell ref="O998:P998"/>
    <mergeCell ref="R998:S998"/>
    <mergeCell ref="C999:D999"/>
    <mergeCell ref="F999:G999"/>
    <mergeCell ref="I999:J999"/>
    <mergeCell ref="L999:M999"/>
    <mergeCell ref="O999:P999"/>
    <mergeCell ref="R999:S999"/>
    <mergeCell ref="C1000:D1000"/>
    <mergeCell ref="F1000:G1000"/>
    <mergeCell ref="I1000:J1000"/>
    <mergeCell ref="L1000:M1000"/>
    <mergeCell ref="O1000:P1000"/>
    <mergeCell ref="R1000:S1000"/>
    <mergeCell ref="B992:B994"/>
    <mergeCell ref="C994:D994"/>
    <mergeCell ref="F994:G994"/>
    <mergeCell ref="I994:J994"/>
    <mergeCell ref="L994:M994"/>
    <mergeCell ref="O994:P994"/>
    <mergeCell ref="R994:S994"/>
    <mergeCell ref="C995:D995"/>
    <mergeCell ref="F995:G995"/>
    <mergeCell ref="I995:J995"/>
    <mergeCell ref="L995:M995"/>
    <mergeCell ref="O995:P995"/>
    <mergeCell ref="R995:S995"/>
    <mergeCell ref="C955:D955"/>
    <mergeCell ref="F955:G955"/>
    <mergeCell ref="I955:J955"/>
    <mergeCell ref="L955:M955"/>
    <mergeCell ref="O955:P955"/>
    <mergeCell ref="R955:S955"/>
    <mergeCell ref="C956:D956"/>
    <mergeCell ref="F956:G956"/>
    <mergeCell ref="I956:J956"/>
    <mergeCell ref="L956:M956"/>
    <mergeCell ref="O956:P956"/>
    <mergeCell ref="R956:S956"/>
    <mergeCell ref="B960:B962"/>
    <mergeCell ref="I964:J964"/>
    <mergeCell ref="L964:M964"/>
    <mergeCell ref="O964:P964"/>
    <mergeCell ref="R964:S964"/>
    <mergeCell ref="C965:D965"/>
    <mergeCell ref="F965:G965"/>
    <mergeCell ref="L896:N896"/>
    <mergeCell ref="O896:Q896"/>
    <mergeCell ref="R896:T896"/>
    <mergeCell ref="C929:E929"/>
    <mergeCell ref="F929:H929"/>
    <mergeCell ref="I929:K929"/>
    <mergeCell ref="L929:N929"/>
    <mergeCell ref="O929:Q929"/>
    <mergeCell ref="R929:T929"/>
    <mergeCell ref="R898:S898"/>
    <mergeCell ref="C899:D899"/>
    <mergeCell ref="F899:G899"/>
    <mergeCell ref="I899:J899"/>
    <mergeCell ref="L899:M899"/>
    <mergeCell ref="O899:P899"/>
    <mergeCell ref="R899:S899"/>
    <mergeCell ref="C900:D900"/>
    <mergeCell ref="F900:G900"/>
    <mergeCell ref="I900:J900"/>
    <mergeCell ref="L900:M900"/>
    <mergeCell ref="O900:P900"/>
    <mergeCell ref="R900:S900"/>
    <mergeCell ref="C904:D904"/>
    <mergeCell ref="F897:G897"/>
    <mergeCell ref="I897:J897"/>
    <mergeCell ref="L897:M897"/>
    <mergeCell ref="O897:P897"/>
    <mergeCell ref="R897:S897"/>
    <mergeCell ref="C898:D898"/>
    <mergeCell ref="F898:G898"/>
    <mergeCell ref="I898:J898"/>
    <mergeCell ref="L898:M898"/>
    <mergeCell ref="C952:D952"/>
    <mergeCell ref="F952:G952"/>
    <mergeCell ref="I952:J952"/>
    <mergeCell ref="L952:M952"/>
    <mergeCell ref="O952:P952"/>
    <mergeCell ref="R952:S952"/>
    <mergeCell ref="C953:D953"/>
    <mergeCell ref="F953:G953"/>
    <mergeCell ref="I953:J953"/>
    <mergeCell ref="L953:M953"/>
    <mergeCell ref="O953:P953"/>
    <mergeCell ref="R953:S953"/>
    <mergeCell ref="C954:D954"/>
    <mergeCell ref="F954:G954"/>
    <mergeCell ref="I954:J954"/>
    <mergeCell ref="L954:M954"/>
    <mergeCell ref="O954:P954"/>
    <mergeCell ref="R954:S954"/>
    <mergeCell ref="C949:D949"/>
    <mergeCell ref="F949:G949"/>
    <mergeCell ref="I949:J949"/>
    <mergeCell ref="L949:M949"/>
    <mergeCell ref="O949:P949"/>
    <mergeCell ref="R949:S949"/>
    <mergeCell ref="C950:D950"/>
    <mergeCell ref="F950:G950"/>
    <mergeCell ref="I950:J950"/>
    <mergeCell ref="L950:M950"/>
    <mergeCell ref="O950:P950"/>
    <mergeCell ref="R950:S950"/>
    <mergeCell ref="C951:D951"/>
    <mergeCell ref="F951:G951"/>
    <mergeCell ref="I951:J951"/>
    <mergeCell ref="L951:M951"/>
    <mergeCell ref="O951:P951"/>
    <mergeCell ref="R951:S951"/>
    <mergeCell ref="C946:D946"/>
    <mergeCell ref="F946:G946"/>
    <mergeCell ref="I946:J946"/>
    <mergeCell ref="L946:M946"/>
    <mergeCell ref="O946:P946"/>
    <mergeCell ref="R946:S946"/>
    <mergeCell ref="C947:D947"/>
    <mergeCell ref="F947:G947"/>
    <mergeCell ref="I947:J947"/>
    <mergeCell ref="L947:M947"/>
    <mergeCell ref="O947:P947"/>
    <mergeCell ref="R947:S947"/>
    <mergeCell ref="C948:D948"/>
    <mergeCell ref="F948:G948"/>
    <mergeCell ref="I948:J948"/>
    <mergeCell ref="L948:M948"/>
    <mergeCell ref="O948:P948"/>
    <mergeCell ref="R948:S948"/>
    <mergeCell ref="C943:D943"/>
    <mergeCell ref="F943:G943"/>
    <mergeCell ref="I943:J943"/>
    <mergeCell ref="L943:M943"/>
    <mergeCell ref="O943:P943"/>
    <mergeCell ref="R943:S943"/>
    <mergeCell ref="C944:D944"/>
    <mergeCell ref="F944:G944"/>
    <mergeCell ref="I944:J944"/>
    <mergeCell ref="L944:M944"/>
    <mergeCell ref="O944:P944"/>
    <mergeCell ref="R944:S944"/>
    <mergeCell ref="C945:D945"/>
    <mergeCell ref="F945:G945"/>
    <mergeCell ref="I945:J945"/>
    <mergeCell ref="L945:M945"/>
    <mergeCell ref="O945:P945"/>
    <mergeCell ref="R945:S945"/>
    <mergeCell ref="C940:D940"/>
    <mergeCell ref="F940:G940"/>
    <mergeCell ref="I940:J940"/>
    <mergeCell ref="L940:M940"/>
    <mergeCell ref="O940:P940"/>
    <mergeCell ref="R940:S940"/>
    <mergeCell ref="C941:D941"/>
    <mergeCell ref="F941:G941"/>
    <mergeCell ref="I941:J941"/>
    <mergeCell ref="L941:M941"/>
    <mergeCell ref="O941:P941"/>
    <mergeCell ref="R941:S941"/>
    <mergeCell ref="C942:D942"/>
    <mergeCell ref="F942:G942"/>
    <mergeCell ref="I942:J942"/>
    <mergeCell ref="L942:M942"/>
    <mergeCell ref="O942:P942"/>
    <mergeCell ref="R942:S942"/>
    <mergeCell ref="C937:D937"/>
    <mergeCell ref="F937:G937"/>
    <mergeCell ref="I937:J937"/>
    <mergeCell ref="L937:M937"/>
    <mergeCell ref="O937:P937"/>
    <mergeCell ref="R937:S937"/>
    <mergeCell ref="C938:D938"/>
    <mergeCell ref="F938:G938"/>
    <mergeCell ref="I938:J938"/>
    <mergeCell ref="L938:M938"/>
    <mergeCell ref="O938:P938"/>
    <mergeCell ref="R938:S938"/>
    <mergeCell ref="C939:D939"/>
    <mergeCell ref="F939:G939"/>
    <mergeCell ref="I939:J939"/>
    <mergeCell ref="L939:M939"/>
    <mergeCell ref="O939:P939"/>
    <mergeCell ref="R939:S939"/>
    <mergeCell ref="C934:D934"/>
    <mergeCell ref="F934:G934"/>
    <mergeCell ref="I934:J934"/>
    <mergeCell ref="L934:M934"/>
    <mergeCell ref="O934:P934"/>
    <mergeCell ref="R934:S934"/>
    <mergeCell ref="C935:D935"/>
    <mergeCell ref="F935:G935"/>
    <mergeCell ref="I935:J935"/>
    <mergeCell ref="L935:M935"/>
    <mergeCell ref="O935:P935"/>
    <mergeCell ref="R935:S935"/>
    <mergeCell ref="C936:D936"/>
    <mergeCell ref="F936:G936"/>
    <mergeCell ref="I936:J936"/>
    <mergeCell ref="L936:M936"/>
    <mergeCell ref="O936:P936"/>
    <mergeCell ref="R936:S936"/>
    <mergeCell ref="C931:D931"/>
    <mergeCell ref="F931:G931"/>
    <mergeCell ref="I931:J931"/>
    <mergeCell ref="L931:M931"/>
    <mergeCell ref="O931:P931"/>
    <mergeCell ref="R931:S931"/>
    <mergeCell ref="C932:D932"/>
    <mergeCell ref="F932:G932"/>
    <mergeCell ref="I932:J932"/>
    <mergeCell ref="L932:M932"/>
    <mergeCell ref="O932:P932"/>
    <mergeCell ref="R932:S932"/>
    <mergeCell ref="C933:D933"/>
    <mergeCell ref="F933:G933"/>
    <mergeCell ref="I933:J933"/>
    <mergeCell ref="L933:M933"/>
    <mergeCell ref="O933:P933"/>
    <mergeCell ref="R933:S933"/>
    <mergeCell ref="C830:E830"/>
    <mergeCell ref="F830:H830"/>
    <mergeCell ref="I830:K830"/>
    <mergeCell ref="L830:N830"/>
    <mergeCell ref="O830:Q830"/>
    <mergeCell ref="R830:T830"/>
    <mergeCell ref="C930:D930"/>
    <mergeCell ref="F930:G930"/>
    <mergeCell ref="I930:J930"/>
    <mergeCell ref="L930:M930"/>
    <mergeCell ref="O930:P930"/>
    <mergeCell ref="R930:S930"/>
    <mergeCell ref="C888:D888"/>
    <mergeCell ref="F888:G888"/>
    <mergeCell ref="I888:J888"/>
    <mergeCell ref="L888:M888"/>
    <mergeCell ref="O888:P888"/>
    <mergeCell ref="R888:S888"/>
    <mergeCell ref="C889:D889"/>
    <mergeCell ref="F889:G889"/>
    <mergeCell ref="I889:J889"/>
    <mergeCell ref="L889:M889"/>
    <mergeCell ref="O889:P889"/>
    <mergeCell ref="R889:S889"/>
    <mergeCell ref="C890:D890"/>
    <mergeCell ref="F890:G890"/>
    <mergeCell ref="I890:J890"/>
    <mergeCell ref="L890:M890"/>
    <mergeCell ref="O890:P890"/>
    <mergeCell ref="R890:S890"/>
    <mergeCell ref="C885:D885"/>
    <mergeCell ref="F885:G885"/>
    <mergeCell ref="I885:J885"/>
    <mergeCell ref="L885:M885"/>
    <mergeCell ref="O885:P885"/>
    <mergeCell ref="R885:S885"/>
    <mergeCell ref="C886:D886"/>
    <mergeCell ref="F886:G886"/>
    <mergeCell ref="I886:J886"/>
    <mergeCell ref="L886:M886"/>
    <mergeCell ref="O886:P886"/>
    <mergeCell ref="R886:S886"/>
    <mergeCell ref="C887:D887"/>
    <mergeCell ref="F887:G887"/>
    <mergeCell ref="I887:J887"/>
    <mergeCell ref="L887:M887"/>
    <mergeCell ref="O887:P887"/>
    <mergeCell ref="R887:S887"/>
    <mergeCell ref="C882:D882"/>
    <mergeCell ref="F882:G882"/>
    <mergeCell ref="I882:J882"/>
    <mergeCell ref="L882:M882"/>
    <mergeCell ref="O882:P882"/>
    <mergeCell ref="R882:S882"/>
    <mergeCell ref="C883:D883"/>
    <mergeCell ref="F883:G883"/>
    <mergeCell ref="I883:J883"/>
    <mergeCell ref="L883:M883"/>
    <mergeCell ref="O883:P883"/>
    <mergeCell ref="R883:S883"/>
    <mergeCell ref="C884:D884"/>
    <mergeCell ref="F884:G884"/>
    <mergeCell ref="I884:J884"/>
    <mergeCell ref="L884:M884"/>
    <mergeCell ref="O884:P884"/>
    <mergeCell ref="R884:S884"/>
    <mergeCell ref="C879:D879"/>
    <mergeCell ref="F879:G879"/>
    <mergeCell ref="I879:J879"/>
    <mergeCell ref="L879:M879"/>
    <mergeCell ref="O879:P879"/>
    <mergeCell ref="R879:S879"/>
    <mergeCell ref="C880:D880"/>
    <mergeCell ref="F880:G880"/>
    <mergeCell ref="I880:J880"/>
    <mergeCell ref="L880:M880"/>
    <mergeCell ref="O880:P880"/>
    <mergeCell ref="R880:S880"/>
    <mergeCell ref="C881:D881"/>
    <mergeCell ref="F881:G881"/>
    <mergeCell ref="I881:J881"/>
    <mergeCell ref="L881:M881"/>
    <mergeCell ref="O881:P881"/>
    <mergeCell ref="R881:S881"/>
    <mergeCell ref="C876:D876"/>
    <mergeCell ref="F876:G876"/>
    <mergeCell ref="I876:J876"/>
    <mergeCell ref="L876:M876"/>
    <mergeCell ref="O876:P876"/>
    <mergeCell ref="R876:S876"/>
    <mergeCell ref="C877:D877"/>
    <mergeCell ref="F877:G877"/>
    <mergeCell ref="I877:J877"/>
    <mergeCell ref="L877:M877"/>
    <mergeCell ref="O877:P877"/>
    <mergeCell ref="R877:S877"/>
    <mergeCell ref="C878:D878"/>
    <mergeCell ref="F878:G878"/>
    <mergeCell ref="I878:J878"/>
    <mergeCell ref="L878:M878"/>
    <mergeCell ref="O878:P878"/>
    <mergeCell ref="R878:S878"/>
    <mergeCell ref="C873:D873"/>
    <mergeCell ref="F873:G873"/>
    <mergeCell ref="I873:J873"/>
    <mergeCell ref="L873:M873"/>
    <mergeCell ref="O873:P873"/>
    <mergeCell ref="R873:S873"/>
    <mergeCell ref="C874:D874"/>
    <mergeCell ref="F874:G874"/>
    <mergeCell ref="I874:J874"/>
    <mergeCell ref="L874:M874"/>
    <mergeCell ref="O874:P874"/>
    <mergeCell ref="R874:S874"/>
    <mergeCell ref="C875:D875"/>
    <mergeCell ref="F875:G875"/>
    <mergeCell ref="I875:J875"/>
    <mergeCell ref="L875:M875"/>
    <mergeCell ref="O875:P875"/>
    <mergeCell ref="R875:S875"/>
    <mergeCell ref="I869:J869"/>
    <mergeCell ref="L869:M869"/>
    <mergeCell ref="O869:P869"/>
    <mergeCell ref="R869:S869"/>
    <mergeCell ref="C870:D870"/>
    <mergeCell ref="F870:G870"/>
    <mergeCell ref="I870:J870"/>
    <mergeCell ref="L870:M870"/>
    <mergeCell ref="O870:P870"/>
    <mergeCell ref="R870:S870"/>
    <mergeCell ref="C871:D871"/>
    <mergeCell ref="F871:G871"/>
    <mergeCell ref="I871:J871"/>
    <mergeCell ref="L871:M871"/>
    <mergeCell ref="O871:P871"/>
    <mergeCell ref="R871:S871"/>
    <mergeCell ref="C872:D872"/>
    <mergeCell ref="F872:G872"/>
    <mergeCell ref="I872:J872"/>
    <mergeCell ref="L872:M872"/>
    <mergeCell ref="O872:P872"/>
    <mergeCell ref="R872:S872"/>
    <mergeCell ref="C864:D864"/>
    <mergeCell ref="F864:G864"/>
    <mergeCell ref="I864:J864"/>
    <mergeCell ref="L864:M864"/>
    <mergeCell ref="O864:P864"/>
    <mergeCell ref="R864:S864"/>
    <mergeCell ref="C865:D865"/>
    <mergeCell ref="F865:G865"/>
    <mergeCell ref="I865:J865"/>
    <mergeCell ref="L865:M865"/>
    <mergeCell ref="O865:P865"/>
    <mergeCell ref="R865:S865"/>
    <mergeCell ref="O862:T862"/>
    <mergeCell ref="C863:E863"/>
    <mergeCell ref="F863:H863"/>
    <mergeCell ref="I863:K863"/>
    <mergeCell ref="L863:N863"/>
    <mergeCell ref="O863:Q863"/>
    <mergeCell ref="R863:T863"/>
    <mergeCell ref="C823:D823"/>
    <mergeCell ref="F823:G823"/>
    <mergeCell ref="I823:J823"/>
    <mergeCell ref="L823:M823"/>
    <mergeCell ref="O823:P823"/>
    <mergeCell ref="R823:S823"/>
    <mergeCell ref="C824:D824"/>
    <mergeCell ref="F824:G824"/>
    <mergeCell ref="I824:J824"/>
    <mergeCell ref="L824:M824"/>
    <mergeCell ref="O824:P824"/>
    <mergeCell ref="R824:S824"/>
    <mergeCell ref="O796:T796"/>
    <mergeCell ref="C764:E764"/>
    <mergeCell ref="F764:H764"/>
    <mergeCell ref="I764:K764"/>
    <mergeCell ref="L764:N764"/>
    <mergeCell ref="O764:Q764"/>
    <mergeCell ref="R764:T764"/>
    <mergeCell ref="C797:E797"/>
    <mergeCell ref="F797:H797"/>
    <mergeCell ref="I797:K797"/>
    <mergeCell ref="L797:N797"/>
    <mergeCell ref="O797:Q797"/>
    <mergeCell ref="R797:T797"/>
    <mergeCell ref="C820:D820"/>
    <mergeCell ref="F820:G820"/>
    <mergeCell ref="I820:J820"/>
    <mergeCell ref="L820:M820"/>
    <mergeCell ref="O820:P820"/>
    <mergeCell ref="R820:S820"/>
    <mergeCell ref="C821:D821"/>
    <mergeCell ref="F821:G821"/>
    <mergeCell ref="I821:J821"/>
    <mergeCell ref="L821:M821"/>
    <mergeCell ref="O821:P821"/>
    <mergeCell ref="R821:S821"/>
    <mergeCell ref="C822:D822"/>
    <mergeCell ref="F822:G822"/>
    <mergeCell ref="I822:J822"/>
    <mergeCell ref="L822:M822"/>
    <mergeCell ref="O822:P822"/>
    <mergeCell ref="R822:S822"/>
    <mergeCell ref="C817:D817"/>
    <mergeCell ref="F817:G817"/>
    <mergeCell ref="I817:J817"/>
    <mergeCell ref="L817:M817"/>
    <mergeCell ref="O817:P817"/>
    <mergeCell ref="R817:S817"/>
    <mergeCell ref="C818:D818"/>
    <mergeCell ref="F818:G818"/>
    <mergeCell ref="I818:J818"/>
    <mergeCell ref="L818:M818"/>
    <mergeCell ref="O818:P818"/>
    <mergeCell ref="R818:S818"/>
    <mergeCell ref="C819:D819"/>
    <mergeCell ref="F819:G819"/>
    <mergeCell ref="I819:J819"/>
    <mergeCell ref="L819:M819"/>
    <mergeCell ref="O819:P819"/>
    <mergeCell ref="R819:S819"/>
    <mergeCell ref="C814:D814"/>
    <mergeCell ref="F814:G814"/>
    <mergeCell ref="I814:J814"/>
    <mergeCell ref="L814:M814"/>
    <mergeCell ref="O814:P814"/>
    <mergeCell ref="R814:S814"/>
    <mergeCell ref="C815:D815"/>
    <mergeCell ref="F815:G815"/>
    <mergeCell ref="I815:J815"/>
    <mergeCell ref="L815:M815"/>
    <mergeCell ref="O815:P815"/>
    <mergeCell ref="R815:S815"/>
    <mergeCell ref="C816:D816"/>
    <mergeCell ref="F816:G816"/>
    <mergeCell ref="I816:J816"/>
    <mergeCell ref="L816:M816"/>
    <mergeCell ref="O816:P816"/>
    <mergeCell ref="R816:S816"/>
    <mergeCell ref="C811:D811"/>
    <mergeCell ref="F811:G811"/>
    <mergeCell ref="I811:J811"/>
    <mergeCell ref="L811:M811"/>
    <mergeCell ref="O811:P811"/>
    <mergeCell ref="R811:S811"/>
    <mergeCell ref="C812:D812"/>
    <mergeCell ref="F812:G812"/>
    <mergeCell ref="I812:J812"/>
    <mergeCell ref="L812:M812"/>
    <mergeCell ref="O812:P812"/>
    <mergeCell ref="R812:S812"/>
    <mergeCell ref="C813:D813"/>
    <mergeCell ref="F813:G813"/>
    <mergeCell ref="I813:J813"/>
    <mergeCell ref="L813:M813"/>
    <mergeCell ref="O813:P813"/>
    <mergeCell ref="R813:S813"/>
    <mergeCell ref="C808:D808"/>
    <mergeCell ref="F808:G808"/>
    <mergeCell ref="I808:J808"/>
    <mergeCell ref="L808:M808"/>
    <mergeCell ref="O808:P808"/>
    <mergeCell ref="R808:S808"/>
    <mergeCell ref="C809:D809"/>
    <mergeCell ref="F809:G809"/>
    <mergeCell ref="I809:J809"/>
    <mergeCell ref="L809:M809"/>
    <mergeCell ref="O809:P809"/>
    <mergeCell ref="R809:S809"/>
    <mergeCell ref="C810:D810"/>
    <mergeCell ref="F810:G810"/>
    <mergeCell ref="I810:J810"/>
    <mergeCell ref="L810:M810"/>
    <mergeCell ref="O810:P810"/>
    <mergeCell ref="R810:S810"/>
    <mergeCell ref="C805:D805"/>
    <mergeCell ref="F805:G805"/>
    <mergeCell ref="I805:J805"/>
    <mergeCell ref="L805:M805"/>
    <mergeCell ref="O805:P805"/>
    <mergeCell ref="R805:S805"/>
    <mergeCell ref="C806:D806"/>
    <mergeCell ref="F806:G806"/>
    <mergeCell ref="I806:J806"/>
    <mergeCell ref="L806:M806"/>
    <mergeCell ref="O806:P806"/>
    <mergeCell ref="R806:S806"/>
    <mergeCell ref="C807:D807"/>
    <mergeCell ref="F807:G807"/>
    <mergeCell ref="I807:J807"/>
    <mergeCell ref="L807:M807"/>
    <mergeCell ref="O807:P807"/>
    <mergeCell ref="R807:S807"/>
    <mergeCell ref="F767:G767"/>
    <mergeCell ref="I767:J767"/>
    <mergeCell ref="L767:M767"/>
    <mergeCell ref="O765:P765"/>
    <mergeCell ref="I802:J802"/>
    <mergeCell ref="L802:M802"/>
    <mergeCell ref="O802:P802"/>
    <mergeCell ref="R802:S802"/>
    <mergeCell ref="C803:D803"/>
    <mergeCell ref="F803:G803"/>
    <mergeCell ref="I803:J803"/>
    <mergeCell ref="L803:M803"/>
    <mergeCell ref="O803:P803"/>
    <mergeCell ref="R803:S803"/>
    <mergeCell ref="C804:D804"/>
    <mergeCell ref="F804:G804"/>
    <mergeCell ref="I804:J804"/>
    <mergeCell ref="L804:M804"/>
    <mergeCell ref="O804:P804"/>
    <mergeCell ref="R804:S804"/>
    <mergeCell ref="R765:S765"/>
    <mergeCell ref="R778:S778"/>
    <mergeCell ref="C775:D775"/>
    <mergeCell ref="F775:G775"/>
    <mergeCell ref="I775:J775"/>
    <mergeCell ref="L775:M775"/>
    <mergeCell ref="O775:P775"/>
    <mergeCell ref="R775:S775"/>
    <mergeCell ref="C776:D776"/>
    <mergeCell ref="F776:G776"/>
    <mergeCell ref="I776:J776"/>
    <mergeCell ref="L776:M776"/>
    <mergeCell ref="O699:P699"/>
    <mergeCell ref="R699:S699"/>
    <mergeCell ref="C700:D700"/>
    <mergeCell ref="F700:G700"/>
    <mergeCell ref="C798:D798"/>
    <mergeCell ref="F798:G798"/>
    <mergeCell ref="I798:J798"/>
    <mergeCell ref="L798:M798"/>
    <mergeCell ref="O798:P798"/>
    <mergeCell ref="R798:S798"/>
    <mergeCell ref="C799:D799"/>
    <mergeCell ref="F799:G799"/>
    <mergeCell ref="I799:J799"/>
    <mergeCell ref="L799:M799"/>
    <mergeCell ref="O799:P799"/>
    <mergeCell ref="R799:S799"/>
    <mergeCell ref="C757:D757"/>
    <mergeCell ref="F757:G757"/>
    <mergeCell ref="I757:J757"/>
    <mergeCell ref="L757:M757"/>
    <mergeCell ref="O757:P757"/>
    <mergeCell ref="R757:S757"/>
    <mergeCell ref="C758:D758"/>
    <mergeCell ref="F758:G758"/>
    <mergeCell ref="I758:J758"/>
    <mergeCell ref="L758:M758"/>
    <mergeCell ref="O758:P758"/>
    <mergeCell ref="R758:S758"/>
    <mergeCell ref="L766:M766"/>
    <mergeCell ref="O766:P766"/>
    <mergeCell ref="R766:S766"/>
    <mergeCell ref="C767:D767"/>
    <mergeCell ref="C731:E731"/>
    <mergeCell ref="F731:H731"/>
    <mergeCell ref="I731:K731"/>
    <mergeCell ref="L731:N731"/>
    <mergeCell ref="O731:Q731"/>
    <mergeCell ref="R731:T731"/>
    <mergeCell ref="C701:D701"/>
    <mergeCell ref="F701:G701"/>
    <mergeCell ref="I701:J701"/>
    <mergeCell ref="L701:M701"/>
    <mergeCell ref="O701:P701"/>
    <mergeCell ref="R701:S701"/>
    <mergeCell ref="C702:D702"/>
    <mergeCell ref="F702:G702"/>
    <mergeCell ref="I702:J702"/>
    <mergeCell ref="L702:M702"/>
    <mergeCell ref="O702:P702"/>
    <mergeCell ref="R702:S702"/>
    <mergeCell ref="C706:D706"/>
    <mergeCell ref="F706:G706"/>
    <mergeCell ref="I706:J706"/>
    <mergeCell ref="L706:M706"/>
    <mergeCell ref="O706:P706"/>
    <mergeCell ref="R706:S706"/>
    <mergeCell ref="C703:D703"/>
    <mergeCell ref="F703:G703"/>
    <mergeCell ref="I703:J703"/>
    <mergeCell ref="L703:M703"/>
    <mergeCell ref="O703:P703"/>
    <mergeCell ref="R703:S703"/>
    <mergeCell ref="C704:D704"/>
    <mergeCell ref="F704:G704"/>
    <mergeCell ref="C754:D754"/>
    <mergeCell ref="F754:G754"/>
    <mergeCell ref="I754:J754"/>
    <mergeCell ref="L754:M754"/>
    <mergeCell ref="O754:P754"/>
    <mergeCell ref="R754:S754"/>
    <mergeCell ref="C755:D755"/>
    <mergeCell ref="F755:G755"/>
    <mergeCell ref="I755:J755"/>
    <mergeCell ref="L755:M755"/>
    <mergeCell ref="O755:P755"/>
    <mergeCell ref="R755:S755"/>
    <mergeCell ref="C756:D756"/>
    <mergeCell ref="F756:G756"/>
    <mergeCell ref="I756:J756"/>
    <mergeCell ref="L756:M756"/>
    <mergeCell ref="O756:P756"/>
    <mergeCell ref="R756:S756"/>
    <mergeCell ref="C751:D751"/>
    <mergeCell ref="F751:G751"/>
    <mergeCell ref="I751:J751"/>
    <mergeCell ref="L751:M751"/>
    <mergeCell ref="O751:P751"/>
    <mergeCell ref="R751:S751"/>
    <mergeCell ref="C752:D752"/>
    <mergeCell ref="F752:G752"/>
    <mergeCell ref="I752:J752"/>
    <mergeCell ref="L752:M752"/>
    <mergeCell ref="O752:P752"/>
    <mergeCell ref="R752:S752"/>
    <mergeCell ref="C753:D753"/>
    <mergeCell ref="F753:G753"/>
    <mergeCell ref="I753:J753"/>
    <mergeCell ref="L753:M753"/>
    <mergeCell ref="O753:P753"/>
    <mergeCell ref="R753:S753"/>
    <mergeCell ref="C748:D748"/>
    <mergeCell ref="F748:G748"/>
    <mergeCell ref="I748:J748"/>
    <mergeCell ref="L748:M748"/>
    <mergeCell ref="O748:P748"/>
    <mergeCell ref="R748:S748"/>
    <mergeCell ref="C749:D749"/>
    <mergeCell ref="F749:G749"/>
    <mergeCell ref="I749:J749"/>
    <mergeCell ref="L749:M749"/>
    <mergeCell ref="O749:P749"/>
    <mergeCell ref="R749:S749"/>
    <mergeCell ref="C750:D750"/>
    <mergeCell ref="F750:G750"/>
    <mergeCell ref="I750:J750"/>
    <mergeCell ref="L750:M750"/>
    <mergeCell ref="O750:P750"/>
    <mergeCell ref="R750:S750"/>
    <mergeCell ref="C745:D745"/>
    <mergeCell ref="F745:G745"/>
    <mergeCell ref="I745:J745"/>
    <mergeCell ref="L745:M745"/>
    <mergeCell ref="O745:P745"/>
    <mergeCell ref="R745:S745"/>
    <mergeCell ref="C746:D746"/>
    <mergeCell ref="F746:G746"/>
    <mergeCell ref="I746:J746"/>
    <mergeCell ref="L746:M746"/>
    <mergeCell ref="O746:P746"/>
    <mergeCell ref="R746:S746"/>
    <mergeCell ref="C747:D747"/>
    <mergeCell ref="F747:G747"/>
    <mergeCell ref="I747:J747"/>
    <mergeCell ref="L747:M747"/>
    <mergeCell ref="O747:P747"/>
    <mergeCell ref="R747:S747"/>
    <mergeCell ref="C742:D742"/>
    <mergeCell ref="F742:G742"/>
    <mergeCell ref="I742:J742"/>
    <mergeCell ref="L742:M742"/>
    <mergeCell ref="O742:P742"/>
    <mergeCell ref="R742:S742"/>
    <mergeCell ref="C743:D743"/>
    <mergeCell ref="F743:G743"/>
    <mergeCell ref="I743:J743"/>
    <mergeCell ref="L743:M743"/>
    <mergeCell ref="O743:P743"/>
    <mergeCell ref="R743:S743"/>
    <mergeCell ref="C744:D744"/>
    <mergeCell ref="F744:G744"/>
    <mergeCell ref="I744:J744"/>
    <mergeCell ref="L744:M744"/>
    <mergeCell ref="O744:P744"/>
    <mergeCell ref="R744:S744"/>
    <mergeCell ref="C739:D739"/>
    <mergeCell ref="F739:G739"/>
    <mergeCell ref="I739:J739"/>
    <mergeCell ref="L739:M739"/>
    <mergeCell ref="O739:P739"/>
    <mergeCell ref="R739:S739"/>
    <mergeCell ref="C740:D740"/>
    <mergeCell ref="F740:G740"/>
    <mergeCell ref="I740:J740"/>
    <mergeCell ref="L740:M740"/>
    <mergeCell ref="O740:P740"/>
    <mergeCell ref="R740:S740"/>
    <mergeCell ref="C741:D741"/>
    <mergeCell ref="F741:G741"/>
    <mergeCell ref="I741:J741"/>
    <mergeCell ref="L741:M741"/>
    <mergeCell ref="O741:P741"/>
    <mergeCell ref="R741:S741"/>
    <mergeCell ref="O735:P735"/>
    <mergeCell ref="R735:S735"/>
    <mergeCell ref="C736:D736"/>
    <mergeCell ref="F736:G736"/>
    <mergeCell ref="I736:J736"/>
    <mergeCell ref="L736:M736"/>
    <mergeCell ref="O736:P736"/>
    <mergeCell ref="R736:S736"/>
    <mergeCell ref="C737:D737"/>
    <mergeCell ref="F737:G737"/>
    <mergeCell ref="I737:J737"/>
    <mergeCell ref="L737:M737"/>
    <mergeCell ref="O737:P737"/>
    <mergeCell ref="R737:S737"/>
    <mergeCell ref="C738:D738"/>
    <mergeCell ref="F738:G738"/>
    <mergeCell ref="I738:J738"/>
    <mergeCell ref="L738:M738"/>
    <mergeCell ref="O738:P738"/>
    <mergeCell ref="R738:S738"/>
    <mergeCell ref="O732:P732"/>
    <mergeCell ref="R732:S732"/>
    <mergeCell ref="C733:D733"/>
    <mergeCell ref="F733:G733"/>
    <mergeCell ref="I733:J733"/>
    <mergeCell ref="L733:M733"/>
    <mergeCell ref="O733:P733"/>
    <mergeCell ref="R733:S733"/>
    <mergeCell ref="L683:M683"/>
    <mergeCell ref="O683:P683"/>
    <mergeCell ref="R683:S683"/>
    <mergeCell ref="L684:M684"/>
    <mergeCell ref="O684:P684"/>
    <mergeCell ref="R684:S684"/>
    <mergeCell ref="L685:M685"/>
    <mergeCell ref="O685:P685"/>
    <mergeCell ref="R685:S685"/>
    <mergeCell ref="L686:M686"/>
    <mergeCell ref="O686:P686"/>
    <mergeCell ref="R686:S686"/>
    <mergeCell ref="L687:M687"/>
    <mergeCell ref="O687:P687"/>
    <mergeCell ref="R687:S687"/>
    <mergeCell ref="L688:M688"/>
    <mergeCell ref="O688:P688"/>
    <mergeCell ref="R688:S688"/>
    <mergeCell ref="I685:J685"/>
    <mergeCell ref="I697:N697"/>
    <mergeCell ref="C686:D686"/>
    <mergeCell ref="C687:D687"/>
    <mergeCell ref="F687:G687"/>
    <mergeCell ref="I687:J687"/>
    <mergeCell ref="O677:P677"/>
    <mergeCell ref="R677:S677"/>
    <mergeCell ref="L678:M678"/>
    <mergeCell ref="O678:P678"/>
    <mergeCell ref="R678:S678"/>
    <mergeCell ref="L679:M679"/>
    <mergeCell ref="O679:P679"/>
    <mergeCell ref="R679:S679"/>
    <mergeCell ref="L680:M680"/>
    <mergeCell ref="O680:P680"/>
    <mergeCell ref="R680:S680"/>
    <mergeCell ref="L681:M681"/>
    <mergeCell ref="O681:P681"/>
    <mergeCell ref="R681:S681"/>
    <mergeCell ref="L682:M682"/>
    <mergeCell ref="O682:P682"/>
    <mergeCell ref="R682:S682"/>
    <mergeCell ref="O671:P671"/>
    <mergeCell ref="R671:S671"/>
    <mergeCell ref="L672:M672"/>
    <mergeCell ref="O672:P672"/>
    <mergeCell ref="R672:S672"/>
    <mergeCell ref="L673:M673"/>
    <mergeCell ref="O673:P673"/>
    <mergeCell ref="R673:S673"/>
    <mergeCell ref="L674:M674"/>
    <mergeCell ref="O674:P674"/>
    <mergeCell ref="R674:S674"/>
    <mergeCell ref="L675:M675"/>
    <mergeCell ref="O675:P675"/>
    <mergeCell ref="R675:S675"/>
    <mergeCell ref="L676:M676"/>
    <mergeCell ref="O676:P676"/>
    <mergeCell ref="R676:S676"/>
    <mergeCell ref="L666:M666"/>
    <mergeCell ref="O666:P666"/>
    <mergeCell ref="R666:S666"/>
    <mergeCell ref="L667:M667"/>
    <mergeCell ref="O667:P667"/>
    <mergeCell ref="R667:S667"/>
    <mergeCell ref="L668:M668"/>
    <mergeCell ref="O668:P668"/>
    <mergeCell ref="R668:S668"/>
    <mergeCell ref="L669:M669"/>
    <mergeCell ref="O669:P669"/>
    <mergeCell ref="R669:S669"/>
    <mergeCell ref="L670:M670"/>
    <mergeCell ref="O670:P670"/>
    <mergeCell ref="R670:S670"/>
    <mergeCell ref="O664:T664"/>
    <mergeCell ref="I664:N664"/>
    <mergeCell ref="I665:K665"/>
    <mergeCell ref="L665:N665"/>
    <mergeCell ref="O665:Q665"/>
    <mergeCell ref="R665:T665"/>
    <mergeCell ref="I667:J667"/>
    <mergeCell ref="C625:D625"/>
    <mergeCell ref="F625:G625"/>
    <mergeCell ref="I625:J625"/>
    <mergeCell ref="L625:M625"/>
    <mergeCell ref="O625:P625"/>
    <mergeCell ref="R625:S625"/>
    <mergeCell ref="C626:D626"/>
    <mergeCell ref="F626:G626"/>
    <mergeCell ref="I626:J626"/>
    <mergeCell ref="L626:M626"/>
    <mergeCell ref="O626:P626"/>
    <mergeCell ref="R626:S626"/>
    <mergeCell ref="C598:H598"/>
    <mergeCell ref="I598:N598"/>
    <mergeCell ref="O598:T598"/>
    <mergeCell ref="O599:Q599"/>
    <mergeCell ref="C599:E599"/>
    <mergeCell ref="F599:H599"/>
    <mergeCell ref="I599:K599"/>
    <mergeCell ref="L599:N599"/>
    <mergeCell ref="R599:T599"/>
    <mergeCell ref="C622:D622"/>
    <mergeCell ref="F622:G622"/>
    <mergeCell ref="I622:J622"/>
    <mergeCell ref="L622:M622"/>
    <mergeCell ref="O622:P622"/>
    <mergeCell ref="R622:S622"/>
    <mergeCell ref="C623:D623"/>
    <mergeCell ref="F623:G623"/>
    <mergeCell ref="I623:J623"/>
    <mergeCell ref="L623:M623"/>
    <mergeCell ref="O623:P623"/>
    <mergeCell ref="R623:S623"/>
    <mergeCell ref="C624:D624"/>
    <mergeCell ref="F624:G624"/>
    <mergeCell ref="I624:J624"/>
    <mergeCell ref="L624:M624"/>
    <mergeCell ref="O624:P624"/>
    <mergeCell ref="R624:S624"/>
    <mergeCell ref="C619:D619"/>
    <mergeCell ref="F619:G619"/>
    <mergeCell ref="I619:J619"/>
    <mergeCell ref="L619:M619"/>
    <mergeCell ref="O619:P619"/>
    <mergeCell ref="R619:S619"/>
    <mergeCell ref="C620:D620"/>
    <mergeCell ref="F620:G620"/>
    <mergeCell ref="I620:J620"/>
    <mergeCell ref="L620:M620"/>
    <mergeCell ref="O620:P620"/>
    <mergeCell ref="R620:S620"/>
    <mergeCell ref="C621:D621"/>
    <mergeCell ref="F621:G621"/>
    <mergeCell ref="I621:J621"/>
    <mergeCell ref="L621:M621"/>
    <mergeCell ref="O621:P621"/>
    <mergeCell ref="R621:S621"/>
    <mergeCell ref="C616:D616"/>
    <mergeCell ref="F616:G616"/>
    <mergeCell ref="I616:J616"/>
    <mergeCell ref="L616:M616"/>
    <mergeCell ref="O616:P616"/>
    <mergeCell ref="R616:S616"/>
    <mergeCell ref="C617:D617"/>
    <mergeCell ref="F617:G617"/>
    <mergeCell ref="I617:J617"/>
    <mergeCell ref="L617:M617"/>
    <mergeCell ref="O617:P617"/>
    <mergeCell ref="R617:S617"/>
    <mergeCell ref="C618:D618"/>
    <mergeCell ref="F618:G618"/>
    <mergeCell ref="I618:J618"/>
    <mergeCell ref="L618:M618"/>
    <mergeCell ref="O618:P618"/>
    <mergeCell ref="R618:S618"/>
    <mergeCell ref="C613:D613"/>
    <mergeCell ref="F613:G613"/>
    <mergeCell ref="I613:J613"/>
    <mergeCell ref="L613:M613"/>
    <mergeCell ref="O613:P613"/>
    <mergeCell ref="R613:S613"/>
    <mergeCell ref="C614:D614"/>
    <mergeCell ref="F614:G614"/>
    <mergeCell ref="I614:J614"/>
    <mergeCell ref="L614:M614"/>
    <mergeCell ref="O614:P614"/>
    <mergeCell ref="R614:S614"/>
    <mergeCell ref="C615:D615"/>
    <mergeCell ref="F615:G615"/>
    <mergeCell ref="I615:J615"/>
    <mergeCell ref="L615:M615"/>
    <mergeCell ref="O615:P615"/>
    <mergeCell ref="R615:S615"/>
    <mergeCell ref="C610:D610"/>
    <mergeCell ref="F610:G610"/>
    <mergeCell ref="I610:J610"/>
    <mergeCell ref="L610:M610"/>
    <mergeCell ref="O610:P610"/>
    <mergeCell ref="R610:S610"/>
    <mergeCell ref="C611:D611"/>
    <mergeCell ref="F611:G611"/>
    <mergeCell ref="I611:J611"/>
    <mergeCell ref="L611:M611"/>
    <mergeCell ref="O611:P611"/>
    <mergeCell ref="R611:S611"/>
    <mergeCell ref="C612:D612"/>
    <mergeCell ref="F612:G612"/>
    <mergeCell ref="I612:J612"/>
    <mergeCell ref="L612:M612"/>
    <mergeCell ref="O612:P612"/>
    <mergeCell ref="R612:S612"/>
    <mergeCell ref="C607:D607"/>
    <mergeCell ref="F607:G607"/>
    <mergeCell ref="I607:J607"/>
    <mergeCell ref="L607:M607"/>
    <mergeCell ref="O607:P607"/>
    <mergeCell ref="R607:S607"/>
    <mergeCell ref="C608:D608"/>
    <mergeCell ref="F608:G608"/>
    <mergeCell ref="I608:J608"/>
    <mergeCell ref="L608:M608"/>
    <mergeCell ref="O608:P608"/>
    <mergeCell ref="R608:S608"/>
    <mergeCell ref="C609:D609"/>
    <mergeCell ref="F609:G609"/>
    <mergeCell ref="I609:J609"/>
    <mergeCell ref="L609:M609"/>
    <mergeCell ref="O609:P609"/>
    <mergeCell ref="R609:S609"/>
    <mergeCell ref="C604:D604"/>
    <mergeCell ref="F604:G604"/>
    <mergeCell ref="I604:J604"/>
    <mergeCell ref="L604:M604"/>
    <mergeCell ref="O604:P604"/>
    <mergeCell ref="R604:S604"/>
    <mergeCell ref="C605:D605"/>
    <mergeCell ref="F605:G605"/>
    <mergeCell ref="I605:J605"/>
    <mergeCell ref="L605:M605"/>
    <mergeCell ref="O605:P605"/>
    <mergeCell ref="R605:S605"/>
    <mergeCell ref="C606:D606"/>
    <mergeCell ref="F606:G606"/>
    <mergeCell ref="I606:J606"/>
    <mergeCell ref="L606:M606"/>
    <mergeCell ref="O606:P606"/>
    <mergeCell ref="R606:S606"/>
    <mergeCell ref="R568:S568"/>
    <mergeCell ref="C569:D569"/>
    <mergeCell ref="C601:D601"/>
    <mergeCell ref="F601:G601"/>
    <mergeCell ref="I601:J601"/>
    <mergeCell ref="L601:M601"/>
    <mergeCell ref="O601:P601"/>
    <mergeCell ref="R601:S601"/>
    <mergeCell ref="C602:D602"/>
    <mergeCell ref="F602:G602"/>
    <mergeCell ref="I602:J602"/>
    <mergeCell ref="L602:M602"/>
    <mergeCell ref="O602:P602"/>
    <mergeCell ref="R602:S602"/>
    <mergeCell ref="C603:D603"/>
    <mergeCell ref="F603:G603"/>
    <mergeCell ref="I603:J603"/>
    <mergeCell ref="L603:M603"/>
    <mergeCell ref="O603:P603"/>
    <mergeCell ref="R603:S603"/>
    <mergeCell ref="F569:G569"/>
    <mergeCell ref="I569:J569"/>
    <mergeCell ref="L569:M569"/>
    <mergeCell ref="O569:P569"/>
    <mergeCell ref="R569:S569"/>
    <mergeCell ref="C574:D574"/>
    <mergeCell ref="F574:G574"/>
    <mergeCell ref="I574:J574"/>
    <mergeCell ref="L574:M574"/>
    <mergeCell ref="O574:P574"/>
    <mergeCell ref="R574:S574"/>
    <mergeCell ref="C575:D575"/>
    <mergeCell ref="I549:J549"/>
    <mergeCell ref="L549:M549"/>
    <mergeCell ref="C600:D600"/>
    <mergeCell ref="F600:G600"/>
    <mergeCell ref="I600:J600"/>
    <mergeCell ref="L600:M600"/>
    <mergeCell ref="O600:P600"/>
    <mergeCell ref="R600:S600"/>
    <mergeCell ref="O565:T565"/>
    <mergeCell ref="I565:N565"/>
    <mergeCell ref="C566:E566"/>
    <mergeCell ref="F566:H566"/>
    <mergeCell ref="I566:K566"/>
    <mergeCell ref="L566:N566"/>
    <mergeCell ref="O566:Q566"/>
    <mergeCell ref="R566:T566"/>
    <mergeCell ref="I550:J550"/>
    <mergeCell ref="L550:M550"/>
    <mergeCell ref="I551:J551"/>
    <mergeCell ref="L551:M551"/>
    <mergeCell ref="I552:J552"/>
    <mergeCell ref="L552:M552"/>
    <mergeCell ref="I553:J553"/>
    <mergeCell ref="L553:M553"/>
    <mergeCell ref="I554:J554"/>
    <mergeCell ref="L554:M554"/>
    <mergeCell ref="I557:J557"/>
    <mergeCell ref="L557:M557"/>
    <mergeCell ref="I558:J558"/>
    <mergeCell ref="L558:M558"/>
    <mergeCell ref="F557:G557"/>
    <mergeCell ref="O568:P568"/>
    <mergeCell ref="I556:J556"/>
    <mergeCell ref="L556:M556"/>
    <mergeCell ref="I531:N531"/>
    <mergeCell ref="C531:H531"/>
    <mergeCell ref="C532:E532"/>
    <mergeCell ref="F532:H532"/>
    <mergeCell ref="I532:K532"/>
    <mergeCell ref="L532:N532"/>
    <mergeCell ref="C553:D553"/>
    <mergeCell ref="F553:G553"/>
    <mergeCell ref="C554:D554"/>
    <mergeCell ref="F554:G554"/>
    <mergeCell ref="C555:D555"/>
    <mergeCell ref="F555:G555"/>
    <mergeCell ref="C548:D548"/>
    <mergeCell ref="F548:G548"/>
    <mergeCell ref="I541:J541"/>
    <mergeCell ref="L541:M541"/>
    <mergeCell ref="I542:J542"/>
    <mergeCell ref="L542:M542"/>
    <mergeCell ref="I543:J543"/>
    <mergeCell ref="L543:M543"/>
    <mergeCell ref="I544:J544"/>
    <mergeCell ref="L544:M544"/>
    <mergeCell ref="I545:J545"/>
    <mergeCell ref="L545:M545"/>
    <mergeCell ref="I546:J546"/>
    <mergeCell ref="L546:M546"/>
    <mergeCell ref="I547:J547"/>
    <mergeCell ref="L547:M547"/>
    <mergeCell ref="I548:J548"/>
    <mergeCell ref="L548:M548"/>
    <mergeCell ref="I533:J533"/>
    <mergeCell ref="L533:M533"/>
    <mergeCell ref="I534:J534"/>
    <mergeCell ref="L534:M534"/>
    <mergeCell ref="I535:J535"/>
    <mergeCell ref="L535:M535"/>
    <mergeCell ref="I536:J536"/>
    <mergeCell ref="L536:M536"/>
    <mergeCell ref="I537:J537"/>
    <mergeCell ref="L537:M537"/>
    <mergeCell ref="I538:J538"/>
    <mergeCell ref="L538:M538"/>
    <mergeCell ref="I539:J539"/>
    <mergeCell ref="L539:M539"/>
    <mergeCell ref="I540:J540"/>
    <mergeCell ref="L540:M540"/>
    <mergeCell ref="C526:D526"/>
    <mergeCell ref="F526:G526"/>
    <mergeCell ref="I526:J526"/>
    <mergeCell ref="L526:M526"/>
    <mergeCell ref="C538:D538"/>
    <mergeCell ref="F538:G538"/>
    <mergeCell ref="C539:D539"/>
    <mergeCell ref="F539:G539"/>
    <mergeCell ref="C540:D540"/>
    <mergeCell ref="F540:G540"/>
    <mergeCell ref="C533:D533"/>
    <mergeCell ref="F533:G533"/>
    <mergeCell ref="O526:P526"/>
    <mergeCell ref="R526:S526"/>
    <mergeCell ref="O498:T498"/>
    <mergeCell ref="I498:N498"/>
    <mergeCell ref="C498:H498"/>
    <mergeCell ref="C499:E499"/>
    <mergeCell ref="F499:H499"/>
    <mergeCell ref="I499:K499"/>
    <mergeCell ref="L499:N499"/>
    <mergeCell ref="O499:Q499"/>
    <mergeCell ref="R499:T499"/>
    <mergeCell ref="O465:T465"/>
    <mergeCell ref="I465:N465"/>
    <mergeCell ref="C465:H465"/>
    <mergeCell ref="C466:E466"/>
    <mergeCell ref="F466:H466"/>
    <mergeCell ref="I466:K466"/>
    <mergeCell ref="L466:N466"/>
    <mergeCell ref="O466:Q466"/>
    <mergeCell ref="R466:T466"/>
    <mergeCell ref="C523:D523"/>
    <mergeCell ref="F523:G523"/>
    <mergeCell ref="I523:J523"/>
    <mergeCell ref="L523:M523"/>
    <mergeCell ref="O523:P523"/>
    <mergeCell ref="R523:S523"/>
    <mergeCell ref="C524:D524"/>
    <mergeCell ref="F524:G524"/>
    <mergeCell ref="I524:J524"/>
    <mergeCell ref="L524:M524"/>
    <mergeCell ref="O524:P524"/>
    <mergeCell ref="R524:S524"/>
    <mergeCell ref="C519:D519"/>
    <mergeCell ref="F519:G519"/>
    <mergeCell ref="I519:J519"/>
    <mergeCell ref="L519:M519"/>
    <mergeCell ref="O519:P519"/>
    <mergeCell ref="R519:S519"/>
    <mergeCell ref="C525:D525"/>
    <mergeCell ref="F525:G525"/>
    <mergeCell ref="I525:J525"/>
    <mergeCell ref="L525:M525"/>
    <mergeCell ref="O525:P525"/>
    <mergeCell ref="R525:S525"/>
    <mergeCell ref="C520:D520"/>
    <mergeCell ref="F520:G520"/>
    <mergeCell ref="I520:J520"/>
    <mergeCell ref="L520:M520"/>
    <mergeCell ref="O520:P520"/>
    <mergeCell ref="R520:S520"/>
    <mergeCell ref="C521:D521"/>
    <mergeCell ref="F521:G521"/>
    <mergeCell ref="I521:J521"/>
    <mergeCell ref="L521:M521"/>
    <mergeCell ref="O521:P521"/>
    <mergeCell ref="R521:S521"/>
    <mergeCell ref="C522:D522"/>
    <mergeCell ref="F522:G522"/>
    <mergeCell ref="I522:J522"/>
    <mergeCell ref="L522:M522"/>
    <mergeCell ref="O522:P522"/>
    <mergeCell ref="R522:S522"/>
    <mergeCell ref="C516:D516"/>
    <mergeCell ref="F516:G516"/>
    <mergeCell ref="I516:J516"/>
    <mergeCell ref="L516:M516"/>
    <mergeCell ref="O516:P516"/>
    <mergeCell ref="R516:S516"/>
    <mergeCell ref="C517:D517"/>
    <mergeCell ref="F517:G517"/>
    <mergeCell ref="I517:J517"/>
    <mergeCell ref="L517:M517"/>
    <mergeCell ref="O517:P517"/>
    <mergeCell ref="R517:S517"/>
    <mergeCell ref="C518:D518"/>
    <mergeCell ref="F518:G518"/>
    <mergeCell ref="I518:J518"/>
    <mergeCell ref="L518:M518"/>
    <mergeCell ref="O518:P518"/>
    <mergeCell ref="R518:S518"/>
    <mergeCell ref="C513:D513"/>
    <mergeCell ref="F513:G513"/>
    <mergeCell ref="I513:J513"/>
    <mergeCell ref="L513:M513"/>
    <mergeCell ref="O513:P513"/>
    <mergeCell ref="R513:S513"/>
    <mergeCell ref="C514:D514"/>
    <mergeCell ref="F514:G514"/>
    <mergeCell ref="I514:J514"/>
    <mergeCell ref="L514:M514"/>
    <mergeCell ref="O514:P514"/>
    <mergeCell ref="R514:S514"/>
    <mergeCell ref="C515:D515"/>
    <mergeCell ref="F515:G515"/>
    <mergeCell ref="I515:J515"/>
    <mergeCell ref="L515:M515"/>
    <mergeCell ref="O515:P515"/>
    <mergeCell ref="R515:S515"/>
    <mergeCell ref="C510:D510"/>
    <mergeCell ref="F510:G510"/>
    <mergeCell ref="I510:J510"/>
    <mergeCell ref="L510:M510"/>
    <mergeCell ref="O510:P510"/>
    <mergeCell ref="R510:S510"/>
    <mergeCell ref="C511:D511"/>
    <mergeCell ref="F511:G511"/>
    <mergeCell ref="I511:J511"/>
    <mergeCell ref="L511:M511"/>
    <mergeCell ref="O511:P511"/>
    <mergeCell ref="R511:S511"/>
    <mergeCell ref="C512:D512"/>
    <mergeCell ref="F512:G512"/>
    <mergeCell ref="I512:J512"/>
    <mergeCell ref="L512:M512"/>
    <mergeCell ref="O512:P512"/>
    <mergeCell ref="R512:S512"/>
    <mergeCell ref="O506:P506"/>
    <mergeCell ref="R506:S506"/>
    <mergeCell ref="C507:D507"/>
    <mergeCell ref="F507:G507"/>
    <mergeCell ref="I507:J507"/>
    <mergeCell ref="L507:M507"/>
    <mergeCell ref="O507:P507"/>
    <mergeCell ref="R507:S507"/>
    <mergeCell ref="C508:D508"/>
    <mergeCell ref="F508:G508"/>
    <mergeCell ref="I508:J508"/>
    <mergeCell ref="L508:M508"/>
    <mergeCell ref="O508:P508"/>
    <mergeCell ref="R508:S508"/>
    <mergeCell ref="C509:D509"/>
    <mergeCell ref="F509:G509"/>
    <mergeCell ref="I509:J509"/>
    <mergeCell ref="L509:M509"/>
    <mergeCell ref="O509:P509"/>
    <mergeCell ref="R509:S509"/>
    <mergeCell ref="B498:B500"/>
    <mergeCell ref="C500:D500"/>
    <mergeCell ref="F500:G500"/>
    <mergeCell ref="I500:J500"/>
    <mergeCell ref="L500:M500"/>
    <mergeCell ref="O500:P500"/>
    <mergeCell ref="R500:S500"/>
    <mergeCell ref="C501:D501"/>
    <mergeCell ref="F501:G501"/>
    <mergeCell ref="I501:J501"/>
    <mergeCell ref="L501:M501"/>
    <mergeCell ref="O501:P501"/>
    <mergeCell ref="R501:S501"/>
    <mergeCell ref="C460:D460"/>
    <mergeCell ref="F460:G460"/>
    <mergeCell ref="I460:J460"/>
    <mergeCell ref="L460:M460"/>
    <mergeCell ref="O460:P460"/>
    <mergeCell ref="R460:S460"/>
    <mergeCell ref="B465:B467"/>
    <mergeCell ref="C468:D468"/>
    <mergeCell ref="F468:G468"/>
    <mergeCell ref="I468:J468"/>
    <mergeCell ref="L468:M468"/>
    <mergeCell ref="O468:P468"/>
    <mergeCell ref="R468:S468"/>
    <mergeCell ref="C469:D469"/>
    <mergeCell ref="F469:G469"/>
    <mergeCell ref="I469:J469"/>
    <mergeCell ref="L469:M469"/>
    <mergeCell ref="O469:P469"/>
    <mergeCell ref="R469:S469"/>
    <mergeCell ref="C459:D459"/>
    <mergeCell ref="F459:G459"/>
    <mergeCell ref="I459:J459"/>
    <mergeCell ref="L459:M459"/>
    <mergeCell ref="O459:P459"/>
    <mergeCell ref="R459:S459"/>
    <mergeCell ref="O432:T432"/>
    <mergeCell ref="I432:N432"/>
    <mergeCell ref="C432:H432"/>
    <mergeCell ref="O399:T399"/>
    <mergeCell ref="I399:N399"/>
    <mergeCell ref="C399:H399"/>
    <mergeCell ref="C400:E400"/>
    <mergeCell ref="F400:H400"/>
    <mergeCell ref="I400:K400"/>
    <mergeCell ref="L400:N400"/>
    <mergeCell ref="O400:Q400"/>
    <mergeCell ref="R400:T400"/>
    <mergeCell ref="C433:E433"/>
    <mergeCell ref="F433:H433"/>
    <mergeCell ref="I433:K433"/>
    <mergeCell ref="L433:N433"/>
    <mergeCell ref="O433:Q433"/>
    <mergeCell ref="R433:T433"/>
    <mergeCell ref="R406:S406"/>
    <mergeCell ref="L407:M407"/>
    <mergeCell ref="C456:D456"/>
    <mergeCell ref="F456:G456"/>
    <mergeCell ref="I456:J456"/>
    <mergeCell ref="L456:M456"/>
    <mergeCell ref="O456:P456"/>
    <mergeCell ref="R456:S456"/>
    <mergeCell ref="C457:D457"/>
    <mergeCell ref="F457:G457"/>
    <mergeCell ref="I457:J457"/>
    <mergeCell ref="L457:M457"/>
    <mergeCell ref="O457:P457"/>
    <mergeCell ref="R457:S457"/>
    <mergeCell ref="C458:D458"/>
    <mergeCell ref="F458:G458"/>
    <mergeCell ref="I458:J458"/>
    <mergeCell ref="L458:M458"/>
    <mergeCell ref="O458:P458"/>
    <mergeCell ref="R458:S458"/>
    <mergeCell ref="C453:D453"/>
    <mergeCell ref="F453:G453"/>
    <mergeCell ref="I453:J453"/>
    <mergeCell ref="L453:M453"/>
    <mergeCell ref="O453:P453"/>
    <mergeCell ref="R453:S453"/>
    <mergeCell ref="C454:D454"/>
    <mergeCell ref="F454:G454"/>
    <mergeCell ref="I454:J454"/>
    <mergeCell ref="L454:M454"/>
    <mergeCell ref="O454:P454"/>
    <mergeCell ref="R454:S454"/>
    <mergeCell ref="C455:D455"/>
    <mergeCell ref="F455:G455"/>
    <mergeCell ref="I455:J455"/>
    <mergeCell ref="L455:M455"/>
    <mergeCell ref="O455:P455"/>
    <mergeCell ref="R455:S455"/>
    <mergeCell ref="C450:D450"/>
    <mergeCell ref="F450:G450"/>
    <mergeCell ref="I450:J450"/>
    <mergeCell ref="L450:M450"/>
    <mergeCell ref="O450:P450"/>
    <mergeCell ref="R450:S450"/>
    <mergeCell ref="C451:D451"/>
    <mergeCell ref="F451:G451"/>
    <mergeCell ref="I451:J451"/>
    <mergeCell ref="L451:M451"/>
    <mergeCell ref="O451:P451"/>
    <mergeCell ref="R451:S451"/>
    <mergeCell ref="C452:D452"/>
    <mergeCell ref="F452:G452"/>
    <mergeCell ref="I452:J452"/>
    <mergeCell ref="L452:M452"/>
    <mergeCell ref="O452:P452"/>
    <mergeCell ref="R452:S452"/>
    <mergeCell ref="C447:D447"/>
    <mergeCell ref="F447:G447"/>
    <mergeCell ref="I447:J447"/>
    <mergeCell ref="L447:M447"/>
    <mergeCell ref="O447:P447"/>
    <mergeCell ref="R447:S447"/>
    <mergeCell ref="C448:D448"/>
    <mergeCell ref="F448:G448"/>
    <mergeCell ref="I448:J448"/>
    <mergeCell ref="L448:M448"/>
    <mergeCell ref="O448:P448"/>
    <mergeCell ref="R448:S448"/>
    <mergeCell ref="C449:D449"/>
    <mergeCell ref="F449:G449"/>
    <mergeCell ref="I449:J449"/>
    <mergeCell ref="L449:M449"/>
    <mergeCell ref="O449:P449"/>
    <mergeCell ref="R449:S449"/>
    <mergeCell ref="C444:D444"/>
    <mergeCell ref="F444:G444"/>
    <mergeCell ref="I444:J444"/>
    <mergeCell ref="L444:M444"/>
    <mergeCell ref="O444:P444"/>
    <mergeCell ref="R444:S444"/>
    <mergeCell ref="C445:D445"/>
    <mergeCell ref="F445:G445"/>
    <mergeCell ref="I445:J445"/>
    <mergeCell ref="L445:M445"/>
    <mergeCell ref="O445:P445"/>
    <mergeCell ref="R445:S445"/>
    <mergeCell ref="C446:D446"/>
    <mergeCell ref="F446:G446"/>
    <mergeCell ref="I446:J446"/>
    <mergeCell ref="L446:M446"/>
    <mergeCell ref="O446:P446"/>
    <mergeCell ref="R446:S446"/>
    <mergeCell ref="C441:D441"/>
    <mergeCell ref="F441:G441"/>
    <mergeCell ref="I441:J441"/>
    <mergeCell ref="L441:M441"/>
    <mergeCell ref="O441:P441"/>
    <mergeCell ref="R441:S441"/>
    <mergeCell ref="C442:D442"/>
    <mergeCell ref="F442:G442"/>
    <mergeCell ref="I442:J442"/>
    <mergeCell ref="L442:M442"/>
    <mergeCell ref="O442:P442"/>
    <mergeCell ref="R442:S442"/>
    <mergeCell ref="C443:D443"/>
    <mergeCell ref="F443:G443"/>
    <mergeCell ref="I443:J443"/>
    <mergeCell ref="L443:M443"/>
    <mergeCell ref="O443:P443"/>
    <mergeCell ref="R443:S443"/>
    <mergeCell ref="C436:D436"/>
    <mergeCell ref="F436:G436"/>
    <mergeCell ref="I436:J436"/>
    <mergeCell ref="L436:M436"/>
    <mergeCell ref="O436:P436"/>
    <mergeCell ref="R436:S436"/>
    <mergeCell ref="C437:D437"/>
    <mergeCell ref="F437:G437"/>
    <mergeCell ref="I437:J437"/>
    <mergeCell ref="L437:M437"/>
    <mergeCell ref="O437:P437"/>
    <mergeCell ref="R437:S437"/>
    <mergeCell ref="O407:P407"/>
    <mergeCell ref="R407:S407"/>
    <mergeCell ref="C408:D408"/>
    <mergeCell ref="F408:G408"/>
    <mergeCell ref="I408:J408"/>
    <mergeCell ref="L408:M408"/>
    <mergeCell ref="O408:P408"/>
    <mergeCell ref="R408:S408"/>
    <mergeCell ref="C413:D413"/>
    <mergeCell ref="F413:G413"/>
    <mergeCell ref="I413:J413"/>
    <mergeCell ref="L413:M413"/>
    <mergeCell ref="L409:M409"/>
    <mergeCell ref="O409:P409"/>
    <mergeCell ref="C414:D414"/>
    <mergeCell ref="F414:G414"/>
    <mergeCell ref="I414:J414"/>
    <mergeCell ref="L414:M414"/>
    <mergeCell ref="O414:P414"/>
    <mergeCell ref="R414:S414"/>
    <mergeCell ref="R337:S337"/>
    <mergeCell ref="C338:D338"/>
    <mergeCell ref="C344:D344"/>
    <mergeCell ref="F344:G344"/>
    <mergeCell ref="I344:J344"/>
    <mergeCell ref="L344:M344"/>
    <mergeCell ref="B432:B434"/>
    <mergeCell ref="C434:D434"/>
    <mergeCell ref="F434:G434"/>
    <mergeCell ref="I434:J434"/>
    <mergeCell ref="L434:M434"/>
    <mergeCell ref="O434:P434"/>
    <mergeCell ref="R434:S434"/>
    <mergeCell ref="C435:D435"/>
    <mergeCell ref="F435:G435"/>
    <mergeCell ref="I435:J435"/>
    <mergeCell ref="L435:M435"/>
    <mergeCell ref="O435:P435"/>
    <mergeCell ref="R435:S435"/>
    <mergeCell ref="C394:D394"/>
    <mergeCell ref="F394:G394"/>
    <mergeCell ref="I394:J394"/>
    <mergeCell ref="L394:M394"/>
    <mergeCell ref="O394:P394"/>
    <mergeCell ref="R394:S394"/>
    <mergeCell ref="O404:P404"/>
    <mergeCell ref="R404:S404"/>
    <mergeCell ref="C405:D405"/>
    <mergeCell ref="F405:G405"/>
    <mergeCell ref="I405:J405"/>
    <mergeCell ref="L405:M405"/>
    <mergeCell ref="O405:P405"/>
    <mergeCell ref="C393:D393"/>
    <mergeCell ref="F393:G393"/>
    <mergeCell ref="I393:J393"/>
    <mergeCell ref="L393:M393"/>
    <mergeCell ref="O393:P393"/>
    <mergeCell ref="R393:S393"/>
    <mergeCell ref="C366:H366"/>
    <mergeCell ref="I366:N366"/>
    <mergeCell ref="O366:T366"/>
    <mergeCell ref="C367:E367"/>
    <mergeCell ref="F367:H367"/>
    <mergeCell ref="I367:K367"/>
    <mergeCell ref="L367:N367"/>
    <mergeCell ref="O367:Q367"/>
    <mergeCell ref="R367:T367"/>
    <mergeCell ref="O333:T333"/>
    <mergeCell ref="I333:N333"/>
    <mergeCell ref="C333:H333"/>
    <mergeCell ref="C334:E334"/>
    <mergeCell ref="F334:H334"/>
    <mergeCell ref="I334:K334"/>
    <mergeCell ref="L334:N334"/>
    <mergeCell ref="O334:Q334"/>
    <mergeCell ref="R334:T334"/>
    <mergeCell ref="L336:M336"/>
    <mergeCell ref="O336:P336"/>
    <mergeCell ref="R336:S336"/>
    <mergeCell ref="C337:D337"/>
    <mergeCell ref="F337:G337"/>
    <mergeCell ref="I337:J337"/>
    <mergeCell ref="L337:M337"/>
    <mergeCell ref="O337:P337"/>
    <mergeCell ref="C390:D390"/>
    <mergeCell ref="F390:G390"/>
    <mergeCell ref="I390:J390"/>
    <mergeCell ref="L390:M390"/>
    <mergeCell ref="O390:P390"/>
    <mergeCell ref="R390:S390"/>
    <mergeCell ref="C391:D391"/>
    <mergeCell ref="F391:G391"/>
    <mergeCell ref="I391:J391"/>
    <mergeCell ref="L391:M391"/>
    <mergeCell ref="O391:P391"/>
    <mergeCell ref="R391:S391"/>
    <mergeCell ref="C392:D392"/>
    <mergeCell ref="F392:G392"/>
    <mergeCell ref="I392:J392"/>
    <mergeCell ref="L392:M392"/>
    <mergeCell ref="O392:P392"/>
    <mergeCell ref="R392:S392"/>
    <mergeCell ref="C387:D387"/>
    <mergeCell ref="F387:G387"/>
    <mergeCell ref="I387:J387"/>
    <mergeCell ref="L387:M387"/>
    <mergeCell ref="O387:P387"/>
    <mergeCell ref="R387:S387"/>
    <mergeCell ref="C388:D388"/>
    <mergeCell ref="F388:G388"/>
    <mergeCell ref="I388:J388"/>
    <mergeCell ref="L388:M388"/>
    <mergeCell ref="O388:P388"/>
    <mergeCell ref="R388:S388"/>
    <mergeCell ref="C389:D389"/>
    <mergeCell ref="F389:G389"/>
    <mergeCell ref="I389:J389"/>
    <mergeCell ref="L389:M389"/>
    <mergeCell ref="O389:P389"/>
    <mergeCell ref="R389:S389"/>
    <mergeCell ref="C384:D384"/>
    <mergeCell ref="F384:G384"/>
    <mergeCell ref="I384:J384"/>
    <mergeCell ref="L384:M384"/>
    <mergeCell ref="O384:P384"/>
    <mergeCell ref="R384:S384"/>
    <mergeCell ref="C385:D385"/>
    <mergeCell ref="F385:G385"/>
    <mergeCell ref="I385:J385"/>
    <mergeCell ref="L385:M385"/>
    <mergeCell ref="O385:P385"/>
    <mergeCell ref="R385:S385"/>
    <mergeCell ref="C386:D386"/>
    <mergeCell ref="F386:G386"/>
    <mergeCell ref="I386:J386"/>
    <mergeCell ref="L386:M386"/>
    <mergeCell ref="O386:P386"/>
    <mergeCell ref="R386:S386"/>
    <mergeCell ref="C381:D381"/>
    <mergeCell ref="F381:G381"/>
    <mergeCell ref="I381:J381"/>
    <mergeCell ref="L381:M381"/>
    <mergeCell ref="O381:P381"/>
    <mergeCell ref="R381:S381"/>
    <mergeCell ref="C382:D382"/>
    <mergeCell ref="F382:G382"/>
    <mergeCell ref="I382:J382"/>
    <mergeCell ref="L382:M382"/>
    <mergeCell ref="O382:P382"/>
    <mergeCell ref="R382:S382"/>
    <mergeCell ref="C383:D383"/>
    <mergeCell ref="F383:G383"/>
    <mergeCell ref="I383:J383"/>
    <mergeCell ref="L383:M383"/>
    <mergeCell ref="O383:P383"/>
    <mergeCell ref="R383:S383"/>
    <mergeCell ref="C378:D378"/>
    <mergeCell ref="F378:G378"/>
    <mergeCell ref="I378:J378"/>
    <mergeCell ref="L378:M378"/>
    <mergeCell ref="O378:P378"/>
    <mergeCell ref="R378:S378"/>
    <mergeCell ref="C379:D379"/>
    <mergeCell ref="F379:G379"/>
    <mergeCell ref="I379:J379"/>
    <mergeCell ref="L379:M379"/>
    <mergeCell ref="O379:P379"/>
    <mergeCell ref="R379:S379"/>
    <mergeCell ref="C380:D380"/>
    <mergeCell ref="F380:G380"/>
    <mergeCell ref="I380:J380"/>
    <mergeCell ref="L380:M380"/>
    <mergeCell ref="O380:P380"/>
    <mergeCell ref="R380:S380"/>
    <mergeCell ref="C375:D375"/>
    <mergeCell ref="F375:G375"/>
    <mergeCell ref="I375:J375"/>
    <mergeCell ref="L375:M375"/>
    <mergeCell ref="O375:P375"/>
    <mergeCell ref="R375:S375"/>
    <mergeCell ref="C376:D376"/>
    <mergeCell ref="F376:G376"/>
    <mergeCell ref="I376:J376"/>
    <mergeCell ref="L376:M376"/>
    <mergeCell ref="O376:P376"/>
    <mergeCell ref="R376:S376"/>
    <mergeCell ref="C377:D377"/>
    <mergeCell ref="F377:G377"/>
    <mergeCell ref="I377:J377"/>
    <mergeCell ref="L377:M377"/>
    <mergeCell ref="O377:P377"/>
    <mergeCell ref="R377:S377"/>
    <mergeCell ref="C372:D372"/>
    <mergeCell ref="F372:G372"/>
    <mergeCell ref="I372:J372"/>
    <mergeCell ref="L372:M372"/>
    <mergeCell ref="O372:P372"/>
    <mergeCell ref="R372:S372"/>
    <mergeCell ref="C373:D373"/>
    <mergeCell ref="F373:G373"/>
    <mergeCell ref="I373:J373"/>
    <mergeCell ref="L373:M373"/>
    <mergeCell ref="O373:P373"/>
    <mergeCell ref="R373:S373"/>
    <mergeCell ref="C374:D374"/>
    <mergeCell ref="F374:G374"/>
    <mergeCell ref="I374:J374"/>
    <mergeCell ref="L374:M374"/>
    <mergeCell ref="O374:P374"/>
    <mergeCell ref="R374:S374"/>
    <mergeCell ref="B366:B368"/>
    <mergeCell ref="C368:D368"/>
    <mergeCell ref="F368:G368"/>
    <mergeCell ref="I368:J368"/>
    <mergeCell ref="L368:M368"/>
    <mergeCell ref="O368:P368"/>
    <mergeCell ref="R368:S368"/>
    <mergeCell ref="C369:D369"/>
    <mergeCell ref="F369:G369"/>
    <mergeCell ref="I369:J369"/>
    <mergeCell ref="L369:M369"/>
    <mergeCell ref="O369:P369"/>
    <mergeCell ref="R369:S369"/>
    <mergeCell ref="O267:T267"/>
    <mergeCell ref="I267:N267"/>
    <mergeCell ref="C267:H267"/>
    <mergeCell ref="C300:H300"/>
    <mergeCell ref="I300:N300"/>
    <mergeCell ref="O300:T300"/>
    <mergeCell ref="B300:B302"/>
    <mergeCell ref="C301:E301"/>
    <mergeCell ref="F301:H301"/>
    <mergeCell ref="I301:K301"/>
    <mergeCell ref="L301:N301"/>
    <mergeCell ref="C326:D326"/>
    <mergeCell ref="F326:G326"/>
    <mergeCell ref="I326:J326"/>
    <mergeCell ref="L326:M326"/>
    <mergeCell ref="O326:P326"/>
    <mergeCell ref="R326:S326"/>
    <mergeCell ref="C327:D327"/>
    <mergeCell ref="F327:G327"/>
    <mergeCell ref="O327:P327"/>
    <mergeCell ref="R327:S327"/>
    <mergeCell ref="C328:D328"/>
    <mergeCell ref="F328:G328"/>
    <mergeCell ref="I328:J328"/>
    <mergeCell ref="L328:M328"/>
    <mergeCell ref="O328:P328"/>
    <mergeCell ref="R328:S328"/>
    <mergeCell ref="C323:D323"/>
    <mergeCell ref="F323:G323"/>
    <mergeCell ref="I323:J323"/>
    <mergeCell ref="L323:M323"/>
    <mergeCell ref="O323:P323"/>
    <mergeCell ref="R323:S323"/>
    <mergeCell ref="C324:D324"/>
    <mergeCell ref="F324:G324"/>
    <mergeCell ref="I324:J324"/>
    <mergeCell ref="L324:M324"/>
    <mergeCell ref="O324:P324"/>
    <mergeCell ref="R324:S324"/>
    <mergeCell ref="C325:D325"/>
    <mergeCell ref="F325:G325"/>
    <mergeCell ref="I325:J325"/>
    <mergeCell ref="L325:M325"/>
    <mergeCell ref="O325:P325"/>
    <mergeCell ref="R325:S325"/>
    <mergeCell ref="C320:D320"/>
    <mergeCell ref="F320:G320"/>
    <mergeCell ref="I320:J320"/>
    <mergeCell ref="L320:M320"/>
    <mergeCell ref="O320:P320"/>
    <mergeCell ref="R320:S320"/>
    <mergeCell ref="C321:D321"/>
    <mergeCell ref="F321:G321"/>
    <mergeCell ref="I321:J321"/>
    <mergeCell ref="L321:M321"/>
    <mergeCell ref="O321:P321"/>
    <mergeCell ref="R321:S321"/>
    <mergeCell ref="C322:D322"/>
    <mergeCell ref="F322:G322"/>
    <mergeCell ref="I322:J322"/>
    <mergeCell ref="L322:M322"/>
    <mergeCell ref="O322:P322"/>
    <mergeCell ref="R322:S322"/>
    <mergeCell ref="C317:D317"/>
    <mergeCell ref="F317:G317"/>
    <mergeCell ref="I317:J317"/>
    <mergeCell ref="L317:M317"/>
    <mergeCell ref="O317:P317"/>
    <mergeCell ref="R317:S317"/>
    <mergeCell ref="C318:D318"/>
    <mergeCell ref="F318:G318"/>
    <mergeCell ref="I318:J318"/>
    <mergeCell ref="L318:M318"/>
    <mergeCell ref="O318:P318"/>
    <mergeCell ref="R318:S318"/>
    <mergeCell ref="C319:D319"/>
    <mergeCell ref="F319:G319"/>
    <mergeCell ref="I319:J319"/>
    <mergeCell ref="L319:M319"/>
    <mergeCell ref="O319:P319"/>
    <mergeCell ref="R319:S319"/>
    <mergeCell ref="C314:D314"/>
    <mergeCell ref="F314:G314"/>
    <mergeCell ref="I314:J314"/>
    <mergeCell ref="L314:M314"/>
    <mergeCell ref="O314:P314"/>
    <mergeCell ref="R314:S314"/>
    <mergeCell ref="C315:D315"/>
    <mergeCell ref="F315:G315"/>
    <mergeCell ref="I315:J315"/>
    <mergeCell ref="L315:M315"/>
    <mergeCell ref="O315:P315"/>
    <mergeCell ref="R315:S315"/>
    <mergeCell ref="C316:D316"/>
    <mergeCell ref="F316:G316"/>
    <mergeCell ref="I316:J316"/>
    <mergeCell ref="L316:M316"/>
    <mergeCell ref="O316:P316"/>
    <mergeCell ref="R316:S316"/>
    <mergeCell ref="C311:D311"/>
    <mergeCell ref="F311:G311"/>
    <mergeCell ref="I311:J311"/>
    <mergeCell ref="L311:M311"/>
    <mergeCell ref="O311:P311"/>
    <mergeCell ref="R311:S311"/>
    <mergeCell ref="C312:D312"/>
    <mergeCell ref="F312:G312"/>
    <mergeCell ref="I312:J312"/>
    <mergeCell ref="L312:M312"/>
    <mergeCell ref="O312:P312"/>
    <mergeCell ref="R312:S312"/>
    <mergeCell ref="C313:D313"/>
    <mergeCell ref="F313:G313"/>
    <mergeCell ref="I313:J313"/>
    <mergeCell ref="L313:M313"/>
    <mergeCell ref="O313:P313"/>
    <mergeCell ref="R313:S313"/>
    <mergeCell ref="C308:D308"/>
    <mergeCell ref="F308:G308"/>
    <mergeCell ref="I308:J308"/>
    <mergeCell ref="L308:M308"/>
    <mergeCell ref="O308:P308"/>
    <mergeCell ref="R308:S308"/>
    <mergeCell ref="C309:D309"/>
    <mergeCell ref="F309:G309"/>
    <mergeCell ref="I309:J309"/>
    <mergeCell ref="L309:M309"/>
    <mergeCell ref="O309:P309"/>
    <mergeCell ref="R309:S309"/>
    <mergeCell ref="C310:D310"/>
    <mergeCell ref="F310:G310"/>
    <mergeCell ref="I310:J310"/>
    <mergeCell ref="L310:M310"/>
    <mergeCell ref="O310:P310"/>
    <mergeCell ref="R310:S310"/>
    <mergeCell ref="C305:D305"/>
    <mergeCell ref="F305:G305"/>
    <mergeCell ref="I305:J305"/>
    <mergeCell ref="L305:M305"/>
    <mergeCell ref="O305:P305"/>
    <mergeCell ref="R305:S305"/>
    <mergeCell ref="C306:D306"/>
    <mergeCell ref="F306:G306"/>
    <mergeCell ref="I306:J306"/>
    <mergeCell ref="L306:M306"/>
    <mergeCell ref="O306:P306"/>
    <mergeCell ref="R306:S306"/>
    <mergeCell ref="C307:D307"/>
    <mergeCell ref="F307:G307"/>
    <mergeCell ref="I307:J307"/>
    <mergeCell ref="L307:M307"/>
    <mergeCell ref="O307:P307"/>
    <mergeCell ref="R307:S307"/>
    <mergeCell ref="C302:D302"/>
    <mergeCell ref="F302:G302"/>
    <mergeCell ref="I302:J302"/>
    <mergeCell ref="L302:M302"/>
    <mergeCell ref="O302:P302"/>
    <mergeCell ref="R302:S302"/>
    <mergeCell ref="C303:D303"/>
    <mergeCell ref="F303:G303"/>
    <mergeCell ref="I303:J303"/>
    <mergeCell ref="L303:M303"/>
    <mergeCell ref="O303:P303"/>
    <mergeCell ref="R303:S303"/>
    <mergeCell ref="C304:D304"/>
    <mergeCell ref="F304:G304"/>
    <mergeCell ref="I304:J304"/>
    <mergeCell ref="L304:M304"/>
    <mergeCell ref="O304:P304"/>
    <mergeCell ref="R304:S304"/>
    <mergeCell ref="O301:Q301"/>
    <mergeCell ref="R301:T301"/>
    <mergeCell ref="G189:H189"/>
    <mergeCell ref="I189:J189"/>
    <mergeCell ref="G190:H190"/>
    <mergeCell ref="I190:J190"/>
    <mergeCell ref="G191:H191"/>
    <mergeCell ref="I191:J191"/>
    <mergeCell ref="G192:H192"/>
    <mergeCell ref="I192:J192"/>
    <mergeCell ref="G193:H193"/>
    <mergeCell ref="I193:J193"/>
    <mergeCell ref="G194:H194"/>
    <mergeCell ref="I194:J194"/>
    <mergeCell ref="G195:H195"/>
    <mergeCell ref="I195:J195"/>
    <mergeCell ref="G196:H196"/>
    <mergeCell ref="I196:J196"/>
    <mergeCell ref="L269:M269"/>
    <mergeCell ref="O269:P269"/>
    <mergeCell ref="R269:S269"/>
    <mergeCell ref="L290:M290"/>
    <mergeCell ref="L291:M291"/>
    <mergeCell ref="L292:M292"/>
    <mergeCell ref="F293:G293"/>
    <mergeCell ref="F294:G294"/>
    <mergeCell ref="F295:G295"/>
    <mergeCell ref="I270:J270"/>
    <mergeCell ref="I271:J271"/>
    <mergeCell ref="I272:J272"/>
    <mergeCell ref="I273:J273"/>
    <mergeCell ref="I274:J274"/>
    <mergeCell ref="G180:H180"/>
    <mergeCell ref="I180:J180"/>
    <mergeCell ref="G181:H181"/>
    <mergeCell ref="I181:J181"/>
    <mergeCell ref="G182:H182"/>
    <mergeCell ref="I182:J182"/>
    <mergeCell ref="G183:H183"/>
    <mergeCell ref="I183:J183"/>
    <mergeCell ref="G184:H184"/>
    <mergeCell ref="I184:J184"/>
    <mergeCell ref="G185:H185"/>
    <mergeCell ref="I185:J185"/>
    <mergeCell ref="G186:H186"/>
    <mergeCell ref="I186:J186"/>
    <mergeCell ref="G187:H187"/>
    <mergeCell ref="I187:J187"/>
    <mergeCell ref="G188:H188"/>
    <mergeCell ref="I188:J188"/>
    <mergeCell ref="G171:H171"/>
    <mergeCell ref="I171:J171"/>
    <mergeCell ref="G172:H172"/>
    <mergeCell ref="I172:J172"/>
    <mergeCell ref="G173:H173"/>
    <mergeCell ref="I173:J173"/>
    <mergeCell ref="G174:H174"/>
    <mergeCell ref="I174:J174"/>
    <mergeCell ref="G175:H175"/>
    <mergeCell ref="I175:J175"/>
    <mergeCell ref="G176:H176"/>
    <mergeCell ref="I176:J176"/>
    <mergeCell ref="G177:H177"/>
    <mergeCell ref="I177:J177"/>
    <mergeCell ref="G178:H178"/>
    <mergeCell ref="I178:J178"/>
    <mergeCell ref="G179:H179"/>
    <mergeCell ref="I179:J179"/>
    <mergeCell ref="G157:H157"/>
    <mergeCell ref="I157:J157"/>
    <mergeCell ref="G158:H158"/>
    <mergeCell ref="I158:J158"/>
    <mergeCell ref="G159:H159"/>
    <mergeCell ref="I159:J159"/>
    <mergeCell ref="G160:H160"/>
    <mergeCell ref="I160:J160"/>
    <mergeCell ref="G161:H161"/>
    <mergeCell ref="I161:J161"/>
    <mergeCell ref="G162:H162"/>
    <mergeCell ref="I162:J162"/>
    <mergeCell ref="G163:H163"/>
    <mergeCell ref="I163:J163"/>
    <mergeCell ref="G168:J168"/>
    <mergeCell ref="G169:H170"/>
    <mergeCell ref="I169:J170"/>
    <mergeCell ref="G148:H148"/>
    <mergeCell ref="I148:J148"/>
    <mergeCell ref="G149:H149"/>
    <mergeCell ref="I149:J149"/>
    <mergeCell ref="G150:H150"/>
    <mergeCell ref="I150:J150"/>
    <mergeCell ref="G151:H151"/>
    <mergeCell ref="I151:J151"/>
    <mergeCell ref="G152:H152"/>
    <mergeCell ref="I152:J152"/>
    <mergeCell ref="G153:H153"/>
    <mergeCell ref="I153:J153"/>
    <mergeCell ref="G154:H154"/>
    <mergeCell ref="I154:J154"/>
    <mergeCell ref="G155:H155"/>
    <mergeCell ref="I155:J155"/>
    <mergeCell ref="G156:H156"/>
    <mergeCell ref="I156:J156"/>
    <mergeCell ref="G139:H139"/>
    <mergeCell ref="I139:J139"/>
    <mergeCell ref="G140:H140"/>
    <mergeCell ref="I140:J140"/>
    <mergeCell ref="G141:H141"/>
    <mergeCell ref="I141:J141"/>
    <mergeCell ref="G142:H142"/>
    <mergeCell ref="I142:J142"/>
    <mergeCell ref="G143:H143"/>
    <mergeCell ref="I143:J143"/>
    <mergeCell ref="G144:H144"/>
    <mergeCell ref="I144:J144"/>
    <mergeCell ref="G145:H145"/>
    <mergeCell ref="I145:J145"/>
    <mergeCell ref="G146:H146"/>
    <mergeCell ref="I146:J146"/>
    <mergeCell ref="G147:H147"/>
    <mergeCell ref="I147:J147"/>
    <mergeCell ref="G126:H126"/>
    <mergeCell ref="I126:J126"/>
    <mergeCell ref="G127:H127"/>
    <mergeCell ref="I127:J127"/>
    <mergeCell ref="G128:H128"/>
    <mergeCell ref="I128:J128"/>
    <mergeCell ref="G129:H129"/>
    <mergeCell ref="I129:J129"/>
    <mergeCell ref="G130:H130"/>
    <mergeCell ref="I130:J130"/>
    <mergeCell ref="G135:J135"/>
    <mergeCell ref="G136:H137"/>
    <mergeCell ref="I136:J137"/>
    <mergeCell ref="G138:H138"/>
    <mergeCell ref="I138:J138"/>
    <mergeCell ref="C138:D138"/>
    <mergeCell ref="E138:F138"/>
    <mergeCell ref="G117:H117"/>
    <mergeCell ref="I117:J117"/>
    <mergeCell ref="G118:H118"/>
    <mergeCell ref="I118:J118"/>
    <mergeCell ref="G119:H119"/>
    <mergeCell ref="I119:J119"/>
    <mergeCell ref="G120:H120"/>
    <mergeCell ref="I120:J120"/>
    <mergeCell ref="G121:H121"/>
    <mergeCell ref="I121:J121"/>
    <mergeCell ref="G122:H122"/>
    <mergeCell ref="I122:J122"/>
    <mergeCell ref="G123:H123"/>
    <mergeCell ref="I123:J123"/>
    <mergeCell ref="G124:H124"/>
    <mergeCell ref="I124:J124"/>
    <mergeCell ref="G125:H125"/>
    <mergeCell ref="I125:J125"/>
    <mergeCell ref="G108:H108"/>
    <mergeCell ref="I108:J108"/>
    <mergeCell ref="G109:H109"/>
    <mergeCell ref="I109:J109"/>
    <mergeCell ref="G110:H110"/>
    <mergeCell ref="I110:J110"/>
    <mergeCell ref="G111:H111"/>
    <mergeCell ref="I111:J111"/>
    <mergeCell ref="G112:H112"/>
    <mergeCell ref="I112:J112"/>
    <mergeCell ref="G113:H113"/>
    <mergeCell ref="I113:J113"/>
    <mergeCell ref="G114:H114"/>
    <mergeCell ref="I114:J114"/>
    <mergeCell ref="G115:H115"/>
    <mergeCell ref="I115:J115"/>
    <mergeCell ref="G116:H116"/>
    <mergeCell ref="I116:J116"/>
    <mergeCell ref="G97:H97"/>
    <mergeCell ref="I97:J97"/>
    <mergeCell ref="G102:J102"/>
    <mergeCell ref="G103:H104"/>
    <mergeCell ref="I103:J104"/>
    <mergeCell ref="G105:H105"/>
    <mergeCell ref="I105:J105"/>
    <mergeCell ref="G106:H106"/>
    <mergeCell ref="I106:J106"/>
    <mergeCell ref="G107:H107"/>
    <mergeCell ref="I107:J107"/>
    <mergeCell ref="G88:H88"/>
    <mergeCell ref="I88:J88"/>
    <mergeCell ref="G89:H89"/>
    <mergeCell ref="I89:J89"/>
    <mergeCell ref="G90:H90"/>
    <mergeCell ref="I90:J90"/>
    <mergeCell ref="G91:H91"/>
    <mergeCell ref="I91:J91"/>
    <mergeCell ref="G92:H92"/>
    <mergeCell ref="I92:J92"/>
    <mergeCell ref="G93:H93"/>
    <mergeCell ref="I93:J93"/>
    <mergeCell ref="G94:H94"/>
    <mergeCell ref="I94:J94"/>
    <mergeCell ref="G95:H95"/>
    <mergeCell ref="I95:J95"/>
    <mergeCell ref="G96:H96"/>
    <mergeCell ref="I96:J96"/>
    <mergeCell ref="G79:H79"/>
    <mergeCell ref="I79:J79"/>
    <mergeCell ref="G80:H80"/>
    <mergeCell ref="I80:J80"/>
    <mergeCell ref="G81:H81"/>
    <mergeCell ref="I81:J81"/>
    <mergeCell ref="G82:H82"/>
    <mergeCell ref="I82:J82"/>
    <mergeCell ref="G83:H83"/>
    <mergeCell ref="I83:J83"/>
    <mergeCell ref="G84:H84"/>
    <mergeCell ref="I84:J84"/>
    <mergeCell ref="G85:H85"/>
    <mergeCell ref="I85:J85"/>
    <mergeCell ref="G86:H86"/>
    <mergeCell ref="I86:J86"/>
    <mergeCell ref="G87:H87"/>
    <mergeCell ref="I87:J87"/>
    <mergeCell ref="G69:J69"/>
    <mergeCell ref="G70:H71"/>
    <mergeCell ref="I70:J71"/>
    <mergeCell ref="G72:H72"/>
    <mergeCell ref="I72:J72"/>
    <mergeCell ref="G73:H73"/>
    <mergeCell ref="I73:J73"/>
    <mergeCell ref="G74:H74"/>
    <mergeCell ref="I74:J74"/>
    <mergeCell ref="G75:H75"/>
    <mergeCell ref="I75:J75"/>
    <mergeCell ref="G76:H76"/>
    <mergeCell ref="I76:J76"/>
    <mergeCell ref="G77:H77"/>
    <mergeCell ref="I77:J77"/>
    <mergeCell ref="G78:H78"/>
    <mergeCell ref="I78:J78"/>
    <mergeCell ref="G60:H60"/>
    <mergeCell ref="I60:J60"/>
    <mergeCell ref="G61:H61"/>
    <mergeCell ref="I61:J61"/>
    <mergeCell ref="G62:H62"/>
    <mergeCell ref="I62:J62"/>
    <mergeCell ref="G63:H63"/>
    <mergeCell ref="I63:J63"/>
    <mergeCell ref="G64:H64"/>
    <mergeCell ref="I64:J64"/>
    <mergeCell ref="G37:H38"/>
    <mergeCell ref="I37:J38"/>
    <mergeCell ref="G36:J36"/>
    <mergeCell ref="G51:H51"/>
    <mergeCell ref="I51:J51"/>
    <mergeCell ref="G52:H52"/>
    <mergeCell ref="I52:J52"/>
    <mergeCell ref="G53:H53"/>
    <mergeCell ref="I53:J53"/>
    <mergeCell ref="G54:H54"/>
    <mergeCell ref="I54:J54"/>
    <mergeCell ref="G55:H55"/>
    <mergeCell ref="I55:J55"/>
    <mergeCell ref="G56:H56"/>
    <mergeCell ref="I56:J56"/>
    <mergeCell ref="G57:H57"/>
    <mergeCell ref="I57:J57"/>
    <mergeCell ref="G58:H58"/>
    <mergeCell ref="I58:J58"/>
    <mergeCell ref="G59:H59"/>
    <mergeCell ref="I59:J59"/>
    <mergeCell ref="G42:H42"/>
    <mergeCell ref="I42:J42"/>
    <mergeCell ref="G43:H43"/>
    <mergeCell ref="I43:J43"/>
    <mergeCell ref="G44:H44"/>
    <mergeCell ref="I44:J44"/>
    <mergeCell ref="G45:H45"/>
    <mergeCell ref="I45:J45"/>
    <mergeCell ref="G46:H46"/>
    <mergeCell ref="I46:J46"/>
    <mergeCell ref="G47:H47"/>
    <mergeCell ref="I47:J47"/>
    <mergeCell ref="G48:H48"/>
    <mergeCell ref="I48:J48"/>
    <mergeCell ref="G49:H49"/>
    <mergeCell ref="I49:J49"/>
    <mergeCell ref="G50:H50"/>
    <mergeCell ref="I50:J50"/>
    <mergeCell ref="G4:H5"/>
    <mergeCell ref="I4:J5"/>
    <mergeCell ref="G3:J3"/>
    <mergeCell ref="G39:H39"/>
    <mergeCell ref="I39:J39"/>
    <mergeCell ref="G40:H40"/>
    <mergeCell ref="I40:J40"/>
    <mergeCell ref="G41:H41"/>
    <mergeCell ref="I41:J41"/>
    <mergeCell ref="G23:H23"/>
    <mergeCell ref="I23:J23"/>
    <mergeCell ref="G24:H24"/>
    <mergeCell ref="I24:J24"/>
    <mergeCell ref="G25:H25"/>
    <mergeCell ref="I25:J25"/>
    <mergeCell ref="G26:H26"/>
    <mergeCell ref="I26:J26"/>
    <mergeCell ref="G27:H27"/>
    <mergeCell ref="I27:J27"/>
    <mergeCell ref="G28:H28"/>
    <mergeCell ref="I28:J28"/>
    <mergeCell ref="G29:H29"/>
    <mergeCell ref="I29:J29"/>
    <mergeCell ref="G30:H30"/>
    <mergeCell ref="I30:J30"/>
    <mergeCell ref="G31:H31"/>
    <mergeCell ref="I31:J31"/>
    <mergeCell ref="G14:H14"/>
    <mergeCell ref="I14:J14"/>
    <mergeCell ref="G15:H15"/>
    <mergeCell ref="I15:J15"/>
    <mergeCell ref="G16:H16"/>
    <mergeCell ref="I16:J16"/>
    <mergeCell ref="G17:H17"/>
    <mergeCell ref="I17:J17"/>
    <mergeCell ref="G18:H18"/>
    <mergeCell ref="I18:J18"/>
    <mergeCell ref="G19:H19"/>
    <mergeCell ref="I19:J19"/>
    <mergeCell ref="G20:H20"/>
    <mergeCell ref="I20:J20"/>
    <mergeCell ref="G21:H21"/>
    <mergeCell ref="I21:J21"/>
    <mergeCell ref="G22:H22"/>
    <mergeCell ref="I22:J22"/>
    <mergeCell ref="G6:H6"/>
    <mergeCell ref="I6:J6"/>
    <mergeCell ref="G7:H7"/>
    <mergeCell ref="I7:J7"/>
    <mergeCell ref="G8:H8"/>
    <mergeCell ref="I8:J8"/>
    <mergeCell ref="G9:H9"/>
    <mergeCell ref="I9:J9"/>
    <mergeCell ref="G10:H10"/>
    <mergeCell ref="I10:J10"/>
    <mergeCell ref="G11:H11"/>
    <mergeCell ref="I11:J11"/>
    <mergeCell ref="G12:H12"/>
    <mergeCell ref="I12:J12"/>
    <mergeCell ref="G13:H13"/>
    <mergeCell ref="I13:J13"/>
    <mergeCell ref="C1539:D1539"/>
    <mergeCell ref="F1539:G1539"/>
    <mergeCell ref="I1539:J1539"/>
    <mergeCell ref="C1546:D1546"/>
    <mergeCell ref="F1546:G1546"/>
    <mergeCell ref="I1546:J1546"/>
    <mergeCell ref="C1547:D1547"/>
    <mergeCell ref="F1547:G1547"/>
    <mergeCell ref="I1547:J1547"/>
    <mergeCell ref="C1540:D1540"/>
    <mergeCell ref="F1540:G1540"/>
    <mergeCell ref="I1540:J1540"/>
    <mergeCell ref="C1541:D1541"/>
    <mergeCell ref="F1541:G1541"/>
    <mergeCell ref="I1541:J1541"/>
    <mergeCell ref="C1542:D1542"/>
    <mergeCell ref="F1542:G1542"/>
    <mergeCell ref="I1542:J1542"/>
    <mergeCell ref="C1543:D1543"/>
    <mergeCell ref="F1543:G1543"/>
    <mergeCell ref="I1543:J1543"/>
    <mergeCell ref="C1544:D1544"/>
    <mergeCell ref="F1544:G1544"/>
    <mergeCell ref="I1544:J1544"/>
    <mergeCell ref="C1545:D1545"/>
    <mergeCell ref="F1545:G1545"/>
    <mergeCell ref="I1545:J1545"/>
    <mergeCell ref="C1533:D1533"/>
    <mergeCell ref="F1533:G1533"/>
    <mergeCell ref="I1533:J1533"/>
    <mergeCell ref="C1534:D1534"/>
    <mergeCell ref="F1534:G1534"/>
    <mergeCell ref="I1534:J1534"/>
    <mergeCell ref="C1535:D1535"/>
    <mergeCell ref="F1535:G1535"/>
    <mergeCell ref="I1535:J1535"/>
    <mergeCell ref="C1536:D1536"/>
    <mergeCell ref="F1536:G1536"/>
    <mergeCell ref="I1536:J1536"/>
    <mergeCell ref="C1537:D1537"/>
    <mergeCell ref="F1537:G1537"/>
    <mergeCell ref="I1537:J1537"/>
    <mergeCell ref="C1538:D1538"/>
    <mergeCell ref="F1538:G1538"/>
    <mergeCell ref="I1538:J1538"/>
    <mergeCell ref="C1527:D1527"/>
    <mergeCell ref="F1527:G1527"/>
    <mergeCell ref="I1527:J1527"/>
    <mergeCell ref="C1528:D1528"/>
    <mergeCell ref="F1528:G1528"/>
    <mergeCell ref="I1528:J1528"/>
    <mergeCell ref="C1529:D1529"/>
    <mergeCell ref="F1529:G1529"/>
    <mergeCell ref="I1529:J1529"/>
    <mergeCell ref="C1530:D1530"/>
    <mergeCell ref="F1530:G1530"/>
    <mergeCell ref="I1530:J1530"/>
    <mergeCell ref="C1531:D1531"/>
    <mergeCell ref="F1531:G1531"/>
    <mergeCell ref="I1531:J1531"/>
    <mergeCell ref="C1532:D1532"/>
    <mergeCell ref="F1532:G1532"/>
    <mergeCell ref="I1532:J1532"/>
    <mergeCell ref="C1521:D1521"/>
    <mergeCell ref="F1521:G1521"/>
    <mergeCell ref="I1521:J1521"/>
    <mergeCell ref="C1522:D1522"/>
    <mergeCell ref="F1522:G1522"/>
    <mergeCell ref="I1522:J1522"/>
    <mergeCell ref="C1523:D1523"/>
    <mergeCell ref="F1523:G1523"/>
    <mergeCell ref="I1523:J1523"/>
    <mergeCell ref="C1524:D1524"/>
    <mergeCell ref="F1524:G1524"/>
    <mergeCell ref="I1524:J1524"/>
    <mergeCell ref="C1525:D1525"/>
    <mergeCell ref="F1525:G1525"/>
    <mergeCell ref="I1525:J1525"/>
    <mergeCell ref="C1526:D1526"/>
    <mergeCell ref="F1526:G1526"/>
    <mergeCell ref="I1526:J1526"/>
    <mergeCell ref="C1493:D1493"/>
    <mergeCell ref="F1493:G1493"/>
    <mergeCell ref="I1493:J1493"/>
    <mergeCell ref="L1493:M1493"/>
    <mergeCell ref="C1494:D1494"/>
    <mergeCell ref="C1473:D1473"/>
    <mergeCell ref="F1473:G1473"/>
    <mergeCell ref="I1473:J1473"/>
    <mergeCell ref="L1473:M1473"/>
    <mergeCell ref="C1474:D1474"/>
    <mergeCell ref="F1474:G1474"/>
    <mergeCell ref="I1474:J1474"/>
    <mergeCell ref="L1474:M1474"/>
    <mergeCell ref="C1475:D1475"/>
    <mergeCell ref="F1475:G1475"/>
    <mergeCell ref="I1475:J1475"/>
    <mergeCell ref="L1475:M1475"/>
    <mergeCell ref="C1476:D1476"/>
    <mergeCell ref="F1476:G1476"/>
    <mergeCell ref="I1476:J1476"/>
    <mergeCell ref="L1476:M1476"/>
    <mergeCell ref="C1477:D1477"/>
    <mergeCell ref="F1477:G1477"/>
    <mergeCell ref="I1477:J1477"/>
    <mergeCell ref="L1477:M1477"/>
    <mergeCell ref="L1478:M1478"/>
    <mergeCell ref="C1479:D1479"/>
    <mergeCell ref="F1479:G1479"/>
    <mergeCell ref="I1479:J1479"/>
    <mergeCell ref="L1479:M1479"/>
    <mergeCell ref="C1480:D1480"/>
    <mergeCell ref="F1480:G1480"/>
    <mergeCell ref="F1471:G1471"/>
    <mergeCell ref="I1471:J1471"/>
    <mergeCell ref="L1471:M1471"/>
    <mergeCell ref="C1472:D1472"/>
    <mergeCell ref="F1472:G1472"/>
    <mergeCell ref="I1472:J1472"/>
    <mergeCell ref="L1472:M1472"/>
    <mergeCell ref="C1492:D1492"/>
    <mergeCell ref="F1492:G1492"/>
    <mergeCell ref="I1492:J1492"/>
    <mergeCell ref="L1492:M1492"/>
    <mergeCell ref="I1480:J1480"/>
    <mergeCell ref="L1480:M1480"/>
    <mergeCell ref="C1481:D1481"/>
    <mergeCell ref="F1481:G1481"/>
    <mergeCell ref="I1481:J1481"/>
    <mergeCell ref="L1481:M1481"/>
    <mergeCell ref="C1491:D1491"/>
    <mergeCell ref="F1491:G1491"/>
    <mergeCell ref="I1491:J1491"/>
    <mergeCell ref="L1491:M1491"/>
    <mergeCell ref="C1490:D1490"/>
    <mergeCell ref="F1490:G1490"/>
    <mergeCell ref="I1490:J1490"/>
    <mergeCell ref="L1490:M1490"/>
    <mergeCell ref="C1464:D1464"/>
    <mergeCell ref="F1464:G1464"/>
    <mergeCell ref="I1464:J1464"/>
    <mergeCell ref="L1464:M1464"/>
    <mergeCell ref="C1465:D1465"/>
    <mergeCell ref="F1465:G1465"/>
    <mergeCell ref="I1465:J1465"/>
    <mergeCell ref="L1465:M1465"/>
    <mergeCell ref="C1466:D1466"/>
    <mergeCell ref="F1466:G1466"/>
    <mergeCell ref="I1466:J1466"/>
    <mergeCell ref="L1466:M1466"/>
    <mergeCell ref="C1467:D1467"/>
    <mergeCell ref="F1467:G1467"/>
    <mergeCell ref="I1467:J1467"/>
    <mergeCell ref="L1467:M1467"/>
    <mergeCell ref="C1468:D1468"/>
    <mergeCell ref="F1468:G1468"/>
    <mergeCell ref="I1468:J1468"/>
    <mergeCell ref="L1468:M1468"/>
    <mergeCell ref="L1459:M1459"/>
    <mergeCell ref="C1460:D1460"/>
    <mergeCell ref="F1460:G1460"/>
    <mergeCell ref="I1460:J1460"/>
    <mergeCell ref="L1460:M1460"/>
    <mergeCell ref="C1461:D1461"/>
    <mergeCell ref="F1461:G1461"/>
    <mergeCell ref="I1461:J1461"/>
    <mergeCell ref="L1461:M1461"/>
    <mergeCell ref="C1462:D1462"/>
    <mergeCell ref="F1462:G1462"/>
    <mergeCell ref="I1462:J1462"/>
    <mergeCell ref="L1462:M1462"/>
    <mergeCell ref="C1463:D1463"/>
    <mergeCell ref="F1463:G1463"/>
    <mergeCell ref="I1463:J1463"/>
    <mergeCell ref="L1463:M1463"/>
    <mergeCell ref="C155:D155"/>
    <mergeCell ref="E155:F155"/>
    <mergeCell ref="C156:D156"/>
    <mergeCell ref="E156:F156"/>
    <mergeCell ref="C157:D157"/>
    <mergeCell ref="E157:F157"/>
    <mergeCell ref="C163:D163"/>
    <mergeCell ref="E163:F163"/>
    <mergeCell ref="C158:D158"/>
    <mergeCell ref="E158:F158"/>
    <mergeCell ref="C159:D159"/>
    <mergeCell ref="E159:F159"/>
    <mergeCell ref="C160:D160"/>
    <mergeCell ref="E160:F160"/>
    <mergeCell ref="C161:D161"/>
    <mergeCell ref="E161:F161"/>
    <mergeCell ref="C162:D162"/>
    <mergeCell ref="E162:F162"/>
    <mergeCell ref="C146:D146"/>
    <mergeCell ref="E146:F146"/>
    <mergeCell ref="C147:D147"/>
    <mergeCell ref="E147:F147"/>
    <mergeCell ref="C148:D148"/>
    <mergeCell ref="E148:F148"/>
    <mergeCell ref="C149:D149"/>
    <mergeCell ref="E149:F149"/>
    <mergeCell ref="C150:D150"/>
    <mergeCell ref="E150:F150"/>
    <mergeCell ref="C151:D151"/>
    <mergeCell ref="E151:F151"/>
    <mergeCell ref="C152:D152"/>
    <mergeCell ref="E152:F152"/>
    <mergeCell ref="C153:D153"/>
    <mergeCell ref="E153:F153"/>
    <mergeCell ref="C154:D154"/>
    <mergeCell ref="E154:F154"/>
    <mergeCell ref="C139:D139"/>
    <mergeCell ref="E139:F139"/>
    <mergeCell ref="C140:D140"/>
    <mergeCell ref="E140:F140"/>
    <mergeCell ref="C141:D141"/>
    <mergeCell ref="E141:F141"/>
    <mergeCell ref="C142:D142"/>
    <mergeCell ref="E142:F142"/>
    <mergeCell ref="C143:D143"/>
    <mergeCell ref="E143:F143"/>
    <mergeCell ref="C144:D144"/>
    <mergeCell ref="E144:F144"/>
    <mergeCell ref="C145:D145"/>
    <mergeCell ref="E145:F145"/>
    <mergeCell ref="C122:D122"/>
    <mergeCell ref="E122:F122"/>
    <mergeCell ref="C123:D123"/>
    <mergeCell ref="E123:F123"/>
    <mergeCell ref="C124:D124"/>
    <mergeCell ref="E124:F124"/>
    <mergeCell ref="C125:D125"/>
    <mergeCell ref="E125:F125"/>
    <mergeCell ref="C126:D126"/>
    <mergeCell ref="E126:F126"/>
    <mergeCell ref="C127:D127"/>
    <mergeCell ref="E127:F127"/>
    <mergeCell ref="C128:D128"/>
    <mergeCell ref="E128:F128"/>
    <mergeCell ref="C129:D129"/>
    <mergeCell ref="E129:F129"/>
    <mergeCell ref="C130:D130"/>
    <mergeCell ref="E130:F130"/>
    <mergeCell ref="C113:D113"/>
    <mergeCell ref="E113:F113"/>
    <mergeCell ref="C114:D114"/>
    <mergeCell ref="E114:F114"/>
    <mergeCell ref="C115:D115"/>
    <mergeCell ref="E115:F115"/>
    <mergeCell ref="C116:D116"/>
    <mergeCell ref="E116:F116"/>
    <mergeCell ref="C117:D117"/>
    <mergeCell ref="E117:F117"/>
    <mergeCell ref="C118:D118"/>
    <mergeCell ref="E118:F118"/>
    <mergeCell ref="C119:D119"/>
    <mergeCell ref="E119:F119"/>
    <mergeCell ref="C120:D120"/>
    <mergeCell ref="E120:F120"/>
    <mergeCell ref="C121:D121"/>
    <mergeCell ref="E121:F121"/>
    <mergeCell ref="C112:D112"/>
    <mergeCell ref="E112:F112"/>
    <mergeCell ref="C89:D89"/>
    <mergeCell ref="E89:F89"/>
    <mergeCell ref="C90:D90"/>
    <mergeCell ref="E90:F90"/>
    <mergeCell ref="C91:D91"/>
    <mergeCell ref="E91:F91"/>
    <mergeCell ref="C92:D92"/>
    <mergeCell ref="E92:F92"/>
    <mergeCell ref="C93:D93"/>
    <mergeCell ref="E93:F93"/>
    <mergeCell ref="C94:D94"/>
    <mergeCell ref="E94:F94"/>
    <mergeCell ref="C95:D95"/>
    <mergeCell ref="E95:F95"/>
    <mergeCell ref="C96:D96"/>
    <mergeCell ref="E96:F96"/>
    <mergeCell ref="C87:D87"/>
    <mergeCell ref="E87:F87"/>
    <mergeCell ref="C88:D88"/>
    <mergeCell ref="E88:F88"/>
    <mergeCell ref="C105:D105"/>
    <mergeCell ref="E105:F105"/>
    <mergeCell ref="C106:D106"/>
    <mergeCell ref="E106:F106"/>
    <mergeCell ref="C107:D107"/>
    <mergeCell ref="E107:F107"/>
    <mergeCell ref="C108:D108"/>
    <mergeCell ref="E108:F108"/>
    <mergeCell ref="C109:D109"/>
    <mergeCell ref="E109:F109"/>
    <mergeCell ref="C110:D110"/>
    <mergeCell ref="E110:F110"/>
    <mergeCell ref="C111:D111"/>
    <mergeCell ref="E111:F111"/>
    <mergeCell ref="C72:D72"/>
    <mergeCell ref="E72:F72"/>
    <mergeCell ref="C73:D73"/>
    <mergeCell ref="E73:F73"/>
    <mergeCell ref="C74:D74"/>
    <mergeCell ref="E74:F74"/>
    <mergeCell ref="C75:D75"/>
    <mergeCell ref="E75:F75"/>
    <mergeCell ref="C76:D76"/>
    <mergeCell ref="E76:F76"/>
    <mergeCell ref="C77:D77"/>
    <mergeCell ref="E77:F77"/>
    <mergeCell ref="C78:D78"/>
    <mergeCell ref="E78:F78"/>
    <mergeCell ref="C79:D79"/>
    <mergeCell ref="E79:F79"/>
    <mergeCell ref="C97:D97"/>
    <mergeCell ref="E97:F97"/>
    <mergeCell ref="C80:D80"/>
    <mergeCell ref="E80:F80"/>
    <mergeCell ref="C81:D81"/>
    <mergeCell ref="E81:F81"/>
    <mergeCell ref="C82:D82"/>
    <mergeCell ref="E82:F82"/>
    <mergeCell ref="C83:D83"/>
    <mergeCell ref="E83:F83"/>
    <mergeCell ref="C84:D84"/>
    <mergeCell ref="E84:F84"/>
    <mergeCell ref="C85:D85"/>
    <mergeCell ref="E85:F85"/>
    <mergeCell ref="C86:D86"/>
    <mergeCell ref="E86:F86"/>
    <mergeCell ref="C64:D64"/>
    <mergeCell ref="E39:F39"/>
    <mergeCell ref="E40:F40"/>
    <mergeCell ref="E41:F41"/>
    <mergeCell ref="E42:F42"/>
    <mergeCell ref="E43:F43"/>
    <mergeCell ref="E44:F44"/>
    <mergeCell ref="E45:F45"/>
    <mergeCell ref="E46:F46"/>
    <mergeCell ref="E47:F47"/>
    <mergeCell ref="E48:F48"/>
    <mergeCell ref="E49:F49"/>
    <mergeCell ref="E50:F50"/>
    <mergeCell ref="E51:F51"/>
    <mergeCell ref="E52:F52"/>
    <mergeCell ref="E53:F53"/>
    <mergeCell ref="E54:F54"/>
    <mergeCell ref="E55:F55"/>
    <mergeCell ref="E56:F56"/>
    <mergeCell ref="E57:F57"/>
    <mergeCell ref="E58:F58"/>
    <mergeCell ref="E59:F59"/>
    <mergeCell ref="E60:F60"/>
    <mergeCell ref="E61:F61"/>
    <mergeCell ref="E62:F62"/>
    <mergeCell ref="E63:F63"/>
    <mergeCell ref="E64:F64"/>
    <mergeCell ref="C47:D47"/>
    <mergeCell ref="C48:D48"/>
    <mergeCell ref="C49:D49"/>
    <mergeCell ref="C50:D50"/>
    <mergeCell ref="C54:D54"/>
    <mergeCell ref="C55:D55"/>
    <mergeCell ref="C56:D56"/>
    <mergeCell ref="C57:D57"/>
    <mergeCell ref="C58:D58"/>
    <mergeCell ref="C59:D59"/>
    <mergeCell ref="C60:D60"/>
    <mergeCell ref="C61:D61"/>
    <mergeCell ref="C62:D62"/>
    <mergeCell ref="C63:D63"/>
    <mergeCell ref="C28:D28"/>
    <mergeCell ref="E28:F28"/>
    <mergeCell ref="C29:D29"/>
    <mergeCell ref="E29:F29"/>
    <mergeCell ref="C30:D30"/>
    <mergeCell ref="E30:F30"/>
    <mergeCell ref="C31:D31"/>
    <mergeCell ref="E31:F31"/>
    <mergeCell ref="C39:D39"/>
    <mergeCell ref="C40:D40"/>
    <mergeCell ref="C41:D41"/>
    <mergeCell ref="C42:D42"/>
    <mergeCell ref="C43:D43"/>
    <mergeCell ref="C44:D44"/>
    <mergeCell ref="C45:D45"/>
    <mergeCell ref="C46:D46"/>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51:D51"/>
    <mergeCell ref="C52:D52"/>
    <mergeCell ref="C53:D53"/>
    <mergeCell ref="B1684:B1686"/>
    <mergeCell ref="B1585:B1587"/>
    <mergeCell ref="B1618:B1620"/>
    <mergeCell ref="B1651:B1653"/>
    <mergeCell ref="B1750:B1752"/>
    <mergeCell ref="C1247:D1247"/>
    <mergeCell ref="E1247:F1247"/>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897:D897"/>
    <mergeCell ref="O898:P898"/>
    <mergeCell ref="C769:D769"/>
    <mergeCell ref="F769:G769"/>
    <mergeCell ref="I769:J769"/>
    <mergeCell ref="L769:M769"/>
    <mergeCell ref="O769:P769"/>
    <mergeCell ref="R769:S769"/>
    <mergeCell ref="C770:D770"/>
    <mergeCell ref="F770:G770"/>
    <mergeCell ref="I770:J770"/>
    <mergeCell ref="L770:M770"/>
    <mergeCell ref="O770:P770"/>
    <mergeCell ref="R770:S770"/>
    <mergeCell ref="C774:D774"/>
    <mergeCell ref="F774:G774"/>
    <mergeCell ref="I774:J774"/>
    <mergeCell ref="L774:M774"/>
    <mergeCell ref="O774:P774"/>
    <mergeCell ref="R774:S774"/>
    <mergeCell ref="O772:P772"/>
    <mergeCell ref="R772:S772"/>
    <mergeCell ref="C777:D777"/>
    <mergeCell ref="F777:G777"/>
    <mergeCell ref="I777:J777"/>
    <mergeCell ref="L777:M777"/>
    <mergeCell ref="O777:P777"/>
    <mergeCell ref="R777:S777"/>
    <mergeCell ref="C778:D778"/>
    <mergeCell ref="F778:G778"/>
    <mergeCell ref="I778:J778"/>
    <mergeCell ref="L778:M778"/>
    <mergeCell ref="O778:P778"/>
    <mergeCell ref="C673:D673"/>
    <mergeCell ref="F673:G673"/>
    <mergeCell ref="C677:D677"/>
    <mergeCell ref="F677:G677"/>
    <mergeCell ref="C681:D681"/>
    <mergeCell ref="F681:G681"/>
    <mergeCell ref="C685:D685"/>
    <mergeCell ref="F685:G685"/>
    <mergeCell ref="C765:D765"/>
    <mergeCell ref="F765:G765"/>
    <mergeCell ref="I765:J765"/>
    <mergeCell ref="L765:M765"/>
    <mergeCell ref="I669:J669"/>
    <mergeCell ref="C670:D670"/>
    <mergeCell ref="F670:G670"/>
    <mergeCell ref="I670:J670"/>
    <mergeCell ref="C671:D671"/>
    <mergeCell ref="F671:G671"/>
    <mergeCell ref="I671:J671"/>
    <mergeCell ref="C672:D672"/>
    <mergeCell ref="F672:G672"/>
    <mergeCell ref="I672:J672"/>
    <mergeCell ref="L671:M671"/>
    <mergeCell ref="L677:M677"/>
    <mergeCell ref="C732:D732"/>
    <mergeCell ref="F732:G732"/>
    <mergeCell ref="I732:J732"/>
    <mergeCell ref="L732:M732"/>
    <mergeCell ref="F686:G686"/>
    <mergeCell ref="I686:J686"/>
    <mergeCell ref="I735:J735"/>
    <mergeCell ref="L735:M735"/>
    <mergeCell ref="C340:D340"/>
    <mergeCell ref="B1849:B1851"/>
    <mergeCell ref="B1882:B1884"/>
    <mergeCell ref="B201:B203"/>
    <mergeCell ref="B3:B5"/>
    <mergeCell ref="B36:B38"/>
    <mergeCell ref="B135:B137"/>
    <mergeCell ref="B69:B71"/>
    <mergeCell ref="B102:B104"/>
    <mergeCell ref="C6:D6"/>
    <mergeCell ref="E6:F6"/>
    <mergeCell ref="C7:D7"/>
    <mergeCell ref="E7:F7"/>
    <mergeCell ref="C8:D8"/>
    <mergeCell ref="E8:F8"/>
    <mergeCell ref="C336:D336"/>
    <mergeCell ref="F336:G336"/>
    <mergeCell ref="C766:D766"/>
    <mergeCell ref="F766:G766"/>
    <mergeCell ref="B1024:B1026"/>
    <mergeCell ref="B1123:B1125"/>
    <mergeCell ref="B1090:B1092"/>
    <mergeCell ref="B1189:B1191"/>
    <mergeCell ref="F964:G964"/>
    <mergeCell ref="B1519:B1521"/>
    <mergeCell ref="B1222:B1224"/>
    <mergeCell ref="B1255:B1257"/>
    <mergeCell ref="B1453:B1455"/>
    <mergeCell ref="E1234:F1234"/>
    <mergeCell ref="C171:D171"/>
    <mergeCell ref="E171:F171"/>
    <mergeCell ref="C172:D172"/>
    <mergeCell ref="E172:F172"/>
    <mergeCell ref="C173:D173"/>
    <mergeCell ref="E173:F173"/>
    <mergeCell ref="C174:D174"/>
    <mergeCell ref="E174:F174"/>
    <mergeCell ref="B197:K197"/>
    <mergeCell ref="B164:K164"/>
    <mergeCell ref="B1783:B1785"/>
    <mergeCell ref="B267:B269"/>
    <mergeCell ref="B333:B335"/>
    <mergeCell ref="B399:B401"/>
    <mergeCell ref="B168:B170"/>
    <mergeCell ref="B1717:B1719"/>
    <mergeCell ref="I336:J336"/>
    <mergeCell ref="I766:J766"/>
    <mergeCell ref="C180:D180"/>
    <mergeCell ref="E180:F180"/>
    <mergeCell ref="C181:D181"/>
    <mergeCell ref="E181:F181"/>
    <mergeCell ref="C182:D182"/>
    <mergeCell ref="C1235:D1235"/>
    <mergeCell ref="E1235:F1235"/>
    <mergeCell ref="C1236:D1236"/>
    <mergeCell ref="E1236:F1236"/>
    <mergeCell ref="E182:F182"/>
    <mergeCell ref="C183:D183"/>
    <mergeCell ref="E183:F183"/>
    <mergeCell ref="C184:D184"/>
    <mergeCell ref="E184:F184"/>
    <mergeCell ref="C175:D175"/>
    <mergeCell ref="E175:F175"/>
    <mergeCell ref="C176:D176"/>
    <mergeCell ref="E176:F176"/>
    <mergeCell ref="C177:D177"/>
    <mergeCell ref="E177:F177"/>
    <mergeCell ref="C178:D178"/>
    <mergeCell ref="E178:F178"/>
    <mergeCell ref="C179:D179"/>
    <mergeCell ref="E179:F179"/>
    <mergeCell ref="C190:D190"/>
    <mergeCell ref="E190:F190"/>
    <mergeCell ref="C191:D191"/>
    <mergeCell ref="E191:F191"/>
    <mergeCell ref="C192:D192"/>
    <mergeCell ref="E192:F192"/>
    <mergeCell ref="C193:D193"/>
    <mergeCell ref="E193:F193"/>
    <mergeCell ref="C194:D194"/>
    <mergeCell ref="E194:F194"/>
    <mergeCell ref="C185:D185"/>
    <mergeCell ref="E185:F185"/>
    <mergeCell ref="C186:D186"/>
    <mergeCell ref="E186:F186"/>
    <mergeCell ref="C187:D187"/>
    <mergeCell ref="E187:F187"/>
    <mergeCell ref="C188:D188"/>
    <mergeCell ref="E188:F188"/>
    <mergeCell ref="C189:D189"/>
    <mergeCell ref="E189:F189"/>
    <mergeCell ref="C206:D206"/>
    <mergeCell ref="E206:F206"/>
    <mergeCell ref="C207:D207"/>
    <mergeCell ref="E207:F207"/>
    <mergeCell ref="C208:D208"/>
    <mergeCell ref="E208:F208"/>
    <mergeCell ref="C209:D209"/>
    <mergeCell ref="E209:F209"/>
    <mergeCell ref="C210:D210"/>
    <mergeCell ref="E210:F210"/>
    <mergeCell ref="C195:D195"/>
    <mergeCell ref="E195:F195"/>
    <mergeCell ref="C196:D196"/>
    <mergeCell ref="E196:F196"/>
    <mergeCell ref="C201:D203"/>
    <mergeCell ref="E201:F203"/>
    <mergeCell ref="C204:D204"/>
    <mergeCell ref="E204:F204"/>
    <mergeCell ref="C205:D205"/>
    <mergeCell ref="E205:F205"/>
    <mergeCell ref="C216:D216"/>
    <mergeCell ref="E216:F216"/>
    <mergeCell ref="C217:D217"/>
    <mergeCell ref="E217:F217"/>
    <mergeCell ref="C272:D272"/>
    <mergeCell ref="C273:D273"/>
    <mergeCell ref="C274:D274"/>
    <mergeCell ref="C268:E268"/>
    <mergeCell ref="C218:D218"/>
    <mergeCell ref="E218:F218"/>
    <mergeCell ref="C219:D219"/>
    <mergeCell ref="E219:F219"/>
    <mergeCell ref="C220:D220"/>
    <mergeCell ref="E220:F220"/>
    <mergeCell ref="C211:D211"/>
    <mergeCell ref="E211:F211"/>
    <mergeCell ref="C212:D212"/>
    <mergeCell ref="E212:F212"/>
    <mergeCell ref="C213:D213"/>
    <mergeCell ref="E213:F213"/>
    <mergeCell ref="C214:D214"/>
    <mergeCell ref="E214:F214"/>
    <mergeCell ref="C215:D215"/>
    <mergeCell ref="E215:F215"/>
    <mergeCell ref="C226:D226"/>
    <mergeCell ref="E226:F226"/>
    <mergeCell ref="F268:H268"/>
    <mergeCell ref="C269:D269"/>
    <mergeCell ref="F269:G269"/>
    <mergeCell ref="C240:D240"/>
    <mergeCell ref="E240:F240"/>
    <mergeCell ref="G240:H240"/>
    <mergeCell ref="O288:P288"/>
    <mergeCell ref="O289:P289"/>
    <mergeCell ref="O290:P290"/>
    <mergeCell ref="C227:D227"/>
    <mergeCell ref="E227:F227"/>
    <mergeCell ref="C228:D228"/>
    <mergeCell ref="E228:F228"/>
    <mergeCell ref="C229:D229"/>
    <mergeCell ref="E229:F229"/>
    <mergeCell ref="C221:D221"/>
    <mergeCell ref="E221:F221"/>
    <mergeCell ref="C222:D222"/>
    <mergeCell ref="E222:F222"/>
    <mergeCell ref="C223:D223"/>
    <mergeCell ref="E223:F223"/>
    <mergeCell ref="C224:D224"/>
    <mergeCell ref="E224:F224"/>
    <mergeCell ref="C225:D225"/>
    <mergeCell ref="E225:F225"/>
    <mergeCell ref="C275:D275"/>
    <mergeCell ref="C276:D276"/>
    <mergeCell ref="C277:D277"/>
    <mergeCell ref="C278:D278"/>
    <mergeCell ref="C279:D279"/>
    <mergeCell ref="C280:D280"/>
    <mergeCell ref="C281:D281"/>
    <mergeCell ref="C282:D282"/>
    <mergeCell ref="C283:D283"/>
    <mergeCell ref="C270:D270"/>
    <mergeCell ref="C271:D271"/>
    <mergeCell ref="I268:K268"/>
    <mergeCell ref="L268:N268"/>
    <mergeCell ref="F291:G291"/>
    <mergeCell ref="F292:G292"/>
    <mergeCell ref="L287:M287"/>
    <mergeCell ref="L288:M288"/>
    <mergeCell ref="L289:M289"/>
    <mergeCell ref="F288:G288"/>
    <mergeCell ref="F289:G289"/>
    <mergeCell ref="F290:G290"/>
    <mergeCell ref="C284:D284"/>
    <mergeCell ref="C285:D285"/>
    <mergeCell ref="C286:D286"/>
    <mergeCell ref="C287:D287"/>
    <mergeCell ref="C288:D288"/>
    <mergeCell ref="C289:D289"/>
    <mergeCell ref="C290:D290"/>
    <mergeCell ref="C291:D291"/>
    <mergeCell ref="F283:G283"/>
    <mergeCell ref="F284:G284"/>
    <mergeCell ref="F285:G285"/>
    <mergeCell ref="F286:G286"/>
    <mergeCell ref="F287:G287"/>
    <mergeCell ref="C292:D292"/>
    <mergeCell ref="O268:Q268"/>
    <mergeCell ref="R268:T268"/>
    <mergeCell ref="L293:M293"/>
    <mergeCell ref="L294:M294"/>
    <mergeCell ref="L295:M295"/>
    <mergeCell ref="I289:J289"/>
    <mergeCell ref="I290:J290"/>
    <mergeCell ref="I291:J291"/>
    <mergeCell ref="I292:J292"/>
    <mergeCell ref="I293:J293"/>
    <mergeCell ref="I294:J294"/>
    <mergeCell ref="I295:J295"/>
    <mergeCell ref="L285:M285"/>
    <mergeCell ref="C293:D293"/>
    <mergeCell ref="C294:D294"/>
    <mergeCell ref="C295:D295"/>
    <mergeCell ref="F270:G270"/>
    <mergeCell ref="F271:G271"/>
    <mergeCell ref="F272:G272"/>
    <mergeCell ref="F273:G273"/>
    <mergeCell ref="F274:G274"/>
    <mergeCell ref="F275:G275"/>
    <mergeCell ref="F276:G276"/>
    <mergeCell ref="F277:G277"/>
    <mergeCell ref="F278:G278"/>
    <mergeCell ref="F279:G279"/>
    <mergeCell ref="F280:G280"/>
    <mergeCell ref="F281:G281"/>
    <mergeCell ref="F282:G282"/>
    <mergeCell ref="R270:S270"/>
    <mergeCell ref="R271:S271"/>
    <mergeCell ref="R272:S272"/>
    <mergeCell ref="R273:S273"/>
    <mergeCell ref="R274:S274"/>
    <mergeCell ref="R285:S285"/>
    <mergeCell ref="R286:S286"/>
    <mergeCell ref="R287:S287"/>
    <mergeCell ref="R281:S281"/>
    <mergeCell ref="R282:S282"/>
    <mergeCell ref="R283:S283"/>
    <mergeCell ref="R284:S284"/>
    <mergeCell ref="L270:M270"/>
    <mergeCell ref="L271:M271"/>
    <mergeCell ref="L272:M272"/>
    <mergeCell ref="L273:M273"/>
    <mergeCell ref="L274:M274"/>
    <mergeCell ref="L275:M275"/>
    <mergeCell ref="L276:M276"/>
    <mergeCell ref="L277:M277"/>
    <mergeCell ref="L278:M278"/>
    <mergeCell ref="L279:M279"/>
    <mergeCell ref="L280:M280"/>
    <mergeCell ref="L281:M281"/>
    <mergeCell ref="L282:M282"/>
    <mergeCell ref="L283:M283"/>
    <mergeCell ref="L284:M284"/>
    <mergeCell ref="O270:P270"/>
    <mergeCell ref="O271:P271"/>
    <mergeCell ref="O272:P272"/>
    <mergeCell ref="O273:P273"/>
    <mergeCell ref="O274:P274"/>
    <mergeCell ref="O286:P286"/>
    <mergeCell ref="O287:P287"/>
    <mergeCell ref="I339:J339"/>
    <mergeCell ref="L339:M339"/>
    <mergeCell ref="L335:M335"/>
    <mergeCell ref="I275:J275"/>
    <mergeCell ref="I276:J276"/>
    <mergeCell ref="I277:J277"/>
    <mergeCell ref="I278:J278"/>
    <mergeCell ref="I279:J279"/>
    <mergeCell ref="I280:J280"/>
    <mergeCell ref="I281:J281"/>
    <mergeCell ref="I282:J282"/>
    <mergeCell ref="I283:J283"/>
    <mergeCell ref="I284:J284"/>
    <mergeCell ref="I285:J285"/>
    <mergeCell ref="I286:J286"/>
    <mergeCell ref="I287:J287"/>
    <mergeCell ref="I288:J288"/>
    <mergeCell ref="I327:J327"/>
    <mergeCell ref="L327:M327"/>
    <mergeCell ref="L286:M286"/>
    <mergeCell ref="O339:P339"/>
    <mergeCell ref="R339:S339"/>
    <mergeCell ref="O291:P291"/>
    <mergeCell ref="O292:P292"/>
    <mergeCell ref="O275:P275"/>
    <mergeCell ref="O276:P276"/>
    <mergeCell ref="O277:P277"/>
    <mergeCell ref="O278:P278"/>
    <mergeCell ref="O279:P279"/>
    <mergeCell ref="O280:P280"/>
    <mergeCell ref="O281:P281"/>
    <mergeCell ref="O282:P282"/>
    <mergeCell ref="O283:P283"/>
    <mergeCell ref="R291:S291"/>
    <mergeCell ref="R292:S292"/>
    <mergeCell ref="R293:S293"/>
    <mergeCell ref="R294:S294"/>
    <mergeCell ref="R295:S295"/>
    <mergeCell ref="O335:P335"/>
    <mergeCell ref="R335:S335"/>
    <mergeCell ref="O293:P293"/>
    <mergeCell ref="O294:P294"/>
    <mergeCell ref="O295:P295"/>
    <mergeCell ref="R275:S275"/>
    <mergeCell ref="R276:S276"/>
    <mergeCell ref="R277:S277"/>
    <mergeCell ref="R278:S278"/>
    <mergeCell ref="R279:S279"/>
    <mergeCell ref="R280:S280"/>
    <mergeCell ref="R290:S290"/>
    <mergeCell ref="O284:P284"/>
    <mergeCell ref="O285:P285"/>
    <mergeCell ref="C342:D342"/>
    <mergeCell ref="F342:G342"/>
    <mergeCell ref="I342:J342"/>
    <mergeCell ref="L342:M342"/>
    <mergeCell ref="O342:P342"/>
    <mergeCell ref="R342:S342"/>
    <mergeCell ref="C343:D343"/>
    <mergeCell ref="F343:G343"/>
    <mergeCell ref="I343:J343"/>
    <mergeCell ref="L343:M343"/>
    <mergeCell ref="O343:P343"/>
    <mergeCell ref="R343:S343"/>
    <mergeCell ref="R288:S288"/>
    <mergeCell ref="R289:S289"/>
    <mergeCell ref="F340:G340"/>
    <mergeCell ref="I340:J340"/>
    <mergeCell ref="L340:M340"/>
    <mergeCell ref="O340:P340"/>
    <mergeCell ref="R340:S340"/>
    <mergeCell ref="C341:D341"/>
    <mergeCell ref="F341:G341"/>
    <mergeCell ref="I341:J341"/>
    <mergeCell ref="L341:M341"/>
    <mergeCell ref="O341:P341"/>
    <mergeCell ref="R341:S341"/>
    <mergeCell ref="F338:G338"/>
    <mergeCell ref="I338:J338"/>
    <mergeCell ref="L338:M338"/>
    <mergeCell ref="O338:P338"/>
    <mergeCell ref="R338:S338"/>
    <mergeCell ref="C339:D339"/>
    <mergeCell ref="F339:G339"/>
    <mergeCell ref="C346:D346"/>
    <mergeCell ref="F346:G346"/>
    <mergeCell ref="I346:J346"/>
    <mergeCell ref="L346:M346"/>
    <mergeCell ref="O346:P346"/>
    <mergeCell ref="R346:S346"/>
    <mergeCell ref="C347:D347"/>
    <mergeCell ref="F347:G347"/>
    <mergeCell ref="I347:J347"/>
    <mergeCell ref="L347:M347"/>
    <mergeCell ref="O347:P347"/>
    <mergeCell ref="R347:S347"/>
    <mergeCell ref="O344:P344"/>
    <mergeCell ref="R344:S344"/>
    <mergeCell ref="C345:D345"/>
    <mergeCell ref="F345:G345"/>
    <mergeCell ref="I345:J345"/>
    <mergeCell ref="L345:M345"/>
    <mergeCell ref="O345:P345"/>
    <mergeCell ref="R345:S345"/>
    <mergeCell ref="C350:D350"/>
    <mergeCell ref="F350:G350"/>
    <mergeCell ref="I350:J350"/>
    <mergeCell ref="L350:M350"/>
    <mergeCell ref="O350:P350"/>
    <mergeCell ref="R350:S350"/>
    <mergeCell ref="C351:D351"/>
    <mergeCell ref="F351:G351"/>
    <mergeCell ref="I351:J351"/>
    <mergeCell ref="L351:M351"/>
    <mergeCell ref="O351:P351"/>
    <mergeCell ref="R351:S351"/>
    <mergeCell ref="C348:D348"/>
    <mergeCell ref="F348:G348"/>
    <mergeCell ref="I348:J348"/>
    <mergeCell ref="L348:M348"/>
    <mergeCell ref="O348:P348"/>
    <mergeCell ref="R348:S348"/>
    <mergeCell ref="C349:D349"/>
    <mergeCell ref="F349:G349"/>
    <mergeCell ref="I349:J349"/>
    <mergeCell ref="L349:M349"/>
    <mergeCell ref="O349:P349"/>
    <mergeCell ref="R349:S349"/>
    <mergeCell ref="C354:D354"/>
    <mergeCell ref="F354:G354"/>
    <mergeCell ref="I354:J354"/>
    <mergeCell ref="L354:M354"/>
    <mergeCell ref="O354:P354"/>
    <mergeCell ref="R354:S354"/>
    <mergeCell ref="C355:D355"/>
    <mergeCell ref="F355:G355"/>
    <mergeCell ref="I355:J355"/>
    <mergeCell ref="L355:M355"/>
    <mergeCell ref="O355:P355"/>
    <mergeCell ref="R355:S355"/>
    <mergeCell ref="C352:D352"/>
    <mergeCell ref="F352:G352"/>
    <mergeCell ref="I352:J352"/>
    <mergeCell ref="L352:M352"/>
    <mergeCell ref="O352:P352"/>
    <mergeCell ref="R352:S352"/>
    <mergeCell ref="C353:D353"/>
    <mergeCell ref="F353:G353"/>
    <mergeCell ref="I353:J353"/>
    <mergeCell ref="L353:M353"/>
    <mergeCell ref="O353:P353"/>
    <mergeCell ref="R353:S353"/>
    <mergeCell ref="C371:D371"/>
    <mergeCell ref="F371:G371"/>
    <mergeCell ref="I371:J371"/>
    <mergeCell ref="L371:M371"/>
    <mergeCell ref="C358:D358"/>
    <mergeCell ref="F358:G358"/>
    <mergeCell ref="I358:J358"/>
    <mergeCell ref="L358:M358"/>
    <mergeCell ref="O358:P358"/>
    <mergeCell ref="R358:S358"/>
    <mergeCell ref="C359:D359"/>
    <mergeCell ref="F359:G359"/>
    <mergeCell ref="I359:J359"/>
    <mergeCell ref="L359:M359"/>
    <mergeCell ref="O359:P359"/>
    <mergeCell ref="R359:S359"/>
    <mergeCell ref="C356:D356"/>
    <mergeCell ref="F356:G356"/>
    <mergeCell ref="I356:J356"/>
    <mergeCell ref="L356:M356"/>
    <mergeCell ref="O356:P356"/>
    <mergeCell ref="R356:S356"/>
    <mergeCell ref="C357:D357"/>
    <mergeCell ref="F357:G357"/>
    <mergeCell ref="I357:J357"/>
    <mergeCell ref="L357:M357"/>
    <mergeCell ref="O357:P357"/>
    <mergeCell ref="R357:S357"/>
    <mergeCell ref="O371:P371"/>
    <mergeCell ref="R371:S371"/>
    <mergeCell ref="C360:D360"/>
    <mergeCell ref="F360:G360"/>
    <mergeCell ref="I360:J360"/>
    <mergeCell ref="L360:M360"/>
    <mergeCell ref="O360:P360"/>
    <mergeCell ref="R360:S360"/>
    <mergeCell ref="C361:D361"/>
    <mergeCell ref="F361:G361"/>
    <mergeCell ref="I361:J361"/>
    <mergeCell ref="L361:M361"/>
    <mergeCell ref="O361:P361"/>
    <mergeCell ref="R361:S361"/>
    <mergeCell ref="C370:D370"/>
    <mergeCell ref="F370:G370"/>
    <mergeCell ref="I370:J370"/>
    <mergeCell ref="L370:M370"/>
    <mergeCell ref="O370:P370"/>
    <mergeCell ref="R370:S370"/>
    <mergeCell ref="B531:B533"/>
    <mergeCell ref="C402:D402"/>
    <mergeCell ref="F402:G402"/>
    <mergeCell ref="I402:J402"/>
    <mergeCell ref="L402:M402"/>
    <mergeCell ref="O402:P402"/>
    <mergeCell ref="R402:S402"/>
    <mergeCell ref="C403:D403"/>
    <mergeCell ref="F403:G403"/>
    <mergeCell ref="I403:J403"/>
    <mergeCell ref="L403:M403"/>
    <mergeCell ref="O403:P403"/>
    <mergeCell ref="R403:S403"/>
    <mergeCell ref="C404:D404"/>
    <mergeCell ref="F404:G404"/>
    <mergeCell ref="I404:J404"/>
    <mergeCell ref="L404:M404"/>
    <mergeCell ref="C409:D409"/>
    <mergeCell ref="F409:G409"/>
    <mergeCell ref="I409:J409"/>
    <mergeCell ref="R409:S409"/>
    <mergeCell ref="C410:D410"/>
    <mergeCell ref="F410:G410"/>
    <mergeCell ref="I410:J410"/>
    <mergeCell ref="L410:M410"/>
    <mergeCell ref="O410:P410"/>
    <mergeCell ref="R410:S410"/>
    <mergeCell ref="C407:D407"/>
    <mergeCell ref="F407:G407"/>
    <mergeCell ref="I407:J407"/>
    <mergeCell ref="R405:S405"/>
    <mergeCell ref="C406:D406"/>
    <mergeCell ref="O413:P413"/>
    <mergeCell ref="R413:S413"/>
    <mergeCell ref="F406:G406"/>
    <mergeCell ref="I406:J406"/>
    <mergeCell ref="L406:M406"/>
    <mergeCell ref="O406:P406"/>
    <mergeCell ref="C411:D411"/>
    <mergeCell ref="F411:G411"/>
    <mergeCell ref="I411:J411"/>
    <mergeCell ref="L411:M411"/>
    <mergeCell ref="O411:P411"/>
    <mergeCell ref="R411:S411"/>
    <mergeCell ref="C412:D412"/>
    <mergeCell ref="F412:G412"/>
    <mergeCell ref="I412:J412"/>
    <mergeCell ref="L412:M412"/>
    <mergeCell ref="O412:P412"/>
    <mergeCell ref="R412:S412"/>
    <mergeCell ref="C417:D417"/>
    <mergeCell ref="F417:G417"/>
    <mergeCell ref="I417:J417"/>
    <mergeCell ref="L417:M417"/>
    <mergeCell ref="O417:P417"/>
    <mergeCell ref="R417:S417"/>
    <mergeCell ref="C418:D418"/>
    <mergeCell ref="F418:G418"/>
    <mergeCell ref="I418:J418"/>
    <mergeCell ref="L418:M418"/>
    <mergeCell ref="O418:P418"/>
    <mergeCell ref="R418:S418"/>
    <mergeCell ref="C415:D415"/>
    <mergeCell ref="F415:G415"/>
    <mergeCell ref="I415:J415"/>
    <mergeCell ref="L415:M415"/>
    <mergeCell ref="O415:P415"/>
    <mergeCell ref="R415:S415"/>
    <mergeCell ref="C416:D416"/>
    <mergeCell ref="F416:G416"/>
    <mergeCell ref="I416:J416"/>
    <mergeCell ref="L416:M416"/>
    <mergeCell ref="O416:P416"/>
    <mergeCell ref="R416:S416"/>
    <mergeCell ref="F422:G422"/>
    <mergeCell ref="I422:J422"/>
    <mergeCell ref="L422:M422"/>
    <mergeCell ref="O422:P422"/>
    <mergeCell ref="R422:S422"/>
    <mergeCell ref="C419:D419"/>
    <mergeCell ref="F419:G419"/>
    <mergeCell ref="I419:J419"/>
    <mergeCell ref="L419:M419"/>
    <mergeCell ref="O419:P419"/>
    <mergeCell ref="R419:S419"/>
    <mergeCell ref="C420:D420"/>
    <mergeCell ref="F420:G420"/>
    <mergeCell ref="I420:J420"/>
    <mergeCell ref="L420:M420"/>
    <mergeCell ref="O420:P420"/>
    <mergeCell ref="R420:S420"/>
    <mergeCell ref="C467:D467"/>
    <mergeCell ref="F467:G467"/>
    <mergeCell ref="I467:J467"/>
    <mergeCell ref="L467:M467"/>
    <mergeCell ref="O467:P467"/>
    <mergeCell ref="R467:S467"/>
    <mergeCell ref="O425:P425"/>
    <mergeCell ref="R425:S425"/>
    <mergeCell ref="C426:D426"/>
    <mergeCell ref="F426:G426"/>
    <mergeCell ref="I426:J426"/>
    <mergeCell ref="L426:M426"/>
    <mergeCell ref="O426:P426"/>
    <mergeCell ref="R426:S426"/>
    <mergeCell ref="C438:D438"/>
    <mergeCell ref="F438:G438"/>
    <mergeCell ref="I438:J438"/>
    <mergeCell ref="L438:M438"/>
    <mergeCell ref="O438:P438"/>
    <mergeCell ref="R438:S438"/>
    <mergeCell ref="C439:D439"/>
    <mergeCell ref="F439:G439"/>
    <mergeCell ref="I439:J439"/>
    <mergeCell ref="L439:M439"/>
    <mergeCell ref="O439:P439"/>
    <mergeCell ref="R439:S439"/>
    <mergeCell ref="C440:D440"/>
    <mergeCell ref="F440:G440"/>
    <mergeCell ref="I440:J440"/>
    <mergeCell ref="L440:M440"/>
    <mergeCell ref="O440:P440"/>
    <mergeCell ref="R440:S440"/>
    <mergeCell ref="L401:M401"/>
    <mergeCell ref="O401:P401"/>
    <mergeCell ref="R401:S401"/>
    <mergeCell ref="C427:D427"/>
    <mergeCell ref="F427:G427"/>
    <mergeCell ref="I427:J427"/>
    <mergeCell ref="L427:M427"/>
    <mergeCell ref="O427:P427"/>
    <mergeCell ref="R427:S427"/>
    <mergeCell ref="C425:D425"/>
    <mergeCell ref="F425:G425"/>
    <mergeCell ref="I425:J425"/>
    <mergeCell ref="L425:M425"/>
    <mergeCell ref="C423:D423"/>
    <mergeCell ref="F423:G423"/>
    <mergeCell ref="I423:J423"/>
    <mergeCell ref="L423:M423"/>
    <mergeCell ref="O423:P423"/>
    <mergeCell ref="R423:S423"/>
    <mergeCell ref="C424:D424"/>
    <mergeCell ref="F424:G424"/>
    <mergeCell ref="I424:J424"/>
    <mergeCell ref="L424:M424"/>
    <mergeCell ref="O424:P424"/>
    <mergeCell ref="R424:S424"/>
    <mergeCell ref="C421:D421"/>
    <mergeCell ref="F421:G421"/>
    <mergeCell ref="I421:J421"/>
    <mergeCell ref="L421:M421"/>
    <mergeCell ref="O421:P421"/>
    <mergeCell ref="R421:S421"/>
    <mergeCell ref="C422:D422"/>
    <mergeCell ref="C473:D473"/>
    <mergeCell ref="F473:G473"/>
    <mergeCell ref="I473:J473"/>
    <mergeCell ref="L473:M473"/>
    <mergeCell ref="O473:P473"/>
    <mergeCell ref="R473:S473"/>
    <mergeCell ref="C470:D470"/>
    <mergeCell ref="F470:G470"/>
    <mergeCell ref="I470:J470"/>
    <mergeCell ref="L470:M470"/>
    <mergeCell ref="O470:P470"/>
    <mergeCell ref="R470:S470"/>
    <mergeCell ref="C471:D471"/>
    <mergeCell ref="F471:G471"/>
    <mergeCell ref="I471:J471"/>
    <mergeCell ref="L471:M471"/>
    <mergeCell ref="O471:P471"/>
    <mergeCell ref="R471:S471"/>
    <mergeCell ref="C472:D472"/>
    <mergeCell ref="F472:G472"/>
    <mergeCell ref="I472:J472"/>
    <mergeCell ref="L472:M472"/>
    <mergeCell ref="O472:P472"/>
    <mergeCell ref="R472:S472"/>
    <mergeCell ref="C476:D476"/>
    <mergeCell ref="F476:G476"/>
    <mergeCell ref="I476:J476"/>
    <mergeCell ref="L476:M476"/>
    <mergeCell ref="O476:P476"/>
    <mergeCell ref="R476:S476"/>
    <mergeCell ref="C477:D477"/>
    <mergeCell ref="F477:G477"/>
    <mergeCell ref="I477:J477"/>
    <mergeCell ref="L477:M477"/>
    <mergeCell ref="O477:P477"/>
    <mergeCell ref="R477:S477"/>
    <mergeCell ref="C474:D474"/>
    <mergeCell ref="F474:G474"/>
    <mergeCell ref="I474:J474"/>
    <mergeCell ref="L474:M474"/>
    <mergeCell ref="O474:P474"/>
    <mergeCell ref="R474:S474"/>
    <mergeCell ref="C475:D475"/>
    <mergeCell ref="F475:G475"/>
    <mergeCell ref="I475:J475"/>
    <mergeCell ref="L475:M475"/>
    <mergeCell ref="O475:P475"/>
    <mergeCell ref="R475:S475"/>
    <mergeCell ref="C480:D480"/>
    <mergeCell ref="F480:G480"/>
    <mergeCell ref="I480:J480"/>
    <mergeCell ref="L480:M480"/>
    <mergeCell ref="O480:P480"/>
    <mergeCell ref="R480:S480"/>
    <mergeCell ref="C481:D481"/>
    <mergeCell ref="F481:G481"/>
    <mergeCell ref="I481:J481"/>
    <mergeCell ref="L481:M481"/>
    <mergeCell ref="O481:P481"/>
    <mergeCell ref="R481:S481"/>
    <mergeCell ref="C478:D478"/>
    <mergeCell ref="F478:G478"/>
    <mergeCell ref="I478:J478"/>
    <mergeCell ref="L478:M478"/>
    <mergeCell ref="O478:P478"/>
    <mergeCell ref="R478:S478"/>
    <mergeCell ref="C479:D479"/>
    <mergeCell ref="F479:G479"/>
    <mergeCell ref="I479:J479"/>
    <mergeCell ref="L479:M479"/>
    <mergeCell ref="O479:P479"/>
    <mergeCell ref="R479:S479"/>
    <mergeCell ref="C484:D484"/>
    <mergeCell ref="F484:G484"/>
    <mergeCell ref="I484:J484"/>
    <mergeCell ref="L484:M484"/>
    <mergeCell ref="O484:P484"/>
    <mergeCell ref="R484:S484"/>
    <mergeCell ref="C485:D485"/>
    <mergeCell ref="F485:G485"/>
    <mergeCell ref="I485:J485"/>
    <mergeCell ref="L485:M485"/>
    <mergeCell ref="O485:P485"/>
    <mergeCell ref="R485:S485"/>
    <mergeCell ref="C482:D482"/>
    <mergeCell ref="F482:G482"/>
    <mergeCell ref="I482:J482"/>
    <mergeCell ref="L482:M482"/>
    <mergeCell ref="O482:P482"/>
    <mergeCell ref="R482:S482"/>
    <mergeCell ref="C483:D483"/>
    <mergeCell ref="F483:G483"/>
    <mergeCell ref="I483:J483"/>
    <mergeCell ref="L483:M483"/>
    <mergeCell ref="O483:P483"/>
    <mergeCell ref="R483:S483"/>
    <mergeCell ref="C488:D488"/>
    <mergeCell ref="F488:G488"/>
    <mergeCell ref="I488:J488"/>
    <mergeCell ref="L488:M488"/>
    <mergeCell ref="O488:P488"/>
    <mergeCell ref="R488:S488"/>
    <mergeCell ref="C489:D489"/>
    <mergeCell ref="F489:G489"/>
    <mergeCell ref="I489:J489"/>
    <mergeCell ref="L489:M489"/>
    <mergeCell ref="O489:P489"/>
    <mergeCell ref="R489:S489"/>
    <mergeCell ref="C486:D486"/>
    <mergeCell ref="F486:G486"/>
    <mergeCell ref="I486:J486"/>
    <mergeCell ref="L486:M486"/>
    <mergeCell ref="O486:P486"/>
    <mergeCell ref="R486:S486"/>
    <mergeCell ref="C487:D487"/>
    <mergeCell ref="F487:G487"/>
    <mergeCell ref="I487:J487"/>
    <mergeCell ref="L487:M487"/>
    <mergeCell ref="O487:P487"/>
    <mergeCell ref="R487:S487"/>
    <mergeCell ref="C490:D490"/>
    <mergeCell ref="F490:G490"/>
    <mergeCell ref="I490:J490"/>
    <mergeCell ref="L490:M490"/>
    <mergeCell ref="O490:P490"/>
    <mergeCell ref="R490:S490"/>
    <mergeCell ref="C491:D491"/>
    <mergeCell ref="F491:G491"/>
    <mergeCell ref="I491:J491"/>
    <mergeCell ref="L491:M491"/>
    <mergeCell ref="O491:P491"/>
    <mergeCell ref="R491:S491"/>
    <mergeCell ref="I504:J504"/>
    <mergeCell ref="L504:M504"/>
    <mergeCell ref="O504:P504"/>
    <mergeCell ref="R504:S504"/>
    <mergeCell ref="C492:D492"/>
    <mergeCell ref="F492:G492"/>
    <mergeCell ref="I492:J492"/>
    <mergeCell ref="L492:M492"/>
    <mergeCell ref="O492:P492"/>
    <mergeCell ref="R492:S492"/>
    <mergeCell ref="C493:D493"/>
    <mergeCell ref="F493:G493"/>
    <mergeCell ref="I493:J493"/>
    <mergeCell ref="L493:M493"/>
    <mergeCell ref="O493:P493"/>
    <mergeCell ref="R493:S493"/>
    <mergeCell ref="C502:D502"/>
    <mergeCell ref="F502:G502"/>
    <mergeCell ref="I502:J502"/>
    <mergeCell ref="L502:M502"/>
    <mergeCell ref="O502:P502"/>
    <mergeCell ref="R502:S502"/>
    <mergeCell ref="C541:D541"/>
    <mergeCell ref="F541:G541"/>
    <mergeCell ref="C542:D542"/>
    <mergeCell ref="F542:G542"/>
    <mergeCell ref="C534:D534"/>
    <mergeCell ref="F534:G534"/>
    <mergeCell ref="C535:D535"/>
    <mergeCell ref="F535:G535"/>
    <mergeCell ref="C536:D536"/>
    <mergeCell ref="F536:G536"/>
    <mergeCell ref="C537:D537"/>
    <mergeCell ref="F537:G537"/>
    <mergeCell ref="C503:D503"/>
    <mergeCell ref="F503:G503"/>
    <mergeCell ref="I503:J503"/>
    <mergeCell ref="L503:M503"/>
    <mergeCell ref="O503:P503"/>
    <mergeCell ref="R503:S503"/>
    <mergeCell ref="C504:D504"/>
    <mergeCell ref="F504:G504"/>
    <mergeCell ref="C505:D505"/>
    <mergeCell ref="F505:G505"/>
    <mergeCell ref="I505:J505"/>
    <mergeCell ref="L505:M505"/>
    <mergeCell ref="O505:P505"/>
    <mergeCell ref="R505:S505"/>
    <mergeCell ref="C506:D506"/>
    <mergeCell ref="F506:G506"/>
    <mergeCell ref="I506:J506"/>
    <mergeCell ref="L506:M506"/>
    <mergeCell ref="C550:D550"/>
    <mergeCell ref="F550:G550"/>
    <mergeCell ref="C551:D551"/>
    <mergeCell ref="F551:G551"/>
    <mergeCell ref="C552:D552"/>
    <mergeCell ref="F552:G552"/>
    <mergeCell ref="I567:J567"/>
    <mergeCell ref="L567:M567"/>
    <mergeCell ref="O567:P567"/>
    <mergeCell ref="R567:S567"/>
    <mergeCell ref="C572:D572"/>
    <mergeCell ref="F572:G572"/>
    <mergeCell ref="I572:J572"/>
    <mergeCell ref="L572:M572"/>
    <mergeCell ref="O572:P572"/>
    <mergeCell ref="R572:S572"/>
    <mergeCell ref="C558:D558"/>
    <mergeCell ref="F558:G558"/>
    <mergeCell ref="C559:D559"/>
    <mergeCell ref="F559:G559"/>
    <mergeCell ref="O570:P570"/>
    <mergeCell ref="R570:S570"/>
    <mergeCell ref="C571:D571"/>
    <mergeCell ref="F571:G571"/>
    <mergeCell ref="I571:J571"/>
    <mergeCell ref="L571:M571"/>
    <mergeCell ref="I559:J559"/>
    <mergeCell ref="L559:M559"/>
    <mergeCell ref="O571:P571"/>
    <mergeCell ref="R571:S571"/>
    <mergeCell ref="I555:J555"/>
    <mergeCell ref="L555:M555"/>
    <mergeCell ref="I269:J269"/>
    <mergeCell ref="C335:D335"/>
    <mergeCell ref="F335:G335"/>
    <mergeCell ref="I335:J335"/>
    <mergeCell ref="C401:D401"/>
    <mergeCell ref="F401:G401"/>
    <mergeCell ref="I401:J401"/>
    <mergeCell ref="C568:D568"/>
    <mergeCell ref="F568:G568"/>
    <mergeCell ref="I568:J568"/>
    <mergeCell ref="L568:M568"/>
    <mergeCell ref="C556:D556"/>
    <mergeCell ref="F556:G556"/>
    <mergeCell ref="C557:D557"/>
    <mergeCell ref="C570:D570"/>
    <mergeCell ref="F570:G570"/>
    <mergeCell ref="I570:J570"/>
    <mergeCell ref="L570:M570"/>
    <mergeCell ref="C543:D543"/>
    <mergeCell ref="F543:G543"/>
    <mergeCell ref="C544:D544"/>
    <mergeCell ref="F544:G544"/>
    <mergeCell ref="C545:D545"/>
    <mergeCell ref="F545:G545"/>
    <mergeCell ref="C546:D546"/>
    <mergeCell ref="F546:G546"/>
    <mergeCell ref="C547:D547"/>
    <mergeCell ref="F547:G547"/>
    <mergeCell ref="C567:D567"/>
    <mergeCell ref="F567:G567"/>
    <mergeCell ref="C549:D549"/>
    <mergeCell ref="F549:G549"/>
    <mergeCell ref="F575:G575"/>
    <mergeCell ref="I575:J575"/>
    <mergeCell ref="L575:M575"/>
    <mergeCell ref="O575:P575"/>
    <mergeCell ref="R575:S575"/>
    <mergeCell ref="C573:D573"/>
    <mergeCell ref="F573:G573"/>
    <mergeCell ref="I573:J573"/>
    <mergeCell ref="L573:M573"/>
    <mergeCell ref="O573:P573"/>
    <mergeCell ref="R573:S573"/>
    <mergeCell ref="C578:D578"/>
    <mergeCell ref="F578:G578"/>
    <mergeCell ref="I578:J578"/>
    <mergeCell ref="L578:M578"/>
    <mergeCell ref="O578:P578"/>
    <mergeCell ref="R578:S578"/>
    <mergeCell ref="C579:D579"/>
    <mergeCell ref="F579:G579"/>
    <mergeCell ref="I579:J579"/>
    <mergeCell ref="L579:M579"/>
    <mergeCell ref="O579:P579"/>
    <mergeCell ref="R579:S579"/>
    <mergeCell ref="C576:D576"/>
    <mergeCell ref="F576:G576"/>
    <mergeCell ref="I576:J576"/>
    <mergeCell ref="L576:M576"/>
    <mergeCell ref="O576:P576"/>
    <mergeCell ref="R576:S576"/>
    <mergeCell ref="C577:D577"/>
    <mergeCell ref="F577:G577"/>
    <mergeCell ref="I577:J577"/>
    <mergeCell ref="L577:M577"/>
    <mergeCell ref="O577:P577"/>
    <mergeCell ref="R577:S577"/>
    <mergeCell ref="C582:D582"/>
    <mergeCell ref="F582:G582"/>
    <mergeCell ref="I582:J582"/>
    <mergeCell ref="L582:M582"/>
    <mergeCell ref="O582:P582"/>
    <mergeCell ref="R582:S582"/>
    <mergeCell ref="C583:D583"/>
    <mergeCell ref="F583:G583"/>
    <mergeCell ref="I583:J583"/>
    <mergeCell ref="L583:M583"/>
    <mergeCell ref="O583:P583"/>
    <mergeCell ref="R583:S583"/>
    <mergeCell ref="C580:D580"/>
    <mergeCell ref="F580:G580"/>
    <mergeCell ref="I580:J580"/>
    <mergeCell ref="L580:M580"/>
    <mergeCell ref="O580:P580"/>
    <mergeCell ref="R580:S580"/>
    <mergeCell ref="C581:D581"/>
    <mergeCell ref="F581:G581"/>
    <mergeCell ref="I581:J581"/>
    <mergeCell ref="L581:M581"/>
    <mergeCell ref="O581:P581"/>
    <mergeCell ref="R581:S581"/>
    <mergeCell ref="C586:D586"/>
    <mergeCell ref="F586:G586"/>
    <mergeCell ref="I586:J586"/>
    <mergeCell ref="L586:M586"/>
    <mergeCell ref="O586:P586"/>
    <mergeCell ref="R586:S586"/>
    <mergeCell ref="C587:D587"/>
    <mergeCell ref="F587:G587"/>
    <mergeCell ref="I587:J587"/>
    <mergeCell ref="L587:M587"/>
    <mergeCell ref="O587:P587"/>
    <mergeCell ref="R587:S587"/>
    <mergeCell ref="C584:D584"/>
    <mergeCell ref="F584:G584"/>
    <mergeCell ref="I584:J584"/>
    <mergeCell ref="L584:M584"/>
    <mergeCell ref="O584:P584"/>
    <mergeCell ref="R584:S584"/>
    <mergeCell ref="C585:D585"/>
    <mergeCell ref="F585:G585"/>
    <mergeCell ref="I585:J585"/>
    <mergeCell ref="L585:M585"/>
    <mergeCell ref="O585:P585"/>
    <mergeCell ref="R585:S585"/>
    <mergeCell ref="L590:M590"/>
    <mergeCell ref="O590:P590"/>
    <mergeCell ref="R590:S590"/>
    <mergeCell ref="C591:D591"/>
    <mergeCell ref="F591:G591"/>
    <mergeCell ref="I591:J591"/>
    <mergeCell ref="L591:M591"/>
    <mergeCell ref="O591:P591"/>
    <mergeCell ref="R591:S591"/>
    <mergeCell ref="C588:D588"/>
    <mergeCell ref="F588:G588"/>
    <mergeCell ref="I588:J588"/>
    <mergeCell ref="L588:M588"/>
    <mergeCell ref="O588:P588"/>
    <mergeCell ref="R588:S588"/>
    <mergeCell ref="C589:D589"/>
    <mergeCell ref="F589:G589"/>
    <mergeCell ref="I589:J589"/>
    <mergeCell ref="L589:M589"/>
    <mergeCell ref="O589:P589"/>
    <mergeCell ref="R589:S589"/>
    <mergeCell ref="C668:D668"/>
    <mergeCell ref="F668:G668"/>
    <mergeCell ref="I668:J668"/>
    <mergeCell ref="C665:E665"/>
    <mergeCell ref="F665:H665"/>
    <mergeCell ref="I677:J677"/>
    <mergeCell ref="C678:D678"/>
    <mergeCell ref="F678:G678"/>
    <mergeCell ref="I678:J678"/>
    <mergeCell ref="C679:D679"/>
    <mergeCell ref="F679:G679"/>
    <mergeCell ref="I679:J679"/>
    <mergeCell ref="C680:D680"/>
    <mergeCell ref="F680:G680"/>
    <mergeCell ref="I680:J680"/>
    <mergeCell ref="I673:J673"/>
    <mergeCell ref="C674:D674"/>
    <mergeCell ref="F674:G674"/>
    <mergeCell ref="I674:J674"/>
    <mergeCell ref="C675:D675"/>
    <mergeCell ref="F675:G675"/>
    <mergeCell ref="I675:J675"/>
    <mergeCell ref="C676:D676"/>
    <mergeCell ref="F676:G676"/>
    <mergeCell ref="I676:J676"/>
    <mergeCell ref="C666:D666"/>
    <mergeCell ref="F666:G666"/>
    <mergeCell ref="I666:J666"/>
    <mergeCell ref="C667:D667"/>
    <mergeCell ref="F667:G667"/>
    <mergeCell ref="C669:D669"/>
    <mergeCell ref="F669:G669"/>
    <mergeCell ref="C688:D688"/>
    <mergeCell ref="F688:G688"/>
    <mergeCell ref="I688:J688"/>
    <mergeCell ref="I681:J681"/>
    <mergeCell ref="C682:D682"/>
    <mergeCell ref="F682:G682"/>
    <mergeCell ref="I682:J682"/>
    <mergeCell ref="C683:D683"/>
    <mergeCell ref="F683:G683"/>
    <mergeCell ref="I683:J683"/>
    <mergeCell ref="C684:D684"/>
    <mergeCell ref="F684:G684"/>
    <mergeCell ref="I684:J684"/>
    <mergeCell ref="C692:D692"/>
    <mergeCell ref="F692:G692"/>
    <mergeCell ref="I692:J692"/>
    <mergeCell ref="C689:D689"/>
    <mergeCell ref="F689:G689"/>
    <mergeCell ref="I689:J689"/>
    <mergeCell ref="C690:D690"/>
    <mergeCell ref="F690:G690"/>
    <mergeCell ref="I690:J690"/>
    <mergeCell ref="C691:D691"/>
    <mergeCell ref="F691:G691"/>
    <mergeCell ref="I691:J691"/>
    <mergeCell ref="L689:M689"/>
    <mergeCell ref="O689:P689"/>
    <mergeCell ref="R689:S689"/>
    <mergeCell ref="L690:M690"/>
    <mergeCell ref="O690:P690"/>
    <mergeCell ref="R690:S690"/>
    <mergeCell ref="L691:M691"/>
    <mergeCell ref="O691:P691"/>
    <mergeCell ref="R691:S691"/>
    <mergeCell ref="L692:M692"/>
    <mergeCell ref="O692:P692"/>
    <mergeCell ref="R692:S692"/>
    <mergeCell ref="I700:J700"/>
    <mergeCell ref="L700:M700"/>
    <mergeCell ref="O700:P700"/>
    <mergeCell ref="R700:S700"/>
    <mergeCell ref="C705:D705"/>
    <mergeCell ref="F705:G705"/>
    <mergeCell ref="I705:J705"/>
    <mergeCell ref="L705:M705"/>
    <mergeCell ref="O705:P705"/>
    <mergeCell ref="R705:S705"/>
    <mergeCell ref="C698:E698"/>
    <mergeCell ref="F698:H698"/>
    <mergeCell ref="I698:K698"/>
    <mergeCell ref="L698:N698"/>
    <mergeCell ref="O698:Q698"/>
    <mergeCell ref="R698:T698"/>
    <mergeCell ref="C699:D699"/>
    <mergeCell ref="F699:G699"/>
    <mergeCell ref="I699:J699"/>
    <mergeCell ref="L699:M699"/>
    <mergeCell ref="I704:J704"/>
    <mergeCell ref="L704:M704"/>
    <mergeCell ref="O704:P704"/>
    <mergeCell ref="R704:S704"/>
    <mergeCell ref="C709:D709"/>
    <mergeCell ref="F709:G709"/>
    <mergeCell ref="I709:J709"/>
    <mergeCell ref="L709:M709"/>
    <mergeCell ref="O709:P709"/>
    <mergeCell ref="R709:S709"/>
    <mergeCell ref="C710:D710"/>
    <mergeCell ref="F710:G710"/>
    <mergeCell ref="I710:J710"/>
    <mergeCell ref="L710:M710"/>
    <mergeCell ref="O710:P710"/>
    <mergeCell ref="R710:S710"/>
    <mergeCell ref="C707:D707"/>
    <mergeCell ref="F707:G707"/>
    <mergeCell ref="I707:J707"/>
    <mergeCell ref="L707:M707"/>
    <mergeCell ref="O707:P707"/>
    <mergeCell ref="R707:S707"/>
    <mergeCell ref="C708:D708"/>
    <mergeCell ref="F708:G708"/>
    <mergeCell ref="I708:J708"/>
    <mergeCell ref="L708:M708"/>
    <mergeCell ref="O708:P708"/>
    <mergeCell ref="R708:S708"/>
    <mergeCell ref="C713:D713"/>
    <mergeCell ref="F713:G713"/>
    <mergeCell ref="I713:J713"/>
    <mergeCell ref="L713:M713"/>
    <mergeCell ref="O713:P713"/>
    <mergeCell ref="R713:S713"/>
    <mergeCell ref="C714:D714"/>
    <mergeCell ref="F714:G714"/>
    <mergeCell ref="I714:J714"/>
    <mergeCell ref="L714:M714"/>
    <mergeCell ref="O714:P714"/>
    <mergeCell ref="R714:S714"/>
    <mergeCell ref="C711:D711"/>
    <mergeCell ref="F711:G711"/>
    <mergeCell ref="I711:J711"/>
    <mergeCell ref="L711:M711"/>
    <mergeCell ref="O711:P711"/>
    <mergeCell ref="R711:S711"/>
    <mergeCell ref="C712:D712"/>
    <mergeCell ref="F712:G712"/>
    <mergeCell ref="I712:J712"/>
    <mergeCell ref="L712:M712"/>
    <mergeCell ref="O712:P712"/>
    <mergeCell ref="R712:S712"/>
    <mergeCell ref="C717:D717"/>
    <mergeCell ref="F717:G717"/>
    <mergeCell ref="I717:J717"/>
    <mergeCell ref="L717:M717"/>
    <mergeCell ref="O717:P717"/>
    <mergeCell ref="R717:S717"/>
    <mergeCell ref="C718:D718"/>
    <mergeCell ref="F718:G718"/>
    <mergeCell ref="I718:J718"/>
    <mergeCell ref="L718:M718"/>
    <mergeCell ref="O718:P718"/>
    <mergeCell ref="R718:S718"/>
    <mergeCell ref="C715:D715"/>
    <mergeCell ref="F715:G715"/>
    <mergeCell ref="I715:J715"/>
    <mergeCell ref="L715:M715"/>
    <mergeCell ref="O715:P715"/>
    <mergeCell ref="R715:S715"/>
    <mergeCell ref="C716:D716"/>
    <mergeCell ref="F716:G716"/>
    <mergeCell ref="I716:J716"/>
    <mergeCell ref="L716:M716"/>
    <mergeCell ref="O716:P716"/>
    <mergeCell ref="R716:S716"/>
    <mergeCell ref="C721:D721"/>
    <mergeCell ref="F721:G721"/>
    <mergeCell ref="I721:J721"/>
    <mergeCell ref="L721:M721"/>
    <mergeCell ref="O721:P721"/>
    <mergeCell ref="R721:S721"/>
    <mergeCell ref="C722:D722"/>
    <mergeCell ref="F722:G722"/>
    <mergeCell ref="I722:J722"/>
    <mergeCell ref="L722:M722"/>
    <mergeCell ref="O722:P722"/>
    <mergeCell ref="R722:S722"/>
    <mergeCell ref="C719:D719"/>
    <mergeCell ref="F719:G719"/>
    <mergeCell ref="I719:J719"/>
    <mergeCell ref="L719:M719"/>
    <mergeCell ref="O719:P719"/>
    <mergeCell ref="R719:S719"/>
    <mergeCell ref="C720:D720"/>
    <mergeCell ref="F720:G720"/>
    <mergeCell ref="I720:J720"/>
    <mergeCell ref="L720:M720"/>
    <mergeCell ref="O720:P720"/>
    <mergeCell ref="R720:S720"/>
    <mergeCell ref="C725:D725"/>
    <mergeCell ref="F725:G725"/>
    <mergeCell ref="I725:J725"/>
    <mergeCell ref="L725:M725"/>
    <mergeCell ref="O725:P725"/>
    <mergeCell ref="R725:S725"/>
    <mergeCell ref="C723:D723"/>
    <mergeCell ref="F723:G723"/>
    <mergeCell ref="I723:J723"/>
    <mergeCell ref="L723:M723"/>
    <mergeCell ref="O723:P723"/>
    <mergeCell ref="R723:S723"/>
    <mergeCell ref="C724:D724"/>
    <mergeCell ref="F724:G724"/>
    <mergeCell ref="I724:J724"/>
    <mergeCell ref="L724:M724"/>
    <mergeCell ref="O724:P724"/>
    <mergeCell ref="R724:S724"/>
    <mergeCell ref="C734:D734"/>
    <mergeCell ref="F734:G734"/>
    <mergeCell ref="I734:J734"/>
    <mergeCell ref="L734:M734"/>
    <mergeCell ref="O734:P734"/>
    <mergeCell ref="R734:S734"/>
    <mergeCell ref="C735:D735"/>
    <mergeCell ref="F735:G735"/>
    <mergeCell ref="O767:P767"/>
    <mergeCell ref="R767:S767"/>
    <mergeCell ref="C768:D768"/>
    <mergeCell ref="F768:G768"/>
    <mergeCell ref="I768:J768"/>
    <mergeCell ref="L768:M768"/>
    <mergeCell ref="O768:P768"/>
    <mergeCell ref="R768:S768"/>
    <mergeCell ref="C773:D773"/>
    <mergeCell ref="F773:G773"/>
    <mergeCell ref="I773:J773"/>
    <mergeCell ref="L773:M773"/>
    <mergeCell ref="O773:P773"/>
    <mergeCell ref="R773:S773"/>
    <mergeCell ref="C771:D771"/>
    <mergeCell ref="F771:G771"/>
    <mergeCell ref="I771:J771"/>
    <mergeCell ref="L771:M771"/>
    <mergeCell ref="O771:P771"/>
    <mergeCell ref="R771:S771"/>
    <mergeCell ref="C772:D772"/>
    <mergeCell ref="F772:G772"/>
    <mergeCell ref="I772:J772"/>
    <mergeCell ref="L772:M772"/>
    <mergeCell ref="O776:P776"/>
    <mergeCell ref="R776:S776"/>
    <mergeCell ref="C781:D781"/>
    <mergeCell ref="F781:G781"/>
    <mergeCell ref="I781:J781"/>
    <mergeCell ref="L781:M781"/>
    <mergeCell ref="O781:P781"/>
    <mergeCell ref="R781:S781"/>
    <mergeCell ref="C782:D782"/>
    <mergeCell ref="F782:G782"/>
    <mergeCell ref="I782:J782"/>
    <mergeCell ref="L782:M782"/>
    <mergeCell ref="O782:P782"/>
    <mergeCell ref="R782:S782"/>
    <mergeCell ref="C779:D779"/>
    <mergeCell ref="F779:G779"/>
    <mergeCell ref="I779:J779"/>
    <mergeCell ref="L779:M779"/>
    <mergeCell ref="O779:P779"/>
    <mergeCell ref="R779:S779"/>
    <mergeCell ref="C780:D780"/>
    <mergeCell ref="F780:G780"/>
    <mergeCell ref="I780:J780"/>
    <mergeCell ref="L780:M780"/>
    <mergeCell ref="O780:P780"/>
    <mergeCell ref="R780:S780"/>
    <mergeCell ref="C785:D785"/>
    <mergeCell ref="F785:G785"/>
    <mergeCell ref="I785:J785"/>
    <mergeCell ref="L785:M785"/>
    <mergeCell ref="O785:P785"/>
    <mergeCell ref="R785:S785"/>
    <mergeCell ref="C786:D786"/>
    <mergeCell ref="F786:G786"/>
    <mergeCell ref="I786:J786"/>
    <mergeCell ref="L786:M786"/>
    <mergeCell ref="O786:P786"/>
    <mergeCell ref="R786:S786"/>
    <mergeCell ref="C783:D783"/>
    <mergeCell ref="F783:G783"/>
    <mergeCell ref="I783:J783"/>
    <mergeCell ref="L783:M783"/>
    <mergeCell ref="O783:P783"/>
    <mergeCell ref="R783:S783"/>
    <mergeCell ref="C784:D784"/>
    <mergeCell ref="F784:G784"/>
    <mergeCell ref="I784:J784"/>
    <mergeCell ref="L784:M784"/>
    <mergeCell ref="O784:P784"/>
    <mergeCell ref="R784:S784"/>
    <mergeCell ref="C789:D789"/>
    <mergeCell ref="F789:G789"/>
    <mergeCell ref="I789:J789"/>
    <mergeCell ref="L789:M789"/>
    <mergeCell ref="O789:P789"/>
    <mergeCell ref="R789:S789"/>
    <mergeCell ref="C790:D790"/>
    <mergeCell ref="F790:G790"/>
    <mergeCell ref="I790:J790"/>
    <mergeCell ref="L790:M790"/>
    <mergeCell ref="O790:P790"/>
    <mergeCell ref="R790:S790"/>
    <mergeCell ref="C787:D787"/>
    <mergeCell ref="F787:G787"/>
    <mergeCell ref="I787:J787"/>
    <mergeCell ref="L787:M787"/>
    <mergeCell ref="O787:P787"/>
    <mergeCell ref="R787:S787"/>
    <mergeCell ref="C788:D788"/>
    <mergeCell ref="F788:G788"/>
    <mergeCell ref="I788:J788"/>
    <mergeCell ref="L788:M788"/>
    <mergeCell ref="O788:P788"/>
    <mergeCell ref="R788:S788"/>
    <mergeCell ref="C831:D831"/>
    <mergeCell ref="F831:G831"/>
    <mergeCell ref="I831:J831"/>
    <mergeCell ref="L831:M831"/>
    <mergeCell ref="O831:P831"/>
    <mergeCell ref="R831:S831"/>
    <mergeCell ref="C832:D832"/>
    <mergeCell ref="F832:G832"/>
    <mergeCell ref="I832:J832"/>
    <mergeCell ref="L832:M832"/>
    <mergeCell ref="O832:P832"/>
    <mergeCell ref="R832:S832"/>
    <mergeCell ref="C791:D791"/>
    <mergeCell ref="F791:G791"/>
    <mergeCell ref="I791:J791"/>
    <mergeCell ref="L791:M791"/>
    <mergeCell ref="O791:P791"/>
    <mergeCell ref="R791:S791"/>
    <mergeCell ref="C800:D800"/>
    <mergeCell ref="F800:G800"/>
    <mergeCell ref="I800:J800"/>
    <mergeCell ref="L800:M800"/>
    <mergeCell ref="O800:P800"/>
    <mergeCell ref="R800:S800"/>
    <mergeCell ref="C801:D801"/>
    <mergeCell ref="F801:G801"/>
    <mergeCell ref="I801:J801"/>
    <mergeCell ref="L801:M801"/>
    <mergeCell ref="O801:P801"/>
    <mergeCell ref="R801:S801"/>
    <mergeCell ref="C802:D802"/>
    <mergeCell ref="F802:G802"/>
    <mergeCell ref="C835:D835"/>
    <mergeCell ref="F835:G835"/>
    <mergeCell ref="I835:J835"/>
    <mergeCell ref="L835:M835"/>
    <mergeCell ref="O835:P835"/>
    <mergeCell ref="R835:S835"/>
    <mergeCell ref="C836:D836"/>
    <mergeCell ref="F836:G836"/>
    <mergeCell ref="I836:J836"/>
    <mergeCell ref="L836:M836"/>
    <mergeCell ref="O836:P836"/>
    <mergeCell ref="R836:S836"/>
    <mergeCell ref="C833:D833"/>
    <mergeCell ref="F833:G833"/>
    <mergeCell ref="I833:J833"/>
    <mergeCell ref="L833:M833"/>
    <mergeCell ref="O833:P833"/>
    <mergeCell ref="R833:S833"/>
    <mergeCell ref="C834:D834"/>
    <mergeCell ref="F834:G834"/>
    <mergeCell ref="I834:J834"/>
    <mergeCell ref="L834:M834"/>
    <mergeCell ref="O834:P834"/>
    <mergeCell ref="R834:S834"/>
    <mergeCell ref="C839:D839"/>
    <mergeCell ref="F839:G839"/>
    <mergeCell ref="I839:J839"/>
    <mergeCell ref="L839:M839"/>
    <mergeCell ref="O839:P839"/>
    <mergeCell ref="R839:S839"/>
    <mergeCell ref="C840:D840"/>
    <mergeCell ref="F840:G840"/>
    <mergeCell ref="I840:J840"/>
    <mergeCell ref="L840:M840"/>
    <mergeCell ref="O840:P840"/>
    <mergeCell ref="R840:S840"/>
    <mergeCell ref="C837:D837"/>
    <mergeCell ref="F837:G837"/>
    <mergeCell ref="I837:J837"/>
    <mergeCell ref="L837:M837"/>
    <mergeCell ref="O837:P837"/>
    <mergeCell ref="R837:S837"/>
    <mergeCell ref="C838:D838"/>
    <mergeCell ref="F838:G838"/>
    <mergeCell ref="I838:J838"/>
    <mergeCell ref="L838:M838"/>
    <mergeCell ref="O838:P838"/>
    <mergeCell ref="R838:S838"/>
    <mergeCell ref="C843:D843"/>
    <mergeCell ref="F843:G843"/>
    <mergeCell ref="I843:J843"/>
    <mergeCell ref="L843:M843"/>
    <mergeCell ref="O843:P843"/>
    <mergeCell ref="R843:S843"/>
    <mergeCell ref="C844:D844"/>
    <mergeCell ref="F844:G844"/>
    <mergeCell ref="I844:J844"/>
    <mergeCell ref="L844:M844"/>
    <mergeCell ref="O844:P844"/>
    <mergeCell ref="R844:S844"/>
    <mergeCell ref="C841:D841"/>
    <mergeCell ref="F841:G841"/>
    <mergeCell ref="I841:J841"/>
    <mergeCell ref="L841:M841"/>
    <mergeCell ref="O841:P841"/>
    <mergeCell ref="R841:S841"/>
    <mergeCell ref="C842:D842"/>
    <mergeCell ref="F842:G842"/>
    <mergeCell ref="I842:J842"/>
    <mergeCell ref="L842:M842"/>
    <mergeCell ref="O842:P842"/>
    <mergeCell ref="R842:S842"/>
    <mergeCell ref="C847:D847"/>
    <mergeCell ref="F847:G847"/>
    <mergeCell ref="I847:J847"/>
    <mergeCell ref="L847:M847"/>
    <mergeCell ref="O847:P847"/>
    <mergeCell ref="R847:S847"/>
    <mergeCell ref="C848:D848"/>
    <mergeCell ref="F848:G848"/>
    <mergeCell ref="I848:J848"/>
    <mergeCell ref="L848:M848"/>
    <mergeCell ref="O848:P848"/>
    <mergeCell ref="R848:S848"/>
    <mergeCell ref="C845:D845"/>
    <mergeCell ref="F845:G845"/>
    <mergeCell ref="I845:J845"/>
    <mergeCell ref="L845:M845"/>
    <mergeCell ref="O845:P845"/>
    <mergeCell ref="R845:S845"/>
    <mergeCell ref="C846:D846"/>
    <mergeCell ref="F846:G846"/>
    <mergeCell ref="I846:J846"/>
    <mergeCell ref="L846:M846"/>
    <mergeCell ref="O846:P846"/>
    <mergeCell ref="R846:S846"/>
    <mergeCell ref="C851:D851"/>
    <mergeCell ref="F851:G851"/>
    <mergeCell ref="I851:J851"/>
    <mergeCell ref="L851:M851"/>
    <mergeCell ref="O851:P851"/>
    <mergeCell ref="R851:S851"/>
    <mergeCell ref="C852:D852"/>
    <mergeCell ref="F852:G852"/>
    <mergeCell ref="I852:J852"/>
    <mergeCell ref="L852:M852"/>
    <mergeCell ref="O852:P852"/>
    <mergeCell ref="R852:S852"/>
    <mergeCell ref="C849:D849"/>
    <mergeCell ref="F849:G849"/>
    <mergeCell ref="I849:J849"/>
    <mergeCell ref="L849:M849"/>
    <mergeCell ref="O849:P849"/>
    <mergeCell ref="R849:S849"/>
    <mergeCell ref="C850:D850"/>
    <mergeCell ref="F850:G850"/>
    <mergeCell ref="I850:J850"/>
    <mergeCell ref="L850:M850"/>
    <mergeCell ref="O850:P850"/>
    <mergeCell ref="R850:S850"/>
    <mergeCell ref="C855:D855"/>
    <mergeCell ref="F855:G855"/>
    <mergeCell ref="I855:J855"/>
    <mergeCell ref="L855:M855"/>
    <mergeCell ref="O855:P855"/>
    <mergeCell ref="R855:S855"/>
    <mergeCell ref="C856:D856"/>
    <mergeCell ref="F856:G856"/>
    <mergeCell ref="I856:J856"/>
    <mergeCell ref="L856:M856"/>
    <mergeCell ref="O856:P856"/>
    <mergeCell ref="R856:S856"/>
    <mergeCell ref="C853:D853"/>
    <mergeCell ref="F853:G853"/>
    <mergeCell ref="I853:J853"/>
    <mergeCell ref="L853:M853"/>
    <mergeCell ref="O853:P853"/>
    <mergeCell ref="R853:S853"/>
    <mergeCell ref="C854:D854"/>
    <mergeCell ref="F854:G854"/>
    <mergeCell ref="I854:J854"/>
    <mergeCell ref="L854:M854"/>
    <mergeCell ref="O854:P854"/>
    <mergeCell ref="R854:S854"/>
    <mergeCell ref="C857:D857"/>
    <mergeCell ref="F857:G857"/>
    <mergeCell ref="I857:J857"/>
    <mergeCell ref="L857:M857"/>
    <mergeCell ref="O857:P857"/>
    <mergeCell ref="R857:S857"/>
    <mergeCell ref="C866:D866"/>
    <mergeCell ref="F866:G866"/>
    <mergeCell ref="I866:J866"/>
    <mergeCell ref="L866:M866"/>
    <mergeCell ref="O866:P866"/>
    <mergeCell ref="R866:S866"/>
    <mergeCell ref="C867:D867"/>
    <mergeCell ref="C903:D903"/>
    <mergeCell ref="F903:G903"/>
    <mergeCell ref="I903:J903"/>
    <mergeCell ref="L903:M903"/>
    <mergeCell ref="O903:P903"/>
    <mergeCell ref="R903:S903"/>
    <mergeCell ref="F867:G867"/>
    <mergeCell ref="I867:J867"/>
    <mergeCell ref="L867:M867"/>
    <mergeCell ref="O867:P867"/>
    <mergeCell ref="R867:S867"/>
    <mergeCell ref="C868:D868"/>
    <mergeCell ref="F868:G868"/>
    <mergeCell ref="I868:J868"/>
    <mergeCell ref="L868:M868"/>
    <mergeCell ref="O868:P868"/>
    <mergeCell ref="R868:S868"/>
    <mergeCell ref="C869:D869"/>
    <mergeCell ref="F869:G869"/>
    <mergeCell ref="F904:G904"/>
    <mergeCell ref="I904:J904"/>
    <mergeCell ref="L904:M904"/>
    <mergeCell ref="O904:P904"/>
    <mergeCell ref="R904:S904"/>
    <mergeCell ref="C901:D901"/>
    <mergeCell ref="F901:G901"/>
    <mergeCell ref="I901:J901"/>
    <mergeCell ref="L901:M901"/>
    <mergeCell ref="O901:P901"/>
    <mergeCell ref="R901:S901"/>
    <mergeCell ref="C902:D902"/>
    <mergeCell ref="F902:G902"/>
    <mergeCell ref="I902:J902"/>
    <mergeCell ref="L902:M902"/>
    <mergeCell ref="O902:P902"/>
    <mergeCell ref="R902:S902"/>
    <mergeCell ref="C907:D907"/>
    <mergeCell ref="F907:G907"/>
    <mergeCell ref="I907:J907"/>
    <mergeCell ref="L907:M907"/>
    <mergeCell ref="O907:P907"/>
    <mergeCell ref="R907:S907"/>
    <mergeCell ref="C908:D908"/>
    <mergeCell ref="F908:G908"/>
    <mergeCell ref="I908:J908"/>
    <mergeCell ref="L908:M908"/>
    <mergeCell ref="O908:P908"/>
    <mergeCell ref="R908:S908"/>
    <mergeCell ref="C905:D905"/>
    <mergeCell ref="F905:G905"/>
    <mergeCell ref="I905:J905"/>
    <mergeCell ref="L905:M905"/>
    <mergeCell ref="O905:P905"/>
    <mergeCell ref="R905:S905"/>
    <mergeCell ref="C906:D906"/>
    <mergeCell ref="F906:G906"/>
    <mergeCell ref="I906:J906"/>
    <mergeCell ref="L906:M906"/>
    <mergeCell ref="O906:P906"/>
    <mergeCell ref="R906:S906"/>
    <mergeCell ref="C911:D911"/>
    <mergeCell ref="F911:G911"/>
    <mergeCell ref="I911:J911"/>
    <mergeCell ref="L911:M911"/>
    <mergeCell ref="O911:P911"/>
    <mergeCell ref="R911:S911"/>
    <mergeCell ref="C912:D912"/>
    <mergeCell ref="F912:G912"/>
    <mergeCell ref="I912:J912"/>
    <mergeCell ref="L912:M912"/>
    <mergeCell ref="O912:P912"/>
    <mergeCell ref="R912:S912"/>
    <mergeCell ref="C909:D909"/>
    <mergeCell ref="F909:G909"/>
    <mergeCell ref="I909:J909"/>
    <mergeCell ref="L909:M909"/>
    <mergeCell ref="O909:P909"/>
    <mergeCell ref="R909:S909"/>
    <mergeCell ref="C910:D910"/>
    <mergeCell ref="F910:G910"/>
    <mergeCell ref="I910:J910"/>
    <mergeCell ref="L910:M910"/>
    <mergeCell ref="O910:P910"/>
    <mergeCell ref="R910:S910"/>
    <mergeCell ref="C915:D915"/>
    <mergeCell ref="F915:G915"/>
    <mergeCell ref="I915:J915"/>
    <mergeCell ref="L915:M915"/>
    <mergeCell ref="O915:P915"/>
    <mergeCell ref="R915:S915"/>
    <mergeCell ref="C916:D916"/>
    <mergeCell ref="F916:G916"/>
    <mergeCell ref="I916:J916"/>
    <mergeCell ref="L916:M916"/>
    <mergeCell ref="O916:P916"/>
    <mergeCell ref="R916:S916"/>
    <mergeCell ref="C913:D913"/>
    <mergeCell ref="F913:G913"/>
    <mergeCell ref="I913:J913"/>
    <mergeCell ref="L913:M913"/>
    <mergeCell ref="O913:P913"/>
    <mergeCell ref="R913:S913"/>
    <mergeCell ref="C914:D914"/>
    <mergeCell ref="F914:G914"/>
    <mergeCell ref="I914:J914"/>
    <mergeCell ref="L914:M914"/>
    <mergeCell ref="O914:P914"/>
    <mergeCell ref="R914:S914"/>
    <mergeCell ref="C919:D919"/>
    <mergeCell ref="F919:G919"/>
    <mergeCell ref="I919:J919"/>
    <mergeCell ref="L919:M919"/>
    <mergeCell ref="O919:P919"/>
    <mergeCell ref="R919:S919"/>
    <mergeCell ref="C920:D920"/>
    <mergeCell ref="F920:G920"/>
    <mergeCell ref="I920:J920"/>
    <mergeCell ref="L920:M920"/>
    <mergeCell ref="O920:P920"/>
    <mergeCell ref="R920:S920"/>
    <mergeCell ref="C917:D917"/>
    <mergeCell ref="F917:G917"/>
    <mergeCell ref="I917:J917"/>
    <mergeCell ref="L917:M917"/>
    <mergeCell ref="O917:P917"/>
    <mergeCell ref="R917:S917"/>
    <mergeCell ref="C918:D918"/>
    <mergeCell ref="F918:G918"/>
    <mergeCell ref="I918:J918"/>
    <mergeCell ref="L918:M918"/>
    <mergeCell ref="O918:P918"/>
    <mergeCell ref="R918:S918"/>
    <mergeCell ref="C923:D923"/>
    <mergeCell ref="F923:G923"/>
    <mergeCell ref="I923:J923"/>
    <mergeCell ref="L923:M923"/>
    <mergeCell ref="O923:P923"/>
    <mergeCell ref="R923:S923"/>
    <mergeCell ref="C921:D921"/>
    <mergeCell ref="F921:G921"/>
    <mergeCell ref="I921:J921"/>
    <mergeCell ref="L921:M921"/>
    <mergeCell ref="O921:P921"/>
    <mergeCell ref="R921:S921"/>
    <mergeCell ref="C922:D922"/>
    <mergeCell ref="F922:G922"/>
    <mergeCell ref="I922:J922"/>
    <mergeCell ref="L922:M922"/>
    <mergeCell ref="O922:P922"/>
    <mergeCell ref="R922:S922"/>
    <mergeCell ref="L963:M963"/>
    <mergeCell ref="O963:P963"/>
    <mergeCell ref="R963:S963"/>
    <mergeCell ref="C968:D968"/>
    <mergeCell ref="F968:G968"/>
    <mergeCell ref="I968:J968"/>
    <mergeCell ref="L968:M968"/>
    <mergeCell ref="O968:P968"/>
    <mergeCell ref="R968:S968"/>
    <mergeCell ref="C969:D969"/>
    <mergeCell ref="F969:G969"/>
    <mergeCell ref="I969:J969"/>
    <mergeCell ref="L969:M969"/>
    <mergeCell ref="O969:P969"/>
    <mergeCell ref="R969:S969"/>
    <mergeCell ref="C966:D966"/>
    <mergeCell ref="F966:G966"/>
    <mergeCell ref="I966:J966"/>
    <mergeCell ref="L966:M966"/>
    <mergeCell ref="O966:P966"/>
    <mergeCell ref="R966:S966"/>
    <mergeCell ref="C967:D967"/>
    <mergeCell ref="F967:G967"/>
    <mergeCell ref="I967:J967"/>
    <mergeCell ref="L967:M967"/>
    <mergeCell ref="O967:P967"/>
    <mergeCell ref="R967:S967"/>
    <mergeCell ref="C972:D972"/>
    <mergeCell ref="F972:G972"/>
    <mergeCell ref="I972:J972"/>
    <mergeCell ref="L972:M972"/>
    <mergeCell ref="O972:P972"/>
    <mergeCell ref="R972:S972"/>
    <mergeCell ref="C973:D973"/>
    <mergeCell ref="F973:G973"/>
    <mergeCell ref="I973:J973"/>
    <mergeCell ref="L973:M973"/>
    <mergeCell ref="O973:P973"/>
    <mergeCell ref="R973:S973"/>
    <mergeCell ref="C970:D970"/>
    <mergeCell ref="F970:G970"/>
    <mergeCell ref="I970:J970"/>
    <mergeCell ref="L970:M970"/>
    <mergeCell ref="O970:P970"/>
    <mergeCell ref="R970:S970"/>
    <mergeCell ref="C971:D971"/>
    <mergeCell ref="F971:G971"/>
    <mergeCell ref="I971:J971"/>
    <mergeCell ref="L971:M971"/>
    <mergeCell ref="O971:P971"/>
    <mergeCell ref="R971:S971"/>
    <mergeCell ref="C976:D976"/>
    <mergeCell ref="F976:G976"/>
    <mergeCell ref="I976:J976"/>
    <mergeCell ref="L976:M976"/>
    <mergeCell ref="O976:P976"/>
    <mergeCell ref="R976:S976"/>
    <mergeCell ref="C977:D977"/>
    <mergeCell ref="F977:G977"/>
    <mergeCell ref="I977:J977"/>
    <mergeCell ref="L977:M977"/>
    <mergeCell ref="O977:P977"/>
    <mergeCell ref="R977:S977"/>
    <mergeCell ref="C974:D974"/>
    <mergeCell ref="F974:G974"/>
    <mergeCell ref="I974:J974"/>
    <mergeCell ref="L974:M974"/>
    <mergeCell ref="O974:P974"/>
    <mergeCell ref="R974:S974"/>
    <mergeCell ref="C975:D975"/>
    <mergeCell ref="F975:G975"/>
    <mergeCell ref="I975:J975"/>
    <mergeCell ref="L975:M975"/>
    <mergeCell ref="O975:P975"/>
    <mergeCell ref="R975:S975"/>
    <mergeCell ref="C980:D980"/>
    <mergeCell ref="F980:G980"/>
    <mergeCell ref="I980:J980"/>
    <mergeCell ref="L980:M980"/>
    <mergeCell ref="O980:P980"/>
    <mergeCell ref="R980:S980"/>
    <mergeCell ref="C981:D981"/>
    <mergeCell ref="F981:G981"/>
    <mergeCell ref="I981:J981"/>
    <mergeCell ref="L981:M981"/>
    <mergeCell ref="O981:P981"/>
    <mergeCell ref="R981:S981"/>
    <mergeCell ref="C978:D978"/>
    <mergeCell ref="F978:G978"/>
    <mergeCell ref="I978:J978"/>
    <mergeCell ref="L978:M978"/>
    <mergeCell ref="O978:P978"/>
    <mergeCell ref="R978:S978"/>
    <mergeCell ref="C979:D979"/>
    <mergeCell ref="F979:G979"/>
    <mergeCell ref="I979:J979"/>
    <mergeCell ref="L979:M979"/>
    <mergeCell ref="O979:P979"/>
    <mergeCell ref="R979:S979"/>
    <mergeCell ref="C984:D984"/>
    <mergeCell ref="F984:G984"/>
    <mergeCell ref="I984:J984"/>
    <mergeCell ref="L984:M984"/>
    <mergeCell ref="O984:P984"/>
    <mergeCell ref="R984:S984"/>
    <mergeCell ref="C985:D985"/>
    <mergeCell ref="F985:G985"/>
    <mergeCell ref="I985:J985"/>
    <mergeCell ref="L985:M985"/>
    <mergeCell ref="O985:P985"/>
    <mergeCell ref="R985:S985"/>
    <mergeCell ref="C982:D982"/>
    <mergeCell ref="F982:G982"/>
    <mergeCell ref="I982:J982"/>
    <mergeCell ref="L982:M982"/>
    <mergeCell ref="O982:P982"/>
    <mergeCell ref="R982:S982"/>
    <mergeCell ref="C983:D983"/>
    <mergeCell ref="F983:G983"/>
    <mergeCell ref="I983:J983"/>
    <mergeCell ref="L983:M983"/>
    <mergeCell ref="O983:P983"/>
    <mergeCell ref="R983:S983"/>
    <mergeCell ref="C988:D988"/>
    <mergeCell ref="F988:G988"/>
    <mergeCell ref="I988:J988"/>
    <mergeCell ref="L988:M988"/>
    <mergeCell ref="O988:P988"/>
    <mergeCell ref="R988:S988"/>
    <mergeCell ref="C986:D986"/>
    <mergeCell ref="F986:G986"/>
    <mergeCell ref="I986:J986"/>
    <mergeCell ref="L986:M986"/>
    <mergeCell ref="O986:P986"/>
    <mergeCell ref="R986:S986"/>
    <mergeCell ref="C987:D987"/>
    <mergeCell ref="F987:G987"/>
    <mergeCell ref="I987:J987"/>
    <mergeCell ref="L987:M987"/>
    <mergeCell ref="O987:P987"/>
    <mergeCell ref="R987:S987"/>
    <mergeCell ref="C996:D996"/>
    <mergeCell ref="F996:G996"/>
    <mergeCell ref="I996:J996"/>
    <mergeCell ref="L996:M996"/>
    <mergeCell ref="O996:P996"/>
    <mergeCell ref="R996:S996"/>
    <mergeCell ref="C997:D997"/>
    <mergeCell ref="F997:G997"/>
    <mergeCell ref="C1028:D1028"/>
    <mergeCell ref="F1028:G1028"/>
    <mergeCell ref="I1028:J1028"/>
    <mergeCell ref="L1028:M1028"/>
    <mergeCell ref="O1028:P1028"/>
    <mergeCell ref="R1028:S1028"/>
    <mergeCell ref="C1029:D1029"/>
    <mergeCell ref="F1029:G1029"/>
    <mergeCell ref="I1029:J1029"/>
    <mergeCell ref="L1029:M1029"/>
    <mergeCell ref="O1029:P1029"/>
    <mergeCell ref="R1029:S1029"/>
    <mergeCell ref="C1026:D1026"/>
    <mergeCell ref="F1026:G1026"/>
    <mergeCell ref="I1026:J1026"/>
    <mergeCell ref="L1026:M1026"/>
    <mergeCell ref="O1026:P1026"/>
    <mergeCell ref="R1026:S1026"/>
    <mergeCell ref="C1027:D1027"/>
    <mergeCell ref="F1027:G1027"/>
    <mergeCell ref="I1027:J1027"/>
    <mergeCell ref="L1027:M1027"/>
    <mergeCell ref="O1027:P1027"/>
    <mergeCell ref="R1027:S1027"/>
    <mergeCell ref="F1033:G1033"/>
    <mergeCell ref="I1033:J1033"/>
    <mergeCell ref="L1033:M1033"/>
    <mergeCell ref="O1033:P1033"/>
    <mergeCell ref="R1033:S1033"/>
    <mergeCell ref="C1030:D1030"/>
    <mergeCell ref="F1030:G1030"/>
    <mergeCell ref="I1030:J1030"/>
    <mergeCell ref="L1030:M1030"/>
    <mergeCell ref="O1030:P1030"/>
    <mergeCell ref="R1030:S1030"/>
    <mergeCell ref="C1031:D1031"/>
    <mergeCell ref="F1031:G1031"/>
    <mergeCell ref="I1031:J1031"/>
    <mergeCell ref="L1031:M1031"/>
    <mergeCell ref="O1031:P1031"/>
    <mergeCell ref="R1031:S1031"/>
    <mergeCell ref="C1036:D1036"/>
    <mergeCell ref="F1036:G1036"/>
    <mergeCell ref="I1036:J1036"/>
    <mergeCell ref="L1036:M1036"/>
    <mergeCell ref="O1036:P1036"/>
    <mergeCell ref="R1036:S1036"/>
    <mergeCell ref="C1037:D1037"/>
    <mergeCell ref="F1037:G1037"/>
    <mergeCell ref="I1037:J1037"/>
    <mergeCell ref="L1037:M1037"/>
    <mergeCell ref="O1037:P1037"/>
    <mergeCell ref="R1037:S1037"/>
    <mergeCell ref="C1034:D1034"/>
    <mergeCell ref="F1034:G1034"/>
    <mergeCell ref="I1034:J1034"/>
    <mergeCell ref="L1034:M1034"/>
    <mergeCell ref="O1034:P1034"/>
    <mergeCell ref="R1034:S1034"/>
    <mergeCell ref="C1035:D1035"/>
    <mergeCell ref="F1035:G1035"/>
    <mergeCell ref="I1035:J1035"/>
    <mergeCell ref="L1035:M1035"/>
    <mergeCell ref="O1035:P1035"/>
    <mergeCell ref="R1035:S1035"/>
    <mergeCell ref="C1040:D1040"/>
    <mergeCell ref="F1040:G1040"/>
    <mergeCell ref="I1040:J1040"/>
    <mergeCell ref="L1040:M1040"/>
    <mergeCell ref="O1040:P1040"/>
    <mergeCell ref="R1040:S1040"/>
    <mergeCell ref="C1041:D1041"/>
    <mergeCell ref="F1041:G1041"/>
    <mergeCell ref="I1041:J1041"/>
    <mergeCell ref="L1041:M1041"/>
    <mergeCell ref="O1041:P1041"/>
    <mergeCell ref="R1041:S1041"/>
    <mergeCell ref="C1038:D1038"/>
    <mergeCell ref="F1038:G1038"/>
    <mergeCell ref="I1038:J1038"/>
    <mergeCell ref="L1038:M1038"/>
    <mergeCell ref="O1038:P1038"/>
    <mergeCell ref="R1038:S1038"/>
    <mergeCell ref="C1039:D1039"/>
    <mergeCell ref="F1039:G1039"/>
    <mergeCell ref="I1039:J1039"/>
    <mergeCell ref="L1039:M1039"/>
    <mergeCell ref="O1039:P1039"/>
    <mergeCell ref="R1039:S1039"/>
    <mergeCell ref="C1044:D1044"/>
    <mergeCell ref="F1044:G1044"/>
    <mergeCell ref="I1044:J1044"/>
    <mergeCell ref="L1044:M1044"/>
    <mergeCell ref="O1044:P1044"/>
    <mergeCell ref="R1044:S1044"/>
    <mergeCell ref="C1045:D1045"/>
    <mergeCell ref="F1045:G1045"/>
    <mergeCell ref="I1045:J1045"/>
    <mergeCell ref="L1045:M1045"/>
    <mergeCell ref="O1045:P1045"/>
    <mergeCell ref="R1045:S1045"/>
    <mergeCell ref="C1042:D1042"/>
    <mergeCell ref="F1042:G1042"/>
    <mergeCell ref="I1042:J1042"/>
    <mergeCell ref="L1042:M1042"/>
    <mergeCell ref="O1042:P1042"/>
    <mergeCell ref="R1042:S1042"/>
    <mergeCell ref="C1043:D1043"/>
    <mergeCell ref="F1043:G1043"/>
    <mergeCell ref="I1043:J1043"/>
    <mergeCell ref="L1043:M1043"/>
    <mergeCell ref="O1043:P1043"/>
    <mergeCell ref="R1043:S1043"/>
    <mergeCell ref="C1048:D1048"/>
    <mergeCell ref="F1048:G1048"/>
    <mergeCell ref="I1048:J1048"/>
    <mergeCell ref="L1048:M1048"/>
    <mergeCell ref="O1048:P1048"/>
    <mergeCell ref="R1048:S1048"/>
    <mergeCell ref="C1049:D1049"/>
    <mergeCell ref="F1049:G1049"/>
    <mergeCell ref="I1049:J1049"/>
    <mergeCell ref="L1049:M1049"/>
    <mergeCell ref="O1049:P1049"/>
    <mergeCell ref="R1049:S1049"/>
    <mergeCell ref="C1046:D1046"/>
    <mergeCell ref="F1046:G1046"/>
    <mergeCell ref="I1046:J1046"/>
    <mergeCell ref="L1046:M1046"/>
    <mergeCell ref="O1046:P1046"/>
    <mergeCell ref="R1046:S1046"/>
    <mergeCell ref="C1047:D1047"/>
    <mergeCell ref="F1047:G1047"/>
    <mergeCell ref="I1047:J1047"/>
    <mergeCell ref="L1047:M1047"/>
    <mergeCell ref="O1047:P1047"/>
    <mergeCell ref="R1047:S1047"/>
    <mergeCell ref="C1052:D1052"/>
    <mergeCell ref="F1052:G1052"/>
    <mergeCell ref="I1052:J1052"/>
    <mergeCell ref="L1052:M1052"/>
    <mergeCell ref="O1052:P1052"/>
    <mergeCell ref="R1052:S1052"/>
    <mergeCell ref="C1050:D1050"/>
    <mergeCell ref="F1050:G1050"/>
    <mergeCell ref="I1050:J1050"/>
    <mergeCell ref="L1050:M1050"/>
    <mergeCell ref="O1050:P1050"/>
    <mergeCell ref="R1050:S1050"/>
    <mergeCell ref="C1051:D1051"/>
    <mergeCell ref="F1051:G1051"/>
    <mergeCell ref="I1051:J1051"/>
    <mergeCell ref="L1051:M1051"/>
    <mergeCell ref="O1051:P1051"/>
    <mergeCell ref="R1051:S1051"/>
    <mergeCell ref="C1061:D1061"/>
    <mergeCell ref="F1061:G1061"/>
    <mergeCell ref="I1061:J1061"/>
    <mergeCell ref="L1061:M1061"/>
    <mergeCell ref="O1061:P1061"/>
    <mergeCell ref="R1061:S1061"/>
    <mergeCell ref="C1062:D1062"/>
    <mergeCell ref="F1062:G1062"/>
    <mergeCell ref="I1062:J1062"/>
    <mergeCell ref="L1062:M1062"/>
    <mergeCell ref="O1062:P1062"/>
    <mergeCell ref="C1095:D1095"/>
    <mergeCell ref="F1095:G1095"/>
    <mergeCell ref="I1095:J1095"/>
    <mergeCell ref="C1096:D1096"/>
    <mergeCell ref="F1096:G1096"/>
    <mergeCell ref="I1096:J1096"/>
    <mergeCell ref="R1062:S1062"/>
    <mergeCell ref="C1063:D1063"/>
    <mergeCell ref="F1063:G1063"/>
    <mergeCell ref="I1063:J1063"/>
    <mergeCell ref="L1063:M1063"/>
    <mergeCell ref="O1063:P1063"/>
    <mergeCell ref="R1063:S1063"/>
    <mergeCell ref="C1064:D1064"/>
    <mergeCell ref="F1064:G1064"/>
    <mergeCell ref="I1064:J1064"/>
    <mergeCell ref="L1064:M1064"/>
    <mergeCell ref="O1064:P1064"/>
    <mergeCell ref="R1064:S1064"/>
    <mergeCell ref="C1065:D1065"/>
    <mergeCell ref="F1065:G1065"/>
    <mergeCell ref="C1097:D1097"/>
    <mergeCell ref="F1097:G1097"/>
    <mergeCell ref="I1097:J1097"/>
    <mergeCell ref="C1092:D1092"/>
    <mergeCell ref="F1092:G1092"/>
    <mergeCell ref="I1092:J1092"/>
    <mergeCell ref="C1093:D1093"/>
    <mergeCell ref="F1093:G1093"/>
    <mergeCell ref="I1093:J1093"/>
    <mergeCell ref="C1094:D1094"/>
    <mergeCell ref="F1094:G1094"/>
    <mergeCell ref="I1094:J1094"/>
    <mergeCell ref="C1101:D1101"/>
    <mergeCell ref="F1101:G1101"/>
    <mergeCell ref="I1101:J1101"/>
    <mergeCell ref="C1102:D1102"/>
    <mergeCell ref="F1102:G1102"/>
    <mergeCell ref="I1102:J1102"/>
    <mergeCell ref="C1103:D1103"/>
    <mergeCell ref="F1103:G1103"/>
    <mergeCell ref="I1103:J1103"/>
    <mergeCell ref="C1098:D1098"/>
    <mergeCell ref="F1098:G1098"/>
    <mergeCell ref="I1098:J1098"/>
    <mergeCell ref="C1099:D1099"/>
    <mergeCell ref="F1099:G1099"/>
    <mergeCell ref="I1099:J1099"/>
    <mergeCell ref="C1100:D1100"/>
    <mergeCell ref="F1100:G1100"/>
    <mergeCell ref="I1100:J1100"/>
    <mergeCell ref="C1107:D1107"/>
    <mergeCell ref="F1107:G1107"/>
    <mergeCell ref="I1107:J1107"/>
    <mergeCell ref="C1108:D1108"/>
    <mergeCell ref="F1108:G1108"/>
    <mergeCell ref="I1108:J1108"/>
    <mergeCell ref="C1109:D1109"/>
    <mergeCell ref="F1109:G1109"/>
    <mergeCell ref="I1109:J1109"/>
    <mergeCell ref="C1104:D1104"/>
    <mergeCell ref="F1104:G1104"/>
    <mergeCell ref="I1104:J1104"/>
    <mergeCell ref="C1105:D1105"/>
    <mergeCell ref="F1105:G1105"/>
    <mergeCell ref="I1105:J1105"/>
    <mergeCell ref="C1106:D1106"/>
    <mergeCell ref="F1106:G1106"/>
    <mergeCell ref="I1106:J1106"/>
    <mergeCell ref="C1113:D1113"/>
    <mergeCell ref="F1113:G1113"/>
    <mergeCell ref="I1113:J1113"/>
    <mergeCell ref="C1114:D1114"/>
    <mergeCell ref="F1114:G1114"/>
    <mergeCell ref="I1114:J1114"/>
    <mergeCell ref="C1110:D1110"/>
    <mergeCell ref="F1110:G1110"/>
    <mergeCell ref="I1110:J1110"/>
    <mergeCell ref="C1111:D1111"/>
    <mergeCell ref="F1111:G1111"/>
    <mergeCell ref="I1111:J1111"/>
    <mergeCell ref="C1112:D1112"/>
    <mergeCell ref="F1112:G1112"/>
    <mergeCell ref="I1112:J1112"/>
    <mergeCell ref="C1117:D1117"/>
    <mergeCell ref="F1117:G1117"/>
    <mergeCell ref="I1117:J1117"/>
    <mergeCell ref="C1118:D1118"/>
    <mergeCell ref="F1118:G1118"/>
    <mergeCell ref="I1118:J1118"/>
    <mergeCell ref="C1125:D1125"/>
    <mergeCell ref="F1125:G1125"/>
    <mergeCell ref="I1125:J1125"/>
    <mergeCell ref="L1125:M1125"/>
    <mergeCell ref="O1125:P1125"/>
    <mergeCell ref="R1125:S1125"/>
    <mergeCell ref="C1126:D1126"/>
    <mergeCell ref="O1123:T1123"/>
    <mergeCell ref="I1123:N1123"/>
    <mergeCell ref="C1123:H1123"/>
    <mergeCell ref="C1124:E1124"/>
    <mergeCell ref="F1124:H1124"/>
    <mergeCell ref="I1124:K1124"/>
    <mergeCell ref="L1124:N1124"/>
    <mergeCell ref="O1124:Q1124"/>
    <mergeCell ref="R1124:T1124"/>
    <mergeCell ref="F1126:G1126"/>
    <mergeCell ref="I1126:J1126"/>
    <mergeCell ref="L1126:M1126"/>
    <mergeCell ref="O1126:P1126"/>
    <mergeCell ref="R1126:S1126"/>
    <mergeCell ref="C1132:D1132"/>
    <mergeCell ref="F1132:G1132"/>
    <mergeCell ref="I1132:J1132"/>
    <mergeCell ref="C1133:D1133"/>
    <mergeCell ref="F1133:G1133"/>
    <mergeCell ref="I1133:J1133"/>
    <mergeCell ref="O1134:P1134"/>
    <mergeCell ref="R1134:S1134"/>
    <mergeCell ref="C1135:D1135"/>
    <mergeCell ref="F1135:G1135"/>
    <mergeCell ref="I1135:J1135"/>
    <mergeCell ref="L1135:M1135"/>
    <mergeCell ref="O1135:P1135"/>
    <mergeCell ref="R1135:S1135"/>
    <mergeCell ref="C1134:D1134"/>
    <mergeCell ref="F1134:G1134"/>
    <mergeCell ref="I1134:J1134"/>
    <mergeCell ref="L1134:M1134"/>
    <mergeCell ref="C1127:D1127"/>
    <mergeCell ref="O1131:P1131"/>
    <mergeCell ref="R1131:S1131"/>
    <mergeCell ref="C1128:D1128"/>
    <mergeCell ref="F1128:G1128"/>
    <mergeCell ref="I1128:J1128"/>
    <mergeCell ref="L1128:M1128"/>
    <mergeCell ref="O1128:P1128"/>
    <mergeCell ref="R1128:S1128"/>
    <mergeCell ref="C1136:D1136"/>
    <mergeCell ref="F1136:G1136"/>
    <mergeCell ref="I1136:J1136"/>
    <mergeCell ref="L1136:M1136"/>
    <mergeCell ref="O1136:P1136"/>
    <mergeCell ref="R1136:S1136"/>
    <mergeCell ref="F1127:G1127"/>
    <mergeCell ref="I1127:J1127"/>
    <mergeCell ref="L1127:M1127"/>
    <mergeCell ref="O1127:P1127"/>
    <mergeCell ref="R1127:S1127"/>
    <mergeCell ref="L1132:M1132"/>
    <mergeCell ref="O1132:P1132"/>
    <mergeCell ref="R1132:S1132"/>
    <mergeCell ref="C1130:D1130"/>
    <mergeCell ref="F1130:G1130"/>
    <mergeCell ref="I1130:J1130"/>
    <mergeCell ref="L1130:M1130"/>
    <mergeCell ref="O1130:P1130"/>
    <mergeCell ref="R1130:S1130"/>
    <mergeCell ref="C1131:D1131"/>
    <mergeCell ref="F1131:G1131"/>
    <mergeCell ref="I1131:J1131"/>
    <mergeCell ref="L1131:M1131"/>
    <mergeCell ref="F1129:G1129"/>
    <mergeCell ref="I1129:J1129"/>
    <mergeCell ref="L1129:M1129"/>
    <mergeCell ref="O1129:P1129"/>
    <mergeCell ref="R1129:S1129"/>
    <mergeCell ref="L1133:M1133"/>
    <mergeCell ref="O1133:P1133"/>
    <mergeCell ref="R1133:S1133"/>
    <mergeCell ref="C1139:D1139"/>
    <mergeCell ref="F1139:G1139"/>
    <mergeCell ref="I1139:J1139"/>
    <mergeCell ref="L1139:M1139"/>
    <mergeCell ref="O1139:P1139"/>
    <mergeCell ref="R1139:S1139"/>
    <mergeCell ref="C1140:D1140"/>
    <mergeCell ref="F1140:G1140"/>
    <mergeCell ref="I1140:J1140"/>
    <mergeCell ref="L1140:M1140"/>
    <mergeCell ref="O1140:P1140"/>
    <mergeCell ref="R1140:S1140"/>
    <mergeCell ref="C1137:D1137"/>
    <mergeCell ref="F1137:G1137"/>
    <mergeCell ref="I1137:J1137"/>
    <mergeCell ref="L1137:M1137"/>
    <mergeCell ref="O1137:P1137"/>
    <mergeCell ref="R1137:S1137"/>
    <mergeCell ref="C1138:D1138"/>
    <mergeCell ref="F1138:G1138"/>
    <mergeCell ref="I1138:J1138"/>
    <mergeCell ref="L1138:M1138"/>
    <mergeCell ref="O1138:P1138"/>
    <mergeCell ref="R1138:S1138"/>
    <mergeCell ref="C1143:D1143"/>
    <mergeCell ref="F1143:G1143"/>
    <mergeCell ref="I1143:J1143"/>
    <mergeCell ref="L1143:M1143"/>
    <mergeCell ref="O1143:P1143"/>
    <mergeCell ref="R1143:S1143"/>
    <mergeCell ref="C1144:D1144"/>
    <mergeCell ref="F1144:G1144"/>
    <mergeCell ref="I1144:J1144"/>
    <mergeCell ref="L1144:M1144"/>
    <mergeCell ref="O1144:P1144"/>
    <mergeCell ref="R1144:S1144"/>
    <mergeCell ref="C1141:D1141"/>
    <mergeCell ref="F1141:G1141"/>
    <mergeCell ref="I1141:J1141"/>
    <mergeCell ref="L1141:M1141"/>
    <mergeCell ref="O1141:P1141"/>
    <mergeCell ref="R1141:S1141"/>
    <mergeCell ref="C1142:D1142"/>
    <mergeCell ref="F1142:G1142"/>
    <mergeCell ref="I1142:J1142"/>
    <mergeCell ref="L1142:M1142"/>
    <mergeCell ref="O1142:P1142"/>
    <mergeCell ref="R1142:S1142"/>
    <mergeCell ref="C1147:D1147"/>
    <mergeCell ref="F1147:G1147"/>
    <mergeCell ref="I1147:J1147"/>
    <mergeCell ref="L1147:M1147"/>
    <mergeCell ref="O1147:P1147"/>
    <mergeCell ref="R1147:S1147"/>
    <mergeCell ref="C1148:D1148"/>
    <mergeCell ref="F1148:G1148"/>
    <mergeCell ref="I1148:J1148"/>
    <mergeCell ref="L1148:M1148"/>
    <mergeCell ref="O1148:P1148"/>
    <mergeCell ref="R1148:S1148"/>
    <mergeCell ref="C1145:D1145"/>
    <mergeCell ref="F1145:G1145"/>
    <mergeCell ref="I1145:J1145"/>
    <mergeCell ref="L1145:M1145"/>
    <mergeCell ref="O1145:P1145"/>
    <mergeCell ref="R1145:S1145"/>
    <mergeCell ref="C1146:D1146"/>
    <mergeCell ref="F1146:G1146"/>
    <mergeCell ref="I1146:J1146"/>
    <mergeCell ref="L1146:M1146"/>
    <mergeCell ref="O1146:P1146"/>
    <mergeCell ref="R1146:S1146"/>
    <mergeCell ref="C1151:D1151"/>
    <mergeCell ref="F1151:G1151"/>
    <mergeCell ref="I1151:J1151"/>
    <mergeCell ref="L1151:M1151"/>
    <mergeCell ref="O1151:P1151"/>
    <mergeCell ref="R1151:S1151"/>
    <mergeCell ref="C1191:D1191"/>
    <mergeCell ref="F1191:G1191"/>
    <mergeCell ref="C1149:D1149"/>
    <mergeCell ref="F1149:G1149"/>
    <mergeCell ref="I1149:J1149"/>
    <mergeCell ref="L1149:M1149"/>
    <mergeCell ref="O1149:P1149"/>
    <mergeCell ref="R1149:S1149"/>
    <mergeCell ref="C1150:D1150"/>
    <mergeCell ref="F1150:G1150"/>
    <mergeCell ref="I1150:J1150"/>
    <mergeCell ref="L1150:M1150"/>
    <mergeCell ref="O1150:P1150"/>
    <mergeCell ref="R1150:S1150"/>
    <mergeCell ref="C1160:D1160"/>
    <mergeCell ref="F1160:G1160"/>
    <mergeCell ref="I1160:J1160"/>
    <mergeCell ref="L1160:M1160"/>
    <mergeCell ref="O1160:P1160"/>
    <mergeCell ref="R1160:S1160"/>
    <mergeCell ref="C1161:D1161"/>
    <mergeCell ref="F1161:G1161"/>
    <mergeCell ref="I1161:J1161"/>
    <mergeCell ref="L1161:M1161"/>
    <mergeCell ref="O1161:P1161"/>
    <mergeCell ref="R1161:S1161"/>
    <mergeCell ref="C1199:D1199"/>
    <mergeCell ref="F1199:G1199"/>
    <mergeCell ref="C1200:D1200"/>
    <mergeCell ref="F1200:G1200"/>
    <mergeCell ref="C1201:D1201"/>
    <mergeCell ref="F1201:G1201"/>
    <mergeCell ref="C1192:D1192"/>
    <mergeCell ref="F1192:G1192"/>
    <mergeCell ref="C1193:D1193"/>
    <mergeCell ref="F1193:G1193"/>
    <mergeCell ref="C1194:D1194"/>
    <mergeCell ref="F1194:G1194"/>
    <mergeCell ref="C1195:D1195"/>
    <mergeCell ref="F1195:G1195"/>
    <mergeCell ref="C1196:D1196"/>
    <mergeCell ref="F1196:G1196"/>
    <mergeCell ref="C1207:D1207"/>
    <mergeCell ref="F1207:G1207"/>
    <mergeCell ref="C1208:D1208"/>
    <mergeCell ref="F1208:G1208"/>
    <mergeCell ref="C1209:D1209"/>
    <mergeCell ref="F1209:G1209"/>
    <mergeCell ref="C1210:D1210"/>
    <mergeCell ref="F1210:G1210"/>
    <mergeCell ref="C1211:D1211"/>
    <mergeCell ref="F1211:G1211"/>
    <mergeCell ref="C1202:D1202"/>
    <mergeCell ref="F1202:G1202"/>
    <mergeCell ref="C1203:D1203"/>
    <mergeCell ref="F1203:G1203"/>
    <mergeCell ref="C1204:D1204"/>
    <mergeCell ref="F1204:G1204"/>
    <mergeCell ref="C1205:D1205"/>
    <mergeCell ref="F1205:G1205"/>
    <mergeCell ref="C1206:D1206"/>
    <mergeCell ref="F1206:G1206"/>
    <mergeCell ref="C1243:D1243"/>
    <mergeCell ref="E1243:F1243"/>
    <mergeCell ref="C1244:D1244"/>
    <mergeCell ref="E1244:F1244"/>
    <mergeCell ref="C1245:D1245"/>
    <mergeCell ref="E1245:F1245"/>
    <mergeCell ref="C1246:D1246"/>
    <mergeCell ref="E1246:F1246"/>
    <mergeCell ref="C1212:D1212"/>
    <mergeCell ref="F1212:G1212"/>
    <mergeCell ref="C1213:D1213"/>
    <mergeCell ref="F1213:G1213"/>
    <mergeCell ref="C1214:D1214"/>
    <mergeCell ref="F1214:G1214"/>
    <mergeCell ref="C1215:D1215"/>
    <mergeCell ref="F1215:G1215"/>
    <mergeCell ref="C1216:D1216"/>
    <mergeCell ref="F1216:G1216"/>
    <mergeCell ref="C1237:D1237"/>
    <mergeCell ref="E1237:F1237"/>
    <mergeCell ref="C1217:D1217"/>
    <mergeCell ref="F1217:G1217"/>
    <mergeCell ref="C1225:D1225"/>
    <mergeCell ref="E1225:F1225"/>
    <mergeCell ref="C1226:D1226"/>
    <mergeCell ref="C1227:D1227"/>
    <mergeCell ref="E1226:F1226"/>
    <mergeCell ref="E1227:F1227"/>
    <mergeCell ref="C1228:D1228"/>
    <mergeCell ref="E1228:F1228"/>
    <mergeCell ref="C1229:D1229"/>
    <mergeCell ref="E1229:F1229"/>
    <mergeCell ref="C1230:D1230"/>
    <mergeCell ref="E1230:F1230"/>
    <mergeCell ref="C1231:D1231"/>
    <mergeCell ref="E1231:F1231"/>
    <mergeCell ref="C1238:D1238"/>
    <mergeCell ref="E1238:F1238"/>
    <mergeCell ref="C1239:D1239"/>
    <mergeCell ref="E1239:F1239"/>
    <mergeCell ref="C1240:D1240"/>
    <mergeCell ref="E1240:F1240"/>
    <mergeCell ref="C1232:D1232"/>
    <mergeCell ref="E1232:F1232"/>
    <mergeCell ref="C1233:D1233"/>
    <mergeCell ref="E1233:F1233"/>
    <mergeCell ref="C1234:D1234"/>
    <mergeCell ref="C1241:D1241"/>
    <mergeCell ref="E1241:F1241"/>
    <mergeCell ref="C1242:D1242"/>
    <mergeCell ref="E1242:F1242"/>
    <mergeCell ref="C1259:D1259"/>
    <mergeCell ref="E1259:F1259"/>
    <mergeCell ref="C1260:D1260"/>
    <mergeCell ref="E1260:F1260"/>
    <mergeCell ref="C1261:D1261"/>
    <mergeCell ref="E1261:F1261"/>
    <mergeCell ref="C1262:D1262"/>
    <mergeCell ref="E1262:F1262"/>
    <mergeCell ref="C1275:D1275"/>
    <mergeCell ref="E1275:F1275"/>
    <mergeCell ref="C1276:D1276"/>
    <mergeCell ref="E1276:F1276"/>
    <mergeCell ref="C1277:D1277"/>
    <mergeCell ref="C1263:D1263"/>
    <mergeCell ref="E1263:F1263"/>
    <mergeCell ref="C1248:D1248"/>
    <mergeCell ref="E1248:F1248"/>
    <mergeCell ref="C1249:D1249"/>
    <mergeCell ref="C1250:D1250"/>
    <mergeCell ref="E1249:F1249"/>
    <mergeCell ref="E1250:F1250"/>
    <mergeCell ref="C1258:D1258"/>
    <mergeCell ref="E1258:F1258"/>
    <mergeCell ref="C1269:D1269"/>
    <mergeCell ref="E1269:F1269"/>
    <mergeCell ref="C1270:D1270"/>
    <mergeCell ref="E1270:F1270"/>
    <mergeCell ref="C1271:D1271"/>
    <mergeCell ref="E1271:F1271"/>
    <mergeCell ref="E1277:F1277"/>
    <mergeCell ref="B1251:T1251"/>
    <mergeCell ref="C1278:D1278"/>
    <mergeCell ref="E1278:F1278"/>
    <mergeCell ref="C1555:D1555"/>
    <mergeCell ref="E1555:F1555"/>
    <mergeCell ref="C1272:D1272"/>
    <mergeCell ref="E1272:F1272"/>
    <mergeCell ref="C1273:D1273"/>
    <mergeCell ref="E1273:F1273"/>
    <mergeCell ref="C1264:D1264"/>
    <mergeCell ref="E1264:F1264"/>
    <mergeCell ref="C1265:D1265"/>
    <mergeCell ref="E1265:F1265"/>
    <mergeCell ref="C1266:D1266"/>
    <mergeCell ref="E1266:F1266"/>
    <mergeCell ref="C1267:D1267"/>
    <mergeCell ref="E1267:F1267"/>
    <mergeCell ref="C1268:D1268"/>
    <mergeCell ref="E1268:F1268"/>
    <mergeCell ref="C1279:D1279"/>
    <mergeCell ref="E1279:F1279"/>
    <mergeCell ref="C1280:D1280"/>
    <mergeCell ref="E1280:F1280"/>
    <mergeCell ref="C1281:D1281"/>
    <mergeCell ref="E1281:F1281"/>
    <mergeCell ref="C1282:D1282"/>
    <mergeCell ref="E1282:F1282"/>
    <mergeCell ref="C1283:D1283"/>
    <mergeCell ref="E1283:F1283"/>
    <mergeCell ref="C1274:D1274"/>
    <mergeCell ref="E1274:F1274"/>
    <mergeCell ref="C1458:D1458"/>
    <mergeCell ref="C1556:D1556"/>
    <mergeCell ref="E1556:F1556"/>
    <mergeCell ref="C1557:D1557"/>
    <mergeCell ref="E1557:F1557"/>
    <mergeCell ref="C1558:D1558"/>
    <mergeCell ref="E1558:F1558"/>
    <mergeCell ref="C1559:D1559"/>
    <mergeCell ref="E1559:F1559"/>
    <mergeCell ref="C1560:D1560"/>
    <mergeCell ref="E1560:F1560"/>
    <mergeCell ref="C1561:D1561"/>
    <mergeCell ref="E1561:F1561"/>
    <mergeCell ref="B1284:T1284"/>
    <mergeCell ref="B1552:B1554"/>
    <mergeCell ref="C1455:D1455"/>
    <mergeCell ref="F1455:G1455"/>
    <mergeCell ref="I1455:J1455"/>
    <mergeCell ref="L1455:M1455"/>
    <mergeCell ref="C1456:D1456"/>
    <mergeCell ref="F1456:G1456"/>
    <mergeCell ref="I1456:J1456"/>
    <mergeCell ref="L1456:M1456"/>
    <mergeCell ref="C1457:D1457"/>
    <mergeCell ref="F1457:G1457"/>
    <mergeCell ref="I1457:J1457"/>
    <mergeCell ref="L1457:M1457"/>
    <mergeCell ref="F1458:G1458"/>
    <mergeCell ref="I1458:J1458"/>
    <mergeCell ref="L1458:M1458"/>
    <mergeCell ref="C1459:D1459"/>
    <mergeCell ref="F1459:G1459"/>
    <mergeCell ref="I1459:J1459"/>
    <mergeCell ref="C1579:D1579"/>
    <mergeCell ref="E1579:F1579"/>
    <mergeCell ref="C1562:D1562"/>
    <mergeCell ref="E1562:F1562"/>
    <mergeCell ref="C1563:D1563"/>
    <mergeCell ref="E1563:F1563"/>
    <mergeCell ref="C1564:D1564"/>
    <mergeCell ref="E1564:F1564"/>
    <mergeCell ref="C1565:D1565"/>
    <mergeCell ref="E1565:F1565"/>
    <mergeCell ref="C1566:D1566"/>
    <mergeCell ref="E1566:F1566"/>
    <mergeCell ref="C1567:D1567"/>
    <mergeCell ref="E1567:F1567"/>
    <mergeCell ref="C1568:D1568"/>
    <mergeCell ref="E1568:F1568"/>
    <mergeCell ref="C1569:D1569"/>
    <mergeCell ref="E1569:F1569"/>
    <mergeCell ref="C1570:D1570"/>
    <mergeCell ref="E1570:F1570"/>
    <mergeCell ref="C1580:D1580"/>
    <mergeCell ref="E1580:F1580"/>
    <mergeCell ref="C1588:D1588"/>
    <mergeCell ref="E1588:F1588"/>
    <mergeCell ref="C1589:D1589"/>
    <mergeCell ref="E1589:F1589"/>
    <mergeCell ref="C1590:D1590"/>
    <mergeCell ref="E1590:F1590"/>
    <mergeCell ref="C1591:D1591"/>
    <mergeCell ref="E1591:F1591"/>
    <mergeCell ref="C1592:D1592"/>
    <mergeCell ref="E1592:F1592"/>
    <mergeCell ref="C1593:D1593"/>
    <mergeCell ref="E1593:F1593"/>
    <mergeCell ref="C1594:D1594"/>
    <mergeCell ref="E1594:F1594"/>
    <mergeCell ref="C1571:D1571"/>
    <mergeCell ref="E1571:F1571"/>
    <mergeCell ref="C1572:D1572"/>
    <mergeCell ref="E1572:F1572"/>
    <mergeCell ref="C1573:D1573"/>
    <mergeCell ref="E1573:F1573"/>
    <mergeCell ref="C1574:D1574"/>
    <mergeCell ref="E1574:F1574"/>
    <mergeCell ref="C1575:D1575"/>
    <mergeCell ref="E1575:F1575"/>
    <mergeCell ref="C1576:D1576"/>
    <mergeCell ref="E1576:F1576"/>
    <mergeCell ref="C1577:D1577"/>
    <mergeCell ref="E1577:F1577"/>
    <mergeCell ref="C1578:D1578"/>
    <mergeCell ref="E1578:F1578"/>
    <mergeCell ref="C1595:D1595"/>
    <mergeCell ref="E1595:F1595"/>
    <mergeCell ref="C1596:D1596"/>
    <mergeCell ref="E1596:F1596"/>
    <mergeCell ref="C1597:D1597"/>
    <mergeCell ref="E1597:F1597"/>
    <mergeCell ref="C1598:D1598"/>
    <mergeCell ref="E1598:F1598"/>
    <mergeCell ref="C1599:D1599"/>
    <mergeCell ref="E1599:F1599"/>
    <mergeCell ref="C1600:D1600"/>
    <mergeCell ref="E1600:F1600"/>
    <mergeCell ref="C1601:D1601"/>
    <mergeCell ref="E1601:F1601"/>
    <mergeCell ref="C1602:D1602"/>
    <mergeCell ref="E1602:F1602"/>
    <mergeCell ref="C1603:D1603"/>
    <mergeCell ref="E1603:F1603"/>
    <mergeCell ref="C1604:D1604"/>
    <mergeCell ref="E1604:F1604"/>
    <mergeCell ref="C1605:D1605"/>
    <mergeCell ref="E1605:F1605"/>
    <mergeCell ref="C1606:D1606"/>
    <mergeCell ref="E1606:F1606"/>
    <mergeCell ref="C1607:D1607"/>
    <mergeCell ref="E1607:F1607"/>
    <mergeCell ref="C1608:D1608"/>
    <mergeCell ref="E1608:F1608"/>
    <mergeCell ref="C1609:D1609"/>
    <mergeCell ref="E1609:F1609"/>
    <mergeCell ref="C1610:D1610"/>
    <mergeCell ref="E1610:F1610"/>
    <mergeCell ref="C1611:D1611"/>
    <mergeCell ref="E1611:F1611"/>
    <mergeCell ref="C1612:D1612"/>
    <mergeCell ref="E1612:F1612"/>
    <mergeCell ref="C1626:D1626"/>
    <mergeCell ref="E1626:F1626"/>
    <mergeCell ref="C1627:D1627"/>
    <mergeCell ref="E1627:F1627"/>
    <mergeCell ref="C1628:D1628"/>
    <mergeCell ref="E1628:F1628"/>
    <mergeCell ref="C1629:D1629"/>
    <mergeCell ref="E1629:F1629"/>
    <mergeCell ref="C1630:D1630"/>
    <mergeCell ref="E1630:F1630"/>
    <mergeCell ref="C1631:D1631"/>
    <mergeCell ref="E1631:F1631"/>
    <mergeCell ref="C1632:D1632"/>
    <mergeCell ref="E1632:F1632"/>
    <mergeCell ref="C1633:D1633"/>
    <mergeCell ref="E1633:F1633"/>
    <mergeCell ref="C1634:D1634"/>
    <mergeCell ref="E1634:F1634"/>
    <mergeCell ref="C1635:D1635"/>
    <mergeCell ref="E1635:F1635"/>
    <mergeCell ref="C1636:D1636"/>
    <mergeCell ref="E1636:F1636"/>
    <mergeCell ref="C1637:D1637"/>
    <mergeCell ref="E1637:F1637"/>
    <mergeCell ref="C1638:D1638"/>
    <mergeCell ref="E1638:F1638"/>
    <mergeCell ref="C1639:D1639"/>
    <mergeCell ref="E1639:F1639"/>
    <mergeCell ref="C1640:D1640"/>
    <mergeCell ref="E1640:F1640"/>
    <mergeCell ref="C1641:D1641"/>
    <mergeCell ref="E1641:F1641"/>
    <mergeCell ref="C1642:D1642"/>
    <mergeCell ref="E1642:F1642"/>
    <mergeCell ref="C1643:D1643"/>
    <mergeCell ref="E1643:F1643"/>
    <mergeCell ref="C1657:D1657"/>
    <mergeCell ref="E1657:F1657"/>
    <mergeCell ref="C1658:D1658"/>
    <mergeCell ref="E1658:F1658"/>
    <mergeCell ref="C1659:D1659"/>
    <mergeCell ref="E1659:F1659"/>
    <mergeCell ref="C1660:D1660"/>
    <mergeCell ref="E1660:F1660"/>
    <mergeCell ref="C1661:D1661"/>
    <mergeCell ref="E1661:F1661"/>
    <mergeCell ref="C1662:D1662"/>
    <mergeCell ref="E1662:F1662"/>
    <mergeCell ref="C1663:D1663"/>
    <mergeCell ref="E1663:F1663"/>
    <mergeCell ref="C1664:D1664"/>
    <mergeCell ref="E1664:F1664"/>
    <mergeCell ref="C1665:D1665"/>
    <mergeCell ref="E1665:F1665"/>
    <mergeCell ref="C1666:D1666"/>
    <mergeCell ref="E1666:F1666"/>
    <mergeCell ref="C1667:D1667"/>
    <mergeCell ref="E1667:F1667"/>
    <mergeCell ref="C1668:D1668"/>
    <mergeCell ref="E1668:F1668"/>
    <mergeCell ref="C1669:D1669"/>
    <mergeCell ref="E1669:F1669"/>
    <mergeCell ref="C1670:D1670"/>
    <mergeCell ref="E1670:F1670"/>
    <mergeCell ref="C1671:D1671"/>
    <mergeCell ref="E1671:F1671"/>
    <mergeCell ref="C1672:D1672"/>
    <mergeCell ref="E1672:F1672"/>
    <mergeCell ref="C1673:D1673"/>
    <mergeCell ref="E1673:F1673"/>
    <mergeCell ref="C1674:D1674"/>
    <mergeCell ref="E1674:F1674"/>
    <mergeCell ref="C1675:D1675"/>
    <mergeCell ref="E1675:F1675"/>
    <mergeCell ref="C1676:D1676"/>
    <mergeCell ref="E1676:F1676"/>
    <mergeCell ref="C1677:D1677"/>
    <mergeCell ref="E1677:F1677"/>
    <mergeCell ref="C1678:D1678"/>
    <mergeCell ref="E1678:F1678"/>
    <mergeCell ref="C1679:D1679"/>
    <mergeCell ref="E1679:F1679"/>
    <mergeCell ref="C1687:D1687"/>
    <mergeCell ref="E1687:F1687"/>
    <mergeCell ref="C1688:D1688"/>
    <mergeCell ref="E1688:F1688"/>
    <mergeCell ref="C1689:D1689"/>
    <mergeCell ref="E1689:F1689"/>
    <mergeCell ref="C1690:D1690"/>
    <mergeCell ref="E1690:F1690"/>
    <mergeCell ref="C1691:D1691"/>
    <mergeCell ref="E1691:F1691"/>
    <mergeCell ref="C1692:D1692"/>
    <mergeCell ref="E1692:F1692"/>
    <mergeCell ref="C1693:D1693"/>
    <mergeCell ref="E1693:F1693"/>
    <mergeCell ref="C1684:F1684"/>
    <mergeCell ref="C1685:D1686"/>
    <mergeCell ref="E1685:F1686"/>
    <mergeCell ref="C1694:D1694"/>
    <mergeCell ref="E1694:F1694"/>
    <mergeCell ref="C1695:D1695"/>
    <mergeCell ref="E1695:F1695"/>
    <mergeCell ref="C1696:D1696"/>
    <mergeCell ref="E1696:F1696"/>
    <mergeCell ref="C1697:D1697"/>
    <mergeCell ref="E1697:F1697"/>
    <mergeCell ref="C1698:D1698"/>
    <mergeCell ref="E1698:F1698"/>
    <mergeCell ref="C1699:D1699"/>
    <mergeCell ref="E1699:F1699"/>
    <mergeCell ref="C1700:D1700"/>
    <mergeCell ref="E1700:F1700"/>
    <mergeCell ref="C1701:D1701"/>
    <mergeCell ref="E1701:F1701"/>
    <mergeCell ref="C1702:D1702"/>
    <mergeCell ref="E1702:F1702"/>
    <mergeCell ref="C1703:D1703"/>
    <mergeCell ref="E1703:F1703"/>
    <mergeCell ref="C1704:D1704"/>
    <mergeCell ref="E1704:F1704"/>
    <mergeCell ref="C1705:D1705"/>
    <mergeCell ref="E1705:F1705"/>
    <mergeCell ref="C1706:D1706"/>
    <mergeCell ref="E1706:F1706"/>
    <mergeCell ref="C1707:D1707"/>
    <mergeCell ref="E1707:F1707"/>
    <mergeCell ref="C1708:D1708"/>
    <mergeCell ref="E1708:F1708"/>
    <mergeCell ref="C1709:D1709"/>
    <mergeCell ref="E1709:F1709"/>
    <mergeCell ref="C1710:D1710"/>
    <mergeCell ref="E1710:F1710"/>
    <mergeCell ref="C1711:D1711"/>
    <mergeCell ref="E1711:F1711"/>
    <mergeCell ref="C1712:D1712"/>
    <mergeCell ref="E1712:F1712"/>
    <mergeCell ref="C1720:D1720"/>
    <mergeCell ref="E1720:F1720"/>
    <mergeCell ref="C1738:D1738"/>
    <mergeCell ref="E1738:F1738"/>
    <mergeCell ref="C1721:D1721"/>
    <mergeCell ref="E1721:F1721"/>
    <mergeCell ref="C1722:D1722"/>
    <mergeCell ref="E1722:F1722"/>
    <mergeCell ref="C1723:D1723"/>
    <mergeCell ref="E1723:F1723"/>
    <mergeCell ref="C1724:D1724"/>
    <mergeCell ref="E1724:F1724"/>
    <mergeCell ref="C1725:D1725"/>
    <mergeCell ref="E1725:F1725"/>
    <mergeCell ref="C1726:D1726"/>
    <mergeCell ref="E1726:F1726"/>
    <mergeCell ref="C1727:D1727"/>
    <mergeCell ref="E1727:F1727"/>
    <mergeCell ref="C1728:D1728"/>
    <mergeCell ref="E1728:F1728"/>
    <mergeCell ref="C1729:D1729"/>
    <mergeCell ref="E1729:F1729"/>
    <mergeCell ref="C1739:D1739"/>
    <mergeCell ref="E1739:F1739"/>
    <mergeCell ref="C1740:D1740"/>
    <mergeCell ref="E1740:F1740"/>
    <mergeCell ref="C1741:D1741"/>
    <mergeCell ref="E1741:F1741"/>
    <mergeCell ref="C1742:D1742"/>
    <mergeCell ref="E1742:F1742"/>
    <mergeCell ref="C1743:D1743"/>
    <mergeCell ref="E1743:F1743"/>
    <mergeCell ref="C1744:D1744"/>
    <mergeCell ref="E1744:F1744"/>
    <mergeCell ref="C1745:D1745"/>
    <mergeCell ref="E1745:F1745"/>
    <mergeCell ref="C1730:D1730"/>
    <mergeCell ref="E1730:F1730"/>
    <mergeCell ref="C1731:D1731"/>
    <mergeCell ref="E1731:F1731"/>
    <mergeCell ref="C1732:D1732"/>
    <mergeCell ref="E1732:F1732"/>
    <mergeCell ref="C1733:D1733"/>
    <mergeCell ref="E1733:F1733"/>
    <mergeCell ref="C1734:D1734"/>
    <mergeCell ref="E1734:F1734"/>
    <mergeCell ref="C1735:D1735"/>
    <mergeCell ref="E1735:F1735"/>
    <mergeCell ref="C1736:D1736"/>
    <mergeCell ref="E1736:F1736"/>
    <mergeCell ref="C1737:D1737"/>
    <mergeCell ref="E1737:F1737"/>
    <mergeCell ref="C1770:D1770"/>
    <mergeCell ref="E1770:F1770"/>
    <mergeCell ref="C1753:D1753"/>
    <mergeCell ref="E1753:F1753"/>
    <mergeCell ref="C1754:D1754"/>
    <mergeCell ref="E1754:F1754"/>
    <mergeCell ref="C1755:D1755"/>
    <mergeCell ref="E1755:F1755"/>
    <mergeCell ref="C1756:D1756"/>
    <mergeCell ref="E1756:F1756"/>
    <mergeCell ref="C1757:D1757"/>
    <mergeCell ref="E1757:F1757"/>
    <mergeCell ref="C1758:D1758"/>
    <mergeCell ref="E1758:F1758"/>
    <mergeCell ref="C1759:D1759"/>
    <mergeCell ref="E1759:F1759"/>
    <mergeCell ref="C1760:D1760"/>
    <mergeCell ref="E1760:F1760"/>
    <mergeCell ref="C1761:D1761"/>
    <mergeCell ref="E1761:F1761"/>
    <mergeCell ref="C1771:D1771"/>
    <mergeCell ref="E1771:F1771"/>
    <mergeCell ref="C1772:D1772"/>
    <mergeCell ref="E1772:F1772"/>
    <mergeCell ref="C1773:D1773"/>
    <mergeCell ref="E1773:F1773"/>
    <mergeCell ref="C1774:D1774"/>
    <mergeCell ref="E1774:F1774"/>
    <mergeCell ref="C1775:D1775"/>
    <mergeCell ref="E1775:F1775"/>
    <mergeCell ref="C1776:D1776"/>
    <mergeCell ref="E1776:F1776"/>
    <mergeCell ref="C1777:D1777"/>
    <mergeCell ref="E1777:F1777"/>
    <mergeCell ref="C1778:D1778"/>
    <mergeCell ref="E1778:F1778"/>
    <mergeCell ref="C1762:D1762"/>
    <mergeCell ref="E1762:F1762"/>
    <mergeCell ref="C1763:D1763"/>
    <mergeCell ref="E1763:F1763"/>
    <mergeCell ref="C1764:D1764"/>
    <mergeCell ref="E1764:F1764"/>
    <mergeCell ref="C1765:D1765"/>
    <mergeCell ref="E1765:F1765"/>
    <mergeCell ref="C1766:D1766"/>
    <mergeCell ref="E1766:F1766"/>
    <mergeCell ref="C1767:D1767"/>
    <mergeCell ref="E1767:F1767"/>
    <mergeCell ref="C1768:D1768"/>
    <mergeCell ref="E1768:F1768"/>
    <mergeCell ref="C1769:D1769"/>
    <mergeCell ref="E1769:F1769"/>
    <mergeCell ref="C1794:D1794"/>
    <mergeCell ref="E1794:F1794"/>
    <mergeCell ref="C1795:D1795"/>
    <mergeCell ref="E1795:F1795"/>
    <mergeCell ref="C1796:D1796"/>
    <mergeCell ref="E1796:F1796"/>
    <mergeCell ref="C1797:D1797"/>
    <mergeCell ref="E1797:F1797"/>
    <mergeCell ref="C1798:D1798"/>
    <mergeCell ref="E1798:F1798"/>
    <mergeCell ref="C1799:D1799"/>
    <mergeCell ref="E1799:F1799"/>
    <mergeCell ref="C1800:D1800"/>
    <mergeCell ref="E1800:F1800"/>
    <mergeCell ref="C1801:D1801"/>
    <mergeCell ref="E1801:F1801"/>
    <mergeCell ref="C1808:D1808"/>
    <mergeCell ref="E1808:F1808"/>
    <mergeCell ref="C1803:D1803"/>
    <mergeCell ref="E1803:F1803"/>
    <mergeCell ref="C1804:D1804"/>
    <mergeCell ref="E1804:F1804"/>
    <mergeCell ref="C1805:D1805"/>
    <mergeCell ref="E1805:F1805"/>
    <mergeCell ref="C1806:D1806"/>
    <mergeCell ref="E1806:F1806"/>
    <mergeCell ref="C1807:D1807"/>
    <mergeCell ref="E1807:F1807"/>
    <mergeCell ref="C1789:D1789"/>
    <mergeCell ref="E1789:F1789"/>
    <mergeCell ref="C1790:D1790"/>
    <mergeCell ref="E1790:F1790"/>
    <mergeCell ref="C1791:D1791"/>
    <mergeCell ref="E1791:F1791"/>
    <mergeCell ref="C1792:D1792"/>
    <mergeCell ref="E1792:F1792"/>
    <mergeCell ref="C1793:D1793"/>
    <mergeCell ref="E1793:F1793"/>
    <mergeCell ref="C1832:D1832"/>
    <mergeCell ref="E1832:F1832"/>
    <mergeCell ref="C1833:D1833"/>
    <mergeCell ref="E1833:F1833"/>
    <mergeCell ref="C1834:D1834"/>
    <mergeCell ref="E1834:F1834"/>
    <mergeCell ref="C1802:D1802"/>
    <mergeCell ref="E1802:F1802"/>
    <mergeCell ref="C1819:D1819"/>
    <mergeCell ref="E1819:F1819"/>
    <mergeCell ref="C1820:D1820"/>
    <mergeCell ref="E1820:F1820"/>
    <mergeCell ref="C1821:D1821"/>
    <mergeCell ref="E1821:F1821"/>
    <mergeCell ref="C1822:D1822"/>
    <mergeCell ref="E1822:F1822"/>
    <mergeCell ref="C1823:D1823"/>
    <mergeCell ref="E1823:F1823"/>
    <mergeCell ref="C1824:D1824"/>
    <mergeCell ref="E1824:F1824"/>
    <mergeCell ref="C1825:D1825"/>
    <mergeCell ref="E1825:F1825"/>
    <mergeCell ref="C1852:D1852"/>
    <mergeCell ref="E1852:F1852"/>
    <mergeCell ref="C1853:D1853"/>
    <mergeCell ref="E1853:F1853"/>
    <mergeCell ref="C1854:D1854"/>
    <mergeCell ref="E1854:F1854"/>
    <mergeCell ref="C1855:D1855"/>
    <mergeCell ref="E1855:F1855"/>
    <mergeCell ref="C1856:D1856"/>
    <mergeCell ref="E1856:F1856"/>
    <mergeCell ref="C1857:D1857"/>
    <mergeCell ref="E1857:F1857"/>
    <mergeCell ref="C1858:D1858"/>
    <mergeCell ref="E1858:F1858"/>
    <mergeCell ref="C1859:D1859"/>
    <mergeCell ref="E1859:F1859"/>
    <mergeCell ref="C1835:D1835"/>
    <mergeCell ref="E1835:F1835"/>
    <mergeCell ref="C1836:D1836"/>
    <mergeCell ref="E1836:F1836"/>
    <mergeCell ref="C1837:D1837"/>
    <mergeCell ref="E1837:F1837"/>
    <mergeCell ref="C1838:D1838"/>
    <mergeCell ref="E1838:F1838"/>
    <mergeCell ref="C1839:D1839"/>
    <mergeCell ref="E1839:F1839"/>
    <mergeCell ref="C1840:D1840"/>
    <mergeCell ref="E1840:F1840"/>
    <mergeCell ref="C1841:D1841"/>
    <mergeCell ref="E1841:F1841"/>
    <mergeCell ref="C1842:D1842"/>
    <mergeCell ref="E1842:F1842"/>
    <mergeCell ref="C1860:D1860"/>
    <mergeCell ref="E1860:F1860"/>
    <mergeCell ref="C1861:D1861"/>
    <mergeCell ref="E1861:F1861"/>
    <mergeCell ref="C1862:D1862"/>
    <mergeCell ref="E1862:F1862"/>
    <mergeCell ref="C1863:D1863"/>
    <mergeCell ref="E1863:F1863"/>
    <mergeCell ref="C1864:D1864"/>
    <mergeCell ref="E1864:F1864"/>
    <mergeCell ref="C1865:D1865"/>
    <mergeCell ref="E1865:F1865"/>
    <mergeCell ref="C1866:D1866"/>
    <mergeCell ref="E1866:F1866"/>
    <mergeCell ref="C1867:D1867"/>
    <mergeCell ref="E1867:F1867"/>
    <mergeCell ref="C1868:D1868"/>
    <mergeCell ref="E1868:F1868"/>
    <mergeCell ref="C1869:D1869"/>
    <mergeCell ref="E1869:F1869"/>
    <mergeCell ref="C1870:D1870"/>
    <mergeCell ref="E1870:F1870"/>
    <mergeCell ref="C1871:D1871"/>
    <mergeCell ref="E1871:F1871"/>
    <mergeCell ref="C1872:D1872"/>
    <mergeCell ref="E1872:F1872"/>
    <mergeCell ref="C1873:D1873"/>
    <mergeCell ref="E1873:F1873"/>
    <mergeCell ref="C1874:D1874"/>
    <mergeCell ref="E1874:F1874"/>
    <mergeCell ref="C1875:D1875"/>
    <mergeCell ref="E1875:F1875"/>
    <mergeCell ref="C1876:D1876"/>
    <mergeCell ref="E1876:F1876"/>
    <mergeCell ref="C1891:D1891"/>
    <mergeCell ref="E1891:F1891"/>
    <mergeCell ref="C1877:D1877"/>
    <mergeCell ref="E1877:F1877"/>
    <mergeCell ref="C1885:D1885"/>
    <mergeCell ref="E1885:F1885"/>
    <mergeCell ref="C1886:D1886"/>
    <mergeCell ref="E1886:F1886"/>
    <mergeCell ref="C1887:D1887"/>
    <mergeCell ref="E1887:F1887"/>
    <mergeCell ref="C1888:D1888"/>
    <mergeCell ref="E1888:F1888"/>
    <mergeCell ref="C1889:D1889"/>
    <mergeCell ref="E1889:F1889"/>
    <mergeCell ref="B1878:T1878"/>
    <mergeCell ref="C1890:D1890"/>
    <mergeCell ref="E1890:F1890"/>
    <mergeCell ref="G1882:J1882"/>
    <mergeCell ref="G1883:H1884"/>
    <mergeCell ref="I1883:J1884"/>
    <mergeCell ref="G1885:H1885"/>
    <mergeCell ref="I1885:J1885"/>
    <mergeCell ref="G1886:H1886"/>
    <mergeCell ref="I1886:J1886"/>
    <mergeCell ref="G1887:H1887"/>
    <mergeCell ref="I1887:J1887"/>
    <mergeCell ref="G1888:H1888"/>
    <mergeCell ref="I1888:J1888"/>
    <mergeCell ref="G1889:H1889"/>
    <mergeCell ref="I1889:J1889"/>
    <mergeCell ref="G1890:H1890"/>
    <mergeCell ref="I1890:J1890"/>
    <mergeCell ref="C1882:D1884"/>
    <mergeCell ref="E1882:F1884"/>
    <mergeCell ref="C1892:D1892"/>
    <mergeCell ref="E1892:F1892"/>
    <mergeCell ref="C1893:D1893"/>
    <mergeCell ref="E1893:F1893"/>
    <mergeCell ref="C1894:D1894"/>
    <mergeCell ref="E1894:F1894"/>
    <mergeCell ref="C1895:D1895"/>
    <mergeCell ref="E1895:F1895"/>
    <mergeCell ref="C1896:D1896"/>
    <mergeCell ref="E1896:F1896"/>
    <mergeCell ref="C1897:D1897"/>
    <mergeCell ref="E1897:F1897"/>
    <mergeCell ref="C1898:D1898"/>
    <mergeCell ref="E1898:F1898"/>
    <mergeCell ref="G1900:H1900"/>
    <mergeCell ref="I1900:J1900"/>
    <mergeCell ref="G1899:H1899"/>
    <mergeCell ref="I1899:J1899"/>
    <mergeCell ref="I1893:J1893"/>
    <mergeCell ref="G1894:H1894"/>
    <mergeCell ref="I1894:J1894"/>
    <mergeCell ref="G1895:H1895"/>
    <mergeCell ref="I1895:J1895"/>
    <mergeCell ref="G1896:H1896"/>
    <mergeCell ref="I1896:J1896"/>
    <mergeCell ref="G1897:H1897"/>
    <mergeCell ref="I1897:J1897"/>
    <mergeCell ref="G1898:H1898"/>
    <mergeCell ref="B1288:B1290"/>
    <mergeCell ref="C1291:D1291"/>
    <mergeCell ref="I1291:J1291"/>
    <mergeCell ref="C1292:D1292"/>
    <mergeCell ref="I1292:J1292"/>
    <mergeCell ref="C1293:D1293"/>
    <mergeCell ref="I1293:J1293"/>
    <mergeCell ref="B1911:T1911"/>
    <mergeCell ref="C1908:D1908"/>
    <mergeCell ref="E1908:F1908"/>
    <mergeCell ref="C1909:D1909"/>
    <mergeCell ref="E1909:F1909"/>
    <mergeCell ref="C1910:D1910"/>
    <mergeCell ref="E1910:F1910"/>
    <mergeCell ref="C1899:D1899"/>
    <mergeCell ref="E1899:F1899"/>
    <mergeCell ref="C1900:D1900"/>
    <mergeCell ref="E1900:F1900"/>
    <mergeCell ref="C1901:D1901"/>
    <mergeCell ref="E1901:F1901"/>
    <mergeCell ref="C1902:D1902"/>
    <mergeCell ref="E1902:F1902"/>
    <mergeCell ref="C1903:D1903"/>
    <mergeCell ref="E1903:F1903"/>
    <mergeCell ref="C1904:D1904"/>
    <mergeCell ref="E1904:F1904"/>
    <mergeCell ref="C1905:D1905"/>
    <mergeCell ref="E1905:F1905"/>
    <mergeCell ref="C1906:D1906"/>
    <mergeCell ref="E1906:F1906"/>
    <mergeCell ref="C1907:D1907"/>
    <mergeCell ref="E1907:F1907"/>
    <mergeCell ref="C1299:D1299"/>
    <mergeCell ref="I1299:J1299"/>
    <mergeCell ref="C1300:D1300"/>
    <mergeCell ref="I1300:J1300"/>
    <mergeCell ref="C1301:D1301"/>
    <mergeCell ref="I1301:J1301"/>
    <mergeCell ref="C1302:D1302"/>
    <mergeCell ref="I1302:J1302"/>
    <mergeCell ref="C1303:D1303"/>
    <mergeCell ref="I1303:J1303"/>
    <mergeCell ref="F1301:G1301"/>
    <mergeCell ref="C1294:D1294"/>
    <mergeCell ref="I1294:J1294"/>
    <mergeCell ref="C1295:D1295"/>
    <mergeCell ref="I1295:J1295"/>
    <mergeCell ref="C1296:D1296"/>
    <mergeCell ref="I1296:J1296"/>
    <mergeCell ref="C1297:D1297"/>
    <mergeCell ref="I1297:J1297"/>
    <mergeCell ref="C1298:D1298"/>
    <mergeCell ref="I1298:J1298"/>
    <mergeCell ref="F1296:G1296"/>
    <mergeCell ref="C1304:D1304"/>
    <mergeCell ref="I1304:J1304"/>
    <mergeCell ref="C1305:D1305"/>
    <mergeCell ref="I1305:J1305"/>
    <mergeCell ref="C1306:D1306"/>
    <mergeCell ref="I1306:J1306"/>
    <mergeCell ref="C1307:D1307"/>
    <mergeCell ref="I1307:J1307"/>
    <mergeCell ref="C1308:D1308"/>
    <mergeCell ref="I1308:J1308"/>
    <mergeCell ref="B1435:E1436"/>
    <mergeCell ref="B1437:E1438"/>
    <mergeCell ref="B1439:E1440"/>
    <mergeCell ref="I1435:K1436"/>
    <mergeCell ref="F1306:G1306"/>
    <mergeCell ref="I1328:J1328"/>
    <mergeCell ref="C1332:D1332"/>
    <mergeCell ref="F1332:G1332"/>
    <mergeCell ref="I1332:J1332"/>
    <mergeCell ref="C1336:D1336"/>
    <mergeCell ref="F1336:G1336"/>
    <mergeCell ref="I1336:J1336"/>
    <mergeCell ref="C1309:D1309"/>
    <mergeCell ref="I1309:J1309"/>
    <mergeCell ref="C1310:D1310"/>
    <mergeCell ref="I1310:J1310"/>
    <mergeCell ref="C1311:D1311"/>
    <mergeCell ref="I1311:J1311"/>
    <mergeCell ref="C1312:D1312"/>
    <mergeCell ref="I1312:J1312"/>
    <mergeCell ref="C1313:D1313"/>
    <mergeCell ref="I1313:J1313"/>
    <mergeCell ref="B1441:E1442"/>
    <mergeCell ref="B1443:E1444"/>
    <mergeCell ref="B1445:E1446"/>
    <mergeCell ref="F1443:H1444"/>
    <mergeCell ref="I1443:K1444"/>
    <mergeCell ref="F1311:G1311"/>
    <mergeCell ref="F1316:G1316"/>
    <mergeCell ref="C1324:D1324"/>
    <mergeCell ref="F1324:G1324"/>
    <mergeCell ref="I1324:J1324"/>
    <mergeCell ref="C1328:D1328"/>
    <mergeCell ref="F1328:G1328"/>
    <mergeCell ref="B1449:T1449"/>
    <mergeCell ref="R1420:T1420"/>
    <mergeCell ref="O1420:Q1420"/>
    <mergeCell ref="L1420:N1420"/>
    <mergeCell ref="I1420:K1420"/>
    <mergeCell ref="F1420:H1420"/>
    <mergeCell ref="B1420:E1420"/>
    <mergeCell ref="B1421:E1422"/>
    <mergeCell ref="F1421:H1422"/>
    <mergeCell ref="I1421:K1422"/>
    <mergeCell ref="L1421:N1422"/>
    <mergeCell ref="O1421:Q1422"/>
    <mergeCell ref="R1421:T1422"/>
    <mergeCell ref="B1423:E1424"/>
    <mergeCell ref="B1425:E1426"/>
    <mergeCell ref="B1427:E1428"/>
    <mergeCell ref="B1429:E1430"/>
    <mergeCell ref="B1431:E1432"/>
    <mergeCell ref="B1433:E1434"/>
    <mergeCell ref="F1431:H1432"/>
    <mergeCell ref="C1314:D1314"/>
    <mergeCell ref="I1314:J1314"/>
    <mergeCell ref="C1315:D1315"/>
    <mergeCell ref="I1315:J1315"/>
    <mergeCell ref="C1316:D1316"/>
    <mergeCell ref="I1316:J1316"/>
    <mergeCell ref="F1423:H1424"/>
    <mergeCell ref="I1423:K1424"/>
    <mergeCell ref="L1423:N1424"/>
    <mergeCell ref="O1423:Q1424"/>
    <mergeCell ref="R1423:T1424"/>
    <mergeCell ref="F1425:H1426"/>
    <mergeCell ref="I1425:K1426"/>
    <mergeCell ref="L1425:N1426"/>
    <mergeCell ref="O1425:Q1426"/>
    <mergeCell ref="R1425:T1426"/>
    <mergeCell ref="F1427:H1428"/>
    <mergeCell ref="I1427:K1428"/>
    <mergeCell ref="L1427:N1428"/>
    <mergeCell ref="O1427:Q1428"/>
    <mergeCell ref="R1427:T1428"/>
    <mergeCell ref="L1316:M1316"/>
    <mergeCell ref="O1316:P1316"/>
    <mergeCell ref="R1316:S1316"/>
    <mergeCell ref="L1324:M1324"/>
    <mergeCell ref="O1324:P1324"/>
    <mergeCell ref="R1324:S1324"/>
    <mergeCell ref="C1325:D1325"/>
    <mergeCell ref="F1325:G1325"/>
    <mergeCell ref="I1325:J1325"/>
    <mergeCell ref="L1325:M1325"/>
    <mergeCell ref="O1325:P1325"/>
    <mergeCell ref="I1429:K1430"/>
    <mergeCell ref="L1429:N1430"/>
    <mergeCell ref="O1429:Q1430"/>
    <mergeCell ref="R1429:T1430"/>
    <mergeCell ref="R1435:T1436"/>
    <mergeCell ref="F1437:H1438"/>
    <mergeCell ref="I1437:K1438"/>
    <mergeCell ref="L1437:N1438"/>
    <mergeCell ref="O1437:Q1438"/>
    <mergeCell ref="R1437:T1438"/>
    <mergeCell ref="F1439:H1440"/>
    <mergeCell ref="I1439:K1440"/>
    <mergeCell ref="L1439:N1440"/>
    <mergeCell ref="O1439:Q1440"/>
    <mergeCell ref="R1439:T1440"/>
    <mergeCell ref="F1441:H1442"/>
    <mergeCell ref="I1441:K1442"/>
    <mergeCell ref="L1441:N1442"/>
    <mergeCell ref="O1441:Q1442"/>
    <mergeCell ref="R1441:T1442"/>
    <mergeCell ref="O1435:Q1436"/>
    <mergeCell ref="I1431:K1432"/>
    <mergeCell ref="L1431:N1432"/>
    <mergeCell ref="O1431:Q1432"/>
    <mergeCell ref="R1431:T1432"/>
    <mergeCell ref="F1433:H1434"/>
    <mergeCell ref="I1433:K1434"/>
    <mergeCell ref="L1433:N1434"/>
    <mergeCell ref="O1433:Q1434"/>
    <mergeCell ref="R1433:T1434"/>
    <mergeCell ref="F1435:H1436"/>
    <mergeCell ref="F1429:H1430"/>
    <mergeCell ref="B1447:E1448"/>
    <mergeCell ref="L1443:N1444"/>
    <mergeCell ref="O1443:Q1444"/>
    <mergeCell ref="R1443:T1444"/>
    <mergeCell ref="F1445:H1446"/>
    <mergeCell ref="I1445:K1446"/>
    <mergeCell ref="L1445:N1446"/>
    <mergeCell ref="O1445:Q1446"/>
    <mergeCell ref="R1445:T1446"/>
    <mergeCell ref="F1447:H1448"/>
    <mergeCell ref="I1447:K1448"/>
    <mergeCell ref="L1447:N1448"/>
    <mergeCell ref="O1447:Q1448"/>
    <mergeCell ref="R1447:T1448"/>
    <mergeCell ref="C1288:H1288"/>
    <mergeCell ref="I1288:N1288"/>
    <mergeCell ref="O1288:T1288"/>
    <mergeCell ref="C1289:E1289"/>
    <mergeCell ref="F1289:H1289"/>
    <mergeCell ref="I1289:K1289"/>
    <mergeCell ref="L1289:N1289"/>
    <mergeCell ref="O1289:Q1289"/>
    <mergeCell ref="R1289:T1289"/>
    <mergeCell ref="C1290:D1290"/>
    <mergeCell ref="F1290:G1290"/>
    <mergeCell ref="I1290:J1290"/>
    <mergeCell ref="L1290:M1290"/>
    <mergeCell ref="O1290:P1290"/>
    <mergeCell ref="R1290:S1290"/>
    <mergeCell ref="F1291:G1291"/>
    <mergeCell ref="L1291:M1291"/>
    <mergeCell ref="L1435:N1436"/>
    <mergeCell ref="O1291:P1291"/>
    <mergeCell ref="R1291:S1291"/>
    <mergeCell ref="F1292:G1292"/>
    <mergeCell ref="L1292:M1292"/>
    <mergeCell ref="O1292:P1292"/>
    <mergeCell ref="R1292:S1292"/>
    <mergeCell ref="F1293:G1293"/>
    <mergeCell ref="L1293:M1293"/>
    <mergeCell ref="O1293:P1293"/>
    <mergeCell ref="R1293:S1293"/>
    <mergeCell ref="F1294:G1294"/>
    <mergeCell ref="L1294:M1294"/>
    <mergeCell ref="O1294:P1294"/>
    <mergeCell ref="R1294:S1294"/>
    <mergeCell ref="F1295:G1295"/>
    <mergeCell ref="L1295:M1295"/>
    <mergeCell ref="O1295:P1295"/>
    <mergeCell ref="R1295:S1295"/>
    <mergeCell ref="L1296:M1296"/>
    <mergeCell ref="O1296:P1296"/>
    <mergeCell ref="R1296:S1296"/>
    <mergeCell ref="F1297:G1297"/>
    <mergeCell ref="L1297:M1297"/>
    <mergeCell ref="O1297:P1297"/>
    <mergeCell ref="R1297:S1297"/>
    <mergeCell ref="F1298:G1298"/>
    <mergeCell ref="L1298:M1298"/>
    <mergeCell ref="O1298:P1298"/>
    <mergeCell ref="R1298:S1298"/>
    <mergeCell ref="F1299:G1299"/>
    <mergeCell ref="L1299:M1299"/>
    <mergeCell ref="O1299:P1299"/>
    <mergeCell ref="R1299:S1299"/>
    <mergeCell ref="F1300:G1300"/>
    <mergeCell ref="L1300:M1300"/>
    <mergeCell ref="O1300:P1300"/>
    <mergeCell ref="R1300:S1300"/>
    <mergeCell ref="L1310:M1310"/>
    <mergeCell ref="O1310:P1310"/>
    <mergeCell ref="R1310:S1310"/>
    <mergeCell ref="L1301:M1301"/>
    <mergeCell ref="O1301:P1301"/>
    <mergeCell ref="R1301:S1301"/>
    <mergeCell ref="F1302:G1302"/>
    <mergeCell ref="L1302:M1302"/>
    <mergeCell ref="O1302:P1302"/>
    <mergeCell ref="R1302:S1302"/>
    <mergeCell ref="F1303:G1303"/>
    <mergeCell ref="L1303:M1303"/>
    <mergeCell ref="O1303:P1303"/>
    <mergeCell ref="R1303:S1303"/>
    <mergeCell ref="F1304:G1304"/>
    <mergeCell ref="L1304:M1304"/>
    <mergeCell ref="O1304:P1304"/>
    <mergeCell ref="R1304:S1304"/>
    <mergeCell ref="F1305:G1305"/>
    <mergeCell ref="L1305:M1305"/>
    <mergeCell ref="O1305:P1305"/>
    <mergeCell ref="R1305:S1305"/>
    <mergeCell ref="F1312:G1312"/>
    <mergeCell ref="L1312:M1312"/>
    <mergeCell ref="O1312:P1312"/>
    <mergeCell ref="R1312:S1312"/>
    <mergeCell ref="F1313:G1313"/>
    <mergeCell ref="L1313:M1313"/>
    <mergeCell ref="O1313:P1313"/>
    <mergeCell ref="R1313:S1313"/>
    <mergeCell ref="F1314:G1314"/>
    <mergeCell ref="L1314:M1314"/>
    <mergeCell ref="O1314:P1314"/>
    <mergeCell ref="R1314:S1314"/>
    <mergeCell ref="F1315:G1315"/>
    <mergeCell ref="L1315:M1315"/>
    <mergeCell ref="O1315:P1315"/>
    <mergeCell ref="R1315:S1315"/>
    <mergeCell ref="L1306:M1306"/>
    <mergeCell ref="O1306:P1306"/>
    <mergeCell ref="R1306:S1306"/>
    <mergeCell ref="F1307:G1307"/>
    <mergeCell ref="L1307:M1307"/>
    <mergeCell ref="O1307:P1307"/>
    <mergeCell ref="R1307:S1307"/>
    <mergeCell ref="F1308:G1308"/>
    <mergeCell ref="L1308:M1308"/>
    <mergeCell ref="O1308:P1308"/>
    <mergeCell ref="R1308:S1308"/>
    <mergeCell ref="F1309:G1309"/>
    <mergeCell ref="L1309:M1309"/>
    <mergeCell ref="O1309:P1309"/>
    <mergeCell ref="R1309:S1309"/>
    <mergeCell ref="F1310:G1310"/>
    <mergeCell ref="B564:B567"/>
    <mergeCell ref="B597:B600"/>
    <mergeCell ref="I631:N631"/>
    <mergeCell ref="O631:T631"/>
    <mergeCell ref="C632:E632"/>
    <mergeCell ref="F632:H632"/>
    <mergeCell ref="I632:K632"/>
    <mergeCell ref="L632:N632"/>
    <mergeCell ref="O632:Q632"/>
    <mergeCell ref="R632:T632"/>
    <mergeCell ref="C633:D633"/>
    <mergeCell ref="F633:G633"/>
    <mergeCell ref="I633:J633"/>
    <mergeCell ref="L633:M633"/>
    <mergeCell ref="O633:P633"/>
    <mergeCell ref="R633:S633"/>
    <mergeCell ref="B630:B633"/>
    <mergeCell ref="C592:D592"/>
    <mergeCell ref="F592:G592"/>
    <mergeCell ref="I592:J592"/>
    <mergeCell ref="L592:M592"/>
    <mergeCell ref="O592:P592"/>
    <mergeCell ref="R592:S592"/>
    <mergeCell ref="C593:D593"/>
    <mergeCell ref="F593:G593"/>
    <mergeCell ref="I593:J593"/>
    <mergeCell ref="L593:M593"/>
    <mergeCell ref="O593:P593"/>
    <mergeCell ref="R593:S593"/>
    <mergeCell ref="C590:D590"/>
    <mergeCell ref="F590:G590"/>
    <mergeCell ref="I590:J590"/>
    <mergeCell ref="C634:D634"/>
    <mergeCell ref="F634:G634"/>
    <mergeCell ref="I634:J634"/>
    <mergeCell ref="L634:M634"/>
    <mergeCell ref="O634:P634"/>
    <mergeCell ref="R634:S634"/>
    <mergeCell ref="C635:D635"/>
    <mergeCell ref="F635:G635"/>
    <mergeCell ref="I635:J635"/>
    <mergeCell ref="L1311:M1311"/>
    <mergeCell ref="O1311:P1311"/>
    <mergeCell ref="R1311:S1311"/>
    <mergeCell ref="L635:M635"/>
    <mergeCell ref="O635:P635"/>
    <mergeCell ref="R635:S635"/>
    <mergeCell ref="C636:D636"/>
    <mergeCell ref="F636:G636"/>
    <mergeCell ref="I636:J636"/>
    <mergeCell ref="L636:M636"/>
    <mergeCell ref="O636:P636"/>
    <mergeCell ref="R636:S636"/>
    <mergeCell ref="C637:D637"/>
    <mergeCell ref="F637:G637"/>
    <mergeCell ref="I637:J637"/>
    <mergeCell ref="L637:M637"/>
    <mergeCell ref="O637:P637"/>
    <mergeCell ref="R637:S637"/>
    <mergeCell ref="C638:D638"/>
    <mergeCell ref="F638:G638"/>
    <mergeCell ref="I638:J638"/>
    <mergeCell ref="L638:M638"/>
    <mergeCell ref="O638:P638"/>
    <mergeCell ref="R638:S638"/>
    <mergeCell ref="C639:D639"/>
    <mergeCell ref="F639:G639"/>
    <mergeCell ref="I639:J639"/>
    <mergeCell ref="L639:M639"/>
    <mergeCell ref="O639:P639"/>
    <mergeCell ref="R639:S639"/>
    <mergeCell ref="C640:D640"/>
    <mergeCell ref="F640:G640"/>
    <mergeCell ref="I640:J640"/>
    <mergeCell ref="L640:M640"/>
    <mergeCell ref="O640:P640"/>
    <mergeCell ref="R640:S640"/>
    <mergeCell ref="C641:D641"/>
    <mergeCell ref="F641:G641"/>
    <mergeCell ref="I641:J641"/>
    <mergeCell ref="L641:M641"/>
    <mergeCell ref="O641:P641"/>
    <mergeCell ref="R641:S641"/>
    <mergeCell ref="C642:D642"/>
    <mergeCell ref="F642:G642"/>
    <mergeCell ref="I642:J642"/>
    <mergeCell ref="L642:M642"/>
    <mergeCell ref="O642:P642"/>
    <mergeCell ref="R642:S642"/>
    <mergeCell ref="C643:D643"/>
    <mergeCell ref="F643:G643"/>
    <mergeCell ref="I643:J643"/>
    <mergeCell ref="L643:M643"/>
    <mergeCell ref="O643:P643"/>
    <mergeCell ref="R643:S643"/>
    <mergeCell ref="C644:D644"/>
    <mergeCell ref="F644:G644"/>
    <mergeCell ref="I644:J644"/>
    <mergeCell ref="L644:M644"/>
    <mergeCell ref="O644:P644"/>
    <mergeCell ref="R644:S644"/>
    <mergeCell ref="C645:D645"/>
    <mergeCell ref="F645:G645"/>
    <mergeCell ref="I645:J645"/>
    <mergeCell ref="L645:M645"/>
    <mergeCell ref="O645:P645"/>
    <mergeCell ref="R645:S645"/>
    <mergeCell ref="C646:D646"/>
    <mergeCell ref="F646:G646"/>
    <mergeCell ref="I646:J646"/>
    <mergeCell ref="L646:M646"/>
    <mergeCell ref="O646:P646"/>
    <mergeCell ref="R646:S646"/>
    <mergeCell ref="C647:D647"/>
    <mergeCell ref="F647:G647"/>
    <mergeCell ref="I647:J647"/>
    <mergeCell ref="L647:M647"/>
    <mergeCell ref="O647:P647"/>
    <mergeCell ref="R647:S647"/>
    <mergeCell ref="C648:D648"/>
    <mergeCell ref="F648:G648"/>
    <mergeCell ref="I648:J648"/>
    <mergeCell ref="L648:M648"/>
    <mergeCell ref="O648:P648"/>
    <mergeCell ref="R648:S648"/>
    <mergeCell ref="C649:D649"/>
    <mergeCell ref="F649:G649"/>
    <mergeCell ref="I649:J649"/>
    <mergeCell ref="L649:M649"/>
    <mergeCell ref="O649:P649"/>
    <mergeCell ref="R649:S649"/>
    <mergeCell ref="C650:D650"/>
    <mergeCell ref="F650:G650"/>
    <mergeCell ref="I650:J650"/>
    <mergeCell ref="L650:M650"/>
    <mergeCell ref="O650:P650"/>
    <mergeCell ref="R650:S650"/>
    <mergeCell ref="C651:D651"/>
    <mergeCell ref="F651:G651"/>
    <mergeCell ref="I651:J651"/>
    <mergeCell ref="L651:M651"/>
    <mergeCell ref="O651:P651"/>
    <mergeCell ref="R651:S651"/>
    <mergeCell ref="C652:D652"/>
    <mergeCell ref="F652:G652"/>
    <mergeCell ref="I652:J652"/>
    <mergeCell ref="L652:M652"/>
    <mergeCell ref="O652:P652"/>
    <mergeCell ref="R652:S652"/>
    <mergeCell ref="C653:D653"/>
    <mergeCell ref="F653:G653"/>
    <mergeCell ref="I653:J653"/>
    <mergeCell ref="L653:M653"/>
    <mergeCell ref="O653:P653"/>
    <mergeCell ref="R653:S653"/>
    <mergeCell ref="F659:G659"/>
    <mergeCell ref="I659:J659"/>
    <mergeCell ref="L659:M659"/>
    <mergeCell ref="O659:P659"/>
    <mergeCell ref="R659:S659"/>
    <mergeCell ref="C654:D654"/>
    <mergeCell ref="F654:G654"/>
    <mergeCell ref="I654:J654"/>
    <mergeCell ref="L654:M654"/>
    <mergeCell ref="O654:P654"/>
    <mergeCell ref="R654:S654"/>
    <mergeCell ref="C655:D655"/>
    <mergeCell ref="F655:G655"/>
    <mergeCell ref="I655:J655"/>
    <mergeCell ref="L655:M655"/>
    <mergeCell ref="O655:P655"/>
    <mergeCell ref="R655:S655"/>
    <mergeCell ref="C656:D656"/>
    <mergeCell ref="F656:G656"/>
    <mergeCell ref="I656:J656"/>
    <mergeCell ref="L656:M656"/>
    <mergeCell ref="O656:P656"/>
    <mergeCell ref="R656:S656"/>
    <mergeCell ref="B663:B666"/>
    <mergeCell ref="C663:H664"/>
    <mergeCell ref="C597:N597"/>
    <mergeCell ref="B1321:B1323"/>
    <mergeCell ref="C1321:H1321"/>
    <mergeCell ref="I1321:N1321"/>
    <mergeCell ref="O1321:T1321"/>
    <mergeCell ref="C1322:E1322"/>
    <mergeCell ref="F1322:H1322"/>
    <mergeCell ref="I1322:K1322"/>
    <mergeCell ref="L1322:N1322"/>
    <mergeCell ref="O1322:Q1322"/>
    <mergeCell ref="R1322:T1322"/>
    <mergeCell ref="C1323:D1323"/>
    <mergeCell ref="F1323:G1323"/>
    <mergeCell ref="I1323:J1323"/>
    <mergeCell ref="L1323:M1323"/>
    <mergeCell ref="O1323:P1323"/>
    <mergeCell ref="R1323:S1323"/>
    <mergeCell ref="C657:D657"/>
    <mergeCell ref="F657:G657"/>
    <mergeCell ref="I657:J657"/>
    <mergeCell ref="L657:M657"/>
    <mergeCell ref="O657:P657"/>
    <mergeCell ref="R657:S657"/>
    <mergeCell ref="C658:D658"/>
    <mergeCell ref="F658:G658"/>
    <mergeCell ref="I658:J658"/>
    <mergeCell ref="L658:M658"/>
    <mergeCell ref="O658:P658"/>
    <mergeCell ref="R658:S658"/>
    <mergeCell ref="C659:D659"/>
    <mergeCell ref="R1325:S1325"/>
    <mergeCell ref="C1326:D1326"/>
    <mergeCell ref="F1326:G1326"/>
    <mergeCell ref="I1326:J1326"/>
    <mergeCell ref="L1326:M1326"/>
    <mergeCell ref="O1326:P1326"/>
    <mergeCell ref="R1326:S1326"/>
    <mergeCell ref="C1327:D1327"/>
    <mergeCell ref="F1327:G1327"/>
    <mergeCell ref="I1327:J1327"/>
    <mergeCell ref="L1327:M1327"/>
    <mergeCell ref="O1327:P1327"/>
    <mergeCell ref="R1327:S1327"/>
    <mergeCell ref="L1328:M1328"/>
    <mergeCell ref="O1328:P1328"/>
    <mergeCell ref="R1328:S1328"/>
    <mergeCell ref="C1329:D1329"/>
    <mergeCell ref="F1329:G1329"/>
    <mergeCell ref="I1329:J1329"/>
    <mergeCell ref="L1329:M1329"/>
    <mergeCell ref="O1329:P1329"/>
    <mergeCell ref="R1329:S1329"/>
    <mergeCell ref="C1330:D1330"/>
    <mergeCell ref="F1330:G1330"/>
    <mergeCell ref="I1330:J1330"/>
    <mergeCell ref="L1330:M1330"/>
    <mergeCell ref="O1330:P1330"/>
    <mergeCell ref="R1330:S1330"/>
    <mergeCell ref="C1331:D1331"/>
    <mergeCell ref="F1331:G1331"/>
    <mergeCell ref="I1331:J1331"/>
    <mergeCell ref="L1331:M1331"/>
    <mergeCell ref="O1331:P1331"/>
    <mergeCell ref="R1331:S1331"/>
    <mergeCell ref="L1332:M1332"/>
    <mergeCell ref="O1332:P1332"/>
    <mergeCell ref="R1332:S1332"/>
    <mergeCell ref="C1333:D1333"/>
    <mergeCell ref="F1333:G1333"/>
    <mergeCell ref="I1333:J1333"/>
    <mergeCell ref="L1333:M1333"/>
    <mergeCell ref="O1333:P1333"/>
    <mergeCell ref="R1333:S1333"/>
    <mergeCell ref="C1334:D1334"/>
    <mergeCell ref="F1334:G1334"/>
    <mergeCell ref="I1334:J1334"/>
    <mergeCell ref="L1334:M1334"/>
    <mergeCell ref="O1334:P1334"/>
    <mergeCell ref="R1334:S1334"/>
    <mergeCell ref="C1335:D1335"/>
    <mergeCell ref="F1335:G1335"/>
    <mergeCell ref="I1335:J1335"/>
    <mergeCell ref="L1335:M1335"/>
    <mergeCell ref="O1335:P1335"/>
    <mergeCell ref="R1335:S1335"/>
    <mergeCell ref="O1342:P1342"/>
    <mergeCell ref="R1342:S1342"/>
    <mergeCell ref="L1336:M1336"/>
    <mergeCell ref="O1336:P1336"/>
    <mergeCell ref="R1336:S1336"/>
    <mergeCell ref="C1337:D1337"/>
    <mergeCell ref="F1337:G1337"/>
    <mergeCell ref="I1337:J1337"/>
    <mergeCell ref="L1337:M1337"/>
    <mergeCell ref="O1337:P1337"/>
    <mergeCell ref="R1337:S1337"/>
    <mergeCell ref="C1338:D1338"/>
    <mergeCell ref="F1338:G1338"/>
    <mergeCell ref="I1338:J1338"/>
    <mergeCell ref="L1338:M1338"/>
    <mergeCell ref="O1338:P1338"/>
    <mergeCell ref="R1338:S1338"/>
    <mergeCell ref="C1339:D1339"/>
    <mergeCell ref="F1339:G1339"/>
    <mergeCell ref="I1339:J1339"/>
    <mergeCell ref="I1345:J1345"/>
    <mergeCell ref="L1345:M1345"/>
    <mergeCell ref="O1345:P1345"/>
    <mergeCell ref="R1345:S1345"/>
    <mergeCell ref="C1340:D1340"/>
    <mergeCell ref="F1340:G1340"/>
    <mergeCell ref="I1340:J1340"/>
    <mergeCell ref="L1340:M1340"/>
    <mergeCell ref="O1340:P1340"/>
    <mergeCell ref="R1340:S1340"/>
    <mergeCell ref="C1341:D1341"/>
    <mergeCell ref="F1341:G1341"/>
    <mergeCell ref="I1341:J1341"/>
    <mergeCell ref="L1341:M1341"/>
    <mergeCell ref="O1341:P1341"/>
    <mergeCell ref="R1341:S1341"/>
    <mergeCell ref="C1342:D1342"/>
    <mergeCell ref="C1349:D1349"/>
    <mergeCell ref="F1349:G1349"/>
    <mergeCell ref="I1349:J1349"/>
    <mergeCell ref="L1349:M1349"/>
    <mergeCell ref="O1349:P1349"/>
    <mergeCell ref="R1349:S1349"/>
    <mergeCell ref="C1317:H1317"/>
    <mergeCell ref="I1317:N1317"/>
    <mergeCell ref="O1317:T1317"/>
    <mergeCell ref="C1350:H1350"/>
    <mergeCell ref="I1350:N1350"/>
    <mergeCell ref="O1350:T1350"/>
    <mergeCell ref="C1346:D1346"/>
    <mergeCell ref="F1346:G1346"/>
    <mergeCell ref="I1346:J1346"/>
    <mergeCell ref="L1346:M1346"/>
    <mergeCell ref="O1346:P1346"/>
    <mergeCell ref="R1346:S1346"/>
    <mergeCell ref="C1347:D1347"/>
    <mergeCell ref="F1347:G1347"/>
    <mergeCell ref="I1347:J1347"/>
    <mergeCell ref="L1347:M1347"/>
    <mergeCell ref="O1347:P1347"/>
    <mergeCell ref="R1347:S1347"/>
    <mergeCell ref="C1348:D1348"/>
    <mergeCell ref="F1348:G1348"/>
    <mergeCell ref="I1348:J1348"/>
    <mergeCell ref="L1348:M1348"/>
    <mergeCell ref="O1348:P1348"/>
    <mergeCell ref="L1339:M1339"/>
    <mergeCell ref="O1339:P1339"/>
    <mergeCell ref="R1339:S1339"/>
    <mergeCell ref="C3:D5"/>
    <mergeCell ref="E3:F5"/>
    <mergeCell ref="C36:D38"/>
    <mergeCell ref="E36:F38"/>
    <mergeCell ref="C69:D71"/>
    <mergeCell ref="E69:F71"/>
    <mergeCell ref="C102:D104"/>
    <mergeCell ref="E102:F104"/>
    <mergeCell ref="C135:D137"/>
    <mergeCell ref="E135:F137"/>
    <mergeCell ref="C168:D170"/>
    <mergeCell ref="E168:F170"/>
    <mergeCell ref="C1222:D1224"/>
    <mergeCell ref="E1222:F1224"/>
    <mergeCell ref="R1348:S1348"/>
    <mergeCell ref="C1343:D1343"/>
    <mergeCell ref="F1343:G1343"/>
    <mergeCell ref="F1342:G1342"/>
    <mergeCell ref="I1342:J1342"/>
    <mergeCell ref="L1342:M1342"/>
    <mergeCell ref="I1343:J1343"/>
    <mergeCell ref="L1343:M1343"/>
    <mergeCell ref="O1343:P1343"/>
    <mergeCell ref="R1343:S1343"/>
    <mergeCell ref="C1344:D1344"/>
    <mergeCell ref="F1344:G1344"/>
    <mergeCell ref="I1344:J1344"/>
    <mergeCell ref="L1344:M1344"/>
    <mergeCell ref="O1344:P1344"/>
    <mergeCell ref="R1344:S1344"/>
    <mergeCell ref="C1345:D1345"/>
    <mergeCell ref="F1345:G1345"/>
    <mergeCell ref="C1552:D1554"/>
    <mergeCell ref="E1552:F1554"/>
    <mergeCell ref="C1585:D1587"/>
    <mergeCell ref="E1585:F1587"/>
    <mergeCell ref="C1618:D1620"/>
    <mergeCell ref="E1618:F1620"/>
    <mergeCell ref="C1651:D1653"/>
    <mergeCell ref="E1651:F1653"/>
    <mergeCell ref="C1717:D1719"/>
    <mergeCell ref="E1717:F1719"/>
    <mergeCell ref="C1750:D1752"/>
    <mergeCell ref="E1750:F1752"/>
    <mergeCell ref="C1783:D1785"/>
    <mergeCell ref="E1783:F1785"/>
    <mergeCell ref="C1816:D1818"/>
    <mergeCell ref="E1816:F1818"/>
    <mergeCell ref="C1849:D1851"/>
    <mergeCell ref="E1849:F1851"/>
    <mergeCell ref="C1843:D1843"/>
    <mergeCell ref="E1843:F1843"/>
    <mergeCell ref="C1826:D1826"/>
    <mergeCell ref="E1826:F1826"/>
    <mergeCell ref="C1827:D1827"/>
    <mergeCell ref="E1827:F1827"/>
    <mergeCell ref="C1828:D1828"/>
    <mergeCell ref="E1828:F1828"/>
    <mergeCell ref="C1829:D1829"/>
    <mergeCell ref="E1829:F1829"/>
    <mergeCell ref="C1830:D1830"/>
    <mergeCell ref="E1830:F1830"/>
    <mergeCell ref="C1831:D1831"/>
    <mergeCell ref="E1831:F1831"/>
    <mergeCell ref="B234:B236"/>
    <mergeCell ref="C234:D236"/>
    <mergeCell ref="E234:F236"/>
    <mergeCell ref="G234:J234"/>
    <mergeCell ref="G235:H236"/>
    <mergeCell ref="I235:J236"/>
    <mergeCell ref="C237:D237"/>
    <mergeCell ref="E237:F237"/>
    <mergeCell ref="G237:H237"/>
    <mergeCell ref="I237:J237"/>
    <mergeCell ref="C238:D238"/>
    <mergeCell ref="E238:F238"/>
    <mergeCell ref="G238:H238"/>
    <mergeCell ref="I238:J238"/>
    <mergeCell ref="C239:D239"/>
    <mergeCell ref="E239:F239"/>
    <mergeCell ref="G239:H239"/>
    <mergeCell ref="I239:J239"/>
    <mergeCell ref="I240:J240"/>
    <mergeCell ref="C241:D241"/>
    <mergeCell ref="E241:F241"/>
    <mergeCell ref="G241:H241"/>
    <mergeCell ref="I241:J241"/>
    <mergeCell ref="C242:D242"/>
    <mergeCell ref="E242:F242"/>
    <mergeCell ref="G242:H242"/>
    <mergeCell ref="I242:J242"/>
    <mergeCell ref="C243:D243"/>
    <mergeCell ref="E243:F243"/>
    <mergeCell ref="G243:H243"/>
    <mergeCell ref="I243:J243"/>
    <mergeCell ref="C244:D244"/>
    <mergeCell ref="E244:F244"/>
    <mergeCell ref="G244:H244"/>
    <mergeCell ref="I244:J244"/>
    <mergeCell ref="C245:D245"/>
    <mergeCell ref="E245:F245"/>
    <mergeCell ref="G245:H245"/>
    <mergeCell ref="I245:J245"/>
    <mergeCell ref="C246:D246"/>
    <mergeCell ref="E246:F246"/>
    <mergeCell ref="G246:H246"/>
    <mergeCell ref="I246:J246"/>
    <mergeCell ref="C247:D247"/>
    <mergeCell ref="E247:F247"/>
    <mergeCell ref="G247:H247"/>
    <mergeCell ref="I247:J247"/>
    <mergeCell ref="C248:D248"/>
    <mergeCell ref="E248:F248"/>
    <mergeCell ref="G248:H248"/>
    <mergeCell ref="I248:J248"/>
    <mergeCell ref="C249:D249"/>
    <mergeCell ref="E249:F249"/>
    <mergeCell ref="G249:H249"/>
    <mergeCell ref="I249:J249"/>
    <mergeCell ref="C259:D259"/>
    <mergeCell ref="E259:F259"/>
    <mergeCell ref="G259:H259"/>
    <mergeCell ref="I259:J259"/>
    <mergeCell ref="C250:D250"/>
    <mergeCell ref="E250:F250"/>
    <mergeCell ref="G250:H250"/>
    <mergeCell ref="I250:J250"/>
    <mergeCell ref="C251:D251"/>
    <mergeCell ref="E251:F251"/>
    <mergeCell ref="G251:H251"/>
    <mergeCell ref="I251:J251"/>
    <mergeCell ref="C252:D252"/>
    <mergeCell ref="E252:F252"/>
    <mergeCell ref="G252:H252"/>
    <mergeCell ref="I252:J252"/>
    <mergeCell ref="C253:D253"/>
    <mergeCell ref="E253:F253"/>
    <mergeCell ref="G253:H253"/>
    <mergeCell ref="I253:J253"/>
    <mergeCell ref="C254:D254"/>
    <mergeCell ref="E254:F254"/>
    <mergeCell ref="G254:H254"/>
    <mergeCell ref="I254:J254"/>
    <mergeCell ref="C564:H565"/>
    <mergeCell ref="C630:H631"/>
    <mergeCell ref="B233:J233"/>
    <mergeCell ref="C260:D260"/>
    <mergeCell ref="E260:F260"/>
    <mergeCell ref="G260:H260"/>
    <mergeCell ref="I260:J260"/>
    <mergeCell ref="C261:D261"/>
    <mergeCell ref="E261:F261"/>
    <mergeCell ref="G261:H261"/>
    <mergeCell ref="I261:J261"/>
    <mergeCell ref="C262:D262"/>
    <mergeCell ref="E262:F262"/>
    <mergeCell ref="G262:H262"/>
    <mergeCell ref="I262:J262"/>
    <mergeCell ref="B263:T263"/>
    <mergeCell ref="C255:D255"/>
    <mergeCell ref="E255:F255"/>
    <mergeCell ref="G255:H255"/>
    <mergeCell ref="I255:J255"/>
    <mergeCell ref="C256:D256"/>
    <mergeCell ref="E256:F256"/>
    <mergeCell ref="G256:H256"/>
    <mergeCell ref="I256:J256"/>
    <mergeCell ref="C257:D257"/>
    <mergeCell ref="E257:F257"/>
    <mergeCell ref="G257:H257"/>
    <mergeCell ref="I257:J257"/>
    <mergeCell ref="C258:D258"/>
    <mergeCell ref="E258:F258"/>
    <mergeCell ref="G258:H258"/>
    <mergeCell ref="I258:J258"/>
    <mergeCell ref="B1387:B1389"/>
    <mergeCell ref="C1387:H1387"/>
    <mergeCell ref="I1387:N1387"/>
    <mergeCell ref="C1388:E1388"/>
    <mergeCell ref="F1388:H1388"/>
    <mergeCell ref="I1388:K1388"/>
    <mergeCell ref="L1388:N1388"/>
    <mergeCell ref="C1389:D1389"/>
    <mergeCell ref="F1389:G1389"/>
    <mergeCell ref="I1389:J1389"/>
    <mergeCell ref="L1389:M1389"/>
    <mergeCell ref="C1390:D1390"/>
    <mergeCell ref="F1390:G1390"/>
    <mergeCell ref="I1390:J1390"/>
    <mergeCell ref="L1390:M1390"/>
    <mergeCell ref="C1391:D1391"/>
    <mergeCell ref="F1391:G1391"/>
    <mergeCell ref="I1391:J1391"/>
    <mergeCell ref="L1391:M1391"/>
    <mergeCell ref="C1392:D1392"/>
    <mergeCell ref="F1392:G1392"/>
    <mergeCell ref="I1392:J1392"/>
    <mergeCell ref="L1392:M1392"/>
    <mergeCell ref="C1393:D1393"/>
    <mergeCell ref="F1393:G1393"/>
    <mergeCell ref="I1393:J1393"/>
    <mergeCell ref="L1393:M1393"/>
    <mergeCell ref="C1394:D1394"/>
    <mergeCell ref="F1394:G1394"/>
    <mergeCell ref="I1394:J1394"/>
    <mergeCell ref="L1394:M1394"/>
    <mergeCell ref="C1395:D1395"/>
    <mergeCell ref="F1395:G1395"/>
    <mergeCell ref="I1395:J1395"/>
    <mergeCell ref="L1395:M1395"/>
    <mergeCell ref="C1396:D1396"/>
    <mergeCell ref="F1396:G1396"/>
    <mergeCell ref="I1396:J1396"/>
    <mergeCell ref="L1396:M1396"/>
    <mergeCell ref="C1397:D1397"/>
    <mergeCell ref="F1397:G1397"/>
    <mergeCell ref="I1397:J1397"/>
    <mergeCell ref="L1397:M1397"/>
    <mergeCell ref="C1398:D1398"/>
    <mergeCell ref="F1398:G1398"/>
    <mergeCell ref="I1398:J1398"/>
    <mergeCell ref="L1398:M1398"/>
    <mergeCell ref="C1399:D1399"/>
    <mergeCell ref="F1399:G1399"/>
    <mergeCell ref="I1399:J1399"/>
    <mergeCell ref="L1399:M1399"/>
    <mergeCell ref="C1400:D1400"/>
    <mergeCell ref="F1400:G1400"/>
    <mergeCell ref="I1400:J1400"/>
    <mergeCell ref="L1400:M1400"/>
    <mergeCell ref="C1401:D1401"/>
    <mergeCell ref="F1401:G1401"/>
    <mergeCell ref="I1401:J1401"/>
    <mergeCell ref="L1401:M1401"/>
    <mergeCell ref="C1402:D1402"/>
    <mergeCell ref="F1402:G1402"/>
    <mergeCell ref="I1402:J1402"/>
    <mergeCell ref="L1402:M1402"/>
    <mergeCell ref="C1403:D1403"/>
    <mergeCell ref="F1403:G1403"/>
    <mergeCell ref="I1403:J1403"/>
    <mergeCell ref="L1403:M1403"/>
    <mergeCell ref="C1404:D1404"/>
    <mergeCell ref="F1404:G1404"/>
    <mergeCell ref="I1404:J1404"/>
    <mergeCell ref="L1404:M1404"/>
    <mergeCell ref="C1405:D1405"/>
    <mergeCell ref="F1405:G1405"/>
    <mergeCell ref="I1405:J1405"/>
    <mergeCell ref="L1405:M1405"/>
    <mergeCell ref="C1406:D1406"/>
    <mergeCell ref="F1406:G1406"/>
    <mergeCell ref="I1406:J1406"/>
    <mergeCell ref="L1406:M1406"/>
    <mergeCell ref="C1407:D1407"/>
    <mergeCell ref="F1407:G1407"/>
    <mergeCell ref="I1407:J1407"/>
    <mergeCell ref="L1407:M1407"/>
    <mergeCell ref="C1408:D1408"/>
    <mergeCell ref="F1408:G1408"/>
    <mergeCell ref="I1408:J1408"/>
    <mergeCell ref="L1408:M1408"/>
    <mergeCell ref="C1409:D1409"/>
    <mergeCell ref="F1409:G1409"/>
    <mergeCell ref="I1409:J1409"/>
    <mergeCell ref="L1409:M1409"/>
    <mergeCell ref="C1410:D1410"/>
    <mergeCell ref="F1410:G1410"/>
    <mergeCell ref="I1410:J1410"/>
    <mergeCell ref="L1410:M1410"/>
    <mergeCell ref="C1411:D1411"/>
    <mergeCell ref="F1411:G1411"/>
    <mergeCell ref="I1411:J1411"/>
    <mergeCell ref="L1411:M1411"/>
    <mergeCell ref="C1412:D1412"/>
    <mergeCell ref="F1412:G1412"/>
    <mergeCell ref="I1412:J1412"/>
    <mergeCell ref="L1412:M1412"/>
    <mergeCell ref="C1413:D1413"/>
    <mergeCell ref="F1413:G1413"/>
    <mergeCell ref="I1413:J1413"/>
    <mergeCell ref="L1413:M1413"/>
    <mergeCell ref="C1414:D1414"/>
    <mergeCell ref="F1414:G1414"/>
    <mergeCell ref="I1414:J1414"/>
    <mergeCell ref="L1414:M1414"/>
    <mergeCell ref="C1415:D1415"/>
    <mergeCell ref="F1415:G1415"/>
    <mergeCell ref="I1415:J1415"/>
    <mergeCell ref="L1415:M1415"/>
    <mergeCell ref="C1416:H1416"/>
  </mergeCells>
  <phoneticPr fontId="6"/>
  <conditionalFormatting sqref="C270:C295">
    <cfRule type="top10" dxfId="273" priority="1098" rank="5"/>
  </conditionalFormatting>
  <conditionalFormatting sqref="C6:C31">
    <cfRule type="top10" dxfId="272" priority="1071" rank="5"/>
  </conditionalFormatting>
  <conditionalFormatting sqref="C39:C64">
    <cfRule type="top10" dxfId="271" priority="318" rank="5"/>
  </conditionalFormatting>
  <conditionalFormatting sqref="C72:C97">
    <cfRule type="top10" dxfId="270" priority="317" rank="5"/>
  </conditionalFormatting>
  <conditionalFormatting sqref="C105:C130">
    <cfRule type="top10" dxfId="269" priority="316" rank="5"/>
  </conditionalFormatting>
  <conditionalFormatting sqref="C138:C163">
    <cfRule type="top10" dxfId="268" priority="315" rank="5"/>
  </conditionalFormatting>
  <conditionalFormatting sqref="C171:C196">
    <cfRule type="top10" dxfId="267" priority="314" rank="5"/>
  </conditionalFormatting>
  <conditionalFormatting sqref="C204:C229">
    <cfRule type="top10" dxfId="266" priority="313" rank="5"/>
  </conditionalFormatting>
  <conditionalFormatting sqref="F270:F295">
    <cfRule type="top10" dxfId="265" priority="312" rank="5"/>
  </conditionalFormatting>
  <conditionalFormatting sqref="I270:I295">
    <cfRule type="top10" dxfId="264" priority="311" rank="5"/>
  </conditionalFormatting>
  <conditionalFormatting sqref="L270:L295">
    <cfRule type="top10" dxfId="263" priority="310" rank="5"/>
  </conditionalFormatting>
  <conditionalFormatting sqref="C336:C361">
    <cfRule type="top10" dxfId="262" priority="269" rank="5"/>
  </conditionalFormatting>
  <conditionalFormatting sqref="F336:F361">
    <cfRule type="top10" dxfId="261" priority="268" rank="5"/>
  </conditionalFormatting>
  <conditionalFormatting sqref="I336:I361">
    <cfRule type="top10" dxfId="260" priority="267" rank="5"/>
  </conditionalFormatting>
  <conditionalFormatting sqref="L336:L361">
    <cfRule type="top10" dxfId="259" priority="266" rank="5"/>
  </conditionalFormatting>
  <conditionalFormatting sqref="O336:O361">
    <cfRule type="top10" dxfId="258" priority="265" rank="5"/>
  </conditionalFormatting>
  <conditionalFormatting sqref="R336:R361">
    <cfRule type="top10" dxfId="257" priority="264" rank="5"/>
  </conditionalFormatting>
  <conditionalFormatting sqref="C402:C427">
    <cfRule type="top10" dxfId="256" priority="263" rank="5"/>
  </conditionalFormatting>
  <conditionalFormatting sqref="F402:F427">
    <cfRule type="top10" dxfId="255" priority="262" rank="5"/>
  </conditionalFormatting>
  <conditionalFormatting sqref="I402:I427">
    <cfRule type="top10" dxfId="254" priority="261" rank="5"/>
  </conditionalFormatting>
  <conditionalFormatting sqref="L402:L427">
    <cfRule type="top10" dxfId="253" priority="260" rank="5"/>
  </conditionalFormatting>
  <conditionalFormatting sqref="O402:O427">
    <cfRule type="top10" dxfId="252" priority="259" rank="5"/>
  </conditionalFormatting>
  <conditionalFormatting sqref="R402:R427">
    <cfRule type="top10" dxfId="251" priority="258" rank="5"/>
  </conditionalFormatting>
  <conditionalFormatting sqref="C468:C493">
    <cfRule type="top10" dxfId="250" priority="257" rank="5"/>
  </conditionalFormatting>
  <conditionalFormatting sqref="F468:F493">
    <cfRule type="top10" dxfId="249" priority="256" rank="5"/>
  </conditionalFormatting>
  <conditionalFormatting sqref="I468:I493">
    <cfRule type="top10" dxfId="248" priority="255" rank="5"/>
  </conditionalFormatting>
  <conditionalFormatting sqref="L468:L493">
    <cfRule type="top10" dxfId="247" priority="254" rank="5"/>
  </conditionalFormatting>
  <conditionalFormatting sqref="O468:O493">
    <cfRule type="top10" dxfId="246" priority="253" rank="5"/>
  </conditionalFormatting>
  <conditionalFormatting sqref="R468:R493">
    <cfRule type="top10" dxfId="245" priority="252" rank="5"/>
  </conditionalFormatting>
  <conditionalFormatting sqref="C534:C559">
    <cfRule type="top10" dxfId="244" priority="251" rank="5"/>
  </conditionalFormatting>
  <conditionalFormatting sqref="F534:F559">
    <cfRule type="top10" dxfId="243" priority="250" rank="5"/>
  </conditionalFormatting>
  <conditionalFormatting sqref="C568:C593">
    <cfRule type="top10" dxfId="242" priority="249" rank="5"/>
  </conditionalFormatting>
  <conditionalFormatting sqref="F568:F593">
    <cfRule type="top10" dxfId="241" priority="248" rank="5"/>
  </conditionalFormatting>
  <conditionalFormatting sqref="I568:I593">
    <cfRule type="top10" dxfId="240" priority="247" rank="5"/>
  </conditionalFormatting>
  <conditionalFormatting sqref="L568:L593">
    <cfRule type="top10" dxfId="239" priority="246" rank="5"/>
  </conditionalFormatting>
  <conditionalFormatting sqref="O568:O593">
    <cfRule type="top10" dxfId="238" priority="245" rank="5"/>
  </conditionalFormatting>
  <conditionalFormatting sqref="R568:R593">
    <cfRule type="top10" dxfId="237" priority="244" rank="5"/>
  </conditionalFormatting>
  <conditionalFormatting sqref="C667:C692">
    <cfRule type="top10" dxfId="236" priority="243" rank="5"/>
  </conditionalFormatting>
  <conditionalFormatting sqref="F667:F692">
    <cfRule type="top10" dxfId="235" priority="242" rank="5"/>
  </conditionalFormatting>
  <conditionalFormatting sqref="I667:I692">
    <cfRule type="top10" dxfId="234" priority="241" rank="5"/>
  </conditionalFormatting>
  <conditionalFormatting sqref="C700:C725">
    <cfRule type="top10" dxfId="233" priority="240" rank="5"/>
  </conditionalFormatting>
  <conditionalFormatting sqref="F700:F725">
    <cfRule type="top10" dxfId="232" priority="239" rank="5"/>
  </conditionalFormatting>
  <conditionalFormatting sqref="I700:I725">
    <cfRule type="top10" dxfId="231" priority="238" rank="5"/>
  </conditionalFormatting>
  <conditionalFormatting sqref="L700:L725">
    <cfRule type="top10" dxfId="230" priority="237" rank="5"/>
  </conditionalFormatting>
  <conditionalFormatting sqref="O700:O725">
    <cfRule type="top10" dxfId="229" priority="236" rank="5"/>
  </conditionalFormatting>
  <conditionalFormatting sqref="R700:R725">
    <cfRule type="top10" dxfId="228" priority="235" rank="5"/>
  </conditionalFormatting>
  <conditionalFormatting sqref="C766:C791">
    <cfRule type="top10" dxfId="227" priority="234" rank="5"/>
  </conditionalFormatting>
  <conditionalFormatting sqref="F766:F791">
    <cfRule type="top10" dxfId="226" priority="233" rank="5"/>
  </conditionalFormatting>
  <conditionalFormatting sqref="I766:I791">
    <cfRule type="top10" dxfId="225" priority="232" rank="5"/>
  </conditionalFormatting>
  <conditionalFormatting sqref="L766:L791">
    <cfRule type="top10" dxfId="224" priority="231" rank="5"/>
  </conditionalFormatting>
  <conditionalFormatting sqref="O766:O791">
    <cfRule type="top10" dxfId="223" priority="230" rank="5"/>
  </conditionalFormatting>
  <conditionalFormatting sqref="R766:R791">
    <cfRule type="top10" dxfId="222" priority="229" rank="5"/>
  </conditionalFormatting>
  <conditionalFormatting sqref="C832:C857">
    <cfRule type="top10" dxfId="221" priority="228" rank="5"/>
  </conditionalFormatting>
  <conditionalFormatting sqref="F832:F857">
    <cfRule type="top10" dxfId="220" priority="227" rank="5"/>
  </conditionalFormatting>
  <conditionalFormatting sqref="I832:I857">
    <cfRule type="top10" dxfId="219" priority="226" rank="5"/>
  </conditionalFormatting>
  <conditionalFormatting sqref="L832:L857">
    <cfRule type="top10" dxfId="218" priority="225" rank="5"/>
  </conditionalFormatting>
  <conditionalFormatting sqref="O832:O857">
    <cfRule type="top10" dxfId="217" priority="224" rank="5"/>
  </conditionalFormatting>
  <conditionalFormatting sqref="R832:R857">
    <cfRule type="top10" dxfId="216" priority="223" rank="5"/>
  </conditionalFormatting>
  <conditionalFormatting sqref="C898:C923">
    <cfRule type="top10" dxfId="215" priority="222" rank="5"/>
  </conditionalFormatting>
  <conditionalFormatting sqref="F898:F923">
    <cfRule type="top10" dxfId="214" priority="221" rank="5"/>
  </conditionalFormatting>
  <conditionalFormatting sqref="I898:I923">
    <cfRule type="top10" dxfId="213" priority="220" rank="5"/>
  </conditionalFormatting>
  <conditionalFormatting sqref="L898:L923">
    <cfRule type="top10" dxfId="212" priority="219" rank="5"/>
  </conditionalFormatting>
  <conditionalFormatting sqref="O898:O923">
    <cfRule type="top10" dxfId="211" priority="218" rank="5"/>
  </conditionalFormatting>
  <conditionalFormatting sqref="R898:R923">
    <cfRule type="top10" dxfId="210" priority="217" rank="5"/>
  </conditionalFormatting>
  <conditionalFormatting sqref="C963:C988">
    <cfRule type="top10" dxfId="209" priority="216" rank="5"/>
  </conditionalFormatting>
  <conditionalFormatting sqref="F963:F988">
    <cfRule type="top10" dxfId="208" priority="215" rank="5"/>
  </conditionalFormatting>
  <conditionalFormatting sqref="I963:I988">
    <cfRule type="top10" dxfId="207" priority="214" rank="5"/>
  </conditionalFormatting>
  <conditionalFormatting sqref="L963:L988">
    <cfRule type="top10" dxfId="206" priority="213" rank="5"/>
  </conditionalFormatting>
  <conditionalFormatting sqref="O963:O988">
    <cfRule type="top10" dxfId="205" priority="212" rank="5"/>
  </conditionalFormatting>
  <conditionalFormatting sqref="R963:R988">
    <cfRule type="top10" dxfId="204" priority="211" rank="5"/>
  </conditionalFormatting>
  <conditionalFormatting sqref="C1027:C1052">
    <cfRule type="top10" dxfId="203" priority="210" rank="5"/>
  </conditionalFormatting>
  <conditionalFormatting sqref="F1027:F1052">
    <cfRule type="top10" dxfId="202" priority="209" rank="5"/>
  </conditionalFormatting>
  <conditionalFormatting sqref="I1027:I1052">
    <cfRule type="top10" dxfId="201" priority="208" rank="5"/>
  </conditionalFormatting>
  <conditionalFormatting sqref="L1027:L1052">
    <cfRule type="top10" dxfId="200" priority="207" rank="5"/>
  </conditionalFormatting>
  <conditionalFormatting sqref="O1027:O1052">
    <cfRule type="top10" dxfId="199" priority="206" rank="5"/>
  </conditionalFormatting>
  <conditionalFormatting sqref="R1027:R1052">
    <cfRule type="top10" dxfId="198" priority="205" rank="5"/>
  </conditionalFormatting>
  <conditionalFormatting sqref="C1093:C1118">
    <cfRule type="top10" dxfId="197" priority="204" rank="5"/>
  </conditionalFormatting>
  <conditionalFormatting sqref="F1093:F1118">
    <cfRule type="top10" dxfId="196" priority="203" rank="5"/>
  </conditionalFormatting>
  <conditionalFormatting sqref="I1093:I1118">
    <cfRule type="top10" dxfId="195" priority="202" rank="5"/>
  </conditionalFormatting>
  <conditionalFormatting sqref="C1126:C1151">
    <cfRule type="top10" dxfId="194" priority="201" rank="5"/>
  </conditionalFormatting>
  <conditionalFormatting sqref="F1126:F1151">
    <cfRule type="top10" dxfId="193" priority="200" rank="5"/>
  </conditionalFormatting>
  <conditionalFormatting sqref="I1126:I1151">
    <cfRule type="top10" dxfId="192" priority="199" rank="5"/>
  </conditionalFormatting>
  <conditionalFormatting sqref="L1126:L1151">
    <cfRule type="top10" dxfId="191" priority="198" rank="5"/>
  </conditionalFormatting>
  <conditionalFormatting sqref="O1126:O1151">
    <cfRule type="top10" dxfId="190" priority="197" rank="5"/>
  </conditionalFormatting>
  <conditionalFormatting sqref="R1126:R1151">
    <cfRule type="top10" dxfId="189" priority="196" rank="5"/>
  </conditionalFormatting>
  <conditionalFormatting sqref="C1192:C1217">
    <cfRule type="top10" dxfId="188" priority="195" rank="5"/>
  </conditionalFormatting>
  <conditionalFormatting sqref="F1192:F1217">
    <cfRule type="top10" dxfId="187" priority="194" rank="5"/>
  </conditionalFormatting>
  <conditionalFormatting sqref="C1225:C1250">
    <cfRule type="top10" dxfId="186" priority="170" rank="5"/>
  </conditionalFormatting>
  <conditionalFormatting sqref="C1258:C1283">
    <cfRule type="top10" dxfId="185" priority="169" rank="5"/>
  </conditionalFormatting>
  <conditionalFormatting sqref="C1456:C1481">
    <cfRule type="top10" dxfId="184" priority="168" rank="5"/>
  </conditionalFormatting>
  <conditionalFormatting sqref="F1456:F1481">
    <cfRule type="top10" dxfId="183" priority="167" rank="5"/>
  </conditionalFormatting>
  <conditionalFormatting sqref="I1456:I1481">
    <cfRule type="top10" dxfId="182" priority="166" rank="5"/>
  </conditionalFormatting>
  <conditionalFormatting sqref="L1456:L1481">
    <cfRule type="top10" dxfId="181" priority="165" rank="5"/>
  </conditionalFormatting>
  <conditionalFormatting sqref="C1522:C1547">
    <cfRule type="top10" dxfId="180" priority="164" rank="5"/>
  </conditionalFormatting>
  <conditionalFormatting sqref="F1522:F1547">
    <cfRule type="top10" dxfId="179" priority="163" rank="5"/>
  </conditionalFormatting>
  <conditionalFormatting sqref="I1522:I1547">
    <cfRule type="top10" dxfId="178" priority="162" rank="5"/>
  </conditionalFormatting>
  <conditionalFormatting sqref="C1555:C1580">
    <cfRule type="top10" dxfId="177" priority="161" rank="5"/>
  </conditionalFormatting>
  <conditionalFormatting sqref="C1588:C1613">
    <cfRule type="top10" dxfId="176" priority="160" rank="5"/>
  </conditionalFormatting>
  <conditionalFormatting sqref="C1621:C1646">
    <cfRule type="top10" dxfId="175" priority="159" rank="5"/>
  </conditionalFormatting>
  <conditionalFormatting sqref="C1654:C1679">
    <cfRule type="top10" dxfId="174" priority="158" rank="5"/>
  </conditionalFormatting>
  <conditionalFormatting sqref="C1687:C1712">
    <cfRule type="top10" dxfId="173" priority="157" rank="5"/>
  </conditionalFormatting>
  <conditionalFormatting sqref="C1720:C1745">
    <cfRule type="top10" dxfId="172" priority="156" bottom="1" rank="5"/>
  </conditionalFormatting>
  <conditionalFormatting sqref="C1753:C1778">
    <cfRule type="top10" dxfId="171" priority="155" rank="5"/>
  </conditionalFormatting>
  <conditionalFormatting sqref="C1786:C1811">
    <cfRule type="top10" dxfId="170" priority="154" rank="5"/>
  </conditionalFormatting>
  <conditionalFormatting sqref="C1819:C1844">
    <cfRule type="top10" dxfId="169" priority="153" bottom="1" rank="5"/>
  </conditionalFormatting>
  <conditionalFormatting sqref="C1852:C1877">
    <cfRule type="top10" dxfId="168" priority="152" bottom="1" rank="5"/>
  </conditionalFormatting>
  <conditionalFormatting sqref="C1885:C1910">
    <cfRule type="top10" dxfId="167" priority="151" rank="5"/>
  </conditionalFormatting>
  <conditionalFormatting sqref="G6:G31">
    <cfRule type="top10" dxfId="166" priority="150" rank="5"/>
  </conditionalFormatting>
  <conditionalFormatting sqref="G39:G64">
    <cfRule type="top10" dxfId="165" priority="149" rank="5"/>
  </conditionalFormatting>
  <conditionalFormatting sqref="G72:G97">
    <cfRule type="top10" dxfId="164" priority="148" rank="5"/>
  </conditionalFormatting>
  <conditionalFormatting sqref="G105:G130">
    <cfRule type="top10" dxfId="163" priority="147" rank="5"/>
  </conditionalFormatting>
  <conditionalFormatting sqref="G138:G163">
    <cfRule type="top10" dxfId="162" priority="146" rank="5"/>
  </conditionalFormatting>
  <conditionalFormatting sqref="G171:G196">
    <cfRule type="top10" dxfId="161" priority="145" rank="5"/>
  </conditionalFormatting>
  <conditionalFormatting sqref="F303:F328">
    <cfRule type="top10" dxfId="160" priority="143" rank="5"/>
  </conditionalFormatting>
  <conditionalFormatting sqref="I303:I328">
    <cfRule type="top10" dxfId="159" priority="142" rank="5"/>
  </conditionalFormatting>
  <conditionalFormatting sqref="L303:L328">
    <cfRule type="top10" dxfId="158" priority="141" rank="5"/>
  </conditionalFormatting>
  <conditionalFormatting sqref="O303:O328">
    <cfRule type="top10" dxfId="157" priority="140" rank="5"/>
  </conditionalFormatting>
  <conditionalFormatting sqref="R303:R328">
    <cfRule type="top10" dxfId="156" priority="139" rank="5"/>
  </conditionalFormatting>
  <conditionalFormatting sqref="O270:O295">
    <cfRule type="top10" dxfId="155" priority="138" rank="5"/>
  </conditionalFormatting>
  <conditionalFormatting sqref="R270:R295">
    <cfRule type="top10" dxfId="154" priority="137" rank="5"/>
  </conditionalFormatting>
  <conditionalFormatting sqref="C303:C328">
    <cfRule type="top10" dxfId="153" priority="136" rank="5"/>
  </conditionalFormatting>
  <conditionalFormatting sqref="C369:C394">
    <cfRule type="top10" dxfId="152" priority="135" rank="5"/>
  </conditionalFormatting>
  <conditionalFormatting sqref="F369:F394">
    <cfRule type="top10" dxfId="151" priority="134" rank="5"/>
  </conditionalFormatting>
  <conditionalFormatting sqref="I369:I394">
    <cfRule type="top10" dxfId="150" priority="133" rank="5"/>
  </conditionalFormatting>
  <conditionalFormatting sqref="L369:L394">
    <cfRule type="top10" dxfId="149" priority="132" rank="5"/>
  </conditionalFormatting>
  <conditionalFormatting sqref="O369:O394">
    <cfRule type="top10" dxfId="148" priority="131" rank="5"/>
  </conditionalFormatting>
  <conditionalFormatting sqref="R369:R394">
    <cfRule type="top10" dxfId="147" priority="130" rank="5"/>
  </conditionalFormatting>
  <conditionalFormatting sqref="C435:C460">
    <cfRule type="top10" dxfId="146" priority="129" rank="5"/>
  </conditionalFormatting>
  <conditionalFormatting sqref="F435:F460">
    <cfRule type="top10" dxfId="145" priority="128" rank="5"/>
  </conditionalFormatting>
  <conditionalFormatting sqref="I435:I460">
    <cfRule type="top10" dxfId="144" priority="127" rank="5"/>
  </conditionalFormatting>
  <conditionalFormatting sqref="L435:L460">
    <cfRule type="top10" dxfId="143" priority="126" rank="5"/>
  </conditionalFormatting>
  <conditionalFormatting sqref="O435:O460">
    <cfRule type="top10" dxfId="142" priority="125" rank="5"/>
  </conditionalFormatting>
  <conditionalFormatting sqref="R435:R460">
    <cfRule type="top10" dxfId="141" priority="124" rank="5"/>
  </conditionalFormatting>
  <conditionalFormatting sqref="C501:C526">
    <cfRule type="top10" dxfId="140" priority="123" rank="5"/>
  </conditionalFormatting>
  <conditionalFormatting sqref="F501:F526">
    <cfRule type="top10" dxfId="139" priority="122" rank="5"/>
  </conditionalFormatting>
  <conditionalFormatting sqref="I501:I526">
    <cfRule type="top10" dxfId="138" priority="121" rank="5"/>
  </conditionalFormatting>
  <conditionalFormatting sqref="L501:L526">
    <cfRule type="top10" dxfId="137" priority="120" rank="5"/>
  </conditionalFormatting>
  <conditionalFormatting sqref="O501:O526">
    <cfRule type="top10" dxfId="136" priority="119" rank="5"/>
  </conditionalFormatting>
  <conditionalFormatting sqref="R501:R526">
    <cfRule type="top10" dxfId="135" priority="118" rank="5"/>
  </conditionalFormatting>
  <conditionalFormatting sqref="I534:I559">
    <cfRule type="top10" dxfId="134" priority="117" rank="5"/>
  </conditionalFormatting>
  <conditionalFormatting sqref="L534:L559">
    <cfRule type="top10" dxfId="133" priority="116" rank="5"/>
  </conditionalFormatting>
  <conditionalFormatting sqref="C601:C626">
    <cfRule type="top10" dxfId="132" priority="115" rank="5"/>
  </conditionalFormatting>
  <conditionalFormatting sqref="F601:F626">
    <cfRule type="top10" dxfId="131" priority="114" rank="5"/>
  </conditionalFormatting>
  <conditionalFormatting sqref="I601:I626">
    <cfRule type="top10" dxfId="130" priority="113" rank="5"/>
  </conditionalFormatting>
  <conditionalFormatting sqref="L601:L626">
    <cfRule type="top10" dxfId="129" priority="112" rank="5"/>
  </conditionalFormatting>
  <conditionalFormatting sqref="O601:O626">
    <cfRule type="top10" dxfId="128" priority="111" rank="5"/>
  </conditionalFormatting>
  <conditionalFormatting sqref="R601:R626">
    <cfRule type="top10" dxfId="127" priority="110" rank="5"/>
  </conditionalFormatting>
  <conditionalFormatting sqref="L667:L692">
    <cfRule type="top10" dxfId="126" priority="109" rank="5"/>
  </conditionalFormatting>
  <conditionalFormatting sqref="O667:O692">
    <cfRule type="top10" dxfId="125" priority="108" rank="5"/>
  </conditionalFormatting>
  <conditionalFormatting sqref="R667:R692">
    <cfRule type="top10" dxfId="124" priority="107" rank="5"/>
  </conditionalFormatting>
  <conditionalFormatting sqref="C733:C758">
    <cfRule type="top10" dxfId="123" priority="106" rank="5"/>
  </conditionalFormatting>
  <conditionalFormatting sqref="F733:F758">
    <cfRule type="top10" dxfId="122" priority="105" rank="5"/>
  </conditionalFormatting>
  <conditionalFormatting sqref="I733:I758">
    <cfRule type="top10" dxfId="121" priority="104" rank="5"/>
  </conditionalFormatting>
  <conditionalFormatting sqref="L733:L758">
    <cfRule type="top10" dxfId="120" priority="103" rank="5"/>
  </conditionalFormatting>
  <conditionalFormatting sqref="O733:O758">
    <cfRule type="top10" dxfId="119" priority="102" rank="5"/>
  </conditionalFormatting>
  <conditionalFormatting sqref="R733:R758">
    <cfRule type="top10" dxfId="118" priority="101" rank="5"/>
  </conditionalFormatting>
  <conditionalFormatting sqref="C799:C824">
    <cfRule type="top10" dxfId="117" priority="100" rank="5"/>
  </conditionalFormatting>
  <conditionalFormatting sqref="F799:F824">
    <cfRule type="top10" dxfId="116" priority="99" rank="5"/>
  </conditionalFormatting>
  <conditionalFormatting sqref="I799:I824">
    <cfRule type="top10" dxfId="115" priority="98" rank="5"/>
  </conditionalFormatting>
  <conditionalFormatting sqref="L799:L824">
    <cfRule type="top10" dxfId="114" priority="97" rank="5"/>
  </conditionalFormatting>
  <conditionalFormatting sqref="O799:O824">
    <cfRule type="top10" dxfId="113" priority="96" rank="5"/>
  </conditionalFormatting>
  <conditionalFormatting sqref="R799:R824">
    <cfRule type="top10" dxfId="112" priority="95" rank="5"/>
  </conditionalFormatting>
  <conditionalFormatting sqref="C865:C890">
    <cfRule type="top10" dxfId="111" priority="94" rank="5"/>
  </conditionalFormatting>
  <conditionalFormatting sqref="F865:F890">
    <cfRule type="top10" dxfId="110" priority="93" rank="5"/>
  </conditionalFormatting>
  <conditionalFormatting sqref="I865:I890">
    <cfRule type="top10" dxfId="109" priority="92" rank="5"/>
  </conditionalFormatting>
  <conditionalFormatting sqref="L865:L890">
    <cfRule type="top10" dxfId="108" priority="91" rank="5"/>
  </conditionalFormatting>
  <conditionalFormatting sqref="O865:O890">
    <cfRule type="top10" dxfId="107" priority="90" rank="5"/>
  </conditionalFormatting>
  <conditionalFormatting sqref="R865:R890">
    <cfRule type="top10" dxfId="106" priority="89" rank="5"/>
  </conditionalFormatting>
  <conditionalFormatting sqref="C931:C956">
    <cfRule type="top10" dxfId="105" priority="88" rank="5"/>
  </conditionalFormatting>
  <conditionalFormatting sqref="F931:F956">
    <cfRule type="top10" dxfId="104" priority="87" rank="5"/>
  </conditionalFormatting>
  <conditionalFormatting sqref="I931:I956">
    <cfRule type="top10" dxfId="103" priority="86" rank="5"/>
  </conditionalFormatting>
  <conditionalFormatting sqref="L931:L956">
    <cfRule type="top10" dxfId="102" priority="85" rank="5"/>
  </conditionalFormatting>
  <conditionalFormatting sqref="O931:O956">
    <cfRule type="top10" dxfId="101" priority="84" rank="5"/>
  </conditionalFormatting>
  <conditionalFormatting sqref="R931:R956">
    <cfRule type="top10" dxfId="100" priority="83" rank="5"/>
  </conditionalFormatting>
  <conditionalFormatting sqref="C995:C1020">
    <cfRule type="top10" dxfId="99" priority="82" rank="5"/>
  </conditionalFormatting>
  <conditionalFormatting sqref="F995:F1020">
    <cfRule type="top10" dxfId="98" priority="81" rank="5"/>
  </conditionalFormatting>
  <conditionalFormatting sqref="I995:I1020">
    <cfRule type="top10" dxfId="97" priority="80" rank="5"/>
  </conditionalFormatting>
  <conditionalFormatting sqref="L995:L1020">
    <cfRule type="top10" dxfId="96" priority="79" rank="5"/>
  </conditionalFormatting>
  <conditionalFormatting sqref="O995:O1020">
    <cfRule type="top10" dxfId="95" priority="78" rank="5"/>
  </conditionalFormatting>
  <conditionalFormatting sqref="R995:R1020">
    <cfRule type="top10" dxfId="94" priority="77" rank="5"/>
  </conditionalFormatting>
  <conditionalFormatting sqref="C1060:C1085">
    <cfRule type="top10" dxfId="93" priority="76" rank="5"/>
  </conditionalFormatting>
  <conditionalFormatting sqref="F1060:F1085">
    <cfRule type="top10" dxfId="92" priority="75" rank="5"/>
  </conditionalFormatting>
  <conditionalFormatting sqref="I1060:I1085">
    <cfRule type="top10" dxfId="91" priority="74" rank="5"/>
  </conditionalFormatting>
  <conditionalFormatting sqref="L1060:L1085">
    <cfRule type="top10" dxfId="90" priority="73" rank="5"/>
  </conditionalFormatting>
  <conditionalFormatting sqref="O1060:O1085">
    <cfRule type="top10" dxfId="89" priority="72" rank="5"/>
  </conditionalFormatting>
  <conditionalFormatting sqref="R1060:R1085">
    <cfRule type="top10" dxfId="88" priority="71" rank="5"/>
  </conditionalFormatting>
  <conditionalFormatting sqref="L1093:L1118">
    <cfRule type="top10" dxfId="87" priority="70" rank="5"/>
  </conditionalFormatting>
  <conditionalFormatting sqref="O1093:O1118">
    <cfRule type="top10" dxfId="86" priority="69" rank="5"/>
  </conditionalFormatting>
  <conditionalFormatting sqref="R1093:R1118">
    <cfRule type="top10" dxfId="85" priority="68" rank="5"/>
  </conditionalFormatting>
  <conditionalFormatting sqref="C1159:C1184">
    <cfRule type="top10" dxfId="84" priority="67" rank="5"/>
  </conditionalFormatting>
  <conditionalFormatting sqref="F1159:F1184">
    <cfRule type="top10" dxfId="83" priority="66" rank="5"/>
  </conditionalFormatting>
  <conditionalFormatting sqref="I1159:I1184">
    <cfRule type="top10" dxfId="82" priority="65" rank="5"/>
  </conditionalFormatting>
  <conditionalFormatting sqref="L1159:L1184">
    <cfRule type="top10" dxfId="81" priority="64" rank="5"/>
  </conditionalFormatting>
  <conditionalFormatting sqref="O1159:O1184">
    <cfRule type="top10" dxfId="80" priority="63" rank="5"/>
  </conditionalFormatting>
  <conditionalFormatting sqref="R1159:R1184">
    <cfRule type="top10" dxfId="79" priority="62" rank="5"/>
  </conditionalFormatting>
  <conditionalFormatting sqref="I1192:I1217">
    <cfRule type="top10" dxfId="78" priority="61" rank="5"/>
  </conditionalFormatting>
  <conditionalFormatting sqref="L1192:L1217">
    <cfRule type="top10" dxfId="77" priority="60" rank="5"/>
  </conditionalFormatting>
  <conditionalFormatting sqref="G1225:G1250">
    <cfRule type="top10" dxfId="76" priority="59" rank="5"/>
  </conditionalFormatting>
  <conditionalFormatting sqref="G1258:G1283">
    <cfRule type="top10" dxfId="75" priority="58" rank="5"/>
  </conditionalFormatting>
  <conditionalFormatting sqref="C1489:C1514">
    <cfRule type="top10" dxfId="74" priority="57" rank="5"/>
  </conditionalFormatting>
  <conditionalFormatting sqref="F1489:F1514">
    <cfRule type="top10" dxfId="73" priority="56" rank="5"/>
  </conditionalFormatting>
  <conditionalFormatting sqref="I1489:I1514">
    <cfRule type="top10" dxfId="72" priority="55" rank="5"/>
  </conditionalFormatting>
  <conditionalFormatting sqref="L1489:L1514">
    <cfRule type="top10" dxfId="71" priority="54" rank="5"/>
  </conditionalFormatting>
  <conditionalFormatting sqref="O1456:O1481">
    <cfRule type="top10" dxfId="70" priority="53" rank="5"/>
  </conditionalFormatting>
  <conditionalFormatting sqref="R1456:R1481">
    <cfRule type="top10" dxfId="69" priority="52" rank="5"/>
  </conditionalFormatting>
  <conditionalFormatting sqref="L1522:L1547">
    <cfRule type="top10" dxfId="68" priority="51" rank="5"/>
  </conditionalFormatting>
  <conditionalFormatting sqref="O1522:O1547">
    <cfRule type="top10" dxfId="67" priority="50" rank="5"/>
  </conditionalFormatting>
  <conditionalFormatting sqref="R1522:R1547">
    <cfRule type="top10" dxfId="66" priority="49" rank="5"/>
  </conditionalFormatting>
  <conditionalFormatting sqref="G1555:G1580">
    <cfRule type="top10" dxfId="65" priority="48" rank="5"/>
  </conditionalFormatting>
  <conditionalFormatting sqref="G1588:G1613">
    <cfRule type="top10" dxfId="64" priority="47" rank="5"/>
  </conditionalFormatting>
  <conditionalFormatting sqref="G1621:G1646">
    <cfRule type="top10" dxfId="63" priority="46" rank="5"/>
  </conditionalFormatting>
  <conditionalFormatting sqref="G1654:G1679">
    <cfRule type="top10" dxfId="62" priority="45" rank="5"/>
  </conditionalFormatting>
  <conditionalFormatting sqref="G1687:G1712">
    <cfRule type="top10" dxfId="61" priority="44" rank="5"/>
  </conditionalFormatting>
  <conditionalFormatting sqref="G1720:G1745">
    <cfRule type="top10" dxfId="60" priority="43" bottom="1" rank="5"/>
  </conditionalFormatting>
  <conditionalFormatting sqref="G1753:G1778">
    <cfRule type="top10" dxfId="59" priority="42" rank="5"/>
  </conditionalFormatting>
  <conditionalFormatting sqref="G1786:G1811">
    <cfRule type="top10" dxfId="58" priority="41" rank="5"/>
  </conditionalFormatting>
  <conditionalFormatting sqref="G1819:G1844">
    <cfRule type="top10" dxfId="57" priority="40" bottom="1" rank="5"/>
  </conditionalFormatting>
  <conditionalFormatting sqref="G1852:G1877">
    <cfRule type="top10" dxfId="56" priority="39" bottom="1" rank="5"/>
  </conditionalFormatting>
  <conditionalFormatting sqref="G1885:G1910">
    <cfRule type="top10" dxfId="55" priority="38" rank="5"/>
  </conditionalFormatting>
  <conditionalFormatting sqref="C1291:C1316">
    <cfRule type="top10" dxfId="54" priority="35" rank="5"/>
  </conditionalFormatting>
  <conditionalFormatting sqref="F1291:F1316">
    <cfRule type="top10" dxfId="53" priority="34" rank="5"/>
  </conditionalFormatting>
  <conditionalFormatting sqref="I1291:I1316">
    <cfRule type="top10" dxfId="52" priority="33" rank="5"/>
  </conditionalFormatting>
  <conditionalFormatting sqref="L1291:L1316">
    <cfRule type="top10" dxfId="51" priority="32" rank="5"/>
  </conditionalFormatting>
  <conditionalFormatting sqref="O1291:O1316">
    <cfRule type="top10" dxfId="50" priority="31" rank="5"/>
  </conditionalFormatting>
  <conditionalFormatting sqref="R1291:R1316">
    <cfRule type="top10" dxfId="49" priority="30" rank="5"/>
  </conditionalFormatting>
  <conditionalFormatting sqref="C634:C659">
    <cfRule type="top10" dxfId="48" priority="29" rank="5"/>
  </conditionalFormatting>
  <conditionalFormatting sqref="F634:F659">
    <cfRule type="top10" dxfId="47" priority="28" rank="5"/>
  </conditionalFormatting>
  <conditionalFormatting sqref="I634:I659">
    <cfRule type="top10" dxfId="46" priority="27" rank="5"/>
  </conditionalFormatting>
  <conditionalFormatting sqref="L634:L659">
    <cfRule type="top10" dxfId="45" priority="26" rank="5"/>
  </conditionalFormatting>
  <conditionalFormatting sqref="O634:O659">
    <cfRule type="top10" dxfId="44" priority="25" rank="5"/>
  </conditionalFormatting>
  <conditionalFormatting sqref="R634:R659">
    <cfRule type="top10" dxfId="43" priority="24" rank="5"/>
  </conditionalFormatting>
  <conditionalFormatting sqref="C1324:C1349">
    <cfRule type="top10" dxfId="42" priority="23" rank="5"/>
  </conditionalFormatting>
  <conditionalFormatting sqref="F1324:F1349">
    <cfRule type="top10" dxfId="41" priority="22" rank="5"/>
  </conditionalFormatting>
  <conditionalFormatting sqref="I1324:I1349">
    <cfRule type="top10" dxfId="40" priority="21" rank="5"/>
  </conditionalFormatting>
  <conditionalFormatting sqref="L1324:L1349">
    <cfRule type="top10" dxfId="39" priority="20" rank="5"/>
  </conditionalFormatting>
  <conditionalFormatting sqref="O1324:O1349">
    <cfRule type="top10" dxfId="38" priority="19" rank="5"/>
  </conditionalFormatting>
  <conditionalFormatting sqref="R1324:R1349">
    <cfRule type="top10" dxfId="37" priority="18" rank="5"/>
  </conditionalFormatting>
  <conditionalFormatting sqref="G237:G262">
    <cfRule type="top10" dxfId="36" priority="16" rank="5"/>
  </conditionalFormatting>
  <conditionalFormatting sqref="C237:C262">
    <cfRule type="top10" dxfId="35" priority="15" rank="5"/>
  </conditionalFormatting>
  <conditionalFormatting sqref="C1357:C1382">
    <cfRule type="top10" dxfId="34" priority="12" rank="5"/>
  </conditionalFormatting>
  <conditionalFormatting sqref="F1357:F1382">
    <cfRule type="top10" dxfId="33" priority="11" rank="5"/>
  </conditionalFormatting>
  <conditionalFormatting sqref="I1357:I1382">
    <cfRule type="top10" dxfId="32" priority="10" rank="5"/>
  </conditionalFormatting>
  <conditionalFormatting sqref="L1357:L1382">
    <cfRule type="top10" dxfId="31" priority="9" rank="5"/>
  </conditionalFormatting>
  <conditionalFormatting sqref="O1357:O1382">
    <cfRule type="top10" dxfId="30" priority="8" rank="5"/>
  </conditionalFormatting>
  <conditionalFormatting sqref="R1357:R1382">
    <cfRule type="top10" dxfId="29" priority="7" rank="5"/>
  </conditionalFormatting>
  <conditionalFormatting sqref="C1390:C1415">
    <cfRule type="top10" dxfId="28" priority="6" rank="5"/>
  </conditionalFormatting>
  <conditionalFormatting sqref="F1390:F1415">
    <cfRule type="top10" dxfId="27" priority="5" rank="5"/>
  </conditionalFormatting>
  <conditionalFormatting sqref="I1390:I1415">
    <cfRule type="top10" dxfId="26" priority="4" rank="5"/>
  </conditionalFormatting>
  <conditionalFormatting sqref="L1390:L1415">
    <cfRule type="top10" dxfId="25" priority="3" rank="5"/>
  </conditionalFormatting>
  <conditionalFormatting sqref="O1390:O1415">
    <cfRule type="top10" dxfId="24" priority="2" rank="5"/>
  </conditionalFormatting>
  <conditionalFormatting sqref="R1390:R1415">
    <cfRule type="top10" dxfId="23" priority="1" rank="5"/>
  </conditionalFormatting>
  <pageMargins left="0.51181102362204722" right="0.51181102362204722" top="0.74803149606299213" bottom="0.55118110236220474" header="0.31496062992125984" footer="0.31496062992125984"/>
  <pageSetup paperSize="9" orientation="portrait" r:id="rId1"/>
  <rowBreaks count="6" manualBreakCount="6">
    <brk id="594" max="20" man="1"/>
    <brk id="627" max="20" man="1"/>
    <brk id="660" max="20" man="1"/>
    <brk id="693" max="20" man="1"/>
    <brk id="989" max="20" man="1"/>
    <brk id="1021" max="2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32"/>
  <sheetViews>
    <sheetView view="pageBreakPreview" zoomScaleNormal="100" zoomScaleSheetLayoutView="100" workbookViewId="0">
      <selection activeCell="O11" sqref="O11"/>
    </sheetView>
  </sheetViews>
  <sheetFormatPr defaultColWidth="2.25" defaultRowHeight="13.5"/>
  <cols>
    <col min="1" max="1" width="1.5" style="201" customWidth="1"/>
    <col min="2" max="2" width="8.625" style="201" customWidth="1"/>
    <col min="3" max="3" width="16.5" style="201" customWidth="1"/>
    <col min="4" max="6" width="21" style="201" customWidth="1"/>
    <col min="7" max="7" width="1.5" style="201" customWidth="1"/>
    <col min="8" max="16384" width="2.25" style="201"/>
  </cols>
  <sheetData>
    <row r="1" spans="1:15" ht="24.75" customHeight="1">
      <c r="A1" s="198" t="s">
        <v>612</v>
      </c>
      <c r="B1" s="199"/>
      <c r="C1" s="199"/>
      <c r="D1" s="199"/>
      <c r="E1" s="199"/>
      <c r="F1" s="199"/>
      <c r="G1" s="199"/>
      <c r="H1" s="200"/>
    </row>
    <row r="2" spans="1:15" ht="17.25">
      <c r="B2" s="202"/>
      <c r="C2" s="203"/>
      <c r="D2" s="204"/>
      <c r="E2" s="204"/>
      <c r="F2" s="205"/>
      <c r="G2" s="205"/>
      <c r="H2" s="205"/>
      <c r="I2" s="205"/>
      <c r="J2" s="205"/>
      <c r="K2" s="205"/>
      <c r="L2" s="205"/>
      <c r="M2" s="205"/>
      <c r="N2" s="206"/>
    </row>
    <row r="3" spans="1:15" ht="24.75" customHeight="1">
      <c r="B3" s="207" t="s">
        <v>613</v>
      </c>
      <c r="C3" s="207" t="s">
        <v>614</v>
      </c>
      <c r="D3" s="207" t="s">
        <v>615</v>
      </c>
      <c r="E3" s="207" t="s">
        <v>616</v>
      </c>
      <c r="F3" s="207" t="s">
        <v>617</v>
      </c>
      <c r="G3" s="208"/>
      <c r="H3" s="206"/>
      <c r="I3" s="206"/>
      <c r="J3" s="206"/>
      <c r="K3" s="206"/>
      <c r="L3" s="206"/>
    </row>
    <row r="4" spans="1:15" ht="24.75" customHeight="1">
      <c r="B4" s="209" t="s">
        <v>618</v>
      </c>
      <c r="C4" s="210" t="s">
        <v>619</v>
      </c>
      <c r="D4" s="211" t="s">
        <v>620</v>
      </c>
      <c r="E4" s="211" t="s">
        <v>621</v>
      </c>
      <c r="F4" s="211" t="s">
        <v>622</v>
      </c>
      <c r="G4" s="208"/>
      <c r="H4" s="206"/>
      <c r="I4" s="206"/>
      <c r="J4" s="206"/>
      <c r="K4" s="206"/>
      <c r="L4" s="206"/>
    </row>
    <row r="5" spans="1:15" ht="24.75" customHeight="1">
      <c r="B5" s="209" t="s">
        <v>623</v>
      </c>
      <c r="C5" s="210" t="s">
        <v>624</v>
      </c>
      <c r="D5" s="211" t="s">
        <v>625</v>
      </c>
      <c r="E5" s="211" t="s">
        <v>626</v>
      </c>
      <c r="F5" s="211" t="s">
        <v>627</v>
      </c>
      <c r="G5" s="208"/>
      <c r="H5" s="206"/>
      <c r="I5" s="206"/>
      <c r="J5" s="206"/>
      <c r="K5" s="206"/>
      <c r="L5" s="206"/>
    </row>
    <row r="6" spans="1:15" ht="60" customHeight="1">
      <c r="B6" s="209" t="s">
        <v>628</v>
      </c>
      <c r="C6" s="210" t="s">
        <v>629</v>
      </c>
      <c r="D6" s="212" t="s">
        <v>630</v>
      </c>
      <c r="E6" s="212" t="s">
        <v>631</v>
      </c>
      <c r="F6" s="211" t="s">
        <v>627</v>
      </c>
      <c r="G6" s="208"/>
      <c r="H6" s="206"/>
      <c r="I6" s="206"/>
      <c r="J6" s="206"/>
      <c r="K6" s="206"/>
      <c r="L6" s="206"/>
      <c r="O6" s="213"/>
    </row>
    <row r="7" spans="1:15" ht="24.75" customHeight="1">
      <c r="B7" s="209" t="s">
        <v>632</v>
      </c>
      <c r="C7" s="214" t="s">
        <v>633</v>
      </c>
      <c r="D7" s="211" t="s">
        <v>634</v>
      </c>
      <c r="E7" s="211" t="s">
        <v>621</v>
      </c>
      <c r="F7" s="211" t="s">
        <v>627</v>
      </c>
      <c r="G7" s="208"/>
      <c r="H7" s="206"/>
      <c r="I7" s="206"/>
      <c r="J7" s="206"/>
      <c r="K7" s="206"/>
      <c r="L7" s="206"/>
    </row>
    <row r="8" spans="1:15" ht="24.75" customHeight="1">
      <c r="B8" s="209" t="s">
        <v>635</v>
      </c>
      <c r="C8" s="214" t="s">
        <v>636</v>
      </c>
      <c r="D8" s="211" t="s">
        <v>637</v>
      </c>
      <c r="E8" s="211" t="s">
        <v>638</v>
      </c>
      <c r="F8" s="211" t="s">
        <v>639</v>
      </c>
      <c r="G8" s="208"/>
      <c r="H8" s="206"/>
      <c r="I8" s="206"/>
      <c r="J8" s="206"/>
      <c r="K8" s="206"/>
      <c r="L8" s="206"/>
    </row>
    <row r="9" spans="1:15" ht="24.75" customHeight="1">
      <c r="B9" s="209" t="s">
        <v>640</v>
      </c>
      <c r="C9" s="214" t="s">
        <v>641</v>
      </c>
      <c r="D9" s="211" t="s">
        <v>637</v>
      </c>
      <c r="E9" s="211" t="s">
        <v>642</v>
      </c>
      <c r="F9" s="211" t="s">
        <v>643</v>
      </c>
      <c r="G9" s="208"/>
      <c r="H9" s="206"/>
      <c r="I9" s="206"/>
      <c r="J9" s="206"/>
      <c r="K9" s="206"/>
      <c r="L9" s="206"/>
    </row>
    <row r="10" spans="1:15" ht="24.75" customHeight="1">
      <c r="B10" s="209" t="s">
        <v>644</v>
      </c>
      <c r="C10" s="214" t="s">
        <v>645</v>
      </c>
      <c r="D10" s="211" t="s">
        <v>646</v>
      </c>
      <c r="E10" s="211" t="s">
        <v>647</v>
      </c>
      <c r="F10" s="211" t="s">
        <v>627</v>
      </c>
      <c r="G10" s="208"/>
      <c r="H10" s="206"/>
      <c r="I10" s="206"/>
      <c r="J10" s="206"/>
      <c r="K10" s="206"/>
      <c r="L10" s="206"/>
    </row>
    <row r="11" spans="1:15" ht="24.75" customHeight="1">
      <c r="B11" s="209" t="s">
        <v>648</v>
      </c>
      <c r="C11" s="214" t="s">
        <v>649</v>
      </c>
      <c r="D11" s="211" t="s">
        <v>650</v>
      </c>
      <c r="E11" s="211" t="s">
        <v>651</v>
      </c>
      <c r="F11" s="211" t="s">
        <v>652</v>
      </c>
      <c r="G11" s="208"/>
      <c r="H11" s="206"/>
      <c r="I11" s="206"/>
      <c r="J11" s="206"/>
      <c r="K11" s="206"/>
      <c r="L11" s="206"/>
    </row>
    <row r="12" spans="1:15" ht="24.75" customHeight="1">
      <c r="B12" s="209" t="s">
        <v>653</v>
      </c>
      <c r="C12" s="214" t="s">
        <v>654</v>
      </c>
      <c r="D12" s="211" t="s">
        <v>655</v>
      </c>
      <c r="E12" s="211" t="s">
        <v>642</v>
      </c>
      <c r="F12" s="211" t="s">
        <v>656</v>
      </c>
      <c r="G12" s="208"/>
      <c r="H12" s="206"/>
      <c r="I12" s="206"/>
      <c r="J12" s="206"/>
      <c r="K12" s="206"/>
      <c r="L12" s="206"/>
    </row>
    <row r="13" spans="1:15" ht="24.75" customHeight="1">
      <c r="B13" s="209" t="s">
        <v>657</v>
      </c>
      <c r="C13" s="214" t="s">
        <v>658</v>
      </c>
      <c r="D13" s="211" t="s">
        <v>659</v>
      </c>
      <c r="E13" s="211" t="s">
        <v>626</v>
      </c>
      <c r="F13" s="211" t="s">
        <v>656</v>
      </c>
      <c r="G13" s="208"/>
      <c r="H13" s="206"/>
      <c r="I13" s="206"/>
      <c r="J13" s="206"/>
      <c r="K13" s="206"/>
      <c r="L13" s="206"/>
    </row>
    <row r="14" spans="1:15" ht="24.75" customHeight="1">
      <c r="B14" s="209" t="s">
        <v>660</v>
      </c>
      <c r="C14" s="214" t="s">
        <v>661</v>
      </c>
      <c r="D14" s="211" t="s">
        <v>662</v>
      </c>
      <c r="E14" s="211" t="s">
        <v>626</v>
      </c>
      <c r="F14" s="211" t="s">
        <v>663</v>
      </c>
      <c r="G14" s="208"/>
      <c r="H14" s="206"/>
      <c r="I14" s="206"/>
      <c r="J14" s="206"/>
      <c r="K14" s="206"/>
      <c r="L14" s="206"/>
    </row>
    <row r="15" spans="1:15" ht="24.75" customHeight="1">
      <c r="B15" s="209" t="s">
        <v>664</v>
      </c>
      <c r="C15" s="214" t="s">
        <v>665</v>
      </c>
      <c r="D15" s="211" t="s">
        <v>666</v>
      </c>
      <c r="E15" s="211" t="s">
        <v>667</v>
      </c>
      <c r="F15" s="211" t="s">
        <v>656</v>
      </c>
      <c r="G15" s="208"/>
      <c r="H15" s="206"/>
      <c r="I15" s="206"/>
      <c r="J15" s="206"/>
      <c r="K15" s="206"/>
      <c r="L15" s="206"/>
    </row>
    <row r="16" spans="1:15" ht="24.75" customHeight="1">
      <c r="B16" s="209" t="s">
        <v>668</v>
      </c>
      <c r="C16" s="214" t="s">
        <v>669</v>
      </c>
      <c r="D16" s="211" t="s">
        <v>646</v>
      </c>
      <c r="E16" s="211" t="s">
        <v>642</v>
      </c>
      <c r="F16" s="211" t="s">
        <v>670</v>
      </c>
      <c r="G16" s="208"/>
      <c r="H16" s="206"/>
      <c r="I16" s="206"/>
      <c r="J16" s="206"/>
      <c r="K16" s="206"/>
      <c r="L16" s="206"/>
    </row>
    <row r="17" spans="2:14" ht="24.75" customHeight="1">
      <c r="B17" s="209" t="s">
        <v>671</v>
      </c>
      <c r="C17" s="214" t="s">
        <v>672</v>
      </c>
      <c r="D17" s="211" t="s">
        <v>673</v>
      </c>
      <c r="E17" s="211" t="s">
        <v>626</v>
      </c>
      <c r="F17" s="211" t="s">
        <v>656</v>
      </c>
      <c r="G17" s="208"/>
      <c r="H17" s="206"/>
      <c r="I17" s="206"/>
      <c r="J17" s="206"/>
      <c r="K17" s="206"/>
      <c r="L17" s="206"/>
    </row>
    <row r="18" spans="2:14" ht="24.75" customHeight="1">
      <c r="B18" s="209" t="s">
        <v>674</v>
      </c>
      <c r="C18" s="214" t="s">
        <v>675</v>
      </c>
      <c r="D18" s="211" t="s">
        <v>676</v>
      </c>
      <c r="E18" s="211" t="s">
        <v>621</v>
      </c>
      <c r="F18" s="211" t="s">
        <v>677</v>
      </c>
      <c r="G18" s="208"/>
      <c r="H18" s="206"/>
      <c r="I18" s="206"/>
      <c r="J18" s="206"/>
      <c r="K18" s="206"/>
      <c r="L18" s="206"/>
    </row>
    <row r="19" spans="2:14" ht="24.75" customHeight="1">
      <c r="B19" s="215" t="s">
        <v>678</v>
      </c>
      <c r="C19" s="216" t="s">
        <v>679</v>
      </c>
      <c r="D19" s="217" t="s">
        <v>662</v>
      </c>
      <c r="E19" s="217" t="s">
        <v>680</v>
      </c>
      <c r="F19" s="217" t="s">
        <v>677</v>
      </c>
      <c r="G19" s="208"/>
      <c r="H19" s="206"/>
      <c r="I19" s="206"/>
      <c r="J19" s="206"/>
      <c r="K19" s="206"/>
      <c r="L19" s="206"/>
    </row>
    <row r="20" spans="2:14" ht="24.75" customHeight="1">
      <c r="B20" s="209" t="s">
        <v>681</v>
      </c>
      <c r="C20" s="214" t="s">
        <v>682</v>
      </c>
      <c r="D20" s="211" t="s">
        <v>662</v>
      </c>
      <c r="E20" s="211" t="s">
        <v>621</v>
      </c>
      <c r="F20" s="211" t="s">
        <v>627</v>
      </c>
      <c r="G20" s="208"/>
      <c r="H20" s="206"/>
      <c r="I20" s="206"/>
      <c r="J20" s="206"/>
      <c r="K20" s="206"/>
      <c r="L20" s="206"/>
    </row>
    <row r="21" spans="2:14" ht="24.75" customHeight="1">
      <c r="B21" s="209" t="s">
        <v>683</v>
      </c>
      <c r="C21" s="214" t="s">
        <v>682</v>
      </c>
      <c r="D21" s="211" t="s">
        <v>646</v>
      </c>
      <c r="E21" s="211" t="s">
        <v>642</v>
      </c>
      <c r="F21" s="211" t="s">
        <v>627</v>
      </c>
      <c r="G21" s="208"/>
      <c r="H21" s="206"/>
      <c r="I21" s="206"/>
      <c r="J21" s="206"/>
      <c r="K21" s="206"/>
      <c r="L21" s="206"/>
    </row>
    <row r="22" spans="2:14" ht="24.75" customHeight="1">
      <c r="B22" s="209" t="s">
        <v>684</v>
      </c>
      <c r="C22" s="214" t="s">
        <v>682</v>
      </c>
      <c r="D22" s="211" t="s">
        <v>685</v>
      </c>
      <c r="E22" s="211" t="s">
        <v>626</v>
      </c>
      <c r="F22" s="211" t="s">
        <v>686</v>
      </c>
      <c r="G22" s="208"/>
      <c r="H22" s="206"/>
      <c r="I22" s="206"/>
      <c r="J22" s="206"/>
      <c r="K22" s="206"/>
      <c r="L22" s="206"/>
    </row>
    <row r="23" spans="2:14" ht="24.75" customHeight="1">
      <c r="B23" s="209" t="s">
        <v>687</v>
      </c>
      <c r="C23" s="214" t="s">
        <v>682</v>
      </c>
      <c r="D23" s="211" t="s">
        <v>662</v>
      </c>
      <c r="E23" s="211" t="s">
        <v>621</v>
      </c>
      <c r="F23" s="211" t="s">
        <v>686</v>
      </c>
      <c r="G23" s="208"/>
      <c r="H23" s="206"/>
      <c r="I23" s="206"/>
      <c r="J23" s="206"/>
      <c r="K23" s="206"/>
      <c r="L23" s="206"/>
    </row>
    <row r="24" spans="2:14" ht="24.75" customHeight="1">
      <c r="B24" s="209" t="s">
        <v>688</v>
      </c>
      <c r="C24" s="214" t="s">
        <v>689</v>
      </c>
      <c r="D24" s="211" t="s">
        <v>690</v>
      </c>
      <c r="E24" s="211" t="s">
        <v>691</v>
      </c>
      <c r="F24" s="211" t="s">
        <v>652</v>
      </c>
      <c r="G24" s="208"/>
      <c r="H24" s="206"/>
      <c r="I24" s="206"/>
      <c r="J24" s="206"/>
      <c r="K24" s="206"/>
      <c r="L24" s="206"/>
    </row>
    <row r="25" spans="2:14" ht="24.75" customHeight="1">
      <c r="B25" s="209" t="s">
        <v>692</v>
      </c>
      <c r="C25" s="214" t="s">
        <v>693</v>
      </c>
      <c r="D25" s="211" t="s">
        <v>694</v>
      </c>
      <c r="E25" s="211" t="s">
        <v>621</v>
      </c>
      <c r="F25" s="211" t="s">
        <v>695</v>
      </c>
      <c r="G25" s="208"/>
      <c r="H25" s="206"/>
      <c r="I25" s="206"/>
      <c r="J25" s="206"/>
      <c r="K25" s="206"/>
      <c r="L25" s="206"/>
    </row>
    <row r="26" spans="2:14" ht="24.75" customHeight="1">
      <c r="B26" s="209" t="s">
        <v>696</v>
      </c>
      <c r="C26" s="214" t="s">
        <v>693</v>
      </c>
      <c r="D26" s="211" t="s">
        <v>697</v>
      </c>
      <c r="E26" s="211" t="s">
        <v>621</v>
      </c>
      <c r="F26" s="211" t="s">
        <v>698</v>
      </c>
      <c r="G26" s="208"/>
      <c r="H26" s="206"/>
      <c r="I26" s="206"/>
      <c r="J26" s="206"/>
      <c r="K26" s="206"/>
      <c r="L26" s="206"/>
    </row>
    <row r="27" spans="2:14" ht="24.75" customHeight="1">
      <c r="B27" s="209" t="s">
        <v>699</v>
      </c>
      <c r="C27" s="214" t="s">
        <v>700</v>
      </c>
      <c r="D27" s="211" t="s">
        <v>659</v>
      </c>
      <c r="E27" s="211" t="s">
        <v>621</v>
      </c>
      <c r="F27" s="211" t="s">
        <v>701</v>
      </c>
      <c r="G27" s="208"/>
      <c r="H27" s="206"/>
      <c r="I27" s="206"/>
      <c r="J27" s="206"/>
      <c r="K27" s="206"/>
      <c r="L27" s="206"/>
    </row>
    <row r="28" spans="2:14" ht="24.75" customHeight="1">
      <c r="B28" s="209" t="s">
        <v>702</v>
      </c>
      <c r="C28" s="214" t="s">
        <v>703</v>
      </c>
      <c r="D28" s="211" t="s">
        <v>666</v>
      </c>
      <c r="E28" s="211" t="s">
        <v>680</v>
      </c>
      <c r="F28" s="211" t="s">
        <v>704</v>
      </c>
      <c r="G28" s="208"/>
      <c r="H28" s="206"/>
      <c r="I28" s="206"/>
      <c r="J28" s="206"/>
      <c r="K28" s="206"/>
      <c r="L28" s="206"/>
    </row>
    <row r="29" spans="2:14" ht="37.5" customHeight="1">
      <c r="B29" s="209" t="s">
        <v>705</v>
      </c>
      <c r="C29" s="214" t="s">
        <v>706</v>
      </c>
      <c r="D29" s="218" t="s">
        <v>707</v>
      </c>
      <c r="E29" s="212" t="s">
        <v>708</v>
      </c>
      <c r="F29" s="211" t="s">
        <v>627</v>
      </c>
      <c r="G29" s="219"/>
      <c r="H29" s="220"/>
      <c r="I29" s="206"/>
      <c r="J29" s="206"/>
      <c r="K29" s="206"/>
      <c r="L29" s="206"/>
    </row>
    <row r="30" spans="2:14" ht="39" customHeight="1">
      <c r="B30" s="542" t="s">
        <v>794</v>
      </c>
      <c r="C30" s="542"/>
      <c r="D30" s="542"/>
      <c r="E30" s="542"/>
      <c r="F30" s="542"/>
      <c r="G30" s="221"/>
      <c r="H30" s="221"/>
      <c r="I30" s="222"/>
      <c r="J30" s="222"/>
      <c r="K30" s="222"/>
      <c r="L30" s="222"/>
      <c r="M30" s="222"/>
      <c r="N30" s="219"/>
    </row>
    <row r="31" spans="2:14" ht="18.75">
      <c r="B31" s="223"/>
      <c r="C31" s="224"/>
      <c r="D31" s="219"/>
      <c r="E31" s="219"/>
      <c r="F31" s="219"/>
      <c r="G31" s="219"/>
      <c r="H31" s="219"/>
      <c r="I31" s="219"/>
      <c r="J31" s="219"/>
      <c r="K31" s="219"/>
      <c r="L31" s="219"/>
      <c r="M31" s="219"/>
      <c r="N31" s="206"/>
    </row>
    <row r="32" spans="2:14" ht="18.75">
      <c r="B32" s="223"/>
      <c r="C32" s="224"/>
      <c r="D32" s="219"/>
      <c r="E32" s="219"/>
      <c r="F32" s="219"/>
      <c r="G32" s="219"/>
      <c r="H32" s="219"/>
      <c r="I32" s="219"/>
      <c r="J32" s="219"/>
      <c r="K32" s="219"/>
      <c r="L32" s="219"/>
      <c r="M32" s="219"/>
      <c r="N32" s="206"/>
    </row>
  </sheetData>
  <mergeCells count="1">
    <mergeCell ref="B30:F30"/>
  </mergeCells>
  <phoneticPr fontId="2"/>
  <pageMargins left="0.62992125984251968" right="0.62992125984251968" top="0.74803149606299213" bottom="0.55118110236220474" header="0.31496062992125984" footer="0.31496062992125984"/>
  <pageSetup paperSize="9" firstPageNumber="39" orientation="portrait" useFirstPageNumber="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164"/>
  <sheetViews>
    <sheetView view="pageBreakPreview" topLeftCell="A166" zoomScaleNormal="100" zoomScaleSheetLayoutView="100" workbookViewId="0">
      <selection activeCell="O11" sqref="O11"/>
    </sheetView>
  </sheetViews>
  <sheetFormatPr defaultRowHeight="24.75" customHeight="1"/>
  <cols>
    <col min="1" max="1" width="1.75" style="201" customWidth="1"/>
    <col min="2" max="11" width="8.75" style="201" customWidth="1"/>
    <col min="12" max="12" width="1.75" style="201" customWidth="1"/>
    <col min="13" max="16384" width="9" style="201"/>
  </cols>
  <sheetData>
    <row r="1" spans="1:16" s="226" customFormat="1" ht="24.75" customHeight="1">
      <c r="A1" s="544" t="s">
        <v>709</v>
      </c>
      <c r="B1" s="544"/>
      <c r="C1" s="544"/>
      <c r="D1" s="544"/>
      <c r="E1" s="544"/>
      <c r="F1" s="544"/>
      <c r="G1" s="544"/>
      <c r="H1" s="544"/>
      <c r="I1" s="544"/>
      <c r="J1" s="544"/>
      <c r="K1" s="544"/>
      <c r="L1" s="544"/>
      <c r="M1" s="225"/>
      <c r="P1" s="225"/>
    </row>
    <row r="2" spans="1:16" ht="24.75" customHeight="1">
      <c r="B2" s="201" t="s">
        <v>710</v>
      </c>
    </row>
    <row r="18" spans="2:2" ht="24.75" customHeight="1">
      <c r="B18" s="227" t="s">
        <v>711</v>
      </c>
    </row>
    <row r="34" spans="1:16" s="226" customFormat="1" ht="24.75" customHeight="1">
      <c r="A34" s="543" t="s">
        <v>712</v>
      </c>
      <c r="B34" s="543"/>
      <c r="C34" s="543"/>
      <c r="D34" s="543"/>
      <c r="E34" s="543"/>
      <c r="F34" s="543"/>
      <c r="G34" s="543"/>
      <c r="H34" s="543"/>
      <c r="I34" s="543"/>
      <c r="J34" s="543"/>
      <c r="K34" s="543"/>
      <c r="L34" s="543"/>
      <c r="M34" s="225"/>
      <c r="P34" s="225"/>
    </row>
    <row r="35" spans="1:16" s="226" customFormat="1" ht="24.75" customHeight="1">
      <c r="B35" s="228" t="s">
        <v>713</v>
      </c>
      <c r="C35" s="228"/>
      <c r="D35" s="225"/>
      <c r="E35" s="225"/>
      <c r="F35" s="225"/>
      <c r="G35" s="225"/>
      <c r="H35" s="225"/>
      <c r="I35" s="225"/>
      <c r="J35" s="225"/>
      <c r="K35" s="225"/>
      <c r="L35" s="225"/>
      <c r="M35" s="225"/>
      <c r="P35" s="225"/>
    </row>
    <row r="36" spans="1:16" s="226" customFormat="1" ht="24.75" customHeight="1">
      <c r="B36" s="545" t="s">
        <v>253</v>
      </c>
      <c r="C36" s="410" t="s">
        <v>714</v>
      </c>
      <c r="D36" s="410" t="s">
        <v>258</v>
      </c>
      <c r="E36" s="225"/>
      <c r="F36" s="225"/>
      <c r="G36" s="225"/>
      <c r="H36" s="225"/>
      <c r="I36" s="225"/>
      <c r="J36" s="225"/>
      <c r="K36" s="225"/>
      <c r="L36" s="225"/>
      <c r="M36" s="225"/>
      <c r="P36" s="225"/>
    </row>
    <row r="37" spans="1:16" s="226" customFormat="1" ht="24.75" customHeight="1">
      <c r="B37" s="545"/>
      <c r="C37" s="410"/>
      <c r="D37" s="410"/>
      <c r="E37" s="225"/>
      <c r="F37" s="225"/>
      <c r="G37" s="225"/>
      <c r="H37" s="225"/>
      <c r="I37" s="225"/>
      <c r="J37" s="225"/>
      <c r="K37" s="225"/>
      <c r="L37" s="225"/>
      <c r="M37" s="225"/>
      <c r="P37" s="225"/>
    </row>
    <row r="38" spans="1:16" s="226" customFormat="1" ht="24.75" customHeight="1">
      <c r="B38" s="545"/>
      <c r="C38" s="410"/>
      <c r="D38" s="410"/>
      <c r="E38" s="225"/>
      <c r="F38" s="225"/>
      <c r="G38" s="225"/>
      <c r="H38" s="225"/>
      <c r="I38" s="225"/>
      <c r="J38" s="225"/>
      <c r="K38" s="225"/>
      <c r="L38" s="225"/>
      <c r="M38" s="225"/>
      <c r="P38" s="225"/>
    </row>
    <row r="39" spans="1:16" s="226" customFormat="1" ht="24.75" customHeight="1">
      <c r="B39" s="229" t="s">
        <v>201</v>
      </c>
      <c r="C39" s="230" t="s">
        <v>368</v>
      </c>
      <c r="D39" s="231" t="s">
        <v>715</v>
      </c>
      <c r="E39" s="225"/>
      <c r="F39" s="225"/>
      <c r="G39" s="225"/>
      <c r="H39" s="225"/>
      <c r="I39" s="225"/>
      <c r="J39" s="225"/>
      <c r="K39" s="225"/>
      <c r="L39" s="225"/>
      <c r="M39" s="225"/>
      <c r="P39" s="225"/>
    </row>
    <row r="40" spans="1:16" s="226" customFormat="1" ht="24.75" customHeight="1">
      <c r="B40" s="229" t="s">
        <v>202</v>
      </c>
      <c r="C40" s="307">
        <v>0.28999999999999998</v>
      </c>
      <c r="D40" s="231">
        <f>RANK(C40,$C$39:$C$65)</f>
        <v>5</v>
      </c>
      <c r="E40" s="225"/>
      <c r="F40" s="225"/>
      <c r="G40" s="225"/>
      <c r="H40" s="225"/>
      <c r="I40" s="225"/>
      <c r="J40" s="225"/>
      <c r="K40" s="225"/>
      <c r="L40" s="225"/>
      <c r="M40" s="225"/>
      <c r="P40" s="225"/>
    </row>
    <row r="41" spans="1:16" s="226" customFormat="1" ht="24.75" customHeight="1">
      <c r="B41" s="229" t="s">
        <v>203</v>
      </c>
      <c r="C41" s="230" t="s">
        <v>368</v>
      </c>
      <c r="D41" s="231" t="s">
        <v>715</v>
      </c>
      <c r="E41" s="225"/>
      <c r="F41" s="225"/>
      <c r="G41" s="225"/>
      <c r="H41" s="225"/>
      <c r="I41" s="225"/>
      <c r="J41" s="225"/>
      <c r="K41" s="225"/>
      <c r="L41" s="225"/>
      <c r="M41" s="225"/>
      <c r="P41" s="225"/>
    </row>
    <row r="42" spans="1:16" s="226" customFormat="1" ht="24.75" customHeight="1">
      <c r="B42" s="229" t="s">
        <v>204</v>
      </c>
      <c r="C42" s="230" t="s">
        <v>368</v>
      </c>
      <c r="D42" s="231" t="s">
        <v>715</v>
      </c>
      <c r="E42" s="225"/>
      <c r="F42" s="225"/>
      <c r="G42" s="225"/>
      <c r="H42" s="225"/>
      <c r="I42" s="225"/>
      <c r="J42" s="225"/>
      <c r="K42" s="225"/>
      <c r="L42" s="225"/>
      <c r="M42" s="225"/>
      <c r="P42" s="225"/>
    </row>
    <row r="43" spans="1:16" s="226" customFormat="1" ht="24.75" customHeight="1">
      <c r="B43" s="229" t="s">
        <v>205</v>
      </c>
      <c r="C43" s="230" t="s">
        <v>368</v>
      </c>
      <c r="D43" s="231" t="s">
        <v>715</v>
      </c>
      <c r="E43" s="225"/>
      <c r="F43" s="225"/>
      <c r="G43" s="225"/>
      <c r="H43" s="225"/>
      <c r="I43" s="225"/>
      <c r="J43" s="225"/>
      <c r="K43" s="225"/>
      <c r="L43" s="225"/>
      <c r="M43" s="225"/>
      <c r="P43" s="225"/>
    </row>
    <row r="44" spans="1:16" s="226" customFormat="1" ht="24.75" customHeight="1">
      <c r="B44" s="229" t="s">
        <v>206</v>
      </c>
      <c r="C44" s="230" t="s">
        <v>368</v>
      </c>
      <c r="D44" s="231" t="s">
        <v>715</v>
      </c>
      <c r="E44" s="225"/>
      <c r="F44" s="225"/>
      <c r="G44" s="225"/>
      <c r="H44" s="225"/>
      <c r="I44" s="225"/>
      <c r="J44" s="225"/>
      <c r="K44" s="225"/>
      <c r="L44" s="225"/>
      <c r="M44" s="225"/>
      <c r="P44" s="225"/>
    </row>
    <row r="45" spans="1:16" s="226" customFormat="1" ht="24.75" customHeight="1">
      <c r="B45" s="229" t="s">
        <v>207</v>
      </c>
      <c r="C45" s="307">
        <v>2.1000000000000001E-2</v>
      </c>
      <c r="D45" s="231">
        <f>RANK(C45,$C$39:$C$65)</f>
        <v>6</v>
      </c>
      <c r="E45" s="225"/>
      <c r="F45" s="225"/>
      <c r="G45" s="225"/>
      <c r="H45" s="225"/>
      <c r="I45" s="225"/>
      <c r="J45" s="225"/>
      <c r="K45" s="225"/>
      <c r="L45" s="225"/>
      <c r="M45" s="225"/>
      <c r="P45" s="225"/>
    </row>
    <row r="46" spans="1:16" s="226" customFormat="1" ht="24.75" customHeight="1">
      <c r="B46" s="229" t="s">
        <v>208</v>
      </c>
      <c r="C46" s="230" t="s">
        <v>368</v>
      </c>
      <c r="D46" s="231" t="s">
        <v>715</v>
      </c>
      <c r="E46" s="225"/>
      <c r="F46" s="225"/>
      <c r="G46" s="225"/>
      <c r="H46" s="225"/>
      <c r="I46" s="225"/>
      <c r="J46" s="225"/>
      <c r="K46" s="225"/>
      <c r="L46" s="225"/>
      <c r="M46" s="225"/>
      <c r="P46" s="225"/>
    </row>
    <row r="47" spans="1:16" s="226" customFormat="1" ht="24.75" customHeight="1">
      <c r="B47" s="229" t="s">
        <v>209</v>
      </c>
      <c r="C47" s="230" t="s">
        <v>368</v>
      </c>
      <c r="D47" s="231" t="s">
        <v>715</v>
      </c>
      <c r="E47" s="225"/>
      <c r="F47" s="225"/>
      <c r="G47" s="225"/>
      <c r="H47" s="225"/>
      <c r="I47" s="225"/>
      <c r="J47" s="225"/>
      <c r="K47" s="225"/>
      <c r="L47" s="225"/>
      <c r="M47" s="225"/>
      <c r="P47" s="225"/>
    </row>
    <row r="48" spans="1:16" s="226" customFormat="1" ht="24.75" customHeight="1">
      <c r="B48" s="229" t="s">
        <v>210</v>
      </c>
      <c r="C48" s="230" t="s">
        <v>368</v>
      </c>
      <c r="D48" s="231" t="s">
        <v>715</v>
      </c>
      <c r="E48" s="225"/>
      <c r="F48" s="225"/>
      <c r="G48" s="225"/>
      <c r="H48" s="225"/>
      <c r="I48" s="225"/>
      <c r="J48" s="225"/>
      <c r="K48" s="225"/>
      <c r="L48" s="225"/>
      <c r="M48" s="225"/>
      <c r="P48" s="225"/>
    </row>
    <row r="49" spans="2:16" s="226" customFormat="1" ht="24.75" customHeight="1">
      <c r="B49" s="229" t="s">
        <v>211</v>
      </c>
      <c r="C49" s="230" t="s">
        <v>368</v>
      </c>
      <c r="D49" s="231" t="s">
        <v>715</v>
      </c>
      <c r="E49" s="225"/>
      <c r="F49" s="225"/>
      <c r="G49" s="225"/>
      <c r="H49" s="225"/>
      <c r="I49" s="225"/>
      <c r="J49" s="225"/>
      <c r="K49" s="225"/>
      <c r="L49" s="225"/>
      <c r="M49" s="225"/>
      <c r="P49" s="225"/>
    </row>
    <row r="50" spans="2:16" s="226" customFormat="1" ht="24.75" customHeight="1">
      <c r="B50" s="229" t="s">
        <v>212</v>
      </c>
      <c r="C50" s="230" t="s">
        <v>368</v>
      </c>
      <c r="D50" s="231" t="s">
        <v>715</v>
      </c>
      <c r="E50" s="225"/>
      <c r="F50" s="225"/>
      <c r="G50" s="225"/>
      <c r="H50" s="225"/>
      <c r="I50" s="225"/>
      <c r="J50" s="225"/>
      <c r="K50" s="225"/>
      <c r="L50" s="225"/>
      <c r="M50" s="225"/>
      <c r="P50" s="225"/>
    </row>
    <row r="51" spans="2:16" s="226" customFormat="1" ht="24.75" customHeight="1">
      <c r="B51" s="229" t="s">
        <v>213</v>
      </c>
      <c r="C51" s="230" t="s">
        <v>368</v>
      </c>
      <c r="D51" s="231" t="s">
        <v>715</v>
      </c>
      <c r="E51" s="225"/>
      <c r="F51" s="225"/>
      <c r="G51" s="225"/>
      <c r="H51" s="225"/>
      <c r="I51" s="225"/>
      <c r="J51" s="225"/>
      <c r="K51" s="225"/>
      <c r="L51" s="225"/>
      <c r="M51" s="225"/>
      <c r="P51" s="225"/>
    </row>
    <row r="52" spans="2:16" s="226" customFormat="1" ht="24.75" customHeight="1">
      <c r="B52" s="229" t="s">
        <v>214</v>
      </c>
      <c r="C52" s="230" t="s">
        <v>368</v>
      </c>
      <c r="D52" s="231" t="s">
        <v>715</v>
      </c>
      <c r="E52" s="225"/>
      <c r="F52" s="225"/>
      <c r="G52" s="225"/>
      <c r="H52" s="225"/>
      <c r="I52" s="225"/>
      <c r="J52" s="225"/>
      <c r="K52" s="225"/>
      <c r="L52" s="225"/>
      <c r="M52" s="225"/>
      <c r="P52" s="225"/>
    </row>
    <row r="53" spans="2:16" s="226" customFormat="1" ht="24.75" customHeight="1">
      <c r="B53" s="229" t="s">
        <v>215</v>
      </c>
      <c r="C53" s="230" t="s">
        <v>368</v>
      </c>
      <c r="D53" s="231" t="s">
        <v>715</v>
      </c>
      <c r="E53" s="225"/>
      <c r="F53" s="225"/>
      <c r="G53" s="225"/>
      <c r="H53" s="225"/>
      <c r="I53" s="225"/>
      <c r="J53" s="225"/>
      <c r="K53" s="225"/>
      <c r="L53" s="225"/>
      <c r="M53" s="225"/>
      <c r="P53" s="225"/>
    </row>
    <row r="54" spans="2:16" s="226" customFormat="1" ht="24.75" customHeight="1">
      <c r="B54" s="232" t="s">
        <v>216</v>
      </c>
      <c r="C54" s="308">
        <v>3.3170000000000002</v>
      </c>
      <c r="D54" s="233">
        <f>RANK(C54,$C$39:$C$65)</f>
        <v>1</v>
      </c>
      <c r="E54" s="225"/>
      <c r="F54" s="225"/>
      <c r="G54" s="225"/>
      <c r="H54" s="225"/>
      <c r="I54" s="225"/>
      <c r="J54" s="225"/>
      <c r="K54" s="225"/>
      <c r="L54" s="225"/>
      <c r="M54" s="225"/>
      <c r="P54" s="225"/>
    </row>
    <row r="55" spans="2:16" s="226" customFormat="1" ht="24.75" customHeight="1">
      <c r="B55" s="229" t="s">
        <v>217</v>
      </c>
      <c r="C55" s="230" t="s">
        <v>368</v>
      </c>
      <c r="D55" s="231" t="s">
        <v>715</v>
      </c>
      <c r="E55" s="225"/>
      <c r="F55" s="225"/>
      <c r="G55" s="225"/>
      <c r="H55" s="225"/>
      <c r="I55" s="225"/>
      <c r="J55" s="225"/>
      <c r="K55" s="225"/>
      <c r="L55" s="225"/>
      <c r="M55" s="225"/>
      <c r="P55" s="225"/>
    </row>
    <row r="56" spans="2:16" s="226" customFormat="1" ht="24.75" customHeight="1">
      <c r="B56" s="229" t="s">
        <v>218</v>
      </c>
      <c r="C56" s="230" t="s">
        <v>368</v>
      </c>
      <c r="D56" s="231" t="s">
        <v>715</v>
      </c>
      <c r="E56" s="225"/>
      <c r="F56" s="225"/>
      <c r="G56" s="225"/>
      <c r="H56" s="225"/>
      <c r="I56" s="225"/>
      <c r="J56" s="225"/>
      <c r="K56" s="225"/>
      <c r="L56" s="225"/>
      <c r="M56" s="225"/>
      <c r="P56" s="225"/>
    </row>
    <row r="57" spans="2:16" s="226" customFormat="1" ht="24.75" customHeight="1">
      <c r="B57" s="229" t="s">
        <v>219</v>
      </c>
      <c r="C57" s="230" t="s">
        <v>368</v>
      </c>
      <c r="D57" s="231" t="s">
        <v>715</v>
      </c>
      <c r="E57" s="225"/>
      <c r="F57" s="225"/>
      <c r="G57" s="225"/>
      <c r="H57" s="225"/>
      <c r="I57" s="225"/>
      <c r="J57" s="225"/>
      <c r="K57" s="225"/>
      <c r="L57" s="225"/>
      <c r="M57" s="225"/>
      <c r="P57" s="225"/>
    </row>
    <row r="58" spans="2:16" s="226" customFormat="1" ht="24.75" customHeight="1">
      <c r="B58" s="229" t="s">
        <v>220</v>
      </c>
      <c r="C58" s="230" t="s">
        <v>368</v>
      </c>
      <c r="D58" s="231" t="s">
        <v>715</v>
      </c>
      <c r="E58" s="225"/>
      <c r="F58" s="225"/>
      <c r="G58" s="225"/>
      <c r="H58" s="225"/>
      <c r="I58" s="225"/>
      <c r="J58" s="225"/>
      <c r="K58" s="225"/>
      <c r="L58" s="225"/>
      <c r="M58" s="225"/>
      <c r="P58" s="225"/>
    </row>
    <row r="59" spans="2:16" s="226" customFormat="1" ht="24.75" customHeight="1">
      <c r="B59" s="229" t="s">
        <v>221</v>
      </c>
      <c r="C59" s="307">
        <v>0.99</v>
      </c>
      <c r="D59" s="231">
        <f>RANK(C59,$C$39:$C$65)</f>
        <v>3</v>
      </c>
      <c r="E59" s="225"/>
      <c r="F59" s="225"/>
      <c r="G59" s="225"/>
      <c r="H59" s="225"/>
      <c r="I59" s="225"/>
      <c r="J59" s="225"/>
      <c r="K59" s="225"/>
      <c r="L59" s="225"/>
      <c r="M59" s="225"/>
      <c r="P59" s="225"/>
    </row>
    <row r="60" spans="2:16" s="226" customFormat="1" ht="24.75" customHeight="1">
      <c r="B60" s="229" t="s">
        <v>222</v>
      </c>
      <c r="C60" s="230" t="s">
        <v>368</v>
      </c>
      <c r="D60" s="231" t="s">
        <v>715</v>
      </c>
      <c r="E60" s="225"/>
      <c r="F60" s="225"/>
      <c r="G60" s="225"/>
      <c r="H60" s="225"/>
      <c r="I60" s="225"/>
      <c r="J60" s="225"/>
      <c r="K60" s="225"/>
      <c r="L60" s="225"/>
      <c r="M60" s="225"/>
      <c r="P60" s="225"/>
    </row>
    <row r="61" spans="2:16" s="226" customFormat="1" ht="24.75" customHeight="1">
      <c r="B61" s="229" t="s">
        <v>223</v>
      </c>
      <c r="C61" s="230" t="s">
        <v>368</v>
      </c>
      <c r="D61" s="231" t="s">
        <v>715</v>
      </c>
      <c r="E61" s="225"/>
      <c r="F61" s="225"/>
      <c r="G61" s="225"/>
      <c r="H61" s="225"/>
      <c r="I61" s="225"/>
      <c r="J61" s="225"/>
      <c r="K61" s="225"/>
      <c r="L61" s="225"/>
      <c r="M61" s="225"/>
      <c r="P61" s="225"/>
    </row>
    <row r="62" spans="2:16" s="226" customFormat="1" ht="24.75" customHeight="1">
      <c r="B62" s="229" t="s">
        <v>224</v>
      </c>
      <c r="C62" s="307">
        <v>0.41699999999999998</v>
      </c>
      <c r="D62" s="231">
        <f>RANK(C62,$C$39:$C$65)</f>
        <v>4</v>
      </c>
      <c r="E62" s="225"/>
      <c r="F62" s="225"/>
      <c r="G62" s="225"/>
      <c r="H62" s="225"/>
      <c r="I62" s="225"/>
      <c r="J62" s="225"/>
      <c r="K62" s="225"/>
      <c r="L62" s="225"/>
      <c r="M62" s="225"/>
      <c r="P62" s="225"/>
    </row>
    <row r="63" spans="2:16" s="226" customFormat="1" ht="24.75" customHeight="1">
      <c r="B63" s="229" t="s">
        <v>225</v>
      </c>
      <c r="C63" s="230" t="s">
        <v>368</v>
      </c>
      <c r="D63" s="231" t="s">
        <v>716</v>
      </c>
      <c r="E63" s="225"/>
      <c r="F63" s="225"/>
      <c r="G63" s="225"/>
      <c r="H63" s="225"/>
      <c r="I63" s="225"/>
      <c r="J63" s="225"/>
      <c r="K63" s="225"/>
      <c r="L63" s="225"/>
      <c r="M63" s="225"/>
      <c r="P63" s="225"/>
    </row>
    <row r="64" spans="2:16" s="226" customFormat="1" ht="24.75" customHeight="1">
      <c r="B64" s="229" t="s">
        <v>226</v>
      </c>
      <c r="C64" s="230" t="s">
        <v>368</v>
      </c>
      <c r="D64" s="231" t="s">
        <v>716</v>
      </c>
      <c r="E64" s="225"/>
      <c r="F64" s="225"/>
      <c r="G64" s="225"/>
      <c r="H64" s="225"/>
      <c r="I64" s="225"/>
      <c r="J64" s="225"/>
      <c r="K64" s="225"/>
      <c r="L64" s="225"/>
      <c r="M64" s="225"/>
      <c r="P64" s="225"/>
    </row>
    <row r="65" spans="1:12" ht="24.75" customHeight="1">
      <c r="B65" s="229" t="s">
        <v>717</v>
      </c>
      <c r="C65" s="307">
        <v>2.101</v>
      </c>
      <c r="D65" s="231">
        <f>RANK(C65,$C$39:$C$65)</f>
        <v>2</v>
      </c>
    </row>
    <row r="66" spans="1:12" ht="24.75" customHeight="1">
      <c r="B66" s="234" t="s">
        <v>718</v>
      </c>
    </row>
    <row r="67" spans="1:12" ht="24.75" customHeight="1">
      <c r="A67" s="543" t="s">
        <v>719</v>
      </c>
      <c r="B67" s="543"/>
      <c r="C67" s="543"/>
      <c r="D67" s="543"/>
      <c r="E67" s="543"/>
      <c r="F67" s="543"/>
      <c r="G67" s="543"/>
      <c r="H67" s="543"/>
      <c r="I67" s="543"/>
      <c r="J67" s="543"/>
      <c r="K67" s="543"/>
      <c r="L67" s="543"/>
    </row>
    <row r="68" spans="1:12" ht="24.75" customHeight="1">
      <c r="A68" s="226"/>
      <c r="B68" s="228" t="s">
        <v>720</v>
      </c>
      <c r="C68" s="228"/>
      <c r="D68" s="225"/>
      <c r="E68" s="225"/>
      <c r="F68" s="225"/>
      <c r="G68" s="225"/>
      <c r="H68" s="225"/>
      <c r="I68" s="225"/>
      <c r="J68" s="225"/>
      <c r="K68" s="225"/>
      <c r="L68" s="225"/>
    </row>
    <row r="69" spans="1:12" ht="24.75" customHeight="1">
      <c r="A69" s="226"/>
      <c r="B69" s="545" t="s">
        <v>253</v>
      </c>
      <c r="C69" s="410" t="s">
        <v>721</v>
      </c>
      <c r="D69" s="410" t="s">
        <v>258</v>
      </c>
      <c r="E69" s="225"/>
      <c r="F69" s="225"/>
      <c r="G69" s="225"/>
      <c r="H69" s="225"/>
      <c r="I69" s="225"/>
      <c r="J69" s="225"/>
      <c r="K69" s="225"/>
      <c r="L69" s="225"/>
    </row>
    <row r="70" spans="1:12" ht="24.75" customHeight="1">
      <c r="A70" s="226"/>
      <c r="B70" s="545"/>
      <c r="C70" s="410"/>
      <c r="D70" s="410"/>
      <c r="E70" s="225"/>
      <c r="F70" s="225"/>
      <c r="G70" s="225"/>
      <c r="H70" s="225"/>
      <c r="I70" s="225"/>
      <c r="J70" s="225"/>
      <c r="K70" s="225"/>
      <c r="L70" s="225"/>
    </row>
    <row r="71" spans="1:12" ht="24.75" customHeight="1">
      <c r="A71" s="226"/>
      <c r="B71" s="545"/>
      <c r="C71" s="410"/>
      <c r="D71" s="410"/>
      <c r="E71" s="225"/>
      <c r="F71" s="225"/>
      <c r="G71" s="225"/>
      <c r="H71" s="225"/>
      <c r="I71" s="225"/>
      <c r="J71" s="225"/>
      <c r="K71" s="225"/>
      <c r="L71" s="225"/>
    </row>
    <row r="72" spans="1:12" ht="24.75" customHeight="1">
      <c r="A72" s="226"/>
      <c r="B72" s="229" t="s">
        <v>201</v>
      </c>
      <c r="C72" s="235" t="s">
        <v>368</v>
      </c>
      <c r="D72" s="231" t="s">
        <v>715</v>
      </c>
      <c r="E72" s="225"/>
      <c r="F72" s="225"/>
      <c r="G72" s="225"/>
      <c r="H72" s="225"/>
      <c r="I72" s="225"/>
      <c r="J72" s="225"/>
      <c r="K72" s="225"/>
      <c r="L72" s="225"/>
    </row>
    <row r="73" spans="1:12" ht="24.75" customHeight="1">
      <c r="A73" s="226"/>
      <c r="B73" s="229" t="s">
        <v>202</v>
      </c>
      <c r="C73" s="236">
        <v>1.1904761904761905</v>
      </c>
      <c r="D73" s="231">
        <f>RANK(C73,$C$72:$C$98)</f>
        <v>5</v>
      </c>
      <c r="E73" s="225"/>
      <c r="F73" s="225"/>
      <c r="G73" s="225"/>
      <c r="H73" s="225"/>
      <c r="I73" s="225"/>
      <c r="J73" s="225"/>
      <c r="K73" s="225"/>
      <c r="L73" s="225"/>
    </row>
    <row r="74" spans="1:12" ht="24.75" customHeight="1">
      <c r="A74" s="226"/>
      <c r="B74" s="229" t="s">
        <v>203</v>
      </c>
      <c r="C74" s="235" t="s">
        <v>368</v>
      </c>
      <c r="D74" s="231" t="s">
        <v>715</v>
      </c>
      <c r="E74" s="225"/>
      <c r="F74" s="225"/>
      <c r="G74" s="225"/>
      <c r="H74" s="225"/>
      <c r="I74" s="225"/>
      <c r="J74" s="225"/>
      <c r="K74" s="225"/>
      <c r="L74" s="225"/>
    </row>
    <row r="75" spans="1:12" ht="24.75" customHeight="1">
      <c r="A75" s="226"/>
      <c r="B75" s="229" t="s">
        <v>204</v>
      </c>
      <c r="C75" s="235" t="s">
        <v>368</v>
      </c>
      <c r="D75" s="231" t="s">
        <v>715</v>
      </c>
      <c r="E75" s="225"/>
      <c r="F75" s="225"/>
      <c r="G75" s="225"/>
      <c r="H75" s="225"/>
      <c r="I75" s="225"/>
      <c r="J75" s="225"/>
      <c r="K75" s="225"/>
      <c r="L75" s="225"/>
    </row>
    <row r="76" spans="1:12" ht="24.75" customHeight="1">
      <c r="A76" s="226"/>
      <c r="B76" s="229" t="s">
        <v>205</v>
      </c>
      <c r="C76" s="235" t="s">
        <v>368</v>
      </c>
      <c r="D76" s="231" t="s">
        <v>715</v>
      </c>
      <c r="E76" s="225"/>
      <c r="F76" s="225"/>
      <c r="G76" s="225"/>
      <c r="H76" s="225"/>
      <c r="I76" s="225"/>
      <c r="J76" s="225"/>
      <c r="K76" s="225"/>
      <c r="L76" s="225"/>
    </row>
    <row r="77" spans="1:12" ht="24.75" customHeight="1">
      <c r="A77" s="226"/>
      <c r="B77" s="229" t="s">
        <v>206</v>
      </c>
      <c r="C77" s="235" t="s">
        <v>368</v>
      </c>
      <c r="D77" s="231" t="s">
        <v>715</v>
      </c>
      <c r="E77" s="225"/>
      <c r="F77" s="225"/>
      <c r="G77" s="225"/>
      <c r="H77" s="225"/>
      <c r="I77" s="225"/>
      <c r="J77" s="225"/>
      <c r="K77" s="225"/>
      <c r="L77" s="225"/>
    </row>
    <row r="78" spans="1:12" ht="24.75" customHeight="1">
      <c r="A78" s="226"/>
      <c r="B78" s="229" t="s">
        <v>207</v>
      </c>
      <c r="C78" s="236">
        <v>0.12110726643598617</v>
      </c>
      <c r="D78" s="231">
        <f>RANK(C78,$C$72:$C$98)</f>
        <v>6</v>
      </c>
      <c r="E78" s="225"/>
      <c r="F78" s="225"/>
      <c r="G78" s="225"/>
      <c r="H78" s="225"/>
      <c r="I78" s="225"/>
      <c r="J78" s="225"/>
      <c r="K78" s="225"/>
      <c r="L78" s="225"/>
    </row>
    <row r="79" spans="1:12" ht="24.75" customHeight="1">
      <c r="A79" s="226"/>
      <c r="B79" s="229" t="s">
        <v>208</v>
      </c>
      <c r="C79" s="235" t="s">
        <v>368</v>
      </c>
      <c r="D79" s="231" t="s">
        <v>716</v>
      </c>
      <c r="E79" s="225"/>
      <c r="F79" s="225"/>
      <c r="G79" s="225"/>
      <c r="H79" s="225"/>
      <c r="I79" s="225"/>
      <c r="J79" s="225"/>
      <c r="K79" s="225"/>
      <c r="L79" s="225"/>
    </row>
    <row r="80" spans="1:12" ht="24.75" customHeight="1">
      <c r="A80" s="226"/>
      <c r="B80" s="229" t="s">
        <v>209</v>
      </c>
      <c r="C80" s="235" t="s">
        <v>368</v>
      </c>
      <c r="D80" s="231" t="s">
        <v>716</v>
      </c>
      <c r="E80" s="225"/>
      <c r="F80" s="225"/>
      <c r="G80" s="225"/>
      <c r="H80" s="225"/>
      <c r="I80" s="225"/>
      <c r="J80" s="225"/>
      <c r="K80" s="225"/>
      <c r="L80" s="225"/>
    </row>
    <row r="81" spans="1:12" ht="24.75" customHeight="1">
      <c r="A81" s="226"/>
      <c r="B81" s="229" t="s">
        <v>210</v>
      </c>
      <c r="C81" s="235" t="s">
        <v>368</v>
      </c>
      <c r="D81" s="231" t="s">
        <v>716</v>
      </c>
      <c r="E81" s="225"/>
      <c r="F81" s="225"/>
      <c r="G81" s="225"/>
      <c r="H81" s="225"/>
      <c r="I81" s="225"/>
      <c r="J81" s="225"/>
      <c r="K81" s="225"/>
      <c r="L81" s="225"/>
    </row>
    <row r="82" spans="1:12" ht="24.75" customHeight="1">
      <c r="A82" s="226"/>
      <c r="B82" s="229" t="s">
        <v>211</v>
      </c>
      <c r="C82" s="235" t="s">
        <v>368</v>
      </c>
      <c r="D82" s="231" t="s">
        <v>716</v>
      </c>
      <c r="E82" s="225"/>
      <c r="F82" s="225"/>
      <c r="G82" s="225"/>
      <c r="H82" s="225"/>
      <c r="I82" s="225"/>
      <c r="J82" s="225"/>
      <c r="K82" s="225"/>
      <c r="L82" s="225"/>
    </row>
    <row r="83" spans="1:12" ht="24.75" customHeight="1">
      <c r="A83" s="226"/>
      <c r="B83" s="229" t="s">
        <v>212</v>
      </c>
      <c r="C83" s="235" t="s">
        <v>368</v>
      </c>
      <c r="D83" s="231" t="s">
        <v>716</v>
      </c>
      <c r="E83" s="225"/>
      <c r="F83" s="225"/>
      <c r="G83" s="225"/>
      <c r="H83" s="225"/>
      <c r="I83" s="225"/>
      <c r="J83" s="225"/>
      <c r="K83" s="225"/>
      <c r="L83" s="225"/>
    </row>
    <row r="84" spans="1:12" ht="24.75" customHeight="1">
      <c r="A84" s="226"/>
      <c r="B84" s="229" t="s">
        <v>213</v>
      </c>
      <c r="C84" s="235" t="s">
        <v>368</v>
      </c>
      <c r="D84" s="231" t="s">
        <v>716</v>
      </c>
      <c r="E84" s="225"/>
      <c r="F84" s="225"/>
      <c r="G84" s="225"/>
      <c r="H84" s="225"/>
      <c r="I84" s="225"/>
      <c r="J84" s="225"/>
      <c r="K84" s="225"/>
      <c r="L84" s="225"/>
    </row>
    <row r="85" spans="1:12" ht="24.75" customHeight="1">
      <c r="A85" s="226"/>
      <c r="B85" s="229" t="s">
        <v>214</v>
      </c>
      <c r="C85" s="235" t="s">
        <v>368</v>
      </c>
      <c r="D85" s="231" t="s">
        <v>716</v>
      </c>
      <c r="E85" s="225"/>
      <c r="F85" s="225"/>
      <c r="G85" s="225"/>
      <c r="H85" s="225"/>
      <c r="I85" s="225"/>
      <c r="J85" s="225"/>
      <c r="K85" s="225"/>
      <c r="L85" s="225"/>
    </row>
    <row r="86" spans="1:12" ht="24.75" customHeight="1">
      <c r="A86" s="226"/>
      <c r="B86" s="229" t="s">
        <v>215</v>
      </c>
      <c r="C86" s="235" t="s">
        <v>368</v>
      </c>
      <c r="D86" s="231" t="s">
        <v>716</v>
      </c>
      <c r="E86" s="225"/>
      <c r="F86" s="225"/>
      <c r="G86" s="225"/>
      <c r="H86" s="225"/>
      <c r="I86" s="225"/>
      <c r="J86" s="225"/>
      <c r="K86" s="225"/>
      <c r="L86" s="225"/>
    </row>
    <row r="87" spans="1:12" ht="24.75" customHeight="1">
      <c r="A87" s="226"/>
      <c r="B87" s="232" t="s">
        <v>216</v>
      </c>
      <c r="C87" s="237">
        <v>32.647637795275593</v>
      </c>
      <c r="D87" s="233">
        <f>RANK(C87,$C$72:$C$98)</f>
        <v>1</v>
      </c>
      <c r="E87" s="225"/>
      <c r="F87" s="225"/>
      <c r="G87" s="225"/>
      <c r="H87" s="225"/>
      <c r="I87" s="225"/>
      <c r="J87" s="225"/>
      <c r="K87" s="225"/>
      <c r="L87" s="225"/>
    </row>
    <row r="88" spans="1:12" ht="24.75" customHeight="1">
      <c r="A88" s="226"/>
      <c r="B88" s="229" t="s">
        <v>217</v>
      </c>
      <c r="C88" s="235" t="s">
        <v>368</v>
      </c>
      <c r="D88" s="231" t="s">
        <v>716</v>
      </c>
      <c r="E88" s="225"/>
      <c r="F88" s="225"/>
      <c r="G88" s="225"/>
      <c r="H88" s="225"/>
      <c r="I88" s="225"/>
      <c r="J88" s="225"/>
      <c r="K88" s="225"/>
      <c r="L88" s="225"/>
    </row>
    <row r="89" spans="1:12" ht="24.75" customHeight="1">
      <c r="A89" s="226"/>
      <c r="B89" s="229" t="s">
        <v>218</v>
      </c>
      <c r="C89" s="235" t="s">
        <v>368</v>
      </c>
      <c r="D89" s="231" t="s">
        <v>716</v>
      </c>
      <c r="E89" s="225"/>
      <c r="F89" s="225"/>
      <c r="G89" s="225"/>
      <c r="H89" s="225"/>
      <c r="I89" s="225"/>
      <c r="J89" s="225"/>
      <c r="K89" s="225"/>
      <c r="L89" s="225"/>
    </row>
    <row r="90" spans="1:12" ht="24.75" customHeight="1">
      <c r="A90" s="226"/>
      <c r="B90" s="229" t="s">
        <v>219</v>
      </c>
      <c r="C90" s="235" t="s">
        <v>368</v>
      </c>
      <c r="D90" s="231" t="s">
        <v>716</v>
      </c>
      <c r="E90" s="225"/>
      <c r="F90" s="225"/>
      <c r="G90" s="225"/>
      <c r="H90" s="225"/>
      <c r="I90" s="225"/>
      <c r="J90" s="225"/>
      <c r="K90" s="225"/>
      <c r="L90" s="225"/>
    </row>
    <row r="91" spans="1:12" ht="24.75" customHeight="1">
      <c r="A91" s="226"/>
      <c r="B91" s="229" t="s">
        <v>220</v>
      </c>
      <c r="C91" s="235" t="s">
        <v>368</v>
      </c>
      <c r="D91" s="231" t="s">
        <v>716</v>
      </c>
      <c r="E91" s="225"/>
      <c r="F91" s="226"/>
      <c r="G91" s="225"/>
      <c r="H91" s="225"/>
      <c r="I91" s="225"/>
      <c r="J91" s="225"/>
      <c r="K91" s="225"/>
      <c r="L91" s="225"/>
    </row>
    <row r="92" spans="1:12" ht="24.75" customHeight="1">
      <c r="A92" s="226"/>
      <c r="B92" s="229" t="s">
        <v>221</v>
      </c>
      <c r="C92" s="236">
        <v>6.462140992167102</v>
      </c>
      <c r="D92" s="231">
        <f>RANK(C92,$C$72:$C$98)</f>
        <v>3</v>
      </c>
      <c r="E92" s="225"/>
      <c r="F92" s="226"/>
      <c r="G92" s="225"/>
      <c r="H92" s="225"/>
      <c r="I92" s="225"/>
      <c r="J92" s="225"/>
      <c r="K92" s="225"/>
      <c r="L92" s="225"/>
    </row>
    <row r="93" spans="1:12" ht="24.75" customHeight="1">
      <c r="A93" s="226"/>
      <c r="B93" s="229" t="s">
        <v>222</v>
      </c>
      <c r="C93" s="235" t="s">
        <v>368</v>
      </c>
      <c r="D93" s="231" t="s">
        <v>716</v>
      </c>
      <c r="E93" s="225"/>
      <c r="F93" s="226"/>
      <c r="G93" s="225"/>
      <c r="H93" s="225"/>
      <c r="I93" s="225"/>
      <c r="J93" s="225"/>
      <c r="K93" s="225"/>
      <c r="L93" s="225"/>
    </row>
    <row r="94" spans="1:12" ht="24.75" customHeight="1">
      <c r="A94" s="226"/>
      <c r="B94" s="229" t="s">
        <v>223</v>
      </c>
      <c r="C94" s="235" t="s">
        <v>368</v>
      </c>
      <c r="D94" s="231" t="s">
        <v>716</v>
      </c>
      <c r="E94" s="225"/>
      <c r="F94" s="226"/>
      <c r="G94" s="225"/>
      <c r="H94" s="225"/>
      <c r="I94" s="225"/>
      <c r="J94" s="225"/>
      <c r="K94" s="225"/>
      <c r="L94" s="225"/>
    </row>
    <row r="95" spans="1:12" ht="24.75" customHeight="1">
      <c r="A95" s="226"/>
      <c r="B95" s="229" t="s">
        <v>224</v>
      </c>
      <c r="C95" s="236">
        <v>4.212121212121211</v>
      </c>
      <c r="D95" s="231">
        <f>RANK(C95,$C$72:$C$98)</f>
        <v>4</v>
      </c>
      <c r="E95" s="225"/>
      <c r="F95" s="225"/>
      <c r="G95" s="225"/>
      <c r="H95" s="225"/>
      <c r="I95" s="225"/>
      <c r="J95" s="225"/>
      <c r="K95" s="225"/>
      <c r="L95" s="225"/>
    </row>
    <row r="96" spans="1:12" ht="24.75" customHeight="1">
      <c r="A96" s="226"/>
      <c r="B96" s="229" t="s">
        <v>225</v>
      </c>
      <c r="C96" s="235" t="s">
        <v>368</v>
      </c>
      <c r="D96" s="231" t="s">
        <v>716</v>
      </c>
      <c r="E96" s="225"/>
      <c r="F96" s="225"/>
      <c r="G96" s="225"/>
      <c r="H96" s="225"/>
      <c r="I96" s="225"/>
      <c r="J96" s="225"/>
      <c r="K96" s="225"/>
      <c r="L96" s="225"/>
    </row>
    <row r="97" spans="1:12" ht="24.75" customHeight="1">
      <c r="A97" s="226"/>
      <c r="B97" s="229" t="s">
        <v>226</v>
      </c>
      <c r="C97" s="235" t="s">
        <v>368</v>
      </c>
      <c r="D97" s="231" t="s">
        <v>716</v>
      </c>
      <c r="E97" s="225"/>
      <c r="F97" s="225"/>
      <c r="G97" s="225"/>
      <c r="H97" s="225"/>
      <c r="I97" s="225"/>
      <c r="J97" s="225"/>
      <c r="K97" s="225"/>
      <c r="L97" s="225"/>
    </row>
    <row r="98" spans="1:12" ht="24.75" customHeight="1">
      <c r="B98" s="229" t="s">
        <v>722</v>
      </c>
      <c r="C98" s="236">
        <v>12.468842729970325</v>
      </c>
      <c r="D98" s="231">
        <f>RANK(C98,$C$72:$C$98)</f>
        <v>2</v>
      </c>
    </row>
    <row r="99" spans="1:12" ht="24.75" customHeight="1">
      <c r="B99" s="226" t="s">
        <v>723</v>
      </c>
    </row>
    <row r="100" spans="1:12" ht="24.75" customHeight="1">
      <c r="A100" s="543"/>
      <c r="B100" s="543"/>
      <c r="C100" s="543"/>
      <c r="D100" s="543"/>
      <c r="E100" s="543"/>
      <c r="F100" s="543"/>
      <c r="G100" s="543"/>
      <c r="H100" s="543"/>
      <c r="I100" s="543"/>
      <c r="J100" s="543"/>
      <c r="K100" s="543"/>
      <c r="L100" s="543"/>
    </row>
    <row r="101" spans="1:12" ht="24.75" customHeight="1">
      <c r="A101" s="226"/>
      <c r="B101" s="546" t="s">
        <v>774</v>
      </c>
      <c r="C101" s="546"/>
      <c r="D101" s="546"/>
      <c r="E101" s="225"/>
      <c r="F101" s="225"/>
      <c r="G101" s="225"/>
      <c r="H101" s="225"/>
      <c r="I101" s="225"/>
      <c r="J101" s="225"/>
      <c r="K101" s="225"/>
      <c r="L101" s="225"/>
    </row>
    <row r="102" spans="1:12" ht="24.75" customHeight="1">
      <c r="A102" s="226"/>
      <c r="B102" s="545" t="s">
        <v>253</v>
      </c>
      <c r="C102" s="410" t="s">
        <v>757</v>
      </c>
      <c r="D102" s="410" t="s">
        <v>258</v>
      </c>
      <c r="E102" s="225"/>
      <c r="F102" s="225"/>
      <c r="G102" s="225"/>
      <c r="H102" s="225"/>
      <c r="I102" s="225"/>
      <c r="J102" s="225"/>
      <c r="K102" s="225"/>
      <c r="L102" s="225"/>
    </row>
    <row r="103" spans="1:12" ht="24.75" customHeight="1">
      <c r="A103" s="226"/>
      <c r="B103" s="545"/>
      <c r="C103" s="410"/>
      <c r="D103" s="410"/>
      <c r="E103" s="225"/>
      <c r="F103" s="225"/>
      <c r="G103" s="225"/>
      <c r="H103" s="225"/>
      <c r="I103" s="225"/>
      <c r="J103" s="225"/>
      <c r="K103" s="225"/>
      <c r="L103" s="225"/>
    </row>
    <row r="104" spans="1:12" ht="24.75" customHeight="1">
      <c r="A104" s="226"/>
      <c r="B104" s="545"/>
      <c r="C104" s="410"/>
      <c r="D104" s="410"/>
      <c r="E104" s="225"/>
      <c r="F104" s="225"/>
      <c r="G104" s="225"/>
      <c r="H104" s="225"/>
      <c r="I104" s="225"/>
      <c r="J104" s="225"/>
      <c r="K104" s="225"/>
      <c r="L104" s="225"/>
    </row>
    <row r="105" spans="1:12" ht="24.75" customHeight="1">
      <c r="A105" s="226"/>
      <c r="B105" s="229" t="s">
        <v>201</v>
      </c>
      <c r="C105" s="238">
        <v>186.38</v>
      </c>
      <c r="D105" s="231">
        <f>RANK(C105,$C$105:$C$131)</f>
        <v>1</v>
      </c>
      <c r="E105" s="225"/>
      <c r="F105" s="225"/>
      <c r="G105" s="225"/>
      <c r="H105" s="225"/>
      <c r="I105" s="225"/>
      <c r="J105" s="225"/>
      <c r="K105" s="225"/>
      <c r="L105" s="225"/>
    </row>
    <row r="106" spans="1:12" ht="24.75" customHeight="1">
      <c r="A106" s="226"/>
      <c r="B106" s="229" t="s">
        <v>202</v>
      </c>
      <c r="C106" s="238">
        <v>24.07</v>
      </c>
      <c r="D106" s="231">
        <f>RANK(C106,$C$105:$C$131)</f>
        <v>7</v>
      </c>
      <c r="E106" s="225"/>
      <c r="F106" s="225"/>
      <c r="G106" s="225"/>
      <c r="H106" s="225"/>
      <c r="I106" s="225"/>
      <c r="J106" s="225"/>
      <c r="K106" s="225"/>
      <c r="L106" s="225"/>
    </row>
    <row r="107" spans="1:12" ht="24.75" customHeight="1">
      <c r="A107" s="226"/>
      <c r="B107" s="229" t="s">
        <v>203</v>
      </c>
      <c r="C107" s="238">
        <v>10.98</v>
      </c>
      <c r="D107" s="231">
        <f t="shared" ref="D107:D130" si="0">RANK(C107,$C$105:$C$131)</f>
        <v>21</v>
      </c>
      <c r="E107" s="225"/>
      <c r="F107" s="225"/>
      <c r="G107" s="225"/>
      <c r="H107" s="225"/>
      <c r="I107" s="225"/>
      <c r="J107" s="225"/>
      <c r="K107" s="225"/>
      <c r="L107" s="225"/>
    </row>
    <row r="108" spans="1:12" ht="24.75" customHeight="1">
      <c r="A108" s="226"/>
      <c r="B108" s="229" t="s">
        <v>204</v>
      </c>
      <c r="C108" s="238">
        <v>16.420000000000002</v>
      </c>
      <c r="D108" s="231">
        <f t="shared" si="0"/>
        <v>14</v>
      </c>
      <c r="E108" s="225"/>
      <c r="F108" s="225"/>
      <c r="G108" s="225"/>
      <c r="H108" s="225"/>
      <c r="I108" s="225"/>
      <c r="J108" s="225"/>
      <c r="K108" s="225"/>
      <c r="L108" s="225"/>
    </row>
    <row r="109" spans="1:12" ht="24.75" customHeight="1">
      <c r="A109" s="226"/>
      <c r="B109" s="229" t="s">
        <v>205</v>
      </c>
      <c r="C109" s="238">
        <v>103.31</v>
      </c>
      <c r="D109" s="231">
        <f t="shared" si="0"/>
        <v>2</v>
      </c>
      <c r="E109" s="225"/>
      <c r="F109" s="225"/>
      <c r="G109" s="225"/>
      <c r="H109" s="225"/>
      <c r="I109" s="225"/>
      <c r="J109" s="225"/>
      <c r="K109" s="225"/>
      <c r="L109" s="225"/>
    </row>
    <row r="110" spans="1:12" ht="24.75" customHeight="1">
      <c r="A110" s="226"/>
      <c r="B110" s="229" t="s">
        <v>206</v>
      </c>
      <c r="C110" s="238">
        <v>29.43</v>
      </c>
      <c r="D110" s="231">
        <f t="shared" si="0"/>
        <v>5</v>
      </c>
      <c r="E110" s="225"/>
      <c r="F110" s="225"/>
      <c r="G110" s="225"/>
      <c r="H110" s="225"/>
      <c r="I110" s="225"/>
      <c r="J110" s="225"/>
      <c r="K110" s="225"/>
      <c r="L110" s="225"/>
    </row>
    <row r="111" spans="1:12" ht="24.75" customHeight="1">
      <c r="A111" s="226"/>
      <c r="B111" s="229" t="s">
        <v>207</v>
      </c>
      <c r="C111" s="238">
        <v>17.318999999999999</v>
      </c>
      <c r="D111" s="231">
        <f t="shared" si="0"/>
        <v>12</v>
      </c>
      <c r="E111" s="225"/>
      <c r="F111" s="225"/>
      <c r="G111" s="225"/>
      <c r="H111" s="225"/>
      <c r="I111" s="225"/>
      <c r="J111" s="225"/>
      <c r="K111" s="225"/>
      <c r="L111" s="225"/>
    </row>
    <row r="112" spans="1:12" ht="24.75" customHeight="1">
      <c r="A112" s="226"/>
      <c r="B112" s="229" t="s">
        <v>208</v>
      </c>
      <c r="C112" s="238">
        <v>21.58</v>
      </c>
      <c r="D112" s="231">
        <f t="shared" si="0"/>
        <v>8</v>
      </c>
      <c r="E112" s="225"/>
      <c r="F112" s="225"/>
      <c r="G112" s="225"/>
      <c r="H112" s="225"/>
      <c r="I112" s="225"/>
      <c r="J112" s="225"/>
      <c r="K112" s="225"/>
      <c r="L112" s="225"/>
    </row>
    <row r="113" spans="1:12" ht="24.75" customHeight="1">
      <c r="A113" s="226"/>
      <c r="B113" s="229" t="s">
        <v>209</v>
      </c>
      <c r="C113" s="238">
        <v>71.55</v>
      </c>
      <c r="D113" s="231">
        <f t="shared" si="0"/>
        <v>4</v>
      </c>
      <c r="E113" s="225"/>
      <c r="F113" s="225"/>
      <c r="G113" s="225"/>
      <c r="H113" s="225"/>
      <c r="I113" s="225"/>
      <c r="J113" s="225"/>
      <c r="K113" s="225"/>
      <c r="L113" s="225"/>
    </row>
    <row r="114" spans="1:12" ht="24.75" customHeight="1">
      <c r="A114" s="226"/>
      <c r="B114" s="229" t="s">
        <v>210</v>
      </c>
      <c r="C114" s="238">
        <v>11.3</v>
      </c>
      <c r="D114" s="231">
        <f t="shared" si="0"/>
        <v>20</v>
      </c>
      <c r="E114" s="225"/>
      <c r="F114" s="225"/>
      <c r="G114" s="225"/>
      <c r="H114" s="225"/>
      <c r="I114" s="225"/>
      <c r="J114" s="225"/>
      <c r="K114" s="225"/>
      <c r="L114" s="225"/>
    </row>
    <row r="115" spans="1:12" ht="24.75" customHeight="1">
      <c r="A115" s="226"/>
      <c r="B115" s="229" t="s">
        <v>211</v>
      </c>
      <c r="C115" s="238">
        <v>20.51</v>
      </c>
      <c r="D115" s="231">
        <f t="shared" si="0"/>
        <v>10</v>
      </c>
      <c r="E115" s="225"/>
      <c r="F115" s="225"/>
      <c r="G115" s="225"/>
      <c r="H115" s="225"/>
      <c r="I115" s="225"/>
      <c r="J115" s="225"/>
      <c r="K115" s="225"/>
      <c r="L115" s="225"/>
    </row>
    <row r="116" spans="1:12" ht="24.75" customHeight="1">
      <c r="A116" s="226"/>
      <c r="B116" s="229" t="s">
        <v>212</v>
      </c>
      <c r="C116" s="238">
        <v>27.55</v>
      </c>
      <c r="D116" s="231">
        <f t="shared" si="0"/>
        <v>6</v>
      </c>
      <c r="E116" s="225"/>
      <c r="F116" s="225"/>
      <c r="G116" s="225"/>
      <c r="H116" s="225"/>
      <c r="I116" s="225"/>
      <c r="J116" s="225"/>
      <c r="K116" s="225"/>
      <c r="L116" s="225"/>
    </row>
    <row r="117" spans="1:12" ht="24.75" customHeight="1">
      <c r="A117" s="226"/>
      <c r="B117" s="229" t="s">
        <v>213</v>
      </c>
      <c r="C117" s="238">
        <v>17.14</v>
      </c>
      <c r="D117" s="231">
        <f t="shared" si="0"/>
        <v>13</v>
      </c>
      <c r="E117" s="225"/>
      <c r="F117" s="225"/>
      <c r="G117" s="225"/>
      <c r="H117" s="225"/>
      <c r="I117" s="225"/>
      <c r="J117" s="225"/>
      <c r="K117" s="225"/>
      <c r="L117" s="225"/>
    </row>
    <row r="118" spans="1:12" ht="24.75" customHeight="1">
      <c r="A118" s="226"/>
      <c r="B118" s="229" t="s">
        <v>214</v>
      </c>
      <c r="C118" s="238">
        <v>11.46</v>
      </c>
      <c r="D118" s="231">
        <f t="shared" si="0"/>
        <v>19</v>
      </c>
      <c r="E118" s="225"/>
      <c r="F118" s="225"/>
      <c r="G118" s="225"/>
      <c r="H118" s="225"/>
      <c r="I118" s="225"/>
      <c r="J118" s="225"/>
      <c r="K118" s="225"/>
      <c r="L118" s="225"/>
    </row>
    <row r="119" spans="1:12" ht="24.75" customHeight="1">
      <c r="A119" s="226"/>
      <c r="B119" s="229" t="s">
        <v>215</v>
      </c>
      <c r="C119" s="238">
        <v>8.15</v>
      </c>
      <c r="D119" s="231">
        <f t="shared" si="0"/>
        <v>24</v>
      </c>
      <c r="E119" s="225"/>
      <c r="F119" s="225"/>
      <c r="G119" s="225"/>
      <c r="H119" s="225"/>
      <c r="I119" s="225"/>
      <c r="J119" s="225"/>
      <c r="K119" s="225"/>
      <c r="L119" s="225"/>
    </row>
    <row r="120" spans="1:12" ht="24.75" customHeight="1">
      <c r="A120" s="226"/>
      <c r="B120" s="232" t="s">
        <v>216</v>
      </c>
      <c r="C120" s="239">
        <v>6.843</v>
      </c>
      <c r="D120" s="233">
        <f t="shared" si="0"/>
        <v>25</v>
      </c>
      <c r="E120" s="225"/>
      <c r="F120" s="225"/>
      <c r="G120" s="225"/>
      <c r="H120" s="225"/>
      <c r="I120" s="225"/>
      <c r="J120" s="225"/>
      <c r="K120" s="225"/>
      <c r="L120" s="225"/>
    </row>
    <row r="121" spans="1:12" ht="24.75" customHeight="1">
      <c r="A121" s="226"/>
      <c r="B121" s="229" t="s">
        <v>217</v>
      </c>
      <c r="C121" s="238">
        <v>6.39</v>
      </c>
      <c r="D121" s="231">
        <f t="shared" si="0"/>
        <v>26</v>
      </c>
      <c r="E121" s="225"/>
      <c r="F121" s="225"/>
      <c r="G121" s="225"/>
      <c r="H121" s="225"/>
      <c r="I121" s="225"/>
      <c r="J121" s="225"/>
      <c r="K121" s="225"/>
      <c r="L121" s="225"/>
    </row>
    <row r="122" spans="1:12" ht="24.75" customHeight="1">
      <c r="A122" s="226"/>
      <c r="B122" s="229" t="s">
        <v>218</v>
      </c>
      <c r="C122" s="238">
        <v>13.42</v>
      </c>
      <c r="D122" s="231">
        <f t="shared" si="0"/>
        <v>17</v>
      </c>
      <c r="E122" s="225"/>
      <c r="F122" s="225"/>
      <c r="G122" s="225"/>
      <c r="H122" s="225"/>
      <c r="I122" s="225"/>
      <c r="J122" s="225"/>
      <c r="K122" s="225"/>
      <c r="L122" s="225"/>
    </row>
    <row r="123" spans="1:12" ht="24.75" customHeight="1">
      <c r="A123" s="226"/>
      <c r="B123" s="229" t="s">
        <v>219</v>
      </c>
      <c r="C123" s="238">
        <v>10.23</v>
      </c>
      <c r="D123" s="231">
        <f t="shared" si="0"/>
        <v>22</v>
      </c>
      <c r="E123" s="225"/>
      <c r="F123" s="225"/>
      <c r="G123" s="225"/>
      <c r="H123" s="225"/>
      <c r="I123" s="225"/>
      <c r="J123" s="225"/>
      <c r="K123" s="225"/>
      <c r="L123" s="225"/>
    </row>
    <row r="124" spans="1:12" ht="24.75" customHeight="1">
      <c r="A124" s="226"/>
      <c r="B124" s="229" t="s">
        <v>220</v>
      </c>
      <c r="C124" s="238">
        <v>12.88</v>
      </c>
      <c r="D124" s="231">
        <f t="shared" si="0"/>
        <v>18</v>
      </c>
      <c r="E124" s="225"/>
      <c r="F124" s="225"/>
      <c r="G124" s="225"/>
      <c r="H124" s="225"/>
      <c r="I124" s="225"/>
      <c r="J124" s="225"/>
      <c r="K124" s="225"/>
      <c r="L124" s="225"/>
    </row>
    <row r="125" spans="1:12" ht="24.75" customHeight="1">
      <c r="A125" s="226"/>
      <c r="B125" s="229" t="s">
        <v>221</v>
      </c>
      <c r="C125" s="238">
        <v>14.33</v>
      </c>
      <c r="D125" s="231">
        <f t="shared" si="0"/>
        <v>16</v>
      </c>
      <c r="E125" s="225"/>
      <c r="F125" s="225"/>
      <c r="G125" s="225"/>
      <c r="H125" s="225"/>
      <c r="I125" s="225"/>
      <c r="J125" s="225"/>
      <c r="K125" s="225"/>
      <c r="L125" s="225"/>
    </row>
    <row r="126" spans="1:12" ht="24.75" customHeight="1">
      <c r="A126" s="226"/>
      <c r="B126" s="229" t="s">
        <v>222</v>
      </c>
      <c r="C126" s="238">
        <v>21.01</v>
      </c>
      <c r="D126" s="231">
        <f t="shared" si="0"/>
        <v>9</v>
      </c>
      <c r="E126" s="225"/>
      <c r="F126" s="225"/>
      <c r="G126" s="225"/>
      <c r="H126" s="225"/>
      <c r="I126" s="225"/>
      <c r="J126" s="225"/>
      <c r="K126" s="225"/>
      <c r="L126" s="225"/>
    </row>
    <row r="127" spans="1:12" ht="24.75" customHeight="1">
      <c r="A127" s="226"/>
      <c r="B127" s="229" t="s">
        <v>223</v>
      </c>
      <c r="C127" s="238">
        <v>17.97</v>
      </c>
      <c r="D127" s="231">
        <f t="shared" si="0"/>
        <v>11</v>
      </c>
      <c r="E127" s="225"/>
      <c r="F127" s="225"/>
      <c r="G127" s="225"/>
      <c r="H127" s="225"/>
      <c r="I127" s="225"/>
      <c r="J127" s="225"/>
      <c r="K127" s="225"/>
      <c r="L127" s="225"/>
    </row>
    <row r="128" spans="1:12" ht="24.75" customHeight="1">
      <c r="A128" s="226"/>
      <c r="B128" s="229" t="s">
        <v>224</v>
      </c>
      <c r="C128" s="238">
        <v>9.4830000000000005</v>
      </c>
      <c r="D128" s="231">
        <f t="shared" si="0"/>
        <v>23</v>
      </c>
      <c r="E128" s="225"/>
      <c r="F128" s="225"/>
      <c r="G128" s="225"/>
      <c r="H128" s="225"/>
      <c r="I128" s="225"/>
      <c r="J128" s="225"/>
      <c r="K128" s="225"/>
      <c r="L128" s="225"/>
    </row>
    <row r="129" spans="1:12" ht="24.75" customHeight="1">
      <c r="A129" s="226"/>
      <c r="B129" s="229" t="s">
        <v>225</v>
      </c>
      <c r="C129" s="238">
        <v>73.47</v>
      </c>
      <c r="D129" s="231">
        <f t="shared" si="0"/>
        <v>3</v>
      </c>
      <c r="E129" s="225"/>
      <c r="F129" s="225"/>
      <c r="G129" s="225"/>
      <c r="H129" s="225"/>
      <c r="I129" s="225"/>
      <c r="J129" s="225"/>
      <c r="K129" s="225"/>
      <c r="L129" s="225"/>
    </row>
    <row r="130" spans="1:12" ht="24.75" customHeight="1">
      <c r="A130" s="226"/>
      <c r="B130" s="229" t="s">
        <v>226</v>
      </c>
      <c r="C130" s="238">
        <v>15.75</v>
      </c>
      <c r="D130" s="231">
        <f t="shared" si="0"/>
        <v>15</v>
      </c>
      <c r="E130" s="225"/>
      <c r="F130" s="225"/>
      <c r="G130" s="225"/>
      <c r="H130" s="225"/>
      <c r="I130" s="225"/>
      <c r="J130" s="225"/>
      <c r="K130" s="225"/>
      <c r="L130" s="225"/>
    </row>
    <row r="131" spans="1:12" ht="24.75" customHeight="1">
      <c r="B131" s="234" t="s">
        <v>802</v>
      </c>
      <c r="C131" s="309"/>
      <c r="D131" s="310"/>
    </row>
    <row r="132" spans="1:12" ht="24.75" customHeight="1">
      <c r="B132" s="240"/>
      <c r="C132" s="241"/>
      <c r="D132" s="241"/>
    </row>
    <row r="134" spans="1:12" ht="24.75" customHeight="1" thickBot="1">
      <c r="B134" s="349" t="s">
        <v>770</v>
      </c>
      <c r="C134" s="349"/>
      <c r="D134" s="349"/>
      <c r="E134" s="349"/>
      <c r="F134" s="349"/>
      <c r="G134" s="349"/>
      <c r="H134" s="349"/>
      <c r="I134" s="349"/>
      <c r="J134" s="349"/>
    </row>
    <row r="135" spans="1:12" ht="24.75" customHeight="1">
      <c r="B135" s="367" t="s">
        <v>253</v>
      </c>
      <c r="C135" s="547" t="s">
        <v>799</v>
      </c>
      <c r="D135" s="549" t="s">
        <v>800</v>
      </c>
      <c r="E135" s="551" t="s">
        <v>801</v>
      </c>
      <c r="F135" s="552"/>
    </row>
    <row r="136" spans="1:12" ht="24.75" customHeight="1">
      <c r="B136" s="367"/>
      <c r="C136" s="548"/>
      <c r="D136" s="550"/>
      <c r="E136" s="554" t="s">
        <v>799</v>
      </c>
      <c r="F136" s="553" t="s">
        <v>800</v>
      </c>
    </row>
    <row r="137" spans="1:12" ht="24.75" customHeight="1">
      <c r="B137" s="367"/>
      <c r="C137" s="548"/>
      <c r="D137" s="550"/>
      <c r="E137" s="555"/>
      <c r="F137" s="553"/>
    </row>
    <row r="138" spans="1:12" ht="24.75" customHeight="1">
      <c r="B138" s="170" t="s">
        <v>201</v>
      </c>
      <c r="C138" s="298">
        <v>3021.6654147440713</v>
      </c>
      <c r="D138" s="302">
        <f>RANK(C138,$C$138:$C$163,0)</f>
        <v>24</v>
      </c>
      <c r="E138" s="297">
        <v>3021.9336838716599</v>
      </c>
      <c r="F138" s="305">
        <v>24</v>
      </c>
    </row>
    <row r="139" spans="1:12" ht="24.75" customHeight="1">
      <c r="B139" s="170" t="s">
        <v>202</v>
      </c>
      <c r="C139" s="298">
        <v>7588.6165351059408</v>
      </c>
      <c r="D139" s="302">
        <f t="shared" ref="D139:D163" si="1">RANK(C139,$C$138:$C$163,0)</f>
        <v>14</v>
      </c>
      <c r="E139" s="297">
        <v>7542.7503115911923</v>
      </c>
      <c r="F139" s="305">
        <v>14</v>
      </c>
    </row>
    <row r="140" spans="1:12" ht="24.75" customHeight="1">
      <c r="B140" s="170" t="s">
        <v>203</v>
      </c>
      <c r="C140" s="298">
        <v>13196.903460837886</v>
      </c>
      <c r="D140" s="302">
        <f t="shared" si="1"/>
        <v>1</v>
      </c>
      <c r="E140" s="297">
        <v>13111.475409836065</v>
      </c>
      <c r="F140" s="305">
        <v>1</v>
      </c>
    </row>
    <row r="141" spans="1:12" ht="24.75" customHeight="1">
      <c r="B141" s="170" t="s">
        <v>204</v>
      </c>
      <c r="C141" s="298">
        <v>11350.487210718635</v>
      </c>
      <c r="D141" s="302">
        <f t="shared" si="1"/>
        <v>4</v>
      </c>
      <c r="E141" s="297">
        <v>11272.898903775882</v>
      </c>
      <c r="F141" s="305">
        <v>4</v>
      </c>
    </row>
    <row r="142" spans="1:12" ht="24.75" customHeight="1">
      <c r="B142" s="170" t="s">
        <v>205</v>
      </c>
      <c r="C142" s="298">
        <v>1309.1472267931467</v>
      </c>
      <c r="D142" s="302">
        <f t="shared" si="1"/>
        <v>25</v>
      </c>
      <c r="E142" s="297">
        <v>1316.2907753363663</v>
      </c>
      <c r="F142" s="305">
        <v>25</v>
      </c>
    </row>
    <row r="143" spans="1:12" ht="24.75" customHeight="1">
      <c r="B143" s="170" t="s">
        <v>206</v>
      </c>
      <c r="C143" s="298">
        <v>8788.7869520897038</v>
      </c>
      <c r="D143" s="302">
        <f t="shared" si="1"/>
        <v>12</v>
      </c>
      <c r="E143" s="297">
        <v>8766.564729867483</v>
      </c>
      <c r="F143" s="305">
        <v>12</v>
      </c>
    </row>
    <row r="144" spans="1:12" ht="24.75" customHeight="1">
      <c r="B144" s="170" t="s">
        <v>207</v>
      </c>
      <c r="C144" s="298">
        <v>6538.7147063918246</v>
      </c>
      <c r="D144" s="302">
        <f t="shared" si="1"/>
        <v>18</v>
      </c>
      <c r="E144" s="297">
        <v>6512.442981696403</v>
      </c>
      <c r="F144" s="305">
        <v>18</v>
      </c>
    </row>
    <row r="145" spans="2:6" ht="24.75" customHeight="1">
      <c r="B145" s="170" t="s">
        <v>208</v>
      </c>
      <c r="C145" s="298">
        <v>10772.613531047267</v>
      </c>
      <c r="D145" s="302">
        <f t="shared" si="1"/>
        <v>5</v>
      </c>
      <c r="E145" s="297">
        <v>10652.734012974977</v>
      </c>
      <c r="F145" s="305">
        <v>5</v>
      </c>
    </row>
    <row r="146" spans="2:6" ht="24.75" customHeight="1">
      <c r="B146" s="170" t="s">
        <v>209</v>
      </c>
      <c r="C146" s="298">
        <v>5992.2012578616359</v>
      </c>
      <c r="D146" s="302">
        <f t="shared" si="1"/>
        <v>20</v>
      </c>
      <c r="E146" s="297">
        <v>5968.9693593314769</v>
      </c>
      <c r="F146" s="305">
        <v>20</v>
      </c>
    </row>
    <row r="147" spans="2:6" ht="24.75" customHeight="1">
      <c r="B147" s="170" t="s">
        <v>210</v>
      </c>
      <c r="C147" s="298">
        <v>10643.185840707964</v>
      </c>
      <c r="D147" s="302">
        <f t="shared" si="1"/>
        <v>6</v>
      </c>
      <c r="E147" s="297">
        <v>10562.743362831858</v>
      </c>
      <c r="F147" s="305">
        <v>6</v>
      </c>
    </row>
    <row r="148" spans="2:6" ht="24.75" customHeight="1">
      <c r="B148" s="170" t="s">
        <v>211</v>
      </c>
      <c r="C148" s="298">
        <v>9327.5475377864441</v>
      </c>
      <c r="D148" s="302">
        <f t="shared" si="1"/>
        <v>8</v>
      </c>
      <c r="E148" s="297">
        <v>9258.1667479278385</v>
      </c>
      <c r="F148" s="305">
        <v>8</v>
      </c>
    </row>
    <row r="149" spans="2:6" ht="24.75" customHeight="1">
      <c r="B149" s="170" t="s">
        <v>212</v>
      </c>
      <c r="C149" s="298">
        <v>6702.9764065335748</v>
      </c>
      <c r="D149" s="302">
        <f t="shared" si="1"/>
        <v>17</v>
      </c>
      <c r="E149" s="297">
        <v>6663.8475499092556</v>
      </c>
      <c r="F149" s="305">
        <v>17</v>
      </c>
    </row>
    <row r="150" spans="2:6" ht="24.75" customHeight="1">
      <c r="B150" s="170" t="s">
        <v>213</v>
      </c>
      <c r="C150" s="298">
        <v>8810.8518086347722</v>
      </c>
      <c r="D150" s="302">
        <f t="shared" si="1"/>
        <v>11</v>
      </c>
      <c r="E150" s="297">
        <v>8794.5740956826139</v>
      </c>
      <c r="F150" s="305">
        <v>11</v>
      </c>
    </row>
    <row r="151" spans="2:6" ht="24.75" customHeight="1">
      <c r="B151" s="170" t="s">
        <v>214</v>
      </c>
      <c r="C151" s="298">
        <v>10617.19022687609</v>
      </c>
      <c r="D151" s="302">
        <f t="shared" si="1"/>
        <v>7</v>
      </c>
      <c r="E151" s="297">
        <v>10528.446771378707</v>
      </c>
      <c r="F151" s="305">
        <v>7</v>
      </c>
    </row>
    <row r="152" spans="2:6" ht="24.75" customHeight="1">
      <c r="B152" s="170" t="s">
        <v>215</v>
      </c>
      <c r="C152" s="298">
        <v>9291.1656441717787</v>
      </c>
      <c r="D152" s="302">
        <f t="shared" si="1"/>
        <v>9</v>
      </c>
      <c r="E152" s="297">
        <v>9257.9141104294467</v>
      </c>
      <c r="F152" s="305">
        <v>9</v>
      </c>
    </row>
    <row r="153" spans="2:6" ht="24.75" customHeight="1">
      <c r="B153" s="171" t="s">
        <v>216</v>
      </c>
      <c r="C153" s="300">
        <v>8531.9304398655568</v>
      </c>
      <c r="D153" s="303">
        <f t="shared" si="1"/>
        <v>13</v>
      </c>
      <c r="E153" s="301">
        <v>8556.7733450241121</v>
      </c>
      <c r="F153" s="306">
        <v>13</v>
      </c>
    </row>
    <row r="154" spans="2:6" ht="24.75" customHeight="1">
      <c r="B154" s="170" t="s">
        <v>217</v>
      </c>
      <c r="C154" s="298">
        <v>12799.374021909234</v>
      </c>
      <c r="D154" s="302">
        <f t="shared" si="1"/>
        <v>2</v>
      </c>
      <c r="E154" s="297">
        <v>12645.85289514867</v>
      </c>
      <c r="F154" s="305">
        <v>3</v>
      </c>
    </row>
    <row r="155" spans="2:6" ht="24.75" customHeight="1">
      <c r="B155" s="170" t="s">
        <v>218</v>
      </c>
      <c r="C155" s="298">
        <v>6387.3323397913564</v>
      </c>
      <c r="D155" s="302">
        <f t="shared" si="1"/>
        <v>19</v>
      </c>
      <c r="E155" s="297">
        <v>6404.24739195231</v>
      </c>
      <c r="F155" s="305">
        <v>19</v>
      </c>
    </row>
    <row r="156" spans="2:6" ht="24.75" customHeight="1">
      <c r="B156" s="170" t="s">
        <v>219</v>
      </c>
      <c r="C156" s="298">
        <v>7316.2267839687192</v>
      </c>
      <c r="D156" s="302">
        <f t="shared" si="1"/>
        <v>15</v>
      </c>
      <c r="E156" s="297">
        <v>7283.4799608993153</v>
      </c>
      <c r="F156" s="305">
        <v>15</v>
      </c>
    </row>
    <row r="157" spans="2:6" ht="24.75" customHeight="1">
      <c r="B157" s="170" t="s">
        <v>220</v>
      </c>
      <c r="C157" s="298">
        <v>9070.6521739130421</v>
      </c>
      <c r="D157" s="302">
        <f t="shared" si="1"/>
        <v>10</v>
      </c>
      <c r="E157" s="297">
        <v>9073.5248447204958</v>
      </c>
      <c r="F157" s="305">
        <v>10</v>
      </c>
    </row>
    <row r="158" spans="2:6" ht="24.75" customHeight="1">
      <c r="B158" s="170" t="s">
        <v>221</v>
      </c>
      <c r="C158" s="298">
        <v>5058.5484996510813</v>
      </c>
      <c r="D158" s="302">
        <f t="shared" si="1"/>
        <v>22</v>
      </c>
      <c r="E158" s="297">
        <v>5041.0327983251918</v>
      </c>
      <c r="F158" s="305">
        <v>22</v>
      </c>
    </row>
    <row r="159" spans="2:6" ht="24.75" customHeight="1">
      <c r="B159" s="170" t="s">
        <v>222</v>
      </c>
      <c r="C159" s="298">
        <v>7078.724416944312</v>
      </c>
      <c r="D159" s="302">
        <f t="shared" si="1"/>
        <v>16</v>
      </c>
      <c r="E159" s="297">
        <v>7058.2103760114223</v>
      </c>
      <c r="F159" s="305">
        <v>16</v>
      </c>
    </row>
    <row r="160" spans="2:6" ht="24.75" customHeight="1">
      <c r="B160" s="170" t="s">
        <v>223</v>
      </c>
      <c r="C160" s="298">
        <v>5003.6171396772397</v>
      </c>
      <c r="D160" s="302">
        <f t="shared" si="1"/>
        <v>23</v>
      </c>
      <c r="E160" s="297">
        <v>4957.6516416249306</v>
      </c>
      <c r="F160" s="305">
        <v>23</v>
      </c>
    </row>
    <row r="161" spans="2:20" ht="24.75" customHeight="1">
      <c r="B161" s="170" t="s">
        <v>224</v>
      </c>
      <c r="C161" s="298">
        <v>5891.5954866603388</v>
      </c>
      <c r="D161" s="302">
        <f t="shared" si="1"/>
        <v>21</v>
      </c>
      <c r="E161" s="297">
        <v>5931.0344827586205</v>
      </c>
      <c r="F161" s="305">
        <v>21</v>
      </c>
    </row>
    <row r="162" spans="2:20" ht="24.75" customHeight="1">
      <c r="B162" s="170" t="s">
        <v>225</v>
      </c>
      <c r="C162" s="298">
        <v>1102.2866476112699</v>
      </c>
      <c r="D162" s="302">
        <f t="shared" si="1"/>
        <v>26</v>
      </c>
      <c r="E162" s="297">
        <v>1107.9760446440723</v>
      </c>
      <c r="F162" s="305">
        <v>26</v>
      </c>
    </row>
    <row r="163" spans="2:20" ht="24.75" customHeight="1" thickBot="1">
      <c r="B163" s="170" t="s">
        <v>226</v>
      </c>
      <c r="C163" s="299">
        <v>12765.587301587302</v>
      </c>
      <c r="D163" s="304">
        <f t="shared" si="1"/>
        <v>3</v>
      </c>
      <c r="E163" s="297">
        <v>12685.079365079366</v>
      </c>
      <c r="F163" s="305">
        <v>2</v>
      </c>
    </row>
    <row r="164" spans="2:20" ht="24.75" customHeight="1">
      <c r="B164" s="147" t="s">
        <v>772</v>
      </c>
      <c r="C164" s="147"/>
      <c r="D164" s="147"/>
      <c r="E164" s="147"/>
      <c r="F164" s="147"/>
      <c r="G164" s="147"/>
      <c r="H164" s="147"/>
      <c r="I164" s="147"/>
      <c r="J164" s="147"/>
      <c r="K164" s="147"/>
      <c r="L164" s="147"/>
      <c r="M164" s="147"/>
      <c r="N164" s="147"/>
      <c r="O164" s="147"/>
      <c r="P164" s="147"/>
      <c r="Q164" s="147"/>
      <c r="R164" s="147"/>
      <c r="S164" s="147"/>
      <c r="T164" s="147"/>
    </row>
  </sheetData>
  <mergeCells count="21">
    <mergeCell ref="B134:J134"/>
    <mergeCell ref="B135:B137"/>
    <mergeCell ref="B69:B71"/>
    <mergeCell ref="C69:C71"/>
    <mergeCell ref="D69:D71"/>
    <mergeCell ref="A100:L100"/>
    <mergeCell ref="B102:B104"/>
    <mergeCell ref="C102:C104"/>
    <mergeCell ref="D102:D104"/>
    <mergeCell ref="B101:D101"/>
    <mergeCell ref="C135:C137"/>
    <mergeCell ref="D135:D137"/>
    <mergeCell ref="E135:F135"/>
    <mergeCell ref="F136:F137"/>
    <mergeCell ref="E136:E137"/>
    <mergeCell ref="A67:L67"/>
    <mergeCell ref="A1:L1"/>
    <mergeCell ref="A34:L34"/>
    <mergeCell ref="B36:B38"/>
    <mergeCell ref="C36:C38"/>
    <mergeCell ref="D36:D38"/>
  </mergeCells>
  <phoneticPr fontId="2"/>
  <conditionalFormatting sqref="C39:C65">
    <cfRule type="top10" dxfId="22" priority="5" rank="5"/>
  </conditionalFormatting>
  <conditionalFormatting sqref="C72:C98">
    <cfRule type="top10" dxfId="21" priority="4" rank="5"/>
  </conditionalFormatting>
  <conditionalFormatting sqref="C105:C131">
    <cfRule type="top10" dxfId="20" priority="3" rank="5"/>
  </conditionalFormatting>
  <conditionalFormatting sqref="C138:C163">
    <cfRule type="top10" dxfId="19" priority="2" rank="5"/>
  </conditionalFormatting>
  <conditionalFormatting sqref="E138:E163">
    <cfRule type="top10" dxfId="18" priority="1" rank="5"/>
  </conditionalFormatting>
  <pageMargins left="0.62992125984251968" right="0.62992125984251968" top="0.74803149606299213" bottom="0.55118110236220474" header="0.31496062992125984" footer="0.31496062992125984"/>
  <pageSetup paperSize="9" firstPageNumber="40" orientation="portrait" useFirstPageNumber="1" r:id="rId1"/>
  <rowBreaks count="4" manualBreakCount="4">
    <brk id="33" max="11" man="1"/>
    <brk id="66" max="11" man="1"/>
    <brk id="99" max="11" man="1"/>
    <brk id="132"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264"/>
  <sheetViews>
    <sheetView view="pageBreakPreview" zoomScaleNormal="100" zoomScaleSheetLayoutView="100" workbookViewId="0">
      <selection activeCell="O11" sqref="O11"/>
    </sheetView>
  </sheetViews>
  <sheetFormatPr defaultRowHeight="24.75" customHeight="1"/>
  <cols>
    <col min="1" max="1" width="1.625" style="201" customWidth="1"/>
    <col min="2" max="11" width="8.75" style="201" customWidth="1"/>
    <col min="12" max="12" width="5" style="201" customWidth="1"/>
    <col min="13" max="16384" width="9" style="201"/>
  </cols>
  <sheetData>
    <row r="1" spans="1:16" s="226" customFormat="1" ht="24.75" customHeight="1">
      <c r="A1" s="544" t="s">
        <v>724</v>
      </c>
      <c r="B1" s="544"/>
      <c r="C1" s="544"/>
      <c r="D1" s="544"/>
      <c r="E1" s="544"/>
      <c r="F1" s="544"/>
      <c r="G1" s="544"/>
      <c r="H1" s="544"/>
      <c r="I1" s="544"/>
      <c r="J1" s="544"/>
      <c r="K1" s="544"/>
      <c r="L1" s="544"/>
      <c r="M1" s="225"/>
      <c r="P1" s="225"/>
    </row>
    <row r="2" spans="1:16" s="226" customFormat="1" ht="24.75" customHeight="1" thickBot="1">
      <c r="B2" s="228" t="s">
        <v>725</v>
      </c>
      <c r="C2" s="228"/>
      <c r="D2" s="225"/>
      <c r="E2" s="225"/>
      <c r="F2" s="225"/>
      <c r="G2" s="225"/>
      <c r="H2" s="225"/>
      <c r="I2" s="225"/>
      <c r="J2" s="225"/>
      <c r="K2" s="225"/>
      <c r="L2" s="225"/>
      <c r="M2" s="225"/>
      <c r="P2" s="225"/>
    </row>
    <row r="3" spans="1:16" s="226" customFormat="1" ht="24.75" customHeight="1">
      <c r="B3" s="556" t="s">
        <v>253</v>
      </c>
      <c r="C3" s="558" t="s">
        <v>726</v>
      </c>
      <c r="D3" s="342" t="s">
        <v>258</v>
      </c>
      <c r="E3" s="376" t="s">
        <v>763</v>
      </c>
      <c r="F3" s="377"/>
      <c r="G3" s="225"/>
      <c r="H3" s="225"/>
      <c r="I3" s="225"/>
      <c r="J3" s="225"/>
      <c r="K3" s="225"/>
      <c r="L3" s="225"/>
      <c r="M3" s="225"/>
      <c r="P3" s="225"/>
    </row>
    <row r="4" spans="1:16" s="226" customFormat="1" ht="24.75" customHeight="1">
      <c r="B4" s="556"/>
      <c r="C4" s="559"/>
      <c r="D4" s="373"/>
      <c r="E4" s="339" t="s">
        <v>726</v>
      </c>
      <c r="F4" s="528" t="s">
        <v>258</v>
      </c>
      <c r="G4" s="225"/>
      <c r="H4" s="225"/>
      <c r="I4" s="225"/>
      <c r="J4" s="225"/>
      <c r="K4" s="225"/>
      <c r="L4" s="225"/>
      <c r="M4" s="225"/>
      <c r="P4" s="225"/>
    </row>
    <row r="5" spans="1:16" s="226" customFormat="1" ht="24.75" customHeight="1">
      <c r="B5" s="556"/>
      <c r="C5" s="560"/>
      <c r="D5" s="375"/>
      <c r="E5" s="371"/>
      <c r="F5" s="557"/>
      <c r="G5" s="225"/>
      <c r="H5" s="225"/>
      <c r="I5" s="225"/>
      <c r="J5" s="225"/>
      <c r="K5" s="225"/>
      <c r="L5" s="225"/>
      <c r="M5" s="225"/>
      <c r="P5" s="225"/>
    </row>
    <row r="6" spans="1:16" s="226" customFormat="1" ht="24.75" customHeight="1">
      <c r="B6" s="242" t="s">
        <v>201</v>
      </c>
      <c r="C6" s="243">
        <v>70</v>
      </c>
      <c r="D6" s="244">
        <f>RANK(C6,$C$6:$C$31)</f>
        <v>1</v>
      </c>
      <c r="E6" s="245">
        <v>70</v>
      </c>
      <c r="F6" s="231">
        <v>1</v>
      </c>
      <c r="G6" s="225"/>
      <c r="H6" s="225"/>
      <c r="I6" s="225"/>
      <c r="J6" s="225"/>
      <c r="K6" s="225"/>
      <c r="L6" s="225"/>
      <c r="M6" s="225"/>
      <c r="P6" s="225"/>
    </row>
    <row r="7" spans="1:16" s="226" customFormat="1" ht="24.75" customHeight="1">
      <c r="B7" s="242" t="s">
        <v>202</v>
      </c>
      <c r="C7" s="243">
        <v>19</v>
      </c>
      <c r="D7" s="244">
        <f t="shared" ref="D7:D31" si="0">RANK(C7,$C$6:$C$31)</f>
        <v>5</v>
      </c>
      <c r="E7" s="245">
        <v>20</v>
      </c>
      <c r="F7" s="231">
        <v>4</v>
      </c>
      <c r="G7" s="225"/>
      <c r="H7" s="225"/>
      <c r="I7" s="225"/>
      <c r="J7" s="225"/>
      <c r="K7" s="225"/>
      <c r="L7" s="225"/>
      <c r="M7" s="225"/>
      <c r="P7" s="225"/>
    </row>
    <row r="8" spans="1:16" s="226" customFormat="1" ht="24.75" customHeight="1">
      <c r="B8" s="242" t="s">
        <v>203</v>
      </c>
      <c r="C8" s="243">
        <v>12</v>
      </c>
      <c r="D8" s="244">
        <f t="shared" si="0"/>
        <v>15</v>
      </c>
      <c r="E8" s="245">
        <v>12</v>
      </c>
      <c r="F8" s="231">
        <v>15</v>
      </c>
      <c r="G8" s="225"/>
      <c r="H8" s="225"/>
      <c r="I8" s="225"/>
      <c r="J8" s="225"/>
      <c r="K8" s="225"/>
      <c r="L8" s="225"/>
      <c r="M8" s="225"/>
      <c r="P8" s="225"/>
    </row>
    <row r="9" spans="1:16" s="226" customFormat="1" ht="24.75" customHeight="1">
      <c r="B9" s="242" t="s">
        <v>204</v>
      </c>
      <c r="C9" s="243">
        <v>15</v>
      </c>
      <c r="D9" s="244">
        <f t="shared" si="0"/>
        <v>11</v>
      </c>
      <c r="E9" s="245">
        <v>15</v>
      </c>
      <c r="F9" s="231">
        <v>11</v>
      </c>
      <c r="G9" s="225"/>
      <c r="H9" s="225"/>
      <c r="I9" s="225"/>
      <c r="J9" s="225"/>
      <c r="K9" s="225"/>
      <c r="L9" s="225"/>
      <c r="M9" s="225"/>
      <c r="P9" s="225"/>
    </row>
    <row r="10" spans="1:16" s="226" customFormat="1" ht="24.75" customHeight="1">
      <c r="B10" s="242" t="s">
        <v>205</v>
      </c>
      <c r="C10" s="243">
        <v>17</v>
      </c>
      <c r="D10" s="244">
        <f t="shared" si="0"/>
        <v>8</v>
      </c>
      <c r="E10" s="245">
        <v>17</v>
      </c>
      <c r="F10" s="231">
        <v>8</v>
      </c>
      <c r="G10" s="225"/>
      <c r="H10" s="225"/>
      <c r="I10" s="225"/>
      <c r="J10" s="225"/>
      <c r="K10" s="225"/>
      <c r="L10" s="225"/>
      <c r="M10" s="225"/>
      <c r="P10" s="225"/>
    </row>
    <row r="11" spans="1:16" s="226" customFormat="1" ht="24.75" customHeight="1">
      <c r="B11" s="242" t="s">
        <v>206</v>
      </c>
      <c r="C11" s="243">
        <v>22</v>
      </c>
      <c r="D11" s="244">
        <f t="shared" si="0"/>
        <v>3</v>
      </c>
      <c r="E11" s="245">
        <v>22</v>
      </c>
      <c r="F11" s="231">
        <v>3</v>
      </c>
      <c r="G11" s="225"/>
      <c r="H11" s="225"/>
      <c r="I11" s="225"/>
      <c r="J11" s="225"/>
      <c r="K11" s="225"/>
      <c r="L11" s="225"/>
      <c r="M11" s="225"/>
      <c r="P11" s="225"/>
    </row>
    <row r="12" spans="1:16" s="226" customFormat="1" ht="24.75" customHeight="1">
      <c r="B12" s="242" t="s">
        <v>207</v>
      </c>
      <c r="C12" s="243">
        <v>13</v>
      </c>
      <c r="D12" s="244">
        <f t="shared" si="0"/>
        <v>13</v>
      </c>
      <c r="E12" s="245">
        <v>13</v>
      </c>
      <c r="F12" s="231">
        <v>13</v>
      </c>
      <c r="G12" s="225"/>
      <c r="H12" s="225"/>
      <c r="I12" s="225"/>
      <c r="J12" s="225"/>
      <c r="K12" s="225"/>
      <c r="L12" s="225"/>
      <c r="M12" s="225"/>
      <c r="P12" s="225"/>
    </row>
    <row r="13" spans="1:16" s="226" customFormat="1" ht="24.75" customHeight="1">
      <c r="B13" s="242" t="s">
        <v>208</v>
      </c>
      <c r="C13" s="243">
        <v>20</v>
      </c>
      <c r="D13" s="244">
        <f t="shared" si="0"/>
        <v>4</v>
      </c>
      <c r="E13" s="245">
        <v>20</v>
      </c>
      <c r="F13" s="231">
        <v>4</v>
      </c>
      <c r="G13" s="225"/>
      <c r="H13" s="225"/>
      <c r="I13" s="225"/>
      <c r="J13" s="225"/>
      <c r="K13" s="225"/>
      <c r="L13" s="225"/>
      <c r="M13" s="225"/>
      <c r="P13" s="225"/>
    </row>
    <row r="14" spans="1:16" s="226" customFormat="1" ht="24.75" customHeight="1">
      <c r="B14" s="242" t="s">
        <v>209</v>
      </c>
      <c r="C14" s="243">
        <v>42</v>
      </c>
      <c r="D14" s="244">
        <f t="shared" si="0"/>
        <v>2</v>
      </c>
      <c r="E14" s="245">
        <v>42</v>
      </c>
      <c r="F14" s="231">
        <v>2</v>
      </c>
      <c r="G14" s="225"/>
      <c r="H14" s="225"/>
      <c r="I14" s="225"/>
      <c r="J14" s="225"/>
      <c r="K14" s="225"/>
      <c r="L14" s="225"/>
      <c r="M14" s="225"/>
      <c r="P14" s="225"/>
    </row>
    <row r="15" spans="1:16" s="226" customFormat="1" ht="24.75" customHeight="1">
      <c r="B15" s="242" t="s">
        <v>210</v>
      </c>
      <c r="C15" s="243">
        <v>9</v>
      </c>
      <c r="D15" s="244">
        <f t="shared" si="0"/>
        <v>20</v>
      </c>
      <c r="E15" s="245">
        <v>9</v>
      </c>
      <c r="F15" s="231">
        <v>20</v>
      </c>
      <c r="G15" s="225"/>
      <c r="H15" s="225"/>
      <c r="I15" s="225"/>
      <c r="J15" s="225"/>
      <c r="K15" s="225"/>
      <c r="L15" s="225"/>
      <c r="M15" s="225"/>
      <c r="P15" s="225"/>
    </row>
    <row r="16" spans="1:16" s="226" customFormat="1" ht="24.75" customHeight="1">
      <c r="B16" s="242" t="s">
        <v>211</v>
      </c>
      <c r="C16" s="243">
        <v>19</v>
      </c>
      <c r="D16" s="244">
        <f t="shared" si="0"/>
        <v>5</v>
      </c>
      <c r="E16" s="245">
        <v>19</v>
      </c>
      <c r="F16" s="231">
        <v>6</v>
      </c>
      <c r="G16" s="225"/>
      <c r="H16" s="225"/>
      <c r="I16" s="225"/>
      <c r="J16" s="225"/>
      <c r="K16" s="225"/>
      <c r="L16" s="225"/>
      <c r="M16" s="225"/>
      <c r="P16" s="225"/>
    </row>
    <row r="17" spans="2:16" s="226" customFormat="1" ht="24.75" customHeight="1">
      <c r="B17" s="242" t="s">
        <v>212</v>
      </c>
      <c r="C17" s="243">
        <v>17</v>
      </c>
      <c r="D17" s="244">
        <f t="shared" si="0"/>
        <v>8</v>
      </c>
      <c r="E17" s="245">
        <v>17</v>
      </c>
      <c r="F17" s="231">
        <v>8</v>
      </c>
      <c r="G17" s="225"/>
      <c r="H17" s="225"/>
      <c r="I17" s="225"/>
      <c r="J17" s="225"/>
      <c r="K17" s="225"/>
      <c r="L17" s="225"/>
      <c r="M17" s="225"/>
      <c r="P17" s="225"/>
    </row>
    <row r="18" spans="2:16" s="226" customFormat="1" ht="24.75" customHeight="1">
      <c r="B18" s="242" t="s">
        <v>213</v>
      </c>
      <c r="C18" s="243">
        <v>15</v>
      </c>
      <c r="D18" s="244">
        <f t="shared" si="0"/>
        <v>11</v>
      </c>
      <c r="E18" s="245">
        <v>15</v>
      </c>
      <c r="F18" s="231">
        <v>11</v>
      </c>
      <c r="G18" s="225"/>
      <c r="H18" s="225"/>
      <c r="I18" s="225"/>
      <c r="J18" s="225"/>
      <c r="K18" s="225"/>
      <c r="L18" s="225"/>
      <c r="M18" s="225"/>
      <c r="P18" s="225"/>
    </row>
    <row r="19" spans="2:16" s="226" customFormat="1" ht="24.75" customHeight="1">
      <c r="B19" s="242" t="s">
        <v>214</v>
      </c>
      <c r="C19" s="243">
        <v>10</v>
      </c>
      <c r="D19" s="244">
        <f t="shared" si="0"/>
        <v>17</v>
      </c>
      <c r="E19" s="245">
        <v>10</v>
      </c>
      <c r="F19" s="231">
        <v>17</v>
      </c>
      <c r="G19" s="225"/>
      <c r="H19" s="225"/>
      <c r="I19" s="225"/>
      <c r="J19" s="225"/>
      <c r="K19" s="225"/>
      <c r="L19" s="225"/>
      <c r="M19" s="225"/>
      <c r="P19" s="225"/>
    </row>
    <row r="20" spans="2:16" s="226" customFormat="1" ht="24.75" customHeight="1">
      <c r="B20" s="242" t="s">
        <v>215</v>
      </c>
      <c r="C20" s="243">
        <v>8</v>
      </c>
      <c r="D20" s="244">
        <f t="shared" si="0"/>
        <v>23</v>
      </c>
      <c r="E20" s="245">
        <v>8</v>
      </c>
      <c r="F20" s="231">
        <v>23</v>
      </c>
      <c r="G20" s="225"/>
      <c r="H20" s="225"/>
      <c r="I20" s="225"/>
      <c r="J20" s="225"/>
      <c r="K20" s="225"/>
      <c r="L20" s="225"/>
      <c r="M20" s="225"/>
      <c r="P20" s="225"/>
    </row>
    <row r="21" spans="2:16" s="226" customFormat="1" ht="24.75" customHeight="1">
      <c r="B21" s="246" t="s">
        <v>216</v>
      </c>
      <c r="C21" s="247">
        <v>7</v>
      </c>
      <c r="D21" s="248">
        <f t="shared" si="0"/>
        <v>24</v>
      </c>
      <c r="E21" s="249">
        <v>7</v>
      </c>
      <c r="F21" s="233">
        <v>24</v>
      </c>
      <c r="G21" s="225"/>
      <c r="H21" s="225"/>
      <c r="I21" s="225"/>
      <c r="J21" s="225"/>
      <c r="K21" s="225"/>
      <c r="L21" s="225"/>
      <c r="M21" s="225"/>
      <c r="P21" s="225"/>
    </row>
    <row r="22" spans="2:16" s="226" customFormat="1" ht="24.75" customHeight="1">
      <c r="B22" s="242" t="s">
        <v>217</v>
      </c>
      <c r="C22" s="243">
        <v>6</v>
      </c>
      <c r="D22" s="244">
        <f t="shared" si="0"/>
        <v>26</v>
      </c>
      <c r="E22" s="245">
        <v>6</v>
      </c>
      <c r="F22" s="231">
        <v>26</v>
      </c>
      <c r="G22" s="225"/>
      <c r="H22" s="225"/>
      <c r="I22" s="225"/>
      <c r="J22" s="225"/>
      <c r="K22" s="225"/>
      <c r="L22" s="225"/>
      <c r="M22" s="225"/>
      <c r="P22" s="225"/>
    </row>
    <row r="23" spans="2:16" s="226" customFormat="1" ht="24.75" customHeight="1">
      <c r="B23" s="242" t="s">
        <v>218</v>
      </c>
      <c r="C23" s="243">
        <v>10</v>
      </c>
      <c r="D23" s="244">
        <f t="shared" si="0"/>
        <v>17</v>
      </c>
      <c r="E23" s="245">
        <v>10</v>
      </c>
      <c r="F23" s="231">
        <v>17</v>
      </c>
      <c r="G23" s="225"/>
      <c r="H23" s="225"/>
      <c r="I23" s="225"/>
      <c r="J23" s="225"/>
      <c r="K23" s="225"/>
      <c r="L23" s="225"/>
      <c r="M23" s="225"/>
      <c r="P23" s="225"/>
    </row>
    <row r="24" spans="2:16" s="226" customFormat="1" ht="24.75" customHeight="1">
      <c r="B24" s="242" t="s">
        <v>219</v>
      </c>
      <c r="C24" s="243">
        <v>9</v>
      </c>
      <c r="D24" s="244">
        <f t="shared" si="0"/>
        <v>20</v>
      </c>
      <c r="E24" s="245">
        <v>9</v>
      </c>
      <c r="F24" s="231">
        <v>20</v>
      </c>
      <c r="G24" s="225"/>
      <c r="H24" s="225"/>
      <c r="I24" s="225"/>
      <c r="J24" s="225"/>
      <c r="K24" s="225"/>
      <c r="L24" s="225"/>
      <c r="M24" s="225"/>
      <c r="P24" s="225"/>
    </row>
    <row r="25" spans="2:16" s="226" customFormat="1" ht="24.75" customHeight="1">
      <c r="B25" s="242" t="s">
        <v>220</v>
      </c>
      <c r="C25" s="243">
        <v>13</v>
      </c>
      <c r="D25" s="244">
        <f t="shared" si="0"/>
        <v>13</v>
      </c>
      <c r="E25" s="245">
        <v>13</v>
      </c>
      <c r="F25" s="231">
        <v>13</v>
      </c>
      <c r="G25" s="225"/>
      <c r="H25" s="225"/>
      <c r="I25" s="225"/>
      <c r="J25" s="225"/>
      <c r="K25" s="225"/>
      <c r="L25" s="225"/>
      <c r="M25" s="225"/>
      <c r="P25" s="225"/>
    </row>
    <row r="26" spans="2:16" s="226" customFormat="1" ht="24.75" customHeight="1">
      <c r="B26" s="242" t="s">
        <v>221</v>
      </c>
      <c r="C26" s="243">
        <v>9</v>
      </c>
      <c r="D26" s="244">
        <f t="shared" si="0"/>
        <v>20</v>
      </c>
      <c r="E26" s="245">
        <v>9</v>
      </c>
      <c r="F26" s="231">
        <v>20</v>
      </c>
      <c r="G26" s="225"/>
      <c r="H26" s="225"/>
      <c r="I26" s="225"/>
      <c r="J26" s="225"/>
      <c r="K26" s="225"/>
      <c r="L26" s="225"/>
      <c r="M26" s="225"/>
      <c r="P26" s="225"/>
    </row>
    <row r="27" spans="2:16" s="226" customFormat="1" ht="24.75" customHeight="1">
      <c r="B27" s="242" t="s">
        <v>222</v>
      </c>
      <c r="C27" s="243">
        <v>17</v>
      </c>
      <c r="D27" s="244">
        <f t="shared" si="0"/>
        <v>8</v>
      </c>
      <c r="E27" s="245">
        <v>17</v>
      </c>
      <c r="F27" s="231">
        <v>8</v>
      </c>
      <c r="G27" s="225"/>
      <c r="H27" s="225"/>
      <c r="I27" s="225"/>
      <c r="J27" s="225"/>
      <c r="K27" s="225"/>
      <c r="L27" s="225"/>
      <c r="M27" s="225"/>
      <c r="P27" s="225"/>
    </row>
    <row r="28" spans="2:16" s="226" customFormat="1" ht="24.75" customHeight="1">
      <c r="B28" s="242" t="s">
        <v>223</v>
      </c>
      <c r="C28" s="243">
        <v>12</v>
      </c>
      <c r="D28" s="244">
        <f t="shared" si="0"/>
        <v>15</v>
      </c>
      <c r="E28" s="245">
        <v>12</v>
      </c>
      <c r="F28" s="231">
        <v>15</v>
      </c>
      <c r="G28" s="225"/>
      <c r="H28" s="225"/>
      <c r="I28" s="225"/>
      <c r="J28" s="225"/>
      <c r="K28" s="225"/>
      <c r="L28" s="225"/>
      <c r="M28" s="225"/>
      <c r="P28" s="225"/>
    </row>
    <row r="29" spans="2:16" s="226" customFormat="1" ht="24.75" customHeight="1">
      <c r="B29" s="242" t="s">
        <v>224</v>
      </c>
      <c r="C29" s="243">
        <v>7</v>
      </c>
      <c r="D29" s="244">
        <f t="shared" si="0"/>
        <v>24</v>
      </c>
      <c r="E29" s="245">
        <v>7</v>
      </c>
      <c r="F29" s="231">
        <v>24</v>
      </c>
      <c r="G29" s="225"/>
      <c r="H29" s="225"/>
      <c r="I29" s="225"/>
      <c r="J29" s="225"/>
      <c r="K29" s="225"/>
      <c r="L29" s="225"/>
      <c r="M29" s="225"/>
      <c r="P29" s="225"/>
    </row>
    <row r="30" spans="2:16" s="226" customFormat="1" ht="24.75" customHeight="1">
      <c r="B30" s="242" t="s">
        <v>225</v>
      </c>
      <c r="C30" s="243">
        <v>10</v>
      </c>
      <c r="D30" s="244">
        <f t="shared" si="0"/>
        <v>17</v>
      </c>
      <c r="E30" s="245">
        <v>10</v>
      </c>
      <c r="F30" s="231">
        <v>17</v>
      </c>
      <c r="G30" s="225"/>
      <c r="H30" s="225"/>
      <c r="I30" s="225"/>
      <c r="J30" s="225"/>
      <c r="K30" s="225"/>
      <c r="L30" s="225"/>
      <c r="M30" s="225"/>
      <c r="P30" s="225"/>
    </row>
    <row r="31" spans="2:16" s="226" customFormat="1" ht="24.75" customHeight="1" thickBot="1">
      <c r="B31" s="242" t="s">
        <v>226</v>
      </c>
      <c r="C31" s="250">
        <v>18</v>
      </c>
      <c r="D31" s="251">
        <f t="shared" si="0"/>
        <v>7</v>
      </c>
      <c r="E31" s="245">
        <v>18</v>
      </c>
      <c r="F31" s="231">
        <v>7</v>
      </c>
      <c r="G31" s="225"/>
      <c r="H31" s="225"/>
      <c r="I31" s="225"/>
      <c r="J31" s="225"/>
      <c r="K31" s="225"/>
      <c r="L31" s="225"/>
      <c r="M31" s="225"/>
      <c r="P31" s="225"/>
    </row>
    <row r="32" spans="2:16" ht="24.75" customHeight="1">
      <c r="B32" s="234" t="s">
        <v>789</v>
      </c>
      <c r="C32" s="252"/>
    </row>
    <row r="33" spans="1:16" ht="24.75" customHeight="1">
      <c r="B33" s="241" t="s">
        <v>790</v>
      </c>
      <c r="C33" s="252"/>
    </row>
    <row r="34" spans="1:16" s="226" customFormat="1" ht="24.75" customHeight="1">
      <c r="A34" s="543" t="s">
        <v>727</v>
      </c>
      <c r="B34" s="543"/>
      <c r="C34" s="543"/>
      <c r="D34" s="543"/>
      <c r="E34" s="543"/>
      <c r="F34" s="543"/>
      <c r="G34" s="543"/>
      <c r="H34" s="543"/>
      <c r="I34" s="543"/>
      <c r="J34" s="543"/>
      <c r="K34" s="543"/>
      <c r="L34" s="543"/>
      <c r="M34" s="225"/>
      <c r="P34" s="225"/>
    </row>
    <row r="35" spans="1:16" s="226" customFormat="1" ht="24.75" customHeight="1" thickBot="1">
      <c r="B35" s="228" t="s">
        <v>728</v>
      </c>
      <c r="C35" s="228"/>
      <c r="D35" s="225"/>
      <c r="E35" s="225"/>
      <c r="F35" s="225"/>
      <c r="G35" s="225"/>
      <c r="H35" s="225"/>
      <c r="I35" s="225"/>
      <c r="J35" s="225"/>
      <c r="K35" s="225"/>
      <c r="L35" s="225"/>
      <c r="M35" s="225"/>
      <c r="P35" s="225"/>
    </row>
    <row r="36" spans="1:16" ht="24.75" customHeight="1">
      <c r="A36" s="226"/>
      <c r="B36" s="556" t="s">
        <v>253</v>
      </c>
      <c r="C36" s="558" t="s">
        <v>729</v>
      </c>
      <c r="D36" s="342" t="s">
        <v>258</v>
      </c>
      <c r="E36" s="376" t="s">
        <v>763</v>
      </c>
      <c r="F36" s="377"/>
      <c r="G36" s="225"/>
      <c r="H36" s="225"/>
      <c r="I36" s="225"/>
      <c r="J36" s="225"/>
      <c r="K36" s="225"/>
      <c r="L36" s="225"/>
    </row>
    <row r="37" spans="1:16" ht="24.75" customHeight="1">
      <c r="A37" s="226"/>
      <c r="B37" s="556"/>
      <c r="C37" s="559"/>
      <c r="D37" s="373"/>
      <c r="E37" s="339" t="s">
        <v>729</v>
      </c>
      <c r="F37" s="528" t="s">
        <v>258</v>
      </c>
      <c r="G37" s="225"/>
      <c r="H37" s="225"/>
      <c r="I37" s="225"/>
      <c r="J37" s="225"/>
      <c r="K37" s="225"/>
      <c r="L37" s="225"/>
    </row>
    <row r="38" spans="1:16" ht="24.75" customHeight="1">
      <c r="A38" s="226"/>
      <c r="B38" s="556"/>
      <c r="C38" s="560"/>
      <c r="D38" s="375"/>
      <c r="E38" s="371"/>
      <c r="F38" s="557"/>
      <c r="G38" s="225"/>
      <c r="H38" s="225"/>
      <c r="I38" s="225"/>
      <c r="J38" s="225"/>
      <c r="K38" s="225"/>
      <c r="L38" s="225"/>
    </row>
    <row r="39" spans="1:16" ht="24.75" customHeight="1">
      <c r="A39" s="226"/>
      <c r="B39" s="242" t="s">
        <v>201</v>
      </c>
      <c r="C39" s="243">
        <v>38</v>
      </c>
      <c r="D39" s="244">
        <f>RANK(C39,$C$39:$C$64)</f>
        <v>1</v>
      </c>
      <c r="E39" s="245">
        <v>38</v>
      </c>
      <c r="F39" s="231">
        <v>1</v>
      </c>
      <c r="G39" s="225"/>
      <c r="H39" s="225"/>
      <c r="I39" s="225"/>
      <c r="J39" s="225"/>
      <c r="K39" s="225"/>
      <c r="L39" s="225"/>
    </row>
    <row r="40" spans="1:16" ht="24.75" customHeight="1">
      <c r="A40" s="226"/>
      <c r="B40" s="242" t="s">
        <v>202</v>
      </c>
      <c r="C40" s="243">
        <v>9</v>
      </c>
      <c r="D40" s="244">
        <f t="shared" ref="D40:D64" si="1">RANK(C40,$C$39:$C$64)</f>
        <v>5</v>
      </c>
      <c r="E40" s="245">
        <v>9</v>
      </c>
      <c r="F40" s="231">
        <v>5</v>
      </c>
      <c r="G40" s="225"/>
      <c r="H40" s="225"/>
      <c r="I40" s="225"/>
      <c r="J40" s="225"/>
      <c r="K40" s="225"/>
      <c r="L40" s="225"/>
    </row>
    <row r="41" spans="1:16" ht="24.75" customHeight="1">
      <c r="A41" s="226"/>
      <c r="B41" s="242" t="s">
        <v>203</v>
      </c>
      <c r="C41" s="243">
        <v>7</v>
      </c>
      <c r="D41" s="244">
        <f t="shared" si="1"/>
        <v>12</v>
      </c>
      <c r="E41" s="245">
        <v>7</v>
      </c>
      <c r="F41" s="231">
        <v>12</v>
      </c>
      <c r="G41" s="225"/>
      <c r="H41" s="225"/>
      <c r="I41" s="225"/>
      <c r="J41" s="225"/>
      <c r="K41" s="225"/>
      <c r="L41" s="225"/>
    </row>
    <row r="42" spans="1:16" ht="24.75" customHeight="1">
      <c r="A42" s="226"/>
      <c r="B42" s="242" t="s">
        <v>204</v>
      </c>
      <c r="C42" s="243">
        <v>7</v>
      </c>
      <c r="D42" s="244">
        <f t="shared" si="1"/>
        <v>12</v>
      </c>
      <c r="E42" s="245">
        <v>7</v>
      </c>
      <c r="F42" s="231">
        <v>12</v>
      </c>
      <c r="G42" s="225"/>
      <c r="H42" s="225"/>
      <c r="I42" s="225"/>
      <c r="J42" s="225"/>
      <c r="K42" s="225"/>
      <c r="L42" s="225"/>
    </row>
    <row r="43" spans="1:16" ht="24.75" customHeight="1">
      <c r="A43" s="226"/>
      <c r="B43" s="242" t="s">
        <v>205</v>
      </c>
      <c r="C43" s="243">
        <v>11</v>
      </c>
      <c r="D43" s="244">
        <f t="shared" si="1"/>
        <v>3</v>
      </c>
      <c r="E43" s="245">
        <v>11</v>
      </c>
      <c r="F43" s="231">
        <v>3</v>
      </c>
      <c r="G43" s="225"/>
      <c r="H43" s="225"/>
      <c r="I43" s="225"/>
      <c r="J43" s="225"/>
      <c r="K43" s="225"/>
      <c r="L43" s="225"/>
    </row>
    <row r="44" spans="1:16" ht="24.75" customHeight="1">
      <c r="A44" s="226"/>
      <c r="B44" s="242" t="s">
        <v>206</v>
      </c>
      <c r="C44" s="243">
        <v>11</v>
      </c>
      <c r="D44" s="244">
        <f t="shared" si="1"/>
        <v>3</v>
      </c>
      <c r="E44" s="245">
        <v>11</v>
      </c>
      <c r="F44" s="231">
        <v>3</v>
      </c>
      <c r="G44" s="225"/>
      <c r="H44" s="225"/>
      <c r="I44" s="225"/>
      <c r="J44" s="225"/>
      <c r="K44" s="225"/>
      <c r="L44" s="225"/>
    </row>
    <row r="45" spans="1:16" ht="24.75" customHeight="1">
      <c r="A45" s="226"/>
      <c r="B45" s="242" t="s">
        <v>207</v>
      </c>
      <c r="C45" s="243">
        <v>6</v>
      </c>
      <c r="D45" s="244">
        <f t="shared" si="1"/>
        <v>15</v>
      </c>
      <c r="E45" s="245">
        <v>6</v>
      </c>
      <c r="F45" s="231">
        <v>15</v>
      </c>
      <c r="G45" s="225"/>
      <c r="H45" s="225"/>
      <c r="I45" s="225"/>
      <c r="J45" s="225"/>
      <c r="K45" s="225"/>
      <c r="L45" s="225"/>
    </row>
    <row r="46" spans="1:16" ht="24.75" customHeight="1">
      <c r="A46" s="226"/>
      <c r="B46" s="242" t="s">
        <v>208</v>
      </c>
      <c r="C46" s="243">
        <v>8</v>
      </c>
      <c r="D46" s="244">
        <f t="shared" si="1"/>
        <v>8</v>
      </c>
      <c r="E46" s="245">
        <v>8</v>
      </c>
      <c r="F46" s="231">
        <v>8</v>
      </c>
      <c r="G46" s="225"/>
      <c r="H46" s="225"/>
      <c r="I46" s="225"/>
      <c r="J46" s="225"/>
      <c r="K46" s="225"/>
      <c r="L46" s="225"/>
    </row>
    <row r="47" spans="1:16" ht="24.75" customHeight="1">
      <c r="A47" s="226"/>
      <c r="B47" s="242" t="s">
        <v>209</v>
      </c>
      <c r="C47" s="243">
        <v>20</v>
      </c>
      <c r="D47" s="244">
        <f t="shared" si="1"/>
        <v>2</v>
      </c>
      <c r="E47" s="245">
        <v>20</v>
      </c>
      <c r="F47" s="231">
        <v>2</v>
      </c>
      <c r="G47" s="225"/>
      <c r="H47" s="225"/>
      <c r="I47" s="225"/>
      <c r="J47" s="225"/>
      <c r="K47" s="225"/>
      <c r="L47" s="225"/>
    </row>
    <row r="48" spans="1:16" ht="24.75" customHeight="1">
      <c r="A48" s="226"/>
      <c r="B48" s="242" t="s">
        <v>210</v>
      </c>
      <c r="C48" s="243">
        <v>5</v>
      </c>
      <c r="D48" s="244">
        <f t="shared" si="1"/>
        <v>18</v>
      </c>
      <c r="E48" s="245">
        <v>5</v>
      </c>
      <c r="F48" s="231">
        <v>18</v>
      </c>
      <c r="G48" s="225"/>
      <c r="H48" s="225"/>
      <c r="I48" s="225"/>
      <c r="J48" s="225"/>
      <c r="K48" s="225"/>
      <c r="L48" s="225"/>
    </row>
    <row r="49" spans="1:12" ht="24.75" customHeight="1">
      <c r="A49" s="226"/>
      <c r="B49" s="242" t="s">
        <v>211</v>
      </c>
      <c r="C49" s="243">
        <v>8</v>
      </c>
      <c r="D49" s="244">
        <f t="shared" si="1"/>
        <v>8</v>
      </c>
      <c r="E49" s="245">
        <v>8</v>
      </c>
      <c r="F49" s="231">
        <v>8</v>
      </c>
      <c r="G49" s="225"/>
      <c r="H49" s="225"/>
      <c r="I49" s="225"/>
      <c r="J49" s="225"/>
      <c r="K49" s="225"/>
      <c r="L49" s="225"/>
    </row>
    <row r="50" spans="1:12" ht="24.75" customHeight="1">
      <c r="A50" s="226"/>
      <c r="B50" s="242" t="s">
        <v>212</v>
      </c>
      <c r="C50" s="243">
        <v>8</v>
      </c>
      <c r="D50" s="244">
        <f t="shared" si="1"/>
        <v>8</v>
      </c>
      <c r="E50" s="245">
        <v>8</v>
      </c>
      <c r="F50" s="231">
        <v>8</v>
      </c>
      <c r="G50" s="225"/>
      <c r="H50" s="225"/>
      <c r="I50" s="225"/>
      <c r="J50" s="225"/>
      <c r="K50" s="225"/>
      <c r="L50" s="225"/>
    </row>
    <row r="51" spans="1:12" ht="24.75" customHeight="1">
      <c r="A51" s="226"/>
      <c r="B51" s="242" t="s">
        <v>213</v>
      </c>
      <c r="C51" s="243">
        <v>8</v>
      </c>
      <c r="D51" s="244">
        <f t="shared" si="1"/>
        <v>8</v>
      </c>
      <c r="E51" s="245">
        <v>8</v>
      </c>
      <c r="F51" s="231">
        <v>8</v>
      </c>
      <c r="G51" s="225"/>
      <c r="H51" s="225"/>
      <c r="I51" s="225"/>
      <c r="J51" s="225"/>
      <c r="K51" s="225"/>
      <c r="L51" s="225"/>
    </row>
    <row r="52" spans="1:12" ht="24.75" customHeight="1">
      <c r="A52" s="226"/>
      <c r="B52" s="242" t="s">
        <v>214</v>
      </c>
      <c r="C52" s="243">
        <v>5</v>
      </c>
      <c r="D52" s="244">
        <f t="shared" si="1"/>
        <v>18</v>
      </c>
      <c r="E52" s="245">
        <v>5</v>
      </c>
      <c r="F52" s="231">
        <v>18</v>
      </c>
      <c r="G52" s="225"/>
      <c r="H52" s="225"/>
      <c r="I52" s="225"/>
      <c r="J52" s="225"/>
      <c r="K52" s="225"/>
      <c r="L52" s="225"/>
    </row>
    <row r="53" spans="1:12" ht="24.75" customHeight="1">
      <c r="A53" s="226"/>
      <c r="B53" s="242" t="s">
        <v>215</v>
      </c>
      <c r="C53" s="243">
        <v>3</v>
      </c>
      <c r="D53" s="244">
        <f t="shared" si="1"/>
        <v>24</v>
      </c>
      <c r="E53" s="245">
        <v>3</v>
      </c>
      <c r="F53" s="231">
        <v>24</v>
      </c>
      <c r="G53" s="225"/>
      <c r="H53" s="225"/>
      <c r="I53" s="225"/>
      <c r="J53" s="225"/>
      <c r="K53" s="225"/>
      <c r="L53" s="225"/>
    </row>
    <row r="54" spans="1:12" ht="24.75" customHeight="1">
      <c r="A54" s="226"/>
      <c r="B54" s="246" t="s">
        <v>216</v>
      </c>
      <c r="C54" s="247">
        <v>3</v>
      </c>
      <c r="D54" s="248">
        <f t="shared" si="1"/>
        <v>24</v>
      </c>
      <c r="E54" s="249">
        <v>3</v>
      </c>
      <c r="F54" s="233">
        <v>24</v>
      </c>
      <c r="G54" s="225"/>
      <c r="H54" s="225"/>
      <c r="I54" s="225"/>
      <c r="J54" s="225"/>
      <c r="K54" s="225"/>
      <c r="L54" s="225"/>
    </row>
    <row r="55" spans="1:12" ht="24.75" customHeight="1">
      <c r="A55" s="226"/>
      <c r="B55" s="242" t="s">
        <v>217</v>
      </c>
      <c r="C55" s="243">
        <v>4</v>
      </c>
      <c r="D55" s="244">
        <f t="shared" si="1"/>
        <v>23</v>
      </c>
      <c r="E55" s="245">
        <v>4</v>
      </c>
      <c r="F55" s="231">
        <v>23</v>
      </c>
      <c r="G55" s="225"/>
      <c r="H55" s="225"/>
      <c r="I55" s="225"/>
      <c r="J55" s="225"/>
      <c r="K55" s="225"/>
      <c r="L55" s="225"/>
    </row>
    <row r="56" spans="1:12" ht="24.75" customHeight="1">
      <c r="A56" s="226"/>
      <c r="B56" s="242" t="s">
        <v>218</v>
      </c>
      <c r="C56" s="243">
        <v>5</v>
      </c>
      <c r="D56" s="244">
        <f t="shared" si="1"/>
        <v>18</v>
      </c>
      <c r="E56" s="245">
        <v>5</v>
      </c>
      <c r="F56" s="231">
        <v>18</v>
      </c>
      <c r="G56" s="225"/>
      <c r="H56" s="225"/>
      <c r="I56" s="225"/>
      <c r="J56" s="225"/>
      <c r="K56" s="225"/>
      <c r="L56" s="225"/>
    </row>
    <row r="57" spans="1:12" ht="24.75" customHeight="1">
      <c r="A57" s="226"/>
      <c r="B57" s="242" t="s">
        <v>219</v>
      </c>
      <c r="C57" s="243">
        <v>5</v>
      </c>
      <c r="D57" s="244">
        <f t="shared" si="1"/>
        <v>18</v>
      </c>
      <c r="E57" s="245">
        <v>5</v>
      </c>
      <c r="F57" s="231">
        <v>18</v>
      </c>
      <c r="G57" s="225"/>
      <c r="H57" s="225"/>
      <c r="I57" s="225"/>
      <c r="J57" s="225"/>
      <c r="K57" s="225"/>
      <c r="L57" s="225"/>
    </row>
    <row r="58" spans="1:12" ht="24.75" customHeight="1">
      <c r="A58" s="226"/>
      <c r="B58" s="242" t="s">
        <v>220</v>
      </c>
      <c r="C58" s="243">
        <v>7</v>
      </c>
      <c r="D58" s="244">
        <f t="shared" si="1"/>
        <v>12</v>
      </c>
      <c r="E58" s="245">
        <v>7</v>
      </c>
      <c r="F58" s="231">
        <v>12</v>
      </c>
      <c r="G58" s="225"/>
      <c r="H58" s="225"/>
      <c r="I58" s="225"/>
      <c r="J58" s="225"/>
      <c r="K58" s="225"/>
      <c r="L58" s="225"/>
    </row>
    <row r="59" spans="1:12" ht="24.75" customHeight="1">
      <c r="A59" s="226"/>
      <c r="B59" s="242" t="s">
        <v>221</v>
      </c>
      <c r="C59" s="243">
        <v>5</v>
      </c>
      <c r="D59" s="244">
        <f t="shared" si="1"/>
        <v>18</v>
      </c>
      <c r="E59" s="245">
        <v>5</v>
      </c>
      <c r="F59" s="231">
        <v>18</v>
      </c>
      <c r="G59" s="225"/>
      <c r="H59" s="225"/>
      <c r="I59" s="225"/>
      <c r="J59" s="225"/>
      <c r="K59" s="225"/>
      <c r="L59" s="225"/>
    </row>
    <row r="60" spans="1:12" ht="24.75" customHeight="1">
      <c r="A60" s="226"/>
      <c r="B60" s="242" t="s">
        <v>222</v>
      </c>
      <c r="C60" s="243">
        <v>9</v>
      </c>
      <c r="D60" s="244">
        <f t="shared" si="1"/>
        <v>5</v>
      </c>
      <c r="E60" s="245">
        <v>9</v>
      </c>
      <c r="F60" s="231">
        <v>5</v>
      </c>
      <c r="G60" s="225"/>
      <c r="H60" s="225"/>
      <c r="I60" s="225"/>
      <c r="J60" s="225"/>
      <c r="K60" s="225"/>
      <c r="L60" s="225"/>
    </row>
    <row r="61" spans="1:12" ht="24.75" customHeight="1">
      <c r="A61" s="226"/>
      <c r="B61" s="242" t="s">
        <v>223</v>
      </c>
      <c r="C61" s="243">
        <v>6</v>
      </c>
      <c r="D61" s="244">
        <f t="shared" si="1"/>
        <v>15</v>
      </c>
      <c r="E61" s="245">
        <v>6</v>
      </c>
      <c r="F61" s="231">
        <v>15</v>
      </c>
      <c r="G61" s="225"/>
      <c r="H61" s="225"/>
      <c r="I61" s="225"/>
      <c r="J61" s="225"/>
      <c r="K61" s="225"/>
      <c r="L61" s="225"/>
    </row>
    <row r="62" spans="1:12" ht="24.75" customHeight="1">
      <c r="A62" s="226"/>
      <c r="B62" s="242" t="s">
        <v>224</v>
      </c>
      <c r="C62" s="243">
        <v>3</v>
      </c>
      <c r="D62" s="244">
        <f t="shared" si="1"/>
        <v>24</v>
      </c>
      <c r="E62" s="245">
        <v>3</v>
      </c>
      <c r="F62" s="231">
        <v>24</v>
      </c>
      <c r="G62" s="225"/>
      <c r="H62" s="225"/>
      <c r="I62" s="225"/>
      <c r="J62" s="225"/>
      <c r="K62" s="225"/>
      <c r="L62" s="225"/>
    </row>
    <row r="63" spans="1:12" ht="24.75" customHeight="1">
      <c r="A63" s="226"/>
      <c r="B63" s="242" t="s">
        <v>225</v>
      </c>
      <c r="C63" s="243">
        <v>6</v>
      </c>
      <c r="D63" s="244">
        <f t="shared" si="1"/>
        <v>15</v>
      </c>
      <c r="E63" s="245">
        <v>6</v>
      </c>
      <c r="F63" s="231">
        <v>15</v>
      </c>
      <c r="G63" s="225"/>
      <c r="H63" s="225"/>
      <c r="I63" s="225"/>
      <c r="J63" s="225"/>
      <c r="K63" s="225"/>
      <c r="L63" s="225"/>
    </row>
    <row r="64" spans="1:12" ht="24.75" customHeight="1" thickBot="1">
      <c r="A64" s="226"/>
      <c r="B64" s="242" t="s">
        <v>226</v>
      </c>
      <c r="C64" s="250">
        <v>9</v>
      </c>
      <c r="D64" s="251">
        <f t="shared" si="1"/>
        <v>5</v>
      </c>
      <c r="E64" s="245">
        <v>9</v>
      </c>
      <c r="F64" s="231">
        <v>5</v>
      </c>
      <c r="G64" s="225"/>
      <c r="H64" s="225"/>
      <c r="I64" s="225"/>
      <c r="J64" s="225"/>
      <c r="K64" s="225"/>
      <c r="L64" s="225"/>
    </row>
    <row r="65" spans="1:12" ht="24.75" customHeight="1">
      <c r="B65" s="234" t="str">
        <f>B32</f>
        <v>※「平成30年度　学校基本統計（学校基本調査報告書）」（東京都総務局統計部）</v>
      </c>
      <c r="C65" s="253"/>
    </row>
    <row r="66" spans="1:12" ht="24.75" customHeight="1">
      <c r="B66" s="241" t="str">
        <f>B33</f>
        <v>　　平成30年５月１日現在</v>
      </c>
      <c r="C66" s="253"/>
    </row>
    <row r="67" spans="1:12" ht="24.75" customHeight="1">
      <c r="A67" s="543" t="s">
        <v>730</v>
      </c>
      <c r="B67" s="543"/>
      <c r="C67" s="543"/>
      <c r="D67" s="543"/>
      <c r="E67" s="543"/>
      <c r="F67" s="543"/>
      <c r="G67" s="543"/>
      <c r="H67" s="543"/>
      <c r="I67" s="543"/>
      <c r="J67" s="543"/>
      <c r="K67" s="543"/>
      <c r="L67" s="543"/>
    </row>
    <row r="68" spans="1:12" ht="24.75" customHeight="1" thickBot="1">
      <c r="A68" s="226"/>
      <c r="B68" s="228" t="s">
        <v>731</v>
      </c>
      <c r="C68" s="228"/>
      <c r="D68" s="225"/>
      <c r="E68" s="225"/>
      <c r="F68" s="225"/>
      <c r="G68" s="225"/>
      <c r="H68" s="225"/>
      <c r="I68" s="225"/>
      <c r="J68" s="225"/>
      <c r="K68" s="225"/>
      <c r="L68" s="225"/>
    </row>
    <row r="69" spans="1:12" ht="24.75" customHeight="1">
      <c r="A69" s="226"/>
      <c r="B69" s="556" t="s">
        <v>253</v>
      </c>
      <c r="C69" s="558" t="s">
        <v>732</v>
      </c>
      <c r="D69" s="561" t="s">
        <v>258</v>
      </c>
      <c r="E69" s="376" t="s">
        <v>763</v>
      </c>
      <c r="F69" s="377"/>
      <c r="G69" s="225"/>
      <c r="H69" s="225"/>
      <c r="I69" s="225"/>
      <c r="J69" s="225"/>
      <c r="K69" s="225"/>
      <c r="L69" s="225"/>
    </row>
    <row r="70" spans="1:12" ht="24.75" customHeight="1">
      <c r="A70" s="226"/>
      <c r="B70" s="556"/>
      <c r="C70" s="559"/>
      <c r="D70" s="562"/>
      <c r="E70" s="339" t="s">
        <v>732</v>
      </c>
      <c r="F70" s="528" t="s">
        <v>258</v>
      </c>
      <c r="G70" s="225"/>
      <c r="H70" s="225"/>
      <c r="I70" s="225"/>
      <c r="J70" s="225"/>
      <c r="K70" s="225"/>
      <c r="L70" s="225"/>
    </row>
    <row r="71" spans="1:12" ht="24.75" customHeight="1">
      <c r="A71" s="226"/>
      <c r="B71" s="556"/>
      <c r="C71" s="560"/>
      <c r="D71" s="563"/>
      <c r="E71" s="371"/>
      <c r="F71" s="557"/>
      <c r="G71" s="225"/>
      <c r="H71" s="225"/>
      <c r="I71" s="225"/>
      <c r="J71" s="225"/>
      <c r="K71" s="225"/>
      <c r="L71" s="225"/>
    </row>
    <row r="72" spans="1:12" ht="24.75" customHeight="1">
      <c r="A72" s="226"/>
      <c r="B72" s="242" t="s">
        <v>201</v>
      </c>
      <c r="C72" s="243">
        <v>8</v>
      </c>
      <c r="D72" s="244">
        <f>RANK(C72,$C$72:$C$97)</f>
        <v>1</v>
      </c>
      <c r="E72" s="245">
        <v>8</v>
      </c>
      <c r="F72" s="231">
        <v>1</v>
      </c>
      <c r="G72" s="225"/>
      <c r="H72" s="225"/>
      <c r="I72" s="225"/>
      <c r="J72" s="225"/>
      <c r="K72" s="225"/>
      <c r="L72" s="225"/>
    </row>
    <row r="73" spans="1:12" ht="24.75" customHeight="1">
      <c r="A73" s="226"/>
      <c r="B73" s="242" t="s">
        <v>202</v>
      </c>
      <c r="C73" s="243">
        <v>2</v>
      </c>
      <c r="D73" s="244">
        <f t="shared" ref="D73:D97" si="2">RANK(C73,$C$72:$C$97)</f>
        <v>9</v>
      </c>
      <c r="E73" s="245">
        <v>2</v>
      </c>
      <c r="F73" s="231">
        <v>9</v>
      </c>
      <c r="G73" s="225"/>
      <c r="H73" s="225"/>
      <c r="I73" s="225"/>
      <c r="J73" s="225"/>
      <c r="K73" s="225"/>
      <c r="L73" s="225"/>
    </row>
    <row r="74" spans="1:12" ht="24.75" customHeight="1">
      <c r="A74" s="226"/>
      <c r="B74" s="242" t="s">
        <v>203</v>
      </c>
      <c r="C74" s="243">
        <v>2</v>
      </c>
      <c r="D74" s="244">
        <f t="shared" si="2"/>
        <v>9</v>
      </c>
      <c r="E74" s="245">
        <v>2</v>
      </c>
      <c r="F74" s="231">
        <v>9</v>
      </c>
      <c r="G74" s="225"/>
      <c r="H74" s="225"/>
      <c r="I74" s="225"/>
      <c r="J74" s="225"/>
      <c r="K74" s="225"/>
      <c r="L74" s="225"/>
    </row>
    <row r="75" spans="1:12" ht="24.75" customHeight="1">
      <c r="A75" s="226"/>
      <c r="B75" s="242" t="s">
        <v>204</v>
      </c>
      <c r="C75" s="243">
        <v>0</v>
      </c>
      <c r="D75" s="244">
        <f t="shared" si="2"/>
        <v>26</v>
      </c>
      <c r="E75" s="245">
        <v>0</v>
      </c>
      <c r="F75" s="231">
        <v>26</v>
      </c>
      <c r="G75" s="225"/>
      <c r="H75" s="225"/>
      <c r="I75" s="225"/>
      <c r="J75" s="225"/>
      <c r="K75" s="225"/>
      <c r="L75" s="225"/>
    </row>
    <row r="76" spans="1:12" ht="24.75" customHeight="1">
      <c r="A76" s="226"/>
      <c r="B76" s="242" t="s">
        <v>205</v>
      </c>
      <c r="C76" s="243">
        <v>2</v>
      </c>
      <c r="D76" s="244">
        <f t="shared" si="2"/>
        <v>9</v>
      </c>
      <c r="E76" s="245">
        <v>2</v>
      </c>
      <c r="F76" s="231">
        <v>9</v>
      </c>
      <c r="G76" s="225"/>
      <c r="H76" s="225"/>
      <c r="I76" s="225"/>
      <c r="J76" s="225"/>
      <c r="K76" s="225"/>
      <c r="L76" s="225"/>
    </row>
    <row r="77" spans="1:12" ht="24.75" customHeight="1">
      <c r="A77" s="226"/>
      <c r="B77" s="242" t="s">
        <v>206</v>
      </c>
      <c r="C77" s="243">
        <v>5</v>
      </c>
      <c r="D77" s="244">
        <f t="shared" si="2"/>
        <v>3</v>
      </c>
      <c r="E77" s="245">
        <v>5</v>
      </c>
      <c r="F77" s="231">
        <v>3</v>
      </c>
      <c r="G77" s="225"/>
      <c r="H77" s="225"/>
      <c r="I77" s="225"/>
      <c r="J77" s="225"/>
      <c r="K77" s="225"/>
      <c r="L77" s="225"/>
    </row>
    <row r="78" spans="1:12" ht="24.75" customHeight="1">
      <c r="A78" s="226"/>
      <c r="B78" s="242" t="s">
        <v>207</v>
      </c>
      <c r="C78" s="243">
        <v>2</v>
      </c>
      <c r="D78" s="244">
        <f t="shared" si="2"/>
        <v>9</v>
      </c>
      <c r="E78" s="245">
        <v>2</v>
      </c>
      <c r="F78" s="231">
        <v>9</v>
      </c>
      <c r="G78" s="225"/>
      <c r="H78" s="225"/>
      <c r="I78" s="225"/>
      <c r="J78" s="225"/>
      <c r="K78" s="225"/>
      <c r="L78" s="225"/>
    </row>
    <row r="79" spans="1:12" ht="24.75" customHeight="1">
      <c r="A79" s="226"/>
      <c r="B79" s="242" t="s">
        <v>208</v>
      </c>
      <c r="C79" s="243">
        <v>3</v>
      </c>
      <c r="D79" s="244">
        <f t="shared" si="2"/>
        <v>4</v>
      </c>
      <c r="E79" s="245">
        <v>3</v>
      </c>
      <c r="F79" s="231">
        <v>4</v>
      </c>
      <c r="G79" s="225"/>
      <c r="H79" s="225"/>
      <c r="I79" s="225"/>
      <c r="J79" s="225"/>
      <c r="K79" s="225"/>
      <c r="L79" s="225"/>
    </row>
    <row r="80" spans="1:12" ht="24.75" customHeight="1">
      <c r="A80" s="226"/>
      <c r="B80" s="242" t="s">
        <v>209</v>
      </c>
      <c r="C80" s="243">
        <v>7</v>
      </c>
      <c r="D80" s="244">
        <f t="shared" si="2"/>
        <v>2</v>
      </c>
      <c r="E80" s="245">
        <v>7</v>
      </c>
      <c r="F80" s="231">
        <v>2</v>
      </c>
      <c r="G80" s="225"/>
      <c r="H80" s="225"/>
      <c r="I80" s="225"/>
      <c r="J80" s="225"/>
      <c r="K80" s="225"/>
      <c r="L80" s="225"/>
    </row>
    <row r="81" spans="1:12" ht="24.75" customHeight="1">
      <c r="A81" s="226"/>
      <c r="B81" s="242" t="s">
        <v>210</v>
      </c>
      <c r="C81" s="243">
        <v>3</v>
      </c>
      <c r="D81" s="244">
        <f t="shared" si="2"/>
        <v>4</v>
      </c>
      <c r="E81" s="245">
        <v>3</v>
      </c>
      <c r="F81" s="231">
        <v>4</v>
      </c>
      <c r="G81" s="225"/>
      <c r="H81" s="225"/>
      <c r="I81" s="225"/>
      <c r="J81" s="225"/>
      <c r="K81" s="225"/>
      <c r="L81" s="225"/>
    </row>
    <row r="82" spans="1:12" ht="24.75" customHeight="1">
      <c r="A82" s="226"/>
      <c r="B82" s="242" t="s">
        <v>211</v>
      </c>
      <c r="C82" s="243">
        <v>3</v>
      </c>
      <c r="D82" s="244">
        <f t="shared" si="2"/>
        <v>4</v>
      </c>
      <c r="E82" s="245">
        <v>3</v>
      </c>
      <c r="F82" s="231">
        <v>4</v>
      </c>
      <c r="G82" s="225"/>
      <c r="H82" s="225"/>
      <c r="I82" s="225"/>
      <c r="J82" s="225"/>
      <c r="K82" s="225"/>
      <c r="L82" s="225"/>
    </row>
    <row r="83" spans="1:12" ht="24.75" customHeight="1">
      <c r="A83" s="226"/>
      <c r="B83" s="242" t="s">
        <v>212</v>
      </c>
      <c r="C83" s="243">
        <v>3</v>
      </c>
      <c r="D83" s="244">
        <f t="shared" si="2"/>
        <v>4</v>
      </c>
      <c r="E83" s="245">
        <v>3</v>
      </c>
      <c r="F83" s="231">
        <v>4</v>
      </c>
      <c r="G83" s="225"/>
      <c r="H83" s="225"/>
      <c r="I83" s="225"/>
      <c r="J83" s="225"/>
      <c r="K83" s="225"/>
      <c r="L83" s="225"/>
    </row>
    <row r="84" spans="1:12" ht="24.75" customHeight="1">
      <c r="A84" s="226"/>
      <c r="B84" s="242" t="s">
        <v>213</v>
      </c>
      <c r="C84" s="243">
        <v>2</v>
      </c>
      <c r="D84" s="244">
        <f t="shared" si="2"/>
        <v>9</v>
      </c>
      <c r="E84" s="245">
        <v>2</v>
      </c>
      <c r="F84" s="231">
        <v>9</v>
      </c>
      <c r="G84" s="225"/>
      <c r="H84" s="225"/>
      <c r="I84" s="225"/>
      <c r="J84" s="225"/>
      <c r="K84" s="225"/>
      <c r="L84" s="225"/>
    </row>
    <row r="85" spans="1:12" ht="24.75" customHeight="1">
      <c r="A85" s="226"/>
      <c r="B85" s="242" t="s">
        <v>214</v>
      </c>
      <c r="C85" s="243">
        <v>1</v>
      </c>
      <c r="D85" s="244">
        <f t="shared" si="2"/>
        <v>20</v>
      </c>
      <c r="E85" s="245">
        <v>1</v>
      </c>
      <c r="F85" s="231">
        <v>20</v>
      </c>
      <c r="G85" s="225"/>
      <c r="H85" s="225"/>
      <c r="I85" s="225"/>
      <c r="J85" s="225"/>
      <c r="K85" s="225"/>
      <c r="L85" s="225"/>
    </row>
    <row r="86" spans="1:12" ht="24.75" customHeight="1">
      <c r="A86" s="226"/>
      <c r="B86" s="242" t="s">
        <v>215</v>
      </c>
      <c r="C86" s="243">
        <v>2</v>
      </c>
      <c r="D86" s="244">
        <f t="shared" si="2"/>
        <v>9</v>
      </c>
      <c r="E86" s="245">
        <v>2</v>
      </c>
      <c r="F86" s="231">
        <v>9</v>
      </c>
      <c r="G86" s="225"/>
      <c r="H86" s="225"/>
      <c r="I86" s="225"/>
      <c r="J86" s="225"/>
      <c r="K86" s="225"/>
      <c r="L86" s="225"/>
    </row>
    <row r="87" spans="1:12" ht="24.75" customHeight="1">
      <c r="A87" s="226"/>
      <c r="B87" s="246" t="s">
        <v>216</v>
      </c>
      <c r="C87" s="247">
        <v>2</v>
      </c>
      <c r="D87" s="248">
        <f t="shared" si="2"/>
        <v>9</v>
      </c>
      <c r="E87" s="249">
        <v>2</v>
      </c>
      <c r="F87" s="233">
        <v>9</v>
      </c>
      <c r="G87" s="225"/>
      <c r="H87" s="225"/>
      <c r="I87" s="225"/>
      <c r="J87" s="225"/>
      <c r="K87" s="225"/>
      <c r="L87" s="225"/>
    </row>
    <row r="88" spans="1:12" ht="24.75" customHeight="1">
      <c r="A88" s="226"/>
      <c r="B88" s="242" t="s">
        <v>217</v>
      </c>
      <c r="C88" s="243">
        <v>1</v>
      </c>
      <c r="D88" s="244">
        <f t="shared" si="2"/>
        <v>20</v>
      </c>
      <c r="E88" s="245">
        <v>1</v>
      </c>
      <c r="F88" s="231">
        <v>20</v>
      </c>
      <c r="G88" s="225"/>
      <c r="H88" s="225"/>
      <c r="I88" s="225"/>
      <c r="J88" s="225"/>
      <c r="K88" s="225"/>
      <c r="L88" s="225"/>
    </row>
    <row r="89" spans="1:12" ht="24.75" customHeight="1">
      <c r="A89" s="226"/>
      <c r="B89" s="242" t="s">
        <v>218</v>
      </c>
      <c r="C89" s="243">
        <v>2</v>
      </c>
      <c r="D89" s="244">
        <f t="shared" si="2"/>
        <v>9</v>
      </c>
      <c r="E89" s="245">
        <v>2</v>
      </c>
      <c r="F89" s="231">
        <v>9</v>
      </c>
      <c r="G89" s="225"/>
      <c r="H89" s="225"/>
      <c r="I89" s="225"/>
      <c r="J89" s="225"/>
      <c r="K89" s="225"/>
      <c r="L89" s="225"/>
    </row>
    <row r="90" spans="1:12" ht="24.75" customHeight="1">
      <c r="A90" s="226"/>
      <c r="B90" s="242" t="s">
        <v>219</v>
      </c>
      <c r="C90" s="243">
        <v>1</v>
      </c>
      <c r="D90" s="244">
        <f t="shared" si="2"/>
        <v>20</v>
      </c>
      <c r="E90" s="245">
        <v>1</v>
      </c>
      <c r="F90" s="231">
        <v>20</v>
      </c>
      <c r="G90" s="225"/>
      <c r="H90" s="225"/>
      <c r="I90" s="225"/>
      <c r="J90" s="225"/>
      <c r="K90" s="225"/>
      <c r="L90" s="225"/>
    </row>
    <row r="91" spans="1:12" ht="24.75" customHeight="1">
      <c r="A91" s="226"/>
      <c r="B91" s="242" t="s">
        <v>220</v>
      </c>
      <c r="C91" s="243">
        <v>2</v>
      </c>
      <c r="D91" s="244">
        <f t="shared" si="2"/>
        <v>9</v>
      </c>
      <c r="E91" s="245">
        <v>2</v>
      </c>
      <c r="F91" s="231">
        <v>9</v>
      </c>
      <c r="G91" s="225"/>
      <c r="H91" s="225"/>
      <c r="I91" s="225"/>
      <c r="J91" s="225"/>
      <c r="K91" s="225"/>
      <c r="L91" s="225"/>
    </row>
    <row r="92" spans="1:12" ht="24.75" customHeight="1">
      <c r="A92" s="226"/>
      <c r="B92" s="242" t="s">
        <v>221</v>
      </c>
      <c r="C92" s="243">
        <v>2</v>
      </c>
      <c r="D92" s="244">
        <f t="shared" si="2"/>
        <v>9</v>
      </c>
      <c r="E92" s="245">
        <v>2</v>
      </c>
      <c r="F92" s="231">
        <v>9</v>
      </c>
      <c r="G92" s="225"/>
      <c r="H92" s="225"/>
      <c r="I92" s="225"/>
      <c r="J92" s="225"/>
      <c r="K92" s="225"/>
      <c r="L92" s="225"/>
    </row>
    <row r="93" spans="1:12" ht="24.75" customHeight="1">
      <c r="A93" s="226"/>
      <c r="B93" s="242" t="s">
        <v>222</v>
      </c>
      <c r="C93" s="243">
        <v>1</v>
      </c>
      <c r="D93" s="244">
        <f t="shared" si="2"/>
        <v>20</v>
      </c>
      <c r="E93" s="245">
        <v>1</v>
      </c>
      <c r="F93" s="231">
        <v>20</v>
      </c>
      <c r="G93" s="225"/>
      <c r="H93" s="225"/>
      <c r="I93" s="225"/>
      <c r="J93" s="225"/>
      <c r="K93" s="225"/>
      <c r="L93" s="225"/>
    </row>
    <row r="94" spans="1:12" ht="24.75" customHeight="1">
      <c r="A94" s="226"/>
      <c r="B94" s="242" t="s">
        <v>223</v>
      </c>
      <c r="C94" s="243">
        <v>1</v>
      </c>
      <c r="D94" s="244">
        <f t="shared" si="2"/>
        <v>20</v>
      </c>
      <c r="E94" s="245">
        <v>1</v>
      </c>
      <c r="F94" s="231">
        <v>20</v>
      </c>
      <c r="G94" s="225"/>
      <c r="H94" s="225"/>
      <c r="I94" s="225"/>
      <c r="J94" s="225"/>
      <c r="K94" s="225"/>
      <c r="L94" s="225"/>
    </row>
    <row r="95" spans="1:12" ht="24.75" customHeight="1">
      <c r="A95" s="226"/>
      <c r="B95" s="242" t="s">
        <v>224</v>
      </c>
      <c r="C95" s="243">
        <v>1</v>
      </c>
      <c r="D95" s="244">
        <f t="shared" si="2"/>
        <v>20</v>
      </c>
      <c r="E95" s="245">
        <v>1</v>
      </c>
      <c r="F95" s="231">
        <v>20</v>
      </c>
      <c r="G95" s="225"/>
      <c r="H95" s="225"/>
      <c r="I95" s="225"/>
      <c r="J95" s="225"/>
      <c r="K95" s="225"/>
      <c r="L95" s="225"/>
    </row>
    <row r="96" spans="1:12" ht="24.75" customHeight="1">
      <c r="A96" s="226"/>
      <c r="B96" s="242" t="s">
        <v>225</v>
      </c>
      <c r="C96" s="243">
        <v>2</v>
      </c>
      <c r="D96" s="244">
        <f t="shared" si="2"/>
        <v>9</v>
      </c>
      <c r="E96" s="245">
        <v>2</v>
      </c>
      <c r="F96" s="231">
        <v>9</v>
      </c>
      <c r="G96" s="225"/>
      <c r="H96" s="225"/>
      <c r="I96" s="225"/>
      <c r="J96" s="225"/>
      <c r="K96" s="225"/>
      <c r="L96" s="225"/>
    </row>
    <row r="97" spans="1:12" ht="24.75" customHeight="1" thickBot="1">
      <c r="A97" s="226"/>
      <c r="B97" s="242" t="s">
        <v>226</v>
      </c>
      <c r="C97" s="250">
        <v>3</v>
      </c>
      <c r="D97" s="251">
        <f t="shared" si="2"/>
        <v>4</v>
      </c>
      <c r="E97" s="245">
        <v>3</v>
      </c>
      <c r="F97" s="231">
        <v>4</v>
      </c>
      <c r="G97" s="225"/>
      <c r="H97" s="225"/>
      <c r="I97" s="225"/>
      <c r="J97" s="225"/>
      <c r="K97" s="225"/>
      <c r="L97" s="225"/>
    </row>
    <row r="98" spans="1:12" ht="24.75" customHeight="1">
      <c r="B98" s="234" t="str">
        <f>B65</f>
        <v>※「平成30年度　学校基本統計（学校基本調査報告書）」（東京都総務局統計部）</v>
      </c>
    </row>
    <row r="99" spans="1:12" ht="24.75" customHeight="1">
      <c r="B99" s="241" t="str">
        <f>B66</f>
        <v>　　平成30年５月１日現在</v>
      </c>
    </row>
    <row r="100" spans="1:12" ht="24.75" customHeight="1">
      <c r="A100" s="543" t="s">
        <v>733</v>
      </c>
      <c r="B100" s="543"/>
      <c r="C100" s="543"/>
      <c r="D100" s="543"/>
      <c r="E100" s="543"/>
      <c r="F100" s="543"/>
      <c r="G100" s="543"/>
      <c r="H100" s="543"/>
      <c r="I100" s="543"/>
      <c r="J100" s="543"/>
      <c r="K100" s="543"/>
      <c r="L100" s="543"/>
    </row>
    <row r="101" spans="1:12" ht="24.75" customHeight="1" thickBot="1">
      <c r="A101" s="226"/>
      <c r="B101" s="228" t="s">
        <v>734</v>
      </c>
      <c r="C101" s="228"/>
      <c r="D101" s="225"/>
      <c r="E101" s="225"/>
      <c r="F101" s="225"/>
      <c r="G101" s="225"/>
      <c r="H101" s="225"/>
      <c r="I101" s="225"/>
      <c r="J101" s="225"/>
      <c r="K101" s="225"/>
      <c r="L101" s="225"/>
    </row>
    <row r="102" spans="1:12" ht="24.75" customHeight="1">
      <c r="A102" s="226"/>
      <c r="B102" s="556" t="s">
        <v>253</v>
      </c>
      <c r="C102" s="558" t="s">
        <v>735</v>
      </c>
      <c r="D102" s="342" t="s">
        <v>258</v>
      </c>
      <c r="E102" s="376" t="s">
        <v>763</v>
      </c>
      <c r="F102" s="377"/>
      <c r="G102" s="225"/>
      <c r="H102" s="225"/>
      <c r="I102" s="225"/>
      <c r="J102" s="225"/>
      <c r="K102" s="225"/>
      <c r="L102" s="225"/>
    </row>
    <row r="103" spans="1:12" ht="24.75" customHeight="1">
      <c r="A103" s="226"/>
      <c r="B103" s="556"/>
      <c r="C103" s="559"/>
      <c r="D103" s="373"/>
      <c r="E103" s="339" t="s">
        <v>735</v>
      </c>
      <c r="F103" s="528" t="s">
        <v>258</v>
      </c>
      <c r="G103" s="225"/>
      <c r="H103" s="225"/>
      <c r="I103" s="225"/>
      <c r="J103" s="225"/>
      <c r="K103" s="225"/>
      <c r="L103" s="225"/>
    </row>
    <row r="104" spans="1:12" ht="24.75" customHeight="1">
      <c r="A104" s="226"/>
      <c r="B104" s="556"/>
      <c r="C104" s="560"/>
      <c r="D104" s="375"/>
      <c r="E104" s="371"/>
      <c r="F104" s="557"/>
      <c r="G104" s="225"/>
      <c r="H104" s="225"/>
      <c r="I104" s="225"/>
      <c r="J104" s="225"/>
      <c r="K104" s="225"/>
      <c r="L104" s="225"/>
    </row>
    <row r="105" spans="1:12" ht="24.75" customHeight="1">
      <c r="A105" s="226"/>
      <c r="B105" s="242" t="s">
        <v>201</v>
      </c>
      <c r="C105" s="243">
        <v>0</v>
      </c>
      <c r="D105" s="244">
        <f>RANK(C105,$C$105:$C$130)</f>
        <v>20</v>
      </c>
      <c r="E105" s="245">
        <v>0</v>
      </c>
      <c r="F105" s="231">
        <v>21</v>
      </c>
      <c r="G105" s="225"/>
      <c r="H105" s="225"/>
      <c r="I105" s="225"/>
      <c r="J105" s="225"/>
      <c r="K105" s="225"/>
      <c r="L105" s="225"/>
    </row>
    <row r="106" spans="1:12" ht="24.75" customHeight="1">
      <c r="A106" s="226"/>
      <c r="B106" s="242" t="s">
        <v>202</v>
      </c>
      <c r="C106" s="243">
        <v>0</v>
      </c>
      <c r="D106" s="244">
        <f t="shared" ref="D106:D130" si="3">RANK(C106,$C$105:$C$130)</f>
        <v>20</v>
      </c>
      <c r="E106" s="245">
        <v>0</v>
      </c>
      <c r="F106" s="231">
        <v>21</v>
      </c>
      <c r="G106" s="225"/>
      <c r="H106" s="225"/>
      <c r="I106" s="225"/>
      <c r="J106" s="225"/>
      <c r="K106" s="225"/>
      <c r="L106" s="225"/>
    </row>
    <row r="107" spans="1:12" ht="24.75" customHeight="1">
      <c r="A107" s="226"/>
      <c r="B107" s="242" t="s">
        <v>203</v>
      </c>
      <c r="C107" s="243">
        <v>0</v>
      </c>
      <c r="D107" s="244">
        <f t="shared" si="3"/>
        <v>20</v>
      </c>
      <c r="E107" s="245">
        <v>0</v>
      </c>
      <c r="F107" s="231">
        <v>21</v>
      </c>
      <c r="G107" s="225"/>
      <c r="H107" s="225"/>
      <c r="I107" s="225"/>
      <c r="J107" s="225"/>
      <c r="K107" s="225"/>
      <c r="L107" s="225"/>
    </row>
    <row r="108" spans="1:12" ht="24.75" customHeight="1">
      <c r="A108" s="226"/>
      <c r="B108" s="242" t="s">
        <v>204</v>
      </c>
      <c r="C108" s="243">
        <v>0</v>
      </c>
      <c r="D108" s="244">
        <f t="shared" si="3"/>
        <v>20</v>
      </c>
      <c r="E108" s="245">
        <v>3</v>
      </c>
      <c r="F108" s="231">
        <v>9</v>
      </c>
      <c r="G108" s="225"/>
      <c r="H108" s="225"/>
      <c r="I108" s="225"/>
      <c r="J108" s="225"/>
      <c r="K108" s="225"/>
      <c r="L108" s="225"/>
    </row>
    <row r="109" spans="1:12" ht="24.75" customHeight="1">
      <c r="A109" s="226"/>
      <c r="B109" s="242" t="s">
        <v>205</v>
      </c>
      <c r="C109" s="243">
        <v>0</v>
      </c>
      <c r="D109" s="244">
        <f t="shared" si="3"/>
        <v>20</v>
      </c>
      <c r="E109" s="245">
        <v>0</v>
      </c>
      <c r="F109" s="231">
        <v>21</v>
      </c>
      <c r="G109" s="225"/>
      <c r="H109" s="225"/>
      <c r="I109" s="225"/>
      <c r="J109" s="225"/>
      <c r="K109" s="225"/>
      <c r="L109" s="225"/>
    </row>
    <row r="110" spans="1:12" ht="24.75" customHeight="1">
      <c r="A110" s="226"/>
      <c r="B110" s="242" t="s">
        <v>206</v>
      </c>
      <c r="C110" s="243">
        <v>11</v>
      </c>
      <c r="D110" s="244">
        <f t="shared" si="3"/>
        <v>1</v>
      </c>
      <c r="E110" s="245">
        <v>11</v>
      </c>
      <c r="F110" s="231">
        <v>1</v>
      </c>
      <c r="G110" s="225"/>
      <c r="H110" s="225"/>
      <c r="I110" s="225"/>
      <c r="J110" s="225"/>
      <c r="K110" s="225"/>
      <c r="L110" s="225"/>
    </row>
    <row r="111" spans="1:12" ht="24.75" customHeight="1">
      <c r="A111" s="226"/>
      <c r="B111" s="242" t="s">
        <v>207</v>
      </c>
      <c r="C111" s="243">
        <v>1</v>
      </c>
      <c r="D111" s="244">
        <f t="shared" si="3"/>
        <v>14</v>
      </c>
      <c r="E111" s="245">
        <v>1</v>
      </c>
      <c r="F111" s="231">
        <v>15</v>
      </c>
      <c r="G111" s="225"/>
      <c r="H111" s="225"/>
      <c r="I111" s="225"/>
      <c r="J111" s="225"/>
      <c r="K111" s="225"/>
      <c r="L111" s="225"/>
    </row>
    <row r="112" spans="1:12" ht="24.75" customHeight="1">
      <c r="A112" s="226"/>
      <c r="B112" s="242" t="s">
        <v>208</v>
      </c>
      <c r="C112" s="243">
        <v>3</v>
      </c>
      <c r="D112" s="244">
        <f t="shared" si="3"/>
        <v>9</v>
      </c>
      <c r="E112" s="245">
        <v>3</v>
      </c>
      <c r="F112" s="231">
        <v>9</v>
      </c>
      <c r="G112" s="225"/>
      <c r="H112" s="225"/>
      <c r="I112" s="225"/>
      <c r="J112" s="225"/>
      <c r="K112" s="225"/>
      <c r="L112" s="225"/>
    </row>
    <row r="113" spans="1:12" ht="24.75" customHeight="1">
      <c r="A113" s="226"/>
      <c r="B113" s="242" t="s">
        <v>209</v>
      </c>
      <c r="C113" s="243">
        <v>1</v>
      </c>
      <c r="D113" s="244">
        <f t="shared" si="3"/>
        <v>14</v>
      </c>
      <c r="E113" s="245">
        <v>1</v>
      </c>
      <c r="F113" s="231">
        <v>15</v>
      </c>
      <c r="G113" s="225"/>
      <c r="H113" s="225"/>
      <c r="I113" s="225"/>
      <c r="J113" s="225"/>
      <c r="K113" s="225"/>
      <c r="L113" s="225"/>
    </row>
    <row r="114" spans="1:12" ht="24.75" customHeight="1">
      <c r="A114" s="226"/>
      <c r="B114" s="242" t="s">
        <v>210</v>
      </c>
      <c r="C114" s="243">
        <v>5</v>
      </c>
      <c r="D114" s="244">
        <f t="shared" si="3"/>
        <v>4</v>
      </c>
      <c r="E114" s="245">
        <v>5</v>
      </c>
      <c r="F114" s="231">
        <v>4</v>
      </c>
      <c r="G114" s="225"/>
      <c r="H114" s="225"/>
      <c r="I114" s="225"/>
      <c r="J114" s="225"/>
      <c r="K114" s="225"/>
      <c r="L114" s="225"/>
    </row>
    <row r="115" spans="1:12" ht="24.75" customHeight="1">
      <c r="A115" s="226"/>
      <c r="B115" s="242" t="s">
        <v>211</v>
      </c>
      <c r="C115" s="243">
        <v>11</v>
      </c>
      <c r="D115" s="244">
        <f t="shared" si="3"/>
        <v>1</v>
      </c>
      <c r="E115" s="245">
        <v>11</v>
      </c>
      <c r="F115" s="231">
        <v>1</v>
      </c>
      <c r="G115" s="225"/>
      <c r="H115" s="225"/>
      <c r="I115" s="225"/>
      <c r="J115" s="225"/>
      <c r="K115" s="225"/>
      <c r="L115" s="225"/>
    </row>
    <row r="116" spans="1:12" ht="24.75" customHeight="1">
      <c r="A116" s="226"/>
      <c r="B116" s="242" t="s">
        <v>212</v>
      </c>
      <c r="C116" s="243">
        <v>1</v>
      </c>
      <c r="D116" s="244">
        <f t="shared" si="3"/>
        <v>14</v>
      </c>
      <c r="E116" s="245">
        <v>1</v>
      </c>
      <c r="F116" s="231">
        <v>15</v>
      </c>
      <c r="G116" s="225"/>
      <c r="H116" s="225"/>
      <c r="I116" s="225"/>
      <c r="J116" s="225"/>
      <c r="K116" s="225"/>
      <c r="L116" s="225"/>
    </row>
    <row r="117" spans="1:12" ht="24.75" customHeight="1">
      <c r="A117" s="226"/>
      <c r="B117" s="242" t="s">
        <v>213</v>
      </c>
      <c r="C117" s="243">
        <v>5</v>
      </c>
      <c r="D117" s="244">
        <f t="shared" si="3"/>
        <v>4</v>
      </c>
      <c r="E117" s="245">
        <v>5</v>
      </c>
      <c r="F117" s="231">
        <v>4</v>
      </c>
      <c r="G117" s="225"/>
      <c r="H117" s="225"/>
      <c r="I117" s="225"/>
      <c r="J117" s="225"/>
      <c r="K117" s="225"/>
      <c r="L117" s="225"/>
    </row>
    <row r="118" spans="1:12" ht="24.75" customHeight="1">
      <c r="A118" s="226"/>
      <c r="B118" s="242" t="s">
        <v>214</v>
      </c>
      <c r="C118" s="243">
        <v>5</v>
      </c>
      <c r="D118" s="244">
        <f t="shared" si="3"/>
        <v>4</v>
      </c>
      <c r="E118" s="245">
        <v>5</v>
      </c>
      <c r="F118" s="231">
        <v>4</v>
      </c>
      <c r="G118" s="225"/>
      <c r="H118" s="225"/>
      <c r="I118" s="225"/>
      <c r="J118" s="225"/>
      <c r="K118" s="225"/>
      <c r="L118" s="225"/>
    </row>
    <row r="119" spans="1:12" ht="24.75" customHeight="1">
      <c r="A119" s="226"/>
      <c r="B119" s="242" t="s">
        <v>215</v>
      </c>
      <c r="C119" s="243">
        <v>1</v>
      </c>
      <c r="D119" s="244">
        <f t="shared" si="3"/>
        <v>14</v>
      </c>
      <c r="E119" s="245">
        <v>1</v>
      </c>
      <c r="F119" s="231">
        <v>15</v>
      </c>
      <c r="G119" s="225"/>
      <c r="H119" s="225"/>
      <c r="I119" s="225"/>
      <c r="J119" s="225"/>
      <c r="K119" s="225"/>
      <c r="L119" s="225"/>
    </row>
    <row r="120" spans="1:12" ht="24.75" customHeight="1">
      <c r="A120" s="226"/>
      <c r="B120" s="246" t="s">
        <v>216</v>
      </c>
      <c r="C120" s="247">
        <v>3</v>
      </c>
      <c r="D120" s="248">
        <f t="shared" si="3"/>
        <v>9</v>
      </c>
      <c r="E120" s="249">
        <v>3</v>
      </c>
      <c r="F120" s="233">
        <v>9</v>
      </c>
      <c r="G120" s="225"/>
      <c r="H120" s="225"/>
      <c r="I120" s="225"/>
      <c r="J120" s="225"/>
      <c r="K120" s="225"/>
      <c r="L120" s="225"/>
    </row>
    <row r="121" spans="1:12" ht="24.75" customHeight="1">
      <c r="A121" s="226"/>
      <c r="B121" s="242" t="s">
        <v>217</v>
      </c>
      <c r="C121" s="243">
        <v>2</v>
      </c>
      <c r="D121" s="244">
        <f t="shared" si="3"/>
        <v>11</v>
      </c>
      <c r="E121" s="245">
        <v>2</v>
      </c>
      <c r="F121" s="231">
        <v>12</v>
      </c>
      <c r="G121" s="225"/>
      <c r="H121" s="225"/>
      <c r="I121" s="225"/>
      <c r="J121" s="225"/>
      <c r="K121" s="225"/>
      <c r="L121" s="225"/>
    </row>
    <row r="122" spans="1:12" ht="24.75" customHeight="1">
      <c r="A122" s="226"/>
      <c r="B122" s="242" t="s">
        <v>218</v>
      </c>
      <c r="C122" s="243">
        <v>5</v>
      </c>
      <c r="D122" s="244">
        <f t="shared" si="3"/>
        <v>4</v>
      </c>
      <c r="E122" s="245">
        <v>5</v>
      </c>
      <c r="F122" s="231">
        <v>4</v>
      </c>
      <c r="G122" s="225"/>
      <c r="H122" s="225"/>
      <c r="I122" s="225"/>
      <c r="J122" s="225"/>
      <c r="K122" s="225"/>
      <c r="L122" s="225"/>
    </row>
    <row r="123" spans="1:12" ht="24.75" customHeight="1">
      <c r="A123" s="226"/>
      <c r="B123" s="242" t="s">
        <v>219</v>
      </c>
      <c r="C123" s="243">
        <v>0</v>
      </c>
      <c r="D123" s="244">
        <f t="shared" si="3"/>
        <v>20</v>
      </c>
      <c r="E123" s="245">
        <v>0</v>
      </c>
      <c r="F123" s="231">
        <v>21</v>
      </c>
      <c r="G123" s="225"/>
      <c r="H123" s="225"/>
      <c r="I123" s="225"/>
      <c r="J123" s="225"/>
      <c r="K123" s="225"/>
      <c r="L123" s="225"/>
    </row>
    <row r="124" spans="1:12" ht="24.75" customHeight="1">
      <c r="A124" s="226"/>
      <c r="B124" s="242" t="s">
        <v>220</v>
      </c>
      <c r="C124" s="243">
        <v>0</v>
      </c>
      <c r="D124" s="244">
        <f t="shared" si="3"/>
        <v>20</v>
      </c>
      <c r="E124" s="245">
        <v>0</v>
      </c>
      <c r="F124" s="231">
        <v>21</v>
      </c>
      <c r="G124" s="225"/>
      <c r="H124" s="225"/>
      <c r="I124" s="225"/>
      <c r="J124" s="225"/>
      <c r="K124" s="225"/>
      <c r="L124" s="225"/>
    </row>
    <row r="125" spans="1:12" ht="24.75" customHeight="1">
      <c r="A125" s="226"/>
      <c r="B125" s="242" t="s">
        <v>221</v>
      </c>
      <c r="C125" s="243">
        <v>2</v>
      </c>
      <c r="D125" s="244">
        <f t="shared" si="3"/>
        <v>11</v>
      </c>
      <c r="E125" s="245">
        <v>2</v>
      </c>
      <c r="F125" s="231">
        <v>12</v>
      </c>
      <c r="G125" s="225"/>
      <c r="H125" s="225"/>
      <c r="I125" s="225"/>
      <c r="J125" s="225"/>
      <c r="K125" s="225"/>
      <c r="L125" s="225"/>
    </row>
    <row r="126" spans="1:12" ht="24.75" customHeight="1">
      <c r="A126" s="226"/>
      <c r="B126" s="242" t="s">
        <v>222</v>
      </c>
      <c r="C126" s="243">
        <v>2</v>
      </c>
      <c r="D126" s="244">
        <f t="shared" si="3"/>
        <v>11</v>
      </c>
      <c r="E126" s="245">
        <v>2</v>
      </c>
      <c r="F126" s="231">
        <v>12</v>
      </c>
      <c r="G126" s="225"/>
      <c r="H126" s="225"/>
      <c r="I126" s="225"/>
      <c r="J126" s="225"/>
      <c r="K126" s="225"/>
      <c r="L126" s="225"/>
    </row>
    <row r="127" spans="1:12" ht="24.75" customHeight="1">
      <c r="A127" s="226"/>
      <c r="B127" s="242" t="s">
        <v>223</v>
      </c>
      <c r="C127" s="243">
        <v>5</v>
      </c>
      <c r="D127" s="244">
        <f t="shared" si="3"/>
        <v>4</v>
      </c>
      <c r="E127" s="245">
        <v>5</v>
      </c>
      <c r="F127" s="231">
        <v>4</v>
      </c>
      <c r="G127" s="225"/>
      <c r="H127" s="225"/>
      <c r="I127" s="225"/>
      <c r="J127" s="225"/>
      <c r="K127" s="225"/>
      <c r="L127" s="225"/>
    </row>
    <row r="128" spans="1:12" ht="24.75" customHeight="1">
      <c r="A128" s="226"/>
      <c r="B128" s="242" t="s">
        <v>224</v>
      </c>
      <c r="C128" s="243">
        <v>1</v>
      </c>
      <c r="D128" s="244">
        <f t="shared" si="3"/>
        <v>14</v>
      </c>
      <c r="E128" s="245">
        <v>1</v>
      </c>
      <c r="F128" s="231">
        <v>15</v>
      </c>
      <c r="G128" s="225"/>
      <c r="H128" s="225"/>
      <c r="I128" s="225"/>
      <c r="J128" s="225"/>
      <c r="K128" s="225"/>
      <c r="L128" s="225"/>
    </row>
    <row r="129" spans="1:12" ht="24.75" customHeight="1">
      <c r="A129" s="226"/>
      <c r="B129" s="242" t="s">
        <v>225</v>
      </c>
      <c r="C129" s="243">
        <v>1</v>
      </c>
      <c r="D129" s="244">
        <f t="shared" si="3"/>
        <v>14</v>
      </c>
      <c r="E129" s="245">
        <v>1</v>
      </c>
      <c r="F129" s="231">
        <v>15</v>
      </c>
      <c r="G129" s="225"/>
      <c r="H129" s="225"/>
      <c r="I129" s="225"/>
      <c r="J129" s="225"/>
      <c r="K129" s="225"/>
      <c r="L129" s="225"/>
    </row>
    <row r="130" spans="1:12" ht="24.75" customHeight="1" thickBot="1">
      <c r="A130" s="226"/>
      <c r="B130" s="242" t="s">
        <v>226</v>
      </c>
      <c r="C130" s="250">
        <v>6</v>
      </c>
      <c r="D130" s="251">
        <f t="shared" si="3"/>
        <v>3</v>
      </c>
      <c r="E130" s="245">
        <v>6</v>
      </c>
      <c r="F130" s="231">
        <v>3</v>
      </c>
      <c r="G130" s="225"/>
      <c r="H130" s="225"/>
      <c r="I130" s="225"/>
      <c r="J130" s="225"/>
      <c r="K130" s="225"/>
      <c r="L130" s="225"/>
    </row>
    <row r="131" spans="1:12" ht="24.75" customHeight="1">
      <c r="B131" s="295" t="s">
        <v>791</v>
      </c>
    </row>
    <row r="132" spans="1:12" ht="24.75" customHeight="1">
      <c r="B132" s="296" t="s">
        <v>792</v>
      </c>
    </row>
    <row r="133" spans="1:12" ht="24.75" customHeight="1">
      <c r="A133" s="543" t="s">
        <v>736</v>
      </c>
      <c r="B133" s="543"/>
      <c r="C133" s="543"/>
      <c r="D133" s="543"/>
      <c r="E133" s="543"/>
      <c r="F133" s="543"/>
      <c r="G133" s="543"/>
      <c r="H133" s="543"/>
      <c r="I133" s="543"/>
      <c r="J133" s="543"/>
      <c r="K133" s="543"/>
      <c r="L133" s="543"/>
    </row>
    <row r="134" spans="1:12" ht="24.75" customHeight="1" thickBot="1">
      <c r="A134" s="226"/>
      <c r="B134" s="228" t="s">
        <v>737</v>
      </c>
      <c r="C134" s="228"/>
      <c r="D134" s="225"/>
      <c r="E134" s="225"/>
      <c r="F134" s="225"/>
      <c r="G134" s="225"/>
      <c r="H134" s="225"/>
      <c r="I134" s="225"/>
      <c r="J134" s="225"/>
      <c r="K134" s="225"/>
      <c r="L134" s="225"/>
    </row>
    <row r="135" spans="1:12" ht="24.75" customHeight="1">
      <c r="A135" s="226"/>
      <c r="B135" s="556" t="s">
        <v>253</v>
      </c>
      <c r="C135" s="558" t="s">
        <v>738</v>
      </c>
      <c r="D135" s="561" t="s">
        <v>258</v>
      </c>
      <c r="E135" s="376" t="s">
        <v>763</v>
      </c>
      <c r="F135" s="377"/>
      <c r="G135" s="225"/>
      <c r="H135" s="225"/>
      <c r="I135" s="225"/>
      <c r="J135" s="225"/>
      <c r="K135" s="225"/>
      <c r="L135" s="225"/>
    </row>
    <row r="136" spans="1:12" ht="24.75" customHeight="1">
      <c r="A136" s="226"/>
      <c r="B136" s="556"/>
      <c r="C136" s="559"/>
      <c r="D136" s="562"/>
      <c r="E136" s="339" t="s">
        <v>738</v>
      </c>
      <c r="F136" s="528" t="s">
        <v>258</v>
      </c>
      <c r="G136" s="225"/>
      <c r="H136" s="225"/>
      <c r="I136" s="225"/>
      <c r="J136" s="225"/>
      <c r="K136" s="225"/>
      <c r="L136" s="225"/>
    </row>
    <row r="137" spans="1:12" ht="24.75" customHeight="1">
      <c r="A137" s="226"/>
      <c r="B137" s="556"/>
      <c r="C137" s="560"/>
      <c r="D137" s="563"/>
      <c r="E137" s="371"/>
      <c r="F137" s="557"/>
      <c r="G137" s="225"/>
      <c r="H137" s="225"/>
      <c r="I137" s="225"/>
      <c r="J137" s="225"/>
      <c r="K137" s="225"/>
      <c r="L137" s="225"/>
    </row>
    <row r="138" spans="1:12" ht="24.75" customHeight="1">
      <c r="A138" s="226"/>
      <c r="B138" s="242" t="s">
        <v>201</v>
      </c>
      <c r="C138" s="243">
        <v>6</v>
      </c>
      <c r="D138" s="244">
        <f>RANK(C138,$C$138:$C$163)</f>
        <v>9</v>
      </c>
      <c r="E138" s="245">
        <v>6</v>
      </c>
      <c r="F138" s="231">
        <v>9</v>
      </c>
      <c r="G138" s="225"/>
      <c r="H138" s="225"/>
      <c r="I138" s="225"/>
      <c r="J138" s="225"/>
      <c r="K138" s="225"/>
      <c r="L138" s="225"/>
    </row>
    <row r="139" spans="1:12" ht="24.75" customHeight="1">
      <c r="A139" s="226"/>
      <c r="B139" s="242" t="s">
        <v>202</v>
      </c>
      <c r="C139" s="243">
        <v>9</v>
      </c>
      <c r="D139" s="244">
        <f t="shared" ref="D139:D163" si="4">RANK(C139,$C$138:$C$163)</f>
        <v>4</v>
      </c>
      <c r="E139" s="245">
        <v>9</v>
      </c>
      <c r="F139" s="231">
        <v>4</v>
      </c>
      <c r="G139" s="225"/>
      <c r="H139" s="225"/>
      <c r="I139" s="225"/>
      <c r="J139" s="225"/>
      <c r="K139" s="225"/>
      <c r="L139" s="225"/>
    </row>
    <row r="140" spans="1:12" ht="24.75" customHeight="1">
      <c r="A140" s="226"/>
      <c r="B140" s="242" t="s">
        <v>203</v>
      </c>
      <c r="C140" s="243">
        <v>3</v>
      </c>
      <c r="D140" s="244">
        <f t="shared" si="4"/>
        <v>21</v>
      </c>
      <c r="E140" s="245">
        <v>3</v>
      </c>
      <c r="F140" s="231">
        <v>21</v>
      </c>
      <c r="G140" s="225"/>
      <c r="H140" s="225"/>
      <c r="I140" s="225"/>
      <c r="J140" s="225"/>
      <c r="K140" s="225"/>
      <c r="L140" s="225"/>
    </row>
    <row r="141" spans="1:12" ht="24.75" customHeight="1">
      <c r="A141" s="226"/>
      <c r="B141" s="242" t="s">
        <v>204</v>
      </c>
      <c r="C141" s="243">
        <v>5</v>
      </c>
      <c r="D141" s="244">
        <f t="shared" si="4"/>
        <v>14</v>
      </c>
      <c r="E141" s="245">
        <v>6</v>
      </c>
      <c r="F141" s="231">
        <v>9</v>
      </c>
      <c r="G141" s="225"/>
      <c r="H141" s="225"/>
      <c r="I141" s="225"/>
      <c r="J141" s="225"/>
      <c r="K141" s="225"/>
      <c r="L141" s="225"/>
    </row>
    <row r="142" spans="1:12" ht="24.75" customHeight="1">
      <c r="A142" s="226"/>
      <c r="B142" s="242" t="s">
        <v>205</v>
      </c>
      <c r="C142" s="243">
        <v>10</v>
      </c>
      <c r="D142" s="244">
        <f t="shared" si="4"/>
        <v>3</v>
      </c>
      <c r="E142" s="245">
        <v>10</v>
      </c>
      <c r="F142" s="231">
        <v>3</v>
      </c>
      <c r="G142" s="225"/>
      <c r="H142" s="225"/>
      <c r="I142" s="225"/>
      <c r="J142" s="225"/>
      <c r="K142" s="225"/>
      <c r="L142" s="225"/>
    </row>
    <row r="143" spans="1:12" ht="24.75" customHeight="1">
      <c r="A143" s="226"/>
      <c r="B143" s="242" t="s">
        <v>206</v>
      </c>
      <c r="C143" s="243">
        <v>13</v>
      </c>
      <c r="D143" s="244">
        <f t="shared" si="4"/>
        <v>1</v>
      </c>
      <c r="E143" s="245">
        <v>13</v>
      </c>
      <c r="F143" s="231">
        <v>1</v>
      </c>
      <c r="G143" s="225"/>
      <c r="H143" s="225"/>
      <c r="I143" s="225"/>
      <c r="J143" s="225"/>
      <c r="K143" s="225"/>
      <c r="L143" s="225"/>
    </row>
    <row r="144" spans="1:12" ht="24.75" customHeight="1">
      <c r="A144" s="226"/>
      <c r="B144" s="242" t="s">
        <v>207</v>
      </c>
      <c r="C144" s="243">
        <v>5</v>
      </c>
      <c r="D144" s="244">
        <f t="shared" si="4"/>
        <v>14</v>
      </c>
      <c r="E144" s="245">
        <v>5</v>
      </c>
      <c r="F144" s="231">
        <v>15</v>
      </c>
      <c r="G144" s="225"/>
      <c r="H144" s="225"/>
      <c r="I144" s="225"/>
      <c r="J144" s="225"/>
      <c r="K144" s="225"/>
      <c r="L144" s="225"/>
    </row>
    <row r="145" spans="1:12" ht="24.75" customHeight="1">
      <c r="A145" s="226"/>
      <c r="B145" s="242" t="s">
        <v>208</v>
      </c>
      <c r="C145" s="243">
        <v>11</v>
      </c>
      <c r="D145" s="244">
        <f t="shared" si="4"/>
        <v>2</v>
      </c>
      <c r="E145" s="245">
        <v>11</v>
      </c>
      <c r="F145" s="231">
        <v>2</v>
      </c>
      <c r="G145" s="225"/>
      <c r="H145" s="225"/>
      <c r="I145" s="225"/>
      <c r="J145" s="225"/>
      <c r="K145" s="225"/>
      <c r="L145" s="225"/>
    </row>
    <row r="146" spans="1:12" ht="24.75" customHeight="1">
      <c r="A146" s="226"/>
      <c r="B146" s="242" t="s">
        <v>209</v>
      </c>
      <c r="C146" s="243">
        <v>8</v>
      </c>
      <c r="D146" s="244">
        <f t="shared" si="4"/>
        <v>5</v>
      </c>
      <c r="E146" s="245">
        <v>8</v>
      </c>
      <c r="F146" s="231">
        <v>5</v>
      </c>
      <c r="G146" s="225"/>
      <c r="H146" s="225"/>
      <c r="I146" s="225"/>
      <c r="J146" s="225"/>
      <c r="K146" s="225"/>
      <c r="L146" s="225"/>
    </row>
    <row r="147" spans="1:12" ht="24.75" customHeight="1">
      <c r="A147" s="226"/>
      <c r="B147" s="242" t="s">
        <v>210</v>
      </c>
      <c r="C147" s="243">
        <v>4</v>
      </c>
      <c r="D147" s="244">
        <f t="shared" si="4"/>
        <v>17</v>
      </c>
      <c r="E147" s="245">
        <v>4</v>
      </c>
      <c r="F147" s="231">
        <v>17</v>
      </c>
      <c r="G147" s="225"/>
      <c r="H147" s="225"/>
      <c r="I147" s="225"/>
      <c r="J147" s="225"/>
      <c r="K147" s="225"/>
      <c r="L147" s="225"/>
    </row>
    <row r="148" spans="1:12" ht="24.75" customHeight="1">
      <c r="A148" s="226"/>
      <c r="B148" s="242" t="s">
        <v>211</v>
      </c>
      <c r="C148" s="243">
        <v>8</v>
      </c>
      <c r="D148" s="244">
        <f t="shared" si="4"/>
        <v>5</v>
      </c>
      <c r="E148" s="245">
        <v>8</v>
      </c>
      <c r="F148" s="231">
        <v>5</v>
      </c>
      <c r="G148" s="225"/>
      <c r="H148" s="225"/>
      <c r="I148" s="225"/>
      <c r="J148" s="225"/>
      <c r="K148" s="225"/>
      <c r="L148" s="225"/>
    </row>
    <row r="149" spans="1:12" ht="24.75" customHeight="1">
      <c r="A149" s="226"/>
      <c r="B149" s="242" t="s">
        <v>212</v>
      </c>
      <c r="C149" s="243">
        <v>7</v>
      </c>
      <c r="D149" s="244">
        <f t="shared" si="4"/>
        <v>8</v>
      </c>
      <c r="E149" s="245">
        <v>7</v>
      </c>
      <c r="F149" s="231">
        <v>8</v>
      </c>
      <c r="G149" s="225"/>
      <c r="H149" s="225"/>
      <c r="I149" s="225"/>
      <c r="J149" s="225"/>
      <c r="K149" s="225"/>
      <c r="L149" s="225"/>
    </row>
    <row r="150" spans="1:12" ht="24.75" customHeight="1">
      <c r="A150" s="226"/>
      <c r="B150" s="242" t="s">
        <v>213</v>
      </c>
      <c r="C150" s="243">
        <v>5</v>
      </c>
      <c r="D150" s="244">
        <f t="shared" si="4"/>
        <v>14</v>
      </c>
      <c r="E150" s="245">
        <v>5</v>
      </c>
      <c r="F150" s="231">
        <v>15</v>
      </c>
      <c r="G150" s="225"/>
      <c r="H150" s="225"/>
      <c r="I150" s="225"/>
      <c r="J150" s="225"/>
      <c r="K150" s="225"/>
      <c r="L150" s="225"/>
    </row>
    <row r="151" spans="1:12" ht="24.75" customHeight="1">
      <c r="A151" s="226"/>
      <c r="B151" s="242" t="s">
        <v>214</v>
      </c>
      <c r="C151" s="243">
        <v>6</v>
      </c>
      <c r="D151" s="244">
        <f t="shared" si="4"/>
        <v>9</v>
      </c>
      <c r="E151" s="245">
        <v>6</v>
      </c>
      <c r="F151" s="231">
        <v>9</v>
      </c>
      <c r="G151" s="225"/>
      <c r="H151" s="225"/>
      <c r="I151" s="225"/>
      <c r="J151" s="225"/>
      <c r="K151" s="225"/>
      <c r="L151" s="225"/>
    </row>
    <row r="152" spans="1:12" ht="24.75" customHeight="1">
      <c r="A152" s="226"/>
      <c r="B152" s="242" t="s">
        <v>215</v>
      </c>
      <c r="C152" s="243">
        <v>2</v>
      </c>
      <c r="D152" s="244">
        <f t="shared" si="4"/>
        <v>23</v>
      </c>
      <c r="E152" s="245">
        <v>2</v>
      </c>
      <c r="F152" s="231">
        <v>23</v>
      </c>
      <c r="G152" s="225"/>
      <c r="H152" s="225"/>
      <c r="I152" s="225"/>
      <c r="J152" s="225"/>
      <c r="K152" s="225"/>
      <c r="L152" s="225"/>
    </row>
    <row r="153" spans="1:12" ht="24.75" customHeight="1">
      <c r="A153" s="226"/>
      <c r="B153" s="246" t="s">
        <v>216</v>
      </c>
      <c r="C153" s="247">
        <v>4</v>
      </c>
      <c r="D153" s="248">
        <f t="shared" si="4"/>
        <v>17</v>
      </c>
      <c r="E153" s="249">
        <v>4</v>
      </c>
      <c r="F153" s="233">
        <v>17</v>
      </c>
      <c r="G153" s="225"/>
      <c r="H153" s="225"/>
      <c r="I153" s="225"/>
      <c r="J153" s="225"/>
      <c r="K153" s="225"/>
      <c r="L153" s="225"/>
    </row>
    <row r="154" spans="1:12" ht="24.75" customHeight="1">
      <c r="A154" s="226"/>
      <c r="B154" s="242" t="s">
        <v>217</v>
      </c>
      <c r="C154" s="243">
        <v>1</v>
      </c>
      <c r="D154" s="244">
        <f t="shared" si="4"/>
        <v>25</v>
      </c>
      <c r="E154" s="245">
        <v>1</v>
      </c>
      <c r="F154" s="231">
        <v>25</v>
      </c>
      <c r="G154" s="225"/>
      <c r="H154" s="225"/>
      <c r="I154" s="225"/>
      <c r="J154" s="225"/>
      <c r="K154" s="225"/>
      <c r="L154" s="225"/>
    </row>
    <row r="155" spans="1:12" ht="24.75" customHeight="1">
      <c r="A155" s="226"/>
      <c r="B155" s="242" t="s">
        <v>218</v>
      </c>
      <c r="C155" s="243">
        <v>3</v>
      </c>
      <c r="D155" s="244">
        <f t="shared" si="4"/>
        <v>21</v>
      </c>
      <c r="E155" s="245">
        <v>3</v>
      </c>
      <c r="F155" s="231">
        <v>21</v>
      </c>
      <c r="G155" s="225"/>
      <c r="H155" s="225"/>
      <c r="I155" s="225"/>
      <c r="J155" s="225"/>
      <c r="K155" s="225"/>
      <c r="L155" s="225"/>
    </row>
    <row r="156" spans="1:12" ht="24.75" customHeight="1">
      <c r="A156" s="226"/>
      <c r="B156" s="242" t="s">
        <v>219</v>
      </c>
      <c r="C156" s="243">
        <v>6</v>
      </c>
      <c r="D156" s="244">
        <f t="shared" si="4"/>
        <v>9</v>
      </c>
      <c r="E156" s="245">
        <v>6</v>
      </c>
      <c r="F156" s="231">
        <v>9</v>
      </c>
      <c r="G156" s="225"/>
      <c r="H156" s="225"/>
      <c r="I156" s="225"/>
      <c r="J156" s="225"/>
      <c r="K156" s="225"/>
      <c r="L156" s="225"/>
    </row>
    <row r="157" spans="1:12" ht="24.75" customHeight="1">
      <c r="A157" s="226"/>
      <c r="B157" s="242" t="s">
        <v>220</v>
      </c>
      <c r="C157" s="243">
        <v>4</v>
      </c>
      <c r="D157" s="244">
        <f t="shared" si="4"/>
        <v>17</v>
      </c>
      <c r="E157" s="245">
        <v>4</v>
      </c>
      <c r="F157" s="231">
        <v>17</v>
      </c>
      <c r="G157" s="225"/>
      <c r="H157" s="225"/>
      <c r="I157" s="225"/>
      <c r="J157" s="225"/>
      <c r="K157" s="225"/>
      <c r="L157" s="225"/>
    </row>
    <row r="158" spans="1:12" ht="24.75" customHeight="1">
      <c r="A158" s="226"/>
      <c r="B158" s="242" t="s">
        <v>221</v>
      </c>
      <c r="C158" s="243">
        <v>2</v>
      </c>
      <c r="D158" s="244">
        <f t="shared" si="4"/>
        <v>23</v>
      </c>
      <c r="E158" s="245">
        <v>2</v>
      </c>
      <c r="F158" s="231">
        <v>23</v>
      </c>
      <c r="G158" s="225"/>
      <c r="H158" s="225"/>
      <c r="I158" s="225"/>
      <c r="J158" s="225"/>
      <c r="K158" s="225"/>
      <c r="L158" s="225"/>
    </row>
    <row r="159" spans="1:12" ht="24.75" customHeight="1">
      <c r="A159" s="226"/>
      <c r="B159" s="242" t="s">
        <v>222</v>
      </c>
      <c r="C159" s="243">
        <v>8</v>
      </c>
      <c r="D159" s="244">
        <f t="shared" si="4"/>
        <v>5</v>
      </c>
      <c r="E159" s="245">
        <v>8</v>
      </c>
      <c r="F159" s="231">
        <v>5</v>
      </c>
      <c r="G159" s="225"/>
      <c r="H159" s="225"/>
      <c r="I159" s="225"/>
      <c r="J159" s="225"/>
      <c r="K159" s="225"/>
      <c r="L159" s="225"/>
    </row>
    <row r="160" spans="1:12" ht="24.75" customHeight="1">
      <c r="A160" s="226"/>
      <c r="B160" s="242" t="s">
        <v>223</v>
      </c>
      <c r="C160" s="243">
        <v>6</v>
      </c>
      <c r="D160" s="244">
        <f t="shared" si="4"/>
        <v>9</v>
      </c>
      <c r="E160" s="245">
        <v>6</v>
      </c>
      <c r="F160" s="231">
        <v>9</v>
      </c>
      <c r="G160" s="225"/>
      <c r="H160" s="225"/>
      <c r="I160" s="225"/>
      <c r="J160" s="225"/>
      <c r="K160" s="225"/>
      <c r="L160" s="225"/>
    </row>
    <row r="161" spans="1:12" ht="24.75" customHeight="1">
      <c r="A161" s="226"/>
      <c r="B161" s="242" t="s">
        <v>224</v>
      </c>
      <c r="C161" s="243">
        <v>1</v>
      </c>
      <c r="D161" s="244">
        <f t="shared" si="4"/>
        <v>25</v>
      </c>
      <c r="E161" s="245">
        <v>1</v>
      </c>
      <c r="F161" s="231">
        <v>25</v>
      </c>
      <c r="G161" s="225"/>
      <c r="H161" s="225"/>
      <c r="I161" s="225"/>
      <c r="J161" s="225"/>
      <c r="K161" s="225"/>
      <c r="L161" s="225"/>
    </row>
    <row r="162" spans="1:12" ht="24.75" customHeight="1">
      <c r="A162" s="226"/>
      <c r="B162" s="242" t="s">
        <v>225</v>
      </c>
      <c r="C162" s="243">
        <v>4</v>
      </c>
      <c r="D162" s="244">
        <f t="shared" si="4"/>
        <v>17</v>
      </c>
      <c r="E162" s="245">
        <v>4</v>
      </c>
      <c r="F162" s="231">
        <v>17</v>
      </c>
      <c r="G162" s="225"/>
      <c r="H162" s="225"/>
      <c r="I162" s="225"/>
      <c r="J162" s="225"/>
      <c r="K162" s="225"/>
      <c r="L162" s="225"/>
    </row>
    <row r="163" spans="1:12" ht="24.75" customHeight="1" thickBot="1">
      <c r="A163" s="226"/>
      <c r="B163" s="242" t="s">
        <v>226</v>
      </c>
      <c r="C163" s="250">
        <v>6</v>
      </c>
      <c r="D163" s="251">
        <f t="shared" si="4"/>
        <v>9</v>
      </c>
      <c r="E163" s="245">
        <v>6</v>
      </c>
      <c r="F163" s="231">
        <v>9</v>
      </c>
      <c r="G163" s="225"/>
      <c r="H163" s="225"/>
      <c r="I163" s="225"/>
      <c r="J163" s="225"/>
      <c r="K163" s="225"/>
      <c r="L163" s="225"/>
    </row>
    <row r="164" spans="1:12" ht="24.75" customHeight="1">
      <c r="B164" s="234" t="str">
        <f>B131</f>
        <v>※「平成29年度　市町村公共施設状況調査結果」（東京都総務局行政部）</v>
      </c>
    </row>
    <row r="165" spans="1:12" ht="24.75" customHeight="1">
      <c r="B165" s="241" t="str">
        <f>B132</f>
        <v>　　平成30年３月31日現在</v>
      </c>
    </row>
    <row r="166" spans="1:12" ht="24.75" customHeight="1">
      <c r="A166" s="543" t="s">
        <v>736</v>
      </c>
      <c r="B166" s="543"/>
      <c r="C166" s="543"/>
      <c r="D166" s="543"/>
      <c r="E166" s="543"/>
      <c r="F166" s="543"/>
      <c r="G166" s="543"/>
      <c r="H166" s="543"/>
      <c r="I166" s="543"/>
      <c r="J166" s="543"/>
      <c r="K166" s="543"/>
      <c r="L166" s="543"/>
    </row>
    <row r="167" spans="1:12" ht="24.75" customHeight="1">
      <c r="A167" s="226"/>
      <c r="B167" s="228" t="s">
        <v>744</v>
      </c>
      <c r="C167" s="228"/>
      <c r="D167" s="225"/>
      <c r="E167" s="225"/>
      <c r="F167" s="225"/>
      <c r="G167" s="225"/>
      <c r="H167" s="225"/>
      <c r="I167" s="225"/>
      <c r="J167" s="225"/>
      <c r="K167" s="225"/>
      <c r="L167" s="225"/>
    </row>
    <row r="168" spans="1:12" ht="24.75" customHeight="1" thickBot="1">
      <c r="A168" s="226"/>
      <c r="B168" s="545" t="s">
        <v>253</v>
      </c>
      <c r="C168" s="566" t="s">
        <v>764</v>
      </c>
      <c r="D168" s="566"/>
      <c r="E168" s="567"/>
      <c r="F168" s="567"/>
      <c r="G168" s="566" t="s">
        <v>765</v>
      </c>
      <c r="H168" s="566"/>
      <c r="I168" s="567"/>
      <c r="J168" s="567"/>
      <c r="K168" s="225"/>
      <c r="L168" s="225"/>
    </row>
    <row r="169" spans="1:12" ht="24.75" customHeight="1">
      <c r="A169" s="226"/>
      <c r="B169" s="556"/>
      <c r="C169" s="340" t="s">
        <v>766</v>
      </c>
      <c r="D169" s="564"/>
      <c r="E169" s="348" t="s">
        <v>763</v>
      </c>
      <c r="F169" s="371"/>
      <c r="G169" s="340" t="s">
        <v>766</v>
      </c>
      <c r="H169" s="564"/>
      <c r="I169" s="348" t="s">
        <v>763</v>
      </c>
      <c r="J169" s="371"/>
      <c r="K169" s="225"/>
      <c r="L169" s="225"/>
    </row>
    <row r="170" spans="1:12" ht="24.75" customHeight="1">
      <c r="A170" s="226"/>
      <c r="B170" s="556"/>
      <c r="C170" s="256"/>
      <c r="D170" s="257" t="s">
        <v>258</v>
      </c>
      <c r="E170" s="255"/>
      <c r="F170" s="191" t="s">
        <v>258</v>
      </c>
      <c r="G170" s="260"/>
      <c r="H170" s="257" t="s">
        <v>258</v>
      </c>
      <c r="I170" s="260"/>
      <c r="J170" s="191" t="s">
        <v>258</v>
      </c>
      <c r="K170" s="225"/>
      <c r="L170" s="225"/>
    </row>
    <row r="171" spans="1:12" ht="24.75" customHeight="1">
      <c r="A171" s="226"/>
      <c r="B171" s="242" t="s">
        <v>201</v>
      </c>
      <c r="C171" s="243">
        <v>1646637</v>
      </c>
      <c r="D171" s="244">
        <f>RANK(C171,$C$171:$C$196)</f>
        <v>1</v>
      </c>
      <c r="E171" s="245">
        <v>1636623</v>
      </c>
      <c r="F171" s="231">
        <v>1</v>
      </c>
      <c r="G171" s="261">
        <v>2.9238304763325274</v>
      </c>
      <c r="H171" s="244">
        <f>RANK(G171,$G$171:$G$196)</f>
        <v>25</v>
      </c>
      <c r="I171" s="264">
        <v>2.9057912603776801</v>
      </c>
      <c r="J171" s="231">
        <v>25</v>
      </c>
      <c r="K171" s="225"/>
      <c r="L171" s="225"/>
    </row>
    <row r="172" spans="1:12" ht="24.75" customHeight="1">
      <c r="A172" s="226"/>
      <c r="B172" s="242" t="s">
        <v>202</v>
      </c>
      <c r="C172" s="243">
        <v>911345</v>
      </c>
      <c r="D172" s="244">
        <f t="shared" ref="D172:D196" si="5">RANK(C172,$C$171:$C$196)</f>
        <v>6</v>
      </c>
      <c r="E172" s="245">
        <v>903344</v>
      </c>
      <c r="F172" s="231">
        <v>7</v>
      </c>
      <c r="G172" s="261">
        <v>4.9893516845689758</v>
      </c>
      <c r="H172" s="244">
        <f t="shared" ref="H172:H196" si="6">RANK(G172,$G$171:$G$196)</f>
        <v>11</v>
      </c>
      <c r="I172" s="264">
        <v>4.9756215781530564</v>
      </c>
      <c r="J172" s="231">
        <v>12</v>
      </c>
      <c r="K172" s="225"/>
      <c r="L172" s="225"/>
    </row>
    <row r="173" spans="1:12" ht="24.75" customHeight="1">
      <c r="A173" s="226"/>
      <c r="B173" s="242" t="s">
        <v>203</v>
      </c>
      <c r="C173" s="243">
        <v>910950</v>
      </c>
      <c r="D173" s="244">
        <f t="shared" si="5"/>
        <v>7</v>
      </c>
      <c r="E173" s="245">
        <v>918718</v>
      </c>
      <c r="F173" s="231">
        <v>6</v>
      </c>
      <c r="G173" s="261">
        <v>6.2866627099694963</v>
      </c>
      <c r="H173" s="244">
        <f t="shared" si="6"/>
        <v>5</v>
      </c>
      <c r="I173" s="264">
        <v>6.3815815064877333</v>
      </c>
      <c r="J173" s="231">
        <v>5</v>
      </c>
      <c r="K173" s="225"/>
      <c r="L173" s="225"/>
    </row>
    <row r="174" spans="1:12" ht="24.75" customHeight="1">
      <c r="A174" s="226"/>
      <c r="B174" s="242" t="s">
        <v>204</v>
      </c>
      <c r="C174" s="243">
        <v>785384</v>
      </c>
      <c r="D174" s="244">
        <f t="shared" si="5"/>
        <v>10</v>
      </c>
      <c r="E174" s="245">
        <v>730898</v>
      </c>
      <c r="F174" s="231">
        <v>10</v>
      </c>
      <c r="G174" s="261">
        <v>4.2139986586183769</v>
      </c>
      <c r="H174" s="244">
        <f t="shared" si="6"/>
        <v>18</v>
      </c>
      <c r="I174" s="264">
        <v>3.9486442536777218</v>
      </c>
      <c r="J174" s="231">
        <v>20</v>
      </c>
      <c r="K174" s="225"/>
      <c r="L174" s="225"/>
    </row>
    <row r="175" spans="1:12" ht="24.75" customHeight="1">
      <c r="A175" s="226"/>
      <c r="B175" s="242" t="s">
        <v>205</v>
      </c>
      <c r="C175" s="243">
        <v>572146</v>
      </c>
      <c r="D175" s="244">
        <f t="shared" si="5"/>
        <v>16</v>
      </c>
      <c r="E175" s="245">
        <v>563320</v>
      </c>
      <c r="F175" s="231">
        <v>16</v>
      </c>
      <c r="G175" s="261">
        <v>4.2303472140068612</v>
      </c>
      <c r="H175" s="244">
        <f t="shared" si="6"/>
        <v>17</v>
      </c>
      <c r="I175" s="264">
        <v>4.1424852558351599</v>
      </c>
      <c r="J175" s="231">
        <v>17</v>
      </c>
      <c r="K175" s="225"/>
      <c r="L175" s="225"/>
    </row>
    <row r="176" spans="1:12" ht="24.75" customHeight="1">
      <c r="A176" s="226"/>
      <c r="B176" s="242" t="s">
        <v>206</v>
      </c>
      <c r="C176" s="243">
        <v>1478516</v>
      </c>
      <c r="D176" s="244">
        <f t="shared" si="5"/>
        <v>2</v>
      </c>
      <c r="E176" s="245">
        <v>1458830</v>
      </c>
      <c r="F176" s="231">
        <v>2</v>
      </c>
      <c r="G176" s="261">
        <v>5.7161922877666687</v>
      </c>
      <c r="H176" s="244">
        <f t="shared" si="6"/>
        <v>8</v>
      </c>
      <c r="I176" s="264">
        <v>5.6543798449612401</v>
      </c>
      <c r="J176" s="231">
        <v>8</v>
      </c>
      <c r="K176" s="225"/>
      <c r="L176" s="225"/>
    </row>
    <row r="177" spans="1:12" ht="24.75" customHeight="1">
      <c r="A177" s="226"/>
      <c r="B177" s="242" t="s">
        <v>207</v>
      </c>
      <c r="C177" s="243">
        <v>416519</v>
      </c>
      <c r="D177" s="244">
        <f t="shared" si="5"/>
        <v>21</v>
      </c>
      <c r="E177" s="245">
        <v>414117</v>
      </c>
      <c r="F177" s="231">
        <v>21</v>
      </c>
      <c r="G177" s="261">
        <v>3.678066829147681</v>
      </c>
      <c r="H177" s="244">
        <f t="shared" si="6"/>
        <v>22</v>
      </c>
      <c r="I177" s="264">
        <v>3.6716080468840047</v>
      </c>
      <c r="J177" s="231">
        <v>22</v>
      </c>
      <c r="K177" s="225"/>
      <c r="L177" s="225"/>
    </row>
    <row r="178" spans="1:12" ht="24.75" customHeight="1">
      <c r="A178" s="226"/>
      <c r="B178" s="242" t="s">
        <v>208</v>
      </c>
      <c r="C178" s="243">
        <v>1366288</v>
      </c>
      <c r="D178" s="244">
        <f t="shared" si="5"/>
        <v>3</v>
      </c>
      <c r="E178" s="245">
        <v>1352625</v>
      </c>
      <c r="F178" s="231">
        <v>3</v>
      </c>
      <c r="G178" s="261">
        <v>5.877190039273378</v>
      </c>
      <c r="H178" s="244">
        <f t="shared" si="6"/>
        <v>7</v>
      </c>
      <c r="I178" s="264">
        <v>5.8838946260320331</v>
      </c>
      <c r="J178" s="231">
        <v>7</v>
      </c>
      <c r="K178" s="225"/>
      <c r="L178" s="225"/>
    </row>
    <row r="179" spans="1:12" ht="24.75" customHeight="1">
      <c r="A179" s="226"/>
      <c r="B179" s="242" t="s">
        <v>209</v>
      </c>
      <c r="C179" s="243">
        <v>1174773</v>
      </c>
      <c r="D179" s="244">
        <f t="shared" si="5"/>
        <v>5</v>
      </c>
      <c r="E179" s="245">
        <v>1165289</v>
      </c>
      <c r="F179" s="231">
        <v>5</v>
      </c>
      <c r="G179" s="261">
        <v>2.7400464615083195</v>
      </c>
      <c r="H179" s="244">
        <f t="shared" si="6"/>
        <v>26</v>
      </c>
      <c r="I179" s="264">
        <v>2.719004041327945</v>
      </c>
      <c r="J179" s="231">
        <v>26</v>
      </c>
      <c r="K179" s="225"/>
      <c r="L179" s="225"/>
    </row>
    <row r="180" spans="1:12" ht="24.75" customHeight="1">
      <c r="A180" s="226"/>
      <c r="B180" s="242" t="s">
        <v>210</v>
      </c>
      <c r="C180" s="243">
        <v>469101</v>
      </c>
      <c r="D180" s="244">
        <f t="shared" si="5"/>
        <v>19</v>
      </c>
      <c r="E180" s="245">
        <v>451616</v>
      </c>
      <c r="F180" s="231">
        <v>19</v>
      </c>
      <c r="G180" s="261">
        <v>3.9004639638141483</v>
      </c>
      <c r="H180" s="244">
        <f t="shared" si="6"/>
        <v>21</v>
      </c>
      <c r="I180" s="264">
        <v>3.783677812314111</v>
      </c>
      <c r="J180" s="231">
        <v>21</v>
      </c>
      <c r="K180" s="225"/>
      <c r="L180" s="225"/>
    </row>
    <row r="181" spans="1:12" ht="24.75" customHeight="1">
      <c r="A181" s="226"/>
      <c r="B181" s="242" t="s">
        <v>211</v>
      </c>
      <c r="C181" s="243">
        <v>1189829</v>
      </c>
      <c r="D181" s="244">
        <f t="shared" si="5"/>
        <v>4</v>
      </c>
      <c r="E181" s="245">
        <v>1184148</v>
      </c>
      <c r="F181" s="231">
        <v>4</v>
      </c>
      <c r="G181" s="261">
        <v>6.2194419470173754</v>
      </c>
      <c r="H181" s="244">
        <f t="shared" si="6"/>
        <v>6</v>
      </c>
      <c r="I181" s="264">
        <v>6.2361323959238488</v>
      </c>
      <c r="J181" s="231">
        <v>6</v>
      </c>
      <c r="K181" s="225"/>
      <c r="L181" s="225"/>
    </row>
    <row r="182" spans="1:12" ht="24.75" customHeight="1">
      <c r="A182" s="226"/>
      <c r="B182" s="242" t="s">
        <v>212</v>
      </c>
      <c r="C182" s="243">
        <v>823818</v>
      </c>
      <c r="D182" s="244">
        <f t="shared" si="5"/>
        <v>8</v>
      </c>
      <c r="E182" s="245">
        <v>820006</v>
      </c>
      <c r="F182" s="231">
        <v>8</v>
      </c>
      <c r="G182" s="261">
        <v>4.4611002507215689</v>
      </c>
      <c r="H182" s="244">
        <f t="shared" si="6"/>
        <v>15</v>
      </c>
      <c r="I182" s="264">
        <v>4.4665312191906921</v>
      </c>
      <c r="J182" s="231">
        <v>15</v>
      </c>
      <c r="K182" s="225"/>
      <c r="L182" s="225"/>
    </row>
    <row r="183" spans="1:12" ht="24.75" customHeight="1">
      <c r="A183" s="226"/>
      <c r="B183" s="242" t="s">
        <v>213</v>
      </c>
      <c r="C183" s="243">
        <v>699441</v>
      </c>
      <c r="D183" s="244">
        <f t="shared" si="5"/>
        <v>12</v>
      </c>
      <c r="E183" s="245">
        <v>697409</v>
      </c>
      <c r="F183" s="231">
        <v>12</v>
      </c>
      <c r="G183" s="261">
        <v>4.6315075024169303</v>
      </c>
      <c r="H183" s="244">
        <f t="shared" si="6"/>
        <v>14</v>
      </c>
      <c r="I183" s="264">
        <v>4.6265996192093617</v>
      </c>
      <c r="J183" s="231">
        <v>14</v>
      </c>
      <c r="K183" s="225"/>
      <c r="L183" s="225"/>
    </row>
    <row r="184" spans="1:12" ht="24.75" customHeight="1">
      <c r="A184" s="226"/>
      <c r="B184" s="242" t="s">
        <v>214</v>
      </c>
      <c r="C184" s="243">
        <v>604224</v>
      </c>
      <c r="D184" s="244">
        <f t="shared" si="5"/>
        <v>14</v>
      </c>
      <c r="E184" s="245">
        <v>603781</v>
      </c>
      <c r="F184" s="231">
        <v>14</v>
      </c>
      <c r="G184" s="261">
        <v>4.9659661551864422</v>
      </c>
      <c r="H184" s="244">
        <f t="shared" si="6"/>
        <v>12</v>
      </c>
      <c r="I184" s="264">
        <v>5.0041523007558677</v>
      </c>
      <c r="J184" s="231">
        <v>11</v>
      </c>
      <c r="K184" s="225"/>
      <c r="L184" s="225"/>
    </row>
    <row r="185" spans="1:12" ht="24.75" customHeight="1">
      <c r="A185" s="226"/>
      <c r="B185" s="242" t="s">
        <v>215</v>
      </c>
      <c r="C185" s="243">
        <v>257119</v>
      </c>
      <c r="D185" s="244">
        <f t="shared" si="5"/>
        <v>26</v>
      </c>
      <c r="E185" s="245">
        <v>263879</v>
      </c>
      <c r="F185" s="231">
        <v>26</v>
      </c>
      <c r="G185" s="261">
        <v>3.395520515563303</v>
      </c>
      <c r="H185" s="244">
        <f t="shared" si="6"/>
        <v>24</v>
      </c>
      <c r="I185" s="264">
        <v>3.4973095477919736</v>
      </c>
      <c r="J185" s="231">
        <v>24</v>
      </c>
      <c r="K185" s="225"/>
      <c r="L185" s="225"/>
    </row>
    <row r="186" spans="1:12" ht="24.75" customHeight="1">
      <c r="A186" s="226"/>
      <c r="B186" s="246" t="s">
        <v>216</v>
      </c>
      <c r="C186" s="247">
        <v>447548</v>
      </c>
      <c r="D186" s="248">
        <f t="shared" si="5"/>
        <v>20</v>
      </c>
      <c r="E186" s="249">
        <v>445029</v>
      </c>
      <c r="F186" s="233">
        <v>20</v>
      </c>
      <c r="G186" s="262">
        <v>7.6655933132365028</v>
      </c>
      <c r="H186" s="248">
        <f t="shared" si="6"/>
        <v>1</v>
      </c>
      <c r="I186" s="265">
        <v>7.6003176554974896</v>
      </c>
      <c r="J186" s="233">
        <v>1</v>
      </c>
      <c r="K186" s="225"/>
      <c r="L186" s="225"/>
    </row>
    <row r="187" spans="1:12" ht="24.75" customHeight="1">
      <c r="A187" s="226"/>
      <c r="B187" s="242" t="s">
        <v>217</v>
      </c>
      <c r="C187" s="243">
        <v>294483</v>
      </c>
      <c r="D187" s="244">
        <f t="shared" si="5"/>
        <v>25</v>
      </c>
      <c r="E187" s="245">
        <v>295255</v>
      </c>
      <c r="F187" s="231">
        <v>25</v>
      </c>
      <c r="G187" s="261">
        <v>3.6005648750427937</v>
      </c>
      <c r="H187" s="244">
        <f t="shared" si="6"/>
        <v>23</v>
      </c>
      <c r="I187" s="264">
        <v>3.6538294949694952</v>
      </c>
      <c r="J187" s="231">
        <v>23</v>
      </c>
      <c r="K187" s="225"/>
      <c r="L187" s="225"/>
    </row>
    <row r="188" spans="1:12" ht="24.75" customHeight="1">
      <c r="A188" s="226"/>
      <c r="B188" s="242" t="s">
        <v>218</v>
      </c>
      <c r="C188" s="243">
        <v>473142</v>
      </c>
      <c r="D188" s="244">
        <f t="shared" si="5"/>
        <v>18</v>
      </c>
      <c r="E188" s="245">
        <v>471467</v>
      </c>
      <c r="F188" s="231">
        <v>17</v>
      </c>
      <c r="G188" s="261">
        <v>5.5197508107981985</v>
      </c>
      <c r="H188" s="244">
        <f t="shared" si="6"/>
        <v>9</v>
      </c>
      <c r="I188" s="264">
        <v>5.485682704054919</v>
      </c>
      <c r="J188" s="231">
        <v>9</v>
      </c>
      <c r="K188" s="225"/>
      <c r="L188" s="225"/>
    </row>
    <row r="189" spans="1:12" ht="24.75" customHeight="1">
      <c r="A189" s="226"/>
      <c r="B189" s="242" t="s">
        <v>219</v>
      </c>
      <c r="C189" s="243">
        <v>407553</v>
      </c>
      <c r="D189" s="244">
        <f t="shared" si="5"/>
        <v>22</v>
      </c>
      <c r="E189" s="245">
        <v>406960</v>
      </c>
      <c r="F189" s="231">
        <v>22</v>
      </c>
      <c r="G189" s="261">
        <v>5.4452936067873603</v>
      </c>
      <c r="H189" s="244">
        <f t="shared" si="6"/>
        <v>10</v>
      </c>
      <c r="I189" s="264">
        <v>5.4618172057441958</v>
      </c>
      <c r="J189" s="231">
        <v>10</v>
      </c>
      <c r="K189" s="225"/>
      <c r="L189" s="225"/>
    </row>
    <row r="190" spans="1:12" ht="24.75" customHeight="1">
      <c r="A190" s="226"/>
      <c r="B190" s="242" t="s">
        <v>220</v>
      </c>
      <c r="C190" s="243">
        <v>473482</v>
      </c>
      <c r="D190" s="244">
        <f t="shared" si="5"/>
        <v>17</v>
      </c>
      <c r="E190" s="245">
        <v>471271</v>
      </c>
      <c r="F190" s="231">
        <v>18</v>
      </c>
      <c r="G190" s="261">
        <v>4.0527433022340151</v>
      </c>
      <c r="H190" s="244">
        <f t="shared" si="6"/>
        <v>19</v>
      </c>
      <c r="I190" s="264">
        <v>4.0325412648566319</v>
      </c>
      <c r="J190" s="231">
        <v>19</v>
      </c>
      <c r="K190" s="225"/>
      <c r="L190" s="225"/>
    </row>
    <row r="191" spans="1:12" ht="24.75" customHeight="1">
      <c r="A191" s="226"/>
      <c r="B191" s="242" t="s">
        <v>221</v>
      </c>
      <c r="C191" s="243">
        <v>314419</v>
      </c>
      <c r="D191" s="244">
        <f t="shared" si="5"/>
        <v>24</v>
      </c>
      <c r="E191" s="245">
        <v>312434</v>
      </c>
      <c r="F191" s="231">
        <v>24</v>
      </c>
      <c r="G191" s="261">
        <v>4.3374718922871054</v>
      </c>
      <c r="H191" s="244">
        <f t="shared" si="6"/>
        <v>16</v>
      </c>
      <c r="I191" s="264">
        <v>4.3250643705528944</v>
      </c>
      <c r="J191" s="231">
        <v>16</v>
      </c>
      <c r="K191" s="225"/>
      <c r="L191" s="225"/>
    </row>
    <row r="192" spans="1:12" ht="24.75" customHeight="1">
      <c r="A192" s="226"/>
      <c r="B192" s="242" t="s">
        <v>222</v>
      </c>
      <c r="C192" s="243">
        <v>729241</v>
      </c>
      <c r="D192" s="244">
        <f t="shared" si="5"/>
        <v>11</v>
      </c>
      <c r="E192" s="245">
        <v>721022</v>
      </c>
      <c r="F192" s="231">
        <v>11</v>
      </c>
      <c r="G192" s="261">
        <v>4.9033175546650174</v>
      </c>
      <c r="H192" s="244">
        <f t="shared" si="6"/>
        <v>13</v>
      </c>
      <c r="I192" s="264">
        <v>4.8621445381777963</v>
      </c>
      <c r="J192" s="231">
        <v>13</v>
      </c>
      <c r="K192" s="225"/>
      <c r="L192" s="225"/>
    </row>
    <row r="193" spans="1:12" ht="24.75" customHeight="1">
      <c r="A193" s="226"/>
      <c r="B193" s="242" t="s">
        <v>223</v>
      </c>
      <c r="C193" s="243">
        <v>633186</v>
      </c>
      <c r="D193" s="244">
        <f t="shared" si="5"/>
        <v>13</v>
      </c>
      <c r="E193" s="245">
        <v>621671</v>
      </c>
      <c r="F193" s="231">
        <v>13</v>
      </c>
      <c r="G193" s="261">
        <v>7.0420508257799028</v>
      </c>
      <c r="H193" s="244">
        <f t="shared" si="6"/>
        <v>4</v>
      </c>
      <c r="I193" s="264">
        <v>6.978089326403933</v>
      </c>
      <c r="J193" s="231">
        <v>4</v>
      </c>
      <c r="K193" s="225"/>
      <c r="L193" s="225"/>
    </row>
    <row r="194" spans="1:12" ht="24.75" customHeight="1">
      <c r="A194" s="226"/>
      <c r="B194" s="242" t="s">
        <v>224</v>
      </c>
      <c r="C194" s="243">
        <v>404314</v>
      </c>
      <c r="D194" s="244">
        <f t="shared" si="5"/>
        <v>23</v>
      </c>
      <c r="E194" s="245">
        <v>397219</v>
      </c>
      <c r="F194" s="231">
        <v>23</v>
      </c>
      <c r="G194" s="261">
        <v>7.2366923214605334</v>
      </c>
      <c r="H194" s="244">
        <f t="shared" si="6"/>
        <v>3</v>
      </c>
      <c r="I194" s="264">
        <v>7.0624244363843252</v>
      </c>
      <c r="J194" s="231">
        <v>2</v>
      </c>
      <c r="K194" s="225"/>
      <c r="L194" s="225"/>
    </row>
    <row r="195" spans="1:12" ht="24.75" customHeight="1">
      <c r="A195" s="226"/>
      <c r="B195" s="242" t="s">
        <v>225</v>
      </c>
      <c r="C195" s="243">
        <v>587097</v>
      </c>
      <c r="D195" s="244">
        <f t="shared" si="5"/>
        <v>15</v>
      </c>
      <c r="E195" s="245">
        <v>570380</v>
      </c>
      <c r="F195" s="231">
        <v>15</v>
      </c>
      <c r="G195" s="261">
        <v>7.2494536025189849</v>
      </c>
      <c r="H195" s="244">
        <f t="shared" si="6"/>
        <v>2</v>
      </c>
      <c r="I195" s="264">
        <v>7.0068670687812489</v>
      </c>
      <c r="J195" s="231">
        <v>3</v>
      </c>
      <c r="K195" s="225"/>
      <c r="L195" s="225"/>
    </row>
    <row r="196" spans="1:12" ht="24.75" customHeight="1" thickBot="1">
      <c r="A196" s="226"/>
      <c r="B196" s="242" t="s">
        <v>226</v>
      </c>
      <c r="C196" s="250">
        <v>797273</v>
      </c>
      <c r="D196" s="251">
        <f t="shared" si="5"/>
        <v>9</v>
      </c>
      <c r="E196" s="245">
        <v>809307</v>
      </c>
      <c r="F196" s="231">
        <v>9</v>
      </c>
      <c r="G196" s="263">
        <v>3.9653880969670445</v>
      </c>
      <c r="H196" s="251">
        <f t="shared" si="6"/>
        <v>20</v>
      </c>
      <c r="I196" s="264">
        <v>4.0507883277441312</v>
      </c>
      <c r="J196" s="231">
        <v>18</v>
      </c>
      <c r="K196" s="225"/>
      <c r="L196" s="225"/>
    </row>
    <row r="197" spans="1:12" ht="24.75" customHeight="1">
      <c r="A197" s="226"/>
      <c r="B197" s="234" t="s">
        <v>793</v>
      </c>
      <c r="C197" s="258"/>
      <c r="D197" s="259"/>
      <c r="E197" s="258"/>
      <c r="F197" s="259"/>
      <c r="G197" s="565" t="s">
        <v>775</v>
      </c>
      <c r="H197" s="565"/>
      <c r="I197" s="565"/>
      <c r="J197" s="565"/>
      <c r="K197" s="258"/>
      <c r="L197" s="258"/>
    </row>
    <row r="198" spans="1:12" ht="24.75" customHeight="1">
      <c r="B198" s="241" t="s">
        <v>792</v>
      </c>
    </row>
    <row r="199" spans="1:12" ht="24.75" customHeight="1">
      <c r="A199" s="543" t="s">
        <v>739</v>
      </c>
      <c r="B199" s="543"/>
      <c r="C199" s="543"/>
      <c r="D199" s="543"/>
      <c r="E199" s="543"/>
      <c r="F199" s="543"/>
      <c r="G199" s="543"/>
      <c r="H199" s="543"/>
      <c r="I199" s="543"/>
      <c r="J199" s="543"/>
      <c r="K199" s="543"/>
      <c r="L199" s="543"/>
    </row>
    <row r="200" spans="1:12" ht="24.75" customHeight="1" thickBot="1">
      <c r="A200" s="226"/>
      <c r="B200" s="228" t="s">
        <v>740</v>
      </c>
      <c r="C200" s="228"/>
      <c r="D200" s="225"/>
      <c r="E200" s="225"/>
      <c r="F200" s="225"/>
      <c r="G200" s="225"/>
      <c r="H200" s="225"/>
      <c r="I200" s="225"/>
      <c r="J200" s="225"/>
      <c r="K200" s="225"/>
      <c r="L200" s="225"/>
    </row>
    <row r="201" spans="1:12" ht="24.75" customHeight="1">
      <c r="A201" s="226"/>
      <c r="B201" s="556" t="s">
        <v>253</v>
      </c>
      <c r="C201" s="558" t="s">
        <v>741</v>
      </c>
      <c r="D201" s="342" t="s">
        <v>258</v>
      </c>
      <c r="E201" s="376" t="s">
        <v>763</v>
      </c>
      <c r="F201" s="377"/>
      <c r="G201" s="225"/>
      <c r="H201" s="225"/>
      <c r="I201" s="225"/>
      <c r="J201" s="225"/>
      <c r="K201" s="225"/>
      <c r="L201" s="225"/>
    </row>
    <row r="202" spans="1:12" ht="24.75" customHeight="1">
      <c r="A202" s="226"/>
      <c r="B202" s="556"/>
      <c r="C202" s="559"/>
      <c r="D202" s="373"/>
      <c r="E202" s="339" t="s">
        <v>741</v>
      </c>
      <c r="F202" s="528" t="s">
        <v>258</v>
      </c>
      <c r="G202" s="225"/>
      <c r="H202" s="225"/>
      <c r="I202" s="225"/>
      <c r="J202" s="225"/>
      <c r="K202" s="225"/>
      <c r="L202" s="225"/>
    </row>
    <row r="203" spans="1:12" ht="24.75" customHeight="1">
      <c r="A203" s="226"/>
      <c r="B203" s="556"/>
      <c r="C203" s="560"/>
      <c r="D203" s="375"/>
      <c r="E203" s="371"/>
      <c r="F203" s="557"/>
      <c r="G203" s="225"/>
      <c r="H203" s="225"/>
      <c r="I203" s="225"/>
      <c r="J203" s="225"/>
      <c r="K203" s="225"/>
      <c r="L203" s="225"/>
    </row>
    <row r="204" spans="1:12" ht="24.75" customHeight="1">
      <c r="A204" s="226"/>
      <c r="B204" s="242" t="s">
        <v>201</v>
      </c>
      <c r="C204" s="243">
        <v>4</v>
      </c>
      <c r="D204" s="244">
        <f>RANK(C204,$C$204:$C$229)</f>
        <v>4</v>
      </c>
      <c r="E204" s="245">
        <v>4</v>
      </c>
      <c r="F204" s="231">
        <v>4</v>
      </c>
      <c r="G204" s="225"/>
      <c r="H204" s="225"/>
      <c r="I204" s="225"/>
      <c r="J204" s="225"/>
      <c r="K204" s="225"/>
      <c r="L204" s="225"/>
    </row>
    <row r="205" spans="1:12" ht="24.75" customHeight="1">
      <c r="A205" s="226"/>
      <c r="B205" s="242" t="s">
        <v>202</v>
      </c>
      <c r="C205" s="243">
        <v>2</v>
      </c>
      <c r="D205" s="244">
        <f t="shared" ref="D205:D229" si="7">RANK(C205,$C$204:$C$229)</f>
        <v>10</v>
      </c>
      <c r="E205" s="245">
        <v>2</v>
      </c>
      <c r="F205" s="231">
        <v>10</v>
      </c>
      <c r="G205" s="225"/>
      <c r="H205" s="225"/>
      <c r="I205" s="225"/>
      <c r="J205" s="225"/>
      <c r="K205" s="225"/>
      <c r="L205" s="225"/>
    </row>
    <row r="206" spans="1:12" ht="24.75" customHeight="1">
      <c r="A206" s="226"/>
      <c r="B206" s="242" t="s">
        <v>203</v>
      </c>
      <c r="C206" s="243">
        <v>1</v>
      </c>
      <c r="D206" s="244">
        <f t="shared" si="7"/>
        <v>17</v>
      </c>
      <c r="E206" s="245">
        <v>1</v>
      </c>
      <c r="F206" s="231">
        <v>17</v>
      </c>
      <c r="G206" s="225"/>
      <c r="H206" s="225"/>
      <c r="I206" s="225"/>
      <c r="J206" s="225"/>
      <c r="K206" s="225"/>
      <c r="L206" s="225"/>
    </row>
    <row r="207" spans="1:12" ht="24.75" customHeight="1">
      <c r="A207" s="226"/>
      <c r="B207" s="242" t="s">
        <v>204</v>
      </c>
      <c r="C207" s="243">
        <v>6</v>
      </c>
      <c r="D207" s="244">
        <f t="shared" si="7"/>
        <v>3</v>
      </c>
      <c r="E207" s="245">
        <v>7</v>
      </c>
      <c r="F207" s="231">
        <v>2</v>
      </c>
      <c r="G207" s="225"/>
      <c r="H207" s="225"/>
      <c r="I207" s="225"/>
      <c r="J207" s="225"/>
      <c r="K207" s="225"/>
      <c r="L207" s="225"/>
    </row>
    <row r="208" spans="1:12" ht="24.75" customHeight="1">
      <c r="A208" s="226"/>
      <c r="B208" s="242" t="s">
        <v>205</v>
      </c>
      <c r="C208" s="243">
        <v>14</v>
      </c>
      <c r="D208" s="244">
        <f t="shared" si="7"/>
        <v>1</v>
      </c>
      <c r="E208" s="245">
        <v>14</v>
      </c>
      <c r="F208" s="231">
        <v>1</v>
      </c>
      <c r="G208" s="225"/>
      <c r="H208" s="225"/>
      <c r="I208" s="225"/>
      <c r="J208" s="225"/>
      <c r="K208" s="225"/>
      <c r="L208" s="225"/>
    </row>
    <row r="209" spans="1:12" ht="24.75" customHeight="1">
      <c r="A209" s="226"/>
      <c r="B209" s="242" t="s">
        <v>206</v>
      </c>
      <c r="C209" s="243">
        <v>7</v>
      </c>
      <c r="D209" s="244">
        <f t="shared" si="7"/>
        <v>2</v>
      </c>
      <c r="E209" s="245">
        <v>7</v>
      </c>
      <c r="F209" s="231">
        <v>2</v>
      </c>
      <c r="G209" s="225"/>
      <c r="H209" s="225"/>
      <c r="I209" s="225"/>
      <c r="J209" s="225"/>
      <c r="K209" s="225"/>
      <c r="L209" s="225"/>
    </row>
    <row r="210" spans="1:12" ht="24.75" customHeight="1">
      <c r="A210" s="226"/>
      <c r="B210" s="242" t="s">
        <v>207</v>
      </c>
      <c r="C210" s="243">
        <v>3</v>
      </c>
      <c r="D210" s="244">
        <f t="shared" si="7"/>
        <v>6</v>
      </c>
      <c r="E210" s="245">
        <v>3</v>
      </c>
      <c r="F210" s="231">
        <v>6</v>
      </c>
      <c r="G210" s="225"/>
      <c r="H210" s="225"/>
      <c r="I210" s="225"/>
      <c r="J210" s="225"/>
      <c r="K210" s="225"/>
      <c r="L210" s="225"/>
    </row>
    <row r="211" spans="1:12" ht="24.75" customHeight="1">
      <c r="A211" s="226"/>
      <c r="B211" s="242" t="s">
        <v>208</v>
      </c>
      <c r="C211" s="243">
        <v>3</v>
      </c>
      <c r="D211" s="244">
        <f t="shared" si="7"/>
        <v>6</v>
      </c>
      <c r="E211" s="245">
        <v>3</v>
      </c>
      <c r="F211" s="231">
        <v>6</v>
      </c>
      <c r="G211" s="225"/>
      <c r="H211" s="225"/>
      <c r="I211" s="225"/>
      <c r="J211" s="225"/>
      <c r="K211" s="225"/>
      <c r="L211" s="225"/>
    </row>
    <row r="212" spans="1:12" ht="24.75" customHeight="1">
      <c r="A212" s="226"/>
      <c r="B212" s="242" t="s">
        <v>209</v>
      </c>
      <c r="C212" s="243">
        <v>2</v>
      </c>
      <c r="D212" s="244">
        <f t="shared" si="7"/>
        <v>10</v>
      </c>
      <c r="E212" s="245">
        <v>2</v>
      </c>
      <c r="F212" s="231">
        <v>10</v>
      </c>
      <c r="G212" s="225"/>
      <c r="H212" s="225"/>
      <c r="I212" s="225"/>
      <c r="J212" s="225"/>
      <c r="K212" s="225"/>
      <c r="L212" s="225"/>
    </row>
    <row r="213" spans="1:12" ht="24.75" customHeight="1">
      <c r="A213" s="226"/>
      <c r="B213" s="242" t="s">
        <v>210</v>
      </c>
      <c r="C213" s="243">
        <v>1</v>
      </c>
      <c r="D213" s="244">
        <f t="shared" si="7"/>
        <v>17</v>
      </c>
      <c r="E213" s="245">
        <v>1</v>
      </c>
      <c r="F213" s="231">
        <v>17</v>
      </c>
      <c r="G213" s="225"/>
      <c r="H213" s="225"/>
      <c r="I213" s="225"/>
      <c r="J213" s="225"/>
      <c r="K213" s="225"/>
      <c r="L213" s="225"/>
    </row>
    <row r="214" spans="1:12" ht="24.75" customHeight="1">
      <c r="A214" s="226"/>
      <c r="B214" s="242" t="s">
        <v>211</v>
      </c>
      <c r="C214" s="243">
        <v>1</v>
      </c>
      <c r="D214" s="244">
        <f t="shared" si="7"/>
        <v>17</v>
      </c>
      <c r="E214" s="245">
        <v>1</v>
      </c>
      <c r="F214" s="231">
        <v>17</v>
      </c>
      <c r="G214" s="225"/>
      <c r="H214" s="225"/>
      <c r="I214" s="225"/>
      <c r="J214" s="225"/>
      <c r="K214" s="225"/>
      <c r="L214" s="225"/>
    </row>
    <row r="215" spans="1:12" ht="24.75" customHeight="1">
      <c r="A215" s="226"/>
      <c r="B215" s="242" t="s">
        <v>212</v>
      </c>
      <c r="C215" s="243">
        <v>1</v>
      </c>
      <c r="D215" s="244">
        <f t="shared" si="7"/>
        <v>17</v>
      </c>
      <c r="E215" s="245">
        <v>1</v>
      </c>
      <c r="F215" s="231">
        <v>17</v>
      </c>
      <c r="G215" s="225"/>
      <c r="H215" s="225"/>
      <c r="I215" s="225"/>
      <c r="J215" s="225"/>
      <c r="K215" s="225"/>
      <c r="L215" s="225"/>
    </row>
    <row r="216" spans="1:12" ht="24.75" customHeight="1">
      <c r="A216" s="226"/>
      <c r="B216" s="242" t="s">
        <v>213</v>
      </c>
      <c r="C216" s="243">
        <v>1</v>
      </c>
      <c r="D216" s="244">
        <f t="shared" si="7"/>
        <v>17</v>
      </c>
      <c r="E216" s="245">
        <v>1</v>
      </c>
      <c r="F216" s="231">
        <v>17</v>
      </c>
      <c r="G216" s="225"/>
      <c r="H216" s="225"/>
      <c r="I216" s="225"/>
      <c r="J216" s="225"/>
      <c r="K216" s="225"/>
      <c r="L216" s="225"/>
    </row>
    <row r="217" spans="1:12" ht="24.75" customHeight="1">
      <c r="A217" s="226"/>
      <c r="B217" s="242" t="s">
        <v>214</v>
      </c>
      <c r="C217" s="243">
        <v>3</v>
      </c>
      <c r="D217" s="244">
        <f t="shared" si="7"/>
        <v>6</v>
      </c>
      <c r="E217" s="245">
        <v>3</v>
      </c>
      <c r="F217" s="231">
        <v>6</v>
      </c>
      <c r="G217" s="225"/>
      <c r="H217" s="225"/>
      <c r="I217" s="225"/>
      <c r="J217" s="225"/>
      <c r="K217" s="225"/>
      <c r="L217" s="225"/>
    </row>
    <row r="218" spans="1:12" ht="24.75" customHeight="1">
      <c r="A218" s="226"/>
      <c r="B218" s="242" t="s">
        <v>215</v>
      </c>
      <c r="C218" s="243">
        <v>1</v>
      </c>
      <c r="D218" s="244">
        <f t="shared" si="7"/>
        <v>17</v>
      </c>
      <c r="E218" s="245">
        <v>1</v>
      </c>
      <c r="F218" s="231">
        <v>17</v>
      </c>
      <c r="G218" s="225"/>
      <c r="H218" s="225"/>
      <c r="I218" s="225"/>
      <c r="J218" s="225"/>
      <c r="K218" s="225"/>
      <c r="L218" s="225"/>
    </row>
    <row r="219" spans="1:12" ht="24.75" customHeight="1">
      <c r="A219" s="226"/>
      <c r="B219" s="246" t="s">
        <v>216</v>
      </c>
      <c r="C219" s="247">
        <v>3</v>
      </c>
      <c r="D219" s="248">
        <f t="shared" si="7"/>
        <v>6</v>
      </c>
      <c r="E219" s="249">
        <v>3</v>
      </c>
      <c r="F219" s="233">
        <v>6</v>
      </c>
      <c r="G219" s="225"/>
      <c r="H219" s="225"/>
      <c r="I219" s="225"/>
      <c r="J219" s="225"/>
      <c r="K219" s="225"/>
      <c r="L219" s="225"/>
    </row>
    <row r="220" spans="1:12" ht="24.75" customHeight="1">
      <c r="A220" s="226"/>
      <c r="B220" s="242" t="s">
        <v>217</v>
      </c>
      <c r="C220" s="243">
        <v>2</v>
      </c>
      <c r="D220" s="244">
        <f t="shared" si="7"/>
        <v>10</v>
      </c>
      <c r="E220" s="245">
        <v>2</v>
      </c>
      <c r="F220" s="231">
        <v>10</v>
      </c>
      <c r="G220" s="225"/>
      <c r="H220" s="225"/>
      <c r="I220" s="225"/>
      <c r="J220" s="225"/>
      <c r="K220" s="225"/>
      <c r="L220" s="225"/>
    </row>
    <row r="221" spans="1:12" ht="24.75" customHeight="1">
      <c r="A221" s="226"/>
      <c r="B221" s="242" t="s">
        <v>218</v>
      </c>
      <c r="C221" s="243">
        <v>1</v>
      </c>
      <c r="D221" s="244">
        <f t="shared" si="7"/>
        <v>17</v>
      </c>
      <c r="E221" s="245">
        <v>1</v>
      </c>
      <c r="F221" s="231">
        <v>17</v>
      </c>
      <c r="G221" s="225"/>
      <c r="H221" s="225"/>
      <c r="I221" s="225"/>
      <c r="J221" s="225"/>
      <c r="K221" s="225"/>
      <c r="L221" s="225"/>
    </row>
    <row r="222" spans="1:12" ht="24.75" customHeight="1">
      <c r="A222" s="226"/>
      <c r="B222" s="242" t="s">
        <v>219</v>
      </c>
      <c r="C222" s="243">
        <v>2</v>
      </c>
      <c r="D222" s="244">
        <f t="shared" si="7"/>
        <v>10</v>
      </c>
      <c r="E222" s="245">
        <v>2</v>
      </c>
      <c r="F222" s="231">
        <v>10</v>
      </c>
      <c r="G222" s="225"/>
      <c r="H222" s="225"/>
      <c r="I222" s="225"/>
      <c r="J222" s="225"/>
      <c r="K222" s="225"/>
      <c r="L222" s="225"/>
    </row>
    <row r="223" spans="1:12" ht="24.75" customHeight="1">
      <c r="A223" s="226"/>
      <c r="B223" s="242" t="s">
        <v>220</v>
      </c>
      <c r="C223" s="243">
        <v>2</v>
      </c>
      <c r="D223" s="244">
        <f t="shared" si="7"/>
        <v>10</v>
      </c>
      <c r="E223" s="245">
        <v>2</v>
      </c>
      <c r="F223" s="231">
        <v>10</v>
      </c>
      <c r="G223" s="225"/>
      <c r="H223" s="225"/>
      <c r="I223" s="225"/>
      <c r="J223" s="225"/>
      <c r="K223" s="225"/>
      <c r="L223" s="225"/>
    </row>
    <row r="224" spans="1:12" ht="24.75" customHeight="1">
      <c r="A224" s="226"/>
      <c r="B224" s="242" t="s">
        <v>221</v>
      </c>
      <c r="C224" s="243">
        <v>1</v>
      </c>
      <c r="D224" s="244">
        <f t="shared" si="7"/>
        <v>17</v>
      </c>
      <c r="E224" s="245">
        <v>1</v>
      </c>
      <c r="F224" s="231">
        <v>17</v>
      </c>
      <c r="G224" s="225"/>
      <c r="H224" s="225"/>
      <c r="I224" s="225"/>
      <c r="J224" s="225"/>
      <c r="K224" s="225"/>
      <c r="L224" s="225"/>
    </row>
    <row r="225" spans="1:12" ht="24.75" customHeight="1">
      <c r="A225" s="226"/>
      <c r="B225" s="242" t="s">
        <v>222</v>
      </c>
      <c r="C225" s="243">
        <v>2</v>
      </c>
      <c r="D225" s="244">
        <f t="shared" si="7"/>
        <v>10</v>
      </c>
      <c r="E225" s="245">
        <v>2</v>
      </c>
      <c r="F225" s="231">
        <v>10</v>
      </c>
      <c r="G225" s="225"/>
      <c r="H225" s="225"/>
      <c r="I225" s="225"/>
      <c r="J225" s="225"/>
      <c r="K225" s="225"/>
      <c r="L225" s="225"/>
    </row>
    <row r="226" spans="1:12" ht="24.75" customHeight="1">
      <c r="A226" s="226"/>
      <c r="B226" s="242" t="s">
        <v>223</v>
      </c>
      <c r="C226" s="243">
        <v>1</v>
      </c>
      <c r="D226" s="244">
        <f t="shared" si="7"/>
        <v>17</v>
      </c>
      <c r="E226" s="245">
        <v>1</v>
      </c>
      <c r="F226" s="231">
        <v>17</v>
      </c>
      <c r="G226" s="225"/>
      <c r="H226" s="225"/>
      <c r="I226" s="225"/>
      <c r="J226" s="225"/>
      <c r="K226" s="225"/>
      <c r="L226" s="225"/>
    </row>
    <row r="227" spans="1:12" ht="24.75" customHeight="1">
      <c r="A227" s="226"/>
      <c r="B227" s="242" t="s">
        <v>224</v>
      </c>
      <c r="C227" s="243">
        <v>1</v>
      </c>
      <c r="D227" s="244">
        <f t="shared" si="7"/>
        <v>17</v>
      </c>
      <c r="E227" s="245">
        <v>1</v>
      </c>
      <c r="F227" s="231">
        <v>17</v>
      </c>
      <c r="G227" s="225"/>
      <c r="H227" s="225"/>
      <c r="I227" s="225"/>
      <c r="J227" s="225"/>
      <c r="K227" s="225"/>
      <c r="L227" s="225"/>
    </row>
    <row r="228" spans="1:12" ht="24.75" customHeight="1">
      <c r="A228" s="226"/>
      <c r="B228" s="242" t="s">
        <v>225</v>
      </c>
      <c r="C228" s="243">
        <v>2</v>
      </c>
      <c r="D228" s="244">
        <f t="shared" si="7"/>
        <v>10</v>
      </c>
      <c r="E228" s="245">
        <v>2</v>
      </c>
      <c r="F228" s="231">
        <v>10</v>
      </c>
      <c r="G228" s="225"/>
      <c r="H228" s="225"/>
      <c r="I228" s="225"/>
      <c r="J228" s="225"/>
      <c r="K228" s="225"/>
      <c r="L228" s="225"/>
    </row>
    <row r="229" spans="1:12" ht="24.75" customHeight="1" thickBot="1">
      <c r="A229" s="226"/>
      <c r="B229" s="242" t="s">
        <v>226</v>
      </c>
      <c r="C229" s="250">
        <v>4</v>
      </c>
      <c r="D229" s="251">
        <f t="shared" si="7"/>
        <v>4</v>
      </c>
      <c r="E229" s="245">
        <v>4</v>
      </c>
      <c r="F229" s="231">
        <v>4</v>
      </c>
      <c r="G229" s="225"/>
      <c r="H229" s="225"/>
      <c r="I229" s="225"/>
      <c r="J229" s="225"/>
      <c r="K229" s="225"/>
      <c r="L229" s="225"/>
    </row>
    <row r="230" spans="1:12" ht="24.75" customHeight="1">
      <c r="B230" s="234" t="str">
        <f>B164</f>
        <v>※「平成29年度　市町村公共施設状況調査結果」（東京都総務局行政部）</v>
      </c>
      <c r="C230" s="254"/>
      <c r="D230" s="254"/>
      <c r="E230" s="254"/>
    </row>
    <row r="231" spans="1:12" ht="24.75" customHeight="1">
      <c r="B231" s="241" t="str">
        <f>B165</f>
        <v>　　平成30年３月31日現在</v>
      </c>
      <c r="C231" s="254"/>
      <c r="D231" s="254"/>
      <c r="E231" s="254"/>
    </row>
    <row r="232" spans="1:12" ht="24.75" customHeight="1">
      <c r="A232" s="543" t="s">
        <v>742</v>
      </c>
      <c r="B232" s="543"/>
      <c r="C232" s="543"/>
      <c r="D232" s="543"/>
      <c r="E232" s="543"/>
      <c r="F232" s="543"/>
      <c r="G232" s="543"/>
      <c r="H232" s="543"/>
      <c r="I232" s="543"/>
      <c r="J232" s="543"/>
      <c r="K232" s="543"/>
      <c r="L232" s="543"/>
    </row>
    <row r="233" spans="1:12" ht="24.75" customHeight="1" thickBot="1">
      <c r="A233" s="226"/>
      <c r="B233" s="228" t="s">
        <v>752</v>
      </c>
      <c r="C233" s="228"/>
      <c r="D233" s="225"/>
      <c r="E233" s="225"/>
      <c r="F233" s="225"/>
      <c r="G233" s="225"/>
      <c r="H233" s="225"/>
      <c r="I233" s="225"/>
      <c r="J233" s="225"/>
      <c r="K233" s="225"/>
      <c r="L233" s="225"/>
    </row>
    <row r="234" spans="1:12" ht="24.75" customHeight="1">
      <c r="A234" s="226"/>
      <c r="B234" s="556" t="s">
        <v>253</v>
      </c>
      <c r="C234" s="558" t="s">
        <v>743</v>
      </c>
      <c r="D234" s="342" t="s">
        <v>258</v>
      </c>
      <c r="E234" s="376" t="s">
        <v>763</v>
      </c>
      <c r="F234" s="377"/>
      <c r="G234" s="225"/>
      <c r="H234" s="225"/>
      <c r="I234" s="225"/>
      <c r="J234" s="225"/>
      <c r="K234" s="225"/>
      <c r="L234" s="225"/>
    </row>
    <row r="235" spans="1:12" ht="24.75" customHeight="1">
      <c r="A235" s="226"/>
      <c r="B235" s="556"/>
      <c r="C235" s="559"/>
      <c r="D235" s="373"/>
      <c r="E235" s="339" t="s">
        <v>743</v>
      </c>
      <c r="F235" s="528" t="s">
        <v>258</v>
      </c>
      <c r="G235" s="225"/>
      <c r="H235" s="225"/>
      <c r="I235" s="225"/>
      <c r="J235" s="225"/>
      <c r="K235" s="225"/>
      <c r="L235" s="225"/>
    </row>
    <row r="236" spans="1:12" ht="24.75" customHeight="1">
      <c r="A236" s="226"/>
      <c r="B236" s="556"/>
      <c r="C236" s="560"/>
      <c r="D236" s="375"/>
      <c r="E236" s="371"/>
      <c r="F236" s="557"/>
      <c r="G236" s="225"/>
      <c r="H236" s="225"/>
      <c r="I236" s="225"/>
      <c r="J236" s="225"/>
      <c r="K236" s="225"/>
      <c r="L236" s="225"/>
    </row>
    <row r="237" spans="1:12" ht="24.75" customHeight="1">
      <c r="A237" s="226"/>
      <c r="B237" s="242" t="s">
        <v>201</v>
      </c>
      <c r="C237" s="243">
        <v>12</v>
      </c>
      <c r="D237" s="244">
        <f>RANK(C237,$C$237:$C$262)</f>
        <v>1</v>
      </c>
      <c r="E237" s="245">
        <v>12</v>
      </c>
      <c r="F237" s="231">
        <v>1</v>
      </c>
      <c r="G237" s="225"/>
      <c r="H237" s="225"/>
      <c r="I237" s="225"/>
      <c r="J237" s="225"/>
      <c r="K237" s="225"/>
      <c r="L237" s="225"/>
    </row>
    <row r="238" spans="1:12" ht="24.75" customHeight="1">
      <c r="A238" s="226"/>
      <c r="B238" s="242" t="s">
        <v>202</v>
      </c>
      <c r="C238" s="243">
        <v>8</v>
      </c>
      <c r="D238" s="244">
        <f t="shared" ref="D238:D262" si="8">RANK(C238,$C$237:$C$262)</f>
        <v>7</v>
      </c>
      <c r="E238" s="245">
        <v>8</v>
      </c>
      <c r="F238" s="231">
        <v>7</v>
      </c>
      <c r="G238" s="225"/>
      <c r="H238" s="225"/>
      <c r="I238" s="225"/>
      <c r="J238" s="225"/>
      <c r="K238" s="225"/>
      <c r="L238" s="225"/>
    </row>
    <row r="239" spans="1:12" ht="24.75" customHeight="1">
      <c r="A239" s="226"/>
      <c r="B239" s="242" t="s">
        <v>203</v>
      </c>
      <c r="C239" s="243">
        <v>1</v>
      </c>
      <c r="D239" s="244">
        <f t="shared" si="8"/>
        <v>24</v>
      </c>
      <c r="E239" s="245">
        <v>1</v>
      </c>
      <c r="F239" s="231">
        <v>24</v>
      </c>
      <c r="G239" s="225"/>
      <c r="H239" s="225"/>
      <c r="I239" s="225"/>
      <c r="J239" s="225"/>
      <c r="K239" s="225"/>
      <c r="L239" s="225"/>
    </row>
    <row r="240" spans="1:12" ht="24.75" customHeight="1">
      <c r="A240" s="226"/>
      <c r="B240" s="242" t="s">
        <v>204</v>
      </c>
      <c r="C240" s="243">
        <v>2</v>
      </c>
      <c r="D240" s="244">
        <f t="shared" si="8"/>
        <v>21</v>
      </c>
      <c r="E240" s="245">
        <v>2</v>
      </c>
      <c r="F240" s="231">
        <v>21</v>
      </c>
      <c r="G240" s="225"/>
      <c r="H240" s="225"/>
      <c r="I240" s="225"/>
      <c r="J240" s="225"/>
      <c r="K240" s="225"/>
      <c r="L240" s="225"/>
    </row>
    <row r="241" spans="1:12" ht="24.75" customHeight="1">
      <c r="A241" s="226"/>
      <c r="B241" s="242" t="s">
        <v>205</v>
      </c>
      <c r="C241" s="243">
        <v>0</v>
      </c>
      <c r="D241" s="244">
        <f t="shared" si="8"/>
        <v>26</v>
      </c>
      <c r="E241" s="245">
        <v>0</v>
      </c>
      <c r="F241" s="231">
        <v>26</v>
      </c>
      <c r="G241" s="225"/>
      <c r="H241" s="225"/>
      <c r="I241" s="225"/>
      <c r="J241" s="225"/>
      <c r="K241" s="225"/>
      <c r="L241" s="225"/>
    </row>
    <row r="242" spans="1:12" ht="24.75" customHeight="1">
      <c r="A242" s="226"/>
      <c r="B242" s="242" t="s">
        <v>206</v>
      </c>
      <c r="C242" s="243">
        <v>11</v>
      </c>
      <c r="D242" s="244">
        <f t="shared" si="8"/>
        <v>2</v>
      </c>
      <c r="E242" s="245">
        <v>11</v>
      </c>
      <c r="F242" s="231">
        <v>2</v>
      </c>
      <c r="G242" s="225"/>
      <c r="H242" s="225"/>
      <c r="I242" s="225"/>
      <c r="J242" s="225"/>
      <c r="K242" s="225"/>
      <c r="L242" s="225"/>
    </row>
    <row r="243" spans="1:12" ht="24.75" customHeight="1">
      <c r="A243" s="226"/>
      <c r="B243" s="242" t="s">
        <v>207</v>
      </c>
      <c r="C243" s="243">
        <v>1</v>
      </c>
      <c r="D243" s="244">
        <f t="shared" si="8"/>
        <v>24</v>
      </c>
      <c r="E243" s="245">
        <v>1</v>
      </c>
      <c r="F243" s="231">
        <v>24</v>
      </c>
      <c r="G243" s="225"/>
      <c r="H243" s="225"/>
      <c r="I243" s="225"/>
      <c r="J243" s="225"/>
      <c r="K243" s="225"/>
      <c r="L243" s="225"/>
    </row>
    <row r="244" spans="1:12" ht="24.75" customHeight="1">
      <c r="A244" s="226"/>
      <c r="B244" s="242" t="s">
        <v>208</v>
      </c>
      <c r="C244" s="243">
        <v>11</v>
      </c>
      <c r="D244" s="244">
        <f t="shared" si="8"/>
        <v>2</v>
      </c>
      <c r="E244" s="245">
        <v>11</v>
      </c>
      <c r="F244" s="231">
        <v>2</v>
      </c>
      <c r="G244" s="225"/>
      <c r="H244" s="225"/>
      <c r="I244" s="225"/>
      <c r="J244" s="225"/>
      <c r="K244" s="225"/>
      <c r="L244" s="225"/>
    </row>
    <row r="245" spans="1:12" ht="24.75" customHeight="1">
      <c r="A245" s="226"/>
      <c r="B245" s="242" t="s">
        <v>209</v>
      </c>
      <c r="C245" s="243">
        <v>8</v>
      </c>
      <c r="D245" s="244">
        <f t="shared" si="8"/>
        <v>7</v>
      </c>
      <c r="E245" s="245">
        <v>7</v>
      </c>
      <c r="F245" s="231">
        <v>8</v>
      </c>
      <c r="G245" s="225"/>
      <c r="H245" s="225"/>
      <c r="I245" s="225"/>
      <c r="J245" s="225"/>
      <c r="K245" s="225"/>
      <c r="L245" s="225"/>
    </row>
    <row r="246" spans="1:12" ht="24.75" customHeight="1">
      <c r="A246" s="226"/>
      <c r="B246" s="242" t="s">
        <v>210</v>
      </c>
      <c r="C246" s="243">
        <v>4</v>
      </c>
      <c r="D246" s="244">
        <f t="shared" si="8"/>
        <v>13</v>
      </c>
      <c r="E246" s="245">
        <v>4</v>
      </c>
      <c r="F246" s="231">
        <v>13</v>
      </c>
      <c r="G246" s="225"/>
      <c r="H246" s="225"/>
      <c r="I246" s="225"/>
      <c r="J246" s="225"/>
      <c r="K246" s="225"/>
      <c r="L246" s="225"/>
    </row>
    <row r="247" spans="1:12" ht="24.75" customHeight="1">
      <c r="A247" s="226"/>
      <c r="B247" s="242" t="s">
        <v>211</v>
      </c>
      <c r="C247" s="243">
        <v>3</v>
      </c>
      <c r="D247" s="244">
        <f t="shared" si="8"/>
        <v>16</v>
      </c>
      <c r="E247" s="245">
        <v>3</v>
      </c>
      <c r="F247" s="231">
        <v>16</v>
      </c>
      <c r="G247" s="225"/>
      <c r="H247" s="225"/>
      <c r="I247" s="225"/>
      <c r="J247" s="225"/>
      <c r="K247" s="225"/>
      <c r="L247" s="225"/>
    </row>
    <row r="248" spans="1:12" ht="24.75" customHeight="1">
      <c r="A248" s="226"/>
      <c r="B248" s="242" t="s">
        <v>212</v>
      </c>
      <c r="C248" s="243">
        <v>10</v>
      </c>
      <c r="D248" s="244">
        <f t="shared" si="8"/>
        <v>5</v>
      </c>
      <c r="E248" s="245">
        <v>10</v>
      </c>
      <c r="F248" s="231">
        <v>5</v>
      </c>
      <c r="G248" s="225"/>
      <c r="H248" s="225"/>
      <c r="I248" s="225"/>
      <c r="J248" s="225"/>
      <c r="K248" s="225"/>
      <c r="L248" s="225"/>
    </row>
    <row r="249" spans="1:12" ht="24.75" customHeight="1">
      <c r="A249" s="226"/>
      <c r="B249" s="242" t="s">
        <v>213</v>
      </c>
      <c r="C249" s="243">
        <v>5</v>
      </c>
      <c r="D249" s="244">
        <f t="shared" si="8"/>
        <v>12</v>
      </c>
      <c r="E249" s="245">
        <v>5</v>
      </c>
      <c r="F249" s="231">
        <v>12</v>
      </c>
      <c r="G249" s="225"/>
      <c r="H249" s="225"/>
      <c r="I249" s="225"/>
      <c r="J249" s="225"/>
      <c r="K249" s="225"/>
      <c r="L249" s="225"/>
    </row>
    <row r="250" spans="1:12" ht="24.75" customHeight="1">
      <c r="A250" s="226"/>
      <c r="B250" s="242" t="s">
        <v>214</v>
      </c>
      <c r="C250" s="243">
        <v>6</v>
      </c>
      <c r="D250" s="244">
        <f t="shared" si="8"/>
        <v>9</v>
      </c>
      <c r="E250" s="245">
        <v>6</v>
      </c>
      <c r="F250" s="231">
        <v>9</v>
      </c>
      <c r="G250" s="225"/>
      <c r="H250" s="225"/>
      <c r="I250" s="225"/>
      <c r="J250" s="225"/>
      <c r="K250" s="225"/>
      <c r="L250" s="225"/>
    </row>
    <row r="251" spans="1:12" ht="24.75" customHeight="1">
      <c r="A251" s="226"/>
      <c r="B251" s="242" t="s">
        <v>215</v>
      </c>
      <c r="C251" s="243">
        <v>3</v>
      </c>
      <c r="D251" s="244">
        <f t="shared" si="8"/>
        <v>16</v>
      </c>
      <c r="E251" s="245">
        <v>3</v>
      </c>
      <c r="F251" s="231">
        <v>16</v>
      </c>
      <c r="G251" s="225"/>
      <c r="H251" s="225"/>
      <c r="I251" s="225"/>
      <c r="J251" s="225"/>
      <c r="K251" s="225"/>
      <c r="L251" s="225"/>
    </row>
    <row r="252" spans="1:12" ht="24.75" customHeight="1">
      <c r="A252" s="226"/>
      <c r="B252" s="246" t="s">
        <v>216</v>
      </c>
      <c r="C252" s="247">
        <v>3</v>
      </c>
      <c r="D252" s="248">
        <f t="shared" si="8"/>
        <v>16</v>
      </c>
      <c r="E252" s="249">
        <v>3</v>
      </c>
      <c r="F252" s="233">
        <v>16</v>
      </c>
      <c r="G252" s="225"/>
      <c r="H252" s="225"/>
      <c r="I252" s="225"/>
      <c r="J252" s="225"/>
      <c r="K252" s="225"/>
      <c r="L252" s="225"/>
    </row>
    <row r="253" spans="1:12" ht="24.75" customHeight="1">
      <c r="A253" s="226"/>
      <c r="B253" s="242" t="s">
        <v>217</v>
      </c>
      <c r="C253" s="243">
        <v>2</v>
      </c>
      <c r="D253" s="244">
        <f t="shared" si="8"/>
        <v>21</v>
      </c>
      <c r="E253" s="245">
        <v>2</v>
      </c>
      <c r="F253" s="231">
        <v>21</v>
      </c>
      <c r="G253" s="225"/>
      <c r="H253" s="225"/>
      <c r="I253" s="225"/>
      <c r="J253" s="225"/>
      <c r="K253" s="225"/>
      <c r="L253" s="225"/>
    </row>
    <row r="254" spans="1:12" ht="24.75" customHeight="1">
      <c r="A254" s="226"/>
      <c r="B254" s="242" t="s">
        <v>218</v>
      </c>
      <c r="C254" s="243">
        <v>6</v>
      </c>
      <c r="D254" s="244">
        <f t="shared" si="8"/>
        <v>9</v>
      </c>
      <c r="E254" s="245">
        <v>6</v>
      </c>
      <c r="F254" s="231">
        <v>9</v>
      </c>
      <c r="G254" s="225"/>
      <c r="H254" s="225"/>
      <c r="I254" s="225"/>
      <c r="J254" s="225"/>
      <c r="K254" s="225"/>
      <c r="L254" s="225"/>
    </row>
    <row r="255" spans="1:12" ht="24.75" customHeight="1">
      <c r="A255" s="226"/>
      <c r="B255" s="242" t="s">
        <v>219</v>
      </c>
      <c r="C255" s="243">
        <v>3</v>
      </c>
      <c r="D255" s="244">
        <f t="shared" si="8"/>
        <v>16</v>
      </c>
      <c r="E255" s="245">
        <v>3</v>
      </c>
      <c r="F255" s="231">
        <v>16</v>
      </c>
      <c r="G255" s="225"/>
      <c r="H255" s="225"/>
      <c r="I255" s="225"/>
      <c r="J255" s="225"/>
      <c r="K255" s="225"/>
      <c r="L255" s="225"/>
    </row>
    <row r="256" spans="1:12" ht="24.75" customHeight="1">
      <c r="A256" s="226"/>
      <c r="B256" s="242" t="s">
        <v>220</v>
      </c>
      <c r="C256" s="243">
        <v>4</v>
      </c>
      <c r="D256" s="244">
        <f t="shared" si="8"/>
        <v>13</v>
      </c>
      <c r="E256" s="245">
        <v>4</v>
      </c>
      <c r="F256" s="231">
        <v>13</v>
      </c>
      <c r="G256" s="225"/>
      <c r="H256" s="225"/>
      <c r="I256" s="225"/>
      <c r="J256" s="225"/>
      <c r="K256" s="225"/>
      <c r="L256" s="225"/>
    </row>
    <row r="257" spans="1:12" ht="24.75" customHeight="1">
      <c r="A257" s="226"/>
      <c r="B257" s="242" t="s">
        <v>221</v>
      </c>
      <c r="C257" s="243">
        <v>2</v>
      </c>
      <c r="D257" s="244">
        <f t="shared" si="8"/>
        <v>21</v>
      </c>
      <c r="E257" s="245">
        <v>2</v>
      </c>
      <c r="F257" s="231">
        <v>21</v>
      </c>
      <c r="G257" s="225"/>
      <c r="H257" s="225"/>
      <c r="I257" s="225"/>
      <c r="J257" s="225"/>
      <c r="K257" s="225"/>
      <c r="L257" s="225"/>
    </row>
    <row r="258" spans="1:12" ht="24.75" customHeight="1">
      <c r="A258" s="226"/>
      <c r="B258" s="242" t="s">
        <v>222</v>
      </c>
      <c r="C258" s="243">
        <v>10</v>
      </c>
      <c r="D258" s="244">
        <f t="shared" si="8"/>
        <v>5</v>
      </c>
      <c r="E258" s="245">
        <v>10</v>
      </c>
      <c r="F258" s="231">
        <v>5</v>
      </c>
      <c r="G258" s="225"/>
      <c r="H258" s="225"/>
      <c r="I258" s="225"/>
      <c r="J258" s="225"/>
      <c r="K258" s="225"/>
      <c r="L258" s="225"/>
    </row>
    <row r="259" spans="1:12" ht="24.75" customHeight="1">
      <c r="A259" s="226"/>
      <c r="B259" s="242" t="s">
        <v>223</v>
      </c>
      <c r="C259" s="243">
        <v>4</v>
      </c>
      <c r="D259" s="244">
        <f t="shared" si="8"/>
        <v>13</v>
      </c>
      <c r="E259" s="245">
        <v>4</v>
      </c>
      <c r="F259" s="231">
        <v>13</v>
      </c>
      <c r="G259" s="225"/>
      <c r="H259" s="225"/>
      <c r="I259" s="225"/>
      <c r="J259" s="225"/>
      <c r="K259" s="225"/>
      <c r="L259" s="225"/>
    </row>
    <row r="260" spans="1:12" ht="24.75" customHeight="1">
      <c r="A260" s="226"/>
      <c r="B260" s="242" t="s">
        <v>224</v>
      </c>
      <c r="C260" s="243">
        <v>3</v>
      </c>
      <c r="D260" s="244">
        <f t="shared" si="8"/>
        <v>16</v>
      </c>
      <c r="E260" s="245">
        <v>3</v>
      </c>
      <c r="F260" s="231">
        <v>16</v>
      </c>
      <c r="G260" s="225"/>
      <c r="H260" s="225"/>
      <c r="I260" s="225"/>
      <c r="J260" s="225"/>
      <c r="K260" s="225"/>
      <c r="L260" s="225"/>
    </row>
    <row r="261" spans="1:12" ht="24.75" customHeight="1">
      <c r="A261" s="226"/>
      <c r="B261" s="242" t="s">
        <v>225</v>
      </c>
      <c r="C261" s="243">
        <v>6</v>
      </c>
      <c r="D261" s="244">
        <f t="shared" si="8"/>
        <v>9</v>
      </c>
      <c r="E261" s="245">
        <v>6</v>
      </c>
      <c r="F261" s="231">
        <v>9</v>
      </c>
      <c r="G261" s="225"/>
      <c r="H261" s="225"/>
      <c r="I261" s="225"/>
      <c r="J261" s="225"/>
      <c r="K261" s="225"/>
      <c r="L261" s="225"/>
    </row>
    <row r="262" spans="1:12" ht="24.75" customHeight="1" thickBot="1">
      <c r="A262" s="226"/>
      <c r="B262" s="242" t="s">
        <v>226</v>
      </c>
      <c r="C262" s="250">
        <v>11</v>
      </c>
      <c r="D262" s="251">
        <f t="shared" si="8"/>
        <v>2</v>
      </c>
      <c r="E262" s="245">
        <v>11</v>
      </c>
      <c r="F262" s="231">
        <v>2</v>
      </c>
      <c r="G262" s="225"/>
      <c r="H262" s="225"/>
      <c r="I262" s="225"/>
      <c r="J262" s="225"/>
      <c r="K262" s="225"/>
      <c r="L262" s="225"/>
    </row>
    <row r="263" spans="1:12" ht="24.75" customHeight="1">
      <c r="B263" s="234" t="str">
        <f>B230</f>
        <v>※「平成29年度　市町村公共施設状況調査結果」（東京都総務局行政部）</v>
      </c>
      <c r="C263" s="253"/>
      <c r="D263" s="253"/>
      <c r="E263" s="253"/>
      <c r="F263" s="253"/>
      <c r="G263" s="253"/>
    </row>
    <row r="264" spans="1:12" ht="24.75" customHeight="1">
      <c r="B264" s="241" t="str">
        <f>B231</f>
        <v>　　平成30年３月31日現在</v>
      </c>
      <c r="C264" s="253"/>
      <c r="D264" s="253"/>
      <c r="E264" s="253"/>
      <c r="F264" s="253"/>
      <c r="G264" s="253"/>
    </row>
  </sheetData>
  <mergeCells count="58">
    <mergeCell ref="A166:L166"/>
    <mergeCell ref="C169:D169"/>
    <mergeCell ref="E169:F169"/>
    <mergeCell ref="B168:B170"/>
    <mergeCell ref="A199:L199"/>
    <mergeCell ref="G197:J197"/>
    <mergeCell ref="C168:F168"/>
    <mergeCell ref="G168:J168"/>
    <mergeCell ref="G169:H169"/>
    <mergeCell ref="I169:J169"/>
    <mergeCell ref="B201:B203"/>
    <mergeCell ref="E201:F201"/>
    <mergeCell ref="E202:E203"/>
    <mergeCell ref="F202:F203"/>
    <mergeCell ref="C201:C203"/>
    <mergeCell ref="D201:D203"/>
    <mergeCell ref="A232:L232"/>
    <mergeCell ref="B234:B236"/>
    <mergeCell ref="E234:F234"/>
    <mergeCell ref="E235:E236"/>
    <mergeCell ref="F235:F236"/>
    <mergeCell ref="C234:C236"/>
    <mergeCell ref="D234:D236"/>
    <mergeCell ref="A133:L133"/>
    <mergeCell ref="B135:B137"/>
    <mergeCell ref="E135:F135"/>
    <mergeCell ref="E136:E137"/>
    <mergeCell ref="F136:F137"/>
    <mergeCell ref="C135:C137"/>
    <mergeCell ref="D135:D137"/>
    <mergeCell ref="A100:L100"/>
    <mergeCell ref="B102:B104"/>
    <mergeCell ref="E102:F102"/>
    <mergeCell ref="E103:E104"/>
    <mergeCell ref="F103:F104"/>
    <mergeCell ref="C102:C104"/>
    <mergeCell ref="D102:D104"/>
    <mergeCell ref="A67:L67"/>
    <mergeCell ref="B69:B71"/>
    <mergeCell ref="E69:F69"/>
    <mergeCell ref="E70:E71"/>
    <mergeCell ref="F70:F71"/>
    <mergeCell ref="C69:C71"/>
    <mergeCell ref="D69:D71"/>
    <mergeCell ref="A1:L1"/>
    <mergeCell ref="B3:B5"/>
    <mergeCell ref="E3:F3"/>
    <mergeCell ref="E4:E5"/>
    <mergeCell ref="F4:F5"/>
    <mergeCell ref="C3:C5"/>
    <mergeCell ref="D3:D5"/>
    <mergeCell ref="A34:L34"/>
    <mergeCell ref="B36:B38"/>
    <mergeCell ref="E36:F36"/>
    <mergeCell ref="E37:E38"/>
    <mergeCell ref="F37:F38"/>
    <mergeCell ref="C36:C38"/>
    <mergeCell ref="D36:D38"/>
  </mergeCells>
  <phoneticPr fontId="2"/>
  <conditionalFormatting sqref="C6:C31">
    <cfRule type="top10" dxfId="17" priority="20" rank="5"/>
  </conditionalFormatting>
  <conditionalFormatting sqref="C39:C64">
    <cfRule type="top10" dxfId="16" priority="19" rank="5"/>
  </conditionalFormatting>
  <conditionalFormatting sqref="C72:C97">
    <cfRule type="top10" dxfId="15" priority="18" rank="5"/>
  </conditionalFormatting>
  <conditionalFormatting sqref="C105:C130">
    <cfRule type="top10" dxfId="14" priority="17" rank="5"/>
  </conditionalFormatting>
  <conditionalFormatting sqref="C138:C163">
    <cfRule type="top10" dxfId="13" priority="16" rank="5"/>
  </conditionalFormatting>
  <conditionalFormatting sqref="C204:C229">
    <cfRule type="top10" dxfId="12" priority="15" rank="5"/>
  </conditionalFormatting>
  <conditionalFormatting sqref="C237:C262">
    <cfRule type="top10" dxfId="11" priority="14" rank="5"/>
  </conditionalFormatting>
  <conditionalFormatting sqref="E6:E31">
    <cfRule type="top10" dxfId="10" priority="11" rank="5"/>
  </conditionalFormatting>
  <conditionalFormatting sqref="E39:E64">
    <cfRule type="top10" dxfId="9" priority="10" rank="5"/>
  </conditionalFormatting>
  <conditionalFormatting sqref="E72:E97">
    <cfRule type="top10" dxfId="8" priority="9" rank="5"/>
  </conditionalFormatting>
  <conditionalFormatting sqref="E105:E130">
    <cfRule type="top10" dxfId="7" priority="8" rank="5"/>
  </conditionalFormatting>
  <conditionalFormatting sqref="E138:E163">
    <cfRule type="top10" dxfId="6" priority="7" rank="5"/>
  </conditionalFormatting>
  <conditionalFormatting sqref="E204:E229">
    <cfRule type="top10" dxfId="5" priority="6" rank="5"/>
  </conditionalFormatting>
  <conditionalFormatting sqref="E237:E262">
    <cfRule type="top10" dxfId="4" priority="5" rank="5"/>
  </conditionalFormatting>
  <conditionalFormatting sqref="C171:C197">
    <cfRule type="top10" dxfId="3" priority="4" rank="5"/>
  </conditionalFormatting>
  <conditionalFormatting sqref="E171:E197">
    <cfRule type="top10" dxfId="2" priority="3" rank="5"/>
  </conditionalFormatting>
  <conditionalFormatting sqref="G171:G197">
    <cfRule type="top10" dxfId="1" priority="2" rank="5"/>
  </conditionalFormatting>
  <conditionalFormatting sqref="I171:I196">
    <cfRule type="top10" dxfId="0" priority="1" rank="5"/>
  </conditionalFormatting>
  <pageMargins left="0.51181102362204722" right="0.51181102362204722" top="0.74803149606299213" bottom="0.55118110236220474" header="0.31496062992125984" footer="0.31496062992125984"/>
  <pageSetup paperSize="9" firstPageNumber="44" orientation="portrait" useFirstPageNumber="1" r:id="rId1"/>
  <rowBreaks count="6" manualBreakCount="6">
    <brk id="33" max="11" man="1"/>
    <brk id="66" max="11" man="1"/>
    <brk id="99" max="11" man="1"/>
    <brk id="132" max="11" man="1"/>
    <brk id="198" max="11" man="1"/>
    <brk id="231" max="11"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D31"/>
  <sheetViews>
    <sheetView zoomScale="115" zoomScaleNormal="115" workbookViewId="0">
      <pane xSplit="3" topLeftCell="TG1" activePane="topRight" state="frozen"/>
      <selection pane="topRight" activeCell="TI5" sqref="TI5"/>
    </sheetView>
  </sheetViews>
  <sheetFormatPr defaultRowHeight="13.5"/>
  <cols>
    <col min="1" max="1" width="9" style="91"/>
    <col min="2" max="2" width="7.875" style="91" customWidth="1"/>
    <col min="3" max="3" width="7.125" style="94" customWidth="1"/>
    <col min="4" max="281" width="7.375" style="87" customWidth="1"/>
    <col min="282" max="619" width="7.375" style="91" customWidth="1"/>
    <col min="620" max="16384" width="9" style="91"/>
  </cols>
  <sheetData>
    <row r="1" spans="1:576">
      <c r="C1" s="124">
        <f>(D5/E5)-1</f>
        <v>-4.3789102030331595E-3</v>
      </c>
      <c r="D1" s="89">
        <v>1</v>
      </c>
      <c r="E1" s="89">
        <v>2</v>
      </c>
      <c r="F1" s="89">
        <v>3</v>
      </c>
      <c r="G1" s="89">
        <v>4</v>
      </c>
      <c r="H1" s="89">
        <v>5</v>
      </c>
      <c r="I1" s="89">
        <v>6</v>
      </c>
      <c r="J1" s="89">
        <v>7</v>
      </c>
      <c r="K1" s="89">
        <v>8</v>
      </c>
      <c r="L1" s="89">
        <v>9</v>
      </c>
      <c r="M1" s="89">
        <v>10</v>
      </c>
      <c r="N1" s="89">
        <v>11</v>
      </c>
      <c r="O1" s="89">
        <v>12</v>
      </c>
      <c r="P1" s="89">
        <v>13</v>
      </c>
      <c r="Q1" s="89">
        <v>14</v>
      </c>
      <c r="R1" s="89">
        <v>15</v>
      </c>
      <c r="S1" s="89">
        <v>16</v>
      </c>
      <c r="T1" s="89">
        <v>17</v>
      </c>
      <c r="U1" s="89">
        <v>18</v>
      </c>
      <c r="V1" s="89">
        <v>19</v>
      </c>
      <c r="W1" s="89">
        <v>20</v>
      </c>
      <c r="X1" s="89">
        <v>21</v>
      </c>
      <c r="Y1" s="89">
        <v>22</v>
      </c>
      <c r="Z1" s="89">
        <v>23</v>
      </c>
      <c r="AA1" s="89">
        <v>24</v>
      </c>
      <c r="AB1" s="89">
        <v>25</v>
      </c>
      <c r="AC1" s="89">
        <v>26</v>
      </c>
      <c r="AD1" s="89">
        <v>27</v>
      </c>
      <c r="AE1" s="89">
        <v>28</v>
      </c>
      <c r="AF1" s="89">
        <v>29</v>
      </c>
      <c r="AG1" s="89">
        <v>30</v>
      </c>
      <c r="AH1" s="89">
        <v>31</v>
      </c>
      <c r="AI1" s="89">
        <v>32</v>
      </c>
      <c r="AJ1" s="89">
        <v>33</v>
      </c>
      <c r="AK1" s="89">
        <v>34</v>
      </c>
      <c r="AL1" s="89">
        <v>35</v>
      </c>
      <c r="AM1" s="89">
        <v>36</v>
      </c>
      <c r="AN1" s="89">
        <v>37</v>
      </c>
      <c r="AO1" s="89">
        <v>38</v>
      </c>
      <c r="AP1" s="89">
        <v>39</v>
      </c>
      <c r="AQ1" s="89">
        <v>40</v>
      </c>
      <c r="AR1" s="89">
        <v>41</v>
      </c>
      <c r="AS1" s="89">
        <v>42</v>
      </c>
      <c r="AT1" s="89">
        <v>43</v>
      </c>
      <c r="AU1" s="89">
        <v>44</v>
      </c>
      <c r="AV1" s="89">
        <v>45</v>
      </c>
      <c r="AW1" s="89">
        <v>46</v>
      </c>
      <c r="AX1" s="89">
        <v>47</v>
      </c>
      <c r="AY1" s="89">
        <v>48</v>
      </c>
      <c r="AZ1" s="89">
        <v>49</v>
      </c>
      <c r="BA1" s="89">
        <v>50</v>
      </c>
      <c r="BB1" s="89">
        <v>51</v>
      </c>
      <c r="BC1" s="89">
        <v>52</v>
      </c>
      <c r="BD1" s="89">
        <v>53</v>
      </c>
      <c r="BE1" s="89">
        <v>54</v>
      </c>
      <c r="BF1" s="89">
        <v>55</v>
      </c>
      <c r="BG1" s="89">
        <v>56</v>
      </c>
      <c r="BH1" s="89">
        <v>57</v>
      </c>
      <c r="BI1" s="89">
        <v>58</v>
      </c>
      <c r="BJ1" s="89">
        <v>59</v>
      </c>
      <c r="BK1" s="89">
        <v>60</v>
      </c>
      <c r="BL1" s="89">
        <v>61</v>
      </c>
      <c r="BM1" s="89">
        <v>62</v>
      </c>
      <c r="BN1" s="89">
        <v>63</v>
      </c>
      <c r="BO1" s="89">
        <v>64</v>
      </c>
      <c r="BP1" s="89">
        <v>65</v>
      </c>
      <c r="BQ1" s="89">
        <v>66</v>
      </c>
      <c r="BR1" s="89">
        <v>67</v>
      </c>
      <c r="BS1" s="89">
        <v>68</v>
      </c>
      <c r="BT1" s="89">
        <v>69</v>
      </c>
      <c r="BU1" s="89">
        <v>70</v>
      </c>
      <c r="BV1" s="89">
        <v>71</v>
      </c>
      <c r="BW1" s="89">
        <v>72</v>
      </c>
      <c r="BX1" s="89">
        <v>73</v>
      </c>
      <c r="BY1" s="89">
        <v>74</v>
      </c>
      <c r="BZ1" s="89">
        <v>75</v>
      </c>
      <c r="CA1" s="89">
        <v>76</v>
      </c>
      <c r="CB1" s="89">
        <v>77</v>
      </c>
      <c r="CC1" s="89">
        <v>78</v>
      </c>
      <c r="CD1" s="89">
        <v>79</v>
      </c>
      <c r="CE1" s="89">
        <v>80</v>
      </c>
      <c r="CF1" s="89">
        <v>81</v>
      </c>
      <c r="CG1" s="89">
        <v>82</v>
      </c>
      <c r="CH1" s="89">
        <v>83</v>
      </c>
      <c r="CI1" s="89">
        <v>84</v>
      </c>
      <c r="CJ1" s="89">
        <v>85</v>
      </c>
      <c r="CK1" s="89">
        <v>86</v>
      </c>
      <c r="CL1" s="89">
        <v>87</v>
      </c>
      <c r="CM1" s="89">
        <v>88</v>
      </c>
      <c r="CN1" s="89">
        <v>89</v>
      </c>
      <c r="CO1" s="89">
        <v>90</v>
      </c>
      <c r="CP1" s="89">
        <v>91</v>
      </c>
      <c r="CQ1" s="89">
        <v>92</v>
      </c>
      <c r="CR1" s="89">
        <v>93</v>
      </c>
      <c r="CS1" s="89">
        <v>94</v>
      </c>
      <c r="CT1" s="89">
        <v>95</v>
      </c>
      <c r="CU1" s="89">
        <v>96</v>
      </c>
      <c r="CV1" s="89">
        <v>97</v>
      </c>
      <c r="CW1" s="89">
        <v>98</v>
      </c>
      <c r="CX1" s="89">
        <v>99</v>
      </c>
      <c r="CY1" s="89">
        <v>100</v>
      </c>
      <c r="CZ1" s="89">
        <v>101</v>
      </c>
      <c r="DA1" s="89">
        <v>102</v>
      </c>
      <c r="DB1" s="89">
        <v>103</v>
      </c>
      <c r="DC1" s="89">
        <v>104</v>
      </c>
      <c r="DD1" s="89">
        <v>105</v>
      </c>
      <c r="DE1" s="89">
        <v>106</v>
      </c>
      <c r="DF1" s="89">
        <v>107</v>
      </c>
      <c r="DG1" s="89">
        <v>108</v>
      </c>
      <c r="DH1" s="89">
        <v>109</v>
      </c>
      <c r="DI1" s="89">
        <v>110</v>
      </c>
      <c r="DJ1" s="89">
        <v>111</v>
      </c>
      <c r="DK1" s="89">
        <v>112</v>
      </c>
      <c r="DL1" s="89">
        <v>113</v>
      </c>
      <c r="DM1" s="89">
        <v>114</v>
      </c>
      <c r="DN1" s="89">
        <v>115</v>
      </c>
      <c r="DO1" s="89">
        <v>116</v>
      </c>
      <c r="DP1" s="89">
        <v>117</v>
      </c>
      <c r="DQ1" s="89">
        <v>118</v>
      </c>
      <c r="DR1" s="89">
        <v>119</v>
      </c>
      <c r="DS1" s="89">
        <v>120</v>
      </c>
      <c r="DT1" s="89">
        <v>121</v>
      </c>
      <c r="DU1" s="89">
        <v>122</v>
      </c>
      <c r="DV1" s="89">
        <v>123</v>
      </c>
      <c r="DW1" s="89">
        <v>124</v>
      </c>
      <c r="DX1" s="89">
        <v>125</v>
      </c>
      <c r="DY1" s="89">
        <v>126</v>
      </c>
      <c r="DZ1" s="89">
        <v>127</v>
      </c>
      <c r="EA1" s="89">
        <v>128</v>
      </c>
      <c r="EB1" s="89">
        <v>129</v>
      </c>
      <c r="EC1" s="89">
        <v>130</v>
      </c>
      <c r="ED1" s="89">
        <v>131</v>
      </c>
      <c r="EE1" s="89">
        <v>132</v>
      </c>
      <c r="EF1" s="89">
        <v>133</v>
      </c>
      <c r="EG1" s="89">
        <v>134</v>
      </c>
      <c r="EH1" s="89">
        <v>135</v>
      </c>
      <c r="EI1" s="89">
        <v>136</v>
      </c>
      <c r="EJ1" s="89">
        <v>137</v>
      </c>
      <c r="EK1" s="89">
        <v>138</v>
      </c>
      <c r="EL1" s="89">
        <v>139</v>
      </c>
      <c r="EM1" s="89">
        <v>140</v>
      </c>
      <c r="EN1" s="89">
        <v>141</v>
      </c>
      <c r="EO1" s="89">
        <v>142</v>
      </c>
      <c r="EP1" s="89">
        <v>143</v>
      </c>
      <c r="EQ1" s="89">
        <v>144</v>
      </c>
      <c r="ER1" s="89">
        <v>145</v>
      </c>
      <c r="ES1" s="89">
        <v>146</v>
      </c>
      <c r="ET1" s="89">
        <v>147</v>
      </c>
      <c r="EU1" s="89">
        <v>148</v>
      </c>
      <c r="EV1" s="89">
        <v>149</v>
      </c>
      <c r="EW1" s="89">
        <v>150</v>
      </c>
      <c r="EX1" s="89">
        <v>151</v>
      </c>
      <c r="EY1" s="89">
        <v>152</v>
      </c>
      <c r="EZ1" s="89">
        <v>153</v>
      </c>
      <c r="FA1" s="89">
        <v>154</v>
      </c>
      <c r="FB1" s="89">
        <v>155</v>
      </c>
      <c r="FC1" s="89">
        <v>156</v>
      </c>
      <c r="FD1" s="89">
        <v>157</v>
      </c>
      <c r="FE1" s="89">
        <v>158</v>
      </c>
      <c r="FF1" s="89">
        <v>159</v>
      </c>
      <c r="FG1" s="89">
        <v>160</v>
      </c>
      <c r="FH1" s="89">
        <v>161</v>
      </c>
      <c r="FI1" s="89">
        <v>162</v>
      </c>
      <c r="FJ1" s="89">
        <v>163</v>
      </c>
      <c r="FK1" s="89">
        <v>164</v>
      </c>
      <c r="FL1" s="89">
        <v>165</v>
      </c>
      <c r="FM1" s="89">
        <v>166</v>
      </c>
      <c r="FN1" s="89">
        <v>167</v>
      </c>
      <c r="FO1" s="89">
        <v>168</v>
      </c>
      <c r="FP1" s="89">
        <v>169</v>
      </c>
      <c r="FQ1" s="89">
        <v>170</v>
      </c>
      <c r="FR1" s="89">
        <v>171</v>
      </c>
      <c r="FS1" s="89">
        <v>172</v>
      </c>
      <c r="FT1" s="89">
        <v>173</v>
      </c>
      <c r="FU1" s="89">
        <v>174</v>
      </c>
      <c r="FV1" s="89">
        <v>175</v>
      </c>
      <c r="FW1" s="89">
        <v>176</v>
      </c>
      <c r="FX1" s="89">
        <v>177</v>
      </c>
      <c r="FY1" s="89">
        <v>178</v>
      </c>
      <c r="FZ1" s="89">
        <v>179</v>
      </c>
      <c r="GA1" s="89">
        <v>180</v>
      </c>
      <c r="GB1" s="89">
        <v>181</v>
      </c>
      <c r="GC1" s="89">
        <v>182</v>
      </c>
      <c r="GD1" s="89">
        <v>183</v>
      </c>
      <c r="GE1" s="89">
        <v>184</v>
      </c>
      <c r="GF1" s="89">
        <v>185</v>
      </c>
      <c r="GG1" s="89">
        <v>186</v>
      </c>
      <c r="GH1" s="89">
        <v>187</v>
      </c>
      <c r="GI1" s="89">
        <v>188</v>
      </c>
      <c r="GJ1" s="89">
        <v>189</v>
      </c>
      <c r="GK1" s="89">
        <v>190</v>
      </c>
      <c r="GL1" s="89">
        <v>191</v>
      </c>
      <c r="GM1" s="89">
        <v>192</v>
      </c>
      <c r="GN1" s="89">
        <v>193</v>
      </c>
      <c r="GO1" s="89">
        <v>194</v>
      </c>
      <c r="GP1" s="89">
        <v>195</v>
      </c>
      <c r="GQ1" s="89">
        <v>196</v>
      </c>
      <c r="GR1" s="89">
        <v>197</v>
      </c>
      <c r="GS1" s="89">
        <v>198</v>
      </c>
      <c r="GT1" s="89">
        <v>199</v>
      </c>
      <c r="GU1" s="89">
        <v>200</v>
      </c>
      <c r="GV1" s="89">
        <v>201</v>
      </c>
      <c r="GW1" s="89">
        <v>202</v>
      </c>
      <c r="GX1" s="89">
        <v>203</v>
      </c>
      <c r="GY1" s="89">
        <v>204</v>
      </c>
      <c r="GZ1" s="89">
        <v>205</v>
      </c>
      <c r="HA1" s="89">
        <v>206</v>
      </c>
      <c r="HB1" s="89">
        <v>207</v>
      </c>
      <c r="HC1" s="89">
        <v>208</v>
      </c>
      <c r="HD1" s="89">
        <v>209</v>
      </c>
      <c r="HE1" s="89">
        <v>210</v>
      </c>
      <c r="HF1" s="89">
        <v>211</v>
      </c>
      <c r="HG1" s="89">
        <v>212</v>
      </c>
      <c r="HH1" s="89">
        <v>213</v>
      </c>
      <c r="HI1" s="89">
        <v>214</v>
      </c>
      <c r="HJ1" s="89">
        <v>215</v>
      </c>
      <c r="HK1" s="89">
        <v>216</v>
      </c>
      <c r="HL1" s="89">
        <v>217</v>
      </c>
      <c r="HM1" s="89">
        <v>218</v>
      </c>
      <c r="HN1" s="89">
        <v>219</v>
      </c>
      <c r="HO1" s="89">
        <v>220</v>
      </c>
      <c r="HP1" s="89">
        <v>221</v>
      </c>
      <c r="HQ1" s="89">
        <v>222</v>
      </c>
      <c r="HR1" s="89">
        <v>223</v>
      </c>
      <c r="HS1" s="89">
        <v>224</v>
      </c>
      <c r="HT1" s="89">
        <v>225</v>
      </c>
      <c r="HU1" s="89">
        <v>226</v>
      </c>
      <c r="HV1" s="89">
        <v>227</v>
      </c>
      <c r="HW1" s="89">
        <v>228</v>
      </c>
      <c r="HX1" s="89">
        <v>229</v>
      </c>
      <c r="HY1" s="89">
        <v>230</v>
      </c>
      <c r="HZ1" s="89">
        <v>231</v>
      </c>
      <c r="IA1" s="89">
        <v>232</v>
      </c>
      <c r="IB1" s="89">
        <v>233</v>
      </c>
      <c r="IC1" s="89">
        <v>234</v>
      </c>
      <c r="ID1" s="89">
        <v>235</v>
      </c>
      <c r="IE1" s="89">
        <v>236</v>
      </c>
      <c r="IF1" s="89">
        <v>237</v>
      </c>
      <c r="IG1" s="89">
        <v>238</v>
      </c>
      <c r="IH1" s="89">
        <v>239</v>
      </c>
      <c r="II1" s="89">
        <v>240</v>
      </c>
      <c r="IJ1" s="89">
        <v>241</v>
      </c>
      <c r="IK1" s="89">
        <v>242</v>
      </c>
      <c r="IL1" s="89">
        <v>243</v>
      </c>
      <c r="IM1" s="89">
        <v>244</v>
      </c>
      <c r="IN1" s="89">
        <v>245</v>
      </c>
      <c r="IO1" s="89">
        <v>246</v>
      </c>
      <c r="IP1" s="89">
        <v>247</v>
      </c>
      <c r="IQ1" s="89">
        <v>248</v>
      </c>
      <c r="IR1" s="89">
        <v>249</v>
      </c>
      <c r="IS1" s="89">
        <v>250</v>
      </c>
      <c r="IT1" s="89">
        <v>251</v>
      </c>
      <c r="IU1" s="89">
        <v>252</v>
      </c>
      <c r="IV1" s="89">
        <v>253</v>
      </c>
      <c r="IW1" s="89">
        <v>254</v>
      </c>
      <c r="IX1" s="89">
        <v>255</v>
      </c>
      <c r="IY1" s="89">
        <v>256</v>
      </c>
      <c r="IZ1" s="89">
        <v>257</v>
      </c>
      <c r="JA1" s="89">
        <v>258</v>
      </c>
      <c r="JB1" s="89">
        <v>259</v>
      </c>
      <c r="JC1" s="89">
        <v>260</v>
      </c>
      <c r="JD1" s="89">
        <v>261</v>
      </c>
      <c r="JE1" s="89">
        <v>262</v>
      </c>
      <c r="JF1" s="89">
        <v>263</v>
      </c>
      <c r="JG1" s="89">
        <v>264</v>
      </c>
      <c r="JH1" s="89">
        <v>265</v>
      </c>
      <c r="JI1" s="89">
        <v>266</v>
      </c>
      <c r="JJ1" s="89">
        <v>267</v>
      </c>
      <c r="JK1" s="89">
        <v>268</v>
      </c>
      <c r="JL1" s="89">
        <v>269</v>
      </c>
      <c r="JM1" s="89">
        <v>270</v>
      </c>
      <c r="JN1" s="89">
        <v>271</v>
      </c>
      <c r="JO1" s="89">
        <v>272</v>
      </c>
      <c r="JP1" s="89">
        <v>273</v>
      </c>
      <c r="JQ1" s="89">
        <v>274</v>
      </c>
      <c r="JR1" s="89">
        <v>275</v>
      </c>
      <c r="JS1" s="89">
        <v>276</v>
      </c>
      <c r="JT1" s="89">
        <v>277</v>
      </c>
      <c r="JU1" s="89">
        <v>278</v>
      </c>
      <c r="JV1" s="89">
        <v>279</v>
      </c>
      <c r="JW1" s="89">
        <v>280</v>
      </c>
      <c r="JX1" s="89">
        <v>281</v>
      </c>
      <c r="JY1" s="89">
        <v>282</v>
      </c>
      <c r="JZ1" s="89">
        <v>283</v>
      </c>
      <c r="KA1" s="89">
        <v>284</v>
      </c>
      <c r="KB1" s="89">
        <v>285</v>
      </c>
      <c r="KC1" s="89">
        <v>286</v>
      </c>
      <c r="KD1" s="89">
        <v>287</v>
      </c>
      <c r="KE1" s="89">
        <v>288</v>
      </c>
      <c r="KF1" s="89">
        <v>289</v>
      </c>
      <c r="KG1" s="89">
        <v>290</v>
      </c>
      <c r="KH1" s="89">
        <v>291</v>
      </c>
      <c r="KI1" s="89">
        <v>292</v>
      </c>
      <c r="KJ1" s="89">
        <v>293</v>
      </c>
      <c r="KK1" s="89">
        <v>294</v>
      </c>
      <c r="KL1" s="89">
        <v>295</v>
      </c>
      <c r="KM1" s="89">
        <v>296</v>
      </c>
      <c r="KN1" s="89">
        <v>297</v>
      </c>
      <c r="KO1" s="89">
        <v>298</v>
      </c>
      <c r="KP1" s="89">
        <v>299</v>
      </c>
      <c r="KQ1" s="89">
        <v>300</v>
      </c>
      <c r="KR1" s="89">
        <v>301</v>
      </c>
      <c r="KS1" s="89">
        <v>302</v>
      </c>
      <c r="KT1" s="89">
        <v>303</v>
      </c>
      <c r="KU1" s="89">
        <v>304</v>
      </c>
      <c r="KV1" s="89">
        <v>305</v>
      </c>
      <c r="KW1" s="89">
        <v>306</v>
      </c>
      <c r="KX1" s="89">
        <v>307</v>
      </c>
      <c r="KY1" s="89">
        <v>308</v>
      </c>
      <c r="KZ1" s="89">
        <v>309</v>
      </c>
      <c r="LA1" s="89">
        <v>310</v>
      </c>
      <c r="LB1" s="89">
        <v>311</v>
      </c>
      <c r="LC1" s="89">
        <v>312</v>
      </c>
      <c r="LD1" s="89">
        <v>313</v>
      </c>
      <c r="LE1" s="89">
        <v>314</v>
      </c>
      <c r="LF1" s="89">
        <v>315</v>
      </c>
      <c r="LG1" s="89">
        <v>316</v>
      </c>
      <c r="LH1" s="89">
        <v>317</v>
      </c>
      <c r="LI1" s="89">
        <v>318</v>
      </c>
      <c r="LJ1" s="89">
        <v>319</v>
      </c>
      <c r="LK1" s="89">
        <v>320</v>
      </c>
      <c r="LL1" s="89">
        <v>321</v>
      </c>
      <c r="LM1" s="89">
        <v>322</v>
      </c>
      <c r="LN1" s="89">
        <v>323</v>
      </c>
      <c r="LO1" s="89">
        <v>324</v>
      </c>
      <c r="LP1" s="89">
        <v>325</v>
      </c>
      <c r="LQ1" s="89">
        <v>326</v>
      </c>
      <c r="LR1" s="89">
        <v>327</v>
      </c>
      <c r="LS1" s="89">
        <v>328</v>
      </c>
      <c r="LT1" s="89">
        <v>329</v>
      </c>
      <c r="LU1" s="89">
        <v>330</v>
      </c>
      <c r="LV1" s="89">
        <v>331</v>
      </c>
      <c r="LW1" s="89">
        <v>332</v>
      </c>
      <c r="LX1" s="89">
        <v>333</v>
      </c>
      <c r="LY1" s="89">
        <v>334</v>
      </c>
      <c r="LZ1" s="89">
        <v>335</v>
      </c>
      <c r="MA1" s="89">
        <v>336</v>
      </c>
      <c r="MB1" s="89">
        <v>337</v>
      </c>
      <c r="MC1" s="89">
        <v>338</v>
      </c>
      <c r="MD1" s="89">
        <v>339</v>
      </c>
      <c r="ME1" s="89">
        <v>340</v>
      </c>
      <c r="MF1" s="89">
        <v>341</v>
      </c>
      <c r="MG1" s="89">
        <v>342</v>
      </c>
      <c r="MH1" s="89">
        <v>343</v>
      </c>
      <c r="MI1" s="89">
        <v>344</v>
      </c>
      <c r="MJ1" s="89">
        <v>345</v>
      </c>
      <c r="MK1" s="89">
        <v>346</v>
      </c>
      <c r="ML1" s="89">
        <v>347</v>
      </c>
      <c r="MM1" s="89">
        <v>348</v>
      </c>
      <c r="MN1" s="89">
        <v>349</v>
      </c>
      <c r="MO1" s="89">
        <v>350</v>
      </c>
      <c r="MP1" s="89">
        <v>351</v>
      </c>
      <c r="MQ1" s="89">
        <v>352</v>
      </c>
      <c r="MR1" s="89">
        <v>353</v>
      </c>
      <c r="MS1" s="89">
        <v>354</v>
      </c>
      <c r="MT1" s="89">
        <v>355</v>
      </c>
      <c r="MU1" s="89">
        <v>356</v>
      </c>
      <c r="MV1" s="89">
        <v>357</v>
      </c>
      <c r="MW1" s="89">
        <v>358</v>
      </c>
      <c r="MX1" s="89">
        <v>359</v>
      </c>
      <c r="MY1" s="89">
        <v>360</v>
      </c>
      <c r="MZ1" s="89">
        <v>361</v>
      </c>
      <c r="NA1" s="89">
        <v>362</v>
      </c>
      <c r="NB1" s="89">
        <v>363</v>
      </c>
      <c r="NC1" s="89">
        <v>364</v>
      </c>
      <c r="ND1" s="89">
        <v>365</v>
      </c>
      <c r="NE1" s="89">
        <v>366</v>
      </c>
      <c r="NF1" s="89">
        <v>367</v>
      </c>
      <c r="NG1" s="89">
        <v>368</v>
      </c>
      <c r="NH1" s="89">
        <v>369</v>
      </c>
      <c r="NI1" s="89">
        <v>370</v>
      </c>
      <c r="NJ1" s="89">
        <v>371</v>
      </c>
      <c r="NK1" s="89">
        <v>372</v>
      </c>
      <c r="NL1" s="89">
        <v>373</v>
      </c>
      <c r="NM1" s="89">
        <v>374</v>
      </c>
      <c r="NN1" s="89">
        <v>375</v>
      </c>
      <c r="NO1" s="89">
        <v>376</v>
      </c>
      <c r="NP1" s="89">
        <v>377</v>
      </c>
      <c r="NQ1" s="89">
        <v>378</v>
      </c>
      <c r="NR1" s="89">
        <v>379</v>
      </c>
      <c r="NS1" s="89">
        <v>380</v>
      </c>
      <c r="NT1" s="89">
        <v>381</v>
      </c>
      <c r="NU1" s="89">
        <v>382</v>
      </c>
      <c r="NV1" s="89">
        <v>383</v>
      </c>
      <c r="NW1" s="89">
        <v>384</v>
      </c>
      <c r="NX1" s="89">
        <v>385</v>
      </c>
      <c r="NY1" s="89">
        <v>386</v>
      </c>
      <c r="NZ1" s="89">
        <v>387</v>
      </c>
      <c r="OA1" s="89">
        <v>388</v>
      </c>
      <c r="OB1" s="89">
        <v>389</v>
      </c>
      <c r="OC1" s="89">
        <v>390</v>
      </c>
      <c r="OD1" s="89">
        <v>391</v>
      </c>
      <c r="OE1" s="89">
        <v>392</v>
      </c>
      <c r="OF1" s="89">
        <v>393</v>
      </c>
      <c r="OG1" s="89">
        <v>394</v>
      </c>
      <c r="OH1" s="89">
        <v>395</v>
      </c>
      <c r="OI1" s="89">
        <v>396</v>
      </c>
      <c r="OJ1" s="89">
        <v>397</v>
      </c>
      <c r="OK1" s="89">
        <v>398</v>
      </c>
      <c r="OL1" s="89">
        <v>399</v>
      </c>
      <c r="OM1" s="89">
        <v>400</v>
      </c>
      <c r="ON1" s="89">
        <v>401</v>
      </c>
      <c r="OO1" s="89">
        <v>402</v>
      </c>
      <c r="OP1" s="89">
        <v>403</v>
      </c>
      <c r="OQ1" s="89">
        <v>404</v>
      </c>
      <c r="OR1" s="89">
        <v>405</v>
      </c>
      <c r="OS1" s="89">
        <v>406</v>
      </c>
      <c r="OT1" s="89">
        <v>407</v>
      </c>
      <c r="OU1" s="89">
        <v>408</v>
      </c>
      <c r="OV1" s="89">
        <v>409</v>
      </c>
      <c r="OW1" s="89">
        <v>410</v>
      </c>
      <c r="OX1" s="89">
        <v>411</v>
      </c>
      <c r="OY1" s="89">
        <v>412</v>
      </c>
      <c r="OZ1" s="89">
        <v>413</v>
      </c>
      <c r="PA1" s="89">
        <v>414</v>
      </c>
      <c r="PB1" s="89">
        <v>415</v>
      </c>
      <c r="PC1" s="89">
        <v>416</v>
      </c>
      <c r="PD1" s="89">
        <v>417</v>
      </c>
      <c r="PE1" s="89">
        <v>418</v>
      </c>
      <c r="PF1" s="89">
        <v>419</v>
      </c>
      <c r="PG1" s="89">
        <v>420</v>
      </c>
      <c r="PH1" s="89">
        <v>421</v>
      </c>
      <c r="PI1" s="89">
        <v>422</v>
      </c>
      <c r="PJ1" s="89">
        <v>423</v>
      </c>
      <c r="PK1" s="89">
        <v>424</v>
      </c>
      <c r="PL1" s="89">
        <v>425</v>
      </c>
      <c r="PM1" s="89">
        <v>426</v>
      </c>
      <c r="PN1" s="89">
        <v>427</v>
      </c>
      <c r="PO1" s="89">
        <v>428</v>
      </c>
      <c r="PP1" s="89">
        <v>429</v>
      </c>
      <c r="PQ1" s="89">
        <v>430</v>
      </c>
      <c r="PR1" s="89">
        <v>431</v>
      </c>
      <c r="PS1" s="89">
        <v>432</v>
      </c>
      <c r="PT1" s="89">
        <v>433</v>
      </c>
      <c r="PU1" s="89">
        <v>434</v>
      </c>
      <c r="PV1" s="89">
        <v>435</v>
      </c>
      <c r="PW1" s="89">
        <v>436</v>
      </c>
      <c r="PX1" s="89">
        <v>437</v>
      </c>
      <c r="PY1" s="89">
        <v>438</v>
      </c>
      <c r="PZ1" s="89">
        <v>439</v>
      </c>
      <c r="QA1" s="89">
        <v>440</v>
      </c>
      <c r="QB1" s="89">
        <v>441</v>
      </c>
      <c r="QC1" s="89">
        <v>442</v>
      </c>
      <c r="QD1" s="89">
        <v>443</v>
      </c>
      <c r="QE1" s="89">
        <v>444</v>
      </c>
      <c r="QF1" s="89">
        <v>445</v>
      </c>
      <c r="QG1" s="89">
        <v>446</v>
      </c>
      <c r="QH1" s="89">
        <v>447</v>
      </c>
      <c r="QI1" s="89">
        <v>448</v>
      </c>
      <c r="QJ1" s="89">
        <v>449</v>
      </c>
      <c r="QK1" s="89">
        <v>450</v>
      </c>
      <c r="QL1" s="89">
        <v>451</v>
      </c>
      <c r="QM1" s="89">
        <v>452</v>
      </c>
      <c r="QN1" s="89">
        <v>453</v>
      </c>
      <c r="QO1" s="89">
        <v>454</v>
      </c>
      <c r="QP1" s="89">
        <v>455</v>
      </c>
      <c r="QQ1" s="89">
        <v>456</v>
      </c>
      <c r="QR1" s="89">
        <v>457</v>
      </c>
      <c r="QS1" s="89">
        <v>458</v>
      </c>
      <c r="QT1" s="89">
        <v>459</v>
      </c>
      <c r="QU1" s="89">
        <v>460</v>
      </c>
      <c r="QV1" s="89">
        <v>461</v>
      </c>
      <c r="QW1" s="89">
        <v>462</v>
      </c>
      <c r="QX1" s="89">
        <v>463</v>
      </c>
      <c r="QY1" s="89">
        <v>464</v>
      </c>
      <c r="QZ1" s="89">
        <v>465</v>
      </c>
      <c r="RA1" s="89">
        <v>466</v>
      </c>
      <c r="RB1" s="89">
        <v>467</v>
      </c>
      <c r="RC1" s="89">
        <v>468</v>
      </c>
      <c r="RD1" s="89">
        <v>469</v>
      </c>
      <c r="RE1" s="89">
        <v>470</v>
      </c>
      <c r="RF1" s="89">
        <v>471</v>
      </c>
      <c r="RG1" s="89">
        <v>472</v>
      </c>
      <c r="RH1" s="89">
        <v>473</v>
      </c>
      <c r="RI1" s="89">
        <v>474</v>
      </c>
      <c r="RJ1" s="89">
        <v>475</v>
      </c>
      <c r="RK1" s="89">
        <v>476</v>
      </c>
      <c r="RL1" s="89">
        <v>477</v>
      </c>
      <c r="RM1" s="89">
        <v>478</v>
      </c>
      <c r="RN1" s="89">
        <v>479</v>
      </c>
      <c r="RO1" s="89">
        <v>480</v>
      </c>
      <c r="RP1" s="89">
        <v>481</v>
      </c>
      <c r="RQ1" s="89">
        <v>482</v>
      </c>
      <c r="RR1" s="89">
        <v>483</v>
      </c>
      <c r="RS1" s="89">
        <v>484</v>
      </c>
      <c r="RT1" s="89">
        <v>485</v>
      </c>
      <c r="RU1" s="89">
        <v>486</v>
      </c>
      <c r="RV1" s="89">
        <v>487</v>
      </c>
      <c r="RW1" s="89">
        <v>488</v>
      </c>
      <c r="RX1" s="89">
        <v>489</v>
      </c>
      <c r="RY1" s="89">
        <v>490</v>
      </c>
      <c r="RZ1" s="89">
        <v>491</v>
      </c>
      <c r="SA1" s="89">
        <v>492</v>
      </c>
      <c r="SB1" s="89">
        <v>493</v>
      </c>
      <c r="SC1" s="89">
        <v>494</v>
      </c>
      <c r="SD1" s="89">
        <v>495</v>
      </c>
      <c r="SE1" s="89">
        <v>496</v>
      </c>
      <c r="SF1" s="89">
        <v>497</v>
      </c>
      <c r="SG1" s="89">
        <v>498</v>
      </c>
      <c r="SH1" s="89">
        <v>499</v>
      </c>
      <c r="SI1" s="89">
        <v>500</v>
      </c>
      <c r="SJ1" s="89">
        <v>501</v>
      </c>
      <c r="SK1" s="89">
        <v>502</v>
      </c>
      <c r="SL1" s="89">
        <v>503</v>
      </c>
      <c r="SM1" s="89">
        <v>504</v>
      </c>
      <c r="SN1" s="89">
        <v>505</v>
      </c>
      <c r="SO1" s="89">
        <v>506</v>
      </c>
      <c r="SP1" s="89">
        <v>507</v>
      </c>
      <c r="SQ1" s="89">
        <v>508</v>
      </c>
      <c r="SR1" s="89">
        <v>509</v>
      </c>
      <c r="SS1" s="89">
        <v>510</v>
      </c>
      <c r="ST1" s="89">
        <v>511</v>
      </c>
      <c r="SU1" s="89">
        <v>512</v>
      </c>
      <c r="SV1" s="89">
        <v>513</v>
      </c>
      <c r="SW1" s="89">
        <v>514</v>
      </c>
      <c r="SX1" s="89">
        <v>515</v>
      </c>
      <c r="SY1" s="89">
        <v>516</v>
      </c>
      <c r="SZ1" s="89">
        <v>517</v>
      </c>
      <c r="TA1" s="89">
        <v>518</v>
      </c>
      <c r="TB1" s="89">
        <v>519</v>
      </c>
      <c r="TC1" s="89">
        <v>520</v>
      </c>
      <c r="TD1" s="89">
        <v>521</v>
      </c>
      <c r="TE1" s="89">
        <v>522</v>
      </c>
      <c r="TF1" s="89">
        <v>523</v>
      </c>
      <c r="TG1" s="89">
        <v>524</v>
      </c>
      <c r="TH1" s="89">
        <v>525</v>
      </c>
      <c r="TI1" s="89">
        <v>526</v>
      </c>
      <c r="TJ1" s="89">
        <v>527</v>
      </c>
      <c r="TK1" s="89">
        <v>528</v>
      </c>
      <c r="TL1" s="89">
        <v>529</v>
      </c>
      <c r="TM1" s="89">
        <v>530</v>
      </c>
      <c r="TN1" s="89">
        <v>531</v>
      </c>
      <c r="TO1" s="89">
        <v>532</v>
      </c>
      <c r="TP1" s="89">
        <v>533</v>
      </c>
      <c r="TQ1" s="89">
        <v>534</v>
      </c>
      <c r="TR1" s="89">
        <v>535</v>
      </c>
      <c r="TS1" s="89">
        <v>536</v>
      </c>
      <c r="TT1" s="89">
        <v>537</v>
      </c>
      <c r="TU1" s="89">
        <v>538</v>
      </c>
      <c r="TV1" s="89">
        <v>539</v>
      </c>
      <c r="TW1" s="89">
        <v>540</v>
      </c>
      <c r="TX1" s="89">
        <v>541</v>
      </c>
      <c r="TY1" s="89">
        <v>542</v>
      </c>
      <c r="TZ1" s="89">
        <v>543</v>
      </c>
      <c r="UA1" s="89">
        <v>544</v>
      </c>
      <c r="UB1" s="89">
        <v>545</v>
      </c>
      <c r="UC1" s="89">
        <v>546</v>
      </c>
      <c r="UD1" s="89">
        <v>547</v>
      </c>
      <c r="UE1" s="89">
        <v>548</v>
      </c>
      <c r="UF1" s="89">
        <v>549</v>
      </c>
      <c r="UG1" s="89">
        <v>550</v>
      </c>
      <c r="UH1" s="89">
        <v>551</v>
      </c>
      <c r="UI1" s="89">
        <v>552</v>
      </c>
      <c r="UJ1" s="89">
        <v>553</v>
      </c>
      <c r="UK1" s="89">
        <v>554</v>
      </c>
      <c r="UL1" s="89">
        <v>555</v>
      </c>
      <c r="UM1" s="89">
        <v>556</v>
      </c>
      <c r="UN1" s="89">
        <v>557</v>
      </c>
      <c r="UO1" s="89">
        <v>558</v>
      </c>
      <c r="UP1" s="89">
        <v>559</v>
      </c>
      <c r="UQ1" s="89">
        <v>560</v>
      </c>
      <c r="UR1" s="89">
        <v>561</v>
      </c>
      <c r="US1" s="89">
        <v>562</v>
      </c>
      <c r="UT1" s="89">
        <v>563</v>
      </c>
      <c r="UU1" s="89">
        <v>564</v>
      </c>
      <c r="UV1" s="89">
        <v>565</v>
      </c>
      <c r="UW1" s="290">
        <v>46</v>
      </c>
      <c r="UX1" s="290">
        <v>47</v>
      </c>
      <c r="UY1" s="290">
        <v>48</v>
      </c>
      <c r="UZ1" s="290">
        <v>49</v>
      </c>
      <c r="VA1" s="290">
        <v>46</v>
      </c>
      <c r="VB1" s="290">
        <v>47</v>
      </c>
      <c r="VC1" s="290">
        <v>48</v>
      </c>
      <c r="VD1" s="290">
        <v>49</v>
      </c>
    </row>
    <row r="2" spans="1:576">
      <c r="A2" s="88" t="str">
        <f>八王子市!D2</f>
        <v>平成２９年度</v>
      </c>
      <c r="B2" s="90"/>
      <c r="C2" s="107"/>
      <c r="D2" s="575" t="str">
        <f>八王子市!U2</f>
        <v>人口</v>
      </c>
      <c r="E2" s="570"/>
      <c r="F2" s="570"/>
      <c r="G2" s="570"/>
      <c r="H2" s="570"/>
      <c r="I2" s="575" t="str">
        <f>八王子市!AP2</f>
        <v>住民基本台帳人口</v>
      </c>
      <c r="J2" s="570"/>
      <c r="K2" s="570"/>
      <c r="L2" s="570"/>
      <c r="M2" s="570"/>
      <c r="N2" s="570"/>
      <c r="O2" s="575" t="str">
        <f>八王子市!BH2</f>
        <v>産業構造</v>
      </c>
      <c r="P2" s="570"/>
      <c r="Q2" s="570"/>
      <c r="R2" s="570"/>
      <c r="S2" s="570"/>
      <c r="T2" s="570"/>
      <c r="U2" s="570"/>
      <c r="V2" s="570"/>
      <c r="W2" s="570"/>
      <c r="X2" s="570"/>
      <c r="Y2" s="570"/>
      <c r="Z2" s="570"/>
      <c r="AA2" s="575" t="str">
        <f>八王子市!BZ2</f>
        <v>都道府県名</v>
      </c>
      <c r="AB2" s="570"/>
      <c r="AC2" s="575" t="str">
        <f>八王子市!CK2</f>
        <v>団体名</v>
      </c>
      <c r="AD2" s="570"/>
      <c r="AE2" s="575" t="str">
        <f>八王子市!CR2</f>
        <v>市町村類型</v>
      </c>
      <c r="AF2" s="575" t="str">
        <f>八王子市!CR5</f>
        <v>地方交付税種地</v>
      </c>
      <c r="AG2" s="88" t="str">
        <f>八王子市!F7</f>
        <v>歳入の状況</v>
      </c>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t="str">
        <f>八王子市!AN12</f>
        <v>市町村税の状況</v>
      </c>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89"/>
      <c r="HZ2" s="89"/>
      <c r="IA2" s="89"/>
      <c r="IB2" s="89"/>
      <c r="IC2" s="89"/>
      <c r="ID2" s="89"/>
      <c r="IE2" s="89"/>
      <c r="IF2" s="89"/>
      <c r="IG2" s="89"/>
      <c r="IH2" s="89"/>
      <c r="II2" s="89"/>
      <c r="IJ2" s="89"/>
      <c r="IK2" s="89"/>
      <c r="IL2" s="89" t="str">
        <f>八王子市!BX12</f>
        <v>収支状況</v>
      </c>
      <c r="IM2" s="89"/>
      <c r="IN2" s="89"/>
      <c r="IO2" s="89"/>
      <c r="IP2" s="89"/>
      <c r="IQ2" s="89"/>
      <c r="IR2" s="89"/>
      <c r="IS2" s="89"/>
      <c r="IT2" s="89"/>
      <c r="IU2" s="89"/>
      <c r="IV2" s="89"/>
      <c r="IW2" s="89"/>
      <c r="IX2" s="89"/>
      <c r="IY2" s="89"/>
      <c r="IZ2" s="89"/>
      <c r="JA2" s="89"/>
      <c r="JB2" s="89"/>
      <c r="JC2" s="89"/>
      <c r="JD2" s="89"/>
      <c r="JE2" s="89"/>
      <c r="JF2" s="89" t="str">
        <f>八王子市!BX23</f>
        <v>一般職員等</v>
      </c>
      <c r="JG2" s="89"/>
      <c r="JH2" s="89"/>
      <c r="JI2" s="89"/>
      <c r="JJ2" s="89"/>
      <c r="JK2" s="89"/>
      <c r="JL2" s="89"/>
      <c r="JM2" s="89"/>
      <c r="JN2" s="89"/>
      <c r="JO2" s="89"/>
      <c r="JP2" s="89"/>
      <c r="JQ2" s="89"/>
      <c r="JR2" s="89"/>
      <c r="JS2" s="89"/>
      <c r="JT2" s="89"/>
      <c r="JU2" s="89"/>
      <c r="JV2" s="92"/>
      <c r="JW2" s="92"/>
      <c r="JX2" s="92"/>
      <c r="JY2" s="92"/>
      <c r="JZ2" s="92"/>
      <c r="KA2" s="92"/>
      <c r="KB2" s="92"/>
      <c r="KC2" s="92"/>
      <c r="KD2" s="92"/>
      <c r="KE2" s="92"/>
      <c r="KF2" s="92"/>
      <c r="KG2" s="92"/>
      <c r="KH2" s="92"/>
      <c r="KI2" s="92"/>
      <c r="KJ2" s="92"/>
      <c r="KK2" s="92"/>
      <c r="KL2" s="92"/>
      <c r="KM2" s="92" t="str">
        <f>八王子市!CF30</f>
        <v>特別職等</v>
      </c>
      <c r="KN2" s="92"/>
      <c r="KO2" s="92"/>
      <c r="KP2" s="92"/>
      <c r="KQ2" s="92"/>
      <c r="KR2" s="92"/>
      <c r="KS2" s="92"/>
      <c r="KT2" s="92"/>
      <c r="KU2" s="92"/>
      <c r="KV2" s="92"/>
      <c r="KW2" s="92"/>
      <c r="KX2" s="92"/>
      <c r="KY2" s="92"/>
      <c r="KZ2" s="92"/>
      <c r="LA2" s="92"/>
      <c r="LB2" s="92"/>
      <c r="LC2" s="92"/>
      <c r="LD2" s="92"/>
      <c r="LE2" s="112" t="str">
        <f>八王子市!E46</f>
        <v>性質別歳出の状況</v>
      </c>
      <c r="LF2" s="112"/>
      <c r="LG2" s="112"/>
      <c r="LH2" s="92"/>
      <c r="LI2" s="92"/>
      <c r="LJ2" s="92"/>
      <c r="LK2" s="92"/>
      <c r="LL2" s="92"/>
      <c r="LM2" s="92"/>
      <c r="LN2" s="92"/>
      <c r="LO2" s="92"/>
      <c r="LP2" s="92"/>
      <c r="LQ2" s="92"/>
      <c r="LR2" s="92"/>
      <c r="LS2" s="92"/>
      <c r="LT2" s="92"/>
      <c r="LU2" s="92"/>
      <c r="LV2" s="92"/>
      <c r="LW2" s="92"/>
      <c r="LX2" s="92"/>
      <c r="LY2" s="92"/>
      <c r="LZ2" s="92"/>
      <c r="MA2" s="92"/>
      <c r="MB2" s="92"/>
      <c r="MC2" s="92"/>
      <c r="MD2" s="92"/>
      <c r="ME2" s="92"/>
      <c r="MF2" s="92"/>
      <c r="MG2" s="92"/>
      <c r="MH2" s="92"/>
      <c r="MI2" s="92"/>
      <c r="MJ2" s="92"/>
      <c r="MK2" s="92"/>
      <c r="ML2" s="92"/>
      <c r="MM2" s="92"/>
      <c r="MN2" s="92"/>
      <c r="MO2" s="92"/>
      <c r="MP2" s="92"/>
      <c r="MQ2" s="92"/>
      <c r="MR2" s="92"/>
      <c r="MS2" s="92"/>
      <c r="MT2" s="92"/>
      <c r="MU2" s="92"/>
      <c r="MV2" s="92"/>
      <c r="MW2" s="92"/>
      <c r="MX2" s="92"/>
      <c r="MY2" s="92"/>
      <c r="MZ2" s="92"/>
      <c r="NA2" s="92"/>
      <c r="NB2" s="92"/>
      <c r="NC2" s="92"/>
      <c r="ND2" s="92"/>
      <c r="NE2" s="92"/>
      <c r="NF2" s="92"/>
      <c r="NG2" s="92"/>
      <c r="NH2" s="92"/>
      <c r="NI2" s="92"/>
      <c r="NJ2" s="92"/>
      <c r="NK2" s="92"/>
      <c r="NL2" s="92"/>
      <c r="NM2" s="92"/>
      <c r="NN2" s="92"/>
      <c r="NO2" s="92"/>
      <c r="NP2" s="92"/>
      <c r="NQ2" s="92"/>
      <c r="NR2" s="92"/>
      <c r="NS2" s="92"/>
      <c r="NT2" s="92"/>
      <c r="NU2" s="92"/>
      <c r="NV2" s="92"/>
      <c r="NW2" s="92"/>
      <c r="NX2" s="92"/>
      <c r="NY2" s="92"/>
      <c r="NZ2" s="92"/>
      <c r="OA2" s="92"/>
      <c r="OB2" s="92"/>
      <c r="OC2" s="92"/>
      <c r="OD2" s="92"/>
      <c r="OE2" s="92"/>
      <c r="OF2" s="92"/>
      <c r="OG2" s="92"/>
      <c r="OH2" s="92"/>
      <c r="OI2" s="92"/>
      <c r="OJ2" s="92"/>
      <c r="OK2" s="92"/>
      <c r="OL2" s="92"/>
      <c r="OM2" s="92"/>
      <c r="ON2" s="92"/>
      <c r="OO2" s="92"/>
      <c r="OP2" s="92"/>
      <c r="OQ2" s="92"/>
      <c r="OR2" s="92"/>
      <c r="OS2" s="92"/>
      <c r="OT2" s="92"/>
      <c r="OU2" s="92"/>
      <c r="OV2" s="92"/>
      <c r="OW2" s="92"/>
      <c r="OX2" s="92"/>
      <c r="OY2" s="92"/>
      <c r="OZ2" s="92"/>
      <c r="PA2" s="92"/>
      <c r="PB2" s="92"/>
      <c r="PC2" s="92"/>
      <c r="PD2" s="92"/>
      <c r="PE2" s="92"/>
      <c r="PF2" s="92"/>
      <c r="PG2" s="92"/>
      <c r="PH2" s="92"/>
      <c r="PI2" s="92"/>
      <c r="PJ2" s="92"/>
      <c r="PK2" s="92"/>
      <c r="PL2" s="92"/>
      <c r="PM2" s="92"/>
      <c r="PN2" s="92"/>
      <c r="PO2" s="92"/>
      <c r="PP2" s="92"/>
      <c r="PQ2" s="92"/>
      <c r="PR2" s="92"/>
      <c r="PS2" s="92"/>
      <c r="PT2" s="92"/>
      <c r="PU2" s="92"/>
      <c r="PV2" s="92"/>
      <c r="PW2" s="92"/>
      <c r="PX2" s="92"/>
      <c r="PY2" s="92">
        <f>八王子市!AZ44</f>
        <v>0</v>
      </c>
      <c r="PZ2" s="92"/>
      <c r="QA2" s="92"/>
      <c r="QB2" s="92"/>
      <c r="QC2" s="92"/>
      <c r="QD2" s="92"/>
      <c r="QE2" s="92"/>
      <c r="QF2" s="92"/>
      <c r="QG2" s="92"/>
      <c r="QH2" s="92"/>
      <c r="QI2" s="92"/>
      <c r="QJ2" s="92"/>
      <c r="QK2" s="92"/>
      <c r="QL2" s="92"/>
      <c r="QM2" s="92"/>
      <c r="QN2" s="92"/>
      <c r="QO2" s="92"/>
      <c r="QP2" s="92"/>
      <c r="QQ2" s="92"/>
      <c r="QR2" s="92"/>
      <c r="QS2" s="92"/>
      <c r="QT2" s="92"/>
      <c r="QU2" s="92"/>
      <c r="QV2" s="92"/>
      <c r="QW2" s="92"/>
      <c r="QX2" s="92"/>
      <c r="QY2" s="92"/>
      <c r="QZ2" s="92"/>
      <c r="RA2" s="92"/>
      <c r="RB2" s="92"/>
      <c r="RC2" s="92"/>
      <c r="RD2" s="92"/>
      <c r="RE2" s="92"/>
      <c r="RF2" s="92"/>
      <c r="RG2" s="92"/>
      <c r="RH2" s="92"/>
      <c r="RI2" s="92"/>
      <c r="RJ2" s="92"/>
      <c r="RK2" s="92"/>
      <c r="RL2" s="92"/>
      <c r="RM2" s="92"/>
      <c r="RN2" s="92"/>
      <c r="RO2" s="92"/>
      <c r="RP2" s="92"/>
      <c r="RQ2" s="92"/>
      <c r="RR2" s="92"/>
      <c r="RS2" s="92"/>
      <c r="RT2" s="92"/>
      <c r="RU2" s="92"/>
      <c r="RV2" s="92"/>
      <c r="RW2" s="92"/>
      <c r="RX2" s="92"/>
      <c r="RY2" s="92"/>
      <c r="RZ2" s="92"/>
      <c r="SA2" s="92"/>
      <c r="SB2" s="92"/>
      <c r="SC2" s="92"/>
      <c r="SD2" s="92"/>
      <c r="SE2" s="92"/>
      <c r="SF2" s="92"/>
      <c r="SG2" s="108" t="str">
        <f>八王子市!AW66</f>
        <v>公営事業等への
繰出</v>
      </c>
      <c r="SH2" s="92"/>
      <c r="SI2" s="92"/>
      <c r="SJ2" s="92"/>
      <c r="SK2" s="92"/>
      <c r="SL2" s="92"/>
      <c r="SM2" s="92"/>
      <c r="SN2" s="92"/>
      <c r="SO2" s="92"/>
      <c r="SP2" s="92"/>
      <c r="SQ2" s="92"/>
      <c r="SR2" s="92"/>
      <c r="SS2" s="92"/>
      <c r="ST2" s="92"/>
      <c r="SU2" s="92"/>
      <c r="SV2" s="92"/>
      <c r="SW2" s="92"/>
      <c r="SX2" s="92"/>
      <c r="SY2" s="92"/>
      <c r="SZ2" s="92"/>
      <c r="TA2" s="92"/>
      <c r="TB2" s="92"/>
      <c r="TC2" s="92"/>
      <c r="TD2" s="92"/>
      <c r="TE2" s="92"/>
      <c r="TF2" s="92"/>
      <c r="TG2" s="92"/>
      <c r="TH2" s="92"/>
      <c r="TI2" s="92"/>
      <c r="TJ2" s="92"/>
      <c r="TK2" s="92"/>
      <c r="TL2" s="92"/>
      <c r="TM2" s="92"/>
      <c r="TN2" s="92"/>
      <c r="TO2" s="92"/>
      <c r="TP2" s="92"/>
      <c r="TQ2" s="92"/>
      <c r="TR2" s="92"/>
      <c r="TS2" s="92"/>
      <c r="TT2" s="92"/>
      <c r="TU2" s="92"/>
      <c r="TV2" s="92"/>
      <c r="TW2" s="92"/>
      <c r="TX2" s="92"/>
      <c r="TY2" s="92"/>
      <c r="TZ2" s="92"/>
      <c r="UA2" s="92"/>
      <c r="UB2" s="92"/>
      <c r="UC2" s="92"/>
      <c r="UD2" s="92"/>
      <c r="UE2" s="92"/>
      <c r="UF2" s="92"/>
      <c r="UG2" s="92"/>
      <c r="UH2" s="92"/>
      <c r="UI2" s="92"/>
      <c r="UJ2" s="92"/>
      <c r="UK2" s="92" t="str">
        <f>八王子市!CF69&amp;"("&amp;八王子市!CS46&amp;")"</f>
        <v>徴収率(平成２９年度(千円))</v>
      </c>
      <c r="UL2" s="92"/>
      <c r="UM2" s="92"/>
      <c r="UN2" s="92"/>
      <c r="UO2" s="92"/>
      <c r="UP2" s="92"/>
      <c r="UQ2" s="92" t="str">
        <f>八王子市!CF69&amp;"("&amp;八王子市!DA46&amp;")"</f>
        <v>徴収率(平成２８年度(千円))</v>
      </c>
      <c r="UR2" s="92"/>
      <c r="US2" s="92"/>
      <c r="UT2" s="92"/>
      <c r="UU2" s="92"/>
      <c r="UV2" s="92"/>
      <c r="UW2" s="290"/>
      <c r="UX2" s="290"/>
      <c r="UY2" s="290"/>
      <c r="UZ2" s="290"/>
      <c r="VA2" s="290"/>
      <c r="VB2" s="290"/>
      <c r="VC2" s="290"/>
      <c r="VD2" s="290"/>
    </row>
    <row r="3" spans="1:576">
      <c r="A3" s="92"/>
      <c r="B3" s="93" t="s">
        <v>292</v>
      </c>
      <c r="C3" s="107"/>
      <c r="D3" s="570"/>
      <c r="E3" s="570"/>
      <c r="F3" s="570"/>
      <c r="G3" s="570"/>
      <c r="H3" s="570"/>
      <c r="I3" s="575" t="str">
        <f>八王子市!AP2</f>
        <v>住民基本台帳人口</v>
      </c>
      <c r="J3" s="570"/>
      <c r="K3" s="570"/>
      <c r="L3" s="575" t="str">
        <f>八王子市!AY2</f>
        <v>うち日本人</v>
      </c>
      <c r="M3" s="570"/>
      <c r="N3" s="570"/>
      <c r="O3" s="575" t="str">
        <f>八王子市!BK4</f>
        <v>２７年国調</v>
      </c>
      <c r="P3" s="570"/>
      <c r="Q3" s="570"/>
      <c r="R3" s="570"/>
      <c r="S3" s="570"/>
      <c r="T3" s="570"/>
      <c r="U3" s="575" t="str">
        <f>八王子市!BR4</f>
        <v>２２年国調</v>
      </c>
      <c r="V3" s="570"/>
      <c r="W3" s="570"/>
      <c r="X3" s="570"/>
      <c r="Y3" s="570"/>
      <c r="Z3" s="570"/>
      <c r="AA3" s="570"/>
      <c r="AB3" s="570"/>
      <c r="AC3" s="570"/>
      <c r="AD3" s="570"/>
      <c r="AE3" s="570"/>
      <c r="AF3" s="570"/>
      <c r="AG3" s="570" t="str">
        <f>八王子市!B11</f>
        <v>地方税</v>
      </c>
      <c r="AH3" s="570"/>
      <c r="AI3" s="570"/>
      <c r="AJ3" s="570"/>
      <c r="AK3" s="575" t="str">
        <f>八王子市!B12</f>
        <v>地方譲与税</v>
      </c>
      <c r="AL3" s="570"/>
      <c r="AM3" s="570"/>
      <c r="AN3" s="570"/>
      <c r="AO3" s="575" t="str">
        <f>八王子市!B13</f>
        <v>利子割交付金</v>
      </c>
      <c r="AP3" s="570"/>
      <c r="AQ3" s="570"/>
      <c r="AR3" s="570"/>
      <c r="AS3" s="575" t="str">
        <f>八王子市!B14</f>
        <v>配当割交付金</v>
      </c>
      <c r="AT3" s="570"/>
      <c r="AU3" s="570"/>
      <c r="AV3" s="570"/>
      <c r="AW3" s="575" t="str">
        <f>八王子市!B15</f>
        <v>株式等譲渡所得割交付金</v>
      </c>
      <c r="AX3" s="570"/>
      <c r="AY3" s="570"/>
      <c r="AZ3" s="570"/>
      <c r="BA3" s="570" t="str">
        <f>八王子市!B18</f>
        <v>地方消費税交付金</v>
      </c>
      <c r="BB3" s="570"/>
      <c r="BC3" s="570"/>
      <c r="BD3" s="570"/>
      <c r="BE3" s="570" t="str">
        <f>八王子市!B19</f>
        <v>ゴルフ場利用税交付金</v>
      </c>
      <c r="BF3" s="570"/>
      <c r="BG3" s="570"/>
      <c r="BH3" s="570"/>
      <c r="BI3" s="570" t="str">
        <f>八王子市!B20</f>
        <v>特別地方消費税交付金</v>
      </c>
      <c r="BJ3" s="570"/>
      <c r="BK3" s="570"/>
      <c r="BL3" s="570"/>
      <c r="BM3" s="570" t="str">
        <f>八王子市!B21</f>
        <v>自動車取得税交付金</v>
      </c>
      <c r="BN3" s="570"/>
      <c r="BO3" s="570"/>
      <c r="BP3" s="570"/>
      <c r="BQ3" s="570" t="str">
        <f>八王子市!B22</f>
        <v>軽油引取税交付金</v>
      </c>
      <c r="BR3" s="570"/>
      <c r="BS3" s="570"/>
      <c r="BT3" s="570"/>
      <c r="BU3" s="570" t="str">
        <f>八王子市!B23</f>
        <v>地方特例交付金</v>
      </c>
      <c r="BV3" s="570"/>
      <c r="BW3" s="570"/>
      <c r="BX3" s="570"/>
      <c r="BY3" s="570" t="str">
        <f>八王子市!B24</f>
        <v>地方交付税</v>
      </c>
      <c r="BZ3" s="570"/>
      <c r="CA3" s="570"/>
      <c r="CB3" s="570"/>
      <c r="CC3" s="570" t="str">
        <f>八王子市!C25</f>
        <v>普通交付税</v>
      </c>
      <c r="CD3" s="570"/>
      <c r="CE3" s="570"/>
      <c r="CF3" s="570"/>
      <c r="CG3" s="570" t="str">
        <f>八王子市!C26</f>
        <v>特別交付税</v>
      </c>
      <c r="CH3" s="570"/>
      <c r="CI3" s="570"/>
      <c r="CJ3" s="570"/>
      <c r="CK3" s="570" t="str">
        <f>八王子市!C27</f>
        <v>震災復興特別交付税</v>
      </c>
      <c r="CL3" s="570"/>
      <c r="CM3" s="570"/>
      <c r="CN3" s="570"/>
      <c r="CO3" s="570" t="str">
        <f>八王子市!B28</f>
        <v>(一般財源計)</v>
      </c>
      <c r="CP3" s="570"/>
      <c r="CQ3" s="570"/>
      <c r="CR3" s="570"/>
      <c r="CS3" s="570" t="str">
        <f>八王子市!B29</f>
        <v>交通安全対策特別交付金</v>
      </c>
      <c r="CT3" s="570"/>
      <c r="CU3" s="570"/>
      <c r="CV3" s="570"/>
      <c r="CW3" s="570" t="str">
        <f>八王子市!B30</f>
        <v>分担金・負担金</v>
      </c>
      <c r="CX3" s="570"/>
      <c r="CY3" s="570"/>
      <c r="CZ3" s="570"/>
      <c r="DA3" s="570" t="str">
        <f>八王子市!B31</f>
        <v>使用料</v>
      </c>
      <c r="DB3" s="570"/>
      <c r="DC3" s="570"/>
      <c r="DD3" s="570"/>
      <c r="DE3" s="570" t="str">
        <f>八王子市!B32</f>
        <v>手数料</v>
      </c>
      <c r="DF3" s="570"/>
      <c r="DG3" s="570"/>
      <c r="DH3" s="570"/>
      <c r="DI3" s="570" t="str">
        <f>八王子市!B33</f>
        <v>国庫支出金</v>
      </c>
      <c r="DJ3" s="570"/>
      <c r="DK3" s="570"/>
      <c r="DL3" s="570"/>
      <c r="DM3" s="570" t="str">
        <f>八王子市!B34</f>
        <v>国有提供交付金</v>
      </c>
      <c r="DN3" s="570"/>
      <c r="DO3" s="570"/>
      <c r="DP3" s="570"/>
      <c r="DQ3" s="570" t="str">
        <f>八王子市!B35</f>
        <v>(特別区財調交付金)</v>
      </c>
      <c r="DR3" s="570"/>
      <c r="DS3" s="570"/>
      <c r="DT3" s="570"/>
      <c r="DU3" s="570" t="str">
        <f>八王子市!B36</f>
        <v>都道府県支出金</v>
      </c>
      <c r="DV3" s="570"/>
      <c r="DW3" s="570"/>
      <c r="DX3" s="570"/>
      <c r="DY3" s="570" t="str">
        <f>八王子市!B37</f>
        <v>財 産 収 入</v>
      </c>
      <c r="DZ3" s="570"/>
      <c r="EA3" s="570"/>
      <c r="EB3" s="570"/>
      <c r="EC3" s="570" t="str">
        <f>八王子市!B38</f>
        <v>寄附金</v>
      </c>
      <c r="ED3" s="570"/>
      <c r="EE3" s="570"/>
      <c r="EF3" s="570"/>
      <c r="EG3" s="570" t="str">
        <f>八王子市!B39</f>
        <v>繰入金</v>
      </c>
      <c r="EH3" s="570"/>
      <c r="EI3" s="570"/>
      <c r="EJ3" s="570"/>
      <c r="EK3" s="570" t="str">
        <f>八王子市!B40</f>
        <v>繰越金</v>
      </c>
      <c r="EL3" s="570"/>
      <c r="EM3" s="570"/>
      <c r="EN3" s="570"/>
      <c r="EO3" s="570" t="str">
        <f>八王子市!B41</f>
        <v>諸収入</v>
      </c>
      <c r="EP3" s="570"/>
      <c r="EQ3" s="570"/>
      <c r="ER3" s="570"/>
      <c r="ES3" s="570" t="str">
        <f>八王子市!B42</f>
        <v>地方債</v>
      </c>
      <c r="ET3" s="570"/>
      <c r="EU3" s="570"/>
      <c r="EV3" s="570"/>
      <c r="EW3" s="570" t="str">
        <f>八王子市!C43</f>
        <v>うち減収補塡債(特例分)</v>
      </c>
      <c r="EX3" s="570"/>
      <c r="EY3" s="570"/>
      <c r="EZ3" s="570"/>
      <c r="FA3" s="570" t="str">
        <f>八王子市!C44</f>
        <v>うち臨時財政対策債</v>
      </c>
      <c r="FB3" s="570"/>
      <c r="FC3" s="570"/>
      <c r="FD3" s="570"/>
      <c r="FE3" s="570" t="str">
        <f>八王子市!B45</f>
        <v>歳入合計</v>
      </c>
      <c r="FF3" s="570"/>
      <c r="FG3" s="570"/>
      <c r="FH3" s="570"/>
      <c r="FI3" s="570" t="str">
        <f>八王子市!AK16</f>
        <v>普通税</v>
      </c>
      <c r="FJ3" s="570"/>
      <c r="FK3" s="570"/>
      <c r="FL3" s="570" t="str">
        <f>八王子市!AL17</f>
        <v>法定普通税</v>
      </c>
      <c r="FM3" s="570"/>
      <c r="FN3" s="570"/>
      <c r="FO3" s="570" t="str">
        <f>八王子市!AM18</f>
        <v>市町村民税</v>
      </c>
      <c r="FP3" s="570"/>
      <c r="FQ3" s="570"/>
      <c r="FR3" s="570" t="str">
        <f>八王子市!AN19</f>
        <v>個人均等割</v>
      </c>
      <c r="FS3" s="570"/>
      <c r="FT3" s="570"/>
      <c r="FU3" s="570" t="str">
        <f>八王子市!AN20</f>
        <v>所得割</v>
      </c>
      <c r="FV3" s="570"/>
      <c r="FW3" s="570"/>
      <c r="FX3" s="570" t="str">
        <f>八王子市!AN21</f>
        <v>法人均等割</v>
      </c>
      <c r="FY3" s="570"/>
      <c r="FZ3" s="570"/>
      <c r="GA3" s="570" t="str">
        <f>八王子市!AN22</f>
        <v>法人税割</v>
      </c>
      <c r="GB3" s="570"/>
      <c r="GC3" s="570"/>
      <c r="GD3" s="570" t="str">
        <f>八王子市!AM23</f>
        <v>固定資産税</v>
      </c>
      <c r="GE3" s="570"/>
      <c r="GF3" s="570"/>
      <c r="GG3" s="570" t="str">
        <f>八王子市!AN24</f>
        <v>うち純固定資産税</v>
      </c>
      <c r="GH3" s="570"/>
      <c r="GI3" s="570"/>
      <c r="GJ3" s="570" t="str">
        <f>八王子市!AM25</f>
        <v>軽自動車税</v>
      </c>
      <c r="GK3" s="570"/>
      <c r="GL3" s="570"/>
      <c r="GM3" s="570" t="str">
        <f>八王子市!AM26</f>
        <v>市町村たばこ税</v>
      </c>
      <c r="GN3" s="570"/>
      <c r="GO3" s="570"/>
      <c r="GP3" s="570" t="str">
        <f>八王子市!AM27</f>
        <v>鉱産税</v>
      </c>
      <c r="GQ3" s="570"/>
      <c r="GR3" s="570"/>
      <c r="GS3" s="570" t="str">
        <f>八王子市!AM28</f>
        <v>特別土地保有税</v>
      </c>
      <c r="GT3" s="570"/>
      <c r="GU3" s="570"/>
      <c r="GV3" s="570" t="str">
        <f>八王子市!AL29</f>
        <v>法定外普通税</v>
      </c>
      <c r="GW3" s="570"/>
      <c r="GX3" s="570"/>
      <c r="GY3" s="570" t="str">
        <f>八王子市!AK30</f>
        <v>目的税</v>
      </c>
      <c r="GZ3" s="570"/>
      <c r="HA3" s="570"/>
      <c r="HB3" s="570" t="str">
        <f>八王子市!AL31</f>
        <v>法定目的税</v>
      </c>
      <c r="HC3" s="570"/>
      <c r="HD3" s="570"/>
      <c r="HE3" s="570" t="str">
        <f>八王子市!AM32</f>
        <v>入湯税</v>
      </c>
      <c r="HF3" s="570"/>
      <c r="HG3" s="570"/>
      <c r="HH3" s="570" t="str">
        <f>八王子市!AM33</f>
        <v>事業所税</v>
      </c>
      <c r="HI3" s="570"/>
      <c r="HJ3" s="570"/>
      <c r="HK3" s="570" t="str">
        <f>八王子市!AM34</f>
        <v>都市計画税</v>
      </c>
      <c r="HL3" s="570"/>
      <c r="HM3" s="570"/>
      <c r="HN3" s="570" t="str">
        <f>八王子市!AM35</f>
        <v>水利地益税等</v>
      </c>
      <c r="HO3" s="570"/>
      <c r="HP3" s="570"/>
      <c r="HQ3" s="570" t="str">
        <f>八王子市!AL36</f>
        <v>法定外目的税</v>
      </c>
      <c r="HR3" s="570"/>
      <c r="HS3" s="570"/>
      <c r="HT3" s="570" t="str">
        <f>八王子市!AK37</f>
        <v>旧法による税</v>
      </c>
      <c r="HU3" s="570"/>
      <c r="HV3" s="570"/>
      <c r="HW3" s="570" t="str">
        <f>八王子市!AK38</f>
        <v>合 　計</v>
      </c>
      <c r="HX3" s="570"/>
      <c r="HY3" s="570"/>
      <c r="HZ3" s="570" t="str">
        <f>八王子市!BQ12</f>
        <v>指定団体等
の指定状況</v>
      </c>
      <c r="IA3" s="570"/>
      <c r="IB3" s="570"/>
      <c r="IC3" s="570"/>
      <c r="ID3" s="570"/>
      <c r="IE3" s="570"/>
      <c r="IF3" s="570"/>
      <c r="IG3" s="570"/>
      <c r="IH3" s="570"/>
      <c r="II3" s="570"/>
      <c r="IJ3" s="570"/>
      <c r="IK3" s="570"/>
      <c r="IL3" s="570" t="str">
        <f>八王子市!BZ11</f>
        <v>歳入総額</v>
      </c>
      <c r="IM3" s="570"/>
      <c r="IN3" s="570" t="str">
        <f>八王子市!BZ12</f>
        <v>歳出総額</v>
      </c>
      <c r="IO3" s="570"/>
      <c r="IP3" s="570" t="str">
        <f>八王子市!BZ13</f>
        <v>歳入歳出差引</v>
      </c>
      <c r="IQ3" s="570"/>
      <c r="IR3" s="570" t="str">
        <f>八王子市!BZ14</f>
        <v>翌年度に繰越すべき財源</v>
      </c>
      <c r="IS3" s="570"/>
      <c r="IT3" s="570" t="str">
        <f>八王子市!BZ15</f>
        <v>実質収支</v>
      </c>
      <c r="IU3" s="570"/>
      <c r="IV3" s="570" t="str">
        <f>八王子市!BZ16</f>
        <v>単年度収支</v>
      </c>
      <c r="IW3" s="570"/>
      <c r="IX3" s="570" t="str">
        <f>八王子市!BZ17</f>
        <v>積立金</v>
      </c>
      <c r="IY3" s="570"/>
      <c r="IZ3" s="570" t="str">
        <f>八王子市!BZ18</f>
        <v>繰上償還金</v>
      </c>
      <c r="JA3" s="570"/>
      <c r="JB3" s="570" t="str">
        <f>八王子市!BZ19</f>
        <v>積立金取崩し額</v>
      </c>
      <c r="JC3" s="570"/>
      <c r="JD3" s="570" t="str">
        <f>八王子市!BZ20</f>
        <v>実質単年度収支</v>
      </c>
      <c r="JE3" s="570"/>
      <c r="JF3" s="570" t="str">
        <f>八王子市!BZ23</f>
        <v>一般職員</v>
      </c>
      <c r="JG3" s="570"/>
      <c r="JH3" s="570"/>
      <c r="JI3" s="570" t="str">
        <f>八王子市!CA24</f>
        <v>うち消防職員</v>
      </c>
      <c r="JJ3" s="570"/>
      <c r="JK3" s="570"/>
      <c r="JL3" s="570" t="str">
        <f>八王子市!CA25</f>
        <v>うち技能労務員</v>
      </c>
      <c r="JM3" s="570"/>
      <c r="JN3" s="570"/>
      <c r="JO3" s="570" t="str">
        <f>八王子市!BZ26</f>
        <v>教育公務員</v>
      </c>
      <c r="JP3" s="570"/>
      <c r="JQ3" s="570"/>
      <c r="JR3" s="570" t="str">
        <f>八王子市!BZ27</f>
        <v>臨時職員</v>
      </c>
      <c r="JS3" s="570"/>
      <c r="JT3" s="570"/>
      <c r="JU3" s="570" t="str">
        <f>八王子市!BZ28</f>
        <v>合計</v>
      </c>
      <c r="JV3" s="570"/>
      <c r="JW3" s="570"/>
      <c r="JX3" s="92"/>
      <c r="JY3" s="92" t="str">
        <f>八王子市!BQ30</f>
        <v>一部事務組合加入の状況</v>
      </c>
      <c r="JZ3" s="92"/>
      <c r="KA3" s="92"/>
      <c r="KB3" s="92"/>
      <c r="KC3" s="92"/>
      <c r="KD3" s="92"/>
      <c r="KE3" s="92"/>
      <c r="KF3" s="92"/>
      <c r="KG3" s="92"/>
      <c r="KH3" s="92"/>
      <c r="KI3" s="92"/>
      <c r="KJ3" s="92"/>
      <c r="KK3" s="92"/>
      <c r="KL3" s="92"/>
      <c r="KM3" s="574" t="str">
        <f>八王子市!CE32</f>
        <v>市区町村長</v>
      </c>
      <c r="KN3" s="572"/>
      <c r="KO3" s="573"/>
      <c r="KP3" s="574" t="str">
        <f>八王子市!CE33</f>
        <v>副市区町村長</v>
      </c>
      <c r="KQ3" s="572"/>
      <c r="KR3" s="573"/>
      <c r="KS3" s="574" t="str">
        <f>八王子市!CE34</f>
        <v>教育長</v>
      </c>
      <c r="KT3" s="572"/>
      <c r="KU3" s="573"/>
      <c r="KV3" s="574" t="str">
        <f>八王子市!CE35</f>
        <v>議会議長</v>
      </c>
      <c r="KW3" s="572"/>
      <c r="KX3" s="573"/>
      <c r="KY3" s="574" t="str">
        <f>八王子市!CE36</f>
        <v>議会副議長</v>
      </c>
      <c r="KZ3" s="572"/>
      <c r="LA3" s="573"/>
      <c r="LB3" s="574" t="str">
        <f>八王子市!CE37</f>
        <v>議会議員</v>
      </c>
      <c r="LC3" s="572"/>
      <c r="LD3" s="573"/>
      <c r="LE3" s="574" t="str">
        <f>八王子市!N48</f>
        <v>決算額</v>
      </c>
      <c r="LF3" s="572"/>
      <c r="LG3" s="572"/>
      <c r="LH3" s="572"/>
      <c r="LI3" s="572"/>
      <c r="LJ3" s="572"/>
      <c r="LK3" s="572"/>
      <c r="LL3" s="572"/>
      <c r="LM3" s="572"/>
      <c r="LN3" s="572"/>
      <c r="LO3" s="572"/>
      <c r="LP3" s="572"/>
      <c r="LQ3" s="572"/>
      <c r="LR3" s="572"/>
      <c r="LS3" s="572"/>
      <c r="LT3" s="572"/>
      <c r="LU3" s="572"/>
      <c r="LV3" s="572"/>
      <c r="LW3" s="572"/>
      <c r="LX3" s="572"/>
      <c r="LY3" s="572"/>
      <c r="LZ3" s="572"/>
      <c r="MA3" s="572"/>
      <c r="MB3" s="572"/>
      <c r="MC3" s="568" t="str">
        <f>八王子市!U48</f>
        <v>構成比</v>
      </c>
      <c r="MD3" s="569"/>
      <c r="ME3" s="569"/>
      <c r="MF3" s="569"/>
      <c r="MG3" s="569"/>
      <c r="MH3" s="569"/>
      <c r="MI3" s="569"/>
      <c r="MJ3" s="569"/>
      <c r="MK3" s="569"/>
      <c r="ML3" s="569"/>
      <c r="MM3" s="569"/>
      <c r="MN3" s="569"/>
      <c r="MO3" s="569"/>
      <c r="MP3" s="569"/>
      <c r="MQ3" s="569"/>
      <c r="MR3" s="569"/>
      <c r="MS3" s="569"/>
      <c r="MT3" s="569"/>
      <c r="MU3" s="569"/>
      <c r="MV3" s="569"/>
      <c r="MW3" s="569"/>
      <c r="MX3" s="569"/>
      <c r="MY3" s="569"/>
      <c r="MZ3" s="569"/>
      <c r="NA3" s="571" t="str">
        <f>八王子市!Y48</f>
        <v>充当一般財源等</v>
      </c>
      <c r="NB3" s="572"/>
      <c r="NC3" s="572"/>
      <c r="ND3" s="572"/>
      <c r="NE3" s="572"/>
      <c r="NF3" s="572"/>
      <c r="NG3" s="572"/>
      <c r="NH3" s="572"/>
      <c r="NI3" s="572"/>
      <c r="NJ3" s="572"/>
      <c r="NK3" s="572"/>
      <c r="NL3" s="572"/>
      <c r="NM3" s="572"/>
      <c r="NN3" s="572"/>
      <c r="NO3" s="572"/>
      <c r="NP3" s="572"/>
      <c r="NQ3" s="572"/>
      <c r="NR3" s="572"/>
      <c r="NS3" s="572"/>
      <c r="NT3" s="572"/>
      <c r="NU3" s="572"/>
      <c r="NV3" s="572"/>
      <c r="NW3" s="572"/>
      <c r="NX3" s="573"/>
      <c r="NY3" s="571" t="str">
        <f>八王子市!AG48</f>
        <v>経常経費充当一般財源等</v>
      </c>
      <c r="NZ3" s="572"/>
      <c r="OA3" s="572"/>
      <c r="OB3" s="572"/>
      <c r="OC3" s="572"/>
      <c r="OD3" s="572"/>
      <c r="OE3" s="572"/>
      <c r="OF3" s="572"/>
      <c r="OG3" s="572"/>
      <c r="OH3" s="572"/>
      <c r="OI3" s="572"/>
      <c r="OJ3" s="572"/>
      <c r="OK3" s="572"/>
      <c r="OL3" s="572"/>
      <c r="OM3" s="572"/>
      <c r="ON3" s="572"/>
      <c r="OO3" s="572"/>
      <c r="OP3" s="572"/>
      <c r="OQ3" s="572"/>
      <c r="OR3" s="572"/>
      <c r="OS3" s="572"/>
      <c r="OT3" s="572"/>
      <c r="OU3" s="572"/>
      <c r="OV3" s="573"/>
      <c r="OW3" s="571" t="str">
        <f>八王子市!AQ48</f>
        <v>経常収支比率</v>
      </c>
      <c r="OX3" s="572"/>
      <c r="OY3" s="572"/>
      <c r="OZ3" s="572"/>
      <c r="PA3" s="572"/>
      <c r="PB3" s="572"/>
      <c r="PC3" s="572"/>
      <c r="PD3" s="572"/>
      <c r="PE3" s="572"/>
      <c r="PF3" s="572"/>
      <c r="PG3" s="572"/>
      <c r="PH3" s="572"/>
      <c r="PI3" s="572"/>
      <c r="PJ3" s="572"/>
      <c r="PK3" s="572"/>
      <c r="PL3" s="572"/>
      <c r="PM3" s="572"/>
      <c r="PN3" s="572"/>
      <c r="PO3" s="572"/>
      <c r="PP3" s="572"/>
      <c r="PQ3" s="572"/>
      <c r="PR3" s="572"/>
      <c r="PS3" s="572"/>
      <c r="PT3" s="573"/>
      <c r="PU3" s="92"/>
      <c r="PV3" s="92"/>
      <c r="PW3" s="92"/>
      <c r="PX3" s="120"/>
      <c r="PY3" s="568" t="str">
        <f>八王子市!BG48</f>
        <v>決 算 額(Ａ)</v>
      </c>
      <c r="PZ3" s="569"/>
      <c r="QA3" s="569"/>
      <c r="QB3" s="569"/>
      <c r="QC3" s="569"/>
      <c r="QD3" s="569"/>
      <c r="QE3" s="569"/>
      <c r="QF3" s="569"/>
      <c r="QG3" s="569"/>
      <c r="QH3" s="569"/>
      <c r="QI3" s="569"/>
      <c r="QJ3" s="569"/>
      <c r="QK3" s="569"/>
      <c r="QL3" s="569"/>
      <c r="QM3" s="569"/>
      <c r="QN3" s="568" t="str">
        <f>八王子市!BM48</f>
        <v>構成比</v>
      </c>
      <c r="QO3" s="569"/>
      <c r="QP3" s="569"/>
      <c r="QQ3" s="569"/>
      <c r="QR3" s="569"/>
      <c r="QS3" s="569"/>
      <c r="QT3" s="569"/>
      <c r="QU3" s="569"/>
      <c r="QV3" s="569"/>
      <c r="QW3" s="569"/>
      <c r="QX3" s="569"/>
      <c r="QY3" s="569"/>
      <c r="QZ3" s="569"/>
      <c r="RA3" s="569"/>
      <c r="RB3" s="569"/>
      <c r="RC3" s="568" t="str">
        <f>八王子市!BS48&amp;八王子市!BR49</f>
        <v>(Ａ)のうち普通建設事業費</v>
      </c>
      <c r="RD3" s="569"/>
      <c r="RE3" s="569"/>
      <c r="RF3" s="569"/>
      <c r="RG3" s="569"/>
      <c r="RH3" s="569"/>
      <c r="RI3" s="569"/>
      <c r="RJ3" s="569"/>
      <c r="RK3" s="569"/>
      <c r="RL3" s="569"/>
      <c r="RM3" s="569"/>
      <c r="RN3" s="569"/>
      <c r="RO3" s="569"/>
      <c r="RP3" s="569"/>
      <c r="RQ3" s="569"/>
      <c r="RR3" s="568" t="str">
        <f>八王子市!CA48&amp;八王子市!BZ49</f>
        <v>(Ａ)の充当一般財源等</v>
      </c>
      <c r="RS3" s="569"/>
      <c r="RT3" s="569"/>
      <c r="RU3" s="569"/>
      <c r="RV3" s="569"/>
      <c r="RW3" s="569"/>
      <c r="RX3" s="569"/>
      <c r="RY3" s="569"/>
      <c r="RZ3" s="569"/>
      <c r="SA3" s="569"/>
      <c r="SB3" s="569"/>
      <c r="SC3" s="569"/>
      <c r="SD3" s="569"/>
      <c r="SE3" s="569"/>
      <c r="SF3" s="569"/>
      <c r="SG3" s="289"/>
      <c r="SH3" s="92"/>
      <c r="SI3" s="92"/>
      <c r="SJ3" s="92"/>
      <c r="SK3" s="92"/>
      <c r="SL3" s="92"/>
      <c r="SM3" s="92"/>
      <c r="SN3" s="108" t="str">
        <f>八王子市!BM66</f>
        <v>国民健康保険事業</v>
      </c>
      <c r="SO3" s="92"/>
      <c r="SP3" s="92"/>
      <c r="SQ3" s="92"/>
      <c r="SR3" s="92"/>
      <c r="SS3" s="92"/>
      <c r="ST3" s="92"/>
      <c r="SU3" s="92"/>
      <c r="SV3" s="92"/>
      <c r="SW3" s="92"/>
      <c r="SX3" s="92"/>
      <c r="SY3" s="92"/>
      <c r="SZ3" s="92"/>
      <c r="TA3" s="92"/>
      <c r="TB3" s="108" t="str">
        <f>八王子市!CF55</f>
        <v>健全化
判断比率</v>
      </c>
      <c r="TC3" s="92"/>
      <c r="TD3" s="92"/>
      <c r="TE3" s="92"/>
      <c r="TF3" s="108" t="str">
        <f>八王子市!CF59</f>
        <v>積立金
現在高</v>
      </c>
      <c r="TG3" s="92"/>
      <c r="TH3" s="92"/>
      <c r="TI3" s="92"/>
      <c r="TJ3" s="108" t="str">
        <f>八王子市!CF63</f>
        <v>債務負担行為額
（支出予定額）</v>
      </c>
      <c r="TK3" s="92"/>
      <c r="TL3" s="92"/>
      <c r="TM3" s="92"/>
      <c r="TN3" s="92"/>
      <c r="TO3" s="92"/>
      <c r="TP3" s="92"/>
      <c r="TQ3" s="92"/>
      <c r="TR3" s="92"/>
      <c r="TS3" s="92"/>
      <c r="TT3" s="92"/>
      <c r="TU3" s="92"/>
      <c r="TV3" s="92"/>
      <c r="TW3" s="92"/>
      <c r="TX3" s="92"/>
      <c r="TY3" s="92"/>
      <c r="TZ3" s="92"/>
      <c r="UA3" s="92"/>
      <c r="UB3" s="92"/>
      <c r="UC3" s="92"/>
      <c r="UD3" s="92"/>
      <c r="UE3" s="92"/>
      <c r="UF3" s="92"/>
      <c r="UG3" s="92"/>
      <c r="UH3" s="92"/>
      <c r="UI3" s="92"/>
      <c r="UJ3" s="92"/>
      <c r="UK3" s="108" t="str">
        <f>八王子市!CH70</f>
        <v>現年</v>
      </c>
      <c r="UL3" s="92"/>
      <c r="UM3" s="92"/>
      <c r="UN3" s="108" t="str">
        <f>八王子市!CJ70</f>
        <v>計</v>
      </c>
      <c r="UO3" s="92"/>
      <c r="UP3" s="92"/>
      <c r="UQ3" s="108" t="str">
        <f>八王子市!CH70</f>
        <v>現年</v>
      </c>
      <c r="UR3" s="92"/>
      <c r="US3" s="92"/>
      <c r="UT3" s="108" t="str">
        <f>八王子市!CJ70</f>
        <v>計</v>
      </c>
      <c r="UU3" s="92"/>
      <c r="UV3" s="92"/>
      <c r="UW3" s="576" t="str">
        <f>八王子市!B16</f>
        <v>分離課税所得割交付金</v>
      </c>
      <c r="UX3" s="577"/>
      <c r="UY3" s="577"/>
      <c r="UZ3" s="577"/>
      <c r="VA3" s="576" t="str">
        <f>八王子市!B17</f>
        <v>道府県民税所得割臨時交付金</v>
      </c>
      <c r="VB3" s="577"/>
      <c r="VC3" s="577"/>
      <c r="VD3" s="577"/>
    </row>
    <row r="4" spans="1:576" s="118" customFormat="1" ht="58.5" customHeight="1">
      <c r="A4" s="115"/>
      <c r="B4" s="115"/>
      <c r="C4" s="116"/>
      <c r="D4" s="117" t="str">
        <f>八王子市!W2</f>
        <v>２７年国調</v>
      </c>
      <c r="E4" s="117" t="str">
        <f>八王子市!W3</f>
        <v>２２年国調</v>
      </c>
      <c r="F4" s="117" t="str">
        <f>八王子市!W4</f>
        <v>増減率</v>
      </c>
      <c r="G4" s="117" t="str">
        <f>八王子市!U5</f>
        <v>面　積</v>
      </c>
      <c r="H4" s="117" t="str">
        <f>八王子市!U6</f>
        <v>人口密度</v>
      </c>
      <c r="I4" s="117" t="str">
        <f>八王子市!AK4</f>
        <v>30. 1. 1</v>
      </c>
      <c r="J4" s="117" t="str">
        <f>八王子市!AK5</f>
        <v>29. 1. 1</v>
      </c>
      <c r="K4" s="117" t="str">
        <f>八王子市!AK6</f>
        <v>増 減 率</v>
      </c>
      <c r="L4" s="117" t="str">
        <f>八王子市!AK4</f>
        <v>30. 1. 1</v>
      </c>
      <c r="M4" s="117" t="str">
        <f>八王子市!AK5</f>
        <v>29. 1. 1</v>
      </c>
      <c r="N4" s="117" t="str">
        <f>八王子市!AK6</f>
        <v>増 減 率</v>
      </c>
      <c r="O4" s="578" t="str">
        <f>八王子市!BF6</f>
        <v>第１次</v>
      </c>
      <c r="P4" s="579"/>
      <c r="Q4" s="578" t="str">
        <f>八王子市!BF8</f>
        <v>第２次</v>
      </c>
      <c r="R4" s="579"/>
      <c r="S4" s="578" t="str">
        <f>八王子市!BF10</f>
        <v>第３次</v>
      </c>
      <c r="T4" s="579"/>
      <c r="U4" s="578" t="str">
        <f>八王子市!BF6</f>
        <v>第１次</v>
      </c>
      <c r="V4" s="579"/>
      <c r="W4" s="578" t="str">
        <f>八王子市!BF8</f>
        <v>第２次</v>
      </c>
      <c r="X4" s="579"/>
      <c r="Y4" s="578" t="str">
        <f>八王子市!BF10</f>
        <v>第３次</v>
      </c>
      <c r="Z4" s="579"/>
      <c r="AA4" s="570"/>
      <c r="AB4" s="570"/>
      <c r="AC4" s="570"/>
      <c r="AD4" s="570"/>
      <c r="AE4" s="570"/>
      <c r="AF4" s="570"/>
      <c r="AG4" s="117" t="str">
        <f>八王子市!$N$9</f>
        <v>決算額</v>
      </c>
      <c r="AH4" s="117" t="str">
        <f>八王子市!$U$9</f>
        <v>構成比</v>
      </c>
      <c r="AI4" s="117" t="str">
        <f>八王子市!$Y$9</f>
        <v>経常一般財源等</v>
      </c>
      <c r="AJ4" s="117" t="str">
        <f>八王子市!$AG$9</f>
        <v>構成比</v>
      </c>
      <c r="AK4" s="117" t="str">
        <f>八王子市!$N$9</f>
        <v>決算額</v>
      </c>
      <c r="AL4" s="117" t="str">
        <f>八王子市!$U$9</f>
        <v>構成比</v>
      </c>
      <c r="AM4" s="117" t="str">
        <f>八王子市!$Y$9</f>
        <v>経常一般財源等</v>
      </c>
      <c r="AN4" s="117" t="str">
        <f>八王子市!$AG$9</f>
        <v>構成比</v>
      </c>
      <c r="AO4" s="117" t="str">
        <f>八王子市!$N$9</f>
        <v>決算額</v>
      </c>
      <c r="AP4" s="117" t="str">
        <f>八王子市!$U$9</f>
        <v>構成比</v>
      </c>
      <c r="AQ4" s="117" t="str">
        <f>八王子市!$Y$9</f>
        <v>経常一般財源等</v>
      </c>
      <c r="AR4" s="117" t="str">
        <f>八王子市!$AG$9</f>
        <v>構成比</v>
      </c>
      <c r="AS4" s="117" t="str">
        <f>八王子市!$N$9</f>
        <v>決算額</v>
      </c>
      <c r="AT4" s="117" t="str">
        <f>八王子市!$U$9</f>
        <v>構成比</v>
      </c>
      <c r="AU4" s="117" t="str">
        <f>八王子市!$Y$9</f>
        <v>経常一般財源等</v>
      </c>
      <c r="AV4" s="117" t="str">
        <f>八王子市!$AG$9</f>
        <v>構成比</v>
      </c>
      <c r="AW4" s="117" t="str">
        <f>八王子市!$N$9</f>
        <v>決算額</v>
      </c>
      <c r="AX4" s="117" t="str">
        <f>八王子市!$U$9</f>
        <v>構成比</v>
      </c>
      <c r="AY4" s="117" t="str">
        <f>八王子市!$Y$9</f>
        <v>経常一般財源等</v>
      </c>
      <c r="AZ4" s="117" t="str">
        <f>八王子市!$AG$9</f>
        <v>構成比</v>
      </c>
      <c r="BA4" s="117" t="str">
        <f>八王子市!$N$9</f>
        <v>決算額</v>
      </c>
      <c r="BB4" s="117" t="str">
        <f>八王子市!$U$9</f>
        <v>構成比</v>
      </c>
      <c r="BC4" s="117" t="str">
        <f>八王子市!$Y$9</f>
        <v>経常一般財源等</v>
      </c>
      <c r="BD4" s="117" t="str">
        <f>八王子市!$AG$9</f>
        <v>構成比</v>
      </c>
      <c r="BE4" s="117" t="str">
        <f>八王子市!$N$9</f>
        <v>決算額</v>
      </c>
      <c r="BF4" s="117" t="str">
        <f>八王子市!$U$9</f>
        <v>構成比</v>
      </c>
      <c r="BG4" s="117" t="str">
        <f>八王子市!$Y$9</f>
        <v>経常一般財源等</v>
      </c>
      <c r="BH4" s="117" t="str">
        <f>八王子市!$AG$9</f>
        <v>構成比</v>
      </c>
      <c r="BI4" s="117" t="str">
        <f>八王子市!$N$9</f>
        <v>決算額</v>
      </c>
      <c r="BJ4" s="117" t="str">
        <f>八王子市!$U$9</f>
        <v>構成比</v>
      </c>
      <c r="BK4" s="117" t="str">
        <f>八王子市!$Y$9</f>
        <v>経常一般財源等</v>
      </c>
      <c r="BL4" s="117" t="str">
        <f>八王子市!$AG$9</f>
        <v>構成比</v>
      </c>
      <c r="BM4" s="117" t="str">
        <f>八王子市!$N$9</f>
        <v>決算額</v>
      </c>
      <c r="BN4" s="117" t="str">
        <f>八王子市!$U$9</f>
        <v>構成比</v>
      </c>
      <c r="BO4" s="117" t="str">
        <f>八王子市!$Y$9</f>
        <v>経常一般財源等</v>
      </c>
      <c r="BP4" s="117" t="str">
        <f>八王子市!$AG$9</f>
        <v>構成比</v>
      </c>
      <c r="BQ4" s="117" t="str">
        <f>八王子市!$N$9</f>
        <v>決算額</v>
      </c>
      <c r="BR4" s="117" t="str">
        <f>八王子市!$U$9</f>
        <v>構成比</v>
      </c>
      <c r="BS4" s="117" t="str">
        <f>八王子市!$Y$9</f>
        <v>経常一般財源等</v>
      </c>
      <c r="BT4" s="117" t="str">
        <f>八王子市!$AG$9</f>
        <v>構成比</v>
      </c>
      <c r="BU4" s="117" t="str">
        <f>八王子市!$N$9</f>
        <v>決算額</v>
      </c>
      <c r="BV4" s="117" t="str">
        <f>八王子市!$U$9</f>
        <v>構成比</v>
      </c>
      <c r="BW4" s="117" t="str">
        <f>八王子市!$Y$9</f>
        <v>経常一般財源等</v>
      </c>
      <c r="BX4" s="117" t="str">
        <f>八王子市!$AG$9</f>
        <v>構成比</v>
      </c>
      <c r="BY4" s="117" t="str">
        <f>八王子市!$N$9</f>
        <v>決算額</v>
      </c>
      <c r="BZ4" s="117" t="str">
        <f>八王子市!$U$9</f>
        <v>構成比</v>
      </c>
      <c r="CA4" s="117" t="str">
        <f>八王子市!$Y$9</f>
        <v>経常一般財源等</v>
      </c>
      <c r="CB4" s="117" t="str">
        <f>八王子市!$AG$9</f>
        <v>構成比</v>
      </c>
      <c r="CC4" s="117" t="str">
        <f>八王子市!$N$9</f>
        <v>決算額</v>
      </c>
      <c r="CD4" s="117" t="str">
        <f>八王子市!$U$9</f>
        <v>構成比</v>
      </c>
      <c r="CE4" s="117" t="str">
        <f>八王子市!$Y$9</f>
        <v>経常一般財源等</v>
      </c>
      <c r="CF4" s="117" t="str">
        <f>八王子市!$AG$9</f>
        <v>構成比</v>
      </c>
      <c r="CG4" s="117" t="str">
        <f>八王子市!$N$9</f>
        <v>決算額</v>
      </c>
      <c r="CH4" s="117" t="str">
        <f>八王子市!$U$9</f>
        <v>構成比</v>
      </c>
      <c r="CI4" s="117" t="str">
        <f>八王子市!$Y$9</f>
        <v>経常一般財源等</v>
      </c>
      <c r="CJ4" s="117" t="str">
        <f>八王子市!$AG$9</f>
        <v>構成比</v>
      </c>
      <c r="CK4" s="117" t="str">
        <f>八王子市!$N$9</f>
        <v>決算額</v>
      </c>
      <c r="CL4" s="117" t="str">
        <f>八王子市!$U$9</f>
        <v>構成比</v>
      </c>
      <c r="CM4" s="117" t="str">
        <f>八王子市!$Y$9</f>
        <v>経常一般財源等</v>
      </c>
      <c r="CN4" s="117" t="str">
        <f>八王子市!$AG$9</f>
        <v>構成比</v>
      </c>
      <c r="CO4" s="117" t="str">
        <f>八王子市!$N$9</f>
        <v>決算額</v>
      </c>
      <c r="CP4" s="117" t="str">
        <f>八王子市!$U$9</f>
        <v>構成比</v>
      </c>
      <c r="CQ4" s="117" t="str">
        <f>八王子市!$Y$9</f>
        <v>経常一般財源等</v>
      </c>
      <c r="CR4" s="117" t="str">
        <f>八王子市!$AG$9</f>
        <v>構成比</v>
      </c>
      <c r="CS4" s="117" t="str">
        <f>八王子市!$N$9</f>
        <v>決算額</v>
      </c>
      <c r="CT4" s="117" t="str">
        <f>八王子市!$U$9</f>
        <v>構成比</v>
      </c>
      <c r="CU4" s="117" t="str">
        <f>八王子市!$Y$9</f>
        <v>経常一般財源等</v>
      </c>
      <c r="CV4" s="117" t="str">
        <f>八王子市!$AG$9</f>
        <v>構成比</v>
      </c>
      <c r="CW4" s="117" t="str">
        <f>八王子市!$N$9</f>
        <v>決算額</v>
      </c>
      <c r="CX4" s="117" t="str">
        <f>八王子市!$U$9</f>
        <v>構成比</v>
      </c>
      <c r="CY4" s="117" t="str">
        <f>八王子市!$Y$9</f>
        <v>経常一般財源等</v>
      </c>
      <c r="CZ4" s="117" t="str">
        <f>八王子市!$AG$9</f>
        <v>構成比</v>
      </c>
      <c r="DA4" s="117" t="str">
        <f>八王子市!$N$9</f>
        <v>決算額</v>
      </c>
      <c r="DB4" s="117" t="str">
        <f>八王子市!$U$9</f>
        <v>構成比</v>
      </c>
      <c r="DC4" s="117" t="str">
        <f>八王子市!$Y$9</f>
        <v>経常一般財源等</v>
      </c>
      <c r="DD4" s="117" t="str">
        <f>八王子市!$AG$9</f>
        <v>構成比</v>
      </c>
      <c r="DE4" s="117" t="str">
        <f>八王子市!$N$9</f>
        <v>決算額</v>
      </c>
      <c r="DF4" s="117" t="str">
        <f>八王子市!$U$9</f>
        <v>構成比</v>
      </c>
      <c r="DG4" s="117" t="str">
        <f>八王子市!$Y$9</f>
        <v>経常一般財源等</v>
      </c>
      <c r="DH4" s="117" t="str">
        <f>八王子市!$AG$9</f>
        <v>構成比</v>
      </c>
      <c r="DI4" s="117" t="str">
        <f>八王子市!$N$9</f>
        <v>決算額</v>
      </c>
      <c r="DJ4" s="117" t="str">
        <f>八王子市!$U$9</f>
        <v>構成比</v>
      </c>
      <c r="DK4" s="117" t="str">
        <f>八王子市!$Y$9</f>
        <v>経常一般財源等</v>
      </c>
      <c r="DL4" s="117" t="str">
        <f>八王子市!$AG$9</f>
        <v>構成比</v>
      </c>
      <c r="DM4" s="117" t="str">
        <f>八王子市!$N$9</f>
        <v>決算額</v>
      </c>
      <c r="DN4" s="117" t="str">
        <f>八王子市!$U$9</f>
        <v>構成比</v>
      </c>
      <c r="DO4" s="117" t="str">
        <f>八王子市!$Y$9</f>
        <v>経常一般財源等</v>
      </c>
      <c r="DP4" s="117" t="str">
        <f>八王子市!$AG$9</f>
        <v>構成比</v>
      </c>
      <c r="DQ4" s="117" t="str">
        <f>八王子市!$N$9</f>
        <v>決算額</v>
      </c>
      <c r="DR4" s="117" t="str">
        <f>八王子市!$U$9</f>
        <v>構成比</v>
      </c>
      <c r="DS4" s="117" t="str">
        <f>八王子市!$Y$9</f>
        <v>経常一般財源等</v>
      </c>
      <c r="DT4" s="117" t="str">
        <f>八王子市!$AG$9</f>
        <v>構成比</v>
      </c>
      <c r="DU4" s="117" t="str">
        <f>八王子市!$N$9</f>
        <v>決算額</v>
      </c>
      <c r="DV4" s="117" t="str">
        <f>八王子市!$U$9</f>
        <v>構成比</v>
      </c>
      <c r="DW4" s="117" t="str">
        <f>八王子市!$Y$9</f>
        <v>経常一般財源等</v>
      </c>
      <c r="DX4" s="117" t="str">
        <f>八王子市!$AG$9</f>
        <v>構成比</v>
      </c>
      <c r="DY4" s="117" t="str">
        <f>八王子市!$N$9</f>
        <v>決算額</v>
      </c>
      <c r="DZ4" s="117" t="str">
        <f>八王子市!$U$9</f>
        <v>構成比</v>
      </c>
      <c r="EA4" s="117" t="str">
        <f>八王子市!$Y$9</f>
        <v>経常一般財源等</v>
      </c>
      <c r="EB4" s="117" t="str">
        <f>八王子市!$AG$9</f>
        <v>構成比</v>
      </c>
      <c r="EC4" s="117" t="str">
        <f>八王子市!$N$9</f>
        <v>決算額</v>
      </c>
      <c r="ED4" s="117" t="str">
        <f>八王子市!$U$9</f>
        <v>構成比</v>
      </c>
      <c r="EE4" s="117" t="str">
        <f>八王子市!$Y$9</f>
        <v>経常一般財源等</v>
      </c>
      <c r="EF4" s="117" t="str">
        <f>八王子市!$AG$9</f>
        <v>構成比</v>
      </c>
      <c r="EG4" s="117" t="str">
        <f>八王子市!$N$9</f>
        <v>決算額</v>
      </c>
      <c r="EH4" s="117" t="str">
        <f>八王子市!$U$9</f>
        <v>構成比</v>
      </c>
      <c r="EI4" s="117" t="str">
        <f>八王子市!$Y$9</f>
        <v>経常一般財源等</v>
      </c>
      <c r="EJ4" s="117" t="str">
        <f>八王子市!$AG$9</f>
        <v>構成比</v>
      </c>
      <c r="EK4" s="117" t="str">
        <f>八王子市!$N$9</f>
        <v>決算額</v>
      </c>
      <c r="EL4" s="117" t="str">
        <f>八王子市!$U$9</f>
        <v>構成比</v>
      </c>
      <c r="EM4" s="117" t="str">
        <f>八王子市!$Y$9</f>
        <v>経常一般財源等</v>
      </c>
      <c r="EN4" s="117" t="str">
        <f>八王子市!$AG$9</f>
        <v>構成比</v>
      </c>
      <c r="EO4" s="117" t="str">
        <f>八王子市!$N$9</f>
        <v>決算額</v>
      </c>
      <c r="EP4" s="117" t="str">
        <f>八王子市!$U$9</f>
        <v>構成比</v>
      </c>
      <c r="EQ4" s="117" t="str">
        <f>八王子市!$Y$9</f>
        <v>経常一般財源等</v>
      </c>
      <c r="ER4" s="117" t="str">
        <f>八王子市!$AG$9</f>
        <v>構成比</v>
      </c>
      <c r="ES4" s="117" t="str">
        <f>八王子市!$N$9</f>
        <v>決算額</v>
      </c>
      <c r="ET4" s="117" t="str">
        <f>八王子市!$U$9</f>
        <v>構成比</v>
      </c>
      <c r="EU4" s="117" t="str">
        <f>八王子市!$Y$9</f>
        <v>経常一般財源等</v>
      </c>
      <c r="EV4" s="117" t="str">
        <f>八王子市!$AG$9</f>
        <v>構成比</v>
      </c>
      <c r="EW4" s="117" t="str">
        <f>八王子市!$N$9</f>
        <v>決算額</v>
      </c>
      <c r="EX4" s="117" t="str">
        <f>八王子市!$U$9</f>
        <v>構成比</v>
      </c>
      <c r="EY4" s="117" t="str">
        <f>八王子市!$Y$9</f>
        <v>経常一般財源等</v>
      </c>
      <c r="EZ4" s="117" t="str">
        <f>八王子市!$AG$9</f>
        <v>構成比</v>
      </c>
      <c r="FA4" s="117" t="str">
        <f>八王子市!$N$9</f>
        <v>決算額</v>
      </c>
      <c r="FB4" s="117" t="str">
        <f>八王子市!$U$9</f>
        <v>構成比</v>
      </c>
      <c r="FC4" s="117" t="str">
        <f>八王子市!$Y$9</f>
        <v>経常一般財源等</v>
      </c>
      <c r="FD4" s="117" t="str">
        <f>八王子市!$AG$9</f>
        <v>構成比</v>
      </c>
      <c r="FE4" s="117" t="str">
        <f>八王子市!$N$9</f>
        <v>決算額</v>
      </c>
      <c r="FF4" s="117" t="str">
        <f>八王子市!$U$9</f>
        <v>構成比</v>
      </c>
      <c r="FG4" s="117" t="str">
        <f>八王子市!$Y$9</f>
        <v>経常一般財源等</v>
      </c>
      <c r="FH4" s="117" t="str">
        <f>八王子市!$AG$9</f>
        <v>構成比</v>
      </c>
      <c r="FI4" s="117" t="str">
        <f>八王子市!$AX$14</f>
        <v>収入済額</v>
      </c>
      <c r="FJ4" s="117" t="str">
        <f>八王子市!$BF$14</f>
        <v>構成比</v>
      </c>
      <c r="FK4" s="115" t="str">
        <f>八王子市!$BK$14</f>
        <v>超過課税分</v>
      </c>
      <c r="FL4" s="117" t="str">
        <f>八王子市!$AX$14</f>
        <v>収入済額</v>
      </c>
      <c r="FM4" s="117" t="str">
        <f>八王子市!$BF$14</f>
        <v>構成比</v>
      </c>
      <c r="FN4" s="115" t="str">
        <f>八王子市!$BK$14</f>
        <v>超過課税分</v>
      </c>
      <c r="FO4" s="117" t="str">
        <f>八王子市!$AX$14</f>
        <v>収入済額</v>
      </c>
      <c r="FP4" s="117" t="str">
        <f>八王子市!$BF$14</f>
        <v>構成比</v>
      </c>
      <c r="FQ4" s="115" t="str">
        <f>八王子市!$BK$14</f>
        <v>超過課税分</v>
      </c>
      <c r="FR4" s="117" t="str">
        <f>八王子市!$AX$14</f>
        <v>収入済額</v>
      </c>
      <c r="FS4" s="117" t="str">
        <f>八王子市!$BF$14</f>
        <v>構成比</v>
      </c>
      <c r="FT4" s="115" t="str">
        <f>八王子市!$BK$14</f>
        <v>超過課税分</v>
      </c>
      <c r="FU4" s="117" t="str">
        <f>八王子市!$AX$14</f>
        <v>収入済額</v>
      </c>
      <c r="FV4" s="117" t="str">
        <f>八王子市!$BF$14</f>
        <v>構成比</v>
      </c>
      <c r="FW4" s="115" t="str">
        <f>八王子市!$BK$14</f>
        <v>超過課税分</v>
      </c>
      <c r="FX4" s="117" t="str">
        <f>八王子市!$AX$14</f>
        <v>収入済額</v>
      </c>
      <c r="FY4" s="117" t="str">
        <f>八王子市!$BF$14</f>
        <v>構成比</v>
      </c>
      <c r="FZ4" s="115" t="str">
        <f>八王子市!$BK$14</f>
        <v>超過課税分</v>
      </c>
      <c r="GA4" s="117" t="str">
        <f>八王子市!$AX$14</f>
        <v>収入済額</v>
      </c>
      <c r="GB4" s="117" t="str">
        <f>八王子市!$BF$14</f>
        <v>構成比</v>
      </c>
      <c r="GC4" s="115" t="str">
        <f>八王子市!$BK$14</f>
        <v>超過課税分</v>
      </c>
      <c r="GD4" s="117" t="str">
        <f>八王子市!$AX$14</f>
        <v>収入済額</v>
      </c>
      <c r="GE4" s="117" t="str">
        <f>八王子市!$BF$14</f>
        <v>構成比</v>
      </c>
      <c r="GF4" s="115" t="str">
        <f>八王子市!$BK$14</f>
        <v>超過課税分</v>
      </c>
      <c r="GG4" s="117" t="str">
        <f>八王子市!$AX$14</f>
        <v>収入済額</v>
      </c>
      <c r="GH4" s="117" t="str">
        <f>八王子市!$BF$14</f>
        <v>構成比</v>
      </c>
      <c r="GI4" s="115" t="str">
        <f>八王子市!$BK$14</f>
        <v>超過課税分</v>
      </c>
      <c r="GJ4" s="117" t="str">
        <f>八王子市!$AX$14</f>
        <v>収入済額</v>
      </c>
      <c r="GK4" s="117" t="str">
        <f>八王子市!$BF$14</f>
        <v>構成比</v>
      </c>
      <c r="GL4" s="115" t="str">
        <f>八王子市!$BK$14</f>
        <v>超過課税分</v>
      </c>
      <c r="GM4" s="117" t="str">
        <f>八王子市!$AX$14</f>
        <v>収入済額</v>
      </c>
      <c r="GN4" s="117" t="str">
        <f>八王子市!$BF$14</f>
        <v>構成比</v>
      </c>
      <c r="GO4" s="115" t="str">
        <f>八王子市!$BK$14</f>
        <v>超過課税分</v>
      </c>
      <c r="GP4" s="117" t="str">
        <f>八王子市!$AX$14</f>
        <v>収入済額</v>
      </c>
      <c r="GQ4" s="117" t="str">
        <f>八王子市!$BF$14</f>
        <v>構成比</v>
      </c>
      <c r="GR4" s="115" t="str">
        <f>八王子市!$BK$14</f>
        <v>超過課税分</v>
      </c>
      <c r="GS4" s="117" t="str">
        <f>八王子市!$AX$14</f>
        <v>収入済額</v>
      </c>
      <c r="GT4" s="117" t="str">
        <f>八王子市!$BF$14</f>
        <v>構成比</v>
      </c>
      <c r="GU4" s="115" t="str">
        <f>八王子市!$BK$14</f>
        <v>超過課税分</v>
      </c>
      <c r="GV4" s="117" t="str">
        <f>八王子市!$AX$14</f>
        <v>収入済額</v>
      </c>
      <c r="GW4" s="117" t="str">
        <f>八王子市!$BF$14</f>
        <v>構成比</v>
      </c>
      <c r="GX4" s="115" t="str">
        <f>八王子市!$BK$14</f>
        <v>超過課税分</v>
      </c>
      <c r="GY4" s="117" t="str">
        <f>八王子市!$AX$14</f>
        <v>収入済額</v>
      </c>
      <c r="GZ4" s="117" t="str">
        <f>八王子市!$BF$14</f>
        <v>構成比</v>
      </c>
      <c r="HA4" s="115" t="str">
        <f>八王子市!$BK$14</f>
        <v>超過課税分</v>
      </c>
      <c r="HB4" s="117" t="str">
        <f>八王子市!$AX$14</f>
        <v>収入済額</v>
      </c>
      <c r="HC4" s="117" t="str">
        <f>八王子市!$BF$14</f>
        <v>構成比</v>
      </c>
      <c r="HD4" s="115" t="str">
        <f>八王子市!$BK$14</f>
        <v>超過課税分</v>
      </c>
      <c r="HE4" s="117" t="str">
        <f>八王子市!$AX$14</f>
        <v>収入済額</v>
      </c>
      <c r="HF4" s="117" t="str">
        <f>八王子市!$BF$14</f>
        <v>構成比</v>
      </c>
      <c r="HG4" s="115" t="str">
        <f>八王子市!$BK$14</f>
        <v>超過課税分</v>
      </c>
      <c r="HH4" s="117" t="str">
        <f>八王子市!$AX$14</f>
        <v>収入済額</v>
      </c>
      <c r="HI4" s="117" t="str">
        <f>八王子市!$BF$14</f>
        <v>構成比</v>
      </c>
      <c r="HJ4" s="115" t="str">
        <f>八王子市!$BK$14</f>
        <v>超過課税分</v>
      </c>
      <c r="HK4" s="117" t="str">
        <f>八王子市!$AX$14</f>
        <v>収入済額</v>
      </c>
      <c r="HL4" s="117" t="str">
        <f>八王子市!$BF$14</f>
        <v>構成比</v>
      </c>
      <c r="HM4" s="115" t="str">
        <f>八王子市!$BK$14</f>
        <v>超過課税分</v>
      </c>
      <c r="HN4" s="117" t="str">
        <f>八王子市!$AX$14</f>
        <v>収入済額</v>
      </c>
      <c r="HO4" s="117" t="str">
        <f>八王子市!$BF$14</f>
        <v>構成比</v>
      </c>
      <c r="HP4" s="115" t="str">
        <f>八王子市!$BK$14</f>
        <v>超過課税分</v>
      </c>
      <c r="HQ4" s="117" t="str">
        <f>八王子市!$AX$14</f>
        <v>収入済額</v>
      </c>
      <c r="HR4" s="117" t="str">
        <f>八王子市!$BF$14</f>
        <v>構成比</v>
      </c>
      <c r="HS4" s="115" t="str">
        <f>八王子市!$BK$14</f>
        <v>超過課税分</v>
      </c>
      <c r="HT4" s="117" t="str">
        <f>八王子市!$AX$14</f>
        <v>収入済額</v>
      </c>
      <c r="HU4" s="117" t="str">
        <f>八王子市!$BF$14</f>
        <v>構成比</v>
      </c>
      <c r="HV4" s="115" t="str">
        <f>八王子市!$BK$14</f>
        <v>超過課税分</v>
      </c>
      <c r="HW4" s="117" t="str">
        <f>八王子市!$AX$14</f>
        <v>収入済額</v>
      </c>
      <c r="HX4" s="117" t="str">
        <f>八王子市!$BF$14</f>
        <v>構成比</v>
      </c>
      <c r="HY4" s="115" t="str">
        <f>八王子市!$BK$14</f>
        <v>超過課税分</v>
      </c>
      <c r="HZ4" s="117" t="str">
        <f>八王子市!BQ14</f>
        <v>旧新産</v>
      </c>
      <c r="IA4" s="117" t="str">
        <f>八王子市!BQ15</f>
        <v>旧工特</v>
      </c>
      <c r="IB4" s="117" t="str">
        <f>八王子市!BQ16</f>
        <v>低開発</v>
      </c>
      <c r="IC4" s="117" t="str">
        <f>八王子市!BQ17</f>
        <v>旧産炭</v>
      </c>
      <c r="ID4" s="117" t="str">
        <f>八王子市!BQ18</f>
        <v>山振</v>
      </c>
      <c r="IE4" s="117" t="str">
        <f>八王子市!BQ19</f>
        <v>過疎</v>
      </c>
      <c r="IF4" s="117" t="str">
        <f>八王子市!BQ20</f>
        <v>首都</v>
      </c>
      <c r="IG4" s="117" t="str">
        <f>八王子市!BQ21</f>
        <v>近畿</v>
      </c>
      <c r="IH4" s="117" t="str">
        <f>八王子市!BQ22</f>
        <v>中部</v>
      </c>
      <c r="II4" s="117" t="str">
        <f>八王子市!BQ23</f>
        <v>財政健全化等</v>
      </c>
      <c r="IJ4" s="117" t="str">
        <f>八王子市!BQ24</f>
        <v>指数表選定</v>
      </c>
      <c r="IK4" s="117" t="str">
        <f>八王子市!BQ25</f>
        <v>財源超過</v>
      </c>
      <c r="IL4" s="117" t="str">
        <f>八王子市!$CO$9</f>
        <v>平成２９年度(千円)</v>
      </c>
      <c r="IM4" s="117" t="str">
        <f>八王子市!$CY$9</f>
        <v>平成２８年度(千円)</v>
      </c>
      <c r="IN4" s="117" t="str">
        <f>八王子市!$CO$9</f>
        <v>平成２９年度(千円)</v>
      </c>
      <c r="IO4" s="117" t="str">
        <f>八王子市!$CY$9</f>
        <v>平成２８年度(千円)</v>
      </c>
      <c r="IP4" s="117" t="str">
        <f>八王子市!$CO$9</f>
        <v>平成２９年度(千円)</v>
      </c>
      <c r="IQ4" s="117" t="str">
        <f>八王子市!$CY$9</f>
        <v>平成２８年度(千円)</v>
      </c>
      <c r="IR4" s="117" t="str">
        <f>八王子市!$CO$9</f>
        <v>平成２９年度(千円)</v>
      </c>
      <c r="IS4" s="117" t="str">
        <f>八王子市!$CY$9</f>
        <v>平成２８年度(千円)</v>
      </c>
      <c r="IT4" s="117" t="str">
        <f>八王子市!$CO$9</f>
        <v>平成２９年度(千円)</v>
      </c>
      <c r="IU4" s="117" t="str">
        <f>八王子市!$CY$9</f>
        <v>平成２８年度(千円)</v>
      </c>
      <c r="IV4" s="117" t="str">
        <f>八王子市!$CO$9</f>
        <v>平成２９年度(千円)</v>
      </c>
      <c r="IW4" s="117" t="str">
        <f>八王子市!$CY$9</f>
        <v>平成２８年度(千円)</v>
      </c>
      <c r="IX4" s="117" t="str">
        <f>八王子市!$CO$9</f>
        <v>平成２９年度(千円)</v>
      </c>
      <c r="IY4" s="117" t="str">
        <f>八王子市!$CY$9</f>
        <v>平成２８年度(千円)</v>
      </c>
      <c r="IZ4" s="117" t="str">
        <f>八王子市!$CO$9</f>
        <v>平成２９年度(千円)</v>
      </c>
      <c r="JA4" s="117" t="str">
        <f>八王子市!$CY$9</f>
        <v>平成２８年度(千円)</v>
      </c>
      <c r="JB4" s="117" t="str">
        <f>八王子市!$CO$9</f>
        <v>平成２９年度(千円)</v>
      </c>
      <c r="JC4" s="117" t="str">
        <f>八王子市!$CY$9</f>
        <v>平成２８年度(千円)</v>
      </c>
      <c r="JD4" s="117" t="str">
        <f>八王子市!$CO$9</f>
        <v>平成２９年度(千円)</v>
      </c>
      <c r="JE4" s="117" t="str">
        <f>八王子市!$CY$9</f>
        <v>平成２８年度(千円)</v>
      </c>
      <c r="JF4" s="117" t="str">
        <f>八王子市!$CO$21</f>
        <v>職員数(人)</v>
      </c>
      <c r="JG4" s="117" t="str">
        <f>八王子市!$CT$21</f>
        <v>給料月額
(百円)</v>
      </c>
      <c r="JH4" s="117" t="str">
        <f>八王子市!$CZ$21</f>
        <v>一人当たり平均
給料月額(百円)</v>
      </c>
      <c r="JI4" s="117" t="str">
        <f>八王子市!$CO$21</f>
        <v>職員数(人)</v>
      </c>
      <c r="JJ4" s="117" t="str">
        <f>八王子市!$CT$21</f>
        <v>給料月額
(百円)</v>
      </c>
      <c r="JK4" s="117" t="str">
        <f>八王子市!$CZ$21</f>
        <v>一人当たり平均
給料月額(百円)</v>
      </c>
      <c r="JL4" s="117" t="str">
        <f>八王子市!$CO$21</f>
        <v>職員数(人)</v>
      </c>
      <c r="JM4" s="117" t="str">
        <f>八王子市!$CT$21</f>
        <v>給料月額
(百円)</v>
      </c>
      <c r="JN4" s="117" t="str">
        <f>八王子市!$CZ$21</f>
        <v>一人当たり平均
給料月額(百円)</v>
      </c>
      <c r="JO4" s="117" t="str">
        <f>八王子市!$CO$21</f>
        <v>職員数(人)</v>
      </c>
      <c r="JP4" s="117" t="str">
        <f>八王子市!$CT$21</f>
        <v>給料月額
(百円)</v>
      </c>
      <c r="JQ4" s="117" t="str">
        <f>八王子市!$CZ$21</f>
        <v>一人当たり平均
給料月額(百円)</v>
      </c>
      <c r="JR4" s="117" t="str">
        <f>八王子市!$CO$21</f>
        <v>職員数(人)</v>
      </c>
      <c r="JS4" s="117" t="str">
        <f>八王子市!$CT$21</f>
        <v>給料月額
(百円)</v>
      </c>
      <c r="JT4" s="117" t="str">
        <f>八王子市!$CZ$21</f>
        <v>一人当たり平均
給料月額(百円)</v>
      </c>
      <c r="JU4" s="117" t="str">
        <f>八王子市!$CO$21</f>
        <v>職員数(人)</v>
      </c>
      <c r="JV4" s="117" t="str">
        <f>八王子市!$CT$21</f>
        <v>給料月額
(百円)</v>
      </c>
      <c r="JW4" s="117" t="str">
        <f>八王子市!$CZ$21</f>
        <v>一人当たり平均
給料月額(百円)</v>
      </c>
      <c r="JX4" s="115" t="str">
        <f>八王子市!BX29</f>
        <v>ラスパイレス指数</v>
      </c>
      <c r="JY4" s="117" t="str">
        <f>八王子市!BQ32</f>
        <v>議員公務災害</v>
      </c>
      <c r="JZ4" s="117" t="str">
        <f>八王子市!BQ33</f>
        <v>非常勤公務災害</v>
      </c>
      <c r="KA4" s="117" t="str">
        <f>八王子市!BQ34</f>
        <v>退職手当</v>
      </c>
      <c r="KB4" s="117" t="str">
        <f>八王子市!BQ35</f>
        <v>事務機共同</v>
      </c>
      <c r="KC4" s="117" t="str">
        <f>八王子市!BQ36</f>
        <v>税務事務</v>
      </c>
      <c r="KD4" s="117" t="str">
        <f>八王子市!BQ37</f>
        <v>老人福祉</v>
      </c>
      <c r="KE4" s="117" t="str">
        <f>八王子市!BQ38</f>
        <v>伝染病</v>
      </c>
      <c r="KF4" s="117" t="str">
        <f>八王子市!BX32</f>
        <v>し尿処理</v>
      </c>
      <c r="KG4" s="117" t="str">
        <f>八王子市!BX33</f>
        <v>ごみ処理</v>
      </c>
      <c r="KH4" s="117" t="str">
        <f>八王子市!BX34</f>
        <v>火葬場</v>
      </c>
      <c r="KI4" s="117" t="str">
        <f>八王子市!BX35</f>
        <v>常備消防</v>
      </c>
      <c r="KJ4" s="117" t="str">
        <f>八王子市!BX36</f>
        <v>小学校</v>
      </c>
      <c r="KK4" s="117" t="str">
        <f>八王子市!BX37</f>
        <v>中学校</v>
      </c>
      <c r="KL4" s="117" t="str">
        <f>八王子市!BX38</f>
        <v>その他</v>
      </c>
      <c r="KM4" s="117" t="str">
        <f>八王子市!$CO$30</f>
        <v>定数</v>
      </c>
      <c r="KN4" s="117" t="str">
        <f>八王子市!$CT$30</f>
        <v>適用開始年月日</v>
      </c>
      <c r="KO4" s="117" t="str">
        <f>八王子市!$CZ$30</f>
        <v>一人当たり平均給料
（報酬）月額（百円）</v>
      </c>
      <c r="KP4" s="117" t="str">
        <f>八王子市!$CO$30</f>
        <v>定数</v>
      </c>
      <c r="KQ4" s="117" t="str">
        <f>八王子市!$CT$30</f>
        <v>適用開始年月日</v>
      </c>
      <c r="KR4" s="117" t="str">
        <f>八王子市!$CZ$30</f>
        <v>一人当たり平均給料
（報酬）月額（百円）</v>
      </c>
      <c r="KS4" s="117" t="str">
        <f>八王子市!$CO$30</f>
        <v>定数</v>
      </c>
      <c r="KT4" s="117" t="str">
        <f>八王子市!$CT$30</f>
        <v>適用開始年月日</v>
      </c>
      <c r="KU4" s="117" t="str">
        <f>八王子市!$CZ$30</f>
        <v>一人当たり平均給料
（報酬）月額（百円）</v>
      </c>
      <c r="KV4" s="117" t="str">
        <f>八王子市!$CO$30</f>
        <v>定数</v>
      </c>
      <c r="KW4" s="117" t="str">
        <f>八王子市!$CT$30</f>
        <v>適用開始年月日</v>
      </c>
      <c r="KX4" s="117" t="str">
        <f>八王子市!$CZ$30</f>
        <v>一人当たり平均給料
（報酬）月額（百円）</v>
      </c>
      <c r="KY4" s="117" t="str">
        <f>八王子市!$CO$30</f>
        <v>定数</v>
      </c>
      <c r="KZ4" s="117" t="str">
        <f>八王子市!$CT$30</f>
        <v>適用開始年月日</v>
      </c>
      <c r="LA4" s="117" t="str">
        <f>八王子市!$CZ$30</f>
        <v>一人当たり平均給料
（報酬）月額（百円）</v>
      </c>
      <c r="LB4" s="117" t="str">
        <f>八王子市!$CO$30</f>
        <v>定数</v>
      </c>
      <c r="LC4" s="117" t="str">
        <f>八王子市!$CT$30</f>
        <v>適用開始年月日</v>
      </c>
      <c r="LD4" s="117" t="str">
        <f>八王子市!$CZ$30</f>
        <v>一人当たり平均給料
（報酬）月額（百円）</v>
      </c>
      <c r="LE4" s="117" t="str">
        <f>八王子市!$B$49</f>
        <v>人件費</v>
      </c>
      <c r="LF4" s="117" t="str">
        <f>八王子市!$C$50</f>
        <v>うち職員給</v>
      </c>
      <c r="LG4" s="117" t="str">
        <f>八王子市!$B$51</f>
        <v>扶助費</v>
      </c>
      <c r="LH4" s="117" t="str">
        <f>八王子市!$B$52</f>
        <v>公債費</v>
      </c>
      <c r="LI4" s="117" t="str">
        <f>八王子市!$J$53</f>
        <v>元金</v>
      </c>
      <c r="LJ4" s="117" t="str">
        <f>八王子市!$J$54</f>
        <v>利子</v>
      </c>
      <c r="LK4" s="115" t="str">
        <f>八王子市!$C$55</f>
        <v>一時借入金利子</v>
      </c>
      <c r="LL4" s="117" t="str">
        <f>八王子市!$B$56</f>
        <v>(義務的経費計)</v>
      </c>
      <c r="LM4" s="117" t="str">
        <f>八王子市!$B$57</f>
        <v>物件費</v>
      </c>
      <c r="LN4" s="117" t="str">
        <f>八王子市!$B$58</f>
        <v>維持補修費</v>
      </c>
      <c r="LO4" s="117" t="str">
        <f>八王子市!$B$59</f>
        <v>補助費等</v>
      </c>
      <c r="LP4" s="117" t="str">
        <f>八王子市!$C$60</f>
        <v>うち一部事務組合負担金</v>
      </c>
      <c r="LQ4" s="117" t="str">
        <f>八王子市!$B$61</f>
        <v>繰出金</v>
      </c>
      <c r="LR4" s="117" t="str">
        <f>八王子市!$B$62</f>
        <v>積立金</v>
      </c>
      <c r="LS4" s="117" t="str">
        <f>八王子市!$B$63</f>
        <v>投資・出資金・貸付金</v>
      </c>
      <c r="LT4" s="117" t="str">
        <f>八王子市!$B$64</f>
        <v>前年度繰上充用金</v>
      </c>
      <c r="LU4" s="117" t="str">
        <f>八王子市!$B$65</f>
        <v>投資的経費</v>
      </c>
      <c r="LV4" s="117" t="str">
        <f>八王子市!$C$66</f>
        <v>うち人件費</v>
      </c>
      <c r="LW4" s="117" t="str">
        <f>八王子市!$C$67</f>
        <v>普通建設事業費</v>
      </c>
      <c r="LX4" s="117" t="str">
        <f>八王子市!$D$68</f>
        <v>うち補助</v>
      </c>
      <c r="LY4" s="117" t="str">
        <f>八王子市!$D$69</f>
        <v>うち単独</v>
      </c>
      <c r="LZ4" s="117" t="str">
        <f>八王子市!$C$70</f>
        <v>災害復旧事業費</v>
      </c>
      <c r="MA4" s="117" t="str">
        <f>八王子市!$C$71</f>
        <v>失業対策事業費</v>
      </c>
      <c r="MB4" s="117" t="str">
        <f>八王子市!$B$72</f>
        <v>歳出合計</v>
      </c>
      <c r="MC4" s="117" t="str">
        <f>八王子市!$B$49</f>
        <v>人件費</v>
      </c>
      <c r="MD4" s="117" t="str">
        <f>八王子市!$C$50</f>
        <v>うち職員給</v>
      </c>
      <c r="ME4" s="117" t="str">
        <f>八王子市!$B$51</f>
        <v>扶助費</v>
      </c>
      <c r="MF4" s="117" t="str">
        <f>八王子市!$B$52</f>
        <v>公債費</v>
      </c>
      <c r="MG4" s="117" t="str">
        <f>八王子市!$J$53</f>
        <v>元金</v>
      </c>
      <c r="MH4" s="117" t="str">
        <f>八王子市!$J$54</f>
        <v>利子</v>
      </c>
      <c r="MI4" s="115" t="str">
        <f>八王子市!$C$55</f>
        <v>一時借入金利子</v>
      </c>
      <c r="MJ4" s="117" t="str">
        <f>八王子市!$B$56</f>
        <v>(義務的経費計)</v>
      </c>
      <c r="MK4" s="117" t="str">
        <f>八王子市!$B$57</f>
        <v>物件費</v>
      </c>
      <c r="ML4" s="117" t="str">
        <f>八王子市!$B$58</f>
        <v>維持補修費</v>
      </c>
      <c r="MM4" s="117" t="str">
        <f>八王子市!$B$59</f>
        <v>補助費等</v>
      </c>
      <c r="MN4" s="117" t="str">
        <f>八王子市!$C$60</f>
        <v>うち一部事務組合負担金</v>
      </c>
      <c r="MO4" s="117" t="str">
        <f>八王子市!$B$61</f>
        <v>繰出金</v>
      </c>
      <c r="MP4" s="117" t="str">
        <f>八王子市!$B$62</f>
        <v>積立金</v>
      </c>
      <c r="MQ4" s="117" t="str">
        <f>八王子市!$B$63</f>
        <v>投資・出資金・貸付金</v>
      </c>
      <c r="MR4" s="117" t="str">
        <f>八王子市!$B$64</f>
        <v>前年度繰上充用金</v>
      </c>
      <c r="MS4" s="117" t="str">
        <f>八王子市!$B$65</f>
        <v>投資的経費</v>
      </c>
      <c r="MT4" s="117" t="str">
        <f>八王子市!$C$66</f>
        <v>うち人件費</v>
      </c>
      <c r="MU4" s="117" t="str">
        <f>八王子市!$C$67</f>
        <v>普通建設事業費</v>
      </c>
      <c r="MV4" s="117" t="str">
        <f>八王子市!$D$68</f>
        <v>うち補助</v>
      </c>
      <c r="MW4" s="117" t="str">
        <f>八王子市!$D$69</f>
        <v>うち単独</v>
      </c>
      <c r="MX4" s="117" t="str">
        <f>八王子市!$C$70</f>
        <v>災害復旧事業費</v>
      </c>
      <c r="MY4" s="117" t="str">
        <f>八王子市!$C$71</f>
        <v>失業対策事業費</v>
      </c>
      <c r="MZ4" s="117" t="str">
        <f>八王子市!$B$72</f>
        <v>歳出合計</v>
      </c>
      <c r="NA4" s="117" t="str">
        <f>八王子市!$B$49</f>
        <v>人件費</v>
      </c>
      <c r="NB4" s="117" t="str">
        <f>八王子市!$C$50</f>
        <v>うち職員給</v>
      </c>
      <c r="NC4" s="117" t="str">
        <f>八王子市!$B$51</f>
        <v>扶助費</v>
      </c>
      <c r="ND4" s="117" t="str">
        <f>八王子市!$B$52</f>
        <v>公債費</v>
      </c>
      <c r="NE4" s="117" t="str">
        <f>八王子市!$J$53</f>
        <v>元金</v>
      </c>
      <c r="NF4" s="117" t="str">
        <f>八王子市!$J$54</f>
        <v>利子</v>
      </c>
      <c r="NG4" s="115" t="str">
        <f>八王子市!$C$55</f>
        <v>一時借入金利子</v>
      </c>
      <c r="NH4" s="117" t="str">
        <f>八王子市!$B$56</f>
        <v>(義務的経費計)</v>
      </c>
      <c r="NI4" s="117" t="str">
        <f>八王子市!$B$57</f>
        <v>物件費</v>
      </c>
      <c r="NJ4" s="117" t="str">
        <f>八王子市!$B$58</f>
        <v>維持補修費</v>
      </c>
      <c r="NK4" s="117" t="str">
        <f>八王子市!$B$59</f>
        <v>補助費等</v>
      </c>
      <c r="NL4" s="117" t="str">
        <f>八王子市!$C$60</f>
        <v>うち一部事務組合負担金</v>
      </c>
      <c r="NM4" s="117" t="str">
        <f>八王子市!$B$61</f>
        <v>繰出金</v>
      </c>
      <c r="NN4" s="117" t="str">
        <f>八王子市!$B$62</f>
        <v>積立金</v>
      </c>
      <c r="NO4" s="117" t="str">
        <f>八王子市!$B$63</f>
        <v>投資・出資金・貸付金</v>
      </c>
      <c r="NP4" s="117" t="str">
        <f>八王子市!$B$64</f>
        <v>前年度繰上充用金</v>
      </c>
      <c r="NQ4" s="117" t="str">
        <f>八王子市!$B$65</f>
        <v>投資的経費</v>
      </c>
      <c r="NR4" s="117" t="str">
        <f>八王子市!$C$66</f>
        <v>うち人件費</v>
      </c>
      <c r="NS4" s="117" t="str">
        <f>八王子市!$C$67</f>
        <v>普通建設事業費</v>
      </c>
      <c r="NT4" s="117" t="str">
        <f>八王子市!$D$68</f>
        <v>うち補助</v>
      </c>
      <c r="NU4" s="117" t="str">
        <f>八王子市!$D$69</f>
        <v>うち単独</v>
      </c>
      <c r="NV4" s="117" t="str">
        <f>八王子市!$C$70</f>
        <v>災害復旧事業費</v>
      </c>
      <c r="NW4" s="117" t="str">
        <f>八王子市!$C$71</f>
        <v>失業対策事業費</v>
      </c>
      <c r="NX4" s="117" t="str">
        <f>八王子市!$B$72</f>
        <v>歳出合計</v>
      </c>
      <c r="NY4" s="117" t="str">
        <f>八王子市!$B$49</f>
        <v>人件費</v>
      </c>
      <c r="NZ4" s="117" t="str">
        <f>八王子市!$C$50</f>
        <v>うち職員給</v>
      </c>
      <c r="OA4" s="117" t="str">
        <f>八王子市!$B$51</f>
        <v>扶助費</v>
      </c>
      <c r="OB4" s="117" t="str">
        <f>八王子市!$B$52</f>
        <v>公債費</v>
      </c>
      <c r="OC4" s="117" t="str">
        <f>八王子市!$J$53</f>
        <v>元金</v>
      </c>
      <c r="OD4" s="117" t="str">
        <f>八王子市!$J$54</f>
        <v>利子</v>
      </c>
      <c r="OE4" s="115" t="str">
        <f>八王子市!$C$55</f>
        <v>一時借入金利子</v>
      </c>
      <c r="OF4" s="117" t="str">
        <f>八王子市!$B$56</f>
        <v>(義務的経費計)</v>
      </c>
      <c r="OG4" s="117" t="str">
        <f>八王子市!$B$57</f>
        <v>物件費</v>
      </c>
      <c r="OH4" s="117" t="str">
        <f>八王子市!$B$58</f>
        <v>維持補修費</v>
      </c>
      <c r="OI4" s="117" t="str">
        <f>八王子市!$B$59</f>
        <v>補助費等</v>
      </c>
      <c r="OJ4" s="117" t="str">
        <f>八王子市!$C$60</f>
        <v>うち一部事務組合負担金</v>
      </c>
      <c r="OK4" s="117" t="str">
        <f>八王子市!$B$61</f>
        <v>繰出金</v>
      </c>
      <c r="OL4" s="117" t="str">
        <f>八王子市!$B$62</f>
        <v>積立金</v>
      </c>
      <c r="OM4" s="117" t="str">
        <f>八王子市!$B$63</f>
        <v>投資・出資金・貸付金</v>
      </c>
      <c r="ON4" s="117" t="str">
        <f>八王子市!$B$64</f>
        <v>前年度繰上充用金</v>
      </c>
      <c r="OO4" s="117" t="str">
        <f>八王子市!$B$65</f>
        <v>投資的経費</v>
      </c>
      <c r="OP4" s="117" t="str">
        <f>八王子市!$C$66</f>
        <v>うち人件費</v>
      </c>
      <c r="OQ4" s="117" t="str">
        <f>八王子市!$C$67</f>
        <v>普通建設事業費</v>
      </c>
      <c r="OR4" s="117" t="str">
        <f>八王子市!$D$68</f>
        <v>うち補助</v>
      </c>
      <c r="OS4" s="117" t="str">
        <f>八王子市!$D$69</f>
        <v>うち単独</v>
      </c>
      <c r="OT4" s="117" t="str">
        <f>八王子市!$C$70</f>
        <v>災害復旧事業費</v>
      </c>
      <c r="OU4" s="117" t="str">
        <f>八王子市!$C$71</f>
        <v>失業対策事業費</v>
      </c>
      <c r="OV4" s="117" t="str">
        <f>八王子市!$B$72</f>
        <v>歳出合計</v>
      </c>
      <c r="OW4" s="117" t="str">
        <f>八王子市!$B$49</f>
        <v>人件費</v>
      </c>
      <c r="OX4" s="117" t="str">
        <f>八王子市!$C$50</f>
        <v>うち職員給</v>
      </c>
      <c r="OY4" s="117" t="str">
        <f>八王子市!$B$51</f>
        <v>扶助費</v>
      </c>
      <c r="OZ4" s="117" t="str">
        <f>八王子市!$B$52</f>
        <v>公債費</v>
      </c>
      <c r="PA4" s="117" t="str">
        <f>八王子市!$J$53</f>
        <v>元金</v>
      </c>
      <c r="PB4" s="117" t="str">
        <f>八王子市!$J$54</f>
        <v>利子</v>
      </c>
      <c r="PC4" s="115" t="str">
        <f>八王子市!$C$55</f>
        <v>一時借入金利子</v>
      </c>
      <c r="PD4" s="117" t="str">
        <f>八王子市!$B$56</f>
        <v>(義務的経費計)</v>
      </c>
      <c r="PE4" s="117" t="str">
        <f>八王子市!$B$57</f>
        <v>物件費</v>
      </c>
      <c r="PF4" s="117" t="str">
        <f>八王子市!$B$58</f>
        <v>維持補修費</v>
      </c>
      <c r="PG4" s="117" t="str">
        <f>八王子市!$B$59</f>
        <v>補助費等</v>
      </c>
      <c r="PH4" s="117" t="str">
        <f>八王子市!$C$60</f>
        <v>うち一部事務組合負担金</v>
      </c>
      <c r="PI4" s="117" t="str">
        <f>八王子市!$B$61</f>
        <v>繰出金</v>
      </c>
      <c r="PJ4" s="117" t="str">
        <f>八王子市!$B$62</f>
        <v>積立金</v>
      </c>
      <c r="PK4" s="117" t="str">
        <f>八王子市!$B$63</f>
        <v>投資・出資金・貸付金</v>
      </c>
      <c r="PL4" s="117" t="str">
        <f>八王子市!$B$64</f>
        <v>前年度繰上充用金</v>
      </c>
      <c r="PM4" s="117" t="str">
        <f>八王子市!$B$65</f>
        <v>投資的経費</v>
      </c>
      <c r="PN4" s="117" t="str">
        <f>八王子市!$C$66</f>
        <v>うち人件費</v>
      </c>
      <c r="PO4" s="117" t="str">
        <f>八王子市!$C$67</f>
        <v>普通建設事業費</v>
      </c>
      <c r="PP4" s="117" t="str">
        <f>八王子市!$D$68</f>
        <v>うち補助</v>
      </c>
      <c r="PQ4" s="117" t="str">
        <f>八王子市!$D$69</f>
        <v>うち単独</v>
      </c>
      <c r="PR4" s="117" t="str">
        <f>八王子市!$C$70</f>
        <v>災害復旧事業費</v>
      </c>
      <c r="PS4" s="117" t="str">
        <f>八王子市!$C$71</f>
        <v>失業対策事業費</v>
      </c>
      <c r="PT4" s="117" t="str">
        <f>八王子市!$B$72</f>
        <v>歳出合計</v>
      </c>
      <c r="PU4" s="119" t="str">
        <f>八王子市!AH65</f>
        <v>経常経費充当一般財源等計</v>
      </c>
      <c r="PV4" s="133" t="str">
        <f>八王子市!AH67</f>
        <v>経 常 収 支 比 率</v>
      </c>
      <c r="PW4" s="119" t="str">
        <f>八王子市!AL69&amp;八王子市!AL70</f>
        <v>(減収補塡債(特例分)　及び臨時財政対策債除く)</v>
      </c>
      <c r="PX4" s="119" t="str">
        <f>八王子市!AH71</f>
        <v>歳 入 一 般 財 源 等</v>
      </c>
      <c r="PY4" s="117" t="str">
        <f>八王子市!AW50</f>
        <v>議会費</v>
      </c>
      <c r="PZ4" s="117" t="str">
        <f>八王子市!AW51</f>
        <v>総務費</v>
      </c>
      <c r="QA4" s="117" t="str">
        <f>八王子市!AW52</f>
        <v>民生費</v>
      </c>
      <c r="QB4" s="117" t="str">
        <f>八王子市!AW53</f>
        <v>衛生費</v>
      </c>
      <c r="QC4" s="117" t="str">
        <f>八王子市!AW54</f>
        <v>労働費</v>
      </c>
      <c r="QD4" s="117" t="str">
        <f>八王子市!AW55</f>
        <v>農林水産業費</v>
      </c>
      <c r="QE4" s="115" t="str">
        <f>八王子市!AW56</f>
        <v>商工費</v>
      </c>
      <c r="QF4" s="117" t="str">
        <f>八王子市!AW57</f>
        <v>土木費</v>
      </c>
      <c r="QG4" s="117" t="str">
        <f>八王子市!AW58</f>
        <v>消防費</v>
      </c>
      <c r="QH4" s="117" t="str">
        <f>八王子市!AW59</f>
        <v>教育費</v>
      </c>
      <c r="QI4" s="117" t="str">
        <f>八王子市!AW60</f>
        <v>災害復旧費</v>
      </c>
      <c r="QJ4" s="117" t="str">
        <f>八王子市!AW61</f>
        <v>公債費</v>
      </c>
      <c r="QK4" s="117" t="str">
        <f>八王子市!AW62</f>
        <v>諸支出金</v>
      </c>
      <c r="QL4" s="117" t="str">
        <f>八王子市!AW63</f>
        <v>前年度繰上充用金</v>
      </c>
      <c r="QM4" s="117" t="str">
        <f>八王子市!AW64</f>
        <v>歳出合計</v>
      </c>
      <c r="QN4" s="117" t="str">
        <f>八王子市!AW50</f>
        <v>議会費</v>
      </c>
      <c r="QO4" s="117" t="str">
        <f>八王子市!AW51</f>
        <v>総務費</v>
      </c>
      <c r="QP4" s="117" t="str">
        <f>八王子市!AW52</f>
        <v>民生費</v>
      </c>
      <c r="QQ4" s="117" t="str">
        <f>八王子市!AW53</f>
        <v>衛生費</v>
      </c>
      <c r="QR4" s="117" t="str">
        <f>八王子市!AW54</f>
        <v>労働費</v>
      </c>
      <c r="QS4" s="117" t="str">
        <f>八王子市!AW55</f>
        <v>農林水産業費</v>
      </c>
      <c r="QT4" s="115" t="str">
        <f>八王子市!AW56</f>
        <v>商工費</v>
      </c>
      <c r="QU4" s="117" t="str">
        <f>八王子市!AW57</f>
        <v>土木費</v>
      </c>
      <c r="QV4" s="117" t="str">
        <f>八王子市!AW58</f>
        <v>消防費</v>
      </c>
      <c r="QW4" s="117" t="str">
        <f>八王子市!AW59</f>
        <v>教育費</v>
      </c>
      <c r="QX4" s="117" t="str">
        <f>八王子市!AW60</f>
        <v>災害復旧費</v>
      </c>
      <c r="QY4" s="117" t="str">
        <f>八王子市!AW61</f>
        <v>公債費</v>
      </c>
      <c r="QZ4" s="117" t="str">
        <f>八王子市!AW62</f>
        <v>諸支出金</v>
      </c>
      <c r="RA4" s="117" t="str">
        <f>八王子市!AW63</f>
        <v>前年度繰上充用金</v>
      </c>
      <c r="RB4" s="117" t="str">
        <f>八王子市!AW64</f>
        <v>歳出合計</v>
      </c>
      <c r="RC4" s="117" t="str">
        <f>八王子市!AW50</f>
        <v>議会費</v>
      </c>
      <c r="RD4" s="117" t="str">
        <f>八王子市!AW51</f>
        <v>総務費</v>
      </c>
      <c r="RE4" s="117" t="str">
        <f>八王子市!AW52</f>
        <v>民生費</v>
      </c>
      <c r="RF4" s="117" t="str">
        <f>八王子市!AW53</f>
        <v>衛生費</v>
      </c>
      <c r="RG4" s="117" t="str">
        <f>八王子市!AW54</f>
        <v>労働費</v>
      </c>
      <c r="RH4" s="117" t="str">
        <f>八王子市!AW55</f>
        <v>農林水産業費</v>
      </c>
      <c r="RI4" s="115" t="str">
        <f>八王子市!AW56</f>
        <v>商工費</v>
      </c>
      <c r="RJ4" s="117" t="str">
        <f>八王子市!AW57</f>
        <v>土木費</v>
      </c>
      <c r="RK4" s="117" t="str">
        <f>八王子市!AW58</f>
        <v>消防費</v>
      </c>
      <c r="RL4" s="117" t="str">
        <f>八王子市!AW59</f>
        <v>教育費</v>
      </c>
      <c r="RM4" s="117" t="str">
        <f>八王子市!AW60</f>
        <v>災害復旧費</v>
      </c>
      <c r="RN4" s="117" t="str">
        <f>八王子市!AW61</f>
        <v>公債費</v>
      </c>
      <c r="RO4" s="117" t="str">
        <f>八王子市!AW62</f>
        <v>諸支出金</v>
      </c>
      <c r="RP4" s="117" t="str">
        <f>八王子市!AW63</f>
        <v>前年度繰上充用金</v>
      </c>
      <c r="RQ4" s="117" t="str">
        <f>八王子市!AW64</f>
        <v>歳出合計</v>
      </c>
      <c r="RR4" s="117" t="str">
        <f>八王子市!AW50</f>
        <v>議会費</v>
      </c>
      <c r="RS4" s="117" t="str">
        <f>八王子市!AW51</f>
        <v>総務費</v>
      </c>
      <c r="RT4" s="117" t="str">
        <f>八王子市!AW52</f>
        <v>民生費</v>
      </c>
      <c r="RU4" s="117" t="str">
        <f>八王子市!AW53</f>
        <v>衛生費</v>
      </c>
      <c r="RV4" s="117" t="str">
        <f>八王子市!AW54</f>
        <v>労働費</v>
      </c>
      <c r="RW4" s="117" t="str">
        <f>八王子市!AW55</f>
        <v>農林水産業費</v>
      </c>
      <c r="RX4" s="115" t="str">
        <f>八王子市!AW56</f>
        <v>商工費</v>
      </c>
      <c r="RY4" s="117" t="str">
        <f>八王子市!AW57</f>
        <v>土木費</v>
      </c>
      <c r="RZ4" s="117" t="str">
        <f>八王子市!AW58</f>
        <v>消防費</v>
      </c>
      <c r="SA4" s="117" t="str">
        <f>八王子市!AW59</f>
        <v>教育費</v>
      </c>
      <c r="SB4" s="117" t="str">
        <f>八王子市!AW60</f>
        <v>災害復旧費</v>
      </c>
      <c r="SC4" s="117" t="str">
        <f>八王子市!AW61</f>
        <v>公債費</v>
      </c>
      <c r="SD4" s="117" t="str">
        <f>八王子市!AW62</f>
        <v>諸支出金</v>
      </c>
      <c r="SE4" s="117" t="str">
        <f>八王子市!AW63</f>
        <v>前年度繰上充用金</v>
      </c>
      <c r="SF4" s="117" t="str">
        <f>八王子市!AW64</f>
        <v>歳出合計</v>
      </c>
      <c r="SG4" s="117" t="str">
        <f>八王子市!AY66</f>
        <v>合計</v>
      </c>
      <c r="SH4" s="288"/>
      <c r="SI4" s="288"/>
      <c r="SJ4" s="288"/>
      <c r="SK4" s="288"/>
      <c r="SL4" s="288"/>
      <c r="SM4" s="288"/>
      <c r="SN4" s="117" t="str">
        <f>八王子市!BN66</f>
        <v>実 質 収 支</v>
      </c>
      <c r="SO4" s="117" t="str">
        <f>八王子市!BN67</f>
        <v>再差引収支</v>
      </c>
      <c r="SP4" s="117" t="str">
        <f>八王子市!BN68</f>
        <v>加入世帯数(世帯)</v>
      </c>
      <c r="SQ4" s="117" t="str">
        <f>八王子市!BN69</f>
        <v>被保険者数(人)</v>
      </c>
      <c r="SR4" s="117" t="str">
        <f>八王子市!BN70&amp;八王子市!BS70</f>
        <v>被保険者
１人当り保険税(料)収入額</v>
      </c>
      <c r="SS4" s="117" t="str">
        <f>八王子市!BN70&amp;八王子市!BS71</f>
        <v>被保険者
１人当り国庫支出金</v>
      </c>
      <c r="ST4" s="117" t="str">
        <f>八王子市!BN70&amp;八王子市!BS72</f>
        <v>被保険者
１人当り保険給付費</v>
      </c>
      <c r="SU4" s="117" t="str">
        <f>八王子市!CF48</f>
        <v>基準財政収入額</v>
      </c>
      <c r="SV4" s="117" t="str">
        <f>八王子市!CF49</f>
        <v>基準財政需要額</v>
      </c>
      <c r="SW4" s="117" t="str">
        <f>八王子市!CF50</f>
        <v>標準税収入額等</v>
      </c>
      <c r="SX4" s="117" t="str">
        <f>八王子市!CF51</f>
        <v>標準財政規模</v>
      </c>
      <c r="SY4" s="134" t="str">
        <f>八王子市!CF52</f>
        <v>財政力指数</v>
      </c>
      <c r="SZ4" s="134" t="str">
        <f>八王子市!CF53</f>
        <v>実質収支比率</v>
      </c>
      <c r="TA4" s="134" t="str">
        <f>八王子市!CF54</f>
        <v>公債費負担比率</v>
      </c>
      <c r="TB4" s="117" t="str">
        <f>八王子市!CH55</f>
        <v>実質赤字比率</v>
      </c>
      <c r="TC4" s="117" t="str">
        <f>八王子市!CH56</f>
        <v>連結実質赤字比率</v>
      </c>
      <c r="TD4" s="134" t="str">
        <f>八王子市!CH57</f>
        <v>実質公債費比率</v>
      </c>
      <c r="TE4" s="134" t="str">
        <f>八王子市!CH58</f>
        <v>将来負担比率</v>
      </c>
      <c r="TF4" s="117" t="str">
        <f>八王子市!CK59</f>
        <v>財調</v>
      </c>
      <c r="TG4" s="117" t="str">
        <f>八王子市!CK60</f>
        <v>減 債</v>
      </c>
      <c r="TH4" s="117" t="str">
        <f>八王子市!CK61</f>
        <v>特定目的</v>
      </c>
      <c r="TI4" s="117" t="str">
        <f>八王子市!CF62</f>
        <v>地方債現在高</v>
      </c>
      <c r="TJ4" s="117" t="str">
        <f>八王子市!CK63</f>
        <v>物件等購入</v>
      </c>
      <c r="TK4" s="117" t="str">
        <f>八王子市!CK64</f>
        <v>保証・補償</v>
      </c>
      <c r="TL4" s="117" t="str">
        <f>八王子市!CK65</f>
        <v>そ の 他</v>
      </c>
      <c r="TM4" s="117" t="str">
        <f>八王子市!CK66</f>
        <v>実質的なもの</v>
      </c>
      <c r="TN4" s="117" t="str">
        <f>八王子市!CF67</f>
        <v>収益事業収入</v>
      </c>
      <c r="TO4" s="117" t="str">
        <f>八王子市!CF68</f>
        <v>土地開発基金現在高</v>
      </c>
      <c r="TP4" s="117" t="str">
        <f>八王子市!CF48</f>
        <v>基準財政収入額</v>
      </c>
      <c r="TQ4" s="117" t="str">
        <f>八王子市!CF49</f>
        <v>基準財政需要額</v>
      </c>
      <c r="TR4" s="117" t="str">
        <f>八王子市!CF50</f>
        <v>標準税収入額等</v>
      </c>
      <c r="TS4" s="117" t="str">
        <f>八王子市!CF51</f>
        <v>標準財政規模</v>
      </c>
      <c r="TT4" s="135" t="str">
        <f>八王子市!CF52</f>
        <v>財政力指数</v>
      </c>
      <c r="TU4" s="135" t="str">
        <f>八王子市!CF53</f>
        <v>実質収支比率</v>
      </c>
      <c r="TV4" s="135" t="str">
        <f>八王子市!CF54</f>
        <v>公債費負担比率</v>
      </c>
      <c r="TW4" s="135" t="str">
        <f>八王子市!CH55</f>
        <v>実質赤字比率</v>
      </c>
      <c r="TX4" s="135" t="str">
        <f>八王子市!CH56</f>
        <v>連結実質赤字比率</v>
      </c>
      <c r="TY4" s="135" t="str">
        <f>八王子市!CH57</f>
        <v>実質公債費比率</v>
      </c>
      <c r="TZ4" s="135" t="str">
        <f>八王子市!CH58</f>
        <v>将来負担比率</v>
      </c>
      <c r="UA4" s="117" t="str">
        <f>八王子市!CK59</f>
        <v>財調</v>
      </c>
      <c r="UB4" s="117" t="str">
        <f>八王子市!CK60</f>
        <v>減 債</v>
      </c>
      <c r="UC4" s="117" t="str">
        <f>八王子市!CK61</f>
        <v>特定目的</v>
      </c>
      <c r="UD4" s="117" t="str">
        <f>八王子市!CF62</f>
        <v>地方債現在高</v>
      </c>
      <c r="UE4" s="117" t="str">
        <f>八王子市!CK63</f>
        <v>物件等購入</v>
      </c>
      <c r="UF4" s="117" t="str">
        <f>八王子市!CK64</f>
        <v>保証・補償</v>
      </c>
      <c r="UG4" s="117" t="str">
        <f>八王子市!CK65</f>
        <v>そ の 他</v>
      </c>
      <c r="UH4" s="117" t="str">
        <f>八王子市!CK66</f>
        <v>実質的なもの</v>
      </c>
      <c r="UI4" s="117" t="str">
        <f>八王子市!CF67</f>
        <v>収益事業収入</v>
      </c>
      <c r="UJ4" s="117" t="str">
        <f>八王子市!CF68</f>
        <v>土地開発基金現在高</v>
      </c>
      <c r="UK4" s="117" t="str">
        <f>八王子市!CK69</f>
        <v>合 計</v>
      </c>
      <c r="UL4" s="117" t="str">
        <f>八王子市!CK71</f>
        <v>市町村民税</v>
      </c>
      <c r="UM4" s="117" t="str">
        <f>八王子市!CK72</f>
        <v>純固定資産税</v>
      </c>
      <c r="UN4" s="117" t="str">
        <f>八王子市!CK69</f>
        <v>合 計</v>
      </c>
      <c r="UO4" s="117" t="str">
        <f>八王子市!CK71</f>
        <v>市町村民税</v>
      </c>
      <c r="UP4" s="117" t="str">
        <f>八王子市!CK72</f>
        <v>純固定資産税</v>
      </c>
      <c r="UQ4" s="117" t="str">
        <f>八王子市!CK69</f>
        <v>合 計</v>
      </c>
      <c r="UR4" s="121" t="str">
        <f>八王子市!CK71</f>
        <v>市町村民税</v>
      </c>
      <c r="US4" s="121" t="str">
        <f>八王子市!CK72</f>
        <v>純固定資産税</v>
      </c>
      <c r="UT4" s="117" t="str">
        <f>八王子市!CK69</f>
        <v>合 計</v>
      </c>
      <c r="UU4" s="121" t="str">
        <f>八王子市!CK71</f>
        <v>市町村民税</v>
      </c>
      <c r="UV4" s="121" t="str">
        <f>八王子市!CK72</f>
        <v>純固定資産税</v>
      </c>
      <c r="UW4" s="291" t="str">
        <f>八王子市!$N$9</f>
        <v>決算額</v>
      </c>
      <c r="UX4" s="291" t="str">
        <f>八王子市!$U$9</f>
        <v>構成比</v>
      </c>
      <c r="UY4" s="291" t="str">
        <f>八王子市!$Y$9</f>
        <v>経常一般財源等</v>
      </c>
      <c r="UZ4" s="291" t="str">
        <f>八王子市!$AG$9</f>
        <v>構成比</v>
      </c>
      <c r="VA4" s="291" t="str">
        <f>八王子市!$N$9</f>
        <v>決算額</v>
      </c>
      <c r="VB4" s="291" t="str">
        <f>八王子市!$U$9</f>
        <v>構成比</v>
      </c>
      <c r="VC4" s="291" t="str">
        <f>八王子市!$Y$9</f>
        <v>経常一般財源等</v>
      </c>
      <c r="VD4" s="291" t="str">
        <f>八王子市!$AG$9</f>
        <v>構成比</v>
      </c>
    </row>
    <row r="5" spans="1:576" s="95" customFormat="1" ht="11.25">
      <c r="A5" s="109" t="str">
        <f>八王子市!CK7</f>
        <v>八王子市</v>
      </c>
      <c r="B5" s="110" t="s">
        <v>252</v>
      </c>
      <c r="C5" s="111" t="str">
        <f>B5&amp;$B$3</f>
        <v>=八王子市!ｃｓ51</v>
      </c>
      <c r="D5" s="95">
        <f>八王子市!AC2</f>
        <v>577513</v>
      </c>
      <c r="E5" s="95">
        <f>八王子市!AC3</f>
        <v>580053</v>
      </c>
      <c r="F5" s="125">
        <f>(D5/E5)-1</f>
        <v>-4.3789102030331595E-3</v>
      </c>
      <c r="G5" s="98">
        <f>八王子市!AC5</f>
        <v>186.38</v>
      </c>
      <c r="H5" s="95">
        <f>八王子市!AC6</f>
        <v>3099</v>
      </c>
      <c r="I5" s="96">
        <f>八王子市!AP4</f>
        <v>563178</v>
      </c>
      <c r="J5" s="96">
        <f>八王子市!AP5</f>
        <v>563228</v>
      </c>
      <c r="K5" s="125">
        <f>(I5/J5)-1</f>
        <v>-8.8773995611024503E-5</v>
      </c>
      <c r="L5" s="96">
        <f>八王子市!AX4</f>
        <v>550959</v>
      </c>
      <c r="M5" s="96">
        <f>八王子市!AX5</f>
        <v>552115</v>
      </c>
      <c r="N5" s="125">
        <f>(L5/M5)-1</f>
        <v>-2.0937666971554414E-3</v>
      </c>
      <c r="O5" s="95">
        <f>八王子市!BJ6</f>
        <v>1576</v>
      </c>
      <c r="P5" s="97">
        <f>八王子市!BJ7</f>
        <v>0.7</v>
      </c>
      <c r="Q5" s="95">
        <f>八王子市!BJ8</f>
        <v>48616</v>
      </c>
      <c r="R5" s="97">
        <f>八王子市!BJ9</f>
        <v>21.2</v>
      </c>
      <c r="S5" s="95">
        <f>八王子市!BJ10</f>
        <v>179322</v>
      </c>
      <c r="T5" s="97">
        <f>八王子市!BJ11</f>
        <v>78.099999999999994</v>
      </c>
      <c r="U5" s="95">
        <f>八王子市!BQ6</f>
        <v>1557</v>
      </c>
      <c r="V5" s="97">
        <f>八王子市!BQ7</f>
        <v>0.7</v>
      </c>
      <c r="W5" s="95">
        <f>八王子市!BQ8</f>
        <v>49126</v>
      </c>
      <c r="X5" s="97">
        <f>八王子市!BQ9</f>
        <v>21.6</v>
      </c>
      <c r="Y5" s="95">
        <f>八王子市!BQ10</f>
        <v>177219</v>
      </c>
      <c r="Z5" s="97">
        <f>八王子市!BQ11</f>
        <v>77.8</v>
      </c>
      <c r="AA5" s="95" t="str">
        <f>八王子市!BZ5</f>
        <v>13</v>
      </c>
      <c r="AB5" s="95" t="str">
        <f>八王子市!BZ7</f>
        <v>東京都</v>
      </c>
      <c r="AC5" s="95" t="str">
        <f>八王子市!CK5</f>
        <v>2012</v>
      </c>
      <c r="AD5" s="95" t="str">
        <f>八王子市!CK7</f>
        <v>八王子市</v>
      </c>
      <c r="AE5" s="95" t="str">
        <f>八王子市!DB2</f>
        <v>中核市</v>
      </c>
      <c r="AF5" s="99">
        <f>八王子市!DB5</f>
        <v>43472</v>
      </c>
      <c r="AG5" s="95">
        <f>八王子市!M11</f>
        <v>89959126</v>
      </c>
      <c r="AH5" s="97">
        <f>八王子市!U11</f>
        <v>46.2</v>
      </c>
      <c r="AI5" s="95">
        <f>八王子市!Y11</f>
        <v>83014717</v>
      </c>
      <c r="AJ5" s="97">
        <f>八王子市!AG11</f>
        <v>80.400000000000006</v>
      </c>
      <c r="AK5" s="95">
        <f>八王子市!M12</f>
        <v>970538</v>
      </c>
      <c r="AL5" s="97">
        <f>八王子市!U12</f>
        <v>0.5</v>
      </c>
      <c r="AM5" s="95">
        <f>八王子市!Y12</f>
        <v>970538</v>
      </c>
      <c r="AN5" s="97">
        <f>八王子市!AG12</f>
        <v>0.9</v>
      </c>
      <c r="AO5" s="95">
        <f>八王子市!M13</f>
        <v>155206</v>
      </c>
      <c r="AP5" s="97">
        <f>八王子市!U13</f>
        <v>0.1</v>
      </c>
      <c r="AQ5" s="95">
        <f>八王子市!Y13</f>
        <v>155206</v>
      </c>
      <c r="AR5" s="97">
        <f>八王子市!AG13</f>
        <v>0.2</v>
      </c>
      <c r="AS5" s="95">
        <f>八王子市!M14</f>
        <v>638002</v>
      </c>
      <c r="AT5" s="97">
        <f>八王子市!U14</f>
        <v>0.3</v>
      </c>
      <c r="AU5" s="95">
        <f>八王子市!Y14</f>
        <v>638002</v>
      </c>
      <c r="AV5" s="97">
        <f>八王子市!AG14</f>
        <v>0.6</v>
      </c>
      <c r="AW5" s="95">
        <f>八王子市!M15</f>
        <v>636932</v>
      </c>
      <c r="AX5" s="97">
        <f>八王子市!U15</f>
        <v>0.3</v>
      </c>
      <c r="AY5" s="95">
        <f>八王子市!Y15</f>
        <v>636932</v>
      </c>
      <c r="AZ5" s="97">
        <f>八王子市!AG15</f>
        <v>0.6</v>
      </c>
      <c r="BA5" s="292">
        <f>八王子市!M18</f>
        <v>12054150</v>
      </c>
      <c r="BB5" s="293">
        <f>八王子市!U18</f>
        <v>6.2</v>
      </c>
      <c r="BC5" s="292">
        <f>八王子市!Y18</f>
        <v>12054150</v>
      </c>
      <c r="BD5" s="293">
        <f>八王子市!AG18</f>
        <v>11.7</v>
      </c>
      <c r="BE5" s="292">
        <f>八王子市!M19</f>
        <v>94580</v>
      </c>
      <c r="BF5" s="293">
        <f>八王子市!U19</f>
        <v>0</v>
      </c>
      <c r="BG5" s="292">
        <f>八王子市!Y19</f>
        <v>94580</v>
      </c>
      <c r="BH5" s="293">
        <f>八王子市!AG19</f>
        <v>0.1</v>
      </c>
      <c r="BI5" s="292" t="str">
        <f>八王子市!M20</f>
        <v>-</v>
      </c>
      <c r="BJ5" s="293" t="str">
        <f>八王子市!U20</f>
        <v>-</v>
      </c>
      <c r="BK5" s="292" t="str">
        <f>八王子市!Y20</f>
        <v>-</v>
      </c>
      <c r="BL5" s="293" t="str">
        <f>八王子市!AG20</f>
        <v>-</v>
      </c>
      <c r="BM5" s="292">
        <f>八王子市!M21</f>
        <v>558015</v>
      </c>
      <c r="BN5" s="293">
        <f>八王子市!U21</f>
        <v>0.3</v>
      </c>
      <c r="BO5" s="292">
        <f>八王子市!Y21</f>
        <v>558015</v>
      </c>
      <c r="BP5" s="293">
        <f>八王子市!AG21</f>
        <v>0.5</v>
      </c>
      <c r="BQ5" s="292" t="str">
        <f>八王子市!M22</f>
        <v>-</v>
      </c>
      <c r="BR5" s="293" t="str">
        <f>八王子市!U22</f>
        <v>-</v>
      </c>
      <c r="BS5" s="292" t="str">
        <f>八王子市!Y22</f>
        <v>-</v>
      </c>
      <c r="BT5" s="293" t="str">
        <f>八王子市!AG22</f>
        <v>-</v>
      </c>
      <c r="BU5" s="292">
        <f>八王子市!M23</f>
        <v>424285</v>
      </c>
      <c r="BV5" s="293">
        <f>八王子市!U23</f>
        <v>0.2</v>
      </c>
      <c r="BW5" s="292">
        <f>八王子市!Y23</f>
        <v>424285</v>
      </c>
      <c r="BX5" s="293">
        <f>八王子市!AG23</f>
        <v>0.4</v>
      </c>
      <c r="BY5" s="292">
        <f>八王子市!M24</f>
        <v>4277034</v>
      </c>
      <c r="BZ5" s="293">
        <f>八王子市!U24</f>
        <v>2.2000000000000002</v>
      </c>
      <c r="CA5" s="292">
        <f>八王子市!Y24</f>
        <v>3960811</v>
      </c>
      <c r="CB5" s="293">
        <f>八王子市!AG24</f>
        <v>3.8</v>
      </c>
      <c r="CC5" s="292">
        <f>八王子市!M25</f>
        <v>3960811</v>
      </c>
      <c r="CD5" s="293">
        <f>八王子市!U25</f>
        <v>2</v>
      </c>
      <c r="CE5" s="292">
        <f>八王子市!Y25</f>
        <v>3960811</v>
      </c>
      <c r="CF5" s="293">
        <f>八王子市!AG25</f>
        <v>3.8</v>
      </c>
      <c r="CG5" s="292">
        <f>八王子市!M26</f>
        <v>315501</v>
      </c>
      <c r="CH5" s="293">
        <f>八王子市!U26</f>
        <v>0.2</v>
      </c>
      <c r="CI5" s="292" t="str">
        <f>八王子市!Y26</f>
        <v>-</v>
      </c>
      <c r="CJ5" s="293" t="str">
        <f>八王子市!AG26</f>
        <v>-</v>
      </c>
      <c r="CK5" s="292">
        <f>八王子市!M27</f>
        <v>722</v>
      </c>
      <c r="CL5" s="293">
        <f>八王子市!U27</f>
        <v>0</v>
      </c>
      <c r="CM5" s="292" t="str">
        <f>八王子市!Y27</f>
        <v>-</v>
      </c>
      <c r="CN5" s="293" t="str">
        <f>八王子市!AG27</f>
        <v>-</v>
      </c>
      <c r="CO5" s="292">
        <f>八王子市!M28</f>
        <v>109767868</v>
      </c>
      <c r="CP5" s="293">
        <f>八王子市!U28</f>
        <v>56.4</v>
      </c>
      <c r="CQ5" s="292">
        <f>八王子市!Y28</f>
        <v>102507236</v>
      </c>
      <c r="CR5" s="293">
        <f>八王子市!AG28</f>
        <v>99.3</v>
      </c>
      <c r="CS5" s="292">
        <f>八王子市!M29</f>
        <v>73268</v>
      </c>
      <c r="CT5" s="293">
        <f>八王子市!U29</f>
        <v>0</v>
      </c>
      <c r="CU5" s="292">
        <f>八王子市!Y29</f>
        <v>73268</v>
      </c>
      <c r="CV5" s="293">
        <f>八王子市!AG29</f>
        <v>0.1</v>
      </c>
      <c r="CW5" s="292">
        <f>八王子市!M30</f>
        <v>2065716</v>
      </c>
      <c r="CX5" s="293">
        <f>八王子市!U30</f>
        <v>1.1000000000000001</v>
      </c>
      <c r="CY5" s="292" t="str">
        <f>八王子市!Y30</f>
        <v>-</v>
      </c>
      <c r="CZ5" s="293" t="str">
        <f>八王子市!AG30</f>
        <v>-</v>
      </c>
      <c r="DA5" s="292">
        <f>八王子市!M31</f>
        <v>1907106</v>
      </c>
      <c r="DB5" s="293">
        <f>八王子市!U31</f>
        <v>1</v>
      </c>
      <c r="DC5" s="292">
        <f>八王子市!Y31</f>
        <v>399829</v>
      </c>
      <c r="DD5" s="293">
        <f>八王子市!AG31</f>
        <v>0.4</v>
      </c>
      <c r="DE5" s="292">
        <f>八王子市!M32</f>
        <v>2498443</v>
      </c>
      <c r="DF5" s="293">
        <f>八王子市!U32</f>
        <v>1.3</v>
      </c>
      <c r="DG5" s="292" t="str">
        <f>八王子市!Y32</f>
        <v>-</v>
      </c>
      <c r="DH5" s="293" t="str">
        <f>八王子市!AG32</f>
        <v>-</v>
      </c>
      <c r="DI5" s="292">
        <f>八王子市!M33</f>
        <v>36652953</v>
      </c>
      <c r="DJ5" s="293">
        <f>八王子市!U33</f>
        <v>18.8</v>
      </c>
      <c r="DK5" s="292" t="str">
        <f>八王子市!Y33</f>
        <v>-</v>
      </c>
      <c r="DL5" s="293" t="str">
        <f>八王子市!AG33</f>
        <v>-</v>
      </c>
      <c r="DM5" s="292" t="str">
        <f>八王子市!M34</f>
        <v>-</v>
      </c>
      <c r="DN5" s="293" t="str">
        <f>八王子市!U34</f>
        <v>-</v>
      </c>
      <c r="DO5" s="292" t="str">
        <f>八王子市!Y34</f>
        <v>-</v>
      </c>
      <c r="DP5" s="293" t="str">
        <f>八王子市!AG34</f>
        <v>-</v>
      </c>
      <c r="DQ5" s="292">
        <f>八王子市!M35</f>
        <v>0</v>
      </c>
      <c r="DR5" s="293">
        <f>八王子市!U35</f>
        <v>0</v>
      </c>
      <c r="DS5" s="292">
        <f>八王子市!Y35</f>
        <v>0</v>
      </c>
      <c r="DT5" s="293">
        <f>八王子市!AG35</f>
        <v>0</v>
      </c>
      <c r="DU5" s="292">
        <f>八王子市!M36</f>
        <v>25601953</v>
      </c>
      <c r="DV5" s="293">
        <f>八王子市!U36</f>
        <v>13.2</v>
      </c>
      <c r="DW5" s="292" t="str">
        <f>八王子市!Y36</f>
        <v>-</v>
      </c>
      <c r="DX5" s="293" t="str">
        <f>八王子市!AG36</f>
        <v>-</v>
      </c>
      <c r="DY5" s="292">
        <f>八王子市!M37</f>
        <v>739900</v>
      </c>
      <c r="DZ5" s="293">
        <f>八王子市!U37</f>
        <v>0.4</v>
      </c>
      <c r="EA5" s="292">
        <f>八王子市!Y37</f>
        <v>84130</v>
      </c>
      <c r="EB5" s="293">
        <f>八王子市!AG37</f>
        <v>0.1</v>
      </c>
      <c r="EC5" s="292">
        <f>八王子市!M38</f>
        <v>145816</v>
      </c>
      <c r="ED5" s="293">
        <f>八王子市!U38</f>
        <v>0.1</v>
      </c>
      <c r="EE5" s="292" t="str">
        <f>八王子市!Y38</f>
        <v>-</v>
      </c>
      <c r="EF5" s="293" t="str">
        <f>八王子市!AG38</f>
        <v>-</v>
      </c>
      <c r="EG5" s="292">
        <f>八王子市!M39</f>
        <v>1437373</v>
      </c>
      <c r="EH5" s="293">
        <f>八王子市!U39</f>
        <v>0.7</v>
      </c>
      <c r="EI5" s="292" t="str">
        <f>八王子市!Y39</f>
        <v>-</v>
      </c>
      <c r="EJ5" s="293" t="str">
        <f>八王子市!AG39</f>
        <v>-</v>
      </c>
      <c r="EK5" s="292">
        <f>八王子市!M40</f>
        <v>1988614</v>
      </c>
      <c r="EL5" s="293">
        <f>八王子市!U40</f>
        <v>1</v>
      </c>
      <c r="EM5" s="292" t="str">
        <f>八王子市!Y40</f>
        <v>-</v>
      </c>
      <c r="EN5" s="293" t="str">
        <f>八王子市!AG40</f>
        <v>-</v>
      </c>
      <c r="EO5" s="292">
        <f>八王子市!M41</f>
        <v>1509313</v>
      </c>
      <c r="EP5" s="293">
        <f>八王子市!U41</f>
        <v>0.8</v>
      </c>
      <c r="EQ5" s="292">
        <f>八王子市!Y41</f>
        <v>184478</v>
      </c>
      <c r="ER5" s="293">
        <f>八王子市!AG41</f>
        <v>0.2</v>
      </c>
      <c r="ES5" s="292">
        <f>八王子市!M42</f>
        <v>10303200</v>
      </c>
      <c r="ET5" s="293">
        <f>八王子市!U42</f>
        <v>5.3</v>
      </c>
      <c r="EU5" s="292" t="str">
        <f>八王子市!Y42</f>
        <v>-</v>
      </c>
      <c r="EV5" s="293" t="str">
        <f>八王子市!AG42</f>
        <v>-</v>
      </c>
      <c r="EW5" s="292" t="str">
        <f>八王子市!M43</f>
        <v>-</v>
      </c>
      <c r="EX5" s="293" t="str">
        <f>八王子市!U43</f>
        <v>-</v>
      </c>
      <c r="EY5" s="292" t="str">
        <f>八王子市!Y43</f>
        <v>-</v>
      </c>
      <c r="EZ5" s="293" t="str">
        <f>八王子市!AG43</f>
        <v>-</v>
      </c>
      <c r="FA5" s="292">
        <f>八王子市!M44</f>
        <v>4900000</v>
      </c>
      <c r="FB5" s="293">
        <f>八王子市!U44</f>
        <v>2.5</v>
      </c>
      <c r="FC5" s="292" t="str">
        <f>八王子市!Y44</f>
        <v>-</v>
      </c>
      <c r="FD5" s="293" t="str">
        <f>八王子市!AG44</f>
        <v>-</v>
      </c>
      <c r="FE5" s="292">
        <f>八王子市!M45</f>
        <v>194691523</v>
      </c>
      <c r="FF5" s="293">
        <f>八王子市!U45</f>
        <v>100</v>
      </c>
      <c r="FG5" s="292">
        <f>八王子市!Y45</f>
        <v>103248941</v>
      </c>
      <c r="FH5" s="293">
        <f>八王子市!AG45</f>
        <v>100</v>
      </c>
      <c r="FI5" s="95">
        <f>八王子市!AW16</f>
        <v>80989343</v>
      </c>
      <c r="FJ5" s="97">
        <f>八王子市!BF16</f>
        <v>90</v>
      </c>
      <c r="FK5" s="95">
        <f>八王子市!BJ16</f>
        <v>513304</v>
      </c>
      <c r="FL5" s="95">
        <f>八王子市!AW17</f>
        <v>80989343</v>
      </c>
      <c r="FM5" s="97">
        <f>八王子市!BF17</f>
        <v>90</v>
      </c>
      <c r="FN5" s="95">
        <f>八王子市!BJ17</f>
        <v>513304</v>
      </c>
      <c r="FO5" s="95">
        <f>八王子市!AW18</f>
        <v>41504450</v>
      </c>
      <c r="FP5" s="97">
        <f>八王子市!BF18</f>
        <v>46.1</v>
      </c>
      <c r="FQ5" s="95">
        <f>八王子市!BJ18</f>
        <v>513304</v>
      </c>
      <c r="FR5" s="95">
        <f>八王子市!AW19</f>
        <v>948104</v>
      </c>
      <c r="FS5" s="97">
        <f>八王子市!BF19</f>
        <v>1.1000000000000001</v>
      </c>
      <c r="FT5" s="95" t="str">
        <f>八王子市!BJ19</f>
        <v>-</v>
      </c>
      <c r="FU5" s="95">
        <f>八王子市!AW20</f>
        <v>35159745</v>
      </c>
      <c r="FV5" s="97">
        <f>八王子市!BF20</f>
        <v>39.1</v>
      </c>
      <c r="FW5" s="95" t="str">
        <f>八王子市!BJ20</f>
        <v>-</v>
      </c>
      <c r="FX5" s="95">
        <f>八王子市!AW21</f>
        <v>1453280</v>
      </c>
      <c r="FY5" s="97">
        <f>八王子市!BF21</f>
        <v>1.6</v>
      </c>
      <c r="FZ5" s="95" t="str">
        <f>八王子市!BJ21</f>
        <v>-</v>
      </c>
      <c r="GA5" s="95">
        <f>八王子市!AW22</f>
        <v>3943321</v>
      </c>
      <c r="GB5" s="97">
        <f>八王子市!BF22</f>
        <v>4.4000000000000004</v>
      </c>
      <c r="GC5" s="95">
        <f>八王子市!BJ22</f>
        <v>513304</v>
      </c>
      <c r="GD5" s="95">
        <f>八王子市!AW23</f>
        <v>35573767</v>
      </c>
      <c r="GE5" s="97">
        <f>八王子市!BF23</f>
        <v>39.5</v>
      </c>
      <c r="GF5" s="95" t="str">
        <f>八王子市!BJ23</f>
        <v>-</v>
      </c>
      <c r="GG5" s="95">
        <f>八王子市!AW24</f>
        <v>34690209</v>
      </c>
      <c r="GH5" s="97">
        <f>八王子市!BF24</f>
        <v>38.6</v>
      </c>
      <c r="GI5" s="95" t="str">
        <f>八王子市!BJ24</f>
        <v>-</v>
      </c>
      <c r="GJ5" s="95">
        <f>八王子市!AW25</f>
        <v>687705</v>
      </c>
      <c r="GK5" s="97">
        <f>八王子市!BF25</f>
        <v>0.8</v>
      </c>
      <c r="GL5" s="95" t="str">
        <f>八王子市!BJ25</f>
        <v>-</v>
      </c>
      <c r="GM5" s="95">
        <f>八王子市!AW26</f>
        <v>3223421</v>
      </c>
      <c r="GN5" s="97">
        <f>八王子市!BF26</f>
        <v>3.6</v>
      </c>
      <c r="GO5" s="95" t="str">
        <f>八王子市!BJ26</f>
        <v>-</v>
      </c>
      <c r="GP5" s="95" t="str">
        <f>八王子市!AW27</f>
        <v>-</v>
      </c>
      <c r="GQ5" s="97" t="str">
        <f>八王子市!BF27</f>
        <v>-</v>
      </c>
      <c r="GR5" s="95" t="str">
        <f>八王子市!BJ27</f>
        <v>-</v>
      </c>
      <c r="GS5" s="95" t="str">
        <f>八王子市!AW28</f>
        <v>-</v>
      </c>
      <c r="GT5" s="97" t="str">
        <f>八王子市!BF28</f>
        <v>-</v>
      </c>
      <c r="GU5" s="95" t="str">
        <f>八王子市!BJ28</f>
        <v>-</v>
      </c>
      <c r="GV5" s="95" t="str">
        <f>八王子市!AW29</f>
        <v>-</v>
      </c>
      <c r="GW5" s="97" t="str">
        <f>八王子市!BF29</f>
        <v>-</v>
      </c>
      <c r="GX5" s="95" t="str">
        <f>八王子市!BJ29</f>
        <v>-</v>
      </c>
      <c r="GY5" s="95">
        <f>八王子市!AW30</f>
        <v>8969783</v>
      </c>
      <c r="GZ5" s="97">
        <f>八王子市!BF30</f>
        <v>10</v>
      </c>
      <c r="HA5" s="95" t="str">
        <f>八王子市!BJ30</f>
        <v>-</v>
      </c>
      <c r="HB5" s="95">
        <f>八王子市!AW31</f>
        <v>8969783</v>
      </c>
      <c r="HC5" s="97">
        <f>八王子市!BF31</f>
        <v>10</v>
      </c>
      <c r="HD5" s="95" t="str">
        <f>八王子市!BJ31</f>
        <v>-</v>
      </c>
      <c r="HE5" s="95" t="str">
        <f>八王子市!AW32</f>
        <v>-</v>
      </c>
      <c r="HF5" s="97" t="str">
        <f>八王子市!BF32</f>
        <v>-</v>
      </c>
      <c r="HG5" s="95" t="str">
        <f>八王子市!BJ32</f>
        <v>-</v>
      </c>
      <c r="HH5" s="95">
        <f>八王子市!AW33</f>
        <v>2025374</v>
      </c>
      <c r="HI5" s="97">
        <f>八王子市!BF33</f>
        <v>2.2999999999999998</v>
      </c>
      <c r="HJ5" s="95" t="str">
        <f>八王子市!BJ33</f>
        <v>-</v>
      </c>
      <c r="HK5" s="95">
        <f>八王子市!AW34</f>
        <v>6944409</v>
      </c>
      <c r="HL5" s="97">
        <f>八王子市!BF34</f>
        <v>7.7</v>
      </c>
      <c r="HM5" s="95" t="str">
        <f>八王子市!BJ34</f>
        <v>-</v>
      </c>
      <c r="HN5" s="95" t="str">
        <f>八王子市!AW35</f>
        <v>-</v>
      </c>
      <c r="HO5" s="97" t="str">
        <f>八王子市!BF35</f>
        <v>-</v>
      </c>
      <c r="HP5" s="95" t="str">
        <f>八王子市!BJ35</f>
        <v>-</v>
      </c>
      <c r="HQ5" s="95" t="str">
        <f>八王子市!AW36</f>
        <v>-</v>
      </c>
      <c r="HR5" s="97" t="str">
        <f>八王子市!BF36</f>
        <v>-</v>
      </c>
      <c r="HS5" s="95" t="str">
        <f>八王子市!BJ36</f>
        <v>-</v>
      </c>
      <c r="HT5" s="95" t="str">
        <f>八王子市!AW37</f>
        <v>-</v>
      </c>
      <c r="HU5" s="97" t="str">
        <f>八王子市!BF37</f>
        <v>-</v>
      </c>
      <c r="HV5" s="95" t="str">
        <f>八王子市!BJ37</f>
        <v>-</v>
      </c>
      <c r="HW5" s="95">
        <f>八王子市!AW38</f>
        <v>89959126</v>
      </c>
      <c r="HX5" s="97">
        <f>八王子市!BF38</f>
        <v>100</v>
      </c>
      <c r="HY5" s="95">
        <f>八王子市!BJ38</f>
        <v>513304</v>
      </c>
      <c r="HZ5" s="95" t="str">
        <f>八王子市!BV14</f>
        <v>×</v>
      </c>
      <c r="IA5" s="95" t="str">
        <f>八王子市!BV15</f>
        <v>×</v>
      </c>
      <c r="IB5" s="95" t="str">
        <f>八王子市!BV16</f>
        <v>×</v>
      </c>
      <c r="IC5" s="95" t="str">
        <f>八王子市!BV17</f>
        <v>×</v>
      </c>
      <c r="ID5" s="95" t="str">
        <f>八王子市!BV18</f>
        <v>×</v>
      </c>
      <c r="IE5" s="95" t="str">
        <f>八王子市!BV19</f>
        <v>×</v>
      </c>
      <c r="IF5" s="95" t="str">
        <f>八王子市!BV20</f>
        <v>×</v>
      </c>
      <c r="IG5" s="95" t="str">
        <f>八王子市!BV21</f>
        <v>×</v>
      </c>
      <c r="IH5" s="95" t="str">
        <f>八王子市!BV22</f>
        <v>×</v>
      </c>
      <c r="II5" s="95" t="str">
        <f>八王子市!BV23</f>
        <v>×</v>
      </c>
      <c r="IJ5" s="95" t="str">
        <f>八王子市!BV24</f>
        <v>○</v>
      </c>
      <c r="IK5" s="95" t="str">
        <f>八王子市!BV25</f>
        <v>×</v>
      </c>
      <c r="IL5" s="105">
        <f>八王子市!CO11</f>
        <v>194691523</v>
      </c>
      <c r="IM5" s="105">
        <f>八王子市!CY11</f>
        <v>195932846</v>
      </c>
      <c r="IN5" s="105">
        <f>八王子市!CO12</f>
        <v>190648275</v>
      </c>
      <c r="IO5" s="105">
        <f>八王子市!CY12</f>
        <v>193944232</v>
      </c>
      <c r="IP5" s="105">
        <f>八王子市!CO13</f>
        <v>4043248</v>
      </c>
      <c r="IQ5" s="105">
        <f>八王子市!CY13</f>
        <v>1988614</v>
      </c>
      <c r="IR5" s="105">
        <f>八王子市!CO14</f>
        <v>511188</v>
      </c>
      <c r="IS5" s="105">
        <f>八王子市!CY14</f>
        <v>11936</v>
      </c>
      <c r="IT5" s="105">
        <f>八王子市!CO15</f>
        <v>3532060</v>
      </c>
      <c r="IU5" s="105">
        <f>八王子市!CY15</f>
        <v>1976678</v>
      </c>
      <c r="IV5" s="105">
        <f>八王子市!CO16</f>
        <v>1556065</v>
      </c>
      <c r="IW5" s="105">
        <f>八王子市!CY16</f>
        <v>-2079644</v>
      </c>
      <c r="IX5" s="105">
        <f>八王子市!CO17</f>
        <v>1171</v>
      </c>
      <c r="IY5" s="105">
        <f>八王子市!CY17</f>
        <v>2101209</v>
      </c>
      <c r="IZ5" s="105" t="str">
        <f>八王子市!CO18</f>
        <v>-</v>
      </c>
      <c r="JA5" s="105" t="str">
        <f>八王子市!CY18</f>
        <v>-</v>
      </c>
      <c r="JB5" s="105">
        <f>八王子市!CO19</f>
        <v>1000000</v>
      </c>
      <c r="JC5" s="105" t="str">
        <f>八王子市!CY19</f>
        <v>-</v>
      </c>
      <c r="JD5" s="105">
        <f>八王子市!CO20</f>
        <v>557236</v>
      </c>
      <c r="JE5" s="105">
        <f>八王子市!CY20</f>
        <v>21565</v>
      </c>
      <c r="JF5" s="95">
        <f>八王子市!CO23</f>
        <v>2624</v>
      </c>
      <c r="JG5" s="95">
        <f>八王子市!CT23</f>
        <v>8381056</v>
      </c>
      <c r="JH5" s="95">
        <f>八王子市!CZ23</f>
        <v>3194</v>
      </c>
      <c r="JI5" s="95" t="str">
        <f>八王子市!CO24</f>
        <v>-</v>
      </c>
      <c r="JJ5" s="95" t="str">
        <f>八王子市!CT24</f>
        <v>-</v>
      </c>
      <c r="JK5" s="95" t="str">
        <f>八王子市!CZ24</f>
        <v>-</v>
      </c>
      <c r="JL5" s="95">
        <f>八王子市!CO25</f>
        <v>357</v>
      </c>
      <c r="JM5" s="95">
        <f>八王子市!CT25</f>
        <v>1238433</v>
      </c>
      <c r="JN5" s="95">
        <f>八王子市!CZ25</f>
        <v>3469</v>
      </c>
      <c r="JO5" s="95">
        <f>八王子市!CO26</f>
        <v>12</v>
      </c>
      <c r="JP5" s="95">
        <f>八王子市!CT26</f>
        <v>45172</v>
      </c>
      <c r="JQ5" s="95">
        <f>八王子市!CZ26</f>
        <v>3764</v>
      </c>
      <c r="JR5" s="95" t="str">
        <f>八王子市!CO27</f>
        <v>-</v>
      </c>
      <c r="JS5" s="95" t="str">
        <f>八王子市!CT27</f>
        <v>-</v>
      </c>
      <c r="JT5" s="95" t="str">
        <f>八王子市!CZ27</f>
        <v>-</v>
      </c>
      <c r="JU5" s="95">
        <f>八王子市!CO28</f>
        <v>2700</v>
      </c>
      <c r="JV5" s="95">
        <f>八王子市!CT28</f>
        <v>8673652</v>
      </c>
      <c r="JW5" s="95">
        <f>八王子市!CZ28</f>
        <v>3212</v>
      </c>
      <c r="JX5" s="97">
        <f>八王子市!CO29</f>
        <v>98.7</v>
      </c>
      <c r="JY5" s="95" t="str">
        <f>八王子市!BV32</f>
        <v>×</v>
      </c>
      <c r="JZ5" s="95" t="str">
        <f>八王子市!BV33</f>
        <v>×</v>
      </c>
      <c r="KA5" s="95" t="str">
        <f>八王子市!BV34</f>
        <v>×</v>
      </c>
      <c r="KB5" s="95" t="str">
        <f>八王子市!BV35</f>
        <v>×</v>
      </c>
      <c r="KC5" s="95" t="str">
        <f>八王子市!BV36</f>
        <v>×</v>
      </c>
      <c r="KD5" s="95" t="str">
        <f>八王子市!BV37</f>
        <v>×</v>
      </c>
      <c r="KE5" s="95" t="str">
        <f>八王子市!BV38</f>
        <v>×</v>
      </c>
      <c r="KF5" s="95" t="str">
        <f>八王子市!CC32</f>
        <v>×</v>
      </c>
      <c r="KG5" s="95" t="str">
        <f>八王子市!CC33</f>
        <v>○</v>
      </c>
      <c r="KH5" s="95" t="str">
        <f>八王子市!CC34</f>
        <v>○</v>
      </c>
      <c r="KI5" s="95" t="str">
        <f>八王子市!CC35</f>
        <v>×</v>
      </c>
      <c r="KJ5" s="95" t="str">
        <f>八王子市!CC36</f>
        <v>×</v>
      </c>
      <c r="KK5" s="95" t="str">
        <f>八王子市!CC37</f>
        <v>×</v>
      </c>
      <c r="KL5" s="95" t="str">
        <f>八王子市!CC38</f>
        <v>○</v>
      </c>
      <c r="KM5" s="95">
        <f>八王子市!CO32</f>
        <v>1</v>
      </c>
      <c r="KN5" s="95" t="str">
        <f>八王子市!CT32</f>
        <v>28.04.01</v>
      </c>
      <c r="KO5" s="95">
        <f>八王子市!CZ32</f>
        <v>11100</v>
      </c>
      <c r="KP5" s="95">
        <f>八王子市!CO33</f>
        <v>2</v>
      </c>
      <c r="KQ5" s="95" t="str">
        <f>八王子市!CT33</f>
        <v>15.07.01</v>
      </c>
      <c r="KR5" s="95">
        <f>八王子市!CZ33</f>
        <v>9400</v>
      </c>
      <c r="KS5" s="95">
        <f>八王子市!CO34</f>
        <v>1</v>
      </c>
      <c r="KT5" s="95" t="str">
        <f>八王子市!CT34</f>
        <v>28.04.01</v>
      </c>
      <c r="KU5" s="95">
        <f>八王子市!CZ34</f>
        <v>8100</v>
      </c>
      <c r="KV5" s="95">
        <f>八王子市!CO35</f>
        <v>1</v>
      </c>
      <c r="KW5" s="95" t="str">
        <f>八王子市!CT35</f>
        <v>28.04.01</v>
      </c>
      <c r="KX5" s="95">
        <f>八王子市!CZ35</f>
        <v>7500</v>
      </c>
      <c r="KY5" s="95">
        <f>八王子市!CO36</f>
        <v>1</v>
      </c>
      <c r="KZ5" s="95" t="str">
        <f>八王子市!CT36</f>
        <v>28.04.01</v>
      </c>
      <c r="LA5" s="95">
        <f>八王子市!CZ36</f>
        <v>6800</v>
      </c>
      <c r="LB5" s="95">
        <f>八王子市!CO37</f>
        <v>38</v>
      </c>
      <c r="LC5" s="95" t="str">
        <f>八王子市!CT37</f>
        <v>28.04.01</v>
      </c>
      <c r="LD5" s="95">
        <f>八王子市!CZ37</f>
        <v>6100</v>
      </c>
      <c r="LE5" s="292">
        <f>八王子市!M49</f>
        <v>27614345</v>
      </c>
      <c r="LF5" s="292">
        <f>八王子市!M50</f>
        <v>18440352</v>
      </c>
      <c r="LG5" s="292">
        <f>八王子市!M51</f>
        <v>69299238</v>
      </c>
      <c r="LH5" s="292">
        <f>八王子市!M52</f>
        <v>12634682</v>
      </c>
      <c r="LI5" s="292">
        <f>八王子市!M53</f>
        <v>11483521</v>
      </c>
      <c r="LJ5" s="292">
        <f>八王子市!M54</f>
        <v>1151161</v>
      </c>
      <c r="LK5" s="292" t="str">
        <f>八王子市!M55</f>
        <v>-</v>
      </c>
      <c r="LL5" s="292">
        <f>八王子市!M56</f>
        <v>109548265</v>
      </c>
      <c r="LM5" s="292">
        <f>八王子市!M57</f>
        <v>23245863</v>
      </c>
      <c r="LN5" s="292">
        <f>八王子市!M58</f>
        <v>2198065</v>
      </c>
      <c r="LO5" s="292">
        <f>八王子市!M59</f>
        <v>15633270</v>
      </c>
      <c r="LP5" s="292">
        <f>八王子市!M60</f>
        <v>1948837</v>
      </c>
      <c r="LQ5" s="292">
        <f>八王子市!M61</f>
        <v>22895114</v>
      </c>
      <c r="LR5" s="292">
        <f>八王子市!M62</f>
        <v>1523419</v>
      </c>
      <c r="LS5" s="292">
        <f>八王子市!M63</f>
        <v>130300</v>
      </c>
      <c r="LT5" s="292" t="str">
        <f>八王子市!M64</f>
        <v>-</v>
      </c>
      <c r="LU5" s="292">
        <f>八王子市!M65</f>
        <v>15473979</v>
      </c>
      <c r="LV5" s="292">
        <f>八王子市!M66</f>
        <v>787668</v>
      </c>
      <c r="LW5" s="292">
        <f>八王子市!M67</f>
        <v>15322604</v>
      </c>
      <c r="LX5" s="292">
        <f>八王子市!M68</f>
        <v>4128914</v>
      </c>
      <c r="LY5" s="292">
        <f>八王子市!M69</f>
        <v>11173330</v>
      </c>
      <c r="LZ5" s="292">
        <f>八王子市!M70</f>
        <v>151375</v>
      </c>
      <c r="MA5" s="292" t="str">
        <f>八王子市!M71</f>
        <v>-</v>
      </c>
      <c r="MB5" s="292">
        <f>八王子市!M72</f>
        <v>190648275</v>
      </c>
      <c r="MC5" s="293">
        <f>八王子市!U49</f>
        <v>14.5</v>
      </c>
      <c r="MD5" s="293">
        <f>八王子市!U50</f>
        <v>9.6999999999999993</v>
      </c>
      <c r="ME5" s="293">
        <f>八王子市!U51</f>
        <v>36.299999999999997</v>
      </c>
      <c r="MF5" s="293">
        <f>八王子市!U52</f>
        <v>6.6</v>
      </c>
      <c r="MG5" s="293">
        <f>八王子市!U53</f>
        <v>6</v>
      </c>
      <c r="MH5" s="293">
        <f>八王子市!U54</f>
        <v>0.6</v>
      </c>
      <c r="MI5" s="293" t="str">
        <f>八王子市!U55</f>
        <v>-</v>
      </c>
      <c r="MJ5" s="293">
        <f>八王子市!U56</f>
        <v>57.5</v>
      </c>
      <c r="MK5" s="293">
        <f>八王子市!U57</f>
        <v>12.2</v>
      </c>
      <c r="ML5" s="293">
        <f>八王子市!U58</f>
        <v>1.2</v>
      </c>
      <c r="MM5" s="293">
        <f>八王子市!U59</f>
        <v>8.1999999999999993</v>
      </c>
      <c r="MN5" s="293">
        <f>八王子市!U60</f>
        <v>1</v>
      </c>
      <c r="MO5" s="293">
        <f>八王子市!U61</f>
        <v>12</v>
      </c>
      <c r="MP5" s="293">
        <f>八王子市!U62</f>
        <v>0.8</v>
      </c>
      <c r="MQ5" s="293">
        <f>八王子市!U63</f>
        <v>0.1</v>
      </c>
      <c r="MR5" s="293" t="str">
        <f>八王子市!U64</f>
        <v>-</v>
      </c>
      <c r="MS5" s="293">
        <f>八王子市!U65</f>
        <v>8.1</v>
      </c>
      <c r="MT5" s="293">
        <f>八王子市!U66</f>
        <v>0.4</v>
      </c>
      <c r="MU5" s="293">
        <f>八王子市!U67</f>
        <v>8</v>
      </c>
      <c r="MV5" s="293">
        <f>八王子市!U68</f>
        <v>2.2000000000000002</v>
      </c>
      <c r="MW5" s="293">
        <f>八王子市!U69</f>
        <v>5.9</v>
      </c>
      <c r="MX5" s="293">
        <f>八王子市!U70</f>
        <v>0.1</v>
      </c>
      <c r="MY5" s="293" t="str">
        <f>八王子市!U71</f>
        <v>-</v>
      </c>
      <c r="MZ5" s="293">
        <f>八王子市!U72</f>
        <v>100</v>
      </c>
      <c r="NA5" s="292">
        <f>八王子市!Y49</f>
        <v>25483420</v>
      </c>
      <c r="NB5" s="292">
        <f>八王子市!Y50</f>
        <v>16717070</v>
      </c>
      <c r="NC5" s="292">
        <f>八王子市!Y51</f>
        <v>20642929</v>
      </c>
      <c r="ND5" s="292">
        <f>八王子市!Y52</f>
        <v>11172502</v>
      </c>
      <c r="NE5" s="292">
        <f>八王子市!Y53</f>
        <v>10173582</v>
      </c>
      <c r="NF5" s="292">
        <f>八王子市!Y54</f>
        <v>998920</v>
      </c>
      <c r="NG5" s="292" t="str">
        <f>八王子市!Y55</f>
        <v>-</v>
      </c>
      <c r="NH5" s="292">
        <f>八王子市!Y56</f>
        <v>57298851</v>
      </c>
      <c r="NI5" s="292">
        <f>八王子市!Y57</f>
        <v>16799105</v>
      </c>
      <c r="NJ5" s="292">
        <f>八王子市!Y58</f>
        <v>1798382</v>
      </c>
      <c r="NK5" s="292">
        <f>八王子市!Y59</f>
        <v>11973938</v>
      </c>
      <c r="NL5" s="292">
        <f>八王子市!Y60</f>
        <v>1662860</v>
      </c>
      <c r="NM5" s="292">
        <f>八王子市!Y61</f>
        <v>20545320</v>
      </c>
      <c r="NN5" s="292">
        <f>八王子市!Y62</f>
        <v>1374110</v>
      </c>
      <c r="NO5" s="292">
        <f>八王子市!Y63</f>
        <v>130300</v>
      </c>
      <c r="NP5" s="292" t="str">
        <f>八王子市!Y64</f>
        <v>-</v>
      </c>
      <c r="NQ5" s="292">
        <f>八王子市!Y65</f>
        <v>6001491</v>
      </c>
      <c r="NR5" s="292">
        <f>八王子市!Y66</f>
        <v>787668</v>
      </c>
      <c r="NS5" s="292">
        <f>八王子市!Y67</f>
        <v>5868301</v>
      </c>
      <c r="NT5" s="292">
        <f>八王子市!Y68</f>
        <v>301939</v>
      </c>
      <c r="NU5" s="292">
        <f>八王子市!Y69</f>
        <v>5561702</v>
      </c>
      <c r="NV5" s="292">
        <f>八王子市!Y70</f>
        <v>133190</v>
      </c>
      <c r="NW5" s="292" t="str">
        <f>八王子市!Y71</f>
        <v>-</v>
      </c>
      <c r="NX5" s="292">
        <f>八王子市!Y72</f>
        <v>115921497</v>
      </c>
      <c r="NY5" s="292">
        <f>八王子市!AG49</f>
        <v>25246134</v>
      </c>
      <c r="NZ5" s="292" t="str">
        <f>八王子市!AG50</f>
        <v>-</v>
      </c>
      <c r="OA5" s="292">
        <f>八王子市!AG51</f>
        <v>20642479</v>
      </c>
      <c r="OB5" s="292">
        <f>八王子市!AG52</f>
        <v>11146706</v>
      </c>
      <c r="OC5" s="292">
        <f>八王子市!AG53</f>
        <v>10147786</v>
      </c>
      <c r="OD5" s="292">
        <f>八王子市!AG54</f>
        <v>998920</v>
      </c>
      <c r="OE5" s="292" t="str">
        <f>八王子市!AG55</f>
        <v>-</v>
      </c>
      <c r="OF5" s="292">
        <f>八王子市!AG56</f>
        <v>57035319</v>
      </c>
      <c r="OG5" s="292">
        <f>八王子市!AG57</f>
        <v>14493682</v>
      </c>
      <c r="OH5" s="292">
        <f>八王子市!AG58</f>
        <v>1798382</v>
      </c>
      <c r="OI5" s="292">
        <f>八王子市!AG59</f>
        <v>7508896</v>
      </c>
      <c r="OJ5" s="292">
        <f>八王子市!AG60</f>
        <v>1649029</v>
      </c>
      <c r="OK5" s="292">
        <f>八王子市!AG61</f>
        <v>14651734</v>
      </c>
      <c r="OL5" s="292" t="str">
        <f>八王子市!AG62</f>
        <v>-</v>
      </c>
      <c r="OM5" s="292">
        <f>八王子市!AG63</f>
        <v>130300</v>
      </c>
      <c r="ON5" s="114">
        <f>八王子市!AG64</f>
        <v>0</v>
      </c>
      <c r="OO5" s="114">
        <f>八王子市!AG65</f>
        <v>0</v>
      </c>
      <c r="OP5" s="114">
        <f>八王子市!AG66</f>
        <v>0</v>
      </c>
      <c r="OQ5" s="114">
        <f>八王子市!AG67</f>
        <v>0</v>
      </c>
      <c r="OR5" s="114">
        <f>八王子市!AG68</f>
        <v>0</v>
      </c>
      <c r="OS5" s="114">
        <f>八王子市!AG69</f>
        <v>0</v>
      </c>
      <c r="OT5" s="114">
        <f>八王子市!AG70</f>
        <v>0</v>
      </c>
      <c r="OU5" s="114">
        <f>八王子市!AG71</f>
        <v>0</v>
      </c>
      <c r="OV5" s="114">
        <f>八王子市!AG70</f>
        <v>0</v>
      </c>
      <c r="OW5" s="293">
        <f>八王子市!AQ49</f>
        <v>23.3</v>
      </c>
      <c r="OX5" s="293" t="str">
        <f>八王子市!AQ50</f>
        <v>-</v>
      </c>
      <c r="OY5" s="293">
        <f>八王子市!AQ51</f>
        <v>19.100000000000001</v>
      </c>
      <c r="OZ5" s="293">
        <f>八王子市!AQ52</f>
        <v>10.3</v>
      </c>
      <c r="PA5" s="293">
        <f>八王子市!AQ53</f>
        <v>9.4</v>
      </c>
      <c r="PB5" s="293">
        <f>八王子市!AQ54</f>
        <v>0.9</v>
      </c>
      <c r="PC5" s="293" t="str">
        <f>八王子市!AQ55</f>
        <v>-</v>
      </c>
      <c r="PD5" s="293">
        <f>八王子市!AQ56</f>
        <v>52.7</v>
      </c>
      <c r="PE5" s="293">
        <f>八王子市!AQ57</f>
        <v>13.4</v>
      </c>
      <c r="PF5" s="293">
        <f>八王子市!AQ58</f>
        <v>1.7</v>
      </c>
      <c r="PG5" s="293">
        <f>八王子市!AQ59</f>
        <v>6.9</v>
      </c>
      <c r="PH5" s="293">
        <f>八王子市!AQ60</f>
        <v>1.5</v>
      </c>
      <c r="PI5" s="293">
        <f>八王子市!AQ61</f>
        <v>13.5</v>
      </c>
      <c r="PJ5" s="293" t="str">
        <f>八王子市!AQ62</f>
        <v>-</v>
      </c>
      <c r="PK5" s="293">
        <f>八王子市!AQ63</f>
        <v>0.1</v>
      </c>
      <c r="PL5" s="113">
        <f>八王子市!AQ64</f>
        <v>0</v>
      </c>
      <c r="PM5" s="113">
        <f>八王子市!AQ65</f>
        <v>0</v>
      </c>
      <c r="PN5" s="113">
        <f>八王子市!AQ66</f>
        <v>0</v>
      </c>
      <c r="PO5" s="113">
        <f>八王子市!AQ67</f>
        <v>0</v>
      </c>
      <c r="PP5" s="113" t="str">
        <f>八王子市!AQ68</f>
        <v>(</v>
      </c>
      <c r="PQ5" s="113">
        <f>八王子市!AQ69</f>
        <v>0</v>
      </c>
      <c r="PR5" s="113">
        <f>八王子市!AQ70</f>
        <v>0</v>
      </c>
      <c r="PS5" s="113">
        <f>八王子市!AQ71</f>
        <v>0</v>
      </c>
      <c r="PT5" s="113">
        <f>八王子市!AQ72</f>
        <v>0</v>
      </c>
      <c r="PU5" s="292">
        <f>八王子市!AH66</f>
        <v>95618313</v>
      </c>
      <c r="PV5" s="293">
        <f>八王子市!AK68</f>
        <v>88.4</v>
      </c>
      <c r="PW5" s="293">
        <f>八王子市!AR68</f>
        <v>92.6</v>
      </c>
      <c r="PX5" s="292">
        <f>八王子市!AH72</f>
        <v>119964745</v>
      </c>
      <c r="PY5" s="292">
        <f>八王子市!BF50</f>
        <v>734703</v>
      </c>
      <c r="PZ5" s="292">
        <f>八王子市!BF51</f>
        <v>16321497</v>
      </c>
      <c r="QA5" s="292">
        <f>八王子市!BF52</f>
        <v>98198075</v>
      </c>
      <c r="QB5" s="292">
        <f>八王子市!BF53</f>
        <v>16639620</v>
      </c>
      <c r="QC5" s="292">
        <f>八王子市!BF54</f>
        <v>435506</v>
      </c>
      <c r="QD5" s="292">
        <f>八王子市!BF55</f>
        <v>427318</v>
      </c>
      <c r="QE5" s="292">
        <f>八王子市!BF56</f>
        <v>1803096</v>
      </c>
      <c r="QF5" s="292">
        <f>八王子市!BF57</f>
        <v>18025626</v>
      </c>
      <c r="QG5" s="292">
        <f>八王子市!BF58</f>
        <v>6774261</v>
      </c>
      <c r="QH5" s="292">
        <f>八王子市!BF59</f>
        <v>18502516</v>
      </c>
      <c r="QI5" s="292">
        <f>八王子市!BF60</f>
        <v>151375</v>
      </c>
      <c r="QJ5" s="292">
        <f>八王子市!BF61</f>
        <v>12634682</v>
      </c>
      <c r="QK5" s="292" t="str">
        <f>八王子市!BF62</f>
        <v>-</v>
      </c>
      <c r="QL5" s="292" t="str">
        <f>八王子市!BF63</f>
        <v>-</v>
      </c>
      <c r="QM5" s="292">
        <f>八王子市!BF64</f>
        <v>190648275</v>
      </c>
      <c r="QN5" s="293">
        <f>八王子市!BM50</f>
        <v>0.4</v>
      </c>
      <c r="QO5" s="293">
        <f>八王子市!BM51</f>
        <v>8.6</v>
      </c>
      <c r="QP5" s="293">
        <f>八王子市!BM52</f>
        <v>51.5</v>
      </c>
      <c r="QQ5" s="293">
        <f>八王子市!BM53</f>
        <v>8.6999999999999993</v>
      </c>
      <c r="QR5" s="293">
        <f>八王子市!BM54</f>
        <v>0.2</v>
      </c>
      <c r="QS5" s="293">
        <f>八王子市!BM55</f>
        <v>0.2</v>
      </c>
      <c r="QT5" s="293">
        <f>八王子市!BM56</f>
        <v>0.9</v>
      </c>
      <c r="QU5" s="293">
        <f>八王子市!BM57</f>
        <v>9.5</v>
      </c>
      <c r="QV5" s="293">
        <f>八王子市!BM58</f>
        <v>3.6</v>
      </c>
      <c r="QW5" s="293">
        <f>八王子市!BM59</f>
        <v>9.6999999999999993</v>
      </c>
      <c r="QX5" s="293">
        <f>八王子市!BM60</f>
        <v>0.1</v>
      </c>
      <c r="QY5" s="293">
        <f>八王子市!BM61</f>
        <v>6.6</v>
      </c>
      <c r="QZ5" s="293" t="str">
        <f>八王子市!BM62</f>
        <v>-</v>
      </c>
      <c r="RA5" s="293" t="str">
        <f>八王子市!BM63</f>
        <v>-</v>
      </c>
      <c r="RB5" s="293">
        <f>八王子市!BM64</f>
        <v>100</v>
      </c>
      <c r="RC5" s="292" t="str">
        <f>八王子市!BQ50</f>
        <v>-</v>
      </c>
      <c r="RD5" s="292">
        <f>八王子市!BQ51</f>
        <v>362745</v>
      </c>
      <c r="RE5" s="292">
        <f>八王子市!BQ52</f>
        <v>1897418</v>
      </c>
      <c r="RF5" s="292">
        <f>八王子市!BQ53</f>
        <v>1812872</v>
      </c>
      <c r="RG5" s="292" t="str">
        <f>八王子市!BQ54</f>
        <v>-</v>
      </c>
      <c r="RH5" s="292">
        <f>八王子市!BQ55</f>
        <v>72470</v>
      </c>
      <c r="RI5" s="292">
        <f>八王子市!BQ56</f>
        <v>2287</v>
      </c>
      <c r="RJ5" s="292">
        <f>八王子市!BQ57</f>
        <v>6122783</v>
      </c>
      <c r="RK5" s="292">
        <f>八王子市!BQ58</f>
        <v>407542</v>
      </c>
      <c r="RL5" s="292">
        <f>八王子市!BQ59</f>
        <v>4644487</v>
      </c>
      <c r="RM5" s="292" t="str">
        <f>八王子市!BQ60</f>
        <v>-</v>
      </c>
      <c r="RN5" s="292" t="str">
        <f>八王子市!BQ61</f>
        <v>-</v>
      </c>
      <c r="RO5" s="292" t="str">
        <f>八王子市!BQ62</f>
        <v>-</v>
      </c>
      <c r="RP5" s="292" t="str">
        <f>八王子市!BQ63</f>
        <v>-</v>
      </c>
      <c r="RQ5" s="292">
        <f>八王子市!BQ64</f>
        <v>15322604</v>
      </c>
      <c r="RR5" s="292">
        <f>八王子市!BZ50</f>
        <v>734231</v>
      </c>
      <c r="RS5" s="292">
        <f>八王子市!BZ51</f>
        <v>14629761</v>
      </c>
      <c r="RT5" s="292">
        <f>八王子市!BZ52</f>
        <v>43234338</v>
      </c>
      <c r="RU5" s="292">
        <f>八王子市!BZ53</f>
        <v>11779118</v>
      </c>
      <c r="RV5" s="292">
        <f>八王子市!BZ54</f>
        <v>357963</v>
      </c>
      <c r="RW5" s="292">
        <f>八王子市!BZ55</f>
        <v>292258</v>
      </c>
      <c r="RX5" s="292">
        <f>八王子市!BZ56</f>
        <v>1230697</v>
      </c>
      <c r="RY5" s="292">
        <f>八王子市!BZ57</f>
        <v>13526708</v>
      </c>
      <c r="RZ5" s="292">
        <f>八王子市!BZ58</f>
        <v>5293098</v>
      </c>
      <c r="SA5" s="292">
        <f>八王子市!BZ59</f>
        <v>13537633</v>
      </c>
      <c r="SB5" s="292">
        <f>八王子市!BZ60</f>
        <v>133190</v>
      </c>
      <c r="SC5" s="292">
        <f>八王子市!BZ61</f>
        <v>11172502</v>
      </c>
      <c r="SD5" s="292" t="str">
        <f>八王子市!BZ62</f>
        <v>-</v>
      </c>
      <c r="SE5" s="292" t="str">
        <f>八王子市!BZ63</f>
        <v>-</v>
      </c>
      <c r="SF5" s="292">
        <f>八王子市!BZ64</f>
        <v>115921497</v>
      </c>
      <c r="SG5" s="292">
        <f>八王子市!BF66</f>
        <v>22895114</v>
      </c>
      <c r="SH5" s="292">
        <f>八王子市!BF67</f>
        <v>4192000</v>
      </c>
      <c r="SI5" s="292">
        <f>八王子市!BF68</f>
        <v>508000</v>
      </c>
      <c r="SJ5" s="292">
        <f>八王子市!BF69</f>
        <v>18684</v>
      </c>
      <c r="SK5" s="292" t="str">
        <f>八王子市!BF70</f>
        <v>-</v>
      </c>
      <c r="SL5" s="292">
        <f>八王子市!BF71</f>
        <v>6635000</v>
      </c>
      <c r="SM5" s="292">
        <f>八王子市!BF72</f>
        <v>11541430</v>
      </c>
      <c r="SN5" s="292">
        <f>八王子市!BZ66</f>
        <v>1210445</v>
      </c>
      <c r="SO5" s="292">
        <f>八王子市!BZ67</f>
        <v>-2929284</v>
      </c>
      <c r="SP5" s="292">
        <f>八王子市!BZ68</f>
        <v>87677</v>
      </c>
      <c r="SQ5" s="292">
        <f>八王子市!BZ69</f>
        <v>136038</v>
      </c>
      <c r="SR5" s="292">
        <f>八王子市!BZ70</f>
        <v>86</v>
      </c>
      <c r="SS5" s="292">
        <f>八王子市!BZ71</f>
        <v>96</v>
      </c>
      <c r="ST5" s="292">
        <f>八王子市!BZ72</f>
        <v>291</v>
      </c>
      <c r="SU5" s="292">
        <f>八王子市!CS48</f>
        <v>75202819</v>
      </c>
      <c r="SV5" s="292">
        <f>八王子市!CS49</f>
        <v>79324476</v>
      </c>
      <c r="SW5" s="292">
        <f>八王子市!CS50</f>
        <v>96442674</v>
      </c>
      <c r="SX5" s="292">
        <f>八王子市!CS51</f>
        <v>107312792</v>
      </c>
      <c r="SY5" s="294">
        <f>八王子市!CS52</f>
        <v>0.95</v>
      </c>
      <c r="SZ5" s="293">
        <f>八王子市!CS53</f>
        <v>3.3</v>
      </c>
      <c r="TA5" s="293">
        <f>八王子市!CS54</f>
        <v>9.3000000000000007</v>
      </c>
      <c r="TB5" s="293" t="str">
        <f>八王子市!CS55</f>
        <v>-</v>
      </c>
      <c r="TC5" s="293" t="str">
        <f>八王子市!CS56</f>
        <v>-</v>
      </c>
      <c r="TD5" s="293">
        <f>八王子市!CS57</f>
        <v>-0.5</v>
      </c>
      <c r="TE5" s="293" t="str">
        <f>八王子市!CS58</f>
        <v>-</v>
      </c>
      <c r="TF5" s="292">
        <f>八王子市!CS59</f>
        <v>11439609</v>
      </c>
      <c r="TG5" s="292">
        <f>IF(八王子市!CS60="-",0,八王子市!CS60)</f>
        <v>3737</v>
      </c>
      <c r="TH5" s="292">
        <f>八王子市!CS61</f>
        <v>12428122</v>
      </c>
      <c r="TI5" s="292">
        <f>八王子市!CS62</f>
        <v>128967944</v>
      </c>
      <c r="TJ5" s="292">
        <f>八王子市!CS63</f>
        <v>84383812</v>
      </c>
      <c r="TK5" s="292" t="str">
        <f>八王子市!CS64</f>
        <v>-</v>
      </c>
      <c r="TL5" s="292">
        <f>八王子市!CS65</f>
        <v>34009722</v>
      </c>
      <c r="TM5" s="292" t="str">
        <f>八王子市!CS66</f>
        <v>-</v>
      </c>
      <c r="TN5" s="292">
        <f>八王子市!CS67</f>
        <v>27000</v>
      </c>
      <c r="TO5" s="292" t="str">
        <f>八王子市!CS68</f>
        <v>-</v>
      </c>
      <c r="TP5" s="292">
        <f>八王子市!DA48</f>
        <v>77577453</v>
      </c>
      <c r="TQ5" s="292">
        <f>八王子市!DA49</f>
        <v>81108001</v>
      </c>
      <c r="TR5" s="292">
        <f>八王子市!DA50</f>
        <v>99538212</v>
      </c>
      <c r="TS5" s="292">
        <f>八王子市!DA51</f>
        <v>108160487</v>
      </c>
      <c r="TT5" s="293">
        <f>八王子市!DA52</f>
        <v>0.95</v>
      </c>
      <c r="TU5" s="293">
        <f>八王子市!DA53</f>
        <v>1.8</v>
      </c>
      <c r="TV5" s="293">
        <f>八王子市!DA54</f>
        <v>9.3000000000000007</v>
      </c>
      <c r="TW5" s="293" t="str">
        <f>八王子市!DA55</f>
        <v>-</v>
      </c>
      <c r="TX5" s="293" t="str">
        <f>八王子市!DA56</f>
        <v>-</v>
      </c>
      <c r="TY5" s="293">
        <f>八王子市!DA57</f>
        <v>-0.6</v>
      </c>
      <c r="TZ5" s="293" t="str">
        <f>八王子市!DA58</f>
        <v>-</v>
      </c>
      <c r="UA5" s="292">
        <f>八王子市!DA59</f>
        <v>12438438</v>
      </c>
      <c r="UB5" s="292">
        <f>IF(八王子市!DA60="-",0,八王子市!DA60)</f>
        <v>3734</v>
      </c>
      <c r="UC5" s="292">
        <f>八王子市!DA61</f>
        <v>11321030</v>
      </c>
      <c r="UD5" s="292">
        <f>八王子市!DA62</f>
        <v>130148265</v>
      </c>
      <c r="UE5" s="292">
        <f>八王子市!DA63</f>
        <v>97649414</v>
      </c>
      <c r="UF5" s="292" t="str">
        <f>八王子市!DA64</f>
        <v>-</v>
      </c>
      <c r="UG5" s="292">
        <f>八王子市!DA65</f>
        <v>37719206</v>
      </c>
      <c r="UH5" s="292" t="str">
        <f>八王子市!DA66</f>
        <v>-</v>
      </c>
      <c r="UI5" s="292">
        <f>八王子市!DA67</f>
        <v>20000</v>
      </c>
      <c r="UJ5" s="292" t="str">
        <f>八王子市!DA68</f>
        <v>-</v>
      </c>
      <c r="UK5" s="293">
        <f>八王子市!CS69</f>
        <v>99.3</v>
      </c>
      <c r="UL5" s="293">
        <f>八王子市!CS71</f>
        <v>99.1</v>
      </c>
      <c r="UM5" s="293">
        <f>八王子市!CS72</f>
        <v>99.5</v>
      </c>
      <c r="UN5" s="293">
        <f>八王子市!CW69</f>
        <v>97.7</v>
      </c>
      <c r="UO5" s="293">
        <f>八王子市!CW71</f>
        <v>96.9</v>
      </c>
      <c r="UP5" s="293">
        <f>八王子市!CW72</f>
        <v>98.3</v>
      </c>
      <c r="UQ5" s="293">
        <f>八王子市!DA69</f>
        <v>99.1</v>
      </c>
      <c r="UR5" s="293">
        <f>八王子市!DA71</f>
        <v>98.8</v>
      </c>
      <c r="US5" s="294">
        <f>八王子市!DA72</f>
        <v>99.2</v>
      </c>
      <c r="UT5" s="293">
        <f>八王子市!DE69</f>
        <v>97.2</v>
      </c>
      <c r="UU5" s="293">
        <f>八王子市!DE71</f>
        <v>96.4</v>
      </c>
      <c r="UV5" s="293">
        <f>八王子市!DE72</f>
        <v>97.7</v>
      </c>
      <c r="UW5" s="286" t="str">
        <f>八王子市!M16</f>
        <v>-</v>
      </c>
      <c r="UX5" s="287" t="str">
        <f>八王子市!U16</f>
        <v>-</v>
      </c>
      <c r="UY5" s="286" t="str">
        <f>八王子市!Y16</f>
        <v>-</v>
      </c>
      <c r="UZ5" s="287" t="str">
        <f>八王子市!AG16</f>
        <v>-</v>
      </c>
      <c r="VA5" s="286" t="str">
        <f>八王子市!M17</f>
        <v>-</v>
      </c>
      <c r="VB5" s="287" t="str">
        <f>八王子市!U17</f>
        <v>-</v>
      </c>
      <c r="VC5" s="286" t="str">
        <f>八王子市!Y17</f>
        <v>-</v>
      </c>
      <c r="VD5" s="287" t="str">
        <f>八王子市!AG17</f>
        <v>-</v>
      </c>
    </row>
    <row r="6" spans="1:576" s="95" customFormat="1" ht="11.25">
      <c r="A6" s="109" t="str">
        <f>立川市!CK7</f>
        <v>立川市</v>
      </c>
      <c r="B6" s="110" t="s">
        <v>227</v>
      </c>
      <c r="C6" s="111" t="str">
        <f t="shared" ref="C6:C30" si="0">B6&amp;$B$3</f>
        <v>=立川市!ｃｓ51</v>
      </c>
      <c r="D6" s="95">
        <f>立川市!AC2</f>
        <v>176295</v>
      </c>
      <c r="E6" s="95">
        <f>立川市!AC3</f>
        <v>179668</v>
      </c>
      <c r="F6" s="125">
        <f t="shared" ref="F6:F30" si="1">(D6/E6)-1</f>
        <v>-1.8773515595431611E-2</v>
      </c>
      <c r="G6" s="98">
        <f>立川市!AC5</f>
        <v>24.36</v>
      </c>
      <c r="H6" s="95">
        <f>立川市!AC6</f>
        <v>7237</v>
      </c>
      <c r="I6" s="96">
        <f>立川市!AP4</f>
        <v>182658</v>
      </c>
      <c r="J6" s="96">
        <f>立川市!AP5</f>
        <v>181554</v>
      </c>
      <c r="K6" s="125">
        <f t="shared" ref="K6:K30" si="2">(I6/J6)-1</f>
        <v>6.0808354539145792E-3</v>
      </c>
      <c r="L6" s="96">
        <f>立川市!AX4</f>
        <v>178544</v>
      </c>
      <c r="M6" s="96">
        <f>立川市!AX5</f>
        <v>177695</v>
      </c>
      <c r="N6" s="125">
        <f t="shared" ref="N6:N30" si="3">(L6/M6)-1</f>
        <v>4.7778496862602715E-3</v>
      </c>
      <c r="O6" s="95">
        <f>立川市!BJ6</f>
        <v>673</v>
      </c>
      <c r="P6" s="97">
        <f>立川市!BJ7</f>
        <v>1</v>
      </c>
      <c r="Q6" s="95">
        <f>立川市!BJ8</f>
        <v>12981</v>
      </c>
      <c r="R6" s="97">
        <f>立川市!BJ9</f>
        <v>18.899999999999999</v>
      </c>
      <c r="S6" s="95">
        <f>立川市!BJ10</f>
        <v>55127</v>
      </c>
      <c r="T6" s="97">
        <f>立川市!BJ11</f>
        <v>80.099999999999994</v>
      </c>
      <c r="U6" s="95">
        <f>立川市!BQ6</f>
        <v>672</v>
      </c>
      <c r="V6" s="97">
        <f>立川市!BQ7</f>
        <v>1</v>
      </c>
      <c r="W6" s="95">
        <f>立川市!BQ8</f>
        <v>13083</v>
      </c>
      <c r="X6" s="97">
        <f>立川市!BQ9</f>
        <v>18.7</v>
      </c>
      <c r="Y6" s="95">
        <f>立川市!BQ10</f>
        <v>56040</v>
      </c>
      <c r="Z6" s="97">
        <f>立川市!BQ11</f>
        <v>80.3</v>
      </c>
      <c r="AA6" s="95" t="str">
        <f>立川市!BZ5</f>
        <v>13</v>
      </c>
      <c r="AB6" s="95" t="str">
        <f>立川市!BZ7</f>
        <v>東京都</v>
      </c>
      <c r="AC6" s="95" t="str">
        <f>立川市!CK5</f>
        <v>2021</v>
      </c>
      <c r="AD6" s="95" t="str">
        <f>立川市!CK7</f>
        <v>立川市</v>
      </c>
      <c r="AE6" s="95" t="str">
        <f>立川市!DB2</f>
        <v>Ⅳ－３</v>
      </c>
      <c r="AF6" s="99">
        <f>立川市!DB5</f>
        <v>43505</v>
      </c>
      <c r="AG6" s="95">
        <f>立川市!M11</f>
        <v>39548960</v>
      </c>
      <c r="AH6" s="97">
        <f>立川市!U11</f>
        <v>51.6</v>
      </c>
      <c r="AI6" s="95">
        <f>立川市!Y11</f>
        <v>36564295</v>
      </c>
      <c r="AJ6" s="97">
        <f>立川市!AG11</f>
        <v>86.7</v>
      </c>
      <c r="AK6" s="95">
        <f>立川市!M12</f>
        <v>264671</v>
      </c>
      <c r="AL6" s="97">
        <f>立川市!U12</f>
        <v>0.3</v>
      </c>
      <c r="AM6" s="95">
        <f>立川市!Y12</f>
        <v>264671</v>
      </c>
      <c r="AN6" s="97">
        <f>立川市!AG12</f>
        <v>0.6</v>
      </c>
      <c r="AO6" s="95">
        <f>立川市!M13</f>
        <v>53609</v>
      </c>
      <c r="AP6" s="97">
        <f>立川市!U13</f>
        <v>0.1</v>
      </c>
      <c r="AQ6" s="95">
        <f>立川市!Y13</f>
        <v>53609</v>
      </c>
      <c r="AR6" s="97">
        <f>立川市!AG13</f>
        <v>0.1</v>
      </c>
      <c r="AS6" s="95">
        <f>立川市!M14</f>
        <v>220635</v>
      </c>
      <c r="AT6" s="97">
        <f>立川市!U14</f>
        <v>0.3</v>
      </c>
      <c r="AU6" s="95">
        <f>立川市!Y14</f>
        <v>220635</v>
      </c>
      <c r="AV6" s="97">
        <f>立川市!AG14</f>
        <v>0.5</v>
      </c>
      <c r="AW6" s="95">
        <f>立川市!M15</f>
        <v>220785</v>
      </c>
      <c r="AX6" s="97">
        <f>立川市!U15</f>
        <v>0.3</v>
      </c>
      <c r="AY6" s="95">
        <f>立川市!Y15</f>
        <v>220785</v>
      </c>
      <c r="AZ6" s="97">
        <f>立川市!AG15</f>
        <v>0.5</v>
      </c>
      <c r="BA6" s="95">
        <f>立川市!M18</f>
        <v>4155012</v>
      </c>
      <c r="BB6" s="97">
        <f>立川市!U18</f>
        <v>5.4</v>
      </c>
      <c r="BC6" s="95">
        <f>立川市!Y18</f>
        <v>4155012</v>
      </c>
      <c r="BD6" s="97">
        <f>立川市!AG18</f>
        <v>9.9</v>
      </c>
      <c r="BE6" s="95" t="str">
        <f>立川市!M19</f>
        <v>-</v>
      </c>
      <c r="BF6" s="97" t="str">
        <f>立川市!U19</f>
        <v>-</v>
      </c>
      <c r="BG6" s="95" t="str">
        <f>立川市!Y19</f>
        <v>-</v>
      </c>
      <c r="BH6" s="97" t="str">
        <f>立川市!AG19</f>
        <v>-</v>
      </c>
      <c r="BI6" s="95" t="str">
        <f>立川市!M20</f>
        <v>-</v>
      </c>
      <c r="BJ6" s="97" t="str">
        <f>立川市!U20</f>
        <v>-</v>
      </c>
      <c r="BK6" s="95" t="str">
        <f>立川市!Y20</f>
        <v>-</v>
      </c>
      <c r="BL6" s="97" t="str">
        <f>立川市!AG20</f>
        <v>-</v>
      </c>
      <c r="BM6" s="95">
        <f>立川市!M21</f>
        <v>151756</v>
      </c>
      <c r="BN6" s="97">
        <f>立川市!U21</f>
        <v>0.2</v>
      </c>
      <c r="BO6" s="95">
        <f>立川市!Y21</f>
        <v>151756</v>
      </c>
      <c r="BP6" s="97">
        <f>立川市!AG21</f>
        <v>0.4</v>
      </c>
      <c r="BQ6" s="95" t="str">
        <f>立川市!M20</f>
        <v>-</v>
      </c>
      <c r="BR6" s="97" t="str">
        <f>立川市!U20</f>
        <v>-</v>
      </c>
      <c r="BS6" s="95" t="str">
        <f>立川市!Y20</f>
        <v>-</v>
      </c>
      <c r="BT6" s="97" t="str">
        <f>立川市!AG20</f>
        <v>-</v>
      </c>
      <c r="BU6" s="95">
        <f>立川市!M23</f>
        <v>135349</v>
      </c>
      <c r="BV6" s="97">
        <f>立川市!U21</f>
        <v>0.2</v>
      </c>
      <c r="BW6" s="95">
        <f>立川市!Y21</f>
        <v>151756</v>
      </c>
      <c r="BX6" s="97">
        <f>立川市!AG21</f>
        <v>0.4</v>
      </c>
      <c r="BY6" s="95">
        <f>立川市!M24</f>
        <v>33420</v>
      </c>
      <c r="BZ6" s="97">
        <f>立川市!U24</f>
        <v>0</v>
      </c>
      <c r="CA6" s="95" t="str">
        <f>立川市!Y24</f>
        <v>-</v>
      </c>
      <c r="CB6" s="97" t="str">
        <f>立川市!AG24</f>
        <v>-</v>
      </c>
      <c r="CC6" s="95" t="str">
        <f>立川市!M25</f>
        <v>-</v>
      </c>
      <c r="CD6" s="97" t="str">
        <f>立川市!U25</f>
        <v>-</v>
      </c>
      <c r="CE6" s="95" t="str">
        <f>立川市!Y25</f>
        <v>-</v>
      </c>
      <c r="CF6" s="97" t="str">
        <f>立川市!AG25</f>
        <v>-</v>
      </c>
      <c r="CG6" s="95">
        <f>立川市!M26</f>
        <v>33335</v>
      </c>
      <c r="CH6" s="97">
        <f>立川市!U26</f>
        <v>0</v>
      </c>
      <c r="CI6" s="95" t="str">
        <f>立川市!Y26</f>
        <v>-</v>
      </c>
      <c r="CJ6" s="97" t="str">
        <f>立川市!AG26</f>
        <v>-</v>
      </c>
      <c r="CK6" s="95">
        <f>立川市!M27</f>
        <v>85</v>
      </c>
      <c r="CL6" s="97">
        <f>立川市!U27</f>
        <v>0</v>
      </c>
      <c r="CM6" s="95" t="str">
        <f>立川市!Y27</f>
        <v>-</v>
      </c>
      <c r="CN6" s="97" t="str">
        <f>立川市!AG27</f>
        <v>-</v>
      </c>
      <c r="CO6" s="95">
        <f>立川市!M28</f>
        <v>44784197</v>
      </c>
      <c r="CP6" s="97">
        <f>立川市!U28</f>
        <v>58.5</v>
      </c>
      <c r="CQ6" s="95">
        <f>立川市!Y28</f>
        <v>41766112</v>
      </c>
      <c r="CR6" s="97">
        <f>立川市!AG28</f>
        <v>99</v>
      </c>
      <c r="CS6" s="95">
        <f>立川市!M29</f>
        <v>22229</v>
      </c>
      <c r="CT6" s="97">
        <f>立川市!U29</f>
        <v>0</v>
      </c>
      <c r="CU6" s="95">
        <f>立川市!Y29</f>
        <v>22229</v>
      </c>
      <c r="CV6" s="97">
        <f>立川市!AG29</f>
        <v>0.1</v>
      </c>
      <c r="CW6" s="95">
        <f>立川市!M30</f>
        <v>682178</v>
      </c>
      <c r="CX6" s="97">
        <f>立川市!U30</f>
        <v>0.9</v>
      </c>
      <c r="CY6" s="95">
        <f>立川市!Y28</f>
        <v>41766112</v>
      </c>
      <c r="CZ6" s="97" t="str">
        <f>立川市!AG30</f>
        <v>-</v>
      </c>
      <c r="DA6" s="95">
        <f>立川市!M31</f>
        <v>959429</v>
      </c>
      <c r="DB6" s="97">
        <f>立川市!U31</f>
        <v>1.3</v>
      </c>
      <c r="DC6" s="95">
        <f>立川市!Y31</f>
        <v>136051</v>
      </c>
      <c r="DD6" s="97">
        <f>立川市!AG31</f>
        <v>0.3</v>
      </c>
      <c r="DE6" s="95">
        <f>立川市!M32</f>
        <v>578708</v>
      </c>
      <c r="DF6" s="97">
        <f>立川市!U32</f>
        <v>0.8</v>
      </c>
      <c r="DG6" s="95" t="str">
        <f>立川市!Y32</f>
        <v>-</v>
      </c>
      <c r="DH6" s="97" t="str">
        <f>立川市!AG32</f>
        <v>-</v>
      </c>
      <c r="DI6" s="95">
        <f>立川市!M33</f>
        <v>14823835</v>
      </c>
      <c r="DJ6" s="97">
        <f>立川市!U33</f>
        <v>19.399999999999999</v>
      </c>
      <c r="DK6" s="95" t="str">
        <f>立川市!Y33</f>
        <v>-</v>
      </c>
      <c r="DL6" s="97" t="str">
        <f>立川市!AG33</f>
        <v>-</v>
      </c>
      <c r="DM6" s="95">
        <f>立川市!M34</f>
        <v>234452</v>
      </c>
      <c r="DN6" s="97">
        <f>立川市!U34</f>
        <v>0.3</v>
      </c>
      <c r="DO6" s="95">
        <f>立川市!Y34</f>
        <v>234452</v>
      </c>
      <c r="DP6" s="97">
        <f>立川市!AG34</f>
        <v>0.6</v>
      </c>
      <c r="DQ6" s="95">
        <f>立川市!M35</f>
        <v>0</v>
      </c>
      <c r="DR6" s="97">
        <f>立川市!U35</f>
        <v>0</v>
      </c>
      <c r="DS6" s="95">
        <f>立川市!Y35</f>
        <v>0</v>
      </c>
      <c r="DT6" s="97">
        <f>立川市!AG35</f>
        <v>0</v>
      </c>
      <c r="DU6" s="95">
        <f>立川市!M36</f>
        <v>8345121</v>
      </c>
      <c r="DV6" s="97">
        <f>立川市!U36</f>
        <v>10.9</v>
      </c>
      <c r="DW6" s="95" t="str">
        <f>立川市!Y36</f>
        <v>-</v>
      </c>
      <c r="DX6" s="97" t="str">
        <f>立川市!AG36</f>
        <v>-</v>
      </c>
      <c r="DY6" s="95">
        <f>立川市!M37</f>
        <v>72835</v>
      </c>
      <c r="DZ6" s="97">
        <f>立川市!U37</f>
        <v>0.1</v>
      </c>
      <c r="EA6" s="95">
        <f>立川市!Y37</f>
        <v>7636</v>
      </c>
      <c r="EB6" s="97">
        <f>立川市!AG37</f>
        <v>0</v>
      </c>
      <c r="EC6" s="95">
        <f>立川市!M38</f>
        <v>67945</v>
      </c>
      <c r="ED6" s="97">
        <f>立川市!U38</f>
        <v>0.1</v>
      </c>
      <c r="EE6" s="95" t="str">
        <f>立川市!Y38</f>
        <v>-</v>
      </c>
      <c r="EF6" s="97" t="str">
        <f>立川市!AG38</f>
        <v>-</v>
      </c>
      <c r="EG6" s="95">
        <f>立川市!M39</f>
        <v>46395</v>
      </c>
      <c r="EH6" s="97">
        <f>立川市!U39</f>
        <v>0.1</v>
      </c>
      <c r="EI6" s="95" t="str">
        <f>立川市!Y39</f>
        <v>-</v>
      </c>
      <c r="EJ6" s="97" t="str">
        <f>立川市!AG39</f>
        <v>-</v>
      </c>
      <c r="EK6" s="95">
        <f>立川市!M40</f>
        <v>4345652</v>
      </c>
      <c r="EL6" s="97">
        <f>立川市!U40</f>
        <v>5.7</v>
      </c>
      <c r="EM6" s="95" t="str">
        <f>立川市!Y40</f>
        <v>-</v>
      </c>
      <c r="EN6" s="97" t="str">
        <f>立川市!AG40</f>
        <v>-</v>
      </c>
      <c r="EO6" s="95">
        <f>立川市!M41</f>
        <v>584184</v>
      </c>
      <c r="EP6" s="97">
        <f>立川市!U41</f>
        <v>0.8</v>
      </c>
      <c r="EQ6" s="95">
        <f>立川市!Y41</f>
        <v>722</v>
      </c>
      <c r="ER6" s="97">
        <f>立川市!AG41</f>
        <v>0</v>
      </c>
      <c r="ES6" s="95">
        <f>立川市!M42</f>
        <v>1040200</v>
      </c>
      <c r="ET6" s="97">
        <f>立川市!U42</f>
        <v>1.4</v>
      </c>
      <c r="EU6" s="95" t="str">
        <f>立川市!Y42</f>
        <v>-</v>
      </c>
      <c r="EV6" s="97" t="str">
        <f>立川市!AG42</f>
        <v>-</v>
      </c>
      <c r="EW6" s="95" t="str">
        <f>立川市!M43</f>
        <v>-</v>
      </c>
      <c r="EX6" s="97" t="str">
        <f>立川市!U43</f>
        <v>-</v>
      </c>
      <c r="EY6" s="95" t="str">
        <f>立川市!Y43</f>
        <v>-</v>
      </c>
      <c r="EZ6" s="97" t="str">
        <f>立川市!AG43</f>
        <v>-</v>
      </c>
      <c r="FA6" s="95" t="str">
        <f>立川市!M44</f>
        <v>-</v>
      </c>
      <c r="FB6" s="97" t="str">
        <f>立川市!U44</f>
        <v>-</v>
      </c>
      <c r="FC6" s="95" t="str">
        <f>立川市!Y44</f>
        <v>-</v>
      </c>
      <c r="FD6" s="97" t="str">
        <f>立川市!AG44</f>
        <v>-</v>
      </c>
      <c r="FE6" s="95">
        <f>立川市!M45</f>
        <v>76587360</v>
      </c>
      <c r="FF6" s="97">
        <f>立川市!U45</f>
        <v>100</v>
      </c>
      <c r="FG6" s="95">
        <f>立川市!Y45</f>
        <v>42167202</v>
      </c>
      <c r="FH6" s="97">
        <f>立川市!AG45</f>
        <v>100</v>
      </c>
      <c r="FI6" s="95">
        <f>立川市!AW16</f>
        <v>36564295</v>
      </c>
      <c r="FJ6" s="97">
        <f>立川市!BF16</f>
        <v>92.5</v>
      </c>
      <c r="FK6" s="95">
        <f>立川市!BJ16</f>
        <v>563964</v>
      </c>
      <c r="FL6" s="95">
        <f>立川市!AW17</f>
        <v>36564295</v>
      </c>
      <c r="FM6" s="97">
        <f>立川市!BF17</f>
        <v>92.5</v>
      </c>
      <c r="FN6" s="95">
        <f>立川市!BJ17</f>
        <v>563964</v>
      </c>
      <c r="FO6" s="95">
        <f>立川市!AW18</f>
        <v>17672557</v>
      </c>
      <c r="FP6" s="97">
        <f>立川市!BF18</f>
        <v>44.7</v>
      </c>
      <c r="FQ6" s="95">
        <f>立川市!BJ18</f>
        <v>563964</v>
      </c>
      <c r="FR6" s="95">
        <f>立川市!AW19</f>
        <v>322922</v>
      </c>
      <c r="FS6" s="97">
        <f>立川市!BF19</f>
        <v>0.8</v>
      </c>
      <c r="FT6" s="95" t="str">
        <f>立川市!BJ19</f>
        <v>-</v>
      </c>
      <c r="FU6" s="95">
        <f>立川市!AW20</f>
        <v>12586198</v>
      </c>
      <c r="FV6" s="97">
        <f>立川市!BF20</f>
        <v>31.8</v>
      </c>
      <c r="FW6" s="95" t="str">
        <f>立川市!BJ20</f>
        <v>-</v>
      </c>
      <c r="FX6" s="95">
        <f>立川市!AW21</f>
        <v>1038901</v>
      </c>
      <c r="FY6" s="97">
        <f>立川市!BF21</f>
        <v>2.6</v>
      </c>
      <c r="FZ6" s="95" t="str">
        <f>立川市!BJ21</f>
        <v>-</v>
      </c>
      <c r="GA6" s="95">
        <f>立川市!AW22</f>
        <v>3724536</v>
      </c>
      <c r="GB6" s="97">
        <f>立川市!BF22</f>
        <v>9.4</v>
      </c>
      <c r="GC6" s="95">
        <f>立川市!BJ22</f>
        <v>563964</v>
      </c>
      <c r="GD6" s="95">
        <f>立川市!AW23</f>
        <v>17439414</v>
      </c>
      <c r="GE6" s="97">
        <f>立川市!BF23</f>
        <v>44.1</v>
      </c>
      <c r="GF6" s="95" t="str">
        <f>立川市!BJ23</f>
        <v>-</v>
      </c>
      <c r="GG6" s="95">
        <f>立川市!AW24</f>
        <v>16940598</v>
      </c>
      <c r="GH6" s="97">
        <f>立川市!BF24</f>
        <v>42.8</v>
      </c>
      <c r="GI6" s="95" t="str">
        <f>立川市!BJ24</f>
        <v>-</v>
      </c>
      <c r="GJ6" s="95">
        <f>立川市!AW25</f>
        <v>176548</v>
      </c>
      <c r="GK6" s="97">
        <f>立川市!BF25</f>
        <v>0.4</v>
      </c>
      <c r="GL6" s="95" t="str">
        <f>立川市!BJ25</f>
        <v>-</v>
      </c>
      <c r="GM6" s="95">
        <f>立川市!AW26</f>
        <v>1275776</v>
      </c>
      <c r="GN6" s="97">
        <f>立川市!BF26</f>
        <v>3.2</v>
      </c>
      <c r="GO6" s="95" t="str">
        <f>立川市!BJ26</f>
        <v>-</v>
      </c>
      <c r="GP6" s="95" t="str">
        <f>立川市!AW27</f>
        <v>-</v>
      </c>
      <c r="GQ6" s="97" t="str">
        <f>立川市!BF27</f>
        <v>-</v>
      </c>
      <c r="GR6" s="95" t="str">
        <f>立川市!BJ27</f>
        <v>-</v>
      </c>
      <c r="GS6" s="95" t="str">
        <f>立川市!AW28</f>
        <v>-</v>
      </c>
      <c r="GT6" s="97" t="str">
        <f>立川市!BF28</f>
        <v>-</v>
      </c>
      <c r="GU6" s="95" t="str">
        <f>立川市!BJ28</f>
        <v>-</v>
      </c>
      <c r="GV6" s="95" t="str">
        <f>立川市!AW29</f>
        <v>-</v>
      </c>
      <c r="GW6" s="97" t="str">
        <f>立川市!BF29</f>
        <v>-</v>
      </c>
      <c r="GX6" s="95" t="str">
        <f>立川市!BJ29</f>
        <v>-</v>
      </c>
      <c r="GY6" s="95">
        <f>立川市!AW30</f>
        <v>2984665</v>
      </c>
      <c r="GZ6" s="97">
        <f>立川市!BF30</f>
        <v>7.5</v>
      </c>
      <c r="HA6" s="95" t="str">
        <f>立川市!BJ30</f>
        <v>-</v>
      </c>
      <c r="HB6" s="95">
        <f>立川市!AW31</f>
        <v>2984665</v>
      </c>
      <c r="HC6" s="97">
        <f>立川市!BF31</f>
        <v>7.5</v>
      </c>
      <c r="HD6" s="95" t="str">
        <f>立川市!BJ31</f>
        <v>-</v>
      </c>
      <c r="HE6" s="95" t="str">
        <f>立川市!AW32</f>
        <v>-</v>
      </c>
      <c r="HF6" s="97" t="str">
        <f>立川市!BF32</f>
        <v>-</v>
      </c>
      <c r="HG6" s="95" t="str">
        <f>立川市!BJ32</f>
        <v>-</v>
      </c>
      <c r="HH6" s="95" t="str">
        <f>立川市!AW33</f>
        <v>-</v>
      </c>
      <c r="HI6" s="97" t="str">
        <f>立川市!BF33</f>
        <v>-</v>
      </c>
      <c r="HJ6" s="95" t="str">
        <f>立川市!BJ33</f>
        <v>-</v>
      </c>
      <c r="HK6" s="95">
        <f>立川市!AW34</f>
        <v>2984665</v>
      </c>
      <c r="HL6" s="97">
        <f>立川市!BF34</f>
        <v>7.5</v>
      </c>
      <c r="HM6" s="95" t="str">
        <f>立川市!BJ34</f>
        <v>-</v>
      </c>
      <c r="HN6" s="95" t="str">
        <f>立川市!AW35</f>
        <v>-</v>
      </c>
      <c r="HO6" s="97" t="str">
        <f>立川市!BF35</f>
        <v>-</v>
      </c>
      <c r="HP6" s="95" t="str">
        <f>立川市!BJ35</f>
        <v>-</v>
      </c>
      <c r="HQ6" s="95" t="str">
        <f>立川市!AW36</f>
        <v>-</v>
      </c>
      <c r="HR6" s="97" t="str">
        <f>立川市!BF36</f>
        <v>-</v>
      </c>
      <c r="HS6" s="95" t="str">
        <f>立川市!BJ36</f>
        <v>-</v>
      </c>
      <c r="HT6" s="95" t="str">
        <f>立川市!AW37</f>
        <v>-</v>
      </c>
      <c r="HU6" s="97" t="str">
        <f>立川市!BF37</f>
        <v>-</v>
      </c>
      <c r="HV6" s="95" t="str">
        <f>立川市!BJ37</f>
        <v>-</v>
      </c>
      <c r="HW6" s="95">
        <f>立川市!AW38</f>
        <v>39548960</v>
      </c>
      <c r="HX6" s="97">
        <f>立川市!BF38</f>
        <v>100</v>
      </c>
      <c r="HY6" s="95">
        <f>立川市!BJ38</f>
        <v>563964</v>
      </c>
      <c r="HZ6" s="95" t="str">
        <f>立川市!BV14</f>
        <v>×</v>
      </c>
      <c r="IA6" s="95" t="str">
        <f>立川市!BV15</f>
        <v>×</v>
      </c>
      <c r="IB6" s="95" t="str">
        <f>立川市!BV16</f>
        <v>×</v>
      </c>
      <c r="IC6" s="95" t="str">
        <f>立川市!BV17</f>
        <v>×</v>
      </c>
      <c r="ID6" s="95" t="str">
        <f>立川市!BV18</f>
        <v>×</v>
      </c>
      <c r="IE6" s="95" t="str">
        <f>立川市!BV19</f>
        <v>×</v>
      </c>
      <c r="IF6" s="95" t="str">
        <f>立川市!BV20</f>
        <v>×</v>
      </c>
      <c r="IG6" s="95" t="str">
        <f>立川市!BV21</f>
        <v>×</v>
      </c>
      <c r="IH6" s="95" t="str">
        <f>立川市!BV22</f>
        <v>×</v>
      </c>
      <c r="II6" s="95" t="str">
        <f>立川市!BV23</f>
        <v>×</v>
      </c>
      <c r="IJ6" s="95" t="str">
        <f>立川市!BV24</f>
        <v>○</v>
      </c>
      <c r="IK6" s="95" t="str">
        <f>立川市!BV25</f>
        <v>○</v>
      </c>
      <c r="IL6" s="105">
        <f>立川市!CO11</f>
        <v>76587360</v>
      </c>
      <c r="IM6" s="105">
        <f>立川市!CY11</f>
        <v>78160310</v>
      </c>
      <c r="IN6" s="105">
        <f>立川市!CO12</f>
        <v>71466326</v>
      </c>
      <c r="IO6" s="105">
        <f>立川市!CY12</f>
        <v>73814658</v>
      </c>
      <c r="IP6" s="105">
        <f>立川市!CO13</f>
        <v>5121034</v>
      </c>
      <c r="IQ6" s="105">
        <f>立川市!CY13</f>
        <v>4345652</v>
      </c>
      <c r="IR6" s="105">
        <f>立川市!CO14</f>
        <v>1207790</v>
      </c>
      <c r="IS6" s="105">
        <f>立川市!CY14</f>
        <v>875586</v>
      </c>
      <c r="IT6" s="105">
        <f>立川市!CO15</f>
        <v>3913244</v>
      </c>
      <c r="IU6" s="105">
        <f>立川市!CY15</f>
        <v>3470066</v>
      </c>
      <c r="IV6" s="105">
        <f>立川市!CO16</f>
        <v>443178</v>
      </c>
      <c r="IW6" s="105">
        <f>立川市!CY16</f>
        <v>-352776</v>
      </c>
      <c r="IX6" s="105">
        <f>立川市!CO17</f>
        <v>25185</v>
      </c>
      <c r="IY6" s="105">
        <f>立川市!CY17</f>
        <v>44955</v>
      </c>
      <c r="IZ6" s="105" t="str">
        <f>立川市!CO18</f>
        <v>-</v>
      </c>
      <c r="JA6" s="105" t="str">
        <f>立川市!CY18</f>
        <v>-</v>
      </c>
      <c r="JB6" s="105" t="str">
        <f>立川市!CO19</f>
        <v>-</v>
      </c>
      <c r="JC6" s="105" t="str">
        <f>立川市!CY19</f>
        <v>-</v>
      </c>
      <c r="JD6" s="105">
        <f>立川市!CO20</f>
        <v>468363</v>
      </c>
      <c r="JE6" s="105">
        <f>立川市!CY20</f>
        <v>-307821</v>
      </c>
      <c r="JF6" s="95">
        <f>立川市!CO23</f>
        <v>960</v>
      </c>
      <c r="JG6" s="95">
        <f>立川市!CT23</f>
        <v>3065280</v>
      </c>
      <c r="JH6" s="95">
        <f>立川市!CZ23</f>
        <v>3193</v>
      </c>
      <c r="JI6" s="95" t="str">
        <f>立川市!CO24</f>
        <v>-</v>
      </c>
      <c r="JJ6" s="95" t="str">
        <f>立川市!CT24</f>
        <v>-</v>
      </c>
      <c r="JK6" s="95" t="str">
        <f>立川市!CZ24</f>
        <v>-</v>
      </c>
      <c r="JL6" s="95">
        <f>立川市!CO25</f>
        <v>87</v>
      </c>
      <c r="JM6" s="95">
        <f>立川市!CT25</f>
        <v>285534</v>
      </c>
      <c r="JN6" s="95">
        <f>立川市!CZ25</f>
        <v>3282</v>
      </c>
      <c r="JO6" s="95">
        <f>立川市!CO26</f>
        <v>3</v>
      </c>
      <c r="JP6" s="95">
        <f>立川市!CT26</f>
        <v>13900</v>
      </c>
      <c r="JQ6" s="95">
        <f>立川市!CZ26</f>
        <v>4633</v>
      </c>
      <c r="JR6" s="95" t="str">
        <f>立川市!CO27</f>
        <v>-</v>
      </c>
      <c r="JS6" s="95" t="str">
        <f>立川市!CT27</f>
        <v>-</v>
      </c>
      <c r="JT6" s="95" t="str">
        <f>立川市!CZ27</f>
        <v>-</v>
      </c>
      <c r="JU6" s="95">
        <f>立川市!CO28</f>
        <v>966</v>
      </c>
      <c r="JV6" s="95">
        <f>立川市!CT28</f>
        <v>3076240</v>
      </c>
      <c r="JW6" s="95">
        <f>立川市!CZ28</f>
        <v>3185</v>
      </c>
      <c r="JX6" s="97">
        <f>立川市!CO29</f>
        <v>99.2</v>
      </c>
      <c r="JY6" s="95" t="str">
        <f>立川市!BV32</f>
        <v>×</v>
      </c>
      <c r="JZ6" s="95" t="str">
        <f>立川市!BV33</f>
        <v>×</v>
      </c>
      <c r="KA6" s="95" t="str">
        <f>立川市!BV34</f>
        <v>×</v>
      </c>
      <c r="KB6" s="95" t="str">
        <f>立川市!BV35</f>
        <v>×</v>
      </c>
      <c r="KC6" s="95" t="str">
        <f>立川市!BV36</f>
        <v>×</v>
      </c>
      <c r="KD6" s="95" t="str">
        <f>立川市!BV37</f>
        <v>×</v>
      </c>
      <c r="KE6" s="95" t="str">
        <f>立川市!BV38</f>
        <v>×</v>
      </c>
      <c r="KF6" s="95" t="str">
        <f>立川市!CC32</f>
        <v>×</v>
      </c>
      <c r="KG6" s="95" t="str">
        <f>立川市!CC33</f>
        <v>○</v>
      </c>
      <c r="KH6" s="95" t="str">
        <f>立川市!CC34</f>
        <v>○</v>
      </c>
      <c r="KI6" s="95" t="str">
        <f>立川市!CC35</f>
        <v>×</v>
      </c>
      <c r="KJ6" s="95" t="str">
        <f>立川市!CC36</f>
        <v>×</v>
      </c>
      <c r="KK6" s="95" t="str">
        <f>立川市!CC37</f>
        <v>×</v>
      </c>
      <c r="KL6" s="95" t="str">
        <f>立川市!CC38</f>
        <v>○</v>
      </c>
      <c r="KM6" s="95">
        <f>立川市!CO32</f>
        <v>1</v>
      </c>
      <c r="KN6" s="95" t="str">
        <f>立川市!CT32</f>
        <v>25.04.01</v>
      </c>
      <c r="KO6" s="95">
        <f>立川市!CZ32</f>
        <v>10410</v>
      </c>
      <c r="KP6" s="95">
        <f>立川市!CO33</f>
        <v>2</v>
      </c>
      <c r="KQ6" s="95" t="str">
        <f>立川市!CT33</f>
        <v>25.04.01</v>
      </c>
      <c r="KR6" s="95">
        <f>立川市!CZ33</f>
        <v>9010</v>
      </c>
      <c r="KS6" s="95">
        <f>立川市!CO34</f>
        <v>1</v>
      </c>
      <c r="KT6" s="95" t="str">
        <f>立川市!CT34</f>
        <v>25.04.01</v>
      </c>
      <c r="KU6" s="95">
        <f>立川市!CZ34</f>
        <v>7990</v>
      </c>
      <c r="KV6" s="95">
        <f>立川市!CO35</f>
        <v>1</v>
      </c>
      <c r="KW6" s="95" t="str">
        <f>立川市!CT35</f>
        <v>25.04.01</v>
      </c>
      <c r="KX6" s="95">
        <f>立川市!CZ35</f>
        <v>6620</v>
      </c>
      <c r="KY6" s="95">
        <f>立川市!CO36</f>
        <v>1</v>
      </c>
      <c r="KZ6" s="95" t="str">
        <f>立川市!CT36</f>
        <v>25.04.01</v>
      </c>
      <c r="LA6" s="95">
        <f>立川市!CZ36</f>
        <v>5990</v>
      </c>
      <c r="LB6" s="95">
        <f>立川市!CO37</f>
        <v>26</v>
      </c>
      <c r="LC6" s="95" t="str">
        <f>立川市!CT37</f>
        <v>25.04.01</v>
      </c>
      <c r="LD6" s="95">
        <f>立川市!CZ37</f>
        <v>5550</v>
      </c>
      <c r="LE6" s="95">
        <f>立川市!M49</f>
        <v>9894417</v>
      </c>
      <c r="LF6" s="95">
        <f>立川市!M50</f>
        <v>6385877</v>
      </c>
      <c r="LG6" s="95">
        <f>立川市!M51</f>
        <v>25411776</v>
      </c>
      <c r="LH6" s="95">
        <f>立川市!M52</f>
        <v>4011048</v>
      </c>
      <c r="LI6" s="95">
        <f>立川市!M53</f>
        <v>3822856</v>
      </c>
      <c r="LJ6" s="95">
        <f>立川市!M54</f>
        <v>188192</v>
      </c>
      <c r="LK6" s="95" t="str">
        <f>立川市!M55</f>
        <v>-</v>
      </c>
      <c r="LL6" s="95">
        <f>立川市!M56</f>
        <v>39317241</v>
      </c>
      <c r="LM6" s="95">
        <f>立川市!M57</f>
        <v>11210443</v>
      </c>
      <c r="LN6" s="95">
        <f>立川市!M58</f>
        <v>836019</v>
      </c>
      <c r="LO6" s="95">
        <f>立川市!M59</f>
        <v>5822853</v>
      </c>
      <c r="LP6" s="95">
        <f>立川市!M60</f>
        <v>640011</v>
      </c>
      <c r="LQ6" s="95">
        <f>立川市!M61</f>
        <v>7049349</v>
      </c>
      <c r="LR6" s="95">
        <f>立川市!M62</f>
        <v>2363091</v>
      </c>
      <c r="LS6" s="95">
        <f>立川市!M63</f>
        <v>40728</v>
      </c>
      <c r="LT6" s="95" t="str">
        <f>立川市!M64</f>
        <v>-</v>
      </c>
      <c r="LU6" s="95">
        <f>立川市!M65</f>
        <v>4826602</v>
      </c>
      <c r="LV6" s="95">
        <f>立川市!M66</f>
        <v>91986</v>
      </c>
      <c r="LW6" s="95">
        <f>立川市!M67</f>
        <v>4826602</v>
      </c>
      <c r="LX6" s="95">
        <f>立川市!M68</f>
        <v>1060921</v>
      </c>
      <c r="LY6" s="95">
        <f>立川市!M69</f>
        <v>3765681</v>
      </c>
      <c r="LZ6" s="95" t="str">
        <f>立川市!M70</f>
        <v>-</v>
      </c>
      <c r="MA6" s="95" t="str">
        <f>立川市!M71</f>
        <v>-</v>
      </c>
      <c r="MB6" s="95">
        <f>立川市!M72</f>
        <v>71466326</v>
      </c>
      <c r="MC6" s="97">
        <f>立川市!U49</f>
        <v>13.8</v>
      </c>
      <c r="MD6" s="97">
        <f>立川市!U50</f>
        <v>8.9</v>
      </c>
      <c r="ME6" s="97">
        <f>立川市!U51</f>
        <v>35.6</v>
      </c>
      <c r="MF6" s="97">
        <f>立川市!U52</f>
        <v>5.6</v>
      </c>
      <c r="MG6" s="97">
        <f>立川市!U53</f>
        <v>5.3</v>
      </c>
      <c r="MH6" s="97">
        <f>立川市!U54</f>
        <v>0.3</v>
      </c>
      <c r="MI6" s="97" t="str">
        <f>立川市!U55</f>
        <v>-</v>
      </c>
      <c r="MJ6" s="97">
        <f>立川市!U56</f>
        <v>55</v>
      </c>
      <c r="MK6" s="97">
        <f>立川市!U57</f>
        <v>15.7</v>
      </c>
      <c r="ML6" s="97">
        <f>立川市!U58</f>
        <v>1.2</v>
      </c>
      <c r="MM6" s="97">
        <f>立川市!U59</f>
        <v>8.1</v>
      </c>
      <c r="MN6" s="97">
        <f>立川市!U60</f>
        <v>0.9</v>
      </c>
      <c r="MO6" s="97">
        <f>立川市!U61</f>
        <v>9.9</v>
      </c>
      <c r="MP6" s="97">
        <f>立川市!U62</f>
        <v>3.3</v>
      </c>
      <c r="MQ6" s="97">
        <f>立川市!U63</f>
        <v>0.1</v>
      </c>
      <c r="MR6" s="97" t="str">
        <f>立川市!U64</f>
        <v>-</v>
      </c>
      <c r="MS6" s="97">
        <f>立川市!U65</f>
        <v>6.8</v>
      </c>
      <c r="MT6" s="97">
        <f>立川市!U66</f>
        <v>0.1</v>
      </c>
      <c r="MU6" s="97">
        <f>立川市!U67</f>
        <v>6.8</v>
      </c>
      <c r="MV6" s="97">
        <f>立川市!U68</f>
        <v>1.5</v>
      </c>
      <c r="MW6" s="97">
        <f>立川市!U69</f>
        <v>5.3</v>
      </c>
      <c r="MX6" s="97" t="str">
        <f>立川市!U70</f>
        <v>-</v>
      </c>
      <c r="MY6" s="97" t="str">
        <f>立川市!U71</f>
        <v>-</v>
      </c>
      <c r="MZ6" s="97">
        <f>立川市!U72</f>
        <v>100</v>
      </c>
      <c r="NA6" s="95">
        <f>立川市!Y49</f>
        <v>8843688</v>
      </c>
      <c r="NB6" s="95">
        <f>立川市!Y50</f>
        <v>5764496</v>
      </c>
      <c r="NC6" s="95">
        <f>立川市!Y51</f>
        <v>7441227</v>
      </c>
      <c r="ND6" s="95">
        <f>立川市!Y52</f>
        <v>3983891</v>
      </c>
      <c r="NE6" s="95">
        <f>立川市!Y53</f>
        <v>3795699</v>
      </c>
      <c r="NF6" s="95">
        <f>立川市!Y54</f>
        <v>188192</v>
      </c>
      <c r="NG6" s="95" t="str">
        <f>立川市!Y55</f>
        <v>-</v>
      </c>
      <c r="NH6" s="95">
        <f>立川市!Y56</f>
        <v>20268806</v>
      </c>
      <c r="NI6" s="95">
        <f>立川市!Y57</f>
        <v>9016950</v>
      </c>
      <c r="NJ6" s="95">
        <f>立川市!Y58</f>
        <v>717431</v>
      </c>
      <c r="NK6" s="95">
        <f>立川市!Y59</f>
        <v>4397509</v>
      </c>
      <c r="NL6" s="95">
        <f>立川市!Y60</f>
        <v>640011</v>
      </c>
      <c r="NM6" s="95">
        <f>立川市!Y61</f>
        <v>6253746</v>
      </c>
      <c r="NN6" s="95">
        <f>立川市!Y62</f>
        <v>2360122</v>
      </c>
      <c r="NO6" s="95">
        <f>立川市!Y63</f>
        <v>406</v>
      </c>
      <c r="NP6" s="95" t="str">
        <f>立川市!Y64</f>
        <v>-</v>
      </c>
      <c r="NQ6" s="95">
        <f>立川市!Y65</f>
        <v>1782185</v>
      </c>
      <c r="NR6" s="95">
        <f>立川市!Y66</f>
        <v>91986</v>
      </c>
      <c r="NS6" s="95">
        <f>立川市!Y67</f>
        <v>1782185</v>
      </c>
      <c r="NT6" s="95">
        <f>立川市!Y68</f>
        <v>101228</v>
      </c>
      <c r="NU6" s="95">
        <f>立川市!Y69</f>
        <v>1680957</v>
      </c>
      <c r="NV6" s="95" t="str">
        <f>立川市!Y70</f>
        <v>-</v>
      </c>
      <c r="NW6" s="95" t="str">
        <f>立川市!Y71</f>
        <v>-</v>
      </c>
      <c r="NX6" s="95">
        <f>立川市!Y72</f>
        <v>44797155</v>
      </c>
      <c r="NY6" s="95">
        <f>立川市!AG49</f>
        <v>8841572</v>
      </c>
      <c r="NZ6" s="95" t="str">
        <f>立川市!AG50</f>
        <v>-</v>
      </c>
      <c r="OA6" s="95">
        <f>立川市!AG51</f>
        <v>7440474</v>
      </c>
      <c r="OB6" s="95">
        <f>立川市!AG52</f>
        <v>3983891</v>
      </c>
      <c r="OC6" s="95">
        <f>立川市!AG53</f>
        <v>3795699</v>
      </c>
      <c r="OD6" s="95">
        <f>立川市!AG54</f>
        <v>188192</v>
      </c>
      <c r="OE6" s="95" t="str">
        <f>立川市!AG55</f>
        <v>-</v>
      </c>
      <c r="OF6" s="95">
        <f>立川市!AG56</f>
        <v>20265937</v>
      </c>
      <c r="OG6" s="95">
        <f>立川市!AG57</f>
        <v>8216983</v>
      </c>
      <c r="OH6" s="95">
        <f>立川市!AG58</f>
        <v>699275</v>
      </c>
      <c r="OI6" s="95">
        <f>立川市!AG59</f>
        <v>3538241</v>
      </c>
      <c r="OJ6" s="95">
        <f>立川市!AG60</f>
        <v>588954</v>
      </c>
      <c r="OK6" s="95">
        <f>立川市!AG61</f>
        <v>5247272</v>
      </c>
      <c r="OL6" s="95" t="str">
        <f>立川市!AG62</f>
        <v>-</v>
      </c>
      <c r="OM6" s="95" t="str">
        <f>立川市!AG63</f>
        <v>-</v>
      </c>
      <c r="ON6" s="114">
        <f>立川市!AG64</f>
        <v>0</v>
      </c>
      <c r="OO6" s="114">
        <f>立川市!AG65</f>
        <v>0</v>
      </c>
      <c r="OP6" s="114">
        <f>立川市!AG66</f>
        <v>0</v>
      </c>
      <c r="OQ6" s="114">
        <f>立川市!AG67</f>
        <v>0</v>
      </c>
      <c r="OR6" s="114">
        <f>立川市!AG68</f>
        <v>0</v>
      </c>
      <c r="OS6" s="114">
        <f>立川市!AG69</f>
        <v>0</v>
      </c>
      <c r="OT6" s="114">
        <f>立川市!AG70</f>
        <v>0</v>
      </c>
      <c r="OU6" s="114">
        <f>立川市!AG71</f>
        <v>0</v>
      </c>
      <c r="OV6" s="114">
        <f>立川市!AG70</f>
        <v>0</v>
      </c>
      <c r="OW6" s="97">
        <f>立川市!AQ49</f>
        <v>21</v>
      </c>
      <c r="OX6" s="97" t="str">
        <f>立川市!AQ50</f>
        <v>-</v>
      </c>
      <c r="OY6" s="97">
        <f>立川市!AQ51</f>
        <v>17.600000000000001</v>
      </c>
      <c r="OZ6" s="97">
        <f>立川市!AQ52</f>
        <v>9.4</v>
      </c>
      <c r="PA6" s="97">
        <f>立川市!AQ53</f>
        <v>9</v>
      </c>
      <c r="PB6" s="97">
        <f>立川市!AQ54</f>
        <v>0.4</v>
      </c>
      <c r="PC6" s="97" t="str">
        <f>立川市!AQ55</f>
        <v>-</v>
      </c>
      <c r="PD6" s="97">
        <f>立川市!AQ56</f>
        <v>48.1</v>
      </c>
      <c r="PE6" s="97">
        <f>立川市!AQ57</f>
        <v>19.5</v>
      </c>
      <c r="PF6" s="97">
        <f>立川市!AQ58</f>
        <v>1.7</v>
      </c>
      <c r="PG6" s="97">
        <f>立川市!AQ59</f>
        <v>8.4</v>
      </c>
      <c r="PH6" s="97">
        <f>立川市!AQ60</f>
        <v>1.4</v>
      </c>
      <c r="PI6" s="97">
        <f>立川市!AQ61</f>
        <v>12.4</v>
      </c>
      <c r="PJ6" s="97" t="str">
        <f>立川市!AQ62</f>
        <v>-</v>
      </c>
      <c r="PK6" s="97" t="str">
        <f>立川市!AQ63</f>
        <v>-</v>
      </c>
      <c r="PL6" s="113">
        <f>立川市!AQ64</f>
        <v>0</v>
      </c>
      <c r="PM6" s="113">
        <f>立川市!AQ65</f>
        <v>0</v>
      </c>
      <c r="PN6" s="113">
        <f>立川市!AQ66</f>
        <v>0</v>
      </c>
      <c r="PO6" s="113">
        <f>立川市!AQ67</f>
        <v>0</v>
      </c>
      <c r="PP6" s="113" t="str">
        <f>立川市!AQ68</f>
        <v>(</v>
      </c>
      <c r="PQ6" s="113">
        <f>立川市!AQ69</f>
        <v>0</v>
      </c>
      <c r="PR6" s="113">
        <f>立川市!AQ70</f>
        <v>0</v>
      </c>
      <c r="PS6" s="113">
        <f>立川市!AQ71</f>
        <v>0</v>
      </c>
      <c r="PT6" s="113">
        <f>立川市!AQ72</f>
        <v>0</v>
      </c>
      <c r="PU6" s="95">
        <f>立川市!AH66</f>
        <v>37967708</v>
      </c>
      <c r="PV6" s="97">
        <f>立川市!AK68</f>
        <v>90</v>
      </c>
      <c r="PW6" s="97">
        <f>立川市!AR68</f>
        <v>90</v>
      </c>
      <c r="PX6" s="95">
        <f>立川市!AH72</f>
        <v>49918189</v>
      </c>
      <c r="PY6" s="95">
        <f>立川市!BF50</f>
        <v>454651</v>
      </c>
      <c r="PZ6" s="95">
        <f>立川市!BF51</f>
        <v>7375474</v>
      </c>
      <c r="QA6" s="95">
        <f>立川市!BF52</f>
        <v>37356496</v>
      </c>
      <c r="QB6" s="95">
        <f>立川市!BF53</f>
        <v>5195972</v>
      </c>
      <c r="QC6" s="95">
        <f>立川市!BF54</f>
        <v>556452</v>
      </c>
      <c r="QD6" s="95">
        <f>立川市!BF55</f>
        <v>109341</v>
      </c>
      <c r="QE6" s="95">
        <f>立川市!BF56</f>
        <v>434721</v>
      </c>
      <c r="QF6" s="95">
        <f>立川市!BF57</f>
        <v>5476313</v>
      </c>
      <c r="QG6" s="95">
        <f>立川市!BF58</f>
        <v>2120862</v>
      </c>
      <c r="QH6" s="95">
        <f>立川市!BF59</f>
        <v>8374996</v>
      </c>
      <c r="QI6" s="95" t="str">
        <f>立川市!BF60</f>
        <v>-</v>
      </c>
      <c r="QJ6" s="95">
        <f>立川市!BF61</f>
        <v>4011048</v>
      </c>
      <c r="QK6" s="95" t="str">
        <f>立川市!BF62</f>
        <v>-</v>
      </c>
      <c r="QL6" s="95" t="str">
        <f>立川市!BF63</f>
        <v>-</v>
      </c>
      <c r="QM6" s="95">
        <f>立川市!BF64</f>
        <v>71466326</v>
      </c>
      <c r="QN6" s="97">
        <f>立川市!BM50</f>
        <v>0.6</v>
      </c>
      <c r="QO6" s="97">
        <f>立川市!BM51</f>
        <v>10.3</v>
      </c>
      <c r="QP6" s="97">
        <f>立川市!BM52</f>
        <v>52.3</v>
      </c>
      <c r="QQ6" s="97">
        <f>立川市!BM53</f>
        <v>7.3</v>
      </c>
      <c r="QR6" s="97">
        <f>立川市!BM54</f>
        <v>0.8</v>
      </c>
      <c r="QS6" s="97">
        <f>立川市!BM55</f>
        <v>0.2</v>
      </c>
      <c r="QT6" s="97">
        <f>立川市!BM56</f>
        <v>0.6</v>
      </c>
      <c r="QU6" s="97">
        <f>立川市!BM57</f>
        <v>7.7</v>
      </c>
      <c r="QV6" s="97">
        <f>立川市!BM58</f>
        <v>3</v>
      </c>
      <c r="QW6" s="97">
        <f>立川市!BM59</f>
        <v>11.7</v>
      </c>
      <c r="QX6" s="97" t="str">
        <f>立川市!BM60</f>
        <v>-</v>
      </c>
      <c r="QY6" s="97">
        <f>立川市!BM61</f>
        <v>5.6</v>
      </c>
      <c r="QZ6" s="97" t="str">
        <f>立川市!BM62</f>
        <v>-</v>
      </c>
      <c r="RA6" s="97" t="str">
        <f>立川市!BM63</f>
        <v>-</v>
      </c>
      <c r="RB6" s="97">
        <f>立川市!BM64</f>
        <v>100</v>
      </c>
      <c r="RC6" s="95" t="str">
        <f>立川市!BQ50</f>
        <v>-</v>
      </c>
      <c r="RD6" s="95">
        <f>立川市!BQ51</f>
        <v>38465</v>
      </c>
      <c r="RE6" s="95">
        <f>立川市!BQ52</f>
        <v>790684</v>
      </c>
      <c r="RF6" s="95">
        <f>立川市!BQ53</f>
        <v>264516</v>
      </c>
      <c r="RG6" s="95" t="str">
        <f>立川市!BQ54</f>
        <v>-</v>
      </c>
      <c r="RH6" s="95">
        <f>立川市!BQ55</f>
        <v>15402</v>
      </c>
      <c r="RI6" s="95">
        <f>立川市!BQ56</f>
        <v>5096</v>
      </c>
      <c r="RJ6" s="95">
        <f>立川市!BQ57</f>
        <v>1274912</v>
      </c>
      <c r="RK6" s="95">
        <f>立川市!BQ58</f>
        <v>97661</v>
      </c>
      <c r="RL6" s="95">
        <f>立川市!BQ59</f>
        <v>2339866</v>
      </c>
      <c r="RM6" s="95" t="str">
        <f>立川市!BQ60</f>
        <v>-</v>
      </c>
      <c r="RN6" s="95" t="str">
        <f>立川市!BQ61</f>
        <v>-</v>
      </c>
      <c r="RO6" s="95" t="str">
        <f>立川市!BQ62</f>
        <v>-</v>
      </c>
      <c r="RP6" s="95" t="str">
        <f>立川市!BQ63</f>
        <v>-</v>
      </c>
      <c r="RQ6" s="95">
        <f>立川市!BQ64</f>
        <v>4826602</v>
      </c>
      <c r="RR6" s="95">
        <f>立川市!BZ50</f>
        <v>454622</v>
      </c>
      <c r="RS6" s="95">
        <f>立川市!BZ51</f>
        <v>6634178</v>
      </c>
      <c r="RT6" s="95">
        <f>立川市!BZ52</f>
        <v>15996035</v>
      </c>
      <c r="RU6" s="95">
        <f>立川市!BZ53</f>
        <v>4348699</v>
      </c>
      <c r="RV6" s="95">
        <f>立川市!BZ54</f>
        <v>507553</v>
      </c>
      <c r="RW6" s="95">
        <f>立川市!BZ55</f>
        <v>97293</v>
      </c>
      <c r="RX6" s="95">
        <f>立川市!BZ56</f>
        <v>389948</v>
      </c>
      <c r="RY6" s="95">
        <f>立川市!BZ57</f>
        <v>4339567</v>
      </c>
      <c r="RZ6" s="95">
        <f>立川市!BZ58</f>
        <v>1629982</v>
      </c>
      <c r="SA6" s="95">
        <f>立川市!BZ59</f>
        <v>6415387</v>
      </c>
      <c r="SB6" s="95" t="str">
        <f>立川市!BZ60</f>
        <v>-</v>
      </c>
      <c r="SC6" s="95">
        <f>立川市!BZ61</f>
        <v>3983891</v>
      </c>
      <c r="SD6" s="95" t="str">
        <f>立川市!BZ62</f>
        <v>-</v>
      </c>
      <c r="SE6" s="95" t="str">
        <f>立川市!BZ63</f>
        <v>-</v>
      </c>
      <c r="SF6" s="95">
        <f>立川市!BZ64</f>
        <v>44797155</v>
      </c>
      <c r="SG6" s="95">
        <f>立川市!BF66</f>
        <v>7049349</v>
      </c>
      <c r="SH6" s="95">
        <f>立川市!BF67</f>
        <v>1881000</v>
      </c>
      <c r="SI6" s="95" t="str">
        <f>立川市!BF68</f>
        <v>-</v>
      </c>
      <c r="SJ6" s="95" t="str">
        <f>立川市!BF69</f>
        <v>-</v>
      </c>
      <c r="SK6" s="95" t="str">
        <f>立川市!BF70</f>
        <v>-</v>
      </c>
      <c r="SL6" s="95">
        <f>立川市!BF71</f>
        <v>1507000</v>
      </c>
      <c r="SM6" s="95">
        <f>立川市!BF72</f>
        <v>3661349</v>
      </c>
      <c r="SN6" s="95">
        <f>立川市!BZ66</f>
        <v>269653</v>
      </c>
      <c r="SO6" s="95">
        <f>立川市!BZ67</f>
        <v>-693391</v>
      </c>
      <c r="SP6" s="95">
        <f>立川市!BZ68</f>
        <v>26950</v>
      </c>
      <c r="SQ6" s="95">
        <f>立川市!BZ69</f>
        <v>40659</v>
      </c>
      <c r="SR6" s="95">
        <f>立川市!BZ70</f>
        <v>100</v>
      </c>
      <c r="SS6" s="95">
        <f>立川市!BZ71</f>
        <v>93</v>
      </c>
      <c r="ST6" s="95">
        <f>立川市!BZ72</f>
        <v>277</v>
      </c>
      <c r="SU6" s="95">
        <f>立川市!CS48</f>
        <v>31770286</v>
      </c>
      <c r="SV6" s="95">
        <f>立川市!CS49</f>
        <v>26861630</v>
      </c>
      <c r="SW6" s="95">
        <f>立川市!CS50</f>
        <v>41199875</v>
      </c>
      <c r="SX6" s="95">
        <f>立川市!CS51</f>
        <v>41199875</v>
      </c>
      <c r="SY6" s="98">
        <f>立川市!CS52</f>
        <v>1.17</v>
      </c>
      <c r="SZ6" s="97">
        <f>立川市!CS53</f>
        <v>9.5</v>
      </c>
      <c r="TA6" s="97">
        <f>立川市!CS54</f>
        <v>8</v>
      </c>
      <c r="TB6" s="97" t="str">
        <f>立川市!CS55</f>
        <v>-</v>
      </c>
      <c r="TC6" s="97" t="str">
        <f>立川市!CS56</f>
        <v>-</v>
      </c>
      <c r="TD6" s="97">
        <f>立川市!CS57</f>
        <v>2.5</v>
      </c>
      <c r="TE6" s="97" t="str">
        <f>立川市!CS58</f>
        <v>-</v>
      </c>
      <c r="TF6" s="95">
        <f>立川市!CS59</f>
        <v>8133741</v>
      </c>
      <c r="TG6" s="95">
        <f>IF(立川市!CS60="-",0,立川市!CS60)</f>
        <v>0</v>
      </c>
      <c r="TH6" s="95">
        <f>立川市!CS61</f>
        <v>12560577</v>
      </c>
      <c r="TI6" s="95">
        <f>立川市!CS62</f>
        <v>26464462</v>
      </c>
      <c r="TJ6" s="95">
        <f>立川市!CS63</f>
        <v>3459541</v>
      </c>
      <c r="TK6" s="95" t="str">
        <f>立川市!CS64</f>
        <v>-</v>
      </c>
      <c r="TL6" s="95">
        <f>立川市!CS65</f>
        <v>5394382</v>
      </c>
      <c r="TM6" s="95" t="str">
        <f>立川市!CS66</f>
        <v>-</v>
      </c>
      <c r="TN6" s="95">
        <f>立川市!CS67</f>
        <v>100000</v>
      </c>
      <c r="TO6" s="95" t="str">
        <f>立川市!CS68</f>
        <v>-</v>
      </c>
      <c r="TP6" s="95">
        <f>立川市!DA48</f>
        <v>31737941</v>
      </c>
      <c r="TQ6" s="95">
        <f>立川市!DA49</f>
        <v>26730182</v>
      </c>
      <c r="TR6" s="95">
        <f>立川市!DA50</f>
        <v>41138105</v>
      </c>
      <c r="TS6" s="95">
        <f>立川市!DA51</f>
        <v>41138105</v>
      </c>
      <c r="TT6" s="97">
        <f>立川市!DA52</f>
        <v>1.1299999999999999</v>
      </c>
      <c r="TU6" s="97">
        <f>立川市!DA53</f>
        <v>8.4</v>
      </c>
      <c r="TV6" s="97">
        <f>立川市!DA54</f>
        <v>8.1</v>
      </c>
      <c r="TW6" s="97" t="str">
        <f>立川市!DA55</f>
        <v>-</v>
      </c>
      <c r="TX6" s="97" t="str">
        <f>立川市!DA56</f>
        <v>-</v>
      </c>
      <c r="TY6" s="97">
        <f>立川市!DA57</f>
        <v>2</v>
      </c>
      <c r="TZ6" s="97" t="str">
        <f>立川市!DA58</f>
        <v>-</v>
      </c>
      <c r="UA6" s="95">
        <f>立川市!DA59</f>
        <v>8108556</v>
      </c>
      <c r="UB6" s="95">
        <f>IF(立川市!DA60="-",0,立川市!DA60)</f>
        <v>0</v>
      </c>
      <c r="UC6" s="95">
        <f>立川市!DA61</f>
        <v>10244181</v>
      </c>
      <c r="UD6" s="95">
        <f>立川市!DA62</f>
        <v>29247118</v>
      </c>
      <c r="UE6" s="95">
        <f>立川市!DA63</f>
        <v>2043518</v>
      </c>
      <c r="UF6" s="95" t="str">
        <f>立川市!DA64</f>
        <v>-</v>
      </c>
      <c r="UG6" s="95">
        <f>立川市!DA65</f>
        <v>7530841</v>
      </c>
      <c r="UH6" s="95" t="str">
        <f>立川市!DA66</f>
        <v>-</v>
      </c>
      <c r="UI6" s="95">
        <f>立川市!DA67</f>
        <v>100000</v>
      </c>
      <c r="UJ6" s="95" t="str">
        <f>立川市!DA68</f>
        <v>-</v>
      </c>
      <c r="UK6" s="97">
        <f>立川市!CS69</f>
        <v>99.5</v>
      </c>
      <c r="UL6" s="97">
        <f>立川市!CS71</f>
        <v>99.2</v>
      </c>
      <c r="UM6" s="97">
        <f>立川市!CS72</f>
        <v>99.7</v>
      </c>
      <c r="UN6" s="97">
        <f>立川市!CW69</f>
        <v>98.1</v>
      </c>
      <c r="UO6" s="97">
        <f>立川市!CW71</f>
        <v>96.9</v>
      </c>
      <c r="UP6" s="97">
        <f>立川市!CW72</f>
        <v>99</v>
      </c>
      <c r="UQ6" s="97">
        <f>立川市!DA69</f>
        <v>99.2</v>
      </c>
      <c r="UR6" s="97">
        <f>立川市!DA71</f>
        <v>99</v>
      </c>
      <c r="US6" s="98">
        <f>立川市!DA72</f>
        <v>99.4</v>
      </c>
      <c r="UT6" s="97">
        <f>立川市!DE69</f>
        <v>97.6</v>
      </c>
      <c r="UU6" s="97">
        <f>立川市!DE71</f>
        <v>96.5</v>
      </c>
      <c r="UV6" s="97">
        <f>立川市!DE72</f>
        <v>98.5</v>
      </c>
      <c r="UW6" s="286" t="str">
        <f>立川市!M16</f>
        <v>-</v>
      </c>
      <c r="UX6" s="287" t="str">
        <f>立川市!U16</f>
        <v>-</v>
      </c>
      <c r="UY6" s="286" t="str">
        <f>立川市!Y16</f>
        <v>-</v>
      </c>
      <c r="UZ6" s="287" t="str">
        <f>立川市!AG16</f>
        <v>-</v>
      </c>
      <c r="VA6" s="286" t="str">
        <f>立川市!M17</f>
        <v>-</v>
      </c>
      <c r="VB6" s="287" t="str">
        <f>立川市!U17</f>
        <v>-</v>
      </c>
      <c r="VC6" s="286" t="str">
        <f>立川市!Y17</f>
        <v>-</v>
      </c>
      <c r="VD6" s="287" t="str">
        <f>立川市!AG17</f>
        <v>-</v>
      </c>
    </row>
    <row r="7" spans="1:576" s="95" customFormat="1" ht="11.25">
      <c r="A7" s="109" t="str">
        <f>武蔵野市!CK7</f>
        <v>武蔵野市</v>
      </c>
      <c r="B7" s="110" t="s">
        <v>228</v>
      </c>
      <c r="C7" s="111" t="str">
        <f t="shared" si="0"/>
        <v>=武蔵野市!ｃｓ51</v>
      </c>
      <c r="D7" s="95">
        <f>武蔵野市!AC2</f>
        <v>144730</v>
      </c>
      <c r="E7" s="95">
        <f>武蔵野市!AC3</f>
        <v>138734</v>
      </c>
      <c r="F7" s="125">
        <f t="shared" si="1"/>
        <v>4.3219398272954068E-2</v>
      </c>
      <c r="G7" s="98">
        <f>武蔵野市!AC5</f>
        <v>10.98</v>
      </c>
      <c r="H7" s="95">
        <f>武蔵野市!AC6</f>
        <v>13181</v>
      </c>
      <c r="I7" s="96">
        <f>武蔵野市!AP4</f>
        <v>144902</v>
      </c>
      <c r="J7" s="96">
        <f>武蔵野市!AP5</f>
        <v>143964</v>
      </c>
      <c r="K7" s="125">
        <f t="shared" si="2"/>
        <v>6.5155177683309251E-3</v>
      </c>
      <c r="L7" s="96">
        <f>武蔵野市!AX4</f>
        <v>141864</v>
      </c>
      <c r="M7" s="96">
        <f>武蔵野市!AX5</f>
        <v>141147</v>
      </c>
      <c r="N7" s="125">
        <f t="shared" si="3"/>
        <v>5.0798104104232689E-3</v>
      </c>
      <c r="O7" s="95">
        <f>武蔵野市!BJ6</f>
        <v>231</v>
      </c>
      <c r="P7" s="97">
        <f>武蔵野市!BJ7</f>
        <v>0.4</v>
      </c>
      <c r="Q7" s="95">
        <f>武蔵野市!BJ8</f>
        <v>8087</v>
      </c>
      <c r="R7" s="97">
        <f>武蔵野市!BJ9</f>
        <v>13.4</v>
      </c>
      <c r="S7" s="95">
        <f>武蔵野市!BJ10</f>
        <v>51979</v>
      </c>
      <c r="T7" s="97">
        <f>武蔵野市!BJ11</f>
        <v>86.2</v>
      </c>
      <c r="U7" s="95">
        <f>武蔵野市!BQ6</f>
        <v>225</v>
      </c>
      <c r="V7" s="97">
        <f>武蔵野市!BQ7</f>
        <v>0.4</v>
      </c>
      <c r="W7" s="95">
        <f>武蔵野市!BQ8</f>
        <v>7277</v>
      </c>
      <c r="X7" s="97">
        <f>武蔵野市!BQ9</f>
        <v>12.8</v>
      </c>
      <c r="Y7" s="95">
        <f>武蔵野市!BQ10</f>
        <v>49129</v>
      </c>
      <c r="Z7" s="97">
        <f>武蔵野市!BQ11</f>
        <v>86.8</v>
      </c>
      <c r="AA7" s="95" t="str">
        <f>武蔵野市!BZ5</f>
        <v>13</v>
      </c>
      <c r="AB7" s="95" t="str">
        <f>武蔵野市!BZ7</f>
        <v>東京都</v>
      </c>
      <c r="AC7" s="95" t="str">
        <f>武蔵野市!CK5</f>
        <v>2039</v>
      </c>
      <c r="AD7" s="95" t="str">
        <f>武蔵野市!CK7</f>
        <v>武蔵野市</v>
      </c>
      <c r="AE7" s="95" t="str">
        <f>武蔵野市!DB2</f>
        <v>Ⅲ－３</v>
      </c>
      <c r="AF7" s="99">
        <f>武蔵野市!DB5</f>
        <v>43506</v>
      </c>
      <c r="AG7" s="95">
        <f>武蔵野市!M11</f>
        <v>40023929</v>
      </c>
      <c r="AH7" s="97">
        <f>武蔵野市!U11</f>
        <v>60</v>
      </c>
      <c r="AI7" s="95">
        <f>武蔵野市!Y11</f>
        <v>37517394</v>
      </c>
      <c r="AJ7" s="97">
        <f>武蔵野市!AG11</f>
        <v>88.9</v>
      </c>
      <c r="AK7" s="95">
        <f>武蔵野市!M12</f>
        <v>183707</v>
      </c>
      <c r="AL7" s="97">
        <f>武蔵野市!U12</f>
        <v>0.3</v>
      </c>
      <c r="AM7" s="95">
        <f>武蔵野市!Y12</f>
        <v>183707</v>
      </c>
      <c r="AN7" s="97">
        <f>武蔵野市!AG12</f>
        <v>0.4</v>
      </c>
      <c r="AO7" s="95">
        <f>武蔵野市!M13</f>
        <v>72623</v>
      </c>
      <c r="AP7" s="97">
        <f>武蔵野市!U13</f>
        <v>0.1</v>
      </c>
      <c r="AQ7" s="95">
        <f>武蔵野市!Y13</f>
        <v>72623</v>
      </c>
      <c r="AR7" s="97">
        <f>武蔵野市!AG13</f>
        <v>0.2</v>
      </c>
      <c r="AS7" s="95">
        <f>武蔵野市!M14</f>
        <v>299767</v>
      </c>
      <c r="AT7" s="97">
        <f>武蔵野市!U14</f>
        <v>0.4</v>
      </c>
      <c r="AU7" s="95">
        <f>武蔵野市!Y14</f>
        <v>299767</v>
      </c>
      <c r="AV7" s="97">
        <f>武蔵野市!AG14</f>
        <v>0.7</v>
      </c>
      <c r="AW7" s="95">
        <f>武蔵野市!M15</f>
        <v>301736</v>
      </c>
      <c r="AX7" s="97">
        <f>武蔵野市!U15</f>
        <v>0.5</v>
      </c>
      <c r="AY7" s="95">
        <f>武蔵野市!Y15</f>
        <v>301736</v>
      </c>
      <c r="AZ7" s="97">
        <f>武蔵野市!AG15</f>
        <v>0.7</v>
      </c>
      <c r="BA7" s="95">
        <f>武蔵野市!M18</f>
        <v>3314072</v>
      </c>
      <c r="BB7" s="97">
        <f>武蔵野市!U18</f>
        <v>5</v>
      </c>
      <c r="BC7" s="95">
        <f>武蔵野市!Y18</f>
        <v>3314072</v>
      </c>
      <c r="BD7" s="97">
        <f>武蔵野市!AG18</f>
        <v>7.9</v>
      </c>
      <c r="BE7" s="95" t="str">
        <f>武蔵野市!M19</f>
        <v>-</v>
      </c>
      <c r="BF7" s="97" t="str">
        <f>武蔵野市!U19</f>
        <v>-</v>
      </c>
      <c r="BG7" s="95" t="str">
        <f>武蔵野市!Y19</f>
        <v>-</v>
      </c>
      <c r="BH7" s="97" t="str">
        <f>武蔵野市!AG19</f>
        <v>-</v>
      </c>
      <c r="BI7" s="95" t="str">
        <f>武蔵野市!M20</f>
        <v>-</v>
      </c>
      <c r="BJ7" s="97" t="str">
        <f>武蔵野市!U20</f>
        <v>-</v>
      </c>
      <c r="BK7" s="95" t="str">
        <f>武蔵野市!Y20</f>
        <v>-</v>
      </c>
      <c r="BL7" s="97" t="str">
        <f>武蔵野市!AG20</f>
        <v>-</v>
      </c>
      <c r="BM7" s="95">
        <f>武蔵野市!M21</f>
        <v>105163</v>
      </c>
      <c r="BN7" s="97">
        <f>武蔵野市!U21</f>
        <v>0.2</v>
      </c>
      <c r="BO7" s="95">
        <f>武蔵野市!Y21</f>
        <v>105163</v>
      </c>
      <c r="BP7" s="97">
        <f>武蔵野市!AG21</f>
        <v>0.2</v>
      </c>
      <c r="BQ7" s="95" t="str">
        <f>武蔵野市!M20</f>
        <v>-</v>
      </c>
      <c r="BR7" s="97" t="str">
        <f>武蔵野市!U20</f>
        <v>-</v>
      </c>
      <c r="BS7" s="95" t="str">
        <f>武蔵野市!Y20</f>
        <v>-</v>
      </c>
      <c r="BT7" s="97" t="str">
        <f>武蔵野市!AG20</f>
        <v>-</v>
      </c>
      <c r="BU7" s="95">
        <f>武蔵野市!M23</f>
        <v>41483</v>
      </c>
      <c r="BV7" s="97">
        <f>武蔵野市!U21</f>
        <v>0.2</v>
      </c>
      <c r="BW7" s="95">
        <f>武蔵野市!Y21</f>
        <v>105163</v>
      </c>
      <c r="BX7" s="97">
        <f>武蔵野市!AG21</f>
        <v>0.2</v>
      </c>
      <c r="BY7" s="95">
        <f>武蔵野市!M24</f>
        <v>32157</v>
      </c>
      <c r="BZ7" s="97">
        <f>武蔵野市!U24</f>
        <v>0</v>
      </c>
      <c r="CA7" s="95" t="str">
        <f>武蔵野市!Y24</f>
        <v>-</v>
      </c>
      <c r="CB7" s="97" t="str">
        <f>武蔵野市!AG24</f>
        <v>-</v>
      </c>
      <c r="CC7" s="95" t="str">
        <f>武蔵野市!M25</f>
        <v>-</v>
      </c>
      <c r="CD7" s="97" t="str">
        <f>武蔵野市!U25</f>
        <v>-</v>
      </c>
      <c r="CE7" s="95" t="str">
        <f>武蔵野市!Y25</f>
        <v>-</v>
      </c>
      <c r="CF7" s="97" t="str">
        <f>武蔵野市!AG25</f>
        <v>-</v>
      </c>
      <c r="CG7" s="95">
        <f>武蔵野市!M26</f>
        <v>32010</v>
      </c>
      <c r="CH7" s="97">
        <f>武蔵野市!U26</f>
        <v>0</v>
      </c>
      <c r="CI7" s="95" t="str">
        <f>武蔵野市!Y26</f>
        <v>-</v>
      </c>
      <c r="CJ7" s="97" t="str">
        <f>武蔵野市!AG26</f>
        <v>-</v>
      </c>
      <c r="CK7" s="95">
        <f>武蔵野市!M27</f>
        <v>147</v>
      </c>
      <c r="CL7" s="97">
        <f>武蔵野市!U27</f>
        <v>0</v>
      </c>
      <c r="CM7" s="95" t="str">
        <f>武蔵野市!Y27</f>
        <v>-</v>
      </c>
      <c r="CN7" s="97" t="str">
        <f>武蔵野市!AG27</f>
        <v>-</v>
      </c>
      <c r="CO7" s="95">
        <f>武蔵野市!M28</f>
        <v>44374637</v>
      </c>
      <c r="CP7" s="97">
        <f>武蔵野市!U28</f>
        <v>66.5</v>
      </c>
      <c r="CQ7" s="95">
        <f>武蔵野市!Y28</f>
        <v>41835945</v>
      </c>
      <c r="CR7" s="97">
        <f>武蔵野市!AG28</f>
        <v>99.2</v>
      </c>
      <c r="CS7" s="95">
        <f>武蔵野市!M29</f>
        <v>13639</v>
      </c>
      <c r="CT7" s="97">
        <f>武蔵野市!U29</f>
        <v>0</v>
      </c>
      <c r="CU7" s="95">
        <f>武蔵野市!Y29</f>
        <v>13639</v>
      </c>
      <c r="CV7" s="97">
        <f>武蔵野市!AG29</f>
        <v>0</v>
      </c>
      <c r="CW7" s="95">
        <f>武蔵野市!M30</f>
        <v>457128</v>
      </c>
      <c r="CX7" s="97">
        <f>武蔵野市!U30</f>
        <v>0.7</v>
      </c>
      <c r="CY7" s="95" t="str">
        <f>武蔵野市!Y30</f>
        <v>-</v>
      </c>
      <c r="CZ7" s="97" t="str">
        <f>武蔵野市!AG30</f>
        <v>-</v>
      </c>
      <c r="DA7" s="95">
        <f>武蔵野市!M31</f>
        <v>903308</v>
      </c>
      <c r="DB7" s="97">
        <f>武蔵野市!U31</f>
        <v>1.4</v>
      </c>
      <c r="DC7" s="95">
        <f>武蔵野市!Y31</f>
        <v>269463</v>
      </c>
      <c r="DD7" s="97">
        <f>武蔵野市!AG31</f>
        <v>0.6</v>
      </c>
      <c r="DE7" s="95">
        <f>武蔵野市!M32</f>
        <v>686613</v>
      </c>
      <c r="DF7" s="97">
        <f>武蔵野市!U32</f>
        <v>1</v>
      </c>
      <c r="DG7" s="95" t="str">
        <f>武蔵野市!Y32</f>
        <v>-</v>
      </c>
      <c r="DH7" s="97" t="str">
        <f>武蔵野市!AG32</f>
        <v>-</v>
      </c>
      <c r="DI7" s="95">
        <f>武蔵野市!M33</f>
        <v>8195164</v>
      </c>
      <c r="DJ7" s="97">
        <f>武蔵野市!U33</f>
        <v>12.3</v>
      </c>
      <c r="DK7" s="95" t="str">
        <f>武蔵野市!Y33</f>
        <v>-</v>
      </c>
      <c r="DL7" s="97" t="str">
        <f>武蔵野市!AG33</f>
        <v>-</v>
      </c>
      <c r="DM7" s="95" t="str">
        <f>武蔵野市!M34</f>
        <v>-</v>
      </c>
      <c r="DN7" s="97" t="str">
        <f>武蔵野市!U34</f>
        <v>-</v>
      </c>
      <c r="DO7" s="95" t="str">
        <f>武蔵野市!Y34</f>
        <v>-</v>
      </c>
      <c r="DP7" s="97" t="str">
        <f>武蔵野市!AG34</f>
        <v>-</v>
      </c>
      <c r="DQ7" s="95">
        <f>武蔵野市!M35</f>
        <v>0</v>
      </c>
      <c r="DR7" s="97">
        <f>武蔵野市!U35</f>
        <v>0</v>
      </c>
      <c r="DS7" s="95">
        <f>武蔵野市!Y35</f>
        <v>0</v>
      </c>
      <c r="DT7" s="97">
        <f>武蔵野市!AG35</f>
        <v>0</v>
      </c>
      <c r="DU7" s="95">
        <f>武蔵野市!M36</f>
        <v>7107897</v>
      </c>
      <c r="DV7" s="97">
        <f>武蔵野市!U36</f>
        <v>10.7</v>
      </c>
      <c r="DW7" s="95" t="str">
        <f>武蔵野市!Y36</f>
        <v>-</v>
      </c>
      <c r="DX7" s="97" t="str">
        <f>武蔵野市!AG36</f>
        <v>-</v>
      </c>
      <c r="DY7" s="95">
        <f>武蔵野市!M37</f>
        <v>246036</v>
      </c>
      <c r="DZ7" s="97">
        <f>武蔵野市!U37</f>
        <v>0.4</v>
      </c>
      <c r="EA7" s="95">
        <f>武蔵野市!Y37</f>
        <v>62866</v>
      </c>
      <c r="EB7" s="97">
        <f>武蔵野市!AG37</f>
        <v>0.1</v>
      </c>
      <c r="EC7" s="95">
        <f>武蔵野市!M38</f>
        <v>1366</v>
      </c>
      <c r="ED7" s="97">
        <f>武蔵野市!U38</f>
        <v>0</v>
      </c>
      <c r="EE7" s="95" t="str">
        <f>武蔵野市!Y38</f>
        <v>-</v>
      </c>
      <c r="EF7" s="97" t="str">
        <f>武蔵野市!AG38</f>
        <v>-</v>
      </c>
      <c r="EG7" s="95">
        <f>武蔵野市!M39</f>
        <v>1187108</v>
      </c>
      <c r="EH7" s="97">
        <f>武蔵野市!U39</f>
        <v>1.8</v>
      </c>
      <c r="EI7" s="95" t="str">
        <f>武蔵野市!Y39</f>
        <v>-</v>
      </c>
      <c r="EJ7" s="97" t="str">
        <f>武蔵野市!AG39</f>
        <v>-</v>
      </c>
      <c r="EK7" s="95">
        <f>武蔵野市!M40</f>
        <v>2431866</v>
      </c>
      <c r="EL7" s="97">
        <f>武蔵野市!U40</f>
        <v>3.6</v>
      </c>
      <c r="EM7" s="95" t="str">
        <f>武蔵野市!Y40</f>
        <v>-</v>
      </c>
      <c r="EN7" s="97" t="str">
        <f>武蔵野市!AG40</f>
        <v>-</v>
      </c>
      <c r="EO7" s="95">
        <f>武蔵野市!M41</f>
        <v>744513</v>
      </c>
      <c r="EP7" s="97">
        <f>武蔵野市!U41</f>
        <v>1.1000000000000001</v>
      </c>
      <c r="EQ7" s="95">
        <f>武蔵野市!Y41</f>
        <v>423</v>
      </c>
      <c r="ER7" s="97">
        <f>武蔵野市!AG41</f>
        <v>0</v>
      </c>
      <c r="ES7" s="95">
        <f>武蔵野市!M42</f>
        <v>336000</v>
      </c>
      <c r="ET7" s="97">
        <f>武蔵野市!U42</f>
        <v>0.5</v>
      </c>
      <c r="EU7" s="95" t="str">
        <f>武蔵野市!Y42</f>
        <v>-</v>
      </c>
      <c r="EV7" s="97" t="str">
        <f>武蔵野市!AG42</f>
        <v>-</v>
      </c>
      <c r="EW7" s="95" t="str">
        <f>武蔵野市!M43</f>
        <v>-</v>
      </c>
      <c r="EX7" s="97" t="str">
        <f>武蔵野市!U43</f>
        <v>-</v>
      </c>
      <c r="EY7" s="95" t="str">
        <f>武蔵野市!Y43</f>
        <v>-</v>
      </c>
      <c r="EZ7" s="97" t="str">
        <f>武蔵野市!AG43</f>
        <v>-</v>
      </c>
      <c r="FA7" s="95" t="str">
        <f>武蔵野市!M44</f>
        <v>-</v>
      </c>
      <c r="FB7" s="97" t="str">
        <f>武蔵野市!U44</f>
        <v>-</v>
      </c>
      <c r="FC7" s="95" t="str">
        <f>武蔵野市!Y44</f>
        <v>-</v>
      </c>
      <c r="FD7" s="97" t="str">
        <f>武蔵野市!AG44</f>
        <v>-</v>
      </c>
      <c r="FE7" s="95">
        <f>武蔵野市!M45</f>
        <v>66685275</v>
      </c>
      <c r="FF7" s="97">
        <f>武蔵野市!U45</f>
        <v>100</v>
      </c>
      <c r="FG7" s="95">
        <f>武蔵野市!Y45</f>
        <v>42182336</v>
      </c>
      <c r="FH7" s="97">
        <f>武蔵野市!AG45</f>
        <v>100</v>
      </c>
      <c r="FI7" s="95">
        <f>武蔵野市!AW16</f>
        <v>36892749</v>
      </c>
      <c r="FJ7" s="97">
        <f>武蔵野市!BF16</f>
        <v>92.2</v>
      </c>
      <c r="FK7" s="95">
        <f>武蔵野市!BJ16</f>
        <v>296701</v>
      </c>
      <c r="FL7" s="95">
        <f>武蔵野市!AW17</f>
        <v>36892749</v>
      </c>
      <c r="FM7" s="97">
        <f>武蔵野市!BF17</f>
        <v>92.2</v>
      </c>
      <c r="FN7" s="95">
        <f>武蔵野市!BJ17</f>
        <v>296701</v>
      </c>
      <c r="FO7" s="95">
        <f>武蔵野市!AW18</f>
        <v>20480801</v>
      </c>
      <c r="FP7" s="97">
        <f>武蔵野市!BF18</f>
        <v>51.2</v>
      </c>
      <c r="FQ7" s="95">
        <f>武蔵野市!BJ18</f>
        <v>296701</v>
      </c>
      <c r="FR7" s="95">
        <f>武蔵野市!AW19</f>
        <v>279064</v>
      </c>
      <c r="FS7" s="97">
        <f>武蔵野市!BF19</f>
        <v>0.7</v>
      </c>
      <c r="FT7" s="95" t="str">
        <f>武蔵野市!BJ19</f>
        <v>-</v>
      </c>
      <c r="FU7" s="95">
        <f>武蔵野市!AW20</f>
        <v>17004966</v>
      </c>
      <c r="FV7" s="97">
        <f>武蔵野市!BF20</f>
        <v>42.5</v>
      </c>
      <c r="FW7" s="95" t="str">
        <f>武蔵野市!BJ20</f>
        <v>-</v>
      </c>
      <c r="FX7" s="95">
        <f>武蔵野市!AW21</f>
        <v>747347</v>
      </c>
      <c r="FY7" s="97">
        <f>武蔵野市!BF21</f>
        <v>1.9</v>
      </c>
      <c r="FZ7" s="95" t="str">
        <f>武蔵野市!BJ21</f>
        <v>-</v>
      </c>
      <c r="GA7" s="95">
        <f>武蔵野市!AW22</f>
        <v>2449424</v>
      </c>
      <c r="GB7" s="97">
        <f>武蔵野市!BF22</f>
        <v>6.1</v>
      </c>
      <c r="GC7" s="95">
        <f>武蔵野市!BJ22</f>
        <v>296701</v>
      </c>
      <c r="GD7" s="95">
        <f>武蔵野市!AW23</f>
        <v>15474138</v>
      </c>
      <c r="GE7" s="97">
        <f>武蔵野市!BF23</f>
        <v>38.700000000000003</v>
      </c>
      <c r="GF7" s="95" t="str">
        <f>武蔵野市!BJ23</f>
        <v>-</v>
      </c>
      <c r="GG7" s="95">
        <f>武蔵野市!AW24</f>
        <v>14873544</v>
      </c>
      <c r="GH7" s="97">
        <f>武蔵野市!BF24</f>
        <v>37.200000000000003</v>
      </c>
      <c r="GI7" s="95" t="str">
        <f>武蔵野市!BJ24</f>
        <v>-</v>
      </c>
      <c r="GJ7" s="95">
        <f>武蔵野市!AW25</f>
        <v>48931</v>
      </c>
      <c r="GK7" s="97">
        <f>武蔵野市!BF25</f>
        <v>0.1</v>
      </c>
      <c r="GL7" s="95" t="str">
        <f>武蔵野市!BJ25</f>
        <v>-</v>
      </c>
      <c r="GM7" s="95">
        <f>武蔵野市!AW26</f>
        <v>888879</v>
      </c>
      <c r="GN7" s="97">
        <f>武蔵野市!BF26</f>
        <v>2.2000000000000002</v>
      </c>
      <c r="GO7" s="95" t="str">
        <f>武蔵野市!BJ26</f>
        <v>-</v>
      </c>
      <c r="GP7" s="95" t="str">
        <f>武蔵野市!AW27</f>
        <v>-</v>
      </c>
      <c r="GQ7" s="97" t="str">
        <f>武蔵野市!BF27</f>
        <v>-</v>
      </c>
      <c r="GR7" s="95" t="str">
        <f>武蔵野市!BJ27</f>
        <v>-</v>
      </c>
      <c r="GS7" s="95" t="str">
        <f>武蔵野市!AW28</f>
        <v>-</v>
      </c>
      <c r="GT7" s="97" t="str">
        <f>武蔵野市!BF28</f>
        <v>-</v>
      </c>
      <c r="GU7" s="95" t="str">
        <f>武蔵野市!BJ28</f>
        <v>-</v>
      </c>
      <c r="GV7" s="95" t="str">
        <f>武蔵野市!AW29</f>
        <v>-</v>
      </c>
      <c r="GW7" s="97" t="str">
        <f>武蔵野市!BF29</f>
        <v>-</v>
      </c>
      <c r="GX7" s="95" t="str">
        <f>武蔵野市!BJ29</f>
        <v>-</v>
      </c>
      <c r="GY7" s="95">
        <f>武蔵野市!AW30</f>
        <v>3131180</v>
      </c>
      <c r="GZ7" s="97">
        <f>武蔵野市!BF30</f>
        <v>7.8</v>
      </c>
      <c r="HA7" s="95" t="str">
        <f>武蔵野市!BJ30</f>
        <v>-</v>
      </c>
      <c r="HB7" s="95">
        <f>武蔵野市!AW31</f>
        <v>3131180</v>
      </c>
      <c r="HC7" s="97">
        <f>武蔵野市!BF31</f>
        <v>7.8</v>
      </c>
      <c r="HD7" s="95" t="str">
        <f>武蔵野市!BJ31</f>
        <v>-</v>
      </c>
      <c r="HE7" s="95" t="str">
        <f>武蔵野市!AW32</f>
        <v>-</v>
      </c>
      <c r="HF7" s="97" t="str">
        <f>武蔵野市!BF32</f>
        <v>-</v>
      </c>
      <c r="HG7" s="95" t="str">
        <f>武蔵野市!BJ32</f>
        <v>-</v>
      </c>
      <c r="HH7" s="95">
        <f>武蔵野市!AW33</f>
        <v>624645</v>
      </c>
      <c r="HI7" s="97">
        <f>武蔵野市!BF33</f>
        <v>1.6</v>
      </c>
      <c r="HJ7" s="95" t="str">
        <f>武蔵野市!BJ33</f>
        <v>-</v>
      </c>
      <c r="HK7" s="95">
        <f>武蔵野市!AW34</f>
        <v>2506535</v>
      </c>
      <c r="HL7" s="97">
        <f>武蔵野市!BF34</f>
        <v>6.3</v>
      </c>
      <c r="HM7" s="95" t="str">
        <f>武蔵野市!BJ34</f>
        <v>-</v>
      </c>
      <c r="HN7" s="95" t="str">
        <f>武蔵野市!AW35</f>
        <v>-</v>
      </c>
      <c r="HO7" s="97" t="str">
        <f>武蔵野市!BF35</f>
        <v>-</v>
      </c>
      <c r="HP7" s="95" t="str">
        <f>武蔵野市!BJ35</f>
        <v>-</v>
      </c>
      <c r="HQ7" s="95" t="str">
        <f>武蔵野市!AW36</f>
        <v>-</v>
      </c>
      <c r="HR7" s="97" t="str">
        <f>武蔵野市!BF36</f>
        <v>-</v>
      </c>
      <c r="HS7" s="95" t="str">
        <f>武蔵野市!BJ36</f>
        <v>-</v>
      </c>
      <c r="HT7" s="95" t="str">
        <f>武蔵野市!AW37</f>
        <v>-</v>
      </c>
      <c r="HU7" s="97" t="str">
        <f>武蔵野市!BF37</f>
        <v>-</v>
      </c>
      <c r="HV7" s="95" t="str">
        <f>武蔵野市!BJ37</f>
        <v>-</v>
      </c>
      <c r="HW7" s="95">
        <f>武蔵野市!AW38</f>
        <v>40023929</v>
      </c>
      <c r="HX7" s="97">
        <f>武蔵野市!BF38</f>
        <v>100</v>
      </c>
      <c r="HY7" s="95">
        <f>武蔵野市!BJ38</f>
        <v>296701</v>
      </c>
      <c r="HZ7" s="95" t="str">
        <f>武蔵野市!BV14</f>
        <v>×</v>
      </c>
      <c r="IA7" s="95" t="str">
        <f>武蔵野市!BV15</f>
        <v>×</v>
      </c>
      <c r="IB7" s="95" t="str">
        <f>武蔵野市!BV16</f>
        <v>×</v>
      </c>
      <c r="IC7" s="95" t="str">
        <f>武蔵野市!BV17</f>
        <v>×</v>
      </c>
      <c r="ID7" s="95" t="str">
        <f>武蔵野市!BV18</f>
        <v>×</v>
      </c>
      <c r="IE7" s="95" t="str">
        <f>武蔵野市!BV19</f>
        <v>×</v>
      </c>
      <c r="IF7" s="95" t="str">
        <f>武蔵野市!BV20</f>
        <v>×</v>
      </c>
      <c r="IG7" s="95" t="str">
        <f>武蔵野市!BV21</f>
        <v>×</v>
      </c>
      <c r="IH7" s="95" t="str">
        <f>武蔵野市!BV22</f>
        <v>×</v>
      </c>
      <c r="II7" s="95" t="str">
        <f>武蔵野市!BV23</f>
        <v>×</v>
      </c>
      <c r="IJ7" s="95" t="str">
        <f>武蔵野市!BV24</f>
        <v>○</v>
      </c>
      <c r="IK7" s="95" t="str">
        <f>武蔵野市!BV25</f>
        <v>○</v>
      </c>
      <c r="IL7" s="105">
        <f>武蔵野市!CO11</f>
        <v>66685275</v>
      </c>
      <c r="IM7" s="105">
        <f>武蔵野市!CY11</f>
        <v>70917979</v>
      </c>
      <c r="IN7" s="105">
        <f>武蔵野市!CO12</f>
        <v>63809604</v>
      </c>
      <c r="IO7" s="105">
        <f>武蔵野市!CY12</f>
        <v>68486113</v>
      </c>
      <c r="IP7" s="105">
        <f>武蔵野市!CO13</f>
        <v>2875671</v>
      </c>
      <c r="IQ7" s="105">
        <f>武蔵野市!CY13</f>
        <v>2431866</v>
      </c>
      <c r="IR7" s="105">
        <f>武蔵野市!CO14</f>
        <v>14514</v>
      </c>
      <c r="IS7" s="105">
        <f>武蔵野市!CY14</f>
        <v>134138</v>
      </c>
      <c r="IT7" s="105">
        <f>武蔵野市!CO15</f>
        <v>2861157</v>
      </c>
      <c r="IU7" s="105">
        <f>武蔵野市!CY15</f>
        <v>2297728</v>
      </c>
      <c r="IV7" s="105">
        <f>武蔵野市!CO16</f>
        <v>563429</v>
      </c>
      <c r="IW7" s="105">
        <f>武蔵野市!CY16</f>
        <v>-613122</v>
      </c>
      <c r="IX7" s="105">
        <f>武蔵野市!CO17</f>
        <v>1336</v>
      </c>
      <c r="IY7" s="105">
        <f>武蔵野市!CY17</f>
        <v>2660</v>
      </c>
      <c r="IZ7" s="105" t="str">
        <f>武蔵野市!CO18</f>
        <v>-</v>
      </c>
      <c r="JA7" s="105" t="str">
        <f>武蔵野市!CY18</f>
        <v>-</v>
      </c>
      <c r="JB7" s="105" t="str">
        <f>武蔵野市!CO19</f>
        <v>-</v>
      </c>
      <c r="JC7" s="105" t="str">
        <f>武蔵野市!CY19</f>
        <v>-</v>
      </c>
      <c r="JD7" s="105">
        <f>武蔵野市!CO20</f>
        <v>564765</v>
      </c>
      <c r="JE7" s="105">
        <f>武蔵野市!CY20</f>
        <v>-610462</v>
      </c>
      <c r="JF7" s="95">
        <f>武蔵野市!CO23</f>
        <v>841</v>
      </c>
      <c r="JG7" s="95">
        <f>武蔵野市!CT23</f>
        <v>2754275</v>
      </c>
      <c r="JH7" s="95">
        <f>武蔵野市!CZ23</f>
        <v>3275</v>
      </c>
      <c r="JI7" s="95" t="str">
        <f>武蔵野市!CO24</f>
        <v>-</v>
      </c>
      <c r="JJ7" s="95" t="str">
        <f>武蔵野市!CT24</f>
        <v>-</v>
      </c>
      <c r="JK7" s="95" t="str">
        <f>武蔵野市!CZ24</f>
        <v>-</v>
      </c>
      <c r="JL7" s="95">
        <f>武蔵野市!CO25</f>
        <v>17</v>
      </c>
      <c r="JM7" s="95">
        <f>武蔵野市!CT25</f>
        <v>59347</v>
      </c>
      <c r="JN7" s="95">
        <f>武蔵野市!CZ25</f>
        <v>3491</v>
      </c>
      <c r="JO7" s="95">
        <f>武蔵野市!CO26</f>
        <v>4</v>
      </c>
      <c r="JP7" s="95">
        <f>武蔵野市!CT26</f>
        <v>16966</v>
      </c>
      <c r="JQ7" s="95">
        <f>武蔵野市!CZ26</f>
        <v>4242</v>
      </c>
      <c r="JR7" s="95" t="str">
        <f>武蔵野市!CO27</f>
        <v>-</v>
      </c>
      <c r="JS7" s="95" t="str">
        <f>武蔵野市!CT27</f>
        <v>-</v>
      </c>
      <c r="JT7" s="95" t="str">
        <f>武蔵野市!CZ27</f>
        <v>-</v>
      </c>
      <c r="JU7" s="95">
        <f>武蔵野市!CO28</f>
        <v>843</v>
      </c>
      <c r="JV7" s="95">
        <f>武蔵野市!CT28</f>
        <v>2771403</v>
      </c>
      <c r="JW7" s="95">
        <f>武蔵野市!CZ28</f>
        <v>3288</v>
      </c>
      <c r="JX7" s="97">
        <f>武蔵野市!CO29</f>
        <v>103.2</v>
      </c>
      <c r="JY7" s="95" t="str">
        <f>武蔵野市!BV32</f>
        <v>×</v>
      </c>
      <c r="JZ7" s="95" t="str">
        <f>武蔵野市!BV33</f>
        <v>×</v>
      </c>
      <c r="KA7" s="95" t="str">
        <f>武蔵野市!BV34</f>
        <v>×</v>
      </c>
      <c r="KB7" s="95" t="str">
        <f>武蔵野市!BV35</f>
        <v>×</v>
      </c>
      <c r="KC7" s="95" t="str">
        <f>武蔵野市!BV36</f>
        <v>×</v>
      </c>
      <c r="KD7" s="95" t="str">
        <f>武蔵野市!BV37</f>
        <v>×</v>
      </c>
      <c r="KE7" s="95" t="str">
        <f>武蔵野市!BV38</f>
        <v>×</v>
      </c>
      <c r="KF7" s="95" t="str">
        <f>武蔵野市!CC32</f>
        <v>○</v>
      </c>
      <c r="KG7" s="95" t="str">
        <f>武蔵野市!CC33</f>
        <v>○</v>
      </c>
      <c r="KH7" s="95" t="str">
        <f>武蔵野市!CC34</f>
        <v>×</v>
      </c>
      <c r="KI7" s="95" t="str">
        <f>武蔵野市!CC35</f>
        <v>×</v>
      </c>
      <c r="KJ7" s="95" t="str">
        <f>武蔵野市!CC36</f>
        <v>×</v>
      </c>
      <c r="KK7" s="95" t="str">
        <f>武蔵野市!CC37</f>
        <v>×</v>
      </c>
      <c r="KL7" s="95" t="str">
        <f>武蔵野市!CC38</f>
        <v>○</v>
      </c>
      <c r="KM7" s="95">
        <f>武蔵野市!CO32</f>
        <v>1</v>
      </c>
      <c r="KN7" s="95" t="str">
        <f>武蔵野市!CT32</f>
        <v>23.04.01</v>
      </c>
      <c r="KO7" s="95">
        <f>武蔵野市!CZ32</f>
        <v>10300</v>
      </c>
      <c r="KP7" s="95">
        <f>武蔵野市!CO33</f>
        <v>2</v>
      </c>
      <c r="KQ7" s="95" t="str">
        <f>武蔵野市!CT33</f>
        <v>23.04.01</v>
      </c>
      <c r="KR7" s="95">
        <f>武蔵野市!CZ33</f>
        <v>8650</v>
      </c>
      <c r="KS7" s="95">
        <f>武蔵野市!CO34</f>
        <v>1</v>
      </c>
      <c r="KT7" s="95" t="str">
        <f>武蔵野市!CT34</f>
        <v>27.04.01</v>
      </c>
      <c r="KU7" s="95">
        <f>武蔵野市!CZ34</f>
        <v>8100</v>
      </c>
      <c r="KV7" s="95">
        <f>武蔵野市!CO35</f>
        <v>1</v>
      </c>
      <c r="KW7" s="95" t="str">
        <f>武蔵野市!CT35</f>
        <v xml:space="preserve"> 8.09.01</v>
      </c>
      <c r="KX7" s="95">
        <f>武蔵野市!CZ35</f>
        <v>6700</v>
      </c>
      <c r="KY7" s="95">
        <f>武蔵野市!CO36</f>
        <v>1</v>
      </c>
      <c r="KZ7" s="95" t="str">
        <f>武蔵野市!CT36</f>
        <v xml:space="preserve"> 8.09.01</v>
      </c>
      <c r="LA7" s="95">
        <f>武蔵野市!CZ36</f>
        <v>6000</v>
      </c>
      <c r="LB7" s="95">
        <f>武蔵野市!CO37</f>
        <v>24</v>
      </c>
      <c r="LC7" s="95" t="str">
        <f>武蔵野市!CT37</f>
        <v xml:space="preserve"> 8.09.01</v>
      </c>
      <c r="LD7" s="95">
        <f>武蔵野市!CZ37</f>
        <v>5500</v>
      </c>
      <c r="LE7" s="95">
        <f>武蔵野市!M49</f>
        <v>8784682</v>
      </c>
      <c r="LF7" s="95">
        <f>武蔵野市!M50</f>
        <v>5232443</v>
      </c>
      <c r="LG7" s="95">
        <f>武蔵野市!M51</f>
        <v>15197225</v>
      </c>
      <c r="LH7" s="95">
        <f>武蔵野市!M52</f>
        <v>1856002</v>
      </c>
      <c r="LI7" s="95">
        <f>武蔵野市!M53</f>
        <v>1681041</v>
      </c>
      <c r="LJ7" s="95">
        <f>武蔵野市!M54</f>
        <v>174947</v>
      </c>
      <c r="LK7" s="95">
        <f>武蔵野市!M55</f>
        <v>14</v>
      </c>
      <c r="LL7" s="95">
        <f>武蔵野市!M56</f>
        <v>25837909</v>
      </c>
      <c r="LM7" s="95">
        <f>武蔵野市!M57</f>
        <v>14576496</v>
      </c>
      <c r="LN7" s="95">
        <f>武蔵野市!M58</f>
        <v>635103</v>
      </c>
      <c r="LO7" s="95">
        <f>武蔵野市!M59</f>
        <v>6711187</v>
      </c>
      <c r="LP7" s="95">
        <f>武蔵野市!M60</f>
        <v>399224</v>
      </c>
      <c r="LQ7" s="95">
        <f>武蔵野市!M61</f>
        <v>5475131</v>
      </c>
      <c r="LR7" s="95">
        <f>武蔵野市!M62</f>
        <v>3036141</v>
      </c>
      <c r="LS7" s="95">
        <f>武蔵野市!M63</f>
        <v>9955</v>
      </c>
      <c r="LT7" s="95" t="str">
        <f>武蔵野市!M64</f>
        <v>-</v>
      </c>
      <c r="LU7" s="95">
        <f>武蔵野市!M65</f>
        <v>7527682</v>
      </c>
      <c r="LV7" s="95">
        <f>武蔵野市!M66</f>
        <v>102466</v>
      </c>
      <c r="LW7" s="95">
        <f>武蔵野市!M67</f>
        <v>7527682</v>
      </c>
      <c r="LX7" s="95">
        <f>武蔵野市!M68</f>
        <v>2088852</v>
      </c>
      <c r="LY7" s="95">
        <f>武蔵野市!M69</f>
        <v>5438830</v>
      </c>
      <c r="LZ7" s="95" t="str">
        <f>武蔵野市!M70</f>
        <v>-</v>
      </c>
      <c r="MA7" s="95" t="str">
        <f>武蔵野市!M71</f>
        <v>-</v>
      </c>
      <c r="MB7" s="95">
        <f>武蔵野市!M72</f>
        <v>63809604</v>
      </c>
      <c r="MC7" s="97">
        <f>武蔵野市!U49</f>
        <v>13.8</v>
      </c>
      <c r="MD7" s="97">
        <f>武蔵野市!U50</f>
        <v>8.1999999999999993</v>
      </c>
      <c r="ME7" s="97">
        <f>武蔵野市!U51</f>
        <v>23.8</v>
      </c>
      <c r="MF7" s="97">
        <f>武蔵野市!U52</f>
        <v>2.9</v>
      </c>
      <c r="MG7" s="97">
        <f>武蔵野市!U53</f>
        <v>2.6</v>
      </c>
      <c r="MH7" s="97">
        <f>武蔵野市!U54</f>
        <v>0.3</v>
      </c>
      <c r="MI7" s="97">
        <f>武蔵野市!U55</f>
        <v>0</v>
      </c>
      <c r="MJ7" s="97">
        <f>武蔵野市!U56</f>
        <v>40.5</v>
      </c>
      <c r="MK7" s="97">
        <f>武蔵野市!U57</f>
        <v>22.8</v>
      </c>
      <c r="ML7" s="97">
        <f>武蔵野市!U58</f>
        <v>1</v>
      </c>
      <c r="MM7" s="97">
        <f>武蔵野市!U59</f>
        <v>10.5</v>
      </c>
      <c r="MN7" s="97">
        <f>武蔵野市!U60</f>
        <v>0.6</v>
      </c>
      <c r="MO7" s="97">
        <f>武蔵野市!U61</f>
        <v>8.6</v>
      </c>
      <c r="MP7" s="97">
        <f>武蔵野市!U62</f>
        <v>4.8</v>
      </c>
      <c r="MQ7" s="97">
        <f>武蔵野市!U63</f>
        <v>0</v>
      </c>
      <c r="MR7" s="97" t="str">
        <f>武蔵野市!U64</f>
        <v>-</v>
      </c>
      <c r="MS7" s="97">
        <f>武蔵野市!U65</f>
        <v>11.8</v>
      </c>
      <c r="MT7" s="97">
        <f>武蔵野市!U66</f>
        <v>0.2</v>
      </c>
      <c r="MU7" s="97">
        <f>武蔵野市!U67</f>
        <v>11.8</v>
      </c>
      <c r="MV7" s="97">
        <f>武蔵野市!U68</f>
        <v>3.3</v>
      </c>
      <c r="MW7" s="97">
        <f>武蔵野市!U69</f>
        <v>8.5</v>
      </c>
      <c r="MX7" s="97" t="str">
        <f>武蔵野市!U70</f>
        <v>-</v>
      </c>
      <c r="MY7" s="97" t="str">
        <f>武蔵野市!U71</f>
        <v>-</v>
      </c>
      <c r="MZ7" s="97">
        <f>武蔵野市!U72</f>
        <v>100</v>
      </c>
      <c r="NA7" s="95">
        <f>武蔵野市!Y49</f>
        <v>8120816</v>
      </c>
      <c r="NB7" s="95">
        <f>武蔵野市!Y50</f>
        <v>4691484</v>
      </c>
      <c r="NC7" s="95">
        <f>武蔵野市!Y51</f>
        <v>4960062</v>
      </c>
      <c r="ND7" s="95">
        <f>武蔵野市!Y52</f>
        <v>1844538</v>
      </c>
      <c r="NE7" s="95">
        <f>武蔵野市!Y53</f>
        <v>1672329</v>
      </c>
      <c r="NF7" s="95">
        <f>武蔵野市!Y54</f>
        <v>172195</v>
      </c>
      <c r="NG7" s="95">
        <f>武蔵野市!Y55</f>
        <v>14</v>
      </c>
      <c r="NH7" s="95">
        <f>武蔵野市!Y56</f>
        <v>14925416</v>
      </c>
      <c r="NI7" s="95">
        <f>武蔵野市!Y57</f>
        <v>12142659</v>
      </c>
      <c r="NJ7" s="95">
        <f>武蔵野市!Y58</f>
        <v>620415</v>
      </c>
      <c r="NK7" s="95">
        <f>武蔵野市!Y59</f>
        <v>5140294</v>
      </c>
      <c r="NL7" s="95">
        <f>武蔵野市!Y60</f>
        <v>399224</v>
      </c>
      <c r="NM7" s="95">
        <f>武蔵野市!Y61</f>
        <v>5003059</v>
      </c>
      <c r="NN7" s="95">
        <f>武蔵野市!Y62</f>
        <v>3008908</v>
      </c>
      <c r="NO7" s="95">
        <f>武蔵野市!Y63</f>
        <v>9955</v>
      </c>
      <c r="NP7" s="95" t="str">
        <f>武蔵野市!Y64</f>
        <v>-</v>
      </c>
      <c r="NQ7" s="95">
        <f>武蔵野市!Y65</f>
        <v>4158732</v>
      </c>
      <c r="NR7" s="95">
        <f>武蔵野市!Y66</f>
        <v>98143</v>
      </c>
      <c r="NS7" s="95">
        <f>武蔵野市!Y67</f>
        <v>4158732</v>
      </c>
      <c r="NT7" s="95">
        <f>武蔵野市!Y68</f>
        <v>545579</v>
      </c>
      <c r="NU7" s="95">
        <f>武蔵野市!Y69</f>
        <v>3613153</v>
      </c>
      <c r="NV7" s="95" t="str">
        <f>武蔵野市!Y70</f>
        <v>-</v>
      </c>
      <c r="NW7" s="95" t="str">
        <f>武蔵野市!Y71</f>
        <v>-</v>
      </c>
      <c r="NX7" s="95">
        <f>武蔵野市!Y72</f>
        <v>45009438</v>
      </c>
      <c r="NY7" s="95">
        <f>武蔵野市!AG49</f>
        <v>7986844</v>
      </c>
      <c r="NZ7" s="95" t="str">
        <f>武蔵野市!AG50</f>
        <v>-</v>
      </c>
      <c r="OA7" s="95">
        <f>武蔵野市!AG51</f>
        <v>4960062</v>
      </c>
      <c r="OB7" s="95">
        <f>武蔵野市!AG52</f>
        <v>1844538</v>
      </c>
      <c r="OC7" s="95">
        <f>武蔵野市!AG53</f>
        <v>1672329</v>
      </c>
      <c r="OD7" s="95">
        <f>武蔵野市!AG54</f>
        <v>172195</v>
      </c>
      <c r="OE7" s="95">
        <f>武蔵野市!AG55</f>
        <v>14</v>
      </c>
      <c r="OF7" s="95">
        <f>武蔵野市!AG56</f>
        <v>14791444</v>
      </c>
      <c r="OG7" s="95">
        <f>武蔵野市!AG57</f>
        <v>10983346</v>
      </c>
      <c r="OH7" s="95">
        <f>武蔵野市!AG58</f>
        <v>620415</v>
      </c>
      <c r="OI7" s="95">
        <f>武蔵野市!AG59</f>
        <v>4403082</v>
      </c>
      <c r="OJ7" s="95">
        <f>武蔵野市!AG60</f>
        <v>357211</v>
      </c>
      <c r="OK7" s="95">
        <f>武蔵野市!AG61</f>
        <v>3832857</v>
      </c>
      <c r="OL7" s="95" t="str">
        <f>武蔵野市!AG62</f>
        <v>-</v>
      </c>
      <c r="OM7" s="95" t="str">
        <f>武蔵野市!AG63</f>
        <v>-</v>
      </c>
      <c r="ON7" s="114">
        <f>武蔵野市!AG64</f>
        <v>0</v>
      </c>
      <c r="OO7" s="114">
        <f>武蔵野市!AG65</f>
        <v>0</v>
      </c>
      <c r="OP7" s="114">
        <f>武蔵野市!AG66</f>
        <v>0</v>
      </c>
      <c r="OQ7" s="114">
        <f>武蔵野市!AG67</f>
        <v>0</v>
      </c>
      <c r="OR7" s="114">
        <f>武蔵野市!AG68</f>
        <v>0</v>
      </c>
      <c r="OS7" s="114">
        <f>武蔵野市!AG69</f>
        <v>0</v>
      </c>
      <c r="OT7" s="114">
        <f>武蔵野市!AG70</f>
        <v>0</v>
      </c>
      <c r="OU7" s="114">
        <f>武蔵野市!AG71</f>
        <v>0</v>
      </c>
      <c r="OV7" s="114">
        <f>武蔵野市!AG70</f>
        <v>0</v>
      </c>
      <c r="OW7" s="97">
        <f>武蔵野市!AQ49</f>
        <v>18.899999999999999</v>
      </c>
      <c r="OX7" s="97" t="str">
        <f>武蔵野市!AQ50</f>
        <v>-</v>
      </c>
      <c r="OY7" s="97">
        <f>武蔵野市!AQ51</f>
        <v>11.8</v>
      </c>
      <c r="OZ7" s="97">
        <f>武蔵野市!AQ52</f>
        <v>4.4000000000000004</v>
      </c>
      <c r="PA7" s="97">
        <f>武蔵野市!AQ53</f>
        <v>4</v>
      </c>
      <c r="PB7" s="97">
        <f>武蔵野市!AQ54</f>
        <v>0.4</v>
      </c>
      <c r="PC7" s="97">
        <f>武蔵野市!AQ55</f>
        <v>0</v>
      </c>
      <c r="PD7" s="97">
        <f>武蔵野市!AQ56</f>
        <v>35.1</v>
      </c>
      <c r="PE7" s="97">
        <f>武蔵野市!AQ57</f>
        <v>26</v>
      </c>
      <c r="PF7" s="97">
        <f>武蔵野市!AQ58</f>
        <v>1.5</v>
      </c>
      <c r="PG7" s="97">
        <f>武蔵野市!AQ59</f>
        <v>10.4</v>
      </c>
      <c r="PH7" s="97">
        <f>武蔵野市!AQ60</f>
        <v>0.8</v>
      </c>
      <c r="PI7" s="97">
        <f>武蔵野市!AQ61</f>
        <v>9.1</v>
      </c>
      <c r="PJ7" s="97" t="str">
        <f>武蔵野市!AQ62</f>
        <v>-</v>
      </c>
      <c r="PK7" s="97" t="str">
        <f>武蔵野市!AQ63</f>
        <v>-</v>
      </c>
      <c r="PL7" s="113">
        <f>武蔵野市!AQ64</f>
        <v>0</v>
      </c>
      <c r="PM7" s="113">
        <f>武蔵野市!AQ65</f>
        <v>0</v>
      </c>
      <c r="PN7" s="113">
        <f>武蔵野市!AQ66</f>
        <v>0</v>
      </c>
      <c r="PO7" s="113">
        <f>武蔵野市!AQ67</f>
        <v>0</v>
      </c>
      <c r="PP7" s="113" t="str">
        <f>武蔵野市!AQ68</f>
        <v>(</v>
      </c>
      <c r="PQ7" s="113">
        <f>武蔵野市!AQ69</f>
        <v>0</v>
      </c>
      <c r="PR7" s="113">
        <f>武蔵野市!AQ70</f>
        <v>0</v>
      </c>
      <c r="PS7" s="113">
        <f>武蔵野市!AQ71</f>
        <v>0</v>
      </c>
      <c r="PT7" s="113">
        <f>武蔵野市!AQ72</f>
        <v>0</v>
      </c>
      <c r="PU7" s="95">
        <f>武蔵野市!AH66</f>
        <v>34631144</v>
      </c>
      <c r="PV7" s="97">
        <f>武蔵野市!AK68</f>
        <v>82.1</v>
      </c>
      <c r="PW7" s="97">
        <f>武蔵野市!AR68</f>
        <v>82.1</v>
      </c>
      <c r="PX7" s="95">
        <f>武蔵野市!AH72</f>
        <v>47885109</v>
      </c>
      <c r="PY7" s="95">
        <f>武蔵野市!BF50</f>
        <v>456066</v>
      </c>
      <c r="PZ7" s="95">
        <f>武蔵野市!BF51</f>
        <v>9382199</v>
      </c>
      <c r="QA7" s="95">
        <f>武蔵野市!BF52</f>
        <v>28978902</v>
      </c>
      <c r="QB7" s="95">
        <f>武蔵野市!BF53</f>
        <v>5703077</v>
      </c>
      <c r="QC7" s="95">
        <f>武蔵野市!BF54</f>
        <v>238925</v>
      </c>
      <c r="QD7" s="95">
        <f>武蔵野市!BF55</f>
        <v>95979</v>
      </c>
      <c r="QE7" s="95">
        <f>武蔵野市!BF56</f>
        <v>447231</v>
      </c>
      <c r="QF7" s="95">
        <f>武蔵野市!BF57</f>
        <v>5612713</v>
      </c>
      <c r="QG7" s="95">
        <f>武蔵野市!BF58</f>
        <v>1968956</v>
      </c>
      <c r="QH7" s="95">
        <f>武蔵野市!BF59</f>
        <v>9069554</v>
      </c>
      <c r="QI7" s="95" t="str">
        <f>武蔵野市!BF60</f>
        <v>-</v>
      </c>
      <c r="QJ7" s="95">
        <f>武蔵野市!BF61</f>
        <v>1856002</v>
      </c>
      <c r="QK7" s="95" t="str">
        <f>武蔵野市!BF62</f>
        <v>-</v>
      </c>
      <c r="QL7" s="95" t="str">
        <f>武蔵野市!BF63</f>
        <v>-</v>
      </c>
      <c r="QM7" s="95">
        <f>武蔵野市!BF64</f>
        <v>63809604</v>
      </c>
      <c r="QN7" s="97">
        <f>武蔵野市!BM50</f>
        <v>0.7</v>
      </c>
      <c r="QO7" s="97">
        <f>武蔵野市!BM51</f>
        <v>14.7</v>
      </c>
      <c r="QP7" s="97">
        <f>武蔵野市!BM52</f>
        <v>45.4</v>
      </c>
      <c r="QQ7" s="97">
        <f>武蔵野市!BM53</f>
        <v>8.9</v>
      </c>
      <c r="QR7" s="97">
        <f>武蔵野市!BM54</f>
        <v>0.4</v>
      </c>
      <c r="QS7" s="97">
        <f>武蔵野市!BM55</f>
        <v>0.2</v>
      </c>
      <c r="QT7" s="97">
        <f>武蔵野市!BM56</f>
        <v>0.7</v>
      </c>
      <c r="QU7" s="97">
        <f>武蔵野市!BM57</f>
        <v>8.8000000000000007</v>
      </c>
      <c r="QV7" s="97">
        <f>武蔵野市!BM58</f>
        <v>3.1</v>
      </c>
      <c r="QW7" s="97">
        <f>武蔵野市!BM59</f>
        <v>14.2</v>
      </c>
      <c r="QX7" s="97" t="str">
        <f>武蔵野市!BM60</f>
        <v>-</v>
      </c>
      <c r="QY7" s="97">
        <f>武蔵野市!BM61</f>
        <v>2.9</v>
      </c>
      <c r="QZ7" s="97" t="str">
        <f>武蔵野市!BM62</f>
        <v>-</v>
      </c>
      <c r="RA7" s="97" t="str">
        <f>武蔵野市!BM63</f>
        <v>-</v>
      </c>
      <c r="RB7" s="97">
        <f>武蔵野市!BM64</f>
        <v>100</v>
      </c>
      <c r="RC7" s="95" t="str">
        <f>武蔵野市!BQ50</f>
        <v>-</v>
      </c>
      <c r="RD7" s="95">
        <f>武蔵野市!BQ51</f>
        <v>443094</v>
      </c>
      <c r="RE7" s="95">
        <f>武蔵野市!BQ52</f>
        <v>2759374</v>
      </c>
      <c r="RF7" s="95">
        <f>武蔵野市!BQ53</f>
        <v>669449</v>
      </c>
      <c r="RG7" s="95" t="str">
        <f>武蔵野市!BQ54</f>
        <v>-</v>
      </c>
      <c r="RH7" s="95" t="str">
        <f>武蔵野市!BQ55</f>
        <v>-</v>
      </c>
      <c r="RI7" s="95">
        <f>武蔵野市!BQ56</f>
        <v>26365</v>
      </c>
      <c r="RJ7" s="95">
        <f>武蔵野市!BQ57</f>
        <v>1821075</v>
      </c>
      <c r="RK7" s="95">
        <f>武蔵野市!BQ58</f>
        <v>18545</v>
      </c>
      <c r="RL7" s="95">
        <f>武蔵野市!BQ59</f>
        <v>1789780</v>
      </c>
      <c r="RM7" s="95" t="str">
        <f>武蔵野市!BQ60</f>
        <v>-</v>
      </c>
      <c r="RN7" s="95" t="str">
        <f>武蔵野市!BQ61</f>
        <v>-</v>
      </c>
      <c r="RO7" s="95" t="str">
        <f>武蔵野市!BQ62</f>
        <v>-</v>
      </c>
      <c r="RP7" s="95" t="str">
        <f>武蔵野市!BQ63</f>
        <v>-</v>
      </c>
      <c r="RQ7" s="95">
        <f>武蔵野市!BQ64</f>
        <v>7527682</v>
      </c>
      <c r="RR7" s="95">
        <f>武蔵野市!BZ50</f>
        <v>456066</v>
      </c>
      <c r="RS7" s="95">
        <f>武蔵野市!BZ51</f>
        <v>8342677</v>
      </c>
      <c r="RT7" s="95">
        <f>武蔵野市!BZ52</f>
        <v>15177803</v>
      </c>
      <c r="RU7" s="95">
        <f>武蔵野市!BZ53</f>
        <v>4381818</v>
      </c>
      <c r="RV7" s="95">
        <f>武蔵野市!BZ54</f>
        <v>228130</v>
      </c>
      <c r="RW7" s="95">
        <f>武蔵野市!BZ55</f>
        <v>66827</v>
      </c>
      <c r="RX7" s="95">
        <f>武蔵野市!BZ56</f>
        <v>398522</v>
      </c>
      <c r="RY7" s="95">
        <f>武蔵野市!BZ57</f>
        <v>4656609</v>
      </c>
      <c r="RZ7" s="95">
        <f>武蔵野市!BZ58</f>
        <v>1710149</v>
      </c>
      <c r="SA7" s="95">
        <f>武蔵野市!BZ59</f>
        <v>7746299</v>
      </c>
      <c r="SB7" s="95" t="str">
        <f>武蔵野市!BZ60</f>
        <v>-</v>
      </c>
      <c r="SC7" s="95">
        <f>武蔵野市!BZ61</f>
        <v>1844538</v>
      </c>
      <c r="SD7" s="95" t="str">
        <f>武蔵野市!BZ62</f>
        <v>-</v>
      </c>
      <c r="SE7" s="95" t="str">
        <f>武蔵野市!BZ63</f>
        <v>-</v>
      </c>
      <c r="SF7" s="95">
        <f>武蔵野市!BZ64</f>
        <v>45009438</v>
      </c>
      <c r="SG7" s="95">
        <f>武蔵野市!BF66</f>
        <v>5488256</v>
      </c>
      <c r="SH7" s="95">
        <f>武蔵野市!BF67</f>
        <v>872443</v>
      </c>
      <c r="SI7" s="95">
        <f>武蔵野市!BF68</f>
        <v>44476</v>
      </c>
      <c r="SJ7" s="95">
        <f>武蔵野市!BF69</f>
        <v>13125</v>
      </c>
      <c r="SK7" s="95" t="str">
        <f>武蔵野市!BF70</f>
        <v>-</v>
      </c>
      <c r="SL7" s="95">
        <f>武蔵野市!BF71</f>
        <v>1680885</v>
      </c>
      <c r="SM7" s="95">
        <f>武蔵野市!BF72</f>
        <v>2877327</v>
      </c>
      <c r="SN7" s="95">
        <f>武蔵野市!BZ66</f>
        <v>220283</v>
      </c>
      <c r="SO7" s="95">
        <f>武蔵野市!BZ67</f>
        <v>-1043834</v>
      </c>
      <c r="SP7" s="95">
        <f>武蔵野市!BZ68</f>
        <v>21615</v>
      </c>
      <c r="SQ7" s="95">
        <f>武蔵野市!BZ69</f>
        <v>30696</v>
      </c>
      <c r="SR7" s="95">
        <f>武蔵野市!BZ70</f>
        <v>98</v>
      </c>
      <c r="SS7" s="95">
        <f>武蔵野市!BZ71</f>
        <v>89</v>
      </c>
      <c r="ST7" s="95">
        <f>武蔵野市!BZ72</f>
        <v>260</v>
      </c>
      <c r="SU7" s="95">
        <f>武蔵野市!CS48</f>
        <v>31338219</v>
      </c>
      <c r="SV7" s="95">
        <f>武蔵野市!CS49</f>
        <v>20777970</v>
      </c>
      <c r="SW7" s="95">
        <f>武蔵野市!CS50</f>
        <v>41530127</v>
      </c>
      <c r="SX7" s="95">
        <f>武蔵野市!CS51</f>
        <v>41530127</v>
      </c>
      <c r="SY7" s="98">
        <f>武蔵野市!CS52</f>
        <v>1.51</v>
      </c>
      <c r="SZ7" s="97">
        <f>武蔵野市!CS53</f>
        <v>6.9</v>
      </c>
      <c r="TA7" s="97">
        <f>武蔵野市!CS54</f>
        <v>3.9</v>
      </c>
      <c r="TB7" s="97" t="str">
        <f>武蔵野市!CS55</f>
        <v>-</v>
      </c>
      <c r="TC7" s="97" t="str">
        <f>武蔵野市!CS56</f>
        <v>-</v>
      </c>
      <c r="TD7" s="97">
        <f>武蔵野市!CS57</f>
        <v>-0.7</v>
      </c>
      <c r="TE7" s="97" t="str">
        <f>武蔵野市!CS58</f>
        <v>-</v>
      </c>
      <c r="TF7" s="95">
        <f>武蔵野市!CS59</f>
        <v>6102152</v>
      </c>
      <c r="TG7" s="95">
        <f>IF(武蔵野市!CS60="-",0,武蔵野市!CS60)</f>
        <v>0</v>
      </c>
      <c r="TH7" s="95">
        <f>武蔵野市!CS61</f>
        <v>35312738</v>
      </c>
      <c r="TI7" s="95">
        <f>武蔵野市!CS62</f>
        <v>15899833</v>
      </c>
      <c r="TJ7" s="95">
        <f>武蔵野市!CS63</f>
        <v>18369204</v>
      </c>
      <c r="TK7" s="95">
        <f>武蔵野市!CS64</f>
        <v>7170126</v>
      </c>
      <c r="TL7" s="95">
        <f>武蔵野市!CS65</f>
        <v>5979425</v>
      </c>
      <c r="TM7" s="95" t="str">
        <f>武蔵野市!CS66</f>
        <v>-</v>
      </c>
      <c r="TN7" s="95">
        <f>武蔵野市!CS67</f>
        <v>27000</v>
      </c>
      <c r="TO7" s="95" t="str">
        <f>武蔵野市!CS68</f>
        <v>-</v>
      </c>
      <c r="TP7" s="95">
        <f>武蔵野市!DA48</f>
        <v>31419059</v>
      </c>
      <c r="TQ7" s="95">
        <f>武蔵野市!DA49</f>
        <v>20410594</v>
      </c>
      <c r="TR7" s="95">
        <f>武蔵野市!DA50</f>
        <v>41755600</v>
      </c>
      <c r="TS7" s="95">
        <f>武蔵野市!DA51</f>
        <v>41755600</v>
      </c>
      <c r="TT7" s="97">
        <f>武蔵野市!DA52</f>
        <v>1.49</v>
      </c>
      <c r="TU7" s="97">
        <f>武蔵野市!DA53</f>
        <v>5.5</v>
      </c>
      <c r="TV7" s="97">
        <f>武蔵野市!DA54</f>
        <v>3.9</v>
      </c>
      <c r="TW7" s="97" t="str">
        <f>武蔵野市!DA55</f>
        <v>-</v>
      </c>
      <c r="TX7" s="97" t="str">
        <f>武蔵野市!DA56</f>
        <v>-</v>
      </c>
      <c r="TY7" s="97">
        <f>武蔵野市!DA57</f>
        <v>-1</v>
      </c>
      <c r="TZ7" s="97" t="str">
        <f>武蔵野市!DA58</f>
        <v>-</v>
      </c>
      <c r="UA7" s="95">
        <f>武蔵野市!DA59</f>
        <v>6100816</v>
      </c>
      <c r="UB7" s="95">
        <f>IF(武蔵野市!DA60="-",0,武蔵野市!DA60)</f>
        <v>0</v>
      </c>
      <c r="UC7" s="95">
        <f>武蔵野市!DA61</f>
        <v>33223455</v>
      </c>
      <c r="UD7" s="95">
        <f>武蔵野市!DA62</f>
        <v>17244874</v>
      </c>
      <c r="UE7" s="95">
        <f>武蔵野市!DA63</f>
        <v>21082751</v>
      </c>
      <c r="UF7" s="95" t="str">
        <f>武蔵野市!DA64</f>
        <v>-</v>
      </c>
      <c r="UG7" s="95">
        <f>武蔵野市!DA65</f>
        <v>8138413</v>
      </c>
      <c r="UH7" s="95" t="str">
        <f>武蔵野市!DA66</f>
        <v>-</v>
      </c>
      <c r="UI7" s="95">
        <f>武蔵野市!DA67</f>
        <v>20000</v>
      </c>
      <c r="UJ7" s="95" t="str">
        <f>武蔵野市!DA68</f>
        <v>-</v>
      </c>
      <c r="UK7" s="97">
        <f>武蔵野市!CS69</f>
        <v>99.7</v>
      </c>
      <c r="UL7" s="97">
        <f>武蔵野市!CS71</f>
        <v>99.5</v>
      </c>
      <c r="UM7" s="97">
        <f>武蔵野市!CS72</f>
        <v>99.8</v>
      </c>
      <c r="UN7" s="97">
        <f>武蔵野市!CW69</f>
        <v>98.2</v>
      </c>
      <c r="UO7" s="97">
        <f>武蔵野市!CW71</f>
        <v>97.5</v>
      </c>
      <c r="UP7" s="97">
        <f>武蔵野市!CW72</f>
        <v>98.8</v>
      </c>
      <c r="UQ7" s="97">
        <f>武蔵野市!DA69</f>
        <v>99.6</v>
      </c>
      <c r="UR7" s="97">
        <f>武蔵野市!DA71</f>
        <v>99.4</v>
      </c>
      <c r="US7" s="98">
        <f>武蔵野市!DA72</f>
        <v>99.8</v>
      </c>
      <c r="UT7" s="97">
        <f>武蔵野市!DE69</f>
        <v>97.7</v>
      </c>
      <c r="UU7" s="97">
        <f>武蔵野市!DE71</f>
        <v>96.7</v>
      </c>
      <c r="UV7" s="97">
        <f>武蔵野市!DE72</f>
        <v>98.8</v>
      </c>
      <c r="UW7" s="286" t="str">
        <f>武蔵野市!M16</f>
        <v>-</v>
      </c>
      <c r="UX7" s="287" t="str">
        <f>武蔵野市!U16</f>
        <v>-</v>
      </c>
      <c r="UY7" s="286" t="str">
        <f>武蔵野市!Y16</f>
        <v>-</v>
      </c>
      <c r="UZ7" s="287" t="str">
        <f>武蔵野市!AG16</f>
        <v>-</v>
      </c>
      <c r="VA7" s="286" t="str">
        <f>武蔵野市!M17</f>
        <v>-</v>
      </c>
      <c r="VB7" s="287" t="str">
        <f>武蔵野市!U17</f>
        <v>-</v>
      </c>
      <c r="VC7" s="286" t="str">
        <f>武蔵野市!Y17</f>
        <v>-</v>
      </c>
      <c r="VD7" s="287" t="str">
        <f>武蔵野市!AG17</f>
        <v>-</v>
      </c>
    </row>
    <row r="8" spans="1:576" s="95" customFormat="1" ht="11.25">
      <c r="A8" s="109" t="str">
        <f>三鷹市!CK7</f>
        <v>三鷹市</v>
      </c>
      <c r="B8" s="110" t="s">
        <v>229</v>
      </c>
      <c r="C8" s="111" t="str">
        <f t="shared" si="0"/>
        <v>=三鷹市!ｃｓ51</v>
      </c>
      <c r="D8" s="95">
        <f>三鷹市!AC2</f>
        <v>186936</v>
      </c>
      <c r="E8" s="95">
        <f>三鷹市!AC3</f>
        <v>186083</v>
      </c>
      <c r="F8" s="125">
        <f t="shared" si="1"/>
        <v>4.5839759677133163E-3</v>
      </c>
      <c r="G8" s="98">
        <f>三鷹市!AC5</f>
        <v>16.420000000000002</v>
      </c>
      <c r="H8" s="95">
        <f>三鷹市!AC6</f>
        <v>11385</v>
      </c>
      <c r="I8" s="96">
        <f>三鷹市!AP4</f>
        <v>186375</v>
      </c>
      <c r="J8" s="96">
        <f>三鷹市!AP5</f>
        <v>185101</v>
      </c>
      <c r="K8" s="125">
        <f t="shared" si="2"/>
        <v>6.8827288885526805E-3</v>
      </c>
      <c r="L8" s="96">
        <f>三鷹市!AX4</f>
        <v>182740</v>
      </c>
      <c r="M8" s="96">
        <f>三鷹市!AX5</f>
        <v>181725</v>
      </c>
      <c r="N8" s="125">
        <f t="shared" si="3"/>
        <v>5.5853624982804551E-3</v>
      </c>
      <c r="O8" s="95">
        <f>三鷹市!BJ6</f>
        <v>645</v>
      </c>
      <c r="P8" s="97">
        <f>三鷹市!BJ7</f>
        <v>0.9</v>
      </c>
      <c r="Q8" s="95">
        <f>三鷹市!BJ8</f>
        <v>11060</v>
      </c>
      <c r="R8" s="97">
        <f>三鷹市!BJ9</f>
        <v>15.2</v>
      </c>
      <c r="S8" s="95">
        <f>三鷹市!BJ10</f>
        <v>61132</v>
      </c>
      <c r="T8" s="97">
        <f>三鷹市!BJ11</f>
        <v>83.9</v>
      </c>
      <c r="U8" s="95">
        <f>三鷹市!BQ6</f>
        <v>609</v>
      </c>
      <c r="V8" s="97">
        <f>三鷹市!BQ7</f>
        <v>0.8</v>
      </c>
      <c r="W8" s="95">
        <f>三鷹市!BQ8</f>
        <v>10957</v>
      </c>
      <c r="X8" s="97">
        <f>三鷹市!BQ9</f>
        <v>15.3</v>
      </c>
      <c r="Y8" s="95">
        <f>三鷹市!BQ10</f>
        <v>60134</v>
      </c>
      <c r="Z8" s="97">
        <f>三鷹市!BQ11</f>
        <v>83.9</v>
      </c>
      <c r="AA8" s="95" t="str">
        <f>三鷹市!BZ5</f>
        <v>13</v>
      </c>
      <c r="AB8" s="95" t="str">
        <f>三鷹市!BZ7</f>
        <v>東京都</v>
      </c>
      <c r="AC8" s="95" t="str">
        <f>三鷹市!CK5</f>
        <v>2047</v>
      </c>
      <c r="AD8" s="95" t="str">
        <f>三鷹市!CK7</f>
        <v>三鷹市</v>
      </c>
      <c r="AE8" s="95" t="str">
        <f>三鷹市!DB2</f>
        <v>Ⅳ－１</v>
      </c>
      <c r="AF8" s="99">
        <f>三鷹市!DB5</f>
        <v>43506</v>
      </c>
      <c r="AG8" s="95">
        <f>三鷹市!M11</f>
        <v>37235126</v>
      </c>
      <c r="AH8" s="97">
        <f>三鷹市!U11</f>
        <v>55.5</v>
      </c>
      <c r="AI8" s="95">
        <f>三鷹市!Y11</f>
        <v>34675866</v>
      </c>
      <c r="AJ8" s="97">
        <f>三鷹市!AG11</f>
        <v>86.9</v>
      </c>
      <c r="AK8" s="95">
        <f>三鷹市!M12</f>
        <v>261588</v>
      </c>
      <c r="AL8" s="97">
        <f>三鷹市!U12</f>
        <v>0.4</v>
      </c>
      <c r="AM8" s="95">
        <f>三鷹市!Y12</f>
        <v>261588</v>
      </c>
      <c r="AN8" s="97">
        <f>三鷹市!AG12</f>
        <v>0.7</v>
      </c>
      <c r="AO8" s="95">
        <f>三鷹市!M13</f>
        <v>73450</v>
      </c>
      <c r="AP8" s="97">
        <f>三鷹市!U13</f>
        <v>0.1</v>
      </c>
      <c r="AQ8" s="95">
        <f>三鷹市!Y13</f>
        <v>73450</v>
      </c>
      <c r="AR8" s="97">
        <f>三鷹市!AG13</f>
        <v>0.2</v>
      </c>
      <c r="AS8" s="95">
        <f>三鷹市!M14</f>
        <v>302551</v>
      </c>
      <c r="AT8" s="97">
        <f>三鷹市!U14</f>
        <v>0.5</v>
      </c>
      <c r="AU8" s="95">
        <f>三鷹市!Y14</f>
        <v>302551</v>
      </c>
      <c r="AV8" s="97">
        <f>三鷹市!AG14</f>
        <v>0.8</v>
      </c>
      <c r="AW8" s="95">
        <f>三鷹市!M15</f>
        <v>303288</v>
      </c>
      <c r="AX8" s="97">
        <f>三鷹市!U15</f>
        <v>0.5</v>
      </c>
      <c r="AY8" s="95">
        <f>三鷹市!Y15</f>
        <v>303288</v>
      </c>
      <c r="AZ8" s="97">
        <f>三鷹市!AG15</f>
        <v>0.8</v>
      </c>
      <c r="BA8" s="95">
        <f>三鷹市!M18</f>
        <v>3764309</v>
      </c>
      <c r="BB8" s="97">
        <f>三鷹市!U18</f>
        <v>5.6</v>
      </c>
      <c r="BC8" s="95">
        <f>三鷹市!Y18</f>
        <v>3764309</v>
      </c>
      <c r="BD8" s="97">
        <f>三鷹市!AG18</f>
        <v>9.4</v>
      </c>
      <c r="BE8" s="95" t="str">
        <f>三鷹市!M19</f>
        <v>-</v>
      </c>
      <c r="BF8" s="97" t="str">
        <f>三鷹市!U19</f>
        <v>-</v>
      </c>
      <c r="BG8" s="95" t="str">
        <f>三鷹市!Y19</f>
        <v>-</v>
      </c>
      <c r="BH8" s="97" t="str">
        <f>三鷹市!AG19</f>
        <v>-</v>
      </c>
      <c r="BI8" s="95" t="str">
        <f>三鷹市!M20</f>
        <v>-</v>
      </c>
      <c r="BJ8" s="97" t="str">
        <f>三鷹市!U20</f>
        <v>-</v>
      </c>
      <c r="BK8" s="95" t="str">
        <f>三鷹市!Y20</f>
        <v>-</v>
      </c>
      <c r="BL8" s="97" t="str">
        <f>三鷹市!AG20</f>
        <v>-</v>
      </c>
      <c r="BM8" s="95">
        <f>三鷹市!M21</f>
        <v>149362</v>
      </c>
      <c r="BN8" s="97">
        <f>三鷹市!U21</f>
        <v>0.2</v>
      </c>
      <c r="BO8" s="95">
        <f>三鷹市!Y21</f>
        <v>149362</v>
      </c>
      <c r="BP8" s="97">
        <f>三鷹市!AG21</f>
        <v>0.4</v>
      </c>
      <c r="BQ8" s="95" t="str">
        <f>三鷹市!M20</f>
        <v>-</v>
      </c>
      <c r="BR8" s="97" t="str">
        <f>三鷹市!U20</f>
        <v>-</v>
      </c>
      <c r="BS8" s="95" t="str">
        <f>三鷹市!Y20</f>
        <v>-</v>
      </c>
      <c r="BT8" s="97" t="str">
        <f>三鷹市!AG20</f>
        <v>-</v>
      </c>
      <c r="BU8" s="95">
        <f>三鷹市!M23</f>
        <v>113421</v>
      </c>
      <c r="BV8" s="97">
        <f>三鷹市!U21</f>
        <v>0.2</v>
      </c>
      <c r="BW8" s="95">
        <f>三鷹市!Y21</f>
        <v>149362</v>
      </c>
      <c r="BX8" s="97">
        <f>三鷹市!AG21</f>
        <v>0.4</v>
      </c>
      <c r="BY8" s="95">
        <f>三鷹市!M24</f>
        <v>49380</v>
      </c>
      <c r="BZ8" s="97">
        <f>三鷹市!U24</f>
        <v>0.1</v>
      </c>
      <c r="CA8" s="95" t="str">
        <f>三鷹市!Y24</f>
        <v>-</v>
      </c>
      <c r="CB8" s="97" t="str">
        <f>三鷹市!AG24</f>
        <v>-</v>
      </c>
      <c r="CC8" s="95" t="str">
        <f>三鷹市!M25</f>
        <v>-</v>
      </c>
      <c r="CD8" s="97" t="str">
        <f>三鷹市!U25</f>
        <v>-</v>
      </c>
      <c r="CE8" s="95" t="str">
        <f>三鷹市!Y25</f>
        <v>-</v>
      </c>
      <c r="CF8" s="97" t="str">
        <f>三鷹市!AG25</f>
        <v>-</v>
      </c>
      <c r="CG8" s="95">
        <f>三鷹市!M26</f>
        <v>49274</v>
      </c>
      <c r="CH8" s="97">
        <f>三鷹市!U26</f>
        <v>0.1</v>
      </c>
      <c r="CI8" s="95" t="str">
        <f>三鷹市!Y26</f>
        <v>-</v>
      </c>
      <c r="CJ8" s="97" t="str">
        <f>三鷹市!AG26</f>
        <v>-</v>
      </c>
      <c r="CK8" s="95">
        <f>三鷹市!M27</f>
        <v>106</v>
      </c>
      <c r="CL8" s="97">
        <f>三鷹市!U27</f>
        <v>0</v>
      </c>
      <c r="CM8" s="95" t="str">
        <f>三鷹市!Y27</f>
        <v>-</v>
      </c>
      <c r="CN8" s="97" t="str">
        <f>三鷹市!AG27</f>
        <v>-</v>
      </c>
      <c r="CO8" s="95">
        <f>三鷹市!M28</f>
        <v>42252475</v>
      </c>
      <c r="CP8" s="97">
        <f>三鷹市!U28</f>
        <v>63</v>
      </c>
      <c r="CQ8" s="95">
        <f>三鷹市!Y28</f>
        <v>39643835</v>
      </c>
      <c r="CR8" s="97">
        <f>三鷹市!AG28</f>
        <v>99.3</v>
      </c>
      <c r="CS8" s="95">
        <f>三鷹市!M29</f>
        <v>19436</v>
      </c>
      <c r="CT8" s="97">
        <f>三鷹市!U29</f>
        <v>0</v>
      </c>
      <c r="CU8" s="95">
        <f>三鷹市!Y29</f>
        <v>19436</v>
      </c>
      <c r="CV8" s="97">
        <f>三鷹市!AG29</f>
        <v>0</v>
      </c>
      <c r="CW8" s="95">
        <f>三鷹市!M30</f>
        <v>586626</v>
      </c>
      <c r="CX8" s="97">
        <f>三鷹市!U30</f>
        <v>0.9</v>
      </c>
      <c r="CY8" s="95" t="str">
        <f>三鷹市!Y30</f>
        <v>-</v>
      </c>
      <c r="CZ8" s="97" t="str">
        <f>三鷹市!AG30</f>
        <v>-</v>
      </c>
      <c r="DA8" s="95">
        <f>三鷹市!M31</f>
        <v>948920</v>
      </c>
      <c r="DB8" s="97">
        <f>三鷹市!U31</f>
        <v>1.4</v>
      </c>
      <c r="DC8" s="95">
        <f>三鷹市!Y31</f>
        <v>251348</v>
      </c>
      <c r="DD8" s="97">
        <f>三鷹市!AG31</f>
        <v>0.6</v>
      </c>
      <c r="DE8" s="95">
        <f>三鷹市!M32</f>
        <v>454257</v>
      </c>
      <c r="DF8" s="97">
        <f>三鷹市!U32</f>
        <v>0.7</v>
      </c>
      <c r="DG8" s="95" t="str">
        <f>三鷹市!Y32</f>
        <v>-</v>
      </c>
      <c r="DH8" s="97" t="str">
        <f>三鷹市!AG32</f>
        <v>-</v>
      </c>
      <c r="DI8" s="95">
        <f>三鷹市!M33</f>
        <v>10951435</v>
      </c>
      <c r="DJ8" s="97">
        <f>三鷹市!U33</f>
        <v>16.3</v>
      </c>
      <c r="DK8" s="95" t="str">
        <f>三鷹市!Y33</f>
        <v>-</v>
      </c>
      <c r="DL8" s="97" t="str">
        <f>三鷹市!AG33</f>
        <v>-</v>
      </c>
      <c r="DM8" s="95" t="str">
        <f>三鷹市!M34</f>
        <v>-</v>
      </c>
      <c r="DN8" s="97" t="str">
        <f>三鷹市!U34</f>
        <v>-</v>
      </c>
      <c r="DO8" s="95" t="str">
        <f>三鷹市!Y34</f>
        <v>-</v>
      </c>
      <c r="DP8" s="97" t="str">
        <f>三鷹市!AG34</f>
        <v>-</v>
      </c>
      <c r="DQ8" s="95">
        <f>三鷹市!M35</f>
        <v>0</v>
      </c>
      <c r="DR8" s="97">
        <f>三鷹市!U35</f>
        <v>0</v>
      </c>
      <c r="DS8" s="95">
        <f>三鷹市!Y35</f>
        <v>0</v>
      </c>
      <c r="DT8" s="97">
        <f>三鷹市!AG35</f>
        <v>0</v>
      </c>
      <c r="DU8" s="95">
        <f>三鷹市!M36</f>
        <v>8286386</v>
      </c>
      <c r="DV8" s="97">
        <f>三鷹市!U36</f>
        <v>12.4</v>
      </c>
      <c r="DW8" s="95" t="str">
        <f>三鷹市!Y36</f>
        <v>-</v>
      </c>
      <c r="DX8" s="97" t="str">
        <f>三鷹市!AG36</f>
        <v>-</v>
      </c>
      <c r="DY8" s="95">
        <f>三鷹市!M37</f>
        <v>101518</v>
      </c>
      <c r="DZ8" s="97">
        <f>三鷹市!U37</f>
        <v>0.2</v>
      </c>
      <c r="EA8" s="95">
        <f>三鷹市!Y37</f>
        <v>11111</v>
      </c>
      <c r="EB8" s="97">
        <f>三鷹市!AG37</f>
        <v>0</v>
      </c>
      <c r="EC8" s="95">
        <f>三鷹市!M38</f>
        <v>37671</v>
      </c>
      <c r="ED8" s="97">
        <f>三鷹市!U38</f>
        <v>0.1</v>
      </c>
      <c r="EE8" s="95" t="str">
        <f>三鷹市!Y38</f>
        <v>-</v>
      </c>
      <c r="EF8" s="97" t="str">
        <f>三鷹市!AG38</f>
        <v>-</v>
      </c>
      <c r="EG8" s="95">
        <f>三鷹市!M39</f>
        <v>55812</v>
      </c>
      <c r="EH8" s="97">
        <f>三鷹市!U39</f>
        <v>0.1</v>
      </c>
      <c r="EI8" s="95" t="str">
        <f>三鷹市!Y39</f>
        <v>-</v>
      </c>
      <c r="EJ8" s="97" t="str">
        <f>三鷹市!AG39</f>
        <v>-</v>
      </c>
      <c r="EK8" s="95">
        <f>三鷹市!M40</f>
        <v>1284669</v>
      </c>
      <c r="EL8" s="97">
        <f>三鷹市!U40</f>
        <v>1.9</v>
      </c>
      <c r="EM8" s="95" t="str">
        <f>三鷹市!Y40</f>
        <v>-</v>
      </c>
      <c r="EN8" s="97" t="str">
        <f>三鷹市!AG40</f>
        <v>-</v>
      </c>
      <c r="EO8" s="95">
        <f>三鷹市!M41</f>
        <v>593286</v>
      </c>
      <c r="EP8" s="97">
        <f>三鷹市!U41</f>
        <v>0.9</v>
      </c>
      <c r="EQ8" s="95">
        <f>三鷹市!Y41</f>
        <v>225</v>
      </c>
      <c r="ER8" s="97">
        <f>三鷹市!AG41</f>
        <v>0</v>
      </c>
      <c r="ES8" s="95">
        <f>三鷹市!M42</f>
        <v>1461300</v>
      </c>
      <c r="ET8" s="97">
        <f>三鷹市!U42</f>
        <v>2.2000000000000002</v>
      </c>
      <c r="EU8" s="95" t="str">
        <f>三鷹市!Y42</f>
        <v>-</v>
      </c>
      <c r="EV8" s="97" t="str">
        <f>三鷹市!AG42</f>
        <v>-</v>
      </c>
      <c r="EW8" s="95" t="str">
        <f>三鷹市!M43</f>
        <v>-</v>
      </c>
      <c r="EX8" s="97" t="str">
        <f>三鷹市!U43</f>
        <v>-</v>
      </c>
      <c r="EY8" s="95" t="str">
        <f>三鷹市!Y43</f>
        <v>-</v>
      </c>
      <c r="EZ8" s="97" t="str">
        <f>三鷹市!AG43</f>
        <v>-</v>
      </c>
      <c r="FA8" s="95" t="str">
        <f>三鷹市!M44</f>
        <v>-</v>
      </c>
      <c r="FB8" s="97" t="str">
        <f>三鷹市!U44</f>
        <v>-</v>
      </c>
      <c r="FC8" s="95" t="str">
        <f>三鷹市!Y44</f>
        <v>-</v>
      </c>
      <c r="FD8" s="97" t="str">
        <f>三鷹市!AG44</f>
        <v>-</v>
      </c>
      <c r="FE8" s="95">
        <f>三鷹市!M45</f>
        <v>67033791</v>
      </c>
      <c r="FF8" s="97">
        <f>三鷹市!U45</f>
        <v>100</v>
      </c>
      <c r="FG8" s="95">
        <f>三鷹市!Y45</f>
        <v>39925955</v>
      </c>
      <c r="FH8" s="97">
        <f>三鷹市!AG45</f>
        <v>100</v>
      </c>
      <c r="FI8" s="95">
        <f>三鷹市!AW16</f>
        <v>34283826</v>
      </c>
      <c r="FJ8" s="97">
        <f>三鷹市!BF16</f>
        <v>92.1</v>
      </c>
      <c r="FK8" s="95">
        <f>三鷹市!BJ16</f>
        <v>281803</v>
      </c>
      <c r="FL8" s="95">
        <f>三鷹市!AW17</f>
        <v>34283826</v>
      </c>
      <c r="FM8" s="97">
        <f>三鷹市!BF17</f>
        <v>92.1</v>
      </c>
      <c r="FN8" s="95">
        <f>三鷹市!BJ17</f>
        <v>281803</v>
      </c>
      <c r="FO8" s="95">
        <f>三鷹市!AW18</f>
        <v>19682917</v>
      </c>
      <c r="FP8" s="97">
        <f>三鷹市!BF18</f>
        <v>52.9</v>
      </c>
      <c r="FQ8" s="95">
        <f>三鷹市!BJ18</f>
        <v>281803</v>
      </c>
      <c r="FR8" s="95">
        <f>三鷹市!AW19</f>
        <v>342945</v>
      </c>
      <c r="FS8" s="97">
        <f>三鷹市!BF19</f>
        <v>0.9</v>
      </c>
      <c r="FT8" s="95" t="str">
        <f>三鷹市!BJ19</f>
        <v>-</v>
      </c>
      <c r="FU8" s="95">
        <f>三鷹市!AW20</f>
        <v>17094534</v>
      </c>
      <c r="FV8" s="97">
        <f>三鷹市!BF20</f>
        <v>45.9</v>
      </c>
      <c r="FW8" s="95" t="str">
        <f>三鷹市!BJ20</f>
        <v>-</v>
      </c>
      <c r="FX8" s="95">
        <f>三鷹市!AW21</f>
        <v>446378</v>
      </c>
      <c r="FY8" s="97">
        <f>三鷹市!BF21</f>
        <v>1.2</v>
      </c>
      <c r="FZ8" s="95" t="str">
        <f>三鷹市!BJ21</f>
        <v>-</v>
      </c>
      <c r="GA8" s="95">
        <f>三鷹市!AW22</f>
        <v>1799060</v>
      </c>
      <c r="GB8" s="97">
        <f>三鷹市!BF22</f>
        <v>4.8</v>
      </c>
      <c r="GC8" s="95">
        <f>三鷹市!BJ22</f>
        <v>281803</v>
      </c>
      <c r="GD8" s="95">
        <f>三鷹市!AW23</f>
        <v>13743615</v>
      </c>
      <c r="GE8" s="97">
        <f>三鷹市!BF23</f>
        <v>36.9</v>
      </c>
      <c r="GF8" s="95" t="str">
        <f>三鷹市!BJ23</f>
        <v>-</v>
      </c>
      <c r="GG8" s="95">
        <f>三鷹市!AW24</f>
        <v>13412134</v>
      </c>
      <c r="GH8" s="97">
        <f>三鷹市!BF24</f>
        <v>36</v>
      </c>
      <c r="GI8" s="95" t="str">
        <f>三鷹市!BJ24</f>
        <v>-</v>
      </c>
      <c r="GJ8" s="95">
        <f>三鷹市!AW25</f>
        <v>92914</v>
      </c>
      <c r="GK8" s="97">
        <f>三鷹市!BF25</f>
        <v>0.2</v>
      </c>
      <c r="GL8" s="95" t="str">
        <f>三鷹市!BJ25</f>
        <v>-</v>
      </c>
      <c r="GM8" s="95">
        <f>三鷹市!AW26</f>
        <v>764380</v>
      </c>
      <c r="GN8" s="97">
        <f>三鷹市!BF26</f>
        <v>2.1</v>
      </c>
      <c r="GO8" s="95" t="str">
        <f>三鷹市!BJ26</f>
        <v>-</v>
      </c>
      <c r="GP8" s="95" t="str">
        <f>三鷹市!AW27</f>
        <v>-</v>
      </c>
      <c r="GQ8" s="97" t="str">
        <f>三鷹市!BF27</f>
        <v>-</v>
      </c>
      <c r="GR8" s="95" t="str">
        <f>三鷹市!BJ27</f>
        <v>-</v>
      </c>
      <c r="GS8" s="95" t="str">
        <f>三鷹市!AW28</f>
        <v>-</v>
      </c>
      <c r="GT8" s="97" t="str">
        <f>三鷹市!BF28</f>
        <v>-</v>
      </c>
      <c r="GU8" s="95" t="str">
        <f>三鷹市!BJ28</f>
        <v>-</v>
      </c>
      <c r="GV8" s="95" t="str">
        <f>三鷹市!AW29</f>
        <v>-</v>
      </c>
      <c r="GW8" s="97" t="str">
        <f>三鷹市!BF29</f>
        <v>-</v>
      </c>
      <c r="GX8" s="95" t="str">
        <f>三鷹市!BJ29</f>
        <v>-</v>
      </c>
      <c r="GY8" s="95">
        <f>三鷹市!AW30</f>
        <v>2951300</v>
      </c>
      <c r="GZ8" s="97">
        <f>三鷹市!BF30</f>
        <v>7.9</v>
      </c>
      <c r="HA8" s="95" t="str">
        <f>三鷹市!BJ30</f>
        <v>-</v>
      </c>
      <c r="HB8" s="95">
        <f>三鷹市!AW31</f>
        <v>2951300</v>
      </c>
      <c r="HC8" s="97">
        <f>三鷹市!BF31</f>
        <v>7.9</v>
      </c>
      <c r="HD8" s="95" t="str">
        <f>三鷹市!BJ31</f>
        <v>-</v>
      </c>
      <c r="HE8" s="95">
        <f>三鷹市!AW32</f>
        <v>3</v>
      </c>
      <c r="HF8" s="97">
        <f>三鷹市!BF32</f>
        <v>0</v>
      </c>
      <c r="HG8" s="95" t="str">
        <f>三鷹市!BJ32</f>
        <v>-</v>
      </c>
      <c r="HH8" s="95">
        <f>三鷹市!AW33</f>
        <v>392037</v>
      </c>
      <c r="HI8" s="97">
        <f>三鷹市!BF33</f>
        <v>1.1000000000000001</v>
      </c>
      <c r="HJ8" s="95" t="str">
        <f>三鷹市!BJ33</f>
        <v>-</v>
      </c>
      <c r="HK8" s="95">
        <f>三鷹市!AW34</f>
        <v>2559260</v>
      </c>
      <c r="HL8" s="97">
        <f>三鷹市!BF34</f>
        <v>6.9</v>
      </c>
      <c r="HM8" s="95" t="str">
        <f>三鷹市!BJ34</f>
        <v>-</v>
      </c>
      <c r="HN8" s="95" t="str">
        <f>三鷹市!AW35</f>
        <v>-</v>
      </c>
      <c r="HO8" s="97" t="str">
        <f>三鷹市!BF35</f>
        <v>-</v>
      </c>
      <c r="HP8" s="95" t="str">
        <f>三鷹市!BJ35</f>
        <v>-</v>
      </c>
      <c r="HQ8" s="95" t="str">
        <f>三鷹市!AW36</f>
        <v>-</v>
      </c>
      <c r="HR8" s="97" t="str">
        <f>三鷹市!BF36</f>
        <v>-</v>
      </c>
      <c r="HS8" s="95" t="str">
        <f>三鷹市!BJ36</f>
        <v>-</v>
      </c>
      <c r="HT8" s="95" t="str">
        <f>三鷹市!AW37</f>
        <v>-</v>
      </c>
      <c r="HU8" s="97" t="str">
        <f>三鷹市!BF37</f>
        <v>-</v>
      </c>
      <c r="HV8" s="95" t="str">
        <f>三鷹市!BJ37</f>
        <v>-</v>
      </c>
      <c r="HW8" s="95">
        <f>三鷹市!AW38</f>
        <v>37235126</v>
      </c>
      <c r="HX8" s="97">
        <f>三鷹市!BF38</f>
        <v>100</v>
      </c>
      <c r="HY8" s="95">
        <f>三鷹市!BJ38</f>
        <v>281803</v>
      </c>
      <c r="HZ8" s="95" t="str">
        <f>三鷹市!BV14</f>
        <v>×</v>
      </c>
      <c r="IA8" s="95" t="str">
        <f>三鷹市!BV15</f>
        <v>×</v>
      </c>
      <c r="IB8" s="95" t="str">
        <f>三鷹市!BV16</f>
        <v>×</v>
      </c>
      <c r="IC8" s="95" t="str">
        <f>三鷹市!BV17</f>
        <v>×</v>
      </c>
      <c r="ID8" s="95" t="str">
        <f>三鷹市!BV18</f>
        <v>×</v>
      </c>
      <c r="IE8" s="95" t="str">
        <f>三鷹市!BV19</f>
        <v>×</v>
      </c>
      <c r="IF8" s="95" t="str">
        <f>三鷹市!BV20</f>
        <v>×</v>
      </c>
      <c r="IG8" s="95" t="str">
        <f>三鷹市!BV21</f>
        <v>×</v>
      </c>
      <c r="IH8" s="95" t="str">
        <f>三鷹市!BV22</f>
        <v>×</v>
      </c>
      <c r="II8" s="95" t="str">
        <f>三鷹市!BV23</f>
        <v>×</v>
      </c>
      <c r="IJ8" s="95" t="str">
        <f>三鷹市!BV24</f>
        <v>○</v>
      </c>
      <c r="IK8" s="95" t="str">
        <f>三鷹市!BV25</f>
        <v>○</v>
      </c>
      <c r="IL8" s="105">
        <f>三鷹市!CO11</f>
        <v>67033791</v>
      </c>
      <c r="IM8" s="105">
        <f>三鷹市!CY11</f>
        <v>69938622</v>
      </c>
      <c r="IN8" s="105">
        <f>三鷹市!CO12</f>
        <v>65206271</v>
      </c>
      <c r="IO8" s="105">
        <f>三鷹市!CY12</f>
        <v>68653953</v>
      </c>
      <c r="IP8" s="105">
        <f>三鷹市!CO13</f>
        <v>1827520</v>
      </c>
      <c r="IQ8" s="105">
        <f>三鷹市!CY13</f>
        <v>1284669</v>
      </c>
      <c r="IR8" s="105">
        <f>三鷹市!CO14</f>
        <v>120973</v>
      </c>
      <c r="IS8" s="105">
        <f>三鷹市!CY14</f>
        <v>166448</v>
      </c>
      <c r="IT8" s="105">
        <f>三鷹市!CO15</f>
        <v>1706547</v>
      </c>
      <c r="IU8" s="105">
        <f>三鷹市!CY15</f>
        <v>1118221</v>
      </c>
      <c r="IV8" s="105">
        <f>三鷹市!CO16</f>
        <v>588326</v>
      </c>
      <c r="IW8" s="105">
        <f>三鷹市!CY16</f>
        <v>-320759</v>
      </c>
      <c r="IX8" s="105">
        <f>三鷹市!CO17</f>
        <v>85344</v>
      </c>
      <c r="IY8" s="105">
        <f>三鷹市!CY17</f>
        <v>179533</v>
      </c>
      <c r="IZ8" s="105">
        <f>三鷹市!CO18</f>
        <v>22290</v>
      </c>
      <c r="JA8" s="105" t="str">
        <f>三鷹市!CY18</f>
        <v>-</v>
      </c>
      <c r="JB8" s="105" t="str">
        <f>三鷹市!CO19</f>
        <v>-</v>
      </c>
      <c r="JC8" s="105" t="str">
        <f>三鷹市!CY19</f>
        <v>-</v>
      </c>
      <c r="JD8" s="105">
        <f>三鷹市!CO20</f>
        <v>695960</v>
      </c>
      <c r="JE8" s="105">
        <f>三鷹市!CY20</f>
        <v>-141226</v>
      </c>
      <c r="JF8" s="95">
        <f>三鷹市!CO23</f>
        <v>914</v>
      </c>
      <c r="JG8" s="95">
        <f>三鷹市!CT23</f>
        <v>2931198</v>
      </c>
      <c r="JH8" s="95">
        <f>三鷹市!CZ23</f>
        <v>3207</v>
      </c>
      <c r="JI8" s="95" t="str">
        <f>三鷹市!CO24</f>
        <v>-</v>
      </c>
      <c r="JJ8" s="95" t="str">
        <f>三鷹市!CT24</f>
        <v>-</v>
      </c>
      <c r="JK8" s="95" t="str">
        <f>三鷹市!CZ24</f>
        <v>-</v>
      </c>
      <c r="JL8" s="95">
        <f>三鷹市!CO25</f>
        <v>71</v>
      </c>
      <c r="JM8" s="95">
        <f>三鷹市!CT25</f>
        <v>238631</v>
      </c>
      <c r="JN8" s="95">
        <f>三鷹市!CZ25</f>
        <v>3361</v>
      </c>
      <c r="JO8" s="95">
        <f>三鷹市!CO26</f>
        <v>3</v>
      </c>
      <c r="JP8" s="95">
        <f>三鷹市!CT26</f>
        <v>14094</v>
      </c>
      <c r="JQ8" s="95">
        <f>三鷹市!CZ26</f>
        <v>4698</v>
      </c>
      <c r="JR8" s="95" t="str">
        <f>三鷹市!CO27</f>
        <v>-</v>
      </c>
      <c r="JS8" s="95" t="str">
        <f>三鷹市!CT27</f>
        <v>-</v>
      </c>
      <c r="JT8" s="95" t="str">
        <f>三鷹市!CZ27</f>
        <v>-</v>
      </c>
      <c r="JU8" s="95">
        <f>三鷹市!CO28</f>
        <v>917</v>
      </c>
      <c r="JV8" s="95">
        <f>三鷹市!CT28</f>
        <v>2955346</v>
      </c>
      <c r="JW8" s="95">
        <f>三鷹市!CZ28</f>
        <v>3223</v>
      </c>
      <c r="JX8" s="97">
        <f>三鷹市!CO29</f>
        <v>99.6</v>
      </c>
      <c r="JY8" s="95" t="str">
        <f>三鷹市!BV32</f>
        <v>×</v>
      </c>
      <c r="JZ8" s="95" t="str">
        <f>三鷹市!BV33</f>
        <v>×</v>
      </c>
      <c r="KA8" s="95" t="str">
        <f>三鷹市!BV34</f>
        <v>×</v>
      </c>
      <c r="KB8" s="95" t="str">
        <f>三鷹市!BV35</f>
        <v>×</v>
      </c>
      <c r="KC8" s="95" t="str">
        <f>三鷹市!BV36</f>
        <v>×</v>
      </c>
      <c r="KD8" s="95" t="str">
        <f>三鷹市!BV37</f>
        <v>×</v>
      </c>
      <c r="KE8" s="95" t="str">
        <f>三鷹市!BV38</f>
        <v>×</v>
      </c>
      <c r="KF8" s="95" t="str">
        <f>三鷹市!CC32</f>
        <v>×</v>
      </c>
      <c r="KG8" s="95" t="str">
        <f>三鷹市!CC33</f>
        <v>○</v>
      </c>
      <c r="KH8" s="95" t="str">
        <f>三鷹市!CC34</f>
        <v>×</v>
      </c>
      <c r="KI8" s="95" t="str">
        <f>三鷹市!CC35</f>
        <v>×</v>
      </c>
      <c r="KJ8" s="95" t="str">
        <f>三鷹市!CC36</f>
        <v>×</v>
      </c>
      <c r="KK8" s="95" t="str">
        <f>三鷹市!CC37</f>
        <v>×</v>
      </c>
      <c r="KL8" s="95" t="str">
        <f>三鷹市!CC38</f>
        <v>○</v>
      </c>
      <c r="KM8" s="95">
        <f>三鷹市!CO32</f>
        <v>1</v>
      </c>
      <c r="KN8" s="95" t="str">
        <f>三鷹市!CT32</f>
        <v>25.01.01</v>
      </c>
      <c r="KO8" s="95">
        <f>三鷹市!CZ32</f>
        <v>10300</v>
      </c>
      <c r="KP8" s="95">
        <f>三鷹市!CO33</f>
        <v>2</v>
      </c>
      <c r="KQ8" s="95" t="str">
        <f>三鷹市!CT33</f>
        <v>25.01.01</v>
      </c>
      <c r="KR8" s="95">
        <f>三鷹市!CZ33</f>
        <v>8700</v>
      </c>
      <c r="KS8" s="95">
        <f>三鷹市!CO34</f>
        <v>1</v>
      </c>
      <c r="KT8" s="95" t="str">
        <f>三鷹市!CT34</f>
        <v>25.01.01</v>
      </c>
      <c r="KU8" s="95">
        <f>三鷹市!CZ34</f>
        <v>8100</v>
      </c>
      <c r="KV8" s="95">
        <f>三鷹市!CO35</f>
        <v>1</v>
      </c>
      <c r="KW8" s="95" t="str">
        <f>三鷹市!CT35</f>
        <v xml:space="preserve"> 7.12.01</v>
      </c>
      <c r="KX8" s="95">
        <f>三鷹市!CZ35</f>
        <v>6400</v>
      </c>
      <c r="KY8" s="95">
        <f>三鷹市!CO36</f>
        <v>1</v>
      </c>
      <c r="KZ8" s="95" t="str">
        <f>三鷹市!CT36</f>
        <v xml:space="preserve"> 7.12.01</v>
      </c>
      <c r="LA8" s="95">
        <f>三鷹市!CZ36</f>
        <v>5800</v>
      </c>
      <c r="LB8" s="95">
        <f>三鷹市!CO37</f>
        <v>26</v>
      </c>
      <c r="LC8" s="95" t="str">
        <f>三鷹市!CT37</f>
        <v xml:space="preserve"> 7.12.01</v>
      </c>
      <c r="LD8" s="95">
        <f>三鷹市!CZ37</f>
        <v>5500</v>
      </c>
      <c r="LE8" s="95">
        <f>三鷹市!M49</f>
        <v>9708050</v>
      </c>
      <c r="LF8" s="95">
        <f>三鷹市!M50</f>
        <v>6342070</v>
      </c>
      <c r="LG8" s="95">
        <f>三鷹市!M51</f>
        <v>19834023</v>
      </c>
      <c r="LH8" s="95">
        <f>三鷹市!M52</f>
        <v>4031076</v>
      </c>
      <c r="LI8" s="95">
        <f>三鷹市!M53</f>
        <v>3661304</v>
      </c>
      <c r="LJ8" s="95">
        <f>三鷹市!M54</f>
        <v>369377</v>
      </c>
      <c r="LK8" s="95">
        <f>三鷹市!M55</f>
        <v>395</v>
      </c>
      <c r="LL8" s="95">
        <f>三鷹市!M56</f>
        <v>33573149</v>
      </c>
      <c r="LM8" s="95">
        <f>三鷹市!M57</f>
        <v>10593855</v>
      </c>
      <c r="LN8" s="95">
        <f>三鷹市!M58</f>
        <v>283450</v>
      </c>
      <c r="LO8" s="95">
        <f>三鷹市!M59</f>
        <v>7070436</v>
      </c>
      <c r="LP8" s="95">
        <f>三鷹市!M60</f>
        <v>725629</v>
      </c>
      <c r="LQ8" s="95">
        <f>三鷹市!M61</f>
        <v>7353175</v>
      </c>
      <c r="LR8" s="95">
        <f>三鷹市!M62</f>
        <v>188125</v>
      </c>
      <c r="LS8" s="95">
        <f>三鷹市!M63</f>
        <v>10000</v>
      </c>
      <c r="LT8" s="95" t="str">
        <f>三鷹市!M64</f>
        <v>-</v>
      </c>
      <c r="LU8" s="95">
        <f>三鷹市!M65</f>
        <v>6134081</v>
      </c>
      <c r="LV8" s="95">
        <f>三鷹市!M66</f>
        <v>128854</v>
      </c>
      <c r="LW8" s="95">
        <f>三鷹市!M67</f>
        <v>6134081</v>
      </c>
      <c r="LX8" s="95">
        <f>三鷹市!M68</f>
        <v>1080890</v>
      </c>
      <c r="LY8" s="95">
        <f>三鷹市!M69</f>
        <v>5053191</v>
      </c>
      <c r="LZ8" s="95" t="str">
        <f>三鷹市!M70</f>
        <v>-</v>
      </c>
      <c r="MA8" s="95" t="str">
        <f>三鷹市!M71</f>
        <v>-</v>
      </c>
      <c r="MB8" s="95">
        <f>三鷹市!M72</f>
        <v>65206271</v>
      </c>
      <c r="MC8" s="97">
        <f>三鷹市!U49</f>
        <v>14.9</v>
      </c>
      <c r="MD8" s="97">
        <f>三鷹市!U50</f>
        <v>9.6999999999999993</v>
      </c>
      <c r="ME8" s="97">
        <f>三鷹市!U51</f>
        <v>30.4</v>
      </c>
      <c r="MF8" s="97">
        <f>三鷹市!U52</f>
        <v>6.2</v>
      </c>
      <c r="MG8" s="97">
        <f>三鷹市!U53</f>
        <v>5.6</v>
      </c>
      <c r="MH8" s="97">
        <f>三鷹市!U54</f>
        <v>0.6</v>
      </c>
      <c r="MI8" s="97">
        <f>三鷹市!U55</f>
        <v>0</v>
      </c>
      <c r="MJ8" s="97">
        <f>三鷹市!U56</f>
        <v>51.5</v>
      </c>
      <c r="MK8" s="97">
        <f>三鷹市!U57</f>
        <v>16.2</v>
      </c>
      <c r="ML8" s="97">
        <f>三鷹市!U58</f>
        <v>0.4</v>
      </c>
      <c r="MM8" s="97">
        <f>三鷹市!U59</f>
        <v>10.8</v>
      </c>
      <c r="MN8" s="97">
        <f>三鷹市!U60</f>
        <v>1.1000000000000001</v>
      </c>
      <c r="MO8" s="97">
        <f>三鷹市!U61</f>
        <v>11.3</v>
      </c>
      <c r="MP8" s="97">
        <f>三鷹市!U62</f>
        <v>0.3</v>
      </c>
      <c r="MQ8" s="97">
        <f>三鷹市!U63</f>
        <v>0</v>
      </c>
      <c r="MR8" s="97" t="str">
        <f>三鷹市!U64</f>
        <v>-</v>
      </c>
      <c r="MS8" s="97">
        <f>三鷹市!U65</f>
        <v>9.4</v>
      </c>
      <c r="MT8" s="97">
        <f>三鷹市!U66</f>
        <v>0.2</v>
      </c>
      <c r="MU8" s="97">
        <f>三鷹市!U67</f>
        <v>9.4</v>
      </c>
      <c r="MV8" s="97">
        <f>三鷹市!U68</f>
        <v>1.7</v>
      </c>
      <c r="MW8" s="97">
        <f>三鷹市!U69</f>
        <v>7.7</v>
      </c>
      <c r="MX8" s="97" t="str">
        <f>三鷹市!U70</f>
        <v>-</v>
      </c>
      <c r="MY8" s="97" t="str">
        <f>三鷹市!U71</f>
        <v>-</v>
      </c>
      <c r="MZ8" s="97">
        <f>三鷹市!U72</f>
        <v>100</v>
      </c>
      <c r="NA8" s="95">
        <f>三鷹市!Y49</f>
        <v>8658609</v>
      </c>
      <c r="NB8" s="95">
        <f>三鷹市!Y50</f>
        <v>5392677</v>
      </c>
      <c r="NC8" s="95">
        <f>三鷹市!Y51</f>
        <v>5930229</v>
      </c>
      <c r="ND8" s="95">
        <f>三鷹市!Y52</f>
        <v>4006117</v>
      </c>
      <c r="NE8" s="95">
        <f>三鷹市!Y53</f>
        <v>3640169</v>
      </c>
      <c r="NF8" s="95">
        <f>三鷹市!Y54</f>
        <v>365553</v>
      </c>
      <c r="NG8" s="95">
        <f>三鷹市!Y55</f>
        <v>395</v>
      </c>
      <c r="NH8" s="95">
        <f>三鷹市!Y56</f>
        <v>18594955</v>
      </c>
      <c r="NI8" s="95">
        <f>三鷹市!Y57</f>
        <v>8366730</v>
      </c>
      <c r="NJ8" s="95">
        <f>三鷹市!Y58</f>
        <v>271279</v>
      </c>
      <c r="NK8" s="95">
        <f>三鷹市!Y59</f>
        <v>5636914</v>
      </c>
      <c r="NL8" s="95">
        <f>三鷹市!Y60</f>
        <v>725629</v>
      </c>
      <c r="NM8" s="95">
        <f>三鷹市!Y61</f>
        <v>6757766</v>
      </c>
      <c r="NN8" s="95">
        <f>三鷹市!Y62</f>
        <v>162011</v>
      </c>
      <c r="NO8" s="95" t="str">
        <f>三鷹市!Y63</f>
        <v>-</v>
      </c>
      <c r="NP8" s="95" t="str">
        <f>三鷹市!Y64</f>
        <v>-</v>
      </c>
      <c r="NQ8" s="95">
        <f>三鷹市!Y65</f>
        <v>2791019</v>
      </c>
      <c r="NR8" s="95">
        <f>三鷹市!Y66</f>
        <v>128854</v>
      </c>
      <c r="NS8" s="95">
        <f>三鷹市!Y67</f>
        <v>2791019</v>
      </c>
      <c r="NT8" s="95">
        <f>三鷹市!Y68</f>
        <v>88703</v>
      </c>
      <c r="NU8" s="95">
        <f>三鷹市!Y69</f>
        <v>2702316</v>
      </c>
      <c r="NV8" s="95" t="str">
        <f>三鷹市!Y70</f>
        <v>-</v>
      </c>
      <c r="NW8" s="95" t="str">
        <f>三鷹市!Y71</f>
        <v>-</v>
      </c>
      <c r="NX8" s="95">
        <f>三鷹市!Y72</f>
        <v>42580674</v>
      </c>
      <c r="NY8" s="95">
        <f>三鷹市!AG49</f>
        <v>8657793</v>
      </c>
      <c r="NZ8" s="95" t="str">
        <f>三鷹市!AG50</f>
        <v>-</v>
      </c>
      <c r="OA8" s="95">
        <f>三鷹市!AG51</f>
        <v>5930229</v>
      </c>
      <c r="OB8" s="95">
        <f>三鷹市!AG52</f>
        <v>3983827</v>
      </c>
      <c r="OC8" s="95">
        <f>三鷹市!AG53</f>
        <v>3617879</v>
      </c>
      <c r="OD8" s="95">
        <f>三鷹市!AG54</f>
        <v>365553</v>
      </c>
      <c r="OE8" s="95">
        <f>三鷹市!AG55</f>
        <v>395</v>
      </c>
      <c r="OF8" s="95">
        <f>三鷹市!AG56</f>
        <v>18571849</v>
      </c>
      <c r="OG8" s="95">
        <f>三鷹市!AG57</f>
        <v>7422837</v>
      </c>
      <c r="OH8" s="95">
        <f>三鷹市!AG58</f>
        <v>271279</v>
      </c>
      <c r="OI8" s="95">
        <f>三鷹市!AG59</f>
        <v>5003269</v>
      </c>
      <c r="OJ8" s="95">
        <f>三鷹市!AG60</f>
        <v>686978</v>
      </c>
      <c r="OK8" s="95">
        <f>三鷹市!AG61</f>
        <v>4489018</v>
      </c>
      <c r="OL8" s="95" t="str">
        <f>三鷹市!AG62</f>
        <v>-</v>
      </c>
      <c r="OM8" s="95" t="str">
        <f>三鷹市!AG63</f>
        <v>-</v>
      </c>
      <c r="ON8" s="114">
        <f>三鷹市!AG64</f>
        <v>0</v>
      </c>
      <c r="OO8" s="114">
        <f>三鷹市!AG65</f>
        <v>0</v>
      </c>
      <c r="OP8" s="114">
        <f>三鷹市!AG66</f>
        <v>0</v>
      </c>
      <c r="OQ8" s="114">
        <f>三鷹市!AG67</f>
        <v>0</v>
      </c>
      <c r="OR8" s="114">
        <f>三鷹市!AG68</f>
        <v>0</v>
      </c>
      <c r="OS8" s="114">
        <f>三鷹市!AG69</f>
        <v>0</v>
      </c>
      <c r="OT8" s="114">
        <f>三鷹市!AG70</f>
        <v>0</v>
      </c>
      <c r="OU8" s="114">
        <f>三鷹市!AG71</f>
        <v>0</v>
      </c>
      <c r="OV8" s="114">
        <f>三鷹市!AG70</f>
        <v>0</v>
      </c>
      <c r="OW8" s="97">
        <f>三鷹市!AQ49</f>
        <v>21.7</v>
      </c>
      <c r="OX8" s="97" t="str">
        <f>三鷹市!AQ50</f>
        <v>-</v>
      </c>
      <c r="OY8" s="97">
        <f>三鷹市!AQ51</f>
        <v>14.9</v>
      </c>
      <c r="OZ8" s="97">
        <f>三鷹市!AQ52</f>
        <v>10</v>
      </c>
      <c r="PA8" s="97">
        <f>三鷹市!AQ53</f>
        <v>9.1</v>
      </c>
      <c r="PB8" s="97">
        <f>三鷹市!AQ54</f>
        <v>0.9</v>
      </c>
      <c r="PC8" s="97">
        <f>三鷹市!AQ55</f>
        <v>0</v>
      </c>
      <c r="PD8" s="97">
        <f>三鷹市!AQ56</f>
        <v>46.5</v>
      </c>
      <c r="PE8" s="97">
        <f>三鷹市!AQ57</f>
        <v>18.600000000000001</v>
      </c>
      <c r="PF8" s="97">
        <f>三鷹市!AQ58</f>
        <v>0.7</v>
      </c>
      <c r="PG8" s="97">
        <f>三鷹市!AQ59</f>
        <v>12.5</v>
      </c>
      <c r="PH8" s="97">
        <f>三鷹市!AQ60</f>
        <v>1.7</v>
      </c>
      <c r="PI8" s="97">
        <f>三鷹市!AQ61</f>
        <v>11.2</v>
      </c>
      <c r="PJ8" s="97" t="str">
        <f>三鷹市!AQ62</f>
        <v>-</v>
      </c>
      <c r="PK8" s="97" t="str">
        <f>三鷹市!AQ63</f>
        <v>-</v>
      </c>
      <c r="PL8" s="113">
        <f>三鷹市!AQ64</f>
        <v>0</v>
      </c>
      <c r="PM8" s="113">
        <f>三鷹市!AQ65</f>
        <v>0</v>
      </c>
      <c r="PN8" s="113">
        <f>三鷹市!AQ66</f>
        <v>0</v>
      </c>
      <c r="PO8" s="113">
        <f>三鷹市!AQ67</f>
        <v>0</v>
      </c>
      <c r="PP8" s="113" t="str">
        <f>三鷹市!AQ68</f>
        <v>(</v>
      </c>
      <c r="PQ8" s="113">
        <f>三鷹市!AQ69</f>
        <v>0</v>
      </c>
      <c r="PR8" s="113">
        <f>三鷹市!AQ70</f>
        <v>0</v>
      </c>
      <c r="PS8" s="113">
        <f>三鷹市!AQ71</f>
        <v>0</v>
      </c>
      <c r="PT8" s="113">
        <f>三鷹市!AQ72</f>
        <v>0</v>
      </c>
      <c r="PU8" s="95">
        <f>三鷹市!AH66</f>
        <v>35758252</v>
      </c>
      <c r="PV8" s="97">
        <f>三鷹市!AK68</f>
        <v>89.6</v>
      </c>
      <c r="PW8" s="97">
        <f>三鷹市!AR68</f>
        <v>89.6</v>
      </c>
      <c r="PX8" s="95">
        <f>三鷹市!AH72</f>
        <v>44408194</v>
      </c>
      <c r="PY8" s="95">
        <f>三鷹市!BF50</f>
        <v>498435</v>
      </c>
      <c r="PZ8" s="95">
        <f>三鷹市!BF51</f>
        <v>7608301</v>
      </c>
      <c r="QA8" s="95">
        <f>三鷹市!BF52</f>
        <v>33935838</v>
      </c>
      <c r="QB8" s="95">
        <f>三鷹市!BF53</f>
        <v>3682401</v>
      </c>
      <c r="QC8" s="95">
        <f>三鷹市!BF54</f>
        <v>147981</v>
      </c>
      <c r="QD8" s="95">
        <f>三鷹市!BF55</f>
        <v>133213</v>
      </c>
      <c r="QE8" s="95">
        <f>三鷹市!BF56</f>
        <v>511593</v>
      </c>
      <c r="QF8" s="95">
        <f>三鷹市!BF57</f>
        <v>4751433</v>
      </c>
      <c r="QG8" s="95">
        <f>三鷹市!BF58</f>
        <v>2253342</v>
      </c>
      <c r="QH8" s="95">
        <f>三鷹市!BF59</f>
        <v>7562520</v>
      </c>
      <c r="QI8" s="95" t="str">
        <f>三鷹市!BF60</f>
        <v>-</v>
      </c>
      <c r="QJ8" s="95">
        <f>三鷹市!BF61</f>
        <v>4031076</v>
      </c>
      <c r="QK8" s="95">
        <f>三鷹市!BF62</f>
        <v>90138</v>
      </c>
      <c r="QL8" s="95" t="str">
        <f>三鷹市!BF63</f>
        <v>-</v>
      </c>
      <c r="QM8" s="95">
        <f>三鷹市!BF64</f>
        <v>65206271</v>
      </c>
      <c r="QN8" s="97">
        <f>三鷹市!BM50</f>
        <v>0.8</v>
      </c>
      <c r="QO8" s="97">
        <f>三鷹市!BM51</f>
        <v>11.7</v>
      </c>
      <c r="QP8" s="97">
        <f>三鷹市!BM52</f>
        <v>52</v>
      </c>
      <c r="QQ8" s="97">
        <f>三鷹市!BM53</f>
        <v>5.6</v>
      </c>
      <c r="QR8" s="97">
        <f>三鷹市!BM54</f>
        <v>0.2</v>
      </c>
      <c r="QS8" s="97">
        <f>三鷹市!BM55</f>
        <v>0.2</v>
      </c>
      <c r="QT8" s="97">
        <f>三鷹市!BM56</f>
        <v>0.8</v>
      </c>
      <c r="QU8" s="97">
        <f>三鷹市!BM57</f>
        <v>7.3</v>
      </c>
      <c r="QV8" s="97">
        <f>三鷹市!BM58</f>
        <v>3.5</v>
      </c>
      <c r="QW8" s="97">
        <f>三鷹市!BM59</f>
        <v>11.6</v>
      </c>
      <c r="QX8" s="97" t="str">
        <f>三鷹市!BM60</f>
        <v>-</v>
      </c>
      <c r="QY8" s="97">
        <f>三鷹市!BM61</f>
        <v>6.2</v>
      </c>
      <c r="QZ8" s="97">
        <f>三鷹市!BM62</f>
        <v>0.1</v>
      </c>
      <c r="RA8" s="97" t="str">
        <f>三鷹市!BM63</f>
        <v>-</v>
      </c>
      <c r="RB8" s="97">
        <f>三鷹市!BM64</f>
        <v>100</v>
      </c>
      <c r="RC8" s="95" t="str">
        <f>三鷹市!BQ50</f>
        <v>-</v>
      </c>
      <c r="RD8" s="95">
        <f>三鷹市!BQ51</f>
        <v>796553</v>
      </c>
      <c r="RE8" s="95">
        <f>三鷹市!BQ52</f>
        <v>1365181</v>
      </c>
      <c r="RF8" s="95">
        <f>三鷹市!BQ53</f>
        <v>93556</v>
      </c>
      <c r="RG8" s="95" t="str">
        <f>三鷹市!BQ54</f>
        <v>-</v>
      </c>
      <c r="RH8" s="95">
        <f>三鷹市!BQ55</f>
        <v>2132</v>
      </c>
      <c r="RI8" s="95">
        <f>三鷹市!BQ56</f>
        <v>23496</v>
      </c>
      <c r="RJ8" s="95">
        <f>三鷹市!BQ57</f>
        <v>1793002</v>
      </c>
      <c r="RK8" s="95">
        <f>三鷹市!BQ58</f>
        <v>102356</v>
      </c>
      <c r="RL8" s="95">
        <f>三鷹市!BQ59</f>
        <v>1867667</v>
      </c>
      <c r="RM8" s="95" t="str">
        <f>三鷹市!BQ60</f>
        <v>-</v>
      </c>
      <c r="RN8" s="95" t="str">
        <f>三鷹市!BQ61</f>
        <v>-</v>
      </c>
      <c r="RO8" s="95">
        <f>三鷹市!BQ62</f>
        <v>90138</v>
      </c>
      <c r="RP8" s="95" t="str">
        <f>三鷹市!BQ63</f>
        <v>-</v>
      </c>
      <c r="RQ8" s="95">
        <f>三鷹市!BQ64</f>
        <v>6134081</v>
      </c>
      <c r="RR8" s="95">
        <f>三鷹市!BZ50</f>
        <v>498364</v>
      </c>
      <c r="RS8" s="95">
        <f>三鷹市!BZ51</f>
        <v>6574251</v>
      </c>
      <c r="RT8" s="95">
        <f>三鷹市!BZ52</f>
        <v>16265284</v>
      </c>
      <c r="RU8" s="95">
        <f>三鷹市!BZ53</f>
        <v>2859329</v>
      </c>
      <c r="RV8" s="95">
        <f>三鷹市!BZ54</f>
        <v>104763</v>
      </c>
      <c r="RW8" s="95">
        <f>三鷹市!BZ55</f>
        <v>128917</v>
      </c>
      <c r="RX8" s="95">
        <f>三鷹市!BZ56</f>
        <v>440937</v>
      </c>
      <c r="RY8" s="95">
        <f>三鷹市!BZ57</f>
        <v>3692657</v>
      </c>
      <c r="RZ8" s="95">
        <f>三鷹市!BZ58</f>
        <v>2056302</v>
      </c>
      <c r="SA8" s="95">
        <f>三鷹市!BZ59</f>
        <v>5863615</v>
      </c>
      <c r="SB8" s="95" t="str">
        <f>三鷹市!BZ60</f>
        <v>-</v>
      </c>
      <c r="SC8" s="95">
        <f>三鷹市!BZ61</f>
        <v>4006117</v>
      </c>
      <c r="SD8" s="95">
        <f>三鷹市!BZ62</f>
        <v>90138</v>
      </c>
      <c r="SE8" s="95" t="str">
        <f>三鷹市!BZ63</f>
        <v>-</v>
      </c>
      <c r="SF8" s="95">
        <f>三鷹市!BZ64</f>
        <v>42580674</v>
      </c>
      <c r="SG8" s="95">
        <f>三鷹市!BF66</f>
        <v>7353175</v>
      </c>
      <c r="SH8" s="95">
        <f>三鷹市!BF67</f>
        <v>1103154</v>
      </c>
      <c r="SI8" s="95">
        <f>三鷹市!BF68</f>
        <v>239762</v>
      </c>
      <c r="SJ8" s="95" t="str">
        <f>三鷹市!BF69</f>
        <v>-</v>
      </c>
      <c r="SK8" s="95" t="str">
        <f>三鷹市!BF70</f>
        <v>-</v>
      </c>
      <c r="SL8" s="95">
        <f>三鷹市!BF71</f>
        <v>2625362</v>
      </c>
      <c r="SM8" s="95">
        <f>三鷹市!BF72</f>
        <v>3384897</v>
      </c>
      <c r="SN8" s="95">
        <f>三鷹市!BZ66</f>
        <v>270843</v>
      </c>
      <c r="SO8" s="95">
        <f>三鷹市!BZ67</f>
        <v>-1681879</v>
      </c>
      <c r="SP8" s="95">
        <f>三鷹市!BZ68</f>
        <v>26932</v>
      </c>
      <c r="SQ8" s="95">
        <f>三鷹市!BZ69</f>
        <v>39648</v>
      </c>
      <c r="SR8" s="95">
        <f>三鷹市!BZ70</f>
        <v>94</v>
      </c>
      <c r="SS8" s="95">
        <f>三鷹市!BZ71</f>
        <v>94</v>
      </c>
      <c r="ST8" s="95">
        <f>三鷹市!BZ72</f>
        <v>274</v>
      </c>
      <c r="SU8" s="95">
        <f>三鷹市!CS48</f>
        <v>31004277</v>
      </c>
      <c r="SV8" s="95">
        <f>三鷹市!CS49</f>
        <v>25995221</v>
      </c>
      <c r="SW8" s="95">
        <f>三鷹市!CS50</f>
        <v>40498162</v>
      </c>
      <c r="SX8" s="95">
        <f>三鷹市!CS51</f>
        <v>40498162</v>
      </c>
      <c r="SY8" s="98">
        <f>三鷹市!CS52</f>
        <v>1.18</v>
      </c>
      <c r="SZ8" s="97">
        <f>三鷹市!CS53</f>
        <v>4.2</v>
      </c>
      <c r="TA8" s="97">
        <f>三鷹市!CS54</f>
        <v>9</v>
      </c>
      <c r="TB8" s="97" t="str">
        <f>三鷹市!CS55</f>
        <v>-</v>
      </c>
      <c r="TC8" s="97" t="str">
        <f>三鷹市!CS56</f>
        <v>-</v>
      </c>
      <c r="TD8" s="97">
        <f>三鷹市!CS57</f>
        <v>3.5</v>
      </c>
      <c r="TE8" s="97">
        <f>三鷹市!CS58</f>
        <v>11.8</v>
      </c>
      <c r="TF8" s="95">
        <f>三鷹市!CS59</f>
        <v>4157930</v>
      </c>
      <c r="TG8" s="95">
        <f>IF(三鷹市!CS60="-",0,三鷹市!CS60)</f>
        <v>0</v>
      </c>
      <c r="TH8" s="95">
        <f>三鷹市!CS61</f>
        <v>8975486</v>
      </c>
      <c r="TI8" s="95">
        <f>三鷹市!CS62</f>
        <v>41337061</v>
      </c>
      <c r="TJ8" s="95">
        <f>三鷹市!CS63</f>
        <v>4557311</v>
      </c>
      <c r="TK8" s="95" t="str">
        <f>三鷹市!CS64</f>
        <v>-</v>
      </c>
      <c r="TL8" s="95">
        <f>三鷹市!CS65</f>
        <v>5255917</v>
      </c>
      <c r="TM8" s="95" t="str">
        <f>三鷹市!CS66</f>
        <v>-</v>
      </c>
      <c r="TN8" s="95" t="str">
        <f>三鷹市!CS67</f>
        <v>-</v>
      </c>
      <c r="TO8" s="95" t="str">
        <f>三鷹市!CS68</f>
        <v>-</v>
      </c>
      <c r="TP8" s="95">
        <f>三鷹市!DA48</f>
        <v>30486689</v>
      </c>
      <c r="TQ8" s="95">
        <f>三鷹市!DA49</f>
        <v>25836619</v>
      </c>
      <c r="TR8" s="95">
        <f>三鷹市!DA50</f>
        <v>39840416</v>
      </c>
      <c r="TS8" s="95">
        <f>三鷹市!DA51</f>
        <v>39840416</v>
      </c>
      <c r="TT8" s="97">
        <f>三鷹市!DA52</f>
        <v>1.1299999999999999</v>
      </c>
      <c r="TU8" s="97">
        <f>三鷹市!DA53</f>
        <v>2.8</v>
      </c>
      <c r="TV8" s="97">
        <f>三鷹市!DA54</f>
        <v>8.6999999999999993</v>
      </c>
      <c r="TW8" s="97" t="str">
        <f>三鷹市!DA55</f>
        <v>-</v>
      </c>
      <c r="TX8" s="97" t="str">
        <f>三鷹市!DA56</f>
        <v>-</v>
      </c>
      <c r="TY8" s="97">
        <f>三鷹市!DA57</f>
        <v>3.8</v>
      </c>
      <c r="TZ8" s="97">
        <f>三鷹市!DA58</f>
        <v>18.600000000000001</v>
      </c>
      <c r="UA8" s="95">
        <f>三鷹市!DA59</f>
        <v>4072586</v>
      </c>
      <c r="UB8" s="95">
        <f>IF(三鷹市!DA60="-",0,三鷹市!DA60)</f>
        <v>0</v>
      </c>
      <c r="UC8" s="95">
        <f>三鷹市!DA61</f>
        <v>8910468</v>
      </c>
      <c r="UD8" s="95">
        <f>三鷹市!DA62</f>
        <v>43537065</v>
      </c>
      <c r="UE8" s="95">
        <f>三鷹市!DA63</f>
        <v>4855205</v>
      </c>
      <c r="UF8" s="95" t="str">
        <f>三鷹市!DA64</f>
        <v>-</v>
      </c>
      <c r="UG8" s="95">
        <f>三鷹市!DA65</f>
        <v>4291072</v>
      </c>
      <c r="UH8" s="95" t="str">
        <f>三鷹市!DA66</f>
        <v>-</v>
      </c>
      <c r="UI8" s="95" t="str">
        <f>三鷹市!DA67</f>
        <v>-</v>
      </c>
      <c r="UJ8" s="95" t="str">
        <f>三鷹市!DA68</f>
        <v>-</v>
      </c>
      <c r="UK8" s="97">
        <f>三鷹市!CS69</f>
        <v>99.3</v>
      </c>
      <c r="UL8" s="97">
        <f>三鷹市!CS71</f>
        <v>99.1</v>
      </c>
      <c r="UM8" s="97">
        <f>三鷹市!CS72</f>
        <v>99.6</v>
      </c>
      <c r="UN8" s="97">
        <f>三鷹市!CW69</f>
        <v>98.1</v>
      </c>
      <c r="UO8" s="97">
        <f>三鷹市!CW71</f>
        <v>97.3</v>
      </c>
      <c r="UP8" s="97">
        <f>三鷹市!CW72</f>
        <v>99</v>
      </c>
      <c r="UQ8" s="97">
        <f>三鷹市!DA69</f>
        <v>99.2</v>
      </c>
      <c r="UR8" s="97">
        <f>三鷹市!DA71</f>
        <v>99</v>
      </c>
      <c r="US8" s="98">
        <f>三鷹市!DA72</f>
        <v>99.5</v>
      </c>
      <c r="UT8" s="97">
        <f>三鷹市!DE69</f>
        <v>97.7</v>
      </c>
      <c r="UU8" s="97">
        <f>三鷹市!DE71</f>
        <v>96.8</v>
      </c>
      <c r="UV8" s="97">
        <f>三鷹市!DE72</f>
        <v>98.8</v>
      </c>
      <c r="UW8" s="286" t="str">
        <f>三鷹市!M16</f>
        <v>-</v>
      </c>
      <c r="UX8" s="287" t="str">
        <f>三鷹市!U16</f>
        <v>-</v>
      </c>
      <c r="UY8" s="286" t="str">
        <f>三鷹市!Y16</f>
        <v>-</v>
      </c>
      <c r="UZ8" s="287" t="str">
        <f>三鷹市!AG16</f>
        <v>-</v>
      </c>
      <c r="VA8" s="286" t="str">
        <f>三鷹市!M17</f>
        <v>-</v>
      </c>
      <c r="VB8" s="287" t="str">
        <f>三鷹市!U17</f>
        <v>-</v>
      </c>
      <c r="VC8" s="286" t="str">
        <f>三鷹市!Y17</f>
        <v>-</v>
      </c>
      <c r="VD8" s="287" t="str">
        <f>三鷹市!AG17</f>
        <v>-</v>
      </c>
    </row>
    <row r="9" spans="1:576" s="95" customFormat="1" ht="11.25">
      <c r="A9" s="109" t="str">
        <f>青梅市!CK7</f>
        <v>青梅市</v>
      </c>
      <c r="B9" s="110" t="s">
        <v>230</v>
      </c>
      <c r="C9" s="111" t="str">
        <f t="shared" si="0"/>
        <v>=青梅市!ｃｓ51</v>
      </c>
      <c r="D9" s="95">
        <f>青梅市!AC2</f>
        <v>137381</v>
      </c>
      <c r="E9" s="95">
        <f>青梅市!AC3</f>
        <v>139339</v>
      </c>
      <c r="F9" s="125">
        <f t="shared" si="1"/>
        <v>-1.4052060083680762E-2</v>
      </c>
      <c r="G9" s="98">
        <f>青梅市!AC5</f>
        <v>103.31</v>
      </c>
      <c r="H9" s="95">
        <f>青梅市!AC6</f>
        <v>1330</v>
      </c>
      <c r="I9" s="96">
        <f>青梅市!AP4</f>
        <v>135248</v>
      </c>
      <c r="J9" s="96">
        <f>青梅市!AP5</f>
        <v>135986</v>
      </c>
      <c r="K9" s="125">
        <f t="shared" si="2"/>
        <v>-5.4270292530113062E-3</v>
      </c>
      <c r="L9" s="96">
        <f>青梅市!AX4</f>
        <v>133473</v>
      </c>
      <c r="M9" s="96">
        <f>青梅市!AX5</f>
        <v>134340</v>
      </c>
      <c r="N9" s="125">
        <f t="shared" si="3"/>
        <v>-6.4537740062527993E-3</v>
      </c>
      <c r="O9" s="95">
        <f>青梅市!BJ6</f>
        <v>636</v>
      </c>
      <c r="P9" s="97">
        <f>青梅市!BJ7</f>
        <v>1.1000000000000001</v>
      </c>
      <c r="Q9" s="95">
        <f>青梅市!BJ8</f>
        <v>15629</v>
      </c>
      <c r="R9" s="97">
        <f>青梅市!BJ9</f>
        <v>28</v>
      </c>
      <c r="S9" s="95">
        <f>青梅市!BJ10</f>
        <v>39469</v>
      </c>
      <c r="T9" s="97">
        <f>青梅市!BJ11</f>
        <v>70.8</v>
      </c>
      <c r="U9" s="95">
        <f>青梅市!BQ6</f>
        <v>610</v>
      </c>
      <c r="V9" s="97">
        <f>青梅市!BQ7</f>
        <v>1</v>
      </c>
      <c r="W9" s="95">
        <f>青梅市!BQ8</f>
        <v>17328</v>
      </c>
      <c r="X9" s="97">
        <f>青梅市!BQ9</f>
        <v>29.6</v>
      </c>
      <c r="Y9" s="95">
        <f>青梅市!BQ10</f>
        <v>40567</v>
      </c>
      <c r="Z9" s="97">
        <f>青梅市!BQ11</f>
        <v>69.3</v>
      </c>
      <c r="AA9" s="95" t="str">
        <f>青梅市!BZ5</f>
        <v>13</v>
      </c>
      <c r="AB9" s="95" t="str">
        <f>青梅市!BZ7</f>
        <v>東京都</v>
      </c>
      <c r="AC9" s="95" t="str">
        <f>青梅市!CK5</f>
        <v>2055</v>
      </c>
      <c r="AD9" s="95" t="str">
        <f>青梅市!CK7</f>
        <v>青梅市</v>
      </c>
      <c r="AE9" s="95" t="str">
        <f>青梅市!DB2</f>
        <v>Ⅲ－３</v>
      </c>
      <c r="AF9" s="99">
        <f>青梅市!DB5</f>
        <v>43470</v>
      </c>
      <c r="AG9" s="95">
        <f>青梅市!M11</f>
        <v>20299090</v>
      </c>
      <c r="AH9" s="97">
        <f>青梅市!U11</f>
        <v>40.5</v>
      </c>
      <c r="AI9" s="95">
        <f>青梅市!Y11</f>
        <v>18753747</v>
      </c>
      <c r="AJ9" s="97">
        <f>青梅市!AG11</f>
        <v>74.7</v>
      </c>
      <c r="AK9" s="95">
        <f>青梅市!M12</f>
        <v>282904</v>
      </c>
      <c r="AL9" s="97">
        <f>青梅市!U12</f>
        <v>0.6</v>
      </c>
      <c r="AM9" s="95">
        <f>青梅市!Y12</f>
        <v>282904</v>
      </c>
      <c r="AN9" s="97">
        <f>青梅市!AG12</f>
        <v>1.1000000000000001</v>
      </c>
      <c r="AO9" s="95">
        <f>青梅市!M13</f>
        <v>33723</v>
      </c>
      <c r="AP9" s="97">
        <f>青梅市!U13</f>
        <v>0.1</v>
      </c>
      <c r="AQ9" s="95">
        <f>青梅市!Y13</f>
        <v>33723</v>
      </c>
      <c r="AR9" s="97">
        <f>青梅市!AG13</f>
        <v>0.1</v>
      </c>
      <c r="AS9" s="95">
        <f>青梅市!M14</f>
        <v>138530</v>
      </c>
      <c r="AT9" s="97">
        <f>青梅市!U14</f>
        <v>0.3</v>
      </c>
      <c r="AU9" s="95">
        <f>青梅市!Y14</f>
        <v>138530</v>
      </c>
      <c r="AV9" s="97">
        <f>青梅市!AG14</f>
        <v>0.6</v>
      </c>
      <c r="AW9" s="95">
        <f>青梅市!M15</f>
        <v>138102</v>
      </c>
      <c r="AX9" s="97">
        <f>青梅市!U15</f>
        <v>0.3</v>
      </c>
      <c r="AY9" s="95">
        <f>青梅市!Y15</f>
        <v>138102</v>
      </c>
      <c r="AZ9" s="97">
        <f>青梅市!AG15</f>
        <v>0.5</v>
      </c>
      <c r="BA9" s="95">
        <f>青梅市!M18</f>
        <v>2870639</v>
      </c>
      <c r="BB9" s="97">
        <f>青梅市!U18</f>
        <v>5.7</v>
      </c>
      <c r="BC9" s="95">
        <f>青梅市!Y18</f>
        <v>2870639</v>
      </c>
      <c r="BD9" s="97">
        <f>青梅市!AG18</f>
        <v>11.4</v>
      </c>
      <c r="BE9" s="95">
        <f>青梅市!M19</f>
        <v>53560</v>
      </c>
      <c r="BF9" s="97">
        <f>青梅市!U19</f>
        <v>0.1</v>
      </c>
      <c r="BG9" s="95">
        <f>青梅市!Y19</f>
        <v>53560</v>
      </c>
      <c r="BH9" s="97">
        <f>青梅市!AG19</f>
        <v>0.2</v>
      </c>
      <c r="BI9" s="95" t="str">
        <f>青梅市!M20</f>
        <v>-</v>
      </c>
      <c r="BJ9" s="97" t="str">
        <f>青梅市!U20</f>
        <v>-</v>
      </c>
      <c r="BK9" s="95" t="str">
        <f>青梅市!Y20</f>
        <v>-</v>
      </c>
      <c r="BL9" s="97" t="str">
        <f>青梅市!AG20</f>
        <v>-</v>
      </c>
      <c r="BM9" s="95">
        <f>青梅市!M21</f>
        <v>161947</v>
      </c>
      <c r="BN9" s="97">
        <f>青梅市!U21</f>
        <v>0.3</v>
      </c>
      <c r="BO9" s="95">
        <f>青梅市!Y21</f>
        <v>161947</v>
      </c>
      <c r="BP9" s="97">
        <f>青梅市!AG21</f>
        <v>0.6</v>
      </c>
      <c r="BQ9" s="95" t="str">
        <f>青梅市!M20</f>
        <v>-</v>
      </c>
      <c r="BR9" s="97" t="str">
        <f>青梅市!U20</f>
        <v>-</v>
      </c>
      <c r="BS9" s="95" t="str">
        <f>青梅市!Y20</f>
        <v>-</v>
      </c>
      <c r="BT9" s="97" t="str">
        <f>青梅市!AG20</f>
        <v>-</v>
      </c>
      <c r="BU9" s="95">
        <f>青梅市!M23</f>
        <v>98454</v>
      </c>
      <c r="BV9" s="97">
        <f>青梅市!U21</f>
        <v>0.3</v>
      </c>
      <c r="BW9" s="95">
        <f>青梅市!Y21</f>
        <v>161947</v>
      </c>
      <c r="BX9" s="97">
        <f>青梅市!AG21</f>
        <v>0.6</v>
      </c>
      <c r="BY9" s="95">
        <f>青梅市!M24</f>
        <v>2654030</v>
      </c>
      <c r="BZ9" s="97">
        <f>青梅市!U24</f>
        <v>5.3</v>
      </c>
      <c r="CA9" s="95">
        <f>青梅市!Y24</f>
        <v>2432467</v>
      </c>
      <c r="CB9" s="97">
        <f>青梅市!AG24</f>
        <v>9.6999999999999993</v>
      </c>
      <c r="CC9" s="95">
        <f>青梅市!M25</f>
        <v>2432467</v>
      </c>
      <c r="CD9" s="97">
        <f>青梅市!U25</f>
        <v>4.9000000000000004</v>
      </c>
      <c r="CE9" s="95">
        <f>青梅市!Y25</f>
        <v>2432467</v>
      </c>
      <c r="CF9" s="97">
        <f>青梅市!AG25</f>
        <v>9.6999999999999993</v>
      </c>
      <c r="CG9" s="95">
        <f>青梅市!M26</f>
        <v>221203</v>
      </c>
      <c r="CH9" s="97">
        <f>青梅市!U26</f>
        <v>0.4</v>
      </c>
      <c r="CI9" s="95" t="str">
        <f>青梅市!Y26</f>
        <v>-</v>
      </c>
      <c r="CJ9" s="97" t="str">
        <f>青梅市!AG26</f>
        <v>-</v>
      </c>
      <c r="CK9" s="95">
        <f>青梅市!M27</f>
        <v>360</v>
      </c>
      <c r="CL9" s="97">
        <f>青梅市!U27</f>
        <v>0</v>
      </c>
      <c r="CM9" s="95" t="str">
        <f>青梅市!Y27</f>
        <v>-</v>
      </c>
      <c r="CN9" s="97" t="str">
        <f>青梅市!AG27</f>
        <v>-</v>
      </c>
      <c r="CO9" s="95">
        <f>青梅市!M28</f>
        <v>26730979</v>
      </c>
      <c r="CP9" s="97">
        <f>青梅市!U28</f>
        <v>53.3</v>
      </c>
      <c r="CQ9" s="95">
        <f>青梅市!Y28</f>
        <v>24964073</v>
      </c>
      <c r="CR9" s="97">
        <f>青梅市!AG28</f>
        <v>99.4</v>
      </c>
      <c r="CS9" s="95">
        <f>青梅市!M29</f>
        <v>18965</v>
      </c>
      <c r="CT9" s="97">
        <f>青梅市!U29</f>
        <v>0</v>
      </c>
      <c r="CU9" s="95">
        <f>青梅市!Y29</f>
        <v>18965</v>
      </c>
      <c r="CV9" s="97">
        <f>青梅市!AG29</f>
        <v>0.1</v>
      </c>
      <c r="CW9" s="95">
        <f>青梅市!M30</f>
        <v>955064</v>
      </c>
      <c r="CX9" s="97">
        <f>青梅市!U30</f>
        <v>1.9</v>
      </c>
      <c r="CY9" s="95" t="str">
        <f>青梅市!Y30</f>
        <v>-</v>
      </c>
      <c r="CZ9" s="97" t="str">
        <f>青梅市!AG30</f>
        <v>-</v>
      </c>
      <c r="DA9" s="95">
        <f>青梅市!M31</f>
        <v>489035</v>
      </c>
      <c r="DB9" s="97">
        <f>青梅市!U31</f>
        <v>1</v>
      </c>
      <c r="DC9" s="95">
        <f>青梅市!Y31</f>
        <v>83367</v>
      </c>
      <c r="DD9" s="97">
        <f>青梅市!AG31</f>
        <v>0.3</v>
      </c>
      <c r="DE9" s="95">
        <f>青梅市!M32</f>
        <v>550488</v>
      </c>
      <c r="DF9" s="97">
        <f>青梅市!U32</f>
        <v>1.1000000000000001</v>
      </c>
      <c r="DG9" s="95" t="str">
        <f>青梅市!Y32</f>
        <v>-</v>
      </c>
      <c r="DH9" s="97" t="str">
        <f>青梅市!AG32</f>
        <v>-</v>
      </c>
      <c r="DI9" s="95">
        <f>青梅市!M33</f>
        <v>8727996</v>
      </c>
      <c r="DJ9" s="97">
        <f>青梅市!U33</f>
        <v>17.399999999999999</v>
      </c>
      <c r="DK9" s="95" t="str">
        <f>青梅市!Y33</f>
        <v>-</v>
      </c>
      <c r="DL9" s="97" t="str">
        <f>青梅市!AG33</f>
        <v>-</v>
      </c>
      <c r="DM9" s="95" t="str">
        <f>青梅市!M34</f>
        <v>-</v>
      </c>
      <c r="DN9" s="97" t="str">
        <f>青梅市!U34</f>
        <v>-</v>
      </c>
      <c r="DO9" s="95" t="str">
        <f>青梅市!Y34</f>
        <v>-</v>
      </c>
      <c r="DP9" s="97" t="str">
        <f>青梅市!AG34</f>
        <v>-</v>
      </c>
      <c r="DQ9" s="95">
        <f>青梅市!M35</f>
        <v>0</v>
      </c>
      <c r="DR9" s="97">
        <f>青梅市!U35</f>
        <v>0</v>
      </c>
      <c r="DS9" s="95">
        <f>青梅市!Y35</f>
        <v>0</v>
      </c>
      <c r="DT9" s="97">
        <f>青梅市!AG35</f>
        <v>0</v>
      </c>
      <c r="DU9" s="95">
        <f>青梅市!M36</f>
        <v>6894429</v>
      </c>
      <c r="DV9" s="97">
        <f>青梅市!U36</f>
        <v>13.7</v>
      </c>
      <c r="DW9" s="95" t="str">
        <f>青梅市!Y36</f>
        <v>-</v>
      </c>
      <c r="DX9" s="97" t="str">
        <f>青梅市!AG36</f>
        <v>-</v>
      </c>
      <c r="DY9" s="95">
        <f>青梅市!M37</f>
        <v>782275</v>
      </c>
      <c r="DZ9" s="97">
        <f>青梅市!U37</f>
        <v>1.6</v>
      </c>
      <c r="EA9" s="95">
        <f>青梅市!Y37</f>
        <v>46943</v>
      </c>
      <c r="EB9" s="97">
        <f>青梅市!AG37</f>
        <v>0.2</v>
      </c>
      <c r="EC9" s="95">
        <f>青梅市!M38</f>
        <v>35419</v>
      </c>
      <c r="ED9" s="97">
        <f>青梅市!U38</f>
        <v>0.1</v>
      </c>
      <c r="EE9" s="95" t="str">
        <f>青梅市!Y38</f>
        <v>-</v>
      </c>
      <c r="EF9" s="97" t="str">
        <f>青梅市!AG38</f>
        <v>-</v>
      </c>
      <c r="EG9" s="95">
        <f>青梅市!M39</f>
        <v>506999</v>
      </c>
      <c r="EH9" s="97">
        <f>青梅市!U39</f>
        <v>1</v>
      </c>
      <c r="EI9" s="95" t="str">
        <f>青梅市!Y39</f>
        <v>-</v>
      </c>
      <c r="EJ9" s="97" t="str">
        <f>青梅市!AG39</f>
        <v>-</v>
      </c>
      <c r="EK9" s="95">
        <f>青梅市!M40</f>
        <v>866585</v>
      </c>
      <c r="EL9" s="97">
        <f>青梅市!U40</f>
        <v>1.7</v>
      </c>
      <c r="EM9" s="95" t="str">
        <f>青梅市!Y40</f>
        <v>-</v>
      </c>
      <c r="EN9" s="97" t="str">
        <f>青梅市!AG40</f>
        <v>-</v>
      </c>
      <c r="EO9" s="95">
        <f>青梅市!M41</f>
        <v>983892</v>
      </c>
      <c r="EP9" s="97">
        <f>青梅市!U41</f>
        <v>2</v>
      </c>
      <c r="EQ9" s="95">
        <f>青梅市!Y41</f>
        <v>2210</v>
      </c>
      <c r="ER9" s="97">
        <f>青梅市!AG41</f>
        <v>0</v>
      </c>
      <c r="ES9" s="95">
        <f>青梅市!M42</f>
        <v>2610761</v>
      </c>
      <c r="ET9" s="97">
        <f>青梅市!U42</f>
        <v>5.2</v>
      </c>
      <c r="EU9" s="95" t="str">
        <f>青梅市!Y42</f>
        <v>-</v>
      </c>
      <c r="EV9" s="97" t="str">
        <f>青梅市!AG42</f>
        <v>-</v>
      </c>
      <c r="EW9" s="95" t="str">
        <f>青梅市!M43</f>
        <v>-</v>
      </c>
      <c r="EX9" s="97" t="str">
        <f>青梅市!U43</f>
        <v>-</v>
      </c>
      <c r="EY9" s="95" t="str">
        <f>青梅市!Y43</f>
        <v>-</v>
      </c>
      <c r="EZ9" s="97" t="str">
        <f>青梅市!AG43</f>
        <v>-</v>
      </c>
      <c r="FA9" s="95">
        <f>青梅市!M44</f>
        <v>1980961</v>
      </c>
      <c r="FB9" s="97">
        <f>青梅市!U44</f>
        <v>3.9</v>
      </c>
      <c r="FC9" s="95" t="str">
        <f>青梅市!Y44</f>
        <v>-</v>
      </c>
      <c r="FD9" s="97" t="str">
        <f>青梅市!AG44</f>
        <v>-</v>
      </c>
      <c r="FE9" s="95">
        <f>青梅市!M45</f>
        <v>50152887</v>
      </c>
      <c r="FF9" s="97">
        <f>青梅市!U45</f>
        <v>100</v>
      </c>
      <c r="FG9" s="95">
        <f>青梅市!Y45</f>
        <v>25115558</v>
      </c>
      <c r="FH9" s="97">
        <f>青梅市!AG45</f>
        <v>100</v>
      </c>
      <c r="FI9" s="95">
        <f>青梅市!AW16</f>
        <v>18747092</v>
      </c>
      <c r="FJ9" s="97">
        <f>青梅市!BF16</f>
        <v>92.4</v>
      </c>
      <c r="FK9" s="95">
        <f>青梅市!BJ16</f>
        <v>140118</v>
      </c>
      <c r="FL9" s="95">
        <f>青梅市!AW17</f>
        <v>18747092</v>
      </c>
      <c r="FM9" s="97">
        <f>青梅市!BF17</f>
        <v>92.4</v>
      </c>
      <c r="FN9" s="95">
        <f>青梅市!BJ17</f>
        <v>140118</v>
      </c>
      <c r="FO9" s="95">
        <f>青梅市!AW18</f>
        <v>9093091</v>
      </c>
      <c r="FP9" s="97">
        <f>青梅市!BF18</f>
        <v>44.8</v>
      </c>
      <c r="FQ9" s="95">
        <f>青梅市!BJ18</f>
        <v>140118</v>
      </c>
      <c r="FR9" s="95">
        <f>青梅市!AW19</f>
        <v>232264</v>
      </c>
      <c r="FS9" s="97">
        <f>青梅市!BF19</f>
        <v>1.1000000000000001</v>
      </c>
      <c r="FT9" s="95" t="str">
        <f>青梅市!BJ19</f>
        <v>-</v>
      </c>
      <c r="FU9" s="95">
        <f>青梅市!AW20</f>
        <v>7409446</v>
      </c>
      <c r="FV9" s="97">
        <f>青梅市!BF20</f>
        <v>36.5</v>
      </c>
      <c r="FW9" s="95" t="str">
        <f>青梅市!BJ20</f>
        <v>-</v>
      </c>
      <c r="FX9" s="95">
        <f>青梅市!AW21</f>
        <v>318501</v>
      </c>
      <c r="FY9" s="97">
        <f>青梅市!BF21</f>
        <v>1.6</v>
      </c>
      <c r="FZ9" s="95" t="str">
        <f>青梅市!BJ21</f>
        <v>-</v>
      </c>
      <c r="GA9" s="95">
        <f>青梅市!AW22</f>
        <v>1132880</v>
      </c>
      <c r="GB9" s="97">
        <f>青梅市!BF22</f>
        <v>5.6</v>
      </c>
      <c r="GC9" s="95">
        <f>青梅市!BJ22</f>
        <v>140118</v>
      </c>
      <c r="GD9" s="95">
        <f>青梅市!AW23</f>
        <v>8551724</v>
      </c>
      <c r="GE9" s="97">
        <f>青梅市!BF23</f>
        <v>42.1</v>
      </c>
      <c r="GF9" s="95" t="str">
        <f>青梅市!BJ23</f>
        <v>-</v>
      </c>
      <c r="GG9" s="95">
        <f>青梅市!AW24</f>
        <v>8512910</v>
      </c>
      <c r="GH9" s="97">
        <f>青梅市!BF24</f>
        <v>41.9</v>
      </c>
      <c r="GI9" s="95" t="str">
        <f>青梅市!BJ24</f>
        <v>-</v>
      </c>
      <c r="GJ9" s="95">
        <f>青梅市!AW25</f>
        <v>251550</v>
      </c>
      <c r="GK9" s="97">
        <f>青梅市!BF25</f>
        <v>1.2</v>
      </c>
      <c r="GL9" s="95" t="str">
        <f>青梅市!BJ25</f>
        <v>-</v>
      </c>
      <c r="GM9" s="95">
        <f>青梅市!AW26</f>
        <v>850725</v>
      </c>
      <c r="GN9" s="97">
        <f>青梅市!BF26</f>
        <v>4.2</v>
      </c>
      <c r="GO9" s="95" t="str">
        <f>青梅市!BJ26</f>
        <v>-</v>
      </c>
      <c r="GP9" s="95">
        <f>青梅市!AW27</f>
        <v>2</v>
      </c>
      <c r="GQ9" s="97">
        <f>青梅市!BF27</f>
        <v>0</v>
      </c>
      <c r="GR9" s="95" t="str">
        <f>青梅市!BJ27</f>
        <v>-</v>
      </c>
      <c r="GS9" s="95" t="str">
        <f>青梅市!AW28</f>
        <v>-</v>
      </c>
      <c r="GT9" s="97" t="str">
        <f>青梅市!BF28</f>
        <v>-</v>
      </c>
      <c r="GU9" s="95" t="str">
        <f>青梅市!BJ28</f>
        <v>-</v>
      </c>
      <c r="GV9" s="95" t="str">
        <f>青梅市!AW29</f>
        <v>-</v>
      </c>
      <c r="GW9" s="97" t="str">
        <f>青梅市!BF29</f>
        <v>-</v>
      </c>
      <c r="GX9" s="95" t="str">
        <f>青梅市!BJ29</f>
        <v>-</v>
      </c>
      <c r="GY9" s="95">
        <f>青梅市!AW30</f>
        <v>1551998</v>
      </c>
      <c r="GZ9" s="97">
        <f>青梅市!BF30</f>
        <v>7.6</v>
      </c>
      <c r="HA9" s="95" t="str">
        <f>青梅市!BJ30</f>
        <v>-</v>
      </c>
      <c r="HB9" s="95">
        <f>青梅市!AW31</f>
        <v>1551998</v>
      </c>
      <c r="HC9" s="97">
        <f>青梅市!BF31</f>
        <v>7.6</v>
      </c>
      <c r="HD9" s="95" t="str">
        <f>青梅市!BJ31</f>
        <v>-</v>
      </c>
      <c r="HE9" s="95">
        <f>青梅市!AW32</f>
        <v>6655</v>
      </c>
      <c r="HF9" s="97">
        <f>青梅市!BF32</f>
        <v>0</v>
      </c>
      <c r="HG9" s="95" t="str">
        <f>青梅市!BJ32</f>
        <v>-</v>
      </c>
      <c r="HH9" s="95" t="str">
        <f>青梅市!AW33</f>
        <v>-</v>
      </c>
      <c r="HI9" s="97" t="str">
        <f>青梅市!BF33</f>
        <v>-</v>
      </c>
      <c r="HJ9" s="95" t="str">
        <f>青梅市!BJ33</f>
        <v>-</v>
      </c>
      <c r="HK9" s="95">
        <f>青梅市!AW34</f>
        <v>1545343</v>
      </c>
      <c r="HL9" s="97">
        <f>青梅市!BF34</f>
        <v>7.6</v>
      </c>
      <c r="HM9" s="95" t="str">
        <f>青梅市!BJ34</f>
        <v>-</v>
      </c>
      <c r="HN9" s="95" t="str">
        <f>青梅市!AW35</f>
        <v>-</v>
      </c>
      <c r="HO9" s="97" t="str">
        <f>青梅市!BF35</f>
        <v>-</v>
      </c>
      <c r="HP9" s="95" t="str">
        <f>青梅市!BJ35</f>
        <v>-</v>
      </c>
      <c r="HQ9" s="95" t="str">
        <f>青梅市!AW36</f>
        <v>-</v>
      </c>
      <c r="HR9" s="97" t="str">
        <f>青梅市!BF36</f>
        <v>-</v>
      </c>
      <c r="HS9" s="95" t="str">
        <f>青梅市!BJ36</f>
        <v>-</v>
      </c>
      <c r="HT9" s="95" t="str">
        <f>青梅市!AW37</f>
        <v>-</v>
      </c>
      <c r="HU9" s="97" t="str">
        <f>青梅市!BF37</f>
        <v>-</v>
      </c>
      <c r="HV9" s="95" t="str">
        <f>青梅市!BJ37</f>
        <v>-</v>
      </c>
      <c r="HW9" s="95">
        <f>青梅市!AW38</f>
        <v>20299090</v>
      </c>
      <c r="HX9" s="97">
        <f>青梅市!BF38</f>
        <v>100</v>
      </c>
      <c r="HY9" s="95">
        <f>青梅市!BJ38</f>
        <v>140118</v>
      </c>
      <c r="HZ9" s="95" t="str">
        <f>青梅市!BV14</f>
        <v>×</v>
      </c>
      <c r="IA9" s="95" t="str">
        <f>青梅市!BV15</f>
        <v>×</v>
      </c>
      <c r="IB9" s="95" t="str">
        <f>青梅市!BV16</f>
        <v>×</v>
      </c>
      <c r="IC9" s="95" t="str">
        <f>青梅市!BV17</f>
        <v>×</v>
      </c>
      <c r="ID9" s="95" t="str">
        <f>青梅市!BV18</f>
        <v>×</v>
      </c>
      <c r="IE9" s="95" t="str">
        <f>青梅市!BV19</f>
        <v>×</v>
      </c>
      <c r="IF9" s="95" t="str">
        <f>青梅市!BV20</f>
        <v>×</v>
      </c>
      <c r="IG9" s="95" t="str">
        <f>青梅市!BV21</f>
        <v>×</v>
      </c>
      <c r="IH9" s="95" t="str">
        <f>青梅市!BV22</f>
        <v>×</v>
      </c>
      <c r="II9" s="95" t="str">
        <f>青梅市!BV23</f>
        <v>×</v>
      </c>
      <c r="IJ9" s="95" t="str">
        <f>青梅市!BV24</f>
        <v>○</v>
      </c>
      <c r="IK9" s="95" t="str">
        <f>青梅市!BV25</f>
        <v>×</v>
      </c>
      <c r="IL9" s="105">
        <f>青梅市!CO11</f>
        <v>50152887</v>
      </c>
      <c r="IM9" s="105">
        <f>青梅市!CY11</f>
        <v>49994131</v>
      </c>
      <c r="IN9" s="105">
        <f>青梅市!CO12</f>
        <v>48591326</v>
      </c>
      <c r="IO9" s="105">
        <f>青梅市!CY12</f>
        <v>49127546</v>
      </c>
      <c r="IP9" s="105">
        <f>青梅市!CO13</f>
        <v>1561561</v>
      </c>
      <c r="IQ9" s="105">
        <f>青梅市!CY13</f>
        <v>866585</v>
      </c>
      <c r="IR9" s="105">
        <f>青梅市!CO14</f>
        <v>30091</v>
      </c>
      <c r="IS9" s="105">
        <f>青梅市!CY14</f>
        <v>71895</v>
      </c>
      <c r="IT9" s="105">
        <f>青梅市!CO15</f>
        <v>1531470</v>
      </c>
      <c r="IU9" s="105">
        <f>青梅市!CY15</f>
        <v>794690</v>
      </c>
      <c r="IV9" s="105">
        <f>青梅市!CO16</f>
        <v>736780</v>
      </c>
      <c r="IW9" s="105">
        <f>青梅市!CY16</f>
        <v>68306</v>
      </c>
      <c r="IX9" s="105">
        <f>青梅市!CO17</f>
        <v>397365</v>
      </c>
      <c r="IY9" s="105">
        <f>青梅市!CY17</f>
        <v>363211</v>
      </c>
      <c r="IZ9" s="105" t="str">
        <f>青梅市!CO18</f>
        <v>-</v>
      </c>
      <c r="JA9" s="105" t="str">
        <f>青梅市!CY18</f>
        <v>-</v>
      </c>
      <c r="JB9" s="105" t="str">
        <f>青梅市!CO19</f>
        <v>-</v>
      </c>
      <c r="JC9" s="105">
        <f>青梅市!CY19</f>
        <v>500000</v>
      </c>
      <c r="JD9" s="105">
        <f>青梅市!CO20</f>
        <v>1134145</v>
      </c>
      <c r="JE9" s="105">
        <f>青梅市!CY20</f>
        <v>-68483</v>
      </c>
      <c r="JF9" s="95">
        <f>青梅市!CO23</f>
        <v>632</v>
      </c>
      <c r="JG9" s="95">
        <f>青梅市!CT23</f>
        <v>2067904</v>
      </c>
      <c r="JH9" s="95">
        <f>青梅市!CZ23</f>
        <v>3272</v>
      </c>
      <c r="JI9" s="95" t="str">
        <f>青梅市!CO24</f>
        <v>-</v>
      </c>
      <c r="JJ9" s="95" t="str">
        <f>青梅市!CT24</f>
        <v>-</v>
      </c>
      <c r="JK9" s="95" t="str">
        <f>青梅市!CZ24</f>
        <v>-</v>
      </c>
      <c r="JL9" s="95">
        <f>青梅市!CO25</f>
        <v>81</v>
      </c>
      <c r="JM9" s="95">
        <f>青梅市!CT25</f>
        <v>300834</v>
      </c>
      <c r="JN9" s="95">
        <f>青梅市!CZ25</f>
        <v>3714</v>
      </c>
      <c r="JO9" s="95">
        <f>青梅市!CO26</f>
        <v>2</v>
      </c>
      <c r="JP9" s="95" t="str">
        <f>青梅市!CT26</f>
        <v>*</v>
      </c>
      <c r="JQ9" s="95" t="str">
        <f>青梅市!CZ26</f>
        <v>*</v>
      </c>
      <c r="JR9" s="95" t="str">
        <f>青梅市!CO27</f>
        <v>-</v>
      </c>
      <c r="JS9" s="95" t="str">
        <f>青梅市!CT27</f>
        <v>-</v>
      </c>
      <c r="JT9" s="95" t="str">
        <f>青梅市!CZ27</f>
        <v>-</v>
      </c>
      <c r="JU9" s="95">
        <f>青梅市!CO28</f>
        <v>646</v>
      </c>
      <c r="JV9" s="95">
        <f>青梅市!CT28</f>
        <v>2114534</v>
      </c>
      <c r="JW9" s="95">
        <f>青梅市!CZ28</f>
        <v>3273</v>
      </c>
      <c r="JX9" s="97">
        <f>青梅市!CO29</f>
        <v>100.2</v>
      </c>
      <c r="JY9" s="95" t="str">
        <f>青梅市!BV32</f>
        <v>×</v>
      </c>
      <c r="JZ9" s="95" t="str">
        <f>青梅市!BV33</f>
        <v>×</v>
      </c>
      <c r="KA9" s="95" t="str">
        <f>青梅市!BV34</f>
        <v>×</v>
      </c>
      <c r="KB9" s="95" t="str">
        <f>青梅市!BV35</f>
        <v>×</v>
      </c>
      <c r="KC9" s="95" t="str">
        <f>青梅市!BV36</f>
        <v>×</v>
      </c>
      <c r="KD9" s="95" t="str">
        <f>青梅市!BV37</f>
        <v>×</v>
      </c>
      <c r="KE9" s="95" t="str">
        <f>青梅市!BV38</f>
        <v>×</v>
      </c>
      <c r="KF9" s="95" t="str">
        <f>青梅市!CC32</f>
        <v>×</v>
      </c>
      <c r="KG9" s="95" t="str">
        <f>青梅市!CC33</f>
        <v>○</v>
      </c>
      <c r="KH9" s="95" t="str">
        <f>青梅市!CC34</f>
        <v>×</v>
      </c>
      <c r="KI9" s="95" t="str">
        <f>青梅市!CC35</f>
        <v>×</v>
      </c>
      <c r="KJ9" s="95" t="str">
        <f>青梅市!CC36</f>
        <v>×</v>
      </c>
      <c r="KK9" s="95" t="str">
        <f>青梅市!CC37</f>
        <v>×</v>
      </c>
      <c r="KL9" s="95" t="str">
        <f>青梅市!CC38</f>
        <v>○</v>
      </c>
      <c r="KM9" s="95">
        <f>青梅市!CO32</f>
        <v>1</v>
      </c>
      <c r="KN9" s="95" t="str">
        <f>青梅市!CT32</f>
        <v xml:space="preserve"> 9.01.01</v>
      </c>
      <c r="KO9" s="95">
        <f>青梅市!CZ32</f>
        <v>10100</v>
      </c>
      <c r="KP9" s="95">
        <f>青梅市!CO33</f>
        <v>1</v>
      </c>
      <c r="KQ9" s="95" t="str">
        <f>青梅市!CT33</f>
        <v xml:space="preserve"> 9.01.01</v>
      </c>
      <c r="KR9" s="95">
        <f>青梅市!CZ33</f>
        <v>8800</v>
      </c>
      <c r="KS9" s="95">
        <f>青梅市!CO34</f>
        <v>1</v>
      </c>
      <c r="KT9" s="95" t="str">
        <f>青梅市!CT34</f>
        <v xml:space="preserve"> 9.01.01</v>
      </c>
      <c r="KU9" s="95">
        <f>青梅市!CZ34</f>
        <v>8050</v>
      </c>
      <c r="KV9" s="95">
        <f>青梅市!CO35</f>
        <v>1</v>
      </c>
      <c r="KW9" s="95" t="str">
        <f>青梅市!CT35</f>
        <v xml:space="preserve"> 9.01.01</v>
      </c>
      <c r="KX9" s="95">
        <f>青梅市!CZ35</f>
        <v>6250</v>
      </c>
      <c r="KY9" s="95">
        <f>青梅市!CO36</f>
        <v>1</v>
      </c>
      <c r="KZ9" s="95" t="str">
        <f>青梅市!CT36</f>
        <v xml:space="preserve"> 9.01.01</v>
      </c>
      <c r="LA9" s="95">
        <f>青梅市!CZ36</f>
        <v>5600</v>
      </c>
      <c r="LB9" s="95">
        <f>青梅市!CO37</f>
        <v>22</v>
      </c>
      <c r="LC9" s="95" t="str">
        <f>青梅市!CT37</f>
        <v xml:space="preserve"> 9.01.01</v>
      </c>
      <c r="LD9" s="95">
        <f>青梅市!CZ37</f>
        <v>5300</v>
      </c>
      <c r="LE9" s="95">
        <f>青梅市!M49</f>
        <v>6485889</v>
      </c>
      <c r="LF9" s="95">
        <f>青梅市!M50</f>
        <v>4515072</v>
      </c>
      <c r="LG9" s="95">
        <f>青梅市!M51</f>
        <v>17428280</v>
      </c>
      <c r="LH9" s="95">
        <f>青梅市!M52</f>
        <v>3172240</v>
      </c>
      <c r="LI9" s="95">
        <f>青梅市!M53</f>
        <v>2923463</v>
      </c>
      <c r="LJ9" s="95">
        <f>青梅市!M54</f>
        <v>248777</v>
      </c>
      <c r="LK9" s="95" t="str">
        <f>青梅市!M55</f>
        <v>-</v>
      </c>
      <c r="LL9" s="95">
        <f>青梅市!M56</f>
        <v>27086409</v>
      </c>
      <c r="LM9" s="95">
        <f>青梅市!M57</f>
        <v>7320894</v>
      </c>
      <c r="LN9" s="95">
        <f>青梅市!M58</f>
        <v>308899</v>
      </c>
      <c r="LO9" s="95">
        <f>青梅市!M59</f>
        <v>5609956</v>
      </c>
      <c r="LP9" s="95">
        <f>青梅市!M60</f>
        <v>1026888</v>
      </c>
      <c r="LQ9" s="95">
        <f>青梅市!M61</f>
        <v>5459807</v>
      </c>
      <c r="LR9" s="95">
        <f>青梅市!M62</f>
        <v>866154</v>
      </c>
      <c r="LS9" s="95">
        <f>青梅市!M63</f>
        <v>82000</v>
      </c>
      <c r="LT9" s="95" t="str">
        <f>青梅市!M64</f>
        <v>-</v>
      </c>
      <c r="LU9" s="95">
        <f>青梅市!M65</f>
        <v>1857207</v>
      </c>
      <c r="LV9" s="95">
        <f>青梅市!M66</f>
        <v>54571</v>
      </c>
      <c r="LW9" s="95">
        <f>青梅市!M67</f>
        <v>1840656</v>
      </c>
      <c r="LX9" s="95">
        <f>青梅市!M68</f>
        <v>476877</v>
      </c>
      <c r="LY9" s="95">
        <f>青梅市!M69</f>
        <v>1331529</v>
      </c>
      <c r="LZ9" s="95">
        <f>青梅市!M70</f>
        <v>16551</v>
      </c>
      <c r="MA9" s="95" t="str">
        <f>青梅市!M71</f>
        <v>-</v>
      </c>
      <c r="MB9" s="95">
        <f>青梅市!M72</f>
        <v>48591326</v>
      </c>
      <c r="MC9" s="97">
        <f>青梅市!U49</f>
        <v>13.3</v>
      </c>
      <c r="MD9" s="97">
        <f>青梅市!U50</f>
        <v>9.3000000000000007</v>
      </c>
      <c r="ME9" s="97">
        <f>青梅市!U51</f>
        <v>35.9</v>
      </c>
      <c r="MF9" s="97">
        <f>青梅市!U52</f>
        <v>6.5</v>
      </c>
      <c r="MG9" s="97">
        <f>青梅市!U53</f>
        <v>6</v>
      </c>
      <c r="MH9" s="97">
        <f>青梅市!U54</f>
        <v>0.5</v>
      </c>
      <c r="MI9" s="97" t="str">
        <f>青梅市!U55</f>
        <v>-</v>
      </c>
      <c r="MJ9" s="97">
        <f>青梅市!U56</f>
        <v>55.7</v>
      </c>
      <c r="MK9" s="97">
        <f>青梅市!U57</f>
        <v>15.1</v>
      </c>
      <c r="ML9" s="97">
        <f>青梅市!U58</f>
        <v>0.6</v>
      </c>
      <c r="MM9" s="97">
        <f>青梅市!U59</f>
        <v>11.5</v>
      </c>
      <c r="MN9" s="97">
        <f>青梅市!U60</f>
        <v>2.1</v>
      </c>
      <c r="MO9" s="97">
        <f>青梅市!U61</f>
        <v>11.2</v>
      </c>
      <c r="MP9" s="97">
        <f>青梅市!U62</f>
        <v>1.8</v>
      </c>
      <c r="MQ9" s="97">
        <f>青梅市!U63</f>
        <v>0.2</v>
      </c>
      <c r="MR9" s="97" t="str">
        <f>青梅市!U64</f>
        <v>-</v>
      </c>
      <c r="MS9" s="97">
        <f>青梅市!U65</f>
        <v>3.8</v>
      </c>
      <c r="MT9" s="97">
        <f>青梅市!U66</f>
        <v>0.1</v>
      </c>
      <c r="MU9" s="97">
        <f>青梅市!U67</f>
        <v>3.8</v>
      </c>
      <c r="MV9" s="97">
        <f>青梅市!U68</f>
        <v>1</v>
      </c>
      <c r="MW9" s="97">
        <f>青梅市!U69</f>
        <v>2.7</v>
      </c>
      <c r="MX9" s="97">
        <f>青梅市!U70</f>
        <v>0</v>
      </c>
      <c r="MY9" s="97" t="str">
        <f>青梅市!U71</f>
        <v>-</v>
      </c>
      <c r="MZ9" s="97">
        <f>青梅市!U72</f>
        <v>100</v>
      </c>
      <c r="NA9" s="95">
        <f>青梅市!Y49</f>
        <v>6023139</v>
      </c>
      <c r="NB9" s="95">
        <f>青梅市!Y50</f>
        <v>4109174</v>
      </c>
      <c r="NC9" s="95">
        <f>青梅市!Y51</f>
        <v>5139353</v>
      </c>
      <c r="ND9" s="95">
        <f>青梅市!Y52</f>
        <v>3148147</v>
      </c>
      <c r="NE9" s="95">
        <f>青梅市!Y53</f>
        <v>2900708</v>
      </c>
      <c r="NF9" s="95">
        <f>青梅市!Y54</f>
        <v>247439</v>
      </c>
      <c r="NG9" s="95" t="str">
        <f>青梅市!Y55</f>
        <v>-</v>
      </c>
      <c r="NH9" s="95">
        <f>青梅市!Y56</f>
        <v>14310639</v>
      </c>
      <c r="NI9" s="95">
        <f>青梅市!Y57</f>
        <v>5402942</v>
      </c>
      <c r="NJ9" s="95">
        <f>青梅市!Y58</f>
        <v>261742</v>
      </c>
      <c r="NK9" s="95">
        <f>青梅市!Y59</f>
        <v>4396969</v>
      </c>
      <c r="NL9" s="95">
        <f>青梅市!Y60</f>
        <v>843088</v>
      </c>
      <c r="NM9" s="95">
        <f>青梅市!Y61</f>
        <v>4623864</v>
      </c>
      <c r="NN9" s="95">
        <f>青梅市!Y62</f>
        <v>806558</v>
      </c>
      <c r="NO9" s="95">
        <f>青梅市!Y63</f>
        <v>41000</v>
      </c>
      <c r="NP9" s="95" t="str">
        <f>青梅市!Y64</f>
        <v>-</v>
      </c>
      <c r="NQ9" s="95">
        <f>青梅市!Y65</f>
        <v>394751</v>
      </c>
      <c r="NR9" s="95">
        <f>青梅市!Y66</f>
        <v>53062</v>
      </c>
      <c r="NS9" s="95">
        <f>青梅市!Y67</f>
        <v>378200</v>
      </c>
      <c r="NT9" s="95">
        <f>青梅市!Y68</f>
        <v>19577</v>
      </c>
      <c r="NU9" s="95">
        <f>青梅市!Y69</f>
        <v>349497</v>
      </c>
      <c r="NV9" s="95">
        <f>青梅市!Y70</f>
        <v>16551</v>
      </c>
      <c r="NW9" s="95" t="str">
        <f>青梅市!Y71</f>
        <v>-</v>
      </c>
      <c r="NX9" s="95">
        <f>青梅市!Y72</f>
        <v>30238465</v>
      </c>
      <c r="NY9" s="95">
        <f>青梅市!AG49</f>
        <v>6007523</v>
      </c>
      <c r="NZ9" s="95" t="str">
        <f>青梅市!AG50</f>
        <v>-</v>
      </c>
      <c r="OA9" s="95">
        <f>青梅市!AG51</f>
        <v>5139308</v>
      </c>
      <c r="OB9" s="95">
        <f>青梅市!AG52</f>
        <v>3148147</v>
      </c>
      <c r="OC9" s="95">
        <f>青梅市!AG53</f>
        <v>2900708</v>
      </c>
      <c r="OD9" s="95">
        <f>青梅市!AG54</f>
        <v>247439</v>
      </c>
      <c r="OE9" s="95" t="str">
        <f>青梅市!AG55</f>
        <v>-</v>
      </c>
      <c r="OF9" s="95">
        <f>青梅市!AG56</f>
        <v>14294978</v>
      </c>
      <c r="OG9" s="95">
        <f>青梅市!AG57</f>
        <v>4917695</v>
      </c>
      <c r="OH9" s="95">
        <f>青梅市!AG58</f>
        <v>235340</v>
      </c>
      <c r="OI9" s="95">
        <f>青梅市!AG59</f>
        <v>3856482</v>
      </c>
      <c r="OJ9" s="95">
        <f>青梅市!AG60</f>
        <v>810418</v>
      </c>
      <c r="OK9" s="95">
        <f>青梅市!AG61</f>
        <v>3429930</v>
      </c>
      <c r="OL9" s="95" t="str">
        <f>青梅市!AG62</f>
        <v>-</v>
      </c>
      <c r="OM9" s="95" t="str">
        <f>青梅市!AG63</f>
        <v>-</v>
      </c>
      <c r="ON9" s="114">
        <f>青梅市!AG64</f>
        <v>0</v>
      </c>
      <c r="OO9" s="114">
        <f>青梅市!AG65</f>
        <v>0</v>
      </c>
      <c r="OP9" s="114">
        <f>青梅市!AG66</f>
        <v>0</v>
      </c>
      <c r="OQ9" s="114">
        <f>青梅市!AG67</f>
        <v>0</v>
      </c>
      <c r="OR9" s="114">
        <f>青梅市!AG68</f>
        <v>0</v>
      </c>
      <c r="OS9" s="114">
        <f>青梅市!AG69</f>
        <v>0</v>
      </c>
      <c r="OT9" s="114">
        <f>青梅市!AG70</f>
        <v>0</v>
      </c>
      <c r="OU9" s="114">
        <f>青梅市!AG71</f>
        <v>0</v>
      </c>
      <c r="OV9" s="114">
        <f>青梅市!AG70</f>
        <v>0</v>
      </c>
      <c r="OW9" s="97">
        <f>青梅市!AQ49</f>
        <v>22.2</v>
      </c>
      <c r="OX9" s="97" t="str">
        <f>青梅市!AQ50</f>
        <v>-</v>
      </c>
      <c r="OY9" s="97">
        <f>青梅市!AQ51</f>
        <v>19</v>
      </c>
      <c r="OZ9" s="97">
        <f>青梅市!AQ52</f>
        <v>11.6</v>
      </c>
      <c r="PA9" s="97">
        <f>青梅市!AQ53</f>
        <v>10.7</v>
      </c>
      <c r="PB9" s="97">
        <f>青梅市!AQ54</f>
        <v>0.9</v>
      </c>
      <c r="PC9" s="97" t="str">
        <f>青梅市!AQ55</f>
        <v>-</v>
      </c>
      <c r="PD9" s="97">
        <f>青梅市!AQ56</f>
        <v>52.8</v>
      </c>
      <c r="PE9" s="97">
        <f>青梅市!AQ57</f>
        <v>18.100000000000001</v>
      </c>
      <c r="PF9" s="97">
        <f>青梅市!AQ58</f>
        <v>0.9</v>
      </c>
      <c r="PG9" s="97">
        <f>青梅市!AQ59</f>
        <v>14.2</v>
      </c>
      <c r="PH9" s="97">
        <f>青梅市!AQ60</f>
        <v>3</v>
      </c>
      <c r="PI9" s="97">
        <f>青梅市!AQ61</f>
        <v>12.7</v>
      </c>
      <c r="PJ9" s="97" t="str">
        <f>青梅市!AQ62</f>
        <v>-</v>
      </c>
      <c r="PK9" s="97" t="str">
        <f>青梅市!AQ63</f>
        <v>-</v>
      </c>
      <c r="PL9" s="113">
        <f>青梅市!AQ64</f>
        <v>0</v>
      </c>
      <c r="PM9" s="113">
        <f>青梅市!AQ65</f>
        <v>0</v>
      </c>
      <c r="PN9" s="113">
        <f>青梅市!AQ66</f>
        <v>0</v>
      </c>
      <c r="PO9" s="113">
        <f>青梅市!AQ67</f>
        <v>0</v>
      </c>
      <c r="PP9" s="113" t="str">
        <f>青梅市!AQ68</f>
        <v>(</v>
      </c>
      <c r="PQ9" s="113">
        <f>青梅市!AQ69</f>
        <v>0</v>
      </c>
      <c r="PR9" s="113">
        <f>青梅市!AQ70</f>
        <v>0</v>
      </c>
      <c r="PS9" s="113">
        <f>青梅市!AQ71</f>
        <v>0</v>
      </c>
      <c r="PT9" s="113">
        <f>青梅市!AQ72</f>
        <v>0</v>
      </c>
      <c r="PU9" s="95">
        <f>青梅市!AH66</f>
        <v>26734425</v>
      </c>
      <c r="PV9" s="97">
        <f>青梅市!AK68</f>
        <v>98.7</v>
      </c>
      <c r="PW9" s="97">
        <f>青梅市!AR68</f>
        <v>106.4</v>
      </c>
      <c r="PX9" s="95">
        <f>青梅市!AH72</f>
        <v>31800026</v>
      </c>
      <c r="PY9" s="95">
        <f>青梅市!BF50</f>
        <v>401576</v>
      </c>
      <c r="PZ9" s="95">
        <f>青梅市!BF51</f>
        <v>5251077</v>
      </c>
      <c r="QA9" s="95">
        <f>青梅市!BF52</f>
        <v>24177074</v>
      </c>
      <c r="QB9" s="95">
        <f>青梅市!BF53</f>
        <v>4618873</v>
      </c>
      <c r="QC9" s="95">
        <f>青梅市!BF54</f>
        <v>19538</v>
      </c>
      <c r="QD9" s="95">
        <f>青梅市!BF55</f>
        <v>377618</v>
      </c>
      <c r="QE9" s="95">
        <f>青梅市!BF56</f>
        <v>470699</v>
      </c>
      <c r="QF9" s="95">
        <f>青梅市!BF57</f>
        <v>3511676</v>
      </c>
      <c r="QG9" s="95">
        <f>青梅市!BF58</f>
        <v>1659094</v>
      </c>
      <c r="QH9" s="95">
        <f>青梅市!BF59</f>
        <v>4915310</v>
      </c>
      <c r="QI9" s="95">
        <f>青梅市!BF60</f>
        <v>16551</v>
      </c>
      <c r="QJ9" s="95">
        <f>青梅市!BF61</f>
        <v>3172240</v>
      </c>
      <c r="QK9" s="95" t="str">
        <f>青梅市!BF62</f>
        <v>-</v>
      </c>
      <c r="QL9" s="95" t="str">
        <f>青梅市!BF63</f>
        <v>-</v>
      </c>
      <c r="QM9" s="95">
        <f>青梅市!BF64</f>
        <v>48591326</v>
      </c>
      <c r="QN9" s="97">
        <f>青梅市!BM50</f>
        <v>0.8</v>
      </c>
      <c r="QO9" s="97">
        <f>青梅市!BM51</f>
        <v>10.8</v>
      </c>
      <c r="QP9" s="97">
        <f>青梅市!BM52</f>
        <v>49.8</v>
      </c>
      <c r="QQ9" s="97">
        <f>青梅市!BM53</f>
        <v>9.5</v>
      </c>
      <c r="QR9" s="97">
        <f>青梅市!BM54</f>
        <v>0</v>
      </c>
      <c r="QS9" s="97">
        <f>青梅市!BM55</f>
        <v>0.8</v>
      </c>
      <c r="QT9" s="97">
        <f>青梅市!BM56</f>
        <v>1</v>
      </c>
      <c r="QU9" s="97">
        <f>青梅市!BM57</f>
        <v>7.2</v>
      </c>
      <c r="QV9" s="97">
        <f>青梅市!BM58</f>
        <v>3.4</v>
      </c>
      <c r="QW9" s="97">
        <f>青梅市!BM59</f>
        <v>10.1</v>
      </c>
      <c r="QX9" s="97">
        <f>青梅市!BM60</f>
        <v>0</v>
      </c>
      <c r="QY9" s="97">
        <f>青梅市!BM61</f>
        <v>6.5</v>
      </c>
      <c r="QZ9" s="97" t="str">
        <f>青梅市!BM62</f>
        <v>-</v>
      </c>
      <c r="RA9" s="97" t="str">
        <f>青梅市!BM63</f>
        <v>-</v>
      </c>
      <c r="RB9" s="97">
        <f>青梅市!BM64</f>
        <v>100</v>
      </c>
      <c r="RC9" s="95" t="str">
        <f>青梅市!BQ50</f>
        <v>-</v>
      </c>
      <c r="RD9" s="95">
        <f>青梅市!BQ51</f>
        <v>71476</v>
      </c>
      <c r="RE9" s="95">
        <f>青梅市!BQ52</f>
        <v>113670</v>
      </c>
      <c r="RF9" s="95">
        <f>青梅市!BQ53</f>
        <v>133914</v>
      </c>
      <c r="RG9" s="95" t="str">
        <f>青梅市!BQ54</f>
        <v>-</v>
      </c>
      <c r="RH9" s="95">
        <f>青梅市!BQ55</f>
        <v>15359</v>
      </c>
      <c r="RI9" s="95">
        <f>青梅市!BQ56</f>
        <v>18027</v>
      </c>
      <c r="RJ9" s="95">
        <f>青梅市!BQ57</f>
        <v>729514</v>
      </c>
      <c r="RK9" s="95">
        <f>青梅市!BQ58</f>
        <v>20994</v>
      </c>
      <c r="RL9" s="95">
        <f>青梅市!BQ59</f>
        <v>737702</v>
      </c>
      <c r="RM9" s="95" t="str">
        <f>青梅市!BQ60</f>
        <v>-</v>
      </c>
      <c r="RN9" s="95" t="str">
        <f>青梅市!BQ61</f>
        <v>-</v>
      </c>
      <c r="RO9" s="95" t="str">
        <f>青梅市!BQ62</f>
        <v>-</v>
      </c>
      <c r="RP9" s="95" t="str">
        <f>青梅市!BQ63</f>
        <v>-</v>
      </c>
      <c r="RQ9" s="95">
        <f>青梅市!BQ64</f>
        <v>1840656</v>
      </c>
      <c r="RR9" s="95">
        <f>青梅市!BZ50</f>
        <v>401507</v>
      </c>
      <c r="RS9" s="95">
        <f>青梅市!BZ51</f>
        <v>4518203</v>
      </c>
      <c r="RT9" s="95">
        <f>青梅市!BZ52</f>
        <v>10192516</v>
      </c>
      <c r="RU9" s="95">
        <f>青梅市!BZ53</f>
        <v>3223514</v>
      </c>
      <c r="RV9" s="95">
        <f>青梅市!BZ54</f>
        <v>11176</v>
      </c>
      <c r="RW9" s="95">
        <f>青梅市!BZ55</f>
        <v>184073</v>
      </c>
      <c r="RX9" s="95">
        <f>青梅市!BZ56</f>
        <v>379671</v>
      </c>
      <c r="RY9" s="95">
        <f>青梅市!BZ57</f>
        <v>2741462</v>
      </c>
      <c r="RZ9" s="95">
        <f>青梅市!BZ58</f>
        <v>1464722</v>
      </c>
      <c r="SA9" s="95">
        <f>青梅市!BZ59</f>
        <v>3956923</v>
      </c>
      <c r="SB9" s="95">
        <f>青梅市!BZ60</f>
        <v>16551</v>
      </c>
      <c r="SC9" s="95">
        <f>青梅市!BZ61</f>
        <v>3148147</v>
      </c>
      <c r="SD9" s="95" t="str">
        <f>青梅市!BZ62</f>
        <v>-</v>
      </c>
      <c r="SE9" s="95" t="str">
        <f>青梅市!BZ63</f>
        <v>-</v>
      </c>
      <c r="SF9" s="95">
        <f>青梅市!BZ64</f>
        <v>30238465</v>
      </c>
      <c r="SG9" s="95">
        <f>青梅市!BF66</f>
        <v>6176188</v>
      </c>
      <c r="SH9" s="95">
        <f>青梅市!BF67</f>
        <v>1216491</v>
      </c>
      <c r="SI9" s="95">
        <f>青梅市!BF68</f>
        <v>716381</v>
      </c>
      <c r="SJ9" s="95" t="str">
        <f>青梅市!BF69</f>
        <v>-</v>
      </c>
      <c r="SK9" s="95" t="str">
        <f>青梅市!BF70</f>
        <v>-</v>
      </c>
      <c r="SL9" s="95">
        <f>青梅市!BF71</f>
        <v>1429546</v>
      </c>
      <c r="SM9" s="95">
        <f>青梅市!BF72</f>
        <v>2813770</v>
      </c>
      <c r="SN9" s="95">
        <f>青梅市!BZ66</f>
        <v>232866</v>
      </c>
      <c r="SO9" s="95">
        <f>青梅市!BZ67</f>
        <v>-614775</v>
      </c>
      <c r="SP9" s="95">
        <f>青梅市!BZ68</f>
        <v>21296</v>
      </c>
      <c r="SQ9" s="95">
        <f>青梅市!BZ69</f>
        <v>33611</v>
      </c>
      <c r="SR9" s="95">
        <f>青梅市!BZ70</f>
        <v>81</v>
      </c>
      <c r="SS9" s="95">
        <f>青梅市!BZ71</f>
        <v>99</v>
      </c>
      <c r="ST9" s="95">
        <f>青梅市!BZ72</f>
        <v>299</v>
      </c>
      <c r="SU9" s="95">
        <f>青梅市!CS48</f>
        <v>17344668</v>
      </c>
      <c r="SV9" s="95">
        <f>青梅市!CS49</f>
        <v>19792749</v>
      </c>
      <c r="SW9" s="95">
        <f>青梅市!CS50</f>
        <v>22107344</v>
      </c>
      <c r="SX9" s="95">
        <f>青梅市!CS51</f>
        <v>26520772</v>
      </c>
      <c r="SY9" s="98">
        <f>青梅市!CS52</f>
        <v>0.88</v>
      </c>
      <c r="SZ9" s="97">
        <f>青梅市!CS53</f>
        <v>5.8</v>
      </c>
      <c r="TA9" s="97">
        <f>青梅市!CS54</f>
        <v>9.9</v>
      </c>
      <c r="TB9" s="97" t="str">
        <f>青梅市!CS55</f>
        <v>-</v>
      </c>
      <c r="TC9" s="97" t="str">
        <f>青梅市!CS56</f>
        <v>-</v>
      </c>
      <c r="TD9" s="97">
        <f>青梅市!CS57</f>
        <v>2.4</v>
      </c>
      <c r="TE9" s="97">
        <f>青梅市!CS58</f>
        <v>0</v>
      </c>
      <c r="TF9" s="95">
        <f>青梅市!CS59</f>
        <v>3112745</v>
      </c>
      <c r="TG9" s="95">
        <f>IF(青梅市!CS60="-",0,青梅市!CS60)</f>
        <v>0</v>
      </c>
      <c r="TH9" s="95">
        <f>青梅市!CS61</f>
        <v>3238698</v>
      </c>
      <c r="TI9" s="95">
        <f>青梅市!CS62</f>
        <v>33429614</v>
      </c>
      <c r="TJ9" s="95">
        <f>青梅市!CS63</f>
        <v>2262898</v>
      </c>
      <c r="TK9" s="95" t="str">
        <f>青梅市!CS64</f>
        <v>-</v>
      </c>
      <c r="TL9" s="95">
        <f>青梅市!CS65</f>
        <v>968873</v>
      </c>
      <c r="TM9" s="95" t="str">
        <f>青梅市!CS66</f>
        <v>-</v>
      </c>
      <c r="TN9" s="95">
        <f>青梅市!CS67</f>
        <v>517000</v>
      </c>
      <c r="TO9" s="95">
        <f>青梅市!CS68</f>
        <v>200000</v>
      </c>
      <c r="TP9" s="95">
        <f>青梅市!DA48</f>
        <v>17516581</v>
      </c>
      <c r="TQ9" s="95">
        <f>青梅市!DA49</f>
        <v>19810992</v>
      </c>
      <c r="TR9" s="95">
        <f>青梅市!DA50</f>
        <v>22308957</v>
      </c>
      <c r="TS9" s="95">
        <f>青梅市!DA51</f>
        <v>26353685</v>
      </c>
      <c r="TT9" s="97">
        <f>青梅市!DA52</f>
        <v>0.88</v>
      </c>
      <c r="TU9" s="97">
        <f>青梅市!DA53</f>
        <v>3</v>
      </c>
      <c r="TV9" s="97">
        <f>青梅市!DA54</f>
        <v>9.6999999999999993</v>
      </c>
      <c r="TW9" s="97" t="str">
        <f>青梅市!DA55</f>
        <v>-</v>
      </c>
      <c r="TX9" s="97" t="str">
        <f>青梅市!DA56</f>
        <v>-</v>
      </c>
      <c r="TY9" s="97">
        <f>青梅市!DA57</f>
        <v>2.2000000000000002</v>
      </c>
      <c r="TZ9" s="97">
        <f>青梅市!DA58</f>
        <v>5.3</v>
      </c>
      <c r="UA9" s="95">
        <f>青梅市!DA59</f>
        <v>2715380</v>
      </c>
      <c r="UB9" s="95">
        <f>IF(青梅市!DA60="-",0,青梅市!DA60)</f>
        <v>0</v>
      </c>
      <c r="UC9" s="95">
        <f>青梅市!DA61</f>
        <v>3211477</v>
      </c>
      <c r="UD9" s="95">
        <f>青梅市!DA62</f>
        <v>33742316</v>
      </c>
      <c r="UE9" s="95">
        <f>青梅市!DA63</f>
        <v>302025</v>
      </c>
      <c r="UF9" s="95" t="str">
        <f>青梅市!DA64</f>
        <v>-</v>
      </c>
      <c r="UG9" s="95">
        <f>青梅市!DA65</f>
        <v>877930</v>
      </c>
      <c r="UH9" s="95" t="str">
        <f>青梅市!DA66</f>
        <v>-</v>
      </c>
      <c r="UI9" s="95">
        <f>青梅市!DA67</f>
        <v>120000</v>
      </c>
      <c r="UJ9" s="95">
        <f>青梅市!DA68</f>
        <v>200000</v>
      </c>
      <c r="UK9" s="97">
        <f>青梅市!CS69</f>
        <v>98.9</v>
      </c>
      <c r="UL9" s="97">
        <f>青梅市!CS71</f>
        <v>98.7</v>
      </c>
      <c r="UM9" s="97">
        <f>青梅市!CS72</f>
        <v>99</v>
      </c>
      <c r="UN9" s="97">
        <f>青梅市!CW69</f>
        <v>96.2</v>
      </c>
      <c r="UO9" s="97">
        <f>青梅市!CW71</f>
        <v>95.4</v>
      </c>
      <c r="UP9" s="97">
        <f>青梅市!CW72</f>
        <v>96.9</v>
      </c>
      <c r="UQ9" s="97">
        <f>青梅市!DA69</f>
        <v>98.8</v>
      </c>
      <c r="UR9" s="97">
        <f>青梅市!DA71</f>
        <v>98.5</v>
      </c>
      <c r="US9" s="98">
        <f>青梅市!DA72</f>
        <v>99</v>
      </c>
      <c r="UT9" s="97">
        <f>青梅市!DE69</f>
        <v>95.9</v>
      </c>
      <c r="UU9" s="97">
        <f>青梅市!DE71</f>
        <v>95.1</v>
      </c>
      <c r="UV9" s="97">
        <f>青梅市!DE72</f>
        <v>96.5</v>
      </c>
      <c r="UW9" s="286" t="str">
        <f>青梅市!M16</f>
        <v>-</v>
      </c>
      <c r="UX9" s="287" t="str">
        <f>青梅市!U16</f>
        <v>-</v>
      </c>
      <c r="UY9" s="286" t="str">
        <f>青梅市!Y16</f>
        <v>-</v>
      </c>
      <c r="UZ9" s="287" t="str">
        <f>青梅市!AG16</f>
        <v>-</v>
      </c>
      <c r="VA9" s="286" t="str">
        <f>青梅市!M17</f>
        <v>-</v>
      </c>
      <c r="VB9" s="287" t="str">
        <f>青梅市!U17</f>
        <v>-</v>
      </c>
      <c r="VC9" s="286" t="str">
        <f>青梅市!Y17</f>
        <v>-</v>
      </c>
      <c r="VD9" s="287" t="str">
        <f>青梅市!AG17</f>
        <v>-</v>
      </c>
    </row>
    <row r="10" spans="1:576" s="95" customFormat="1" ht="11.25">
      <c r="A10" s="109" t="str">
        <f>府中市!CK7</f>
        <v>府中市</v>
      </c>
      <c r="B10" s="110" t="s">
        <v>231</v>
      </c>
      <c r="C10" s="111" t="str">
        <f t="shared" si="0"/>
        <v>=府中市!ｃｓ51</v>
      </c>
      <c r="D10" s="95">
        <f>府中市!AC2</f>
        <v>260274</v>
      </c>
      <c r="E10" s="95">
        <f>府中市!AC3</f>
        <v>255506</v>
      </c>
      <c r="F10" s="125">
        <f t="shared" si="1"/>
        <v>1.8661009917575244E-2</v>
      </c>
      <c r="G10" s="98">
        <f>府中市!AC5</f>
        <v>29.43</v>
      </c>
      <c r="H10" s="95">
        <f>府中市!AC6</f>
        <v>8844</v>
      </c>
      <c r="I10" s="96">
        <f>府中市!AP4</f>
        <v>258654</v>
      </c>
      <c r="J10" s="96">
        <f>府中市!AP5</f>
        <v>258000</v>
      </c>
      <c r="K10" s="125">
        <f t="shared" si="2"/>
        <v>2.5348837209302477E-3</v>
      </c>
      <c r="L10" s="96">
        <f>府中市!AX4</f>
        <v>253714</v>
      </c>
      <c r="M10" s="96">
        <f>府中市!AX5</f>
        <v>253324</v>
      </c>
      <c r="N10" s="125">
        <f t="shared" si="3"/>
        <v>1.5395304037517654E-3</v>
      </c>
      <c r="O10" s="95">
        <f>府中市!BJ6</f>
        <v>770</v>
      </c>
      <c r="P10" s="97">
        <f>府中市!BJ7</f>
        <v>0.7</v>
      </c>
      <c r="Q10" s="95">
        <f>府中市!BJ8</f>
        <v>21118</v>
      </c>
      <c r="R10" s="97">
        <f>府中市!BJ9</f>
        <v>18.5</v>
      </c>
      <c r="S10" s="95">
        <f>府中市!BJ10</f>
        <v>92522</v>
      </c>
      <c r="T10" s="97">
        <f>府中市!BJ11</f>
        <v>80.900000000000006</v>
      </c>
      <c r="U10" s="95">
        <f>府中市!BQ6</f>
        <v>783</v>
      </c>
      <c r="V10" s="97">
        <f>府中市!BQ7</f>
        <v>0.7</v>
      </c>
      <c r="W10" s="95">
        <f>府中市!BQ8</f>
        <v>20353</v>
      </c>
      <c r="X10" s="97">
        <f>府中市!BQ9</f>
        <v>18.5</v>
      </c>
      <c r="Y10" s="95">
        <f>府中市!BQ10</f>
        <v>88831</v>
      </c>
      <c r="Z10" s="97">
        <f>府中市!BQ11</f>
        <v>80.8</v>
      </c>
      <c r="AA10" s="95" t="str">
        <f>府中市!BZ5</f>
        <v>13</v>
      </c>
      <c r="AB10" s="95" t="str">
        <f>府中市!BZ7</f>
        <v>東京都</v>
      </c>
      <c r="AC10" s="95" t="str">
        <f>府中市!CK5</f>
        <v>2063</v>
      </c>
      <c r="AD10" s="95" t="str">
        <f>府中市!CK7</f>
        <v>府中市</v>
      </c>
      <c r="AE10" s="95" t="str">
        <f>府中市!DB2</f>
        <v>Ⅳ－３</v>
      </c>
      <c r="AF10" s="99">
        <f>府中市!DB5</f>
        <v>43471</v>
      </c>
      <c r="AG10" s="95">
        <f>府中市!M11</f>
        <v>51443238</v>
      </c>
      <c r="AH10" s="97">
        <f>府中市!U11</f>
        <v>43.9</v>
      </c>
      <c r="AI10" s="95">
        <f>府中市!Y11</f>
        <v>48171821</v>
      </c>
      <c r="AJ10" s="97">
        <f>府中市!AG11</f>
        <v>86.3</v>
      </c>
      <c r="AK10" s="95">
        <f>府中市!M12</f>
        <v>375505</v>
      </c>
      <c r="AL10" s="97">
        <f>府中市!U12</f>
        <v>0.3</v>
      </c>
      <c r="AM10" s="95">
        <f>府中市!Y12</f>
        <v>375505</v>
      </c>
      <c r="AN10" s="97">
        <f>府中市!AG12</f>
        <v>0.7</v>
      </c>
      <c r="AO10" s="95">
        <f>府中市!M13</f>
        <v>84290</v>
      </c>
      <c r="AP10" s="97">
        <f>府中市!U13</f>
        <v>0.1</v>
      </c>
      <c r="AQ10" s="95">
        <f>府中市!Y13</f>
        <v>84290</v>
      </c>
      <c r="AR10" s="97">
        <f>府中市!AG13</f>
        <v>0.2</v>
      </c>
      <c r="AS10" s="95">
        <f>府中市!M14</f>
        <v>347073</v>
      </c>
      <c r="AT10" s="97">
        <f>府中市!U14</f>
        <v>0.3</v>
      </c>
      <c r="AU10" s="95">
        <f>府中市!Y14</f>
        <v>347073</v>
      </c>
      <c r="AV10" s="97">
        <f>府中市!AG14</f>
        <v>0.6</v>
      </c>
      <c r="AW10" s="95">
        <f>府中市!M15</f>
        <v>347654</v>
      </c>
      <c r="AX10" s="97">
        <f>府中市!U15</f>
        <v>0.3</v>
      </c>
      <c r="AY10" s="95">
        <f>府中市!Y15</f>
        <v>347654</v>
      </c>
      <c r="AZ10" s="97">
        <f>府中市!AG15</f>
        <v>0.6</v>
      </c>
      <c r="BA10" s="95">
        <f>府中市!M18</f>
        <v>5565169</v>
      </c>
      <c r="BB10" s="97">
        <f>府中市!U18</f>
        <v>4.7</v>
      </c>
      <c r="BC10" s="95">
        <f>府中市!Y18</f>
        <v>5565169</v>
      </c>
      <c r="BD10" s="97">
        <f>府中市!AG18</f>
        <v>10</v>
      </c>
      <c r="BE10" s="95" t="str">
        <f>府中市!M19</f>
        <v>-</v>
      </c>
      <c r="BF10" s="97" t="str">
        <f>府中市!U19</f>
        <v>-</v>
      </c>
      <c r="BG10" s="95" t="str">
        <f>府中市!Y19</f>
        <v>-</v>
      </c>
      <c r="BH10" s="97" t="str">
        <f>府中市!AG19</f>
        <v>-</v>
      </c>
      <c r="BI10" s="95" t="str">
        <f>府中市!M20</f>
        <v>-</v>
      </c>
      <c r="BJ10" s="97" t="str">
        <f>府中市!U20</f>
        <v>-</v>
      </c>
      <c r="BK10" s="95" t="str">
        <f>府中市!Y20</f>
        <v>-</v>
      </c>
      <c r="BL10" s="97" t="str">
        <f>府中市!AG20</f>
        <v>-</v>
      </c>
      <c r="BM10" s="95">
        <f>府中市!M21</f>
        <v>215240</v>
      </c>
      <c r="BN10" s="97">
        <f>府中市!U21</f>
        <v>0.2</v>
      </c>
      <c r="BO10" s="95">
        <f>府中市!Y21</f>
        <v>215240</v>
      </c>
      <c r="BP10" s="97">
        <f>府中市!AG21</f>
        <v>0.4</v>
      </c>
      <c r="BQ10" s="95" t="str">
        <f>府中市!M20</f>
        <v>-</v>
      </c>
      <c r="BR10" s="97" t="str">
        <f>府中市!U20</f>
        <v>-</v>
      </c>
      <c r="BS10" s="95" t="str">
        <f>府中市!Y20</f>
        <v>-</v>
      </c>
      <c r="BT10" s="97" t="str">
        <f>府中市!AG20</f>
        <v>-</v>
      </c>
      <c r="BU10" s="95">
        <f>府中市!M23</f>
        <v>214797</v>
      </c>
      <c r="BV10" s="97">
        <f>府中市!U21</f>
        <v>0.2</v>
      </c>
      <c r="BW10" s="95">
        <f>府中市!Y21</f>
        <v>215240</v>
      </c>
      <c r="BX10" s="97">
        <f>府中市!AG21</f>
        <v>0.4</v>
      </c>
      <c r="BY10" s="95">
        <f>府中市!M24</f>
        <v>39645</v>
      </c>
      <c r="BZ10" s="97">
        <f>府中市!U24</f>
        <v>0</v>
      </c>
      <c r="CA10" s="95" t="str">
        <f>府中市!Y24</f>
        <v>-</v>
      </c>
      <c r="CB10" s="97" t="str">
        <f>府中市!AG24</f>
        <v>-</v>
      </c>
      <c r="CC10" s="95" t="str">
        <f>府中市!M25</f>
        <v>-</v>
      </c>
      <c r="CD10" s="97" t="str">
        <f>府中市!U25</f>
        <v>-</v>
      </c>
      <c r="CE10" s="95" t="str">
        <f>府中市!Y25</f>
        <v>-</v>
      </c>
      <c r="CF10" s="97" t="str">
        <f>府中市!AG25</f>
        <v>-</v>
      </c>
      <c r="CG10" s="95">
        <f>府中市!M26</f>
        <v>39469</v>
      </c>
      <c r="CH10" s="97">
        <f>府中市!U26</f>
        <v>0</v>
      </c>
      <c r="CI10" s="95" t="str">
        <f>府中市!Y26</f>
        <v>-</v>
      </c>
      <c r="CJ10" s="97" t="str">
        <f>府中市!AG26</f>
        <v>-</v>
      </c>
      <c r="CK10" s="95">
        <f>府中市!M27</f>
        <v>176</v>
      </c>
      <c r="CL10" s="97">
        <f>府中市!U27</f>
        <v>0</v>
      </c>
      <c r="CM10" s="95" t="str">
        <f>府中市!Y27</f>
        <v>-</v>
      </c>
      <c r="CN10" s="97" t="str">
        <f>府中市!AG27</f>
        <v>-</v>
      </c>
      <c r="CO10" s="95">
        <f>府中市!M28</f>
        <v>58632611</v>
      </c>
      <c r="CP10" s="97">
        <f>府中市!U28</f>
        <v>50</v>
      </c>
      <c r="CQ10" s="95">
        <f>府中市!Y28</f>
        <v>55321549</v>
      </c>
      <c r="CR10" s="97">
        <f>府中市!AG28</f>
        <v>99.2</v>
      </c>
      <c r="CS10" s="95">
        <f>府中市!M29</f>
        <v>24774</v>
      </c>
      <c r="CT10" s="97">
        <f>府中市!U29</f>
        <v>0</v>
      </c>
      <c r="CU10" s="95">
        <f>府中市!Y29</f>
        <v>24774</v>
      </c>
      <c r="CV10" s="97">
        <f>府中市!AG29</f>
        <v>0</v>
      </c>
      <c r="CW10" s="95">
        <f>府中市!M30</f>
        <v>901058</v>
      </c>
      <c r="CX10" s="97">
        <f>府中市!U30</f>
        <v>0.8</v>
      </c>
      <c r="CY10" s="95" t="str">
        <f>府中市!Y30</f>
        <v>-</v>
      </c>
      <c r="CZ10" s="97" t="str">
        <f>府中市!AG30</f>
        <v>-</v>
      </c>
      <c r="DA10" s="95">
        <f>府中市!M31</f>
        <v>1538089</v>
      </c>
      <c r="DB10" s="97">
        <f>府中市!U31</f>
        <v>1.3</v>
      </c>
      <c r="DC10" s="95">
        <f>府中市!Y31</f>
        <v>372868</v>
      </c>
      <c r="DD10" s="97">
        <f>府中市!AG31</f>
        <v>0.7</v>
      </c>
      <c r="DE10" s="95">
        <f>府中市!M32</f>
        <v>1050509</v>
      </c>
      <c r="DF10" s="97">
        <f>府中市!U32</f>
        <v>0.9</v>
      </c>
      <c r="DG10" s="95" t="str">
        <f>府中市!Y32</f>
        <v>-</v>
      </c>
      <c r="DH10" s="97" t="str">
        <f>府中市!AG32</f>
        <v>-</v>
      </c>
      <c r="DI10" s="95">
        <f>府中市!M33</f>
        <v>18027140</v>
      </c>
      <c r="DJ10" s="97">
        <f>府中市!U33</f>
        <v>15.4</v>
      </c>
      <c r="DK10" s="95" t="str">
        <f>府中市!Y33</f>
        <v>-</v>
      </c>
      <c r="DL10" s="97" t="str">
        <f>府中市!AG33</f>
        <v>-</v>
      </c>
      <c r="DM10" s="95">
        <f>府中市!M34</f>
        <v>4318</v>
      </c>
      <c r="DN10" s="97">
        <f>府中市!U34</f>
        <v>0</v>
      </c>
      <c r="DO10" s="95">
        <f>府中市!Y34</f>
        <v>4318</v>
      </c>
      <c r="DP10" s="97">
        <f>府中市!AG34</f>
        <v>0</v>
      </c>
      <c r="DQ10" s="95">
        <f>府中市!M35</f>
        <v>0</v>
      </c>
      <c r="DR10" s="97">
        <f>府中市!U35</f>
        <v>0</v>
      </c>
      <c r="DS10" s="95">
        <f>府中市!Y35</f>
        <v>0</v>
      </c>
      <c r="DT10" s="97">
        <f>府中市!AG35</f>
        <v>0</v>
      </c>
      <c r="DU10" s="95">
        <f>府中市!M36</f>
        <v>11118925</v>
      </c>
      <c r="DV10" s="97">
        <f>府中市!U36</f>
        <v>9.5</v>
      </c>
      <c r="DW10" s="95" t="str">
        <f>府中市!Y36</f>
        <v>-</v>
      </c>
      <c r="DX10" s="97" t="str">
        <f>府中市!AG36</f>
        <v>-</v>
      </c>
      <c r="DY10" s="95">
        <f>府中市!M37</f>
        <v>322398</v>
      </c>
      <c r="DZ10" s="97">
        <f>府中市!U37</f>
        <v>0.3</v>
      </c>
      <c r="EA10" s="95">
        <f>府中市!Y37</f>
        <v>40980</v>
      </c>
      <c r="EB10" s="97">
        <f>府中市!AG37</f>
        <v>0.1</v>
      </c>
      <c r="EC10" s="95">
        <f>府中市!M38</f>
        <v>954212</v>
      </c>
      <c r="ED10" s="97">
        <f>府中市!U38</f>
        <v>0.8</v>
      </c>
      <c r="EE10" s="95" t="str">
        <f>府中市!Y38</f>
        <v>-</v>
      </c>
      <c r="EF10" s="97" t="str">
        <f>府中市!AG38</f>
        <v>-</v>
      </c>
      <c r="EG10" s="95">
        <f>府中市!M39</f>
        <v>11920831</v>
      </c>
      <c r="EH10" s="97">
        <f>府中市!U39</f>
        <v>10.199999999999999</v>
      </c>
      <c r="EI10" s="95" t="str">
        <f>府中市!Y39</f>
        <v>-</v>
      </c>
      <c r="EJ10" s="97" t="str">
        <f>府中市!AG39</f>
        <v>-</v>
      </c>
      <c r="EK10" s="95">
        <f>府中市!M40</f>
        <v>2916478</v>
      </c>
      <c r="EL10" s="97">
        <f>府中市!U40</f>
        <v>2.5</v>
      </c>
      <c r="EM10" s="95" t="str">
        <f>府中市!Y40</f>
        <v>-</v>
      </c>
      <c r="EN10" s="97" t="str">
        <f>府中市!AG40</f>
        <v>-</v>
      </c>
      <c r="EO10" s="95">
        <f>府中市!M41</f>
        <v>2151941</v>
      </c>
      <c r="EP10" s="97">
        <f>府中市!U41</f>
        <v>1.8</v>
      </c>
      <c r="EQ10" s="95">
        <f>府中市!Y41</f>
        <v>24645</v>
      </c>
      <c r="ER10" s="97">
        <f>府中市!AG41</f>
        <v>0</v>
      </c>
      <c r="ES10" s="95">
        <f>府中市!M42</f>
        <v>7622700</v>
      </c>
      <c r="ET10" s="97">
        <f>府中市!U42</f>
        <v>6.5</v>
      </c>
      <c r="EU10" s="95" t="str">
        <f>府中市!Y42</f>
        <v>-</v>
      </c>
      <c r="EV10" s="97" t="str">
        <f>府中市!AG42</f>
        <v>-</v>
      </c>
      <c r="EW10" s="95" t="str">
        <f>府中市!M43</f>
        <v>-</v>
      </c>
      <c r="EX10" s="97" t="str">
        <f>府中市!U43</f>
        <v>-</v>
      </c>
      <c r="EY10" s="95" t="str">
        <f>府中市!Y43</f>
        <v>-</v>
      </c>
      <c r="EZ10" s="97" t="str">
        <f>府中市!AG43</f>
        <v>-</v>
      </c>
      <c r="FA10" s="95" t="str">
        <f>府中市!M44</f>
        <v>-</v>
      </c>
      <c r="FB10" s="97" t="str">
        <f>府中市!U44</f>
        <v>-</v>
      </c>
      <c r="FC10" s="95" t="str">
        <f>府中市!Y44</f>
        <v>-</v>
      </c>
      <c r="FD10" s="97" t="str">
        <f>府中市!AG44</f>
        <v>-</v>
      </c>
      <c r="FE10" s="95">
        <f>府中市!M45</f>
        <v>117185984</v>
      </c>
      <c r="FF10" s="97">
        <f>府中市!U45</f>
        <v>100</v>
      </c>
      <c r="FG10" s="95">
        <f>府中市!Y45</f>
        <v>55789134</v>
      </c>
      <c r="FH10" s="97">
        <f>府中市!AG45</f>
        <v>100</v>
      </c>
      <c r="FI10" s="95">
        <f>府中市!AW16</f>
        <v>48171821</v>
      </c>
      <c r="FJ10" s="97">
        <f>府中市!BF16</f>
        <v>93.6</v>
      </c>
      <c r="FK10" s="95">
        <f>府中市!BJ16</f>
        <v>322170</v>
      </c>
      <c r="FL10" s="95">
        <f>府中市!AW17</f>
        <v>48171821</v>
      </c>
      <c r="FM10" s="97">
        <f>府中市!BF17</f>
        <v>93.6</v>
      </c>
      <c r="FN10" s="95">
        <f>府中市!BJ17</f>
        <v>322170</v>
      </c>
      <c r="FO10" s="95">
        <f>府中市!AW18</f>
        <v>24827635</v>
      </c>
      <c r="FP10" s="97">
        <f>府中市!BF18</f>
        <v>48.3</v>
      </c>
      <c r="FQ10" s="95">
        <f>府中市!BJ18</f>
        <v>322170</v>
      </c>
      <c r="FR10" s="95">
        <f>府中市!AW19</f>
        <v>462047</v>
      </c>
      <c r="FS10" s="97">
        <f>府中市!BF19</f>
        <v>0.9</v>
      </c>
      <c r="FT10" s="95" t="str">
        <f>府中市!BJ19</f>
        <v>-</v>
      </c>
      <c r="FU10" s="95">
        <f>府中市!AW20</f>
        <v>19347892</v>
      </c>
      <c r="FV10" s="97">
        <f>府中市!BF20</f>
        <v>37.6</v>
      </c>
      <c r="FW10" s="95" t="str">
        <f>府中市!BJ20</f>
        <v>-</v>
      </c>
      <c r="FX10" s="95">
        <f>府中市!AW21</f>
        <v>748284</v>
      </c>
      <c r="FY10" s="97">
        <f>府中市!BF21</f>
        <v>1.5</v>
      </c>
      <c r="FZ10" s="95" t="str">
        <f>府中市!BJ21</f>
        <v>-</v>
      </c>
      <c r="GA10" s="95">
        <f>府中市!AW22</f>
        <v>4269412</v>
      </c>
      <c r="GB10" s="97">
        <f>府中市!BF22</f>
        <v>8.3000000000000007</v>
      </c>
      <c r="GC10" s="95">
        <f>府中市!BJ22</f>
        <v>322170</v>
      </c>
      <c r="GD10" s="95">
        <f>府中市!AW23</f>
        <v>21807405</v>
      </c>
      <c r="GE10" s="97">
        <f>府中市!BF23</f>
        <v>42.4</v>
      </c>
      <c r="GF10" s="95" t="str">
        <f>府中市!BJ23</f>
        <v>-</v>
      </c>
      <c r="GG10" s="95">
        <f>府中市!AW24</f>
        <v>21388627</v>
      </c>
      <c r="GH10" s="97">
        <f>府中市!BF24</f>
        <v>41.6</v>
      </c>
      <c r="GI10" s="95" t="str">
        <f>府中市!BJ24</f>
        <v>-</v>
      </c>
      <c r="GJ10" s="95">
        <f>府中市!AW25</f>
        <v>174360</v>
      </c>
      <c r="GK10" s="97">
        <f>府中市!BF25</f>
        <v>0.3</v>
      </c>
      <c r="GL10" s="95" t="str">
        <f>府中市!BJ25</f>
        <v>-</v>
      </c>
      <c r="GM10" s="95">
        <f>府中市!AW26</f>
        <v>1362421</v>
      </c>
      <c r="GN10" s="97">
        <f>府中市!BF26</f>
        <v>2.6</v>
      </c>
      <c r="GO10" s="95" t="str">
        <f>府中市!BJ26</f>
        <v>-</v>
      </c>
      <c r="GP10" s="95" t="str">
        <f>府中市!AW27</f>
        <v>-</v>
      </c>
      <c r="GQ10" s="97" t="str">
        <f>府中市!BF27</f>
        <v>-</v>
      </c>
      <c r="GR10" s="95" t="str">
        <f>府中市!BJ27</f>
        <v>-</v>
      </c>
      <c r="GS10" s="95" t="str">
        <f>府中市!AW28</f>
        <v>-</v>
      </c>
      <c r="GT10" s="97" t="str">
        <f>府中市!BF28</f>
        <v>-</v>
      </c>
      <c r="GU10" s="95" t="str">
        <f>府中市!BJ28</f>
        <v>-</v>
      </c>
      <c r="GV10" s="95" t="str">
        <f>府中市!AW29</f>
        <v>-</v>
      </c>
      <c r="GW10" s="97" t="str">
        <f>府中市!BF29</f>
        <v>-</v>
      </c>
      <c r="GX10" s="95" t="str">
        <f>府中市!BJ29</f>
        <v>-</v>
      </c>
      <c r="GY10" s="95">
        <f>府中市!AW30</f>
        <v>3271417</v>
      </c>
      <c r="GZ10" s="97">
        <f>府中市!BF30</f>
        <v>6.4</v>
      </c>
      <c r="HA10" s="95" t="str">
        <f>府中市!BJ30</f>
        <v>-</v>
      </c>
      <c r="HB10" s="95">
        <f>府中市!AW31</f>
        <v>3271417</v>
      </c>
      <c r="HC10" s="97">
        <f>府中市!BF31</f>
        <v>6.4</v>
      </c>
      <c r="HD10" s="95" t="str">
        <f>府中市!BJ31</f>
        <v>-</v>
      </c>
      <c r="HE10" s="95" t="str">
        <f>府中市!AW32</f>
        <v>-</v>
      </c>
      <c r="HF10" s="97" t="str">
        <f>府中市!BF32</f>
        <v>-</v>
      </c>
      <c r="HG10" s="95" t="str">
        <f>府中市!BJ32</f>
        <v>-</v>
      </c>
      <c r="HH10" s="95" t="str">
        <f>府中市!AW33</f>
        <v>-</v>
      </c>
      <c r="HI10" s="97" t="str">
        <f>府中市!BF33</f>
        <v>-</v>
      </c>
      <c r="HJ10" s="95" t="str">
        <f>府中市!BJ33</f>
        <v>-</v>
      </c>
      <c r="HK10" s="95">
        <f>府中市!AW34</f>
        <v>3271417</v>
      </c>
      <c r="HL10" s="97">
        <f>府中市!BF34</f>
        <v>6.4</v>
      </c>
      <c r="HM10" s="95" t="str">
        <f>府中市!BJ34</f>
        <v>-</v>
      </c>
      <c r="HN10" s="95" t="str">
        <f>府中市!AW35</f>
        <v>-</v>
      </c>
      <c r="HO10" s="97" t="str">
        <f>府中市!BF35</f>
        <v>-</v>
      </c>
      <c r="HP10" s="95" t="str">
        <f>府中市!BJ35</f>
        <v>-</v>
      </c>
      <c r="HQ10" s="95" t="str">
        <f>府中市!AW36</f>
        <v>-</v>
      </c>
      <c r="HR10" s="97" t="str">
        <f>府中市!BF36</f>
        <v>-</v>
      </c>
      <c r="HS10" s="95" t="str">
        <f>府中市!BJ36</f>
        <v>-</v>
      </c>
      <c r="HT10" s="95" t="str">
        <f>府中市!AW37</f>
        <v>-</v>
      </c>
      <c r="HU10" s="97" t="str">
        <f>府中市!BF37</f>
        <v>-</v>
      </c>
      <c r="HV10" s="95" t="str">
        <f>府中市!BJ37</f>
        <v>-</v>
      </c>
      <c r="HW10" s="95">
        <f>府中市!AW38</f>
        <v>51443238</v>
      </c>
      <c r="HX10" s="97">
        <f>府中市!BF38</f>
        <v>100</v>
      </c>
      <c r="HY10" s="95">
        <f>府中市!BJ38</f>
        <v>322170</v>
      </c>
      <c r="HZ10" s="95" t="str">
        <f>府中市!BV14</f>
        <v>×</v>
      </c>
      <c r="IA10" s="95" t="str">
        <f>府中市!BV15</f>
        <v>×</v>
      </c>
      <c r="IB10" s="95" t="str">
        <f>府中市!BV16</f>
        <v>×</v>
      </c>
      <c r="IC10" s="95" t="str">
        <f>府中市!BV17</f>
        <v>×</v>
      </c>
      <c r="ID10" s="95" t="str">
        <f>府中市!BV18</f>
        <v>×</v>
      </c>
      <c r="IE10" s="95" t="str">
        <f>府中市!BV19</f>
        <v>×</v>
      </c>
      <c r="IF10" s="95" t="str">
        <f>府中市!BV20</f>
        <v>×</v>
      </c>
      <c r="IG10" s="95" t="str">
        <f>府中市!BV21</f>
        <v>×</v>
      </c>
      <c r="IH10" s="95" t="str">
        <f>府中市!BV22</f>
        <v>×</v>
      </c>
      <c r="II10" s="95" t="str">
        <f>府中市!BV23</f>
        <v>×</v>
      </c>
      <c r="IJ10" s="95" t="str">
        <f>府中市!BV24</f>
        <v>○</v>
      </c>
      <c r="IK10" s="95" t="str">
        <f>府中市!BV25</f>
        <v>○</v>
      </c>
      <c r="IL10" s="105">
        <f>府中市!CO11</f>
        <v>117185984</v>
      </c>
      <c r="IM10" s="105">
        <f>府中市!CY11</f>
        <v>109896989</v>
      </c>
      <c r="IN10" s="105">
        <f>府中市!CO12</f>
        <v>114062612</v>
      </c>
      <c r="IO10" s="105">
        <f>府中市!CY12</f>
        <v>106980011</v>
      </c>
      <c r="IP10" s="105">
        <f>府中市!CO13</f>
        <v>3123372</v>
      </c>
      <c r="IQ10" s="105">
        <f>府中市!CY13</f>
        <v>2916978</v>
      </c>
      <c r="IR10" s="105">
        <f>府中市!CO14</f>
        <v>42807</v>
      </c>
      <c r="IS10" s="105">
        <f>府中市!CY14</f>
        <v>132714</v>
      </c>
      <c r="IT10" s="105">
        <f>府中市!CO15</f>
        <v>3080565</v>
      </c>
      <c r="IU10" s="105">
        <f>府中市!CY15</f>
        <v>2784264</v>
      </c>
      <c r="IV10" s="105">
        <f>府中市!CO16</f>
        <v>296301</v>
      </c>
      <c r="IW10" s="105">
        <f>府中市!CY16</f>
        <v>-163242</v>
      </c>
      <c r="IX10" s="105">
        <f>府中市!CO17</f>
        <v>850529</v>
      </c>
      <c r="IY10" s="105">
        <f>府中市!CY17</f>
        <v>8000</v>
      </c>
      <c r="IZ10" s="105" t="str">
        <f>府中市!CO18</f>
        <v>-</v>
      </c>
      <c r="JA10" s="105" t="str">
        <f>府中市!CY18</f>
        <v>-</v>
      </c>
      <c r="JB10" s="105" t="str">
        <f>府中市!CO19</f>
        <v>-</v>
      </c>
      <c r="JC10" s="105" t="str">
        <f>府中市!CY19</f>
        <v>-</v>
      </c>
      <c r="JD10" s="105">
        <f>府中市!CO20</f>
        <v>1146830</v>
      </c>
      <c r="JE10" s="105">
        <f>府中市!CY20</f>
        <v>-155242</v>
      </c>
      <c r="JF10" s="95">
        <f>府中市!CO23</f>
        <v>1201</v>
      </c>
      <c r="JG10" s="95">
        <f>府中市!CT23</f>
        <v>3490106</v>
      </c>
      <c r="JH10" s="95">
        <f>府中市!CZ23</f>
        <v>2906</v>
      </c>
      <c r="JI10" s="95" t="str">
        <f>府中市!CO24</f>
        <v>-</v>
      </c>
      <c r="JJ10" s="95" t="str">
        <f>府中市!CT24</f>
        <v>-</v>
      </c>
      <c r="JK10" s="95" t="str">
        <f>府中市!CZ24</f>
        <v>-</v>
      </c>
      <c r="JL10" s="95">
        <f>府中市!CO25</f>
        <v>76</v>
      </c>
      <c r="JM10" s="95">
        <f>府中市!CT25</f>
        <v>239856</v>
      </c>
      <c r="JN10" s="95">
        <f>府中市!CZ25</f>
        <v>3156</v>
      </c>
      <c r="JO10" s="95">
        <f>府中市!CO26</f>
        <v>17</v>
      </c>
      <c r="JP10" s="95">
        <f>府中市!CT26</f>
        <v>56205</v>
      </c>
      <c r="JQ10" s="95">
        <f>府中市!CZ26</f>
        <v>3306</v>
      </c>
      <c r="JR10" s="95" t="str">
        <f>府中市!CO27</f>
        <v>-</v>
      </c>
      <c r="JS10" s="95" t="str">
        <f>府中市!CT27</f>
        <v>-</v>
      </c>
      <c r="JT10" s="95" t="str">
        <f>府中市!CZ27</f>
        <v>-</v>
      </c>
      <c r="JU10" s="95">
        <f>府中市!CO28</f>
        <v>1225</v>
      </c>
      <c r="JV10" s="95">
        <f>府中市!CT28</f>
        <v>3537661</v>
      </c>
      <c r="JW10" s="95">
        <f>府中市!CZ28</f>
        <v>2888</v>
      </c>
      <c r="JX10" s="97">
        <f>府中市!CO29</f>
        <v>99.8</v>
      </c>
      <c r="JY10" s="95" t="str">
        <f>府中市!BV32</f>
        <v>×</v>
      </c>
      <c r="JZ10" s="95" t="str">
        <f>府中市!BV33</f>
        <v>×</v>
      </c>
      <c r="KA10" s="95" t="str">
        <f>府中市!BV34</f>
        <v>×</v>
      </c>
      <c r="KB10" s="95" t="str">
        <f>府中市!BV35</f>
        <v>×</v>
      </c>
      <c r="KC10" s="95" t="str">
        <f>府中市!BV36</f>
        <v>×</v>
      </c>
      <c r="KD10" s="95" t="str">
        <f>府中市!BV37</f>
        <v>×</v>
      </c>
      <c r="KE10" s="95" t="str">
        <f>府中市!BV38</f>
        <v>×</v>
      </c>
      <c r="KF10" s="95" t="str">
        <f>府中市!CC32</f>
        <v>×</v>
      </c>
      <c r="KG10" s="95" t="str">
        <f>府中市!CC33</f>
        <v>○</v>
      </c>
      <c r="KH10" s="95" t="str">
        <f>府中市!CC34</f>
        <v>×</v>
      </c>
      <c r="KI10" s="95" t="str">
        <f>府中市!CC35</f>
        <v>×</v>
      </c>
      <c r="KJ10" s="95" t="str">
        <f>府中市!CC36</f>
        <v>×</v>
      </c>
      <c r="KK10" s="95" t="str">
        <f>府中市!CC37</f>
        <v>×</v>
      </c>
      <c r="KL10" s="95" t="str">
        <f>府中市!CC38</f>
        <v>○</v>
      </c>
      <c r="KM10" s="95">
        <f>府中市!CO32</f>
        <v>1</v>
      </c>
      <c r="KN10" s="95" t="str">
        <f>府中市!CT32</f>
        <v>27.04.01</v>
      </c>
      <c r="KO10" s="95">
        <f>府中市!CZ32</f>
        <v>10800</v>
      </c>
      <c r="KP10" s="95">
        <f>府中市!CO33</f>
        <v>2</v>
      </c>
      <c r="KQ10" s="95" t="str">
        <f>府中市!CT33</f>
        <v>27.04.01</v>
      </c>
      <c r="KR10" s="95">
        <f>府中市!CZ33</f>
        <v>9300</v>
      </c>
      <c r="KS10" s="95">
        <f>府中市!CO34</f>
        <v>1</v>
      </c>
      <c r="KT10" s="95" t="str">
        <f>府中市!CT34</f>
        <v>27.04.01</v>
      </c>
      <c r="KU10" s="95">
        <f>府中市!CZ34</f>
        <v>8300</v>
      </c>
      <c r="KV10" s="95">
        <f>府中市!CO35</f>
        <v>1</v>
      </c>
      <c r="KW10" s="95" t="str">
        <f>府中市!CT35</f>
        <v xml:space="preserve"> 7.09.01</v>
      </c>
      <c r="KX10" s="95">
        <f>府中市!CZ35</f>
        <v>6500</v>
      </c>
      <c r="KY10" s="95">
        <f>府中市!CO36</f>
        <v>1</v>
      </c>
      <c r="KZ10" s="95" t="str">
        <f>府中市!CT36</f>
        <v xml:space="preserve"> 7.09.01</v>
      </c>
      <c r="LA10" s="95">
        <f>府中市!CZ36</f>
        <v>5700</v>
      </c>
      <c r="LB10" s="95">
        <f>府中市!CO37</f>
        <v>28</v>
      </c>
      <c r="LC10" s="95" t="str">
        <f>府中市!CT37</f>
        <v xml:space="preserve"> 7.09.01</v>
      </c>
      <c r="LD10" s="95">
        <f>府中市!CZ37</f>
        <v>5500</v>
      </c>
      <c r="LE10" s="95">
        <f>府中市!M49</f>
        <v>11020056</v>
      </c>
      <c r="LF10" s="95">
        <f>府中市!M50</f>
        <v>7399344</v>
      </c>
      <c r="LG10" s="95">
        <f>府中市!M51</f>
        <v>28627080</v>
      </c>
      <c r="LH10" s="95">
        <f>府中市!M52</f>
        <v>4185691</v>
      </c>
      <c r="LI10" s="95">
        <f>府中市!M53</f>
        <v>3863044</v>
      </c>
      <c r="LJ10" s="95">
        <f>府中市!M54</f>
        <v>321865</v>
      </c>
      <c r="LK10" s="95">
        <f>府中市!M55</f>
        <v>782</v>
      </c>
      <c r="LL10" s="95">
        <f>府中市!M56</f>
        <v>43832827</v>
      </c>
      <c r="LM10" s="95">
        <f>府中市!M57</f>
        <v>17997622</v>
      </c>
      <c r="LN10" s="95">
        <f>府中市!M58</f>
        <v>1053257</v>
      </c>
      <c r="LO10" s="95">
        <f>府中市!M59</f>
        <v>8698991</v>
      </c>
      <c r="LP10" s="95">
        <f>府中市!M60</f>
        <v>971306</v>
      </c>
      <c r="LQ10" s="95">
        <f>府中市!M61</f>
        <v>9870648</v>
      </c>
      <c r="LR10" s="95">
        <f>府中市!M62</f>
        <v>12713984</v>
      </c>
      <c r="LS10" s="95">
        <f>府中市!M63</f>
        <v>39734</v>
      </c>
      <c r="LT10" s="95" t="str">
        <f>府中市!M64</f>
        <v>-</v>
      </c>
      <c r="LU10" s="95">
        <f>府中市!M65</f>
        <v>19855549</v>
      </c>
      <c r="LV10" s="95">
        <f>府中市!M66</f>
        <v>250378</v>
      </c>
      <c r="LW10" s="95">
        <f>府中市!M67</f>
        <v>19855549</v>
      </c>
      <c r="LX10" s="95">
        <f>府中市!M68</f>
        <v>4484914</v>
      </c>
      <c r="LY10" s="95">
        <f>府中市!M69</f>
        <v>15370635</v>
      </c>
      <c r="LZ10" s="95" t="str">
        <f>府中市!M70</f>
        <v>-</v>
      </c>
      <c r="MA10" s="95" t="str">
        <f>府中市!M71</f>
        <v>-</v>
      </c>
      <c r="MB10" s="95">
        <f>府中市!M72</f>
        <v>114062612</v>
      </c>
      <c r="MC10" s="97">
        <f>府中市!U49</f>
        <v>9.6999999999999993</v>
      </c>
      <c r="MD10" s="97">
        <f>府中市!U50</f>
        <v>6.5</v>
      </c>
      <c r="ME10" s="97">
        <f>府中市!U51</f>
        <v>25.1</v>
      </c>
      <c r="MF10" s="97">
        <f>府中市!U52</f>
        <v>3.7</v>
      </c>
      <c r="MG10" s="97">
        <f>府中市!U53</f>
        <v>3.4</v>
      </c>
      <c r="MH10" s="97">
        <f>府中市!U54</f>
        <v>0.3</v>
      </c>
      <c r="MI10" s="97">
        <f>府中市!U55</f>
        <v>0</v>
      </c>
      <c r="MJ10" s="97">
        <f>府中市!U56</f>
        <v>38.4</v>
      </c>
      <c r="MK10" s="97">
        <f>府中市!U57</f>
        <v>15.8</v>
      </c>
      <c r="ML10" s="97">
        <f>府中市!U58</f>
        <v>0.9</v>
      </c>
      <c r="MM10" s="97">
        <f>府中市!U59</f>
        <v>7.6</v>
      </c>
      <c r="MN10" s="97">
        <f>府中市!U60</f>
        <v>0.9</v>
      </c>
      <c r="MO10" s="97">
        <f>府中市!U61</f>
        <v>8.6999999999999993</v>
      </c>
      <c r="MP10" s="97">
        <f>府中市!U62</f>
        <v>11.1</v>
      </c>
      <c r="MQ10" s="97">
        <f>府中市!U63</f>
        <v>0</v>
      </c>
      <c r="MR10" s="97" t="str">
        <f>府中市!U64</f>
        <v>-</v>
      </c>
      <c r="MS10" s="97">
        <f>府中市!U65</f>
        <v>17.399999999999999</v>
      </c>
      <c r="MT10" s="97">
        <f>府中市!U66</f>
        <v>0.2</v>
      </c>
      <c r="MU10" s="97">
        <f>府中市!U67</f>
        <v>17.399999999999999</v>
      </c>
      <c r="MV10" s="97">
        <f>府中市!U68</f>
        <v>3.9</v>
      </c>
      <c r="MW10" s="97">
        <f>府中市!U69</f>
        <v>13.5</v>
      </c>
      <c r="MX10" s="97" t="str">
        <f>府中市!U70</f>
        <v>-</v>
      </c>
      <c r="MY10" s="97" t="str">
        <f>府中市!U71</f>
        <v>-</v>
      </c>
      <c r="MZ10" s="97">
        <f>府中市!U72</f>
        <v>100</v>
      </c>
      <c r="NA10" s="95">
        <f>府中市!Y49</f>
        <v>9523261</v>
      </c>
      <c r="NB10" s="95">
        <f>府中市!Y50</f>
        <v>6034859</v>
      </c>
      <c r="NC10" s="95">
        <f>府中市!Y51</f>
        <v>7851331</v>
      </c>
      <c r="ND10" s="95">
        <f>府中市!Y52</f>
        <v>3724736</v>
      </c>
      <c r="NE10" s="95">
        <f>府中市!Y53</f>
        <v>3427309</v>
      </c>
      <c r="NF10" s="95">
        <f>府中市!Y54</f>
        <v>296645</v>
      </c>
      <c r="NG10" s="95">
        <f>府中市!Y55</f>
        <v>782</v>
      </c>
      <c r="NH10" s="95">
        <f>府中市!Y56</f>
        <v>21099328</v>
      </c>
      <c r="NI10" s="95">
        <f>府中市!Y57</f>
        <v>14831304</v>
      </c>
      <c r="NJ10" s="95">
        <f>府中市!Y58</f>
        <v>899611</v>
      </c>
      <c r="NK10" s="95">
        <f>府中市!Y59</f>
        <v>6365208</v>
      </c>
      <c r="NL10" s="95">
        <f>府中市!Y60</f>
        <v>339647</v>
      </c>
      <c r="NM10" s="95">
        <f>府中市!Y61</f>
        <v>9051132</v>
      </c>
      <c r="NN10" s="95">
        <f>府中市!Y62</f>
        <v>12657118</v>
      </c>
      <c r="NO10" s="95">
        <f>府中市!Y63</f>
        <v>6000</v>
      </c>
      <c r="NP10" s="95" t="str">
        <f>府中市!Y64</f>
        <v>-</v>
      </c>
      <c r="NQ10" s="95">
        <f>府中市!Y65</f>
        <v>4535880</v>
      </c>
      <c r="NR10" s="95">
        <f>府中市!Y66</f>
        <v>250378</v>
      </c>
      <c r="NS10" s="95">
        <f>府中市!Y67</f>
        <v>4535880</v>
      </c>
      <c r="NT10" s="95">
        <f>府中市!Y68</f>
        <v>511361</v>
      </c>
      <c r="NU10" s="95">
        <f>府中市!Y69</f>
        <v>4024519</v>
      </c>
      <c r="NV10" s="95" t="str">
        <f>府中市!Y70</f>
        <v>-</v>
      </c>
      <c r="NW10" s="95" t="str">
        <f>府中市!Y71</f>
        <v>-</v>
      </c>
      <c r="NX10" s="95">
        <f>府中市!Y72</f>
        <v>69445581</v>
      </c>
      <c r="NY10" s="95">
        <f>府中市!AG49</f>
        <v>9447451</v>
      </c>
      <c r="NZ10" s="95" t="str">
        <f>府中市!AG50</f>
        <v>-</v>
      </c>
      <c r="OA10" s="95">
        <f>府中市!AG51</f>
        <v>7851331</v>
      </c>
      <c r="OB10" s="95">
        <f>府中市!AG52</f>
        <v>3724736</v>
      </c>
      <c r="OC10" s="95">
        <f>府中市!AG53</f>
        <v>3427309</v>
      </c>
      <c r="OD10" s="95">
        <f>府中市!AG54</f>
        <v>296645</v>
      </c>
      <c r="OE10" s="95">
        <f>府中市!AG55</f>
        <v>782</v>
      </c>
      <c r="OF10" s="95">
        <f>府中市!AG56</f>
        <v>21023518</v>
      </c>
      <c r="OG10" s="95">
        <f>府中市!AG57</f>
        <v>13368744</v>
      </c>
      <c r="OH10" s="95">
        <f>府中市!AG58</f>
        <v>887958</v>
      </c>
      <c r="OI10" s="95">
        <f>府中市!AG59</f>
        <v>5551840</v>
      </c>
      <c r="OJ10" s="95">
        <f>府中市!AG60</f>
        <v>185102</v>
      </c>
      <c r="OK10" s="95">
        <f>府中市!AG61</f>
        <v>6026660</v>
      </c>
      <c r="OL10" s="95" t="str">
        <f>府中市!AG62</f>
        <v>-</v>
      </c>
      <c r="OM10" s="95" t="str">
        <f>府中市!AG63</f>
        <v>-</v>
      </c>
      <c r="ON10" s="114">
        <f>府中市!AG64</f>
        <v>0</v>
      </c>
      <c r="OO10" s="114">
        <f>府中市!AG65</f>
        <v>0</v>
      </c>
      <c r="OP10" s="114">
        <f>府中市!AG66</f>
        <v>0</v>
      </c>
      <c r="OQ10" s="114">
        <f>府中市!AG67</f>
        <v>0</v>
      </c>
      <c r="OR10" s="114">
        <f>府中市!AG68</f>
        <v>0</v>
      </c>
      <c r="OS10" s="114">
        <f>府中市!AG69</f>
        <v>0</v>
      </c>
      <c r="OT10" s="114">
        <f>府中市!AG70</f>
        <v>0</v>
      </c>
      <c r="OU10" s="114">
        <f>府中市!AG71</f>
        <v>0</v>
      </c>
      <c r="OV10" s="114">
        <f>府中市!AG70</f>
        <v>0</v>
      </c>
      <c r="OW10" s="97">
        <f>府中市!AQ49</f>
        <v>16.899999999999999</v>
      </c>
      <c r="OX10" s="97" t="str">
        <f>府中市!AQ50</f>
        <v>-</v>
      </c>
      <c r="OY10" s="97">
        <f>府中市!AQ51</f>
        <v>14.1</v>
      </c>
      <c r="OZ10" s="97">
        <f>府中市!AQ52</f>
        <v>6.7</v>
      </c>
      <c r="PA10" s="97">
        <f>府中市!AQ53</f>
        <v>6.1</v>
      </c>
      <c r="PB10" s="97">
        <f>府中市!AQ54</f>
        <v>0.5</v>
      </c>
      <c r="PC10" s="97">
        <f>府中市!AQ55</f>
        <v>0</v>
      </c>
      <c r="PD10" s="97">
        <f>府中市!AQ56</f>
        <v>37.700000000000003</v>
      </c>
      <c r="PE10" s="97">
        <f>府中市!AQ57</f>
        <v>24</v>
      </c>
      <c r="PF10" s="97">
        <f>府中市!AQ58</f>
        <v>1.6</v>
      </c>
      <c r="PG10" s="97">
        <f>府中市!AQ59</f>
        <v>10</v>
      </c>
      <c r="PH10" s="97">
        <f>府中市!AQ60</f>
        <v>0.3</v>
      </c>
      <c r="PI10" s="97">
        <f>府中市!AQ61</f>
        <v>10.8</v>
      </c>
      <c r="PJ10" s="97" t="str">
        <f>府中市!AQ62</f>
        <v>-</v>
      </c>
      <c r="PK10" s="97" t="str">
        <f>府中市!AQ63</f>
        <v>-</v>
      </c>
      <c r="PL10" s="113">
        <f>府中市!AQ64</f>
        <v>0</v>
      </c>
      <c r="PM10" s="113">
        <f>府中市!AQ65</f>
        <v>0</v>
      </c>
      <c r="PN10" s="113">
        <f>府中市!AQ66</f>
        <v>0</v>
      </c>
      <c r="PO10" s="113">
        <f>府中市!AQ67</f>
        <v>0</v>
      </c>
      <c r="PP10" s="113" t="str">
        <f>府中市!AQ68</f>
        <v>(</v>
      </c>
      <c r="PQ10" s="113">
        <f>府中市!AQ69</f>
        <v>0</v>
      </c>
      <c r="PR10" s="113">
        <f>府中市!AQ70</f>
        <v>0</v>
      </c>
      <c r="PS10" s="113">
        <f>府中市!AQ71</f>
        <v>0</v>
      </c>
      <c r="PT10" s="113">
        <f>府中市!AQ72</f>
        <v>0</v>
      </c>
      <c r="PU10" s="95">
        <f>府中市!AH66</f>
        <v>46858720</v>
      </c>
      <c r="PV10" s="97">
        <f>府中市!AK68</f>
        <v>84</v>
      </c>
      <c r="PW10" s="97">
        <f>府中市!AR68</f>
        <v>84</v>
      </c>
      <c r="PX10" s="95">
        <f>府中市!AH72</f>
        <v>72568953</v>
      </c>
      <c r="PY10" s="95">
        <f>府中市!BF50</f>
        <v>529724</v>
      </c>
      <c r="PZ10" s="95">
        <f>府中市!BF51</f>
        <v>26374905</v>
      </c>
      <c r="QA10" s="95">
        <f>府中市!BF52</f>
        <v>48779765</v>
      </c>
      <c r="QB10" s="95">
        <f>府中市!BF53</f>
        <v>5914445</v>
      </c>
      <c r="QC10" s="95">
        <f>府中市!BF54</f>
        <v>598783</v>
      </c>
      <c r="QD10" s="95">
        <f>府中市!BF55</f>
        <v>126781</v>
      </c>
      <c r="QE10" s="95">
        <f>府中市!BF56</f>
        <v>393948</v>
      </c>
      <c r="QF10" s="95">
        <f>府中市!BF57</f>
        <v>8370990</v>
      </c>
      <c r="QG10" s="95">
        <f>府中市!BF58</f>
        <v>2895250</v>
      </c>
      <c r="QH10" s="95">
        <f>府中市!BF59</f>
        <v>15892330</v>
      </c>
      <c r="QI10" s="95" t="str">
        <f>府中市!BF60</f>
        <v>-</v>
      </c>
      <c r="QJ10" s="95">
        <f>府中市!BF61</f>
        <v>4185691</v>
      </c>
      <c r="QK10" s="95" t="str">
        <f>府中市!BF62</f>
        <v>-</v>
      </c>
      <c r="QL10" s="95" t="str">
        <f>府中市!BF63</f>
        <v>-</v>
      </c>
      <c r="QM10" s="95">
        <f>府中市!BF64</f>
        <v>114062612</v>
      </c>
      <c r="QN10" s="97">
        <f>府中市!BM50</f>
        <v>0.5</v>
      </c>
      <c r="QO10" s="97">
        <f>府中市!BM51</f>
        <v>23.1</v>
      </c>
      <c r="QP10" s="97">
        <f>府中市!BM52</f>
        <v>42.8</v>
      </c>
      <c r="QQ10" s="97">
        <f>府中市!BM53</f>
        <v>5.2</v>
      </c>
      <c r="QR10" s="97">
        <f>府中市!BM54</f>
        <v>0.5</v>
      </c>
      <c r="QS10" s="97">
        <f>府中市!BM55</f>
        <v>0.1</v>
      </c>
      <c r="QT10" s="97">
        <f>府中市!BM56</f>
        <v>0.3</v>
      </c>
      <c r="QU10" s="97">
        <f>府中市!BM57</f>
        <v>7.3</v>
      </c>
      <c r="QV10" s="97">
        <f>府中市!BM58</f>
        <v>2.5</v>
      </c>
      <c r="QW10" s="97">
        <f>府中市!BM59</f>
        <v>13.9</v>
      </c>
      <c r="QX10" s="97" t="str">
        <f>府中市!BM60</f>
        <v>-</v>
      </c>
      <c r="QY10" s="97">
        <f>府中市!BM61</f>
        <v>3.7</v>
      </c>
      <c r="QZ10" s="97" t="str">
        <f>府中市!BM62</f>
        <v>-</v>
      </c>
      <c r="RA10" s="97" t="str">
        <f>府中市!BM63</f>
        <v>-</v>
      </c>
      <c r="RB10" s="97">
        <f>府中市!BM64</f>
        <v>100</v>
      </c>
      <c r="RC10" s="95" t="str">
        <f>府中市!BQ50</f>
        <v>-</v>
      </c>
      <c r="RD10" s="95">
        <f>府中市!BQ51</f>
        <v>6954821</v>
      </c>
      <c r="RE10" s="95">
        <f>府中市!BQ52</f>
        <v>996150</v>
      </c>
      <c r="RF10" s="95">
        <f>府中市!BQ53</f>
        <v>130867</v>
      </c>
      <c r="RG10" s="95" t="str">
        <f>府中市!BQ54</f>
        <v>-</v>
      </c>
      <c r="RH10" s="95">
        <f>府中市!BQ55</f>
        <v>22667</v>
      </c>
      <c r="RI10" s="95">
        <f>府中市!BQ56</f>
        <v>1584</v>
      </c>
      <c r="RJ10" s="95">
        <f>府中市!BQ57</f>
        <v>4568118</v>
      </c>
      <c r="RK10" s="95">
        <f>府中市!BQ58</f>
        <v>65083</v>
      </c>
      <c r="RL10" s="95">
        <f>府中市!BQ59</f>
        <v>7116259</v>
      </c>
      <c r="RM10" s="95" t="str">
        <f>府中市!BQ60</f>
        <v>-</v>
      </c>
      <c r="RN10" s="95" t="str">
        <f>府中市!BQ61</f>
        <v>-</v>
      </c>
      <c r="RO10" s="95" t="str">
        <f>府中市!BQ62</f>
        <v>-</v>
      </c>
      <c r="RP10" s="95" t="str">
        <f>府中市!BQ63</f>
        <v>-</v>
      </c>
      <c r="RQ10" s="95">
        <f>府中市!BQ64</f>
        <v>19855549</v>
      </c>
      <c r="RR10" s="95">
        <f>府中市!BZ50</f>
        <v>529638</v>
      </c>
      <c r="RS10" s="95">
        <f>府中市!BZ51</f>
        <v>18766384</v>
      </c>
      <c r="RT10" s="95">
        <f>府中市!BZ52</f>
        <v>22821271</v>
      </c>
      <c r="RU10" s="95">
        <f>府中市!BZ53</f>
        <v>4467527</v>
      </c>
      <c r="RV10" s="95">
        <f>府中市!BZ54</f>
        <v>490812</v>
      </c>
      <c r="RW10" s="95">
        <f>府中市!BZ55</f>
        <v>94445</v>
      </c>
      <c r="RX10" s="95">
        <f>府中市!BZ56</f>
        <v>347727</v>
      </c>
      <c r="RY10" s="95">
        <f>府中市!BZ57</f>
        <v>5231820</v>
      </c>
      <c r="RZ10" s="95">
        <f>府中市!BZ58</f>
        <v>2799794</v>
      </c>
      <c r="SA10" s="95">
        <f>府中市!BZ59</f>
        <v>10171427</v>
      </c>
      <c r="SB10" s="95" t="str">
        <f>府中市!BZ60</f>
        <v>-</v>
      </c>
      <c r="SC10" s="95">
        <f>府中市!BZ61</f>
        <v>3724736</v>
      </c>
      <c r="SD10" s="95" t="str">
        <f>府中市!BZ62</f>
        <v>-</v>
      </c>
      <c r="SE10" s="95" t="str">
        <f>府中市!BZ63</f>
        <v>-</v>
      </c>
      <c r="SF10" s="95">
        <f>府中市!BZ64</f>
        <v>69445581</v>
      </c>
      <c r="SG10" s="95">
        <f>府中市!BF66</f>
        <v>9870648</v>
      </c>
      <c r="SH10" s="95">
        <f>府中市!BF67</f>
        <v>1400000</v>
      </c>
      <c r="SI10" s="95">
        <f>府中市!BF68</f>
        <v>251954</v>
      </c>
      <c r="SJ10" s="95" t="str">
        <f>府中市!BF69</f>
        <v>-</v>
      </c>
      <c r="SK10" s="95" t="str">
        <f>府中市!BF70</f>
        <v>-</v>
      </c>
      <c r="SL10" s="95">
        <f>府中市!BF71</f>
        <v>3469041</v>
      </c>
      <c r="SM10" s="95">
        <f>府中市!BF72</f>
        <v>4749653</v>
      </c>
      <c r="SN10" s="95">
        <f>府中市!BZ66</f>
        <v>15802</v>
      </c>
      <c r="SO10" s="95">
        <f>府中市!BZ67</f>
        <v>-2676651</v>
      </c>
      <c r="SP10" s="95">
        <f>府中市!BZ68</f>
        <v>35994</v>
      </c>
      <c r="SQ10" s="95">
        <f>府中市!BZ69</f>
        <v>54788</v>
      </c>
      <c r="SR10" s="95">
        <f>府中市!BZ70</f>
        <v>80</v>
      </c>
      <c r="SS10" s="95">
        <f>府中市!BZ71</f>
        <v>98</v>
      </c>
      <c r="ST10" s="95">
        <f>府中市!BZ72</f>
        <v>275</v>
      </c>
      <c r="SU10" s="95">
        <f>府中市!CS48</f>
        <v>41629268</v>
      </c>
      <c r="SV10" s="95">
        <f>府中市!CS49</f>
        <v>34831578</v>
      </c>
      <c r="SW10" s="95">
        <f>府中市!CS50</f>
        <v>53797346</v>
      </c>
      <c r="SX10" s="95">
        <f>府中市!CS51</f>
        <v>53797346</v>
      </c>
      <c r="SY10" s="98">
        <f>府中市!CS52</f>
        <v>1.21</v>
      </c>
      <c r="SZ10" s="97">
        <f>府中市!CS53</f>
        <v>5.7</v>
      </c>
      <c r="TA10" s="97">
        <f>府中市!CS54</f>
        <v>5.0999999999999996</v>
      </c>
      <c r="TB10" s="97" t="str">
        <f>府中市!CS55</f>
        <v>-</v>
      </c>
      <c r="TC10" s="97" t="str">
        <f>府中市!CS56</f>
        <v>-</v>
      </c>
      <c r="TD10" s="97">
        <f>府中市!CS57</f>
        <v>2.9</v>
      </c>
      <c r="TE10" s="97" t="str">
        <f>府中市!CS58</f>
        <v>-</v>
      </c>
      <c r="TF10" s="95">
        <f>府中市!CS59</f>
        <v>8000000</v>
      </c>
      <c r="TG10" s="95">
        <f>IF(府中市!CS60="-",0,府中市!CS60)</f>
        <v>0</v>
      </c>
      <c r="TH10" s="95">
        <f>府中市!CS61</f>
        <v>38448168</v>
      </c>
      <c r="TI10" s="95">
        <f>府中市!CS62</f>
        <v>44391468</v>
      </c>
      <c r="TJ10" s="95">
        <f>府中市!CS63</f>
        <v>5472377</v>
      </c>
      <c r="TK10" s="95" t="str">
        <f>府中市!CS64</f>
        <v>-</v>
      </c>
      <c r="TL10" s="95">
        <f>府中市!CS65</f>
        <v>12933406</v>
      </c>
      <c r="TM10" s="95" t="str">
        <f>府中市!CS66</f>
        <v>-</v>
      </c>
      <c r="TN10" s="95">
        <f>府中市!CS67</f>
        <v>1200000</v>
      </c>
      <c r="TO10" s="95">
        <f>府中市!CS68</f>
        <v>7200000</v>
      </c>
      <c r="TP10" s="95">
        <f>府中市!DA48</f>
        <v>42778468</v>
      </c>
      <c r="TQ10" s="95">
        <f>府中市!DA49</f>
        <v>34845459</v>
      </c>
      <c r="TR10" s="95">
        <f>府中市!DA50</f>
        <v>55397423</v>
      </c>
      <c r="TS10" s="95">
        <f>府中市!DA51</f>
        <v>55397423</v>
      </c>
      <c r="TT10" s="97">
        <f>府中市!DA52</f>
        <v>1.19</v>
      </c>
      <c r="TU10" s="97">
        <f>府中市!DA53</f>
        <v>5</v>
      </c>
      <c r="TV10" s="97">
        <f>府中市!DA54</f>
        <v>5.8</v>
      </c>
      <c r="TW10" s="97" t="str">
        <f>府中市!DA55</f>
        <v>-</v>
      </c>
      <c r="TX10" s="97" t="str">
        <f>府中市!DA56</f>
        <v>-</v>
      </c>
      <c r="TY10" s="97">
        <f>府中市!DA57</f>
        <v>2.6</v>
      </c>
      <c r="TZ10" s="97" t="str">
        <f>府中市!DA58</f>
        <v>-</v>
      </c>
      <c r="UA10" s="95">
        <f>府中市!DA59</f>
        <v>7149471</v>
      </c>
      <c r="UB10" s="95">
        <f>IF(府中市!DA60="-",0,府中市!DA60)</f>
        <v>0</v>
      </c>
      <c r="UC10" s="95">
        <f>府中市!DA61</f>
        <v>37602414</v>
      </c>
      <c r="UD10" s="95">
        <f>府中市!DA62</f>
        <v>40631812</v>
      </c>
      <c r="UE10" s="95">
        <f>府中市!DA63</f>
        <v>16588875</v>
      </c>
      <c r="UF10" s="95" t="str">
        <f>府中市!DA64</f>
        <v>-</v>
      </c>
      <c r="UG10" s="95">
        <f>府中市!DA65</f>
        <v>12547729</v>
      </c>
      <c r="UH10" s="95" t="str">
        <f>府中市!DA66</f>
        <v>-</v>
      </c>
      <c r="UI10" s="95">
        <f>府中市!DA67</f>
        <v>800000</v>
      </c>
      <c r="UJ10" s="95">
        <f>府中市!DA68</f>
        <v>7841000</v>
      </c>
      <c r="UK10" s="97">
        <f>府中市!CS69</f>
        <v>99.3</v>
      </c>
      <c r="UL10" s="97">
        <f>府中市!CS71</f>
        <v>99</v>
      </c>
      <c r="UM10" s="97">
        <f>府中市!CS72</f>
        <v>99.6</v>
      </c>
      <c r="UN10" s="97">
        <f>府中市!CW69</f>
        <v>98.1</v>
      </c>
      <c r="UO10" s="97">
        <f>府中市!CW71</f>
        <v>97.3</v>
      </c>
      <c r="UP10" s="97">
        <f>府中市!CW72</f>
        <v>98.8</v>
      </c>
      <c r="UQ10" s="97">
        <f>府中市!DA69</f>
        <v>99.3</v>
      </c>
      <c r="UR10" s="97">
        <f>府中市!DA71</f>
        <v>99.1</v>
      </c>
      <c r="US10" s="98">
        <f>府中市!DA72</f>
        <v>99.5</v>
      </c>
      <c r="UT10" s="97">
        <f>府中市!DE69</f>
        <v>97.6</v>
      </c>
      <c r="UU10" s="97">
        <f>府中市!DE71</f>
        <v>96.5</v>
      </c>
      <c r="UV10" s="97">
        <f>府中市!DE72</f>
        <v>98.5</v>
      </c>
      <c r="UW10" s="286" t="str">
        <f>府中市!M16</f>
        <v>-</v>
      </c>
      <c r="UX10" s="287" t="str">
        <f>府中市!U16</f>
        <v>-</v>
      </c>
      <c r="UY10" s="286" t="str">
        <f>府中市!Y16</f>
        <v>-</v>
      </c>
      <c r="UZ10" s="287" t="str">
        <f>府中市!AG16</f>
        <v>-</v>
      </c>
      <c r="VA10" s="286" t="str">
        <f>府中市!M17</f>
        <v>-</v>
      </c>
      <c r="VB10" s="287" t="str">
        <f>府中市!U17</f>
        <v>-</v>
      </c>
      <c r="VC10" s="286" t="str">
        <f>府中市!Y17</f>
        <v>-</v>
      </c>
      <c r="VD10" s="287" t="str">
        <f>府中市!AG17</f>
        <v>-</v>
      </c>
    </row>
    <row r="11" spans="1:576" s="95" customFormat="1" ht="11.25">
      <c r="A11" s="109" t="str">
        <f>昭島市!CK7</f>
        <v>昭島市</v>
      </c>
      <c r="B11" s="110" t="s">
        <v>232</v>
      </c>
      <c r="C11" s="111" t="str">
        <f t="shared" si="0"/>
        <v>=昭島市!ｃｓ51</v>
      </c>
      <c r="D11" s="95">
        <f>昭島市!AC2</f>
        <v>111539</v>
      </c>
      <c r="E11" s="95">
        <f>昭島市!AC3</f>
        <v>112297</v>
      </c>
      <c r="F11" s="125">
        <f t="shared" si="1"/>
        <v>-6.7499577014523693E-3</v>
      </c>
      <c r="G11" s="98">
        <f>昭島市!AC5</f>
        <v>17.34</v>
      </c>
      <c r="H11" s="95">
        <f>昭島市!AC6</f>
        <v>6432</v>
      </c>
      <c r="I11" s="96">
        <f>昭島市!AP4</f>
        <v>113244</v>
      </c>
      <c r="J11" s="96">
        <f>昭島市!AP5</f>
        <v>112789</v>
      </c>
      <c r="K11" s="125">
        <f t="shared" si="2"/>
        <v>4.0340813377190976E-3</v>
      </c>
      <c r="L11" s="96">
        <f>昭島市!AX4</f>
        <v>110638</v>
      </c>
      <c r="M11" s="96">
        <f>昭島市!AX5</f>
        <v>110322</v>
      </c>
      <c r="N11" s="125">
        <f t="shared" si="3"/>
        <v>2.8643425608672057E-3</v>
      </c>
      <c r="O11" s="95">
        <f>昭島市!BJ6</f>
        <v>310</v>
      </c>
      <c r="P11" s="97">
        <f>昭島市!BJ7</f>
        <v>0.6</v>
      </c>
      <c r="Q11" s="95">
        <f>昭島市!BJ8</f>
        <v>11294</v>
      </c>
      <c r="R11" s="97">
        <f>昭島市!BJ9</f>
        <v>23.2</v>
      </c>
      <c r="S11" s="95">
        <f>昭島市!BJ10</f>
        <v>37034</v>
      </c>
      <c r="T11" s="97">
        <f>昭島市!BJ11</f>
        <v>76.099999999999994</v>
      </c>
      <c r="U11" s="95">
        <f>昭島市!BQ6</f>
        <v>320</v>
      </c>
      <c r="V11" s="97">
        <f>昭島市!BQ7</f>
        <v>0.6</v>
      </c>
      <c r="W11" s="95">
        <f>昭島市!BQ8</f>
        <v>11985</v>
      </c>
      <c r="X11" s="97">
        <f>昭島市!BQ9</f>
        <v>23.6</v>
      </c>
      <c r="Y11" s="95">
        <f>昭島市!BQ10</f>
        <v>38580</v>
      </c>
      <c r="Z11" s="97">
        <f>昭島市!BQ11</f>
        <v>75.8</v>
      </c>
      <c r="AA11" s="95" t="str">
        <f>昭島市!BZ5</f>
        <v>13</v>
      </c>
      <c r="AB11" s="95" t="str">
        <f>昭島市!BZ7</f>
        <v>東京都</v>
      </c>
      <c r="AC11" s="95" t="str">
        <f>昭島市!CK5</f>
        <v>2071</v>
      </c>
      <c r="AD11" s="95" t="str">
        <f>昭島市!CK7</f>
        <v>昭島市</v>
      </c>
      <c r="AE11" s="95" t="str">
        <f>昭島市!DB2</f>
        <v>Ⅲ－３</v>
      </c>
      <c r="AF11" s="99">
        <f>昭島市!DB5</f>
        <v>43504</v>
      </c>
      <c r="AG11" s="95">
        <f>昭島市!M11</f>
        <v>19239228</v>
      </c>
      <c r="AH11" s="97">
        <f>昭島市!U11</f>
        <v>45.1</v>
      </c>
      <c r="AI11" s="95">
        <f>昭島市!Y11</f>
        <v>17713647</v>
      </c>
      <c r="AJ11" s="97">
        <f>昭島市!AG11</f>
        <v>83.4</v>
      </c>
      <c r="AK11" s="95">
        <f>昭島市!M12</f>
        <v>168236</v>
      </c>
      <c r="AL11" s="97">
        <f>昭島市!U12</f>
        <v>0.4</v>
      </c>
      <c r="AM11" s="95">
        <f>昭島市!Y12</f>
        <v>168236</v>
      </c>
      <c r="AN11" s="97">
        <f>昭島市!AG12</f>
        <v>0.8</v>
      </c>
      <c r="AO11" s="95">
        <f>昭島市!M13</f>
        <v>29804</v>
      </c>
      <c r="AP11" s="97">
        <f>昭島市!U13</f>
        <v>0.1</v>
      </c>
      <c r="AQ11" s="95">
        <f>昭島市!Y13</f>
        <v>29804</v>
      </c>
      <c r="AR11" s="97">
        <f>昭島市!AG13</f>
        <v>0.1</v>
      </c>
      <c r="AS11" s="95">
        <f>昭島市!M14</f>
        <v>122547</v>
      </c>
      <c r="AT11" s="97">
        <f>昭島市!U14</f>
        <v>0.3</v>
      </c>
      <c r="AU11" s="95">
        <f>昭島市!Y14</f>
        <v>122547</v>
      </c>
      <c r="AV11" s="97">
        <f>昭島市!AG14</f>
        <v>0.6</v>
      </c>
      <c r="AW11" s="95">
        <f>昭島市!M15</f>
        <v>122401</v>
      </c>
      <c r="AX11" s="97">
        <f>昭島市!U15</f>
        <v>0.3</v>
      </c>
      <c r="AY11" s="95">
        <f>昭島市!Y15</f>
        <v>122401</v>
      </c>
      <c r="AZ11" s="97">
        <f>昭島市!AG15</f>
        <v>0.6</v>
      </c>
      <c r="BA11" s="95">
        <f>昭島市!M18</f>
        <v>2389677</v>
      </c>
      <c r="BB11" s="97">
        <f>昭島市!U18</f>
        <v>5.6</v>
      </c>
      <c r="BC11" s="95">
        <f>昭島市!Y18</f>
        <v>2389677</v>
      </c>
      <c r="BD11" s="97">
        <f>昭島市!AG18</f>
        <v>11.2</v>
      </c>
      <c r="BE11" s="95">
        <f>昭島市!M19</f>
        <v>27240</v>
      </c>
      <c r="BF11" s="97">
        <f>昭島市!U19</f>
        <v>0.1</v>
      </c>
      <c r="BG11" s="95">
        <f>昭島市!Y19</f>
        <v>27240</v>
      </c>
      <c r="BH11" s="97">
        <f>昭島市!AG19</f>
        <v>0.1</v>
      </c>
      <c r="BI11" s="95" t="str">
        <f>昭島市!M20</f>
        <v>-</v>
      </c>
      <c r="BJ11" s="97" t="str">
        <f>昭島市!U20</f>
        <v>-</v>
      </c>
      <c r="BK11" s="95" t="str">
        <f>昭島市!Y20</f>
        <v>-</v>
      </c>
      <c r="BL11" s="97" t="str">
        <f>昭島市!AG20</f>
        <v>-</v>
      </c>
      <c r="BM11" s="95">
        <f>昭島市!M21</f>
        <v>96486</v>
      </c>
      <c r="BN11" s="97">
        <f>昭島市!U21</f>
        <v>0.2</v>
      </c>
      <c r="BO11" s="95">
        <f>昭島市!Y21</f>
        <v>96486</v>
      </c>
      <c r="BP11" s="97">
        <f>昭島市!AG21</f>
        <v>0.5</v>
      </c>
      <c r="BQ11" s="95" t="str">
        <f>昭島市!M20</f>
        <v>-</v>
      </c>
      <c r="BR11" s="97" t="str">
        <f>昭島市!U20</f>
        <v>-</v>
      </c>
      <c r="BS11" s="95" t="str">
        <f>昭島市!Y20</f>
        <v>-</v>
      </c>
      <c r="BT11" s="97" t="str">
        <f>昭島市!AG20</f>
        <v>-</v>
      </c>
      <c r="BU11" s="95">
        <f>昭島市!M23</f>
        <v>88940</v>
      </c>
      <c r="BV11" s="97">
        <f>昭島市!U21</f>
        <v>0.2</v>
      </c>
      <c r="BW11" s="95">
        <f>昭島市!Y21</f>
        <v>96486</v>
      </c>
      <c r="BX11" s="97">
        <f>昭島市!AG21</f>
        <v>0.5</v>
      </c>
      <c r="BY11" s="95">
        <f>昭島市!M24</f>
        <v>470798</v>
      </c>
      <c r="BZ11" s="97">
        <f>昭島市!U24</f>
        <v>1.1000000000000001</v>
      </c>
      <c r="CA11" s="95">
        <f>昭島市!Y24</f>
        <v>383197</v>
      </c>
      <c r="CB11" s="97">
        <f>昭島市!AG24</f>
        <v>1.8</v>
      </c>
      <c r="CC11" s="95">
        <f>昭島市!M25</f>
        <v>383197</v>
      </c>
      <c r="CD11" s="97">
        <f>昭島市!U25</f>
        <v>0.9</v>
      </c>
      <c r="CE11" s="95">
        <f>昭島市!Y25</f>
        <v>383197</v>
      </c>
      <c r="CF11" s="97">
        <f>昭島市!AG25</f>
        <v>1.8</v>
      </c>
      <c r="CG11" s="95">
        <f>昭島市!M26</f>
        <v>87601</v>
      </c>
      <c r="CH11" s="97">
        <f>昭島市!U26</f>
        <v>0.2</v>
      </c>
      <c r="CI11" s="95" t="str">
        <f>昭島市!Y26</f>
        <v>-</v>
      </c>
      <c r="CJ11" s="97" t="str">
        <f>昭島市!AG26</f>
        <v>-</v>
      </c>
      <c r="CK11" s="95" t="str">
        <f>昭島市!M27</f>
        <v>-</v>
      </c>
      <c r="CL11" s="97" t="str">
        <f>昭島市!U27</f>
        <v>-</v>
      </c>
      <c r="CM11" s="95" t="str">
        <f>昭島市!Y27</f>
        <v>-</v>
      </c>
      <c r="CN11" s="97" t="str">
        <f>昭島市!AG27</f>
        <v>-</v>
      </c>
      <c r="CO11" s="95">
        <f>昭島市!M28</f>
        <v>22755357</v>
      </c>
      <c r="CP11" s="97">
        <f>昭島市!U28</f>
        <v>53.4</v>
      </c>
      <c r="CQ11" s="95">
        <f>昭島市!Y28</f>
        <v>21142175</v>
      </c>
      <c r="CR11" s="97">
        <f>昭島市!AG28</f>
        <v>99.5</v>
      </c>
      <c r="CS11" s="95">
        <f>昭島市!M29</f>
        <v>12900</v>
      </c>
      <c r="CT11" s="97">
        <f>昭島市!U29</f>
        <v>0</v>
      </c>
      <c r="CU11" s="95">
        <f>昭島市!Y29</f>
        <v>12900</v>
      </c>
      <c r="CV11" s="97">
        <f>昭島市!AG29</f>
        <v>0.1</v>
      </c>
      <c r="CW11" s="95">
        <f>昭島市!M30</f>
        <v>604050</v>
      </c>
      <c r="CX11" s="97">
        <f>昭島市!U30</f>
        <v>1.4</v>
      </c>
      <c r="CY11" s="95" t="str">
        <f>昭島市!Y30</f>
        <v>-</v>
      </c>
      <c r="CZ11" s="97" t="str">
        <f>昭島市!AG30</f>
        <v>-</v>
      </c>
      <c r="DA11" s="95">
        <f>昭島市!M31</f>
        <v>426415</v>
      </c>
      <c r="DB11" s="97">
        <f>昭島市!U31</f>
        <v>1</v>
      </c>
      <c r="DC11" s="95">
        <f>昭島市!Y31</f>
        <v>80385</v>
      </c>
      <c r="DD11" s="97">
        <f>昭島市!AG31</f>
        <v>0.4</v>
      </c>
      <c r="DE11" s="95">
        <f>昭島市!M32</f>
        <v>428679</v>
      </c>
      <c r="DF11" s="97">
        <f>昭島市!U32</f>
        <v>1</v>
      </c>
      <c r="DG11" s="95" t="str">
        <f>昭島市!Y32</f>
        <v>-</v>
      </c>
      <c r="DH11" s="97" t="str">
        <f>昭島市!AG32</f>
        <v>-</v>
      </c>
      <c r="DI11" s="95">
        <f>昭島市!M33</f>
        <v>8879348</v>
      </c>
      <c r="DJ11" s="97">
        <f>昭島市!U33</f>
        <v>20.8</v>
      </c>
      <c r="DK11" s="95" t="str">
        <f>昭島市!Y33</f>
        <v>-</v>
      </c>
      <c r="DL11" s="97" t="str">
        <f>昭島市!AG33</f>
        <v>-</v>
      </c>
      <c r="DM11" s="95">
        <f>昭島市!M34</f>
        <v>13575</v>
      </c>
      <c r="DN11" s="97">
        <f>昭島市!U34</f>
        <v>0</v>
      </c>
      <c r="DO11" s="95">
        <f>昭島市!Y34</f>
        <v>13575</v>
      </c>
      <c r="DP11" s="97">
        <f>昭島市!AG34</f>
        <v>0.1</v>
      </c>
      <c r="DQ11" s="95">
        <f>昭島市!M35</f>
        <v>0</v>
      </c>
      <c r="DR11" s="97">
        <f>昭島市!U35</f>
        <v>0</v>
      </c>
      <c r="DS11" s="95">
        <f>昭島市!Y35</f>
        <v>0</v>
      </c>
      <c r="DT11" s="97">
        <f>昭島市!AG35</f>
        <v>0</v>
      </c>
      <c r="DU11" s="95">
        <f>昭島市!M36</f>
        <v>6000260</v>
      </c>
      <c r="DV11" s="97">
        <f>昭島市!U36</f>
        <v>14.1</v>
      </c>
      <c r="DW11" s="95" t="str">
        <f>昭島市!Y36</f>
        <v>-</v>
      </c>
      <c r="DX11" s="97" t="str">
        <f>昭島市!AG36</f>
        <v>-</v>
      </c>
      <c r="DY11" s="95">
        <f>昭島市!M37</f>
        <v>19549</v>
      </c>
      <c r="DZ11" s="97">
        <f>昭島市!U37</f>
        <v>0</v>
      </c>
      <c r="EA11" s="95">
        <f>昭島市!Y37</f>
        <v>732</v>
      </c>
      <c r="EB11" s="97">
        <f>昭島市!AG37</f>
        <v>0</v>
      </c>
      <c r="EC11" s="95">
        <f>昭島市!M38</f>
        <v>60477</v>
      </c>
      <c r="ED11" s="97">
        <f>昭島市!U38</f>
        <v>0.1</v>
      </c>
      <c r="EE11" s="95" t="str">
        <f>昭島市!Y38</f>
        <v>-</v>
      </c>
      <c r="EF11" s="97" t="str">
        <f>昭島市!AG38</f>
        <v>-</v>
      </c>
      <c r="EG11" s="95">
        <f>昭島市!M39</f>
        <v>419131</v>
      </c>
      <c r="EH11" s="97">
        <f>昭島市!U39</f>
        <v>1</v>
      </c>
      <c r="EI11" s="95" t="str">
        <f>昭島市!Y39</f>
        <v>-</v>
      </c>
      <c r="EJ11" s="97" t="str">
        <f>昭島市!AG39</f>
        <v>-</v>
      </c>
      <c r="EK11" s="95">
        <f>昭島市!M40</f>
        <v>1336516</v>
      </c>
      <c r="EL11" s="97">
        <f>昭島市!U40</f>
        <v>3.1</v>
      </c>
      <c r="EM11" s="95" t="str">
        <f>昭島市!Y40</f>
        <v>-</v>
      </c>
      <c r="EN11" s="97" t="str">
        <f>昭島市!AG40</f>
        <v>-</v>
      </c>
      <c r="EO11" s="95">
        <f>昭島市!M41</f>
        <v>367123</v>
      </c>
      <c r="EP11" s="97">
        <f>昭島市!U41</f>
        <v>0.9</v>
      </c>
      <c r="EQ11" s="95">
        <f>昭島市!Y41</f>
        <v>216</v>
      </c>
      <c r="ER11" s="97">
        <f>昭島市!AG41</f>
        <v>0</v>
      </c>
      <c r="ES11" s="95">
        <f>昭島市!M42</f>
        <v>1326700</v>
      </c>
      <c r="ET11" s="97">
        <f>昭島市!U42</f>
        <v>3.1</v>
      </c>
      <c r="EU11" s="95" t="str">
        <f>昭島市!Y42</f>
        <v>-</v>
      </c>
      <c r="EV11" s="97" t="str">
        <f>昭島市!AG42</f>
        <v>-</v>
      </c>
      <c r="EW11" s="95" t="str">
        <f>昭島市!M43</f>
        <v>-</v>
      </c>
      <c r="EX11" s="97" t="str">
        <f>昭島市!U43</f>
        <v>-</v>
      </c>
      <c r="EY11" s="95" t="str">
        <f>昭島市!Y43</f>
        <v>-</v>
      </c>
      <c r="EZ11" s="97" t="str">
        <f>昭島市!AG43</f>
        <v>-</v>
      </c>
      <c r="FA11" s="95">
        <f>昭島市!M44</f>
        <v>666700</v>
      </c>
      <c r="FB11" s="97">
        <f>昭島市!U44</f>
        <v>1.6</v>
      </c>
      <c r="FC11" s="95" t="str">
        <f>昭島市!Y44</f>
        <v>-</v>
      </c>
      <c r="FD11" s="97" t="str">
        <f>昭島市!AG44</f>
        <v>-</v>
      </c>
      <c r="FE11" s="95">
        <f>昭島市!M45</f>
        <v>42650080</v>
      </c>
      <c r="FF11" s="97">
        <f>昭島市!U45</f>
        <v>100</v>
      </c>
      <c r="FG11" s="95">
        <f>昭島市!Y45</f>
        <v>21249983</v>
      </c>
      <c r="FH11" s="97">
        <f>昭島市!AG45</f>
        <v>100</v>
      </c>
      <c r="FI11" s="95">
        <f>昭島市!AW16</f>
        <v>17713647</v>
      </c>
      <c r="FJ11" s="97">
        <f>昭島市!BF16</f>
        <v>92.1</v>
      </c>
      <c r="FK11" s="95">
        <f>昭島市!BJ16</f>
        <v>121883</v>
      </c>
      <c r="FL11" s="95">
        <f>昭島市!AW17</f>
        <v>17713647</v>
      </c>
      <c r="FM11" s="97">
        <f>昭島市!BF17</f>
        <v>92.1</v>
      </c>
      <c r="FN11" s="95">
        <f>昭島市!BJ17</f>
        <v>121883</v>
      </c>
      <c r="FO11" s="95">
        <f>昭島市!AW18</f>
        <v>8265902</v>
      </c>
      <c r="FP11" s="97">
        <f>昭島市!BF18</f>
        <v>43</v>
      </c>
      <c r="FQ11" s="95">
        <f>昭島市!BJ18</f>
        <v>121883</v>
      </c>
      <c r="FR11" s="95">
        <f>昭島市!AW19</f>
        <v>175429</v>
      </c>
      <c r="FS11" s="97">
        <f>昭島市!BF19</f>
        <v>0.9</v>
      </c>
      <c r="FT11" s="95" t="str">
        <f>昭島市!BJ19</f>
        <v>-</v>
      </c>
      <c r="FU11" s="95">
        <f>昭島市!AW20</f>
        <v>6805180</v>
      </c>
      <c r="FV11" s="97">
        <f>昭島市!BF20</f>
        <v>35.4</v>
      </c>
      <c r="FW11" s="95" t="str">
        <f>昭島市!BJ20</f>
        <v>-</v>
      </c>
      <c r="FX11" s="95">
        <f>昭島市!AW21</f>
        <v>346667</v>
      </c>
      <c r="FY11" s="97">
        <f>昭島市!BF21</f>
        <v>1.8</v>
      </c>
      <c r="FZ11" s="95" t="str">
        <f>昭島市!BJ21</f>
        <v>-</v>
      </c>
      <c r="GA11" s="95">
        <f>昭島市!AW22</f>
        <v>938626</v>
      </c>
      <c r="GB11" s="97">
        <f>昭島市!BF22</f>
        <v>4.9000000000000004</v>
      </c>
      <c r="GC11" s="95">
        <f>昭島市!BJ22</f>
        <v>121883</v>
      </c>
      <c r="GD11" s="95">
        <f>昭島市!AW23</f>
        <v>8580714</v>
      </c>
      <c r="GE11" s="97">
        <f>昭島市!BF23</f>
        <v>44.6</v>
      </c>
      <c r="GF11" s="95" t="str">
        <f>昭島市!BJ23</f>
        <v>-</v>
      </c>
      <c r="GG11" s="95">
        <f>昭島市!AW24</f>
        <v>8300737</v>
      </c>
      <c r="GH11" s="97">
        <f>昭島市!BF24</f>
        <v>43.1</v>
      </c>
      <c r="GI11" s="95" t="str">
        <f>昭島市!BJ24</f>
        <v>-</v>
      </c>
      <c r="GJ11" s="95">
        <f>昭島市!AW25</f>
        <v>117720</v>
      </c>
      <c r="GK11" s="97">
        <f>昭島市!BF25</f>
        <v>0.6</v>
      </c>
      <c r="GL11" s="95" t="str">
        <f>昭島市!BJ25</f>
        <v>-</v>
      </c>
      <c r="GM11" s="95">
        <f>昭島市!AW26</f>
        <v>749311</v>
      </c>
      <c r="GN11" s="97">
        <f>昭島市!BF26</f>
        <v>3.9</v>
      </c>
      <c r="GO11" s="95" t="str">
        <f>昭島市!BJ26</f>
        <v>-</v>
      </c>
      <c r="GP11" s="95" t="str">
        <f>昭島市!AW27</f>
        <v>-</v>
      </c>
      <c r="GQ11" s="97" t="str">
        <f>昭島市!BF27</f>
        <v>-</v>
      </c>
      <c r="GR11" s="95" t="str">
        <f>昭島市!BJ27</f>
        <v>-</v>
      </c>
      <c r="GS11" s="95" t="str">
        <f>昭島市!AW28</f>
        <v>-</v>
      </c>
      <c r="GT11" s="97" t="str">
        <f>昭島市!BF28</f>
        <v>-</v>
      </c>
      <c r="GU11" s="95" t="str">
        <f>昭島市!BJ28</f>
        <v>-</v>
      </c>
      <c r="GV11" s="95" t="str">
        <f>昭島市!AW29</f>
        <v>-</v>
      </c>
      <c r="GW11" s="97" t="str">
        <f>昭島市!BF29</f>
        <v>-</v>
      </c>
      <c r="GX11" s="95" t="str">
        <f>昭島市!BJ29</f>
        <v>-</v>
      </c>
      <c r="GY11" s="95">
        <f>昭島市!AW30</f>
        <v>1525581</v>
      </c>
      <c r="GZ11" s="97">
        <f>昭島市!BF30</f>
        <v>7.9</v>
      </c>
      <c r="HA11" s="95" t="str">
        <f>昭島市!BJ30</f>
        <v>-</v>
      </c>
      <c r="HB11" s="95">
        <f>昭島市!AW31</f>
        <v>1525581</v>
      </c>
      <c r="HC11" s="97">
        <f>昭島市!BF31</f>
        <v>7.9</v>
      </c>
      <c r="HD11" s="95" t="str">
        <f>昭島市!BJ31</f>
        <v>-</v>
      </c>
      <c r="HE11" s="95" t="str">
        <f>昭島市!AW32</f>
        <v>-</v>
      </c>
      <c r="HF11" s="97" t="str">
        <f>昭島市!BF32</f>
        <v>-</v>
      </c>
      <c r="HG11" s="95" t="str">
        <f>昭島市!BJ32</f>
        <v>-</v>
      </c>
      <c r="HH11" s="95" t="str">
        <f>昭島市!AW33</f>
        <v>-</v>
      </c>
      <c r="HI11" s="97" t="str">
        <f>昭島市!BF33</f>
        <v>-</v>
      </c>
      <c r="HJ11" s="95" t="str">
        <f>昭島市!BJ33</f>
        <v>-</v>
      </c>
      <c r="HK11" s="95">
        <f>昭島市!AW34</f>
        <v>1525581</v>
      </c>
      <c r="HL11" s="97">
        <f>昭島市!BF34</f>
        <v>7.9</v>
      </c>
      <c r="HM11" s="95" t="str">
        <f>昭島市!BJ34</f>
        <v>-</v>
      </c>
      <c r="HN11" s="95" t="str">
        <f>昭島市!AW35</f>
        <v>-</v>
      </c>
      <c r="HO11" s="97" t="str">
        <f>昭島市!BF35</f>
        <v>-</v>
      </c>
      <c r="HP11" s="95" t="str">
        <f>昭島市!BJ35</f>
        <v>-</v>
      </c>
      <c r="HQ11" s="95" t="str">
        <f>昭島市!AW36</f>
        <v>-</v>
      </c>
      <c r="HR11" s="97" t="str">
        <f>昭島市!BF36</f>
        <v>-</v>
      </c>
      <c r="HS11" s="95" t="str">
        <f>昭島市!BJ36</f>
        <v>-</v>
      </c>
      <c r="HT11" s="95" t="str">
        <f>昭島市!AW37</f>
        <v>-</v>
      </c>
      <c r="HU11" s="97" t="str">
        <f>昭島市!BF37</f>
        <v>-</v>
      </c>
      <c r="HV11" s="95" t="str">
        <f>昭島市!BJ37</f>
        <v>-</v>
      </c>
      <c r="HW11" s="95">
        <f>昭島市!AW38</f>
        <v>19239228</v>
      </c>
      <c r="HX11" s="97">
        <f>昭島市!BF38</f>
        <v>100</v>
      </c>
      <c r="HY11" s="95">
        <f>昭島市!BJ38</f>
        <v>121883</v>
      </c>
      <c r="HZ11" s="95" t="str">
        <f>昭島市!BV14</f>
        <v>×</v>
      </c>
      <c r="IA11" s="95" t="str">
        <f>昭島市!BV15</f>
        <v>×</v>
      </c>
      <c r="IB11" s="95" t="str">
        <f>昭島市!BV16</f>
        <v>×</v>
      </c>
      <c r="IC11" s="95" t="str">
        <f>昭島市!BV17</f>
        <v>×</v>
      </c>
      <c r="ID11" s="95" t="str">
        <f>昭島市!BV18</f>
        <v>×</v>
      </c>
      <c r="IE11" s="95" t="str">
        <f>昭島市!BV19</f>
        <v>×</v>
      </c>
      <c r="IF11" s="95" t="str">
        <f>昭島市!BV20</f>
        <v>×</v>
      </c>
      <c r="IG11" s="95" t="str">
        <f>昭島市!BV21</f>
        <v>×</v>
      </c>
      <c r="IH11" s="95" t="str">
        <f>昭島市!BV22</f>
        <v>×</v>
      </c>
      <c r="II11" s="95" t="str">
        <f>昭島市!BV23</f>
        <v>×</v>
      </c>
      <c r="IJ11" s="95" t="str">
        <f>昭島市!BV24</f>
        <v>○</v>
      </c>
      <c r="IK11" s="95" t="str">
        <f>昭島市!BV25</f>
        <v>×</v>
      </c>
      <c r="IL11" s="105">
        <f>昭島市!CO11</f>
        <v>42650080</v>
      </c>
      <c r="IM11" s="105">
        <f>昭島市!CY11</f>
        <v>43841958</v>
      </c>
      <c r="IN11" s="105">
        <f>昭島市!CO12</f>
        <v>41291360</v>
      </c>
      <c r="IO11" s="105">
        <f>昭島市!CY12</f>
        <v>42505442</v>
      </c>
      <c r="IP11" s="105">
        <f>昭島市!CO13</f>
        <v>1358720</v>
      </c>
      <c r="IQ11" s="105">
        <f>昭島市!CY13</f>
        <v>1336516</v>
      </c>
      <c r="IR11" s="105">
        <f>昭島市!CO14</f>
        <v>23174</v>
      </c>
      <c r="IS11" s="105">
        <f>昭島市!CY14</f>
        <v>247904</v>
      </c>
      <c r="IT11" s="105">
        <f>昭島市!CO15</f>
        <v>1335546</v>
      </c>
      <c r="IU11" s="105">
        <f>昭島市!CY15</f>
        <v>1088612</v>
      </c>
      <c r="IV11" s="105">
        <f>昭島市!CO16</f>
        <v>246934</v>
      </c>
      <c r="IW11" s="105">
        <f>昭島市!CY16</f>
        <v>94887</v>
      </c>
      <c r="IX11" s="105">
        <f>昭島市!CO17</f>
        <v>547985</v>
      </c>
      <c r="IY11" s="105">
        <f>昭島市!CY17</f>
        <v>2760</v>
      </c>
      <c r="IZ11" s="105" t="str">
        <f>昭島市!CO18</f>
        <v>-</v>
      </c>
      <c r="JA11" s="105">
        <f>昭島市!CY18</f>
        <v>8167</v>
      </c>
      <c r="JB11" s="105" t="str">
        <f>昭島市!CO19</f>
        <v>-</v>
      </c>
      <c r="JC11" s="105">
        <f>昭島市!CY19</f>
        <v>500000</v>
      </c>
      <c r="JD11" s="105">
        <f>昭島市!CO20</f>
        <v>794919</v>
      </c>
      <c r="JE11" s="105">
        <f>昭島市!CY20</f>
        <v>-394186</v>
      </c>
      <c r="JF11" s="95">
        <f>昭島市!CO23</f>
        <v>550</v>
      </c>
      <c r="JG11" s="95">
        <f>昭島市!CT23</f>
        <v>1756700</v>
      </c>
      <c r="JH11" s="95">
        <f>昭島市!CZ23</f>
        <v>3194</v>
      </c>
      <c r="JI11" s="95" t="str">
        <f>昭島市!CO24</f>
        <v>-</v>
      </c>
      <c r="JJ11" s="95" t="str">
        <f>昭島市!CT24</f>
        <v>-</v>
      </c>
      <c r="JK11" s="95" t="str">
        <f>昭島市!CZ24</f>
        <v>-</v>
      </c>
      <c r="JL11" s="95">
        <f>昭島市!CO25</f>
        <v>64</v>
      </c>
      <c r="JM11" s="95">
        <f>昭島市!CT25</f>
        <v>210176</v>
      </c>
      <c r="JN11" s="95">
        <f>昭島市!CZ25</f>
        <v>3284</v>
      </c>
      <c r="JO11" s="95">
        <f>昭島市!CO26</f>
        <v>3</v>
      </c>
      <c r="JP11" s="95">
        <f>昭島市!CT26</f>
        <v>11650</v>
      </c>
      <c r="JQ11" s="95">
        <f>昭島市!CZ26</f>
        <v>3883</v>
      </c>
      <c r="JR11" s="95" t="str">
        <f>昭島市!CO27</f>
        <v>-</v>
      </c>
      <c r="JS11" s="95" t="str">
        <f>昭島市!CT27</f>
        <v>-</v>
      </c>
      <c r="JT11" s="95" t="str">
        <f>昭島市!CZ27</f>
        <v>-</v>
      </c>
      <c r="JU11" s="95">
        <f>昭島市!CO28</f>
        <v>560</v>
      </c>
      <c r="JV11" s="95">
        <f>昭島市!CT28</f>
        <v>1804633</v>
      </c>
      <c r="JW11" s="95">
        <f>昭島市!CZ28</f>
        <v>3223</v>
      </c>
      <c r="JX11" s="97">
        <f>昭島市!CO29</f>
        <v>99.7</v>
      </c>
      <c r="JY11" s="95" t="str">
        <f>昭島市!BV32</f>
        <v>×</v>
      </c>
      <c r="JZ11" s="95" t="str">
        <f>昭島市!BV33</f>
        <v>×</v>
      </c>
      <c r="KA11" s="95" t="str">
        <f>昭島市!BV34</f>
        <v>×</v>
      </c>
      <c r="KB11" s="95" t="str">
        <f>昭島市!BV35</f>
        <v>×</v>
      </c>
      <c r="KC11" s="95" t="str">
        <f>昭島市!BV36</f>
        <v>×</v>
      </c>
      <c r="KD11" s="95" t="str">
        <f>昭島市!BV37</f>
        <v>×</v>
      </c>
      <c r="KE11" s="95" t="str">
        <f>昭島市!BV38</f>
        <v>×</v>
      </c>
      <c r="KF11" s="95" t="str">
        <f>昭島市!CC32</f>
        <v>×</v>
      </c>
      <c r="KG11" s="95" t="str">
        <f>昭島市!CC33</f>
        <v>○</v>
      </c>
      <c r="KH11" s="95" t="str">
        <f>昭島市!CC34</f>
        <v>○</v>
      </c>
      <c r="KI11" s="95" t="str">
        <f>昭島市!CC35</f>
        <v>×</v>
      </c>
      <c r="KJ11" s="95" t="str">
        <f>昭島市!CC36</f>
        <v>×</v>
      </c>
      <c r="KK11" s="95" t="str">
        <f>昭島市!CC37</f>
        <v>×</v>
      </c>
      <c r="KL11" s="95" t="str">
        <f>昭島市!CC38</f>
        <v>○</v>
      </c>
      <c r="KM11" s="95">
        <f>昭島市!CO32</f>
        <v>1</v>
      </c>
      <c r="KN11" s="95" t="str">
        <f>昭島市!CT32</f>
        <v>26.04.01</v>
      </c>
      <c r="KO11" s="95">
        <f>昭島市!CZ32</f>
        <v>10000</v>
      </c>
      <c r="KP11" s="95">
        <f>昭島市!CO33</f>
        <v>2</v>
      </c>
      <c r="KQ11" s="95" t="str">
        <f>昭島市!CT33</f>
        <v>26.04.01</v>
      </c>
      <c r="KR11" s="95">
        <f>昭島市!CZ33</f>
        <v>8150</v>
      </c>
      <c r="KS11" s="95">
        <f>昭島市!CO34</f>
        <v>1</v>
      </c>
      <c r="KT11" s="95" t="str">
        <f>昭島市!CT34</f>
        <v>28.04.01</v>
      </c>
      <c r="KU11" s="95">
        <f>昭島市!CZ34</f>
        <v>8100</v>
      </c>
      <c r="KV11" s="95">
        <f>昭島市!CO35</f>
        <v>1</v>
      </c>
      <c r="KW11" s="95" t="str">
        <f>昭島市!CT35</f>
        <v>10.04.01</v>
      </c>
      <c r="KX11" s="95">
        <f>昭島市!CZ35</f>
        <v>6100</v>
      </c>
      <c r="KY11" s="95">
        <f>昭島市!CO36</f>
        <v>1</v>
      </c>
      <c r="KZ11" s="95" t="str">
        <f>昭島市!CT36</f>
        <v>10.04.01</v>
      </c>
      <c r="LA11" s="95">
        <f>昭島市!CZ36</f>
        <v>5500</v>
      </c>
      <c r="LB11" s="95">
        <f>昭島市!CO37</f>
        <v>20</v>
      </c>
      <c r="LC11" s="95" t="str">
        <f>昭島市!CT37</f>
        <v>10.04.01</v>
      </c>
      <c r="LD11" s="95">
        <f>昭島市!CZ37</f>
        <v>5300</v>
      </c>
      <c r="LE11" s="95">
        <f>昭島市!M49</f>
        <v>5525393</v>
      </c>
      <c r="LF11" s="95">
        <f>昭島市!M50</f>
        <v>3578300</v>
      </c>
      <c r="LG11" s="95">
        <f>昭島市!M51</f>
        <v>14926991</v>
      </c>
      <c r="LH11" s="95">
        <f>昭島市!M52</f>
        <v>2125858</v>
      </c>
      <c r="LI11" s="95">
        <f>昭島市!M53</f>
        <v>1964180</v>
      </c>
      <c r="LJ11" s="95">
        <f>昭島市!M54</f>
        <v>161625</v>
      </c>
      <c r="LK11" s="95">
        <f>昭島市!M55</f>
        <v>53</v>
      </c>
      <c r="LL11" s="95">
        <f>昭島市!M56</f>
        <v>22578242</v>
      </c>
      <c r="LM11" s="95">
        <f>昭島市!M57</f>
        <v>6070112</v>
      </c>
      <c r="LN11" s="95">
        <f>昭島市!M58</f>
        <v>266740</v>
      </c>
      <c r="LO11" s="95">
        <f>昭島市!M59</f>
        <v>3274842</v>
      </c>
      <c r="LP11" s="95">
        <f>昭島市!M60</f>
        <v>355821</v>
      </c>
      <c r="LQ11" s="95">
        <f>昭島市!M61</f>
        <v>4496216</v>
      </c>
      <c r="LR11" s="95">
        <f>昭島市!M62</f>
        <v>963165</v>
      </c>
      <c r="LS11" s="95">
        <f>昭島市!M63</f>
        <v>6000</v>
      </c>
      <c r="LT11" s="95" t="str">
        <f>昭島市!M64</f>
        <v>-</v>
      </c>
      <c r="LU11" s="95">
        <f>昭島市!M65</f>
        <v>3636043</v>
      </c>
      <c r="LV11" s="95">
        <f>昭島市!M66</f>
        <v>109188</v>
      </c>
      <c r="LW11" s="95">
        <f>昭島市!M67</f>
        <v>3629974</v>
      </c>
      <c r="LX11" s="95">
        <f>昭島市!M68</f>
        <v>1819915</v>
      </c>
      <c r="LY11" s="95">
        <f>昭島市!M69</f>
        <v>1810059</v>
      </c>
      <c r="LZ11" s="95">
        <f>昭島市!M70</f>
        <v>6069</v>
      </c>
      <c r="MA11" s="95" t="str">
        <f>昭島市!M71</f>
        <v>-</v>
      </c>
      <c r="MB11" s="95">
        <f>昭島市!M72</f>
        <v>41291360</v>
      </c>
      <c r="MC11" s="97">
        <f>昭島市!U49</f>
        <v>13.4</v>
      </c>
      <c r="MD11" s="97">
        <f>昭島市!U50</f>
        <v>8.6999999999999993</v>
      </c>
      <c r="ME11" s="97">
        <f>昭島市!U51</f>
        <v>36.200000000000003</v>
      </c>
      <c r="MF11" s="97">
        <f>昭島市!U52</f>
        <v>5.0999999999999996</v>
      </c>
      <c r="MG11" s="97">
        <f>昭島市!U53</f>
        <v>4.8</v>
      </c>
      <c r="MH11" s="97">
        <f>昭島市!U54</f>
        <v>0.4</v>
      </c>
      <c r="MI11" s="97">
        <f>昭島市!U55</f>
        <v>0</v>
      </c>
      <c r="MJ11" s="97">
        <f>昭島市!U56</f>
        <v>54.7</v>
      </c>
      <c r="MK11" s="97">
        <f>昭島市!U57</f>
        <v>14.7</v>
      </c>
      <c r="ML11" s="97">
        <f>昭島市!U58</f>
        <v>0.6</v>
      </c>
      <c r="MM11" s="97">
        <f>昭島市!U59</f>
        <v>7.9</v>
      </c>
      <c r="MN11" s="97">
        <f>昭島市!U60</f>
        <v>0.9</v>
      </c>
      <c r="MO11" s="97">
        <f>昭島市!U61</f>
        <v>10.9</v>
      </c>
      <c r="MP11" s="97">
        <f>昭島市!U62</f>
        <v>2.2999999999999998</v>
      </c>
      <c r="MQ11" s="97">
        <f>昭島市!U63</f>
        <v>0</v>
      </c>
      <c r="MR11" s="97" t="str">
        <f>昭島市!U64</f>
        <v>-</v>
      </c>
      <c r="MS11" s="97">
        <f>昭島市!U65</f>
        <v>8.8000000000000007</v>
      </c>
      <c r="MT11" s="97">
        <f>昭島市!U66</f>
        <v>0.3</v>
      </c>
      <c r="MU11" s="97">
        <f>昭島市!U67</f>
        <v>8.8000000000000007</v>
      </c>
      <c r="MV11" s="97">
        <f>昭島市!U68</f>
        <v>4.4000000000000004</v>
      </c>
      <c r="MW11" s="97">
        <f>昭島市!U69</f>
        <v>4.4000000000000004</v>
      </c>
      <c r="MX11" s="97">
        <f>昭島市!U70</f>
        <v>0</v>
      </c>
      <c r="MY11" s="97" t="str">
        <f>昭島市!U71</f>
        <v>-</v>
      </c>
      <c r="MZ11" s="97">
        <f>昭島市!U72</f>
        <v>100</v>
      </c>
      <c r="NA11" s="95">
        <f>昭島市!Y49</f>
        <v>5140886</v>
      </c>
      <c r="NB11" s="95">
        <f>昭島市!Y50</f>
        <v>3268319</v>
      </c>
      <c r="NC11" s="95">
        <f>昭島市!Y51</f>
        <v>3908147</v>
      </c>
      <c r="ND11" s="95">
        <f>昭島市!Y52</f>
        <v>2125858</v>
      </c>
      <c r="NE11" s="95">
        <f>昭島市!Y53</f>
        <v>1964180</v>
      </c>
      <c r="NF11" s="95">
        <f>昭島市!Y54</f>
        <v>161625</v>
      </c>
      <c r="NG11" s="95">
        <f>昭島市!Y55</f>
        <v>53</v>
      </c>
      <c r="NH11" s="95">
        <f>昭島市!Y56</f>
        <v>11174891</v>
      </c>
      <c r="NI11" s="95">
        <f>昭島市!Y57</f>
        <v>4408363</v>
      </c>
      <c r="NJ11" s="95">
        <f>昭島市!Y58</f>
        <v>240706</v>
      </c>
      <c r="NK11" s="95">
        <f>昭島市!Y59</f>
        <v>2701635</v>
      </c>
      <c r="NL11" s="95">
        <f>昭島市!Y60</f>
        <v>355821</v>
      </c>
      <c r="NM11" s="95">
        <f>昭島市!Y61</f>
        <v>4000483</v>
      </c>
      <c r="NN11" s="95">
        <f>昭島市!Y62</f>
        <v>903280</v>
      </c>
      <c r="NO11" s="95" t="str">
        <f>昭島市!Y63</f>
        <v>-</v>
      </c>
      <c r="NP11" s="95" t="str">
        <f>昭島市!Y64</f>
        <v>-</v>
      </c>
      <c r="NQ11" s="95">
        <f>昭島市!Y65</f>
        <v>611186</v>
      </c>
      <c r="NR11" s="95">
        <f>昭島市!Y66</f>
        <v>109188</v>
      </c>
      <c r="NS11" s="95">
        <f>昭島市!Y67</f>
        <v>609117</v>
      </c>
      <c r="NT11" s="95">
        <f>昭島市!Y68</f>
        <v>43605</v>
      </c>
      <c r="NU11" s="95">
        <f>昭島市!Y69</f>
        <v>565512</v>
      </c>
      <c r="NV11" s="95">
        <f>昭島市!Y70</f>
        <v>2069</v>
      </c>
      <c r="NW11" s="95" t="str">
        <f>昭島市!Y71</f>
        <v>-</v>
      </c>
      <c r="NX11" s="95">
        <f>昭島市!Y72</f>
        <v>24040544</v>
      </c>
      <c r="NY11" s="95">
        <f>昭島市!AG49</f>
        <v>5126530</v>
      </c>
      <c r="NZ11" s="95" t="str">
        <f>昭島市!AG50</f>
        <v>-</v>
      </c>
      <c r="OA11" s="95">
        <f>昭島市!AG51</f>
        <v>3905745</v>
      </c>
      <c r="OB11" s="95">
        <f>昭島市!AG52</f>
        <v>2125858</v>
      </c>
      <c r="OC11" s="95">
        <f>昭島市!AG53</f>
        <v>1964180</v>
      </c>
      <c r="OD11" s="95">
        <f>昭島市!AG54</f>
        <v>161625</v>
      </c>
      <c r="OE11" s="95">
        <f>昭島市!AG55</f>
        <v>53</v>
      </c>
      <c r="OF11" s="95">
        <f>昭島市!AG56</f>
        <v>11158133</v>
      </c>
      <c r="OG11" s="95">
        <f>昭島市!AG57</f>
        <v>3868062</v>
      </c>
      <c r="OH11" s="95">
        <f>昭島市!AG58</f>
        <v>240706</v>
      </c>
      <c r="OI11" s="95">
        <f>昭島市!AG59</f>
        <v>2176318</v>
      </c>
      <c r="OJ11" s="95">
        <f>昭島市!AG60</f>
        <v>327475</v>
      </c>
      <c r="OK11" s="95">
        <f>昭島市!AG61</f>
        <v>2900713</v>
      </c>
      <c r="OL11" s="95" t="str">
        <f>昭島市!AG62</f>
        <v>-</v>
      </c>
      <c r="OM11" s="95" t="str">
        <f>昭島市!AG63</f>
        <v>-</v>
      </c>
      <c r="ON11" s="114">
        <f>昭島市!AG64</f>
        <v>0</v>
      </c>
      <c r="OO11" s="114">
        <f>昭島市!AG65</f>
        <v>0</v>
      </c>
      <c r="OP11" s="114">
        <f>昭島市!AG66</f>
        <v>0</v>
      </c>
      <c r="OQ11" s="114">
        <f>昭島市!AG67</f>
        <v>0</v>
      </c>
      <c r="OR11" s="114">
        <f>昭島市!AG68</f>
        <v>0</v>
      </c>
      <c r="OS11" s="114">
        <f>昭島市!AG69</f>
        <v>0</v>
      </c>
      <c r="OT11" s="114">
        <f>昭島市!AG70</f>
        <v>0</v>
      </c>
      <c r="OU11" s="114">
        <f>昭島市!AG71</f>
        <v>0</v>
      </c>
      <c r="OV11" s="114">
        <f>昭島市!AG70</f>
        <v>0</v>
      </c>
      <c r="OW11" s="97">
        <f>昭島市!AQ49</f>
        <v>23.4</v>
      </c>
      <c r="OX11" s="97" t="str">
        <f>昭島市!AQ50</f>
        <v>-</v>
      </c>
      <c r="OY11" s="97">
        <f>昭島市!AQ51</f>
        <v>17.8</v>
      </c>
      <c r="OZ11" s="97">
        <f>昭島市!AQ52</f>
        <v>9.6999999999999993</v>
      </c>
      <c r="PA11" s="97">
        <f>昭島市!AQ53</f>
        <v>9</v>
      </c>
      <c r="PB11" s="97">
        <f>昭島市!AQ54</f>
        <v>0.7</v>
      </c>
      <c r="PC11" s="97">
        <f>昭島市!AQ55</f>
        <v>0</v>
      </c>
      <c r="PD11" s="97">
        <f>昭島市!AQ56</f>
        <v>50.9</v>
      </c>
      <c r="PE11" s="97">
        <f>昭島市!AQ57</f>
        <v>17.600000000000001</v>
      </c>
      <c r="PF11" s="97">
        <f>昭島市!AQ58</f>
        <v>1.1000000000000001</v>
      </c>
      <c r="PG11" s="97">
        <f>昭島市!AQ59</f>
        <v>9.9</v>
      </c>
      <c r="PH11" s="97">
        <f>昭島市!AQ60</f>
        <v>1.5</v>
      </c>
      <c r="PI11" s="97">
        <f>昭島市!AQ61</f>
        <v>13.2</v>
      </c>
      <c r="PJ11" s="97" t="str">
        <f>昭島市!AQ62</f>
        <v>-</v>
      </c>
      <c r="PK11" s="97" t="str">
        <f>昭島市!AQ63</f>
        <v>-</v>
      </c>
      <c r="PL11" s="113">
        <f>昭島市!AQ64</f>
        <v>0</v>
      </c>
      <c r="PM11" s="113">
        <f>昭島市!AQ65</f>
        <v>0</v>
      </c>
      <c r="PN11" s="113">
        <f>昭島市!AQ66</f>
        <v>0</v>
      </c>
      <c r="PO11" s="113">
        <f>昭島市!AQ67</f>
        <v>0</v>
      </c>
      <c r="PP11" s="113" t="str">
        <f>昭島市!AQ68</f>
        <v>(</v>
      </c>
      <c r="PQ11" s="113">
        <f>昭島市!AQ69</f>
        <v>0</v>
      </c>
      <c r="PR11" s="113">
        <f>昭島市!AQ70</f>
        <v>0</v>
      </c>
      <c r="PS11" s="113">
        <f>昭島市!AQ71</f>
        <v>0</v>
      </c>
      <c r="PT11" s="113">
        <f>昭島市!AQ72</f>
        <v>0</v>
      </c>
      <c r="PU11" s="95">
        <f>昭島市!AH66</f>
        <v>20343932</v>
      </c>
      <c r="PV11" s="97">
        <f>昭島市!AK68</f>
        <v>92.8</v>
      </c>
      <c r="PW11" s="97">
        <f>昭島市!AR68</f>
        <v>95.7</v>
      </c>
      <c r="PX11" s="95">
        <f>昭島市!AH72</f>
        <v>25399264</v>
      </c>
      <c r="PY11" s="95">
        <f>昭島市!BF50</f>
        <v>342116</v>
      </c>
      <c r="PZ11" s="95">
        <f>昭島市!BF51</f>
        <v>4113353</v>
      </c>
      <c r="QA11" s="95">
        <f>昭島市!BF52</f>
        <v>21028262</v>
      </c>
      <c r="QB11" s="95">
        <f>昭島市!BF53</f>
        <v>3318262</v>
      </c>
      <c r="QC11" s="95">
        <f>昭島市!BF54</f>
        <v>359838</v>
      </c>
      <c r="QD11" s="95">
        <f>昭島市!BF55</f>
        <v>37290</v>
      </c>
      <c r="QE11" s="95">
        <f>昭島市!BF56</f>
        <v>196397</v>
      </c>
      <c r="QF11" s="95">
        <f>昭島市!BF57</f>
        <v>3265663</v>
      </c>
      <c r="QG11" s="95">
        <f>昭島市!BF58</f>
        <v>1502435</v>
      </c>
      <c r="QH11" s="95">
        <f>昭島市!BF59</f>
        <v>4995817</v>
      </c>
      <c r="QI11" s="95">
        <f>昭島市!BF60</f>
        <v>6069</v>
      </c>
      <c r="QJ11" s="95">
        <f>昭島市!BF61</f>
        <v>2125858</v>
      </c>
      <c r="QK11" s="95" t="str">
        <f>昭島市!BF62</f>
        <v>-</v>
      </c>
      <c r="QL11" s="95" t="str">
        <f>昭島市!BF63</f>
        <v>-</v>
      </c>
      <c r="QM11" s="95">
        <f>昭島市!BF64</f>
        <v>41291360</v>
      </c>
      <c r="QN11" s="97">
        <f>昭島市!BM50</f>
        <v>0.8</v>
      </c>
      <c r="QO11" s="97">
        <f>昭島市!BM51</f>
        <v>10</v>
      </c>
      <c r="QP11" s="97">
        <f>昭島市!BM52</f>
        <v>50.9</v>
      </c>
      <c r="QQ11" s="97">
        <f>昭島市!BM53</f>
        <v>8</v>
      </c>
      <c r="QR11" s="97">
        <f>昭島市!BM54</f>
        <v>0.9</v>
      </c>
      <c r="QS11" s="97">
        <f>昭島市!BM55</f>
        <v>0.1</v>
      </c>
      <c r="QT11" s="97">
        <f>昭島市!BM56</f>
        <v>0.5</v>
      </c>
      <c r="QU11" s="97">
        <f>昭島市!BM57</f>
        <v>7.9</v>
      </c>
      <c r="QV11" s="97">
        <f>昭島市!BM58</f>
        <v>3.6</v>
      </c>
      <c r="QW11" s="97">
        <f>昭島市!BM59</f>
        <v>12.1</v>
      </c>
      <c r="QX11" s="97">
        <f>昭島市!BM60</f>
        <v>0</v>
      </c>
      <c r="QY11" s="97">
        <f>昭島市!BM61</f>
        <v>5.0999999999999996</v>
      </c>
      <c r="QZ11" s="97" t="str">
        <f>昭島市!BM62</f>
        <v>-</v>
      </c>
      <c r="RA11" s="97" t="str">
        <f>昭島市!BM63</f>
        <v>-</v>
      </c>
      <c r="RB11" s="97">
        <f>昭島市!BM64</f>
        <v>100</v>
      </c>
      <c r="RC11" s="95" t="str">
        <f>昭島市!BQ50</f>
        <v>-</v>
      </c>
      <c r="RD11" s="95">
        <f>昭島市!BQ51</f>
        <v>152800</v>
      </c>
      <c r="RE11" s="95">
        <f>昭島市!BQ52</f>
        <v>156443</v>
      </c>
      <c r="RF11" s="95">
        <f>昭島市!BQ53</f>
        <v>94801</v>
      </c>
      <c r="RG11" s="95" t="str">
        <f>昭島市!BQ54</f>
        <v>-</v>
      </c>
      <c r="RH11" s="95" t="str">
        <f>昭島市!BQ55</f>
        <v>-</v>
      </c>
      <c r="RI11" s="95">
        <f>昭島市!BQ56</f>
        <v>7971</v>
      </c>
      <c r="RJ11" s="95">
        <f>昭島市!BQ57</f>
        <v>1732170</v>
      </c>
      <c r="RK11" s="95">
        <f>昭島市!BQ58</f>
        <v>124214</v>
      </c>
      <c r="RL11" s="95">
        <f>昭島市!BQ59</f>
        <v>1361575</v>
      </c>
      <c r="RM11" s="95" t="str">
        <f>昭島市!BQ60</f>
        <v>-</v>
      </c>
      <c r="RN11" s="95" t="str">
        <f>昭島市!BQ61</f>
        <v>-</v>
      </c>
      <c r="RO11" s="95" t="str">
        <f>昭島市!BQ62</f>
        <v>-</v>
      </c>
      <c r="RP11" s="95" t="str">
        <f>昭島市!BQ63</f>
        <v>-</v>
      </c>
      <c r="RQ11" s="95">
        <f>昭島市!BQ64</f>
        <v>3629974</v>
      </c>
      <c r="RR11" s="95">
        <f>昭島市!BZ50</f>
        <v>342060</v>
      </c>
      <c r="RS11" s="95">
        <f>昭島市!BZ51</f>
        <v>3696281</v>
      </c>
      <c r="RT11" s="95">
        <f>昭島市!BZ52</f>
        <v>8666767</v>
      </c>
      <c r="RU11" s="95">
        <f>昭島市!BZ53</f>
        <v>2532592</v>
      </c>
      <c r="RV11" s="95">
        <f>昭島市!BZ54</f>
        <v>215895</v>
      </c>
      <c r="RW11" s="95">
        <f>昭島市!BZ55</f>
        <v>35332</v>
      </c>
      <c r="RX11" s="95">
        <f>昭島市!BZ56</f>
        <v>162059</v>
      </c>
      <c r="RY11" s="95">
        <f>昭島市!BZ57</f>
        <v>1577147</v>
      </c>
      <c r="RZ11" s="95">
        <f>昭島市!BZ58</f>
        <v>1270166</v>
      </c>
      <c r="SA11" s="95">
        <f>昭島市!BZ59</f>
        <v>3414318</v>
      </c>
      <c r="SB11" s="95">
        <f>昭島市!BZ60</f>
        <v>2069</v>
      </c>
      <c r="SC11" s="95">
        <f>昭島市!BZ61</f>
        <v>2125858</v>
      </c>
      <c r="SD11" s="95" t="str">
        <f>昭島市!BZ62</f>
        <v>-</v>
      </c>
      <c r="SE11" s="95" t="str">
        <f>昭島市!BZ63</f>
        <v>-</v>
      </c>
      <c r="SF11" s="95">
        <f>昭島市!BZ64</f>
        <v>24040544</v>
      </c>
      <c r="SG11" s="95">
        <f>昭島市!BF66</f>
        <v>4509840</v>
      </c>
      <c r="SH11" s="95">
        <f>昭島市!BF67</f>
        <v>448400</v>
      </c>
      <c r="SI11" s="95">
        <f>昭島市!BF68</f>
        <v>260140</v>
      </c>
      <c r="SJ11" s="95">
        <f>昭島市!BF69</f>
        <v>13624</v>
      </c>
      <c r="SK11" s="95" t="str">
        <f>昭島市!BF70</f>
        <v>-</v>
      </c>
      <c r="SL11" s="95">
        <f>昭島市!BF71</f>
        <v>1400000</v>
      </c>
      <c r="SM11" s="95">
        <f>昭島市!BF72</f>
        <v>2387676</v>
      </c>
      <c r="SN11" s="95">
        <f>昭島市!BZ66</f>
        <v>576698</v>
      </c>
      <c r="SO11" s="95">
        <f>昭島市!BZ67</f>
        <v>-296626</v>
      </c>
      <c r="SP11" s="95">
        <f>昭島市!BZ68</f>
        <v>16972</v>
      </c>
      <c r="SQ11" s="95">
        <f>昭島市!BZ69</f>
        <v>26305</v>
      </c>
      <c r="SR11" s="95">
        <f>昭島市!BZ70</f>
        <v>91</v>
      </c>
      <c r="SS11" s="95">
        <f>昭島市!BZ71</f>
        <v>101</v>
      </c>
      <c r="ST11" s="95">
        <f>昭島市!BZ72</f>
        <v>299</v>
      </c>
      <c r="SU11" s="95">
        <f>昭島市!CS48</f>
        <v>15960012</v>
      </c>
      <c r="SV11" s="95">
        <f>昭島市!CS49</f>
        <v>16310752</v>
      </c>
      <c r="SW11" s="95">
        <f>昭島市!CS50</f>
        <v>20478646</v>
      </c>
      <c r="SX11" s="95">
        <f>昭島市!CS51</f>
        <v>21528627</v>
      </c>
      <c r="SY11" s="98">
        <f>昭島市!CS52</f>
        <v>0.98</v>
      </c>
      <c r="SZ11" s="97">
        <f>昭島市!CS53</f>
        <v>6.2</v>
      </c>
      <c r="TA11" s="97">
        <f>昭島市!CS54</f>
        <v>8.4</v>
      </c>
      <c r="TB11" s="97" t="str">
        <f>昭島市!CS55</f>
        <v>-</v>
      </c>
      <c r="TC11" s="97" t="str">
        <f>昭島市!CS56</f>
        <v>-</v>
      </c>
      <c r="TD11" s="97">
        <f>昭島市!CS57</f>
        <v>0.2</v>
      </c>
      <c r="TE11" s="97" t="str">
        <f>昭島市!CS58</f>
        <v>-</v>
      </c>
      <c r="TF11" s="95">
        <f>昭島市!CS59</f>
        <v>3989840</v>
      </c>
      <c r="TG11" s="95">
        <f>IF(昭島市!CS60="-",0,昭島市!CS60)</f>
        <v>0</v>
      </c>
      <c r="TH11" s="95">
        <f>昭島市!CS61</f>
        <v>6625259</v>
      </c>
      <c r="TI11" s="95">
        <f>昭島市!CS62</f>
        <v>20885293</v>
      </c>
      <c r="TJ11" s="95" t="str">
        <f>昭島市!CS63</f>
        <v>-</v>
      </c>
      <c r="TK11" s="95" t="str">
        <f>昭島市!CS64</f>
        <v>-</v>
      </c>
      <c r="TL11" s="95">
        <f>昭島市!CS65</f>
        <v>1965659</v>
      </c>
      <c r="TM11" s="95" t="str">
        <f>昭島市!CS66</f>
        <v>-</v>
      </c>
      <c r="TN11" s="95">
        <f>昭島市!CS67</f>
        <v>27000</v>
      </c>
      <c r="TO11" s="95" t="str">
        <f>昭島市!CS68</f>
        <v>-</v>
      </c>
      <c r="TP11" s="95">
        <f>昭島市!DA48</f>
        <v>16294599</v>
      </c>
      <c r="TQ11" s="95">
        <f>昭島市!DA49</f>
        <v>16471391</v>
      </c>
      <c r="TR11" s="95">
        <f>昭島市!DA50</f>
        <v>20896882</v>
      </c>
      <c r="TS11" s="95">
        <f>昭島市!DA51</f>
        <v>21332884</v>
      </c>
      <c r="TT11" s="97">
        <f>昭島市!DA52</f>
        <v>0.98</v>
      </c>
      <c r="TU11" s="97">
        <f>昭島市!DA53</f>
        <v>5.0999999999999996</v>
      </c>
      <c r="TV11" s="97">
        <f>昭島市!DA54</f>
        <v>8.3000000000000007</v>
      </c>
      <c r="TW11" s="97" t="str">
        <f>昭島市!DA55</f>
        <v>-</v>
      </c>
      <c r="TX11" s="97" t="str">
        <f>昭島市!DA56</f>
        <v>-</v>
      </c>
      <c r="TY11" s="97">
        <f>昭島市!DA57</f>
        <v>0.5</v>
      </c>
      <c r="TZ11" s="97" t="str">
        <f>昭島市!DA58</f>
        <v>-</v>
      </c>
      <c r="UA11" s="95">
        <f>昭島市!DA59</f>
        <v>3441855</v>
      </c>
      <c r="UB11" s="95">
        <f>IF(昭島市!DA60="-",0,昭島市!DA60)</f>
        <v>0</v>
      </c>
      <c r="UC11" s="95">
        <f>昭島市!DA61</f>
        <v>6498636</v>
      </c>
      <c r="UD11" s="95">
        <f>昭島市!DA62</f>
        <v>21522773</v>
      </c>
      <c r="UE11" s="95">
        <f>昭島市!DA63</f>
        <v>42287</v>
      </c>
      <c r="UF11" s="95" t="str">
        <f>昭島市!DA64</f>
        <v>-</v>
      </c>
      <c r="UG11" s="95">
        <f>昭島市!DA65</f>
        <v>2087832</v>
      </c>
      <c r="UH11" s="95" t="str">
        <f>昭島市!DA66</f>
        <v>-</v>
      </c>
      <c r="UI11" s="95">
        <f>昭島市!DA67</f>
        <v>20000</v>
      </c>
      <c r="UJ11" s="95" t="str">
        <f>昭島市!DA68</f>
        <v>-</v>
      </c>
      <c r="UK11" s="97">
        <f>昭島市!CS69</f>
        <v>99.4</v>
      </c>
      <c r="UL11" s="97">
        <f>昭島市!CS71</f>
        <v>99</v>
      </c>
      <c r="UM11" s="97">
        <f>昭島市!CS72</f>
        <v>99.6</v>
      </c>
      <c r="UN11" s="97">
        <f>昭島市!CW69</f>
        <v>98</v>
      </c>
      <c r="UO11" s="97">
        <f>昭島市!CW71</f>
        <v>96.8</v>
      </c>
      <c r="UP11" s="97">
        <f>昭島市!CW72</f>
        <v>98.9</v>
      </c>
      <c r="UQ11" s="97">
        <f>昭島市!DA69</f>
        <v>99.3</v>
      </c>
      <c r="UR11" s="97">
        <f>昭島市!DA71</f>
        <v>98.9</v>
      </c>
      <c r="US11" s="98">
        <f>昭島市!DA72</f>
        <v>99.6</v>
      </c>
      <c r="UT11" s="97">
        <f>昭島市!DE69</f>
        <v>97.7</v>
      </c>
      <c r="UU11" s="97">
        <f>昭島市!DE71</f>
        <v>96.4</v>
      </c>
      <c r="UV11" s="97">
        <f>昭島市!DE72</f>
        <v>98.6</v>
      </c>
      <c r="UW11" s="286" t="str">
        <f>昭島市!M16</f>
        <v>-</v>
      </c>
      <c r="UX11" s="287" t="str">
        <f>昭島市!U16</f>
        <v>-</v>
      </c>
      <c r="UY11" s="286" t="str">
        <f>昭島市!Y16</f>
        <v>-</v>
      </c>
      <c r="UZ11" s="287" t="str">
        <f>昭島市!AG16</f>
        <v>-</v>
      </c>
      <c r="VA11" s="286" t="str">
        <f>昭島市!M17</f>
        <v>-</v>
      </c>
      <c r="VB11" s="287" t="str">
        <f>昭島市!U17</f>
        <v>-</v>
      </c>
      <c r="VC11" s="286" t="str">
        <f>昭島市!Y17</f>
        <v>-</v>
      </c>
      <c r="VD11" s="287" t="str">
        <f>昭島市!AG17</f>
        <v>-</v>
      </c>
    </row>
    <row r="12" spans="1:576" s="95" customFormat="1" ht="11.25">
      <c r="A12" s="109" t="str">
        <f>調布市!CK7</f>
        <v>調布市</v>
      </c>
      <c r="B12" s="110" t="s">
        <v>233</v>
      </c>
      <c r="C12" s="111" t="str">
        <f t="shared" si="0"/>
        <v>=調布市!ｃｓ51</v>
      </c>
      <c r="D12" s="95">
        <f>調布市!AC2</f>
        <v>229061</v>
      </c>
      <c r="E12" s="95">
        <f>調布市!AC3</f>
        <v>223593</v>
      </c>
      <c r="F12" s="125">
        <f t="shared" si="1"/>
        <v>2.4455148416989703E-2</v>
      </c>
      <c r="G12" s="98">
        <f>調布市!AC5</f>
        <v>21.58</v>
      </c>
      <c r="H12" s="95">
        <f>調布市!AC6</f>
        <v>10615</v>
      </c>
      <c r="I12" s="96">
        <f>調布市!AP4</f>
        <v>232473</v>
      </c>
      <c r="J12" s="96">
        <f>調布市!AP5</f>
        <v>229886</v>
      </c>
      <c r="K12" s="125">
        <f t="shared" si="2"/>
        <v>1.125340386104412E-2</v>
      </c>
      <c r="L12" s="96">
        <f>調布市!AX4</f>
        <v>228125</v>
      </c>
      <c r="M12" s="96">
        <f>調布市!AX5</f>
        <v>225849</v>
      </c>
      <c r="N12" s="125">
        <f t="shared" si="3"/>
        <v>1.0077529676908004E-2</v>
      </c>
      <c r="O12" s="95">
        <f>調布市!BJ6</f>
        <v>665</v>
      </c>
      <c r="P12" s="97">
        <f>調布市!BJ7</f>
        <v>0.7</v>
      </c>
      <c r="Q12" s="95">
        <f>調布市!BJ8</f>
        <v>14912</v>
      </c>
      <c r="R12" s="97">
        <f>調布市!BJ9</f>
        <v>15.6</v>
      </c>
      <c r="S12" s="95">
        <f>調布市!BJ10</f>
        <v>80115</v>
      </c>
      <c r="T12" s="97">
        <f>調布市!BJ11</f>
        <v>83.7</v>
      </c>
      <c r="U12" s="95">
        <f>調布市!BQ6</f>
        <v>620</v>
      </c>
      <c r="V12" s="97">
        <f>調布市!BQ7</f>
        <v>0.7</v>
      </c>
      <c r="W12" s="95">
        <f>調布市!BQ8</f>
        <v>14330</v>
      </c>
      <c r="X12" s="97">
        <f>調布市!BQ9</f>
        <v>15.7</v>
      </c>
      <c r="Y12" s="95">
        <f>調布市!BQ10</f>
        <v>76251</v>
      </c>
      <c r="Z12" s="97">
        <f>調布市!BQ11</f>
        <v>83.6</v>
      </c>
      <c r="AA12" s="95" t="str">
        <f>調布市!BZ5</f>
        <v>13</v>
      </c>
      <c r="AB12" s="95" t="str">
        <f>調布市!BZ7</f>
        <v>東京都</v>
      </c>
      <c r="AC12" s="95" t="str">
        <f>調布市!CK5</f>
        <v>2080</v>
      </c>
      <c r="AD12" s="95" t="str">
        <f>調布市!CK7</f>
        <v>調布市</v>
      </c>
      <c r="AE12" s="95" t="str">
        <f>調布市!DB2</f>
        <v>Ⅳ－１</v>
      </c>
      <c r="AF12" s="99">
        <f>調布市!DB5</f>
        <v>43506</v>
      </c>
      <c r="AG12" s="95">
        <f>調布市!M11</f>
        <v>45747560</v>
      </c>
      <c r="AH12" s="97">
        <f>調布市!U11</f>
        <v>50</v>
      </c>
      <c r="AI12" s="95">
        <f>調布市!Y11</f>
        <v>42453636</v>
      </c>
      <c r="AJ12" s="97">
        <f>調布市!AG11</f>
        <v>86.9</v>
      </c>
      <c r="AK12" s="95">
        <f>調布市!M12</f>
        <v>329364</v>
      </c>
      <c r="AL12" s="97">
        <f>調布市!U12</f>
        <v>0.4</v>
      </c>
      <c r="AM12" s="95">
        <f>調布市!Y12</f>
        <v>329364</v>
      </c>
      <c r="AN12" s="97">
        <f>調布市!AG12</f>
        <v>0.7</v>
      </c>
      <c r="AO12" s="95">
        <f>調布市!M13</f>
        <v>82756</v>
      </c>
      <c r="AP12" s="97">
        <f>調布市!U13</f>
        <v>0.1</v>
      </c>
      <c r="AQ12" s="95">
        <f>調布市!Y13</f>
        <v>82756</v>
      </c>
      <c r="AR12" s="97">
        <f>調布市!AG13</f>
        <v>0.2</v>
      </c>
      <c r="AS12" s="95">
        <f>調布市!M14</f>
        <v>340811</v>
      </c>
      <c r="AT12" s="97">
        <f>調布市!U14</f>
        <v>0.4</v>
      </c>
      <c r="AU12" s="95">
        <f>調布市!Y14</f>
        <v>340811</v>
      </c>
      <c r="AV12" s="97">
        <f>調布市!AG14</f>
        <v>0.7</v>
      </c>
      <c r="AW12" s="95">
        <f>調布市!M15</f>
        <v>341489</v>
      </c>
      <c r="AX12" s="97">
        <f>調布市!U15</f>
        <v>0.4</v>
      </c>
      <c r="AY12" s="95">
        <f>調布市!Y15</f>
        <v>341489</v>
      </c>
      <c r="AZ12" s="97">
        <f>調布市!AG15</f>
        <v>0.7</v>
      </c>
      <c r="BA12" s="95">
        <f>調布市!M18</f>
        <v>4651398</v>
      </c>
      <c r="BB12" s="97">
        <f>調布市!U18</f>
        <v>5.0999999999999996</v>
      </c>
      <c r="BC12" s="95">
        <f>調布市!Y18</f>
        <v>4651398</v>
      </c>
      <c r="BD12" s="97">
        <f>調布市!AG18</f>
        <v>9.5</v>
      </c>
      <c r="BE12" s="95">
        <f>調布市!M19</f>
        <v>10171</v>
      </c>
      <c r="BF12" s="97">
        <f>調布市!U19</f>
        <v>0</v>
      </c>
      <c r="BG12" s="95">
        <f>調布市!Y19</f>
        <v>10171</v>
      </c>
      <c r="BH12" s="97">
        <f>調布市!AG19</f>
        <v>0</v>
      </c>
      <c r="BI12" s="95" t="str">
        <f>調布市!M20</f>
        <v>-</v>
      </c>
      <c r="BJ12" s="97" t="str">
        <f>調布市!U20</f>
        <v>-</v>
      </c>
      <c r="BK12" s="95" t="str">
        <f>調布市!Y20</f>
        <v>-</v>
      </c>
      <c r="BL12" s="97" t="str">
        <f>調布市!AG20</f>
        <v>-</v>
      </c>
      <c r="BM12" s="95">
        <f>調布市!M21</f>
        <v>187924</v>
      </c>
      <c r="BN12" s="97">
        <f>調布市!U21</f>
        <v>0.2</v>
      </c>
      <c r="BO12" s="95">
        <f>調布市!Y21</f>
        <v>187924</v>
      </c>
      <c r="BP12" s="97">
        <f>調布市!AG21</f>
        <v>0.4</v>
      </c>
      <c r="BQ12" s="95" t="str">
        <f>調布市!M20</f>
        <v>-</v>
      </c>
      <c r="BR12" s="97" t="str">
        <f>調布市!U20</f>
        <v>-</v>
      </c>
      <c r="BS12" s="95" t="str">
        <f>調布市!Y20</f>
        <v>-</v>
      </c>
      <c r="BT12" s="97" t="str">
        <f>調布市!AG20</f>
        <v>-</v>
      </c>
      <c r="BU12" s="95">
        <f>調布市!M23</f>
        <v>169941</v>
      </c>
      <c r="BV12" s="97">
        <f>調布市!U21</f>
        <v>0.2</v>
      </c>
      <c r="BW12" s="95">
        <f>調布市!Y21</f>
        <v>187924</v>
      </c>
      <c r="BX12" s="97">
        <f>調布市!AG21</f>
        <v>0.4</v>
      </c>
      <c r="BY12" s="95">
        <f>調布市!M24</f>
        <v>55103</v>
      </c>
      <c r="BZ12" s="97">
        <f>調布市!U24</f>
        <v>0.1</v>
      </c>
      <c r="CA12" s="95" t="str">
        <f>調布市!Y24</f>
        <v>-</v>
      </c>
      <c r="CB12" s="97" t="str">
        <f>調布市!AG24</f>
        <v>-</v>
      </c>
      <c r="CC12" s="95" t="str">
        <f>調布市!M25</f>
        <v>-</v>
      </c>
      <c r="CD12" s="97" t="str">
        <f>調布市!U25</f>
        <v>-</v>
      </c>
      <c r="CE12" s="95" t="str">
        <f>調布市!Y25</f>
        <v>-</v>
      </c>
      <c r="CF12" s="97" t="str">
        <f>調布市!AG25</f>
        <v>-</v>
      </c>
      <c r="CG12" s="95">
        <f>調布市!M26</f>
        <v>54851</v>
      </c>
      <c r="CH12" s="97">
        <f>調布市!U26</f>
        <v>0.1</v>
      </c>
      <c r="CI12" s="95" t="str">
        <f>調布市!Y26</f>
        <v>-</v>
      </c>
      <c r="CJ12" s="97" t="str">
        <f>調布市!AG26</f>
        <v>-</v>
      </c>
      <c r="CK12" s="95">
        <f>調布市!M27</f>
        <v>252</v>
      </c>
      <c r="CL12" s="97">
        <f>調布市!U27</f>
        <v>0</v>
      </c>
      <c r="CM12" s="95" t="str">
        <f>調布市!Y27</f>
        <v>-</v>
      </c>
      <c r="CN12" s="97" t="str">
        <f>調布市!AG27</f>
        <v>-</v>
      </c>
      <c r="CO12" s="95">
        <f>調布市!M28</f>
        <v>51916517</v>
      </c>
      <c r="CP12" s="97">
        <f>調布市!U28</f>
        <v>56.8</v>
      </c>
      <c r="CQ12" s="95">
        <f>調布市!Y28</f>
        <v>48567490</v>
      </c>
      <c r="CR12" s="97">
        <f>調布市!AG28</f>
        <v>99.4</v>
      </c>
      <c r="CS12" s="95">
        <f>調布市!M29</f>
        <v>23070</v>
      </c>
      <c r="CT12" s="97">
        <f>調布市!U29</f>
        <v>0</v>
      </c>
      <c r="CU12" s="95">
        <f>調布市!Y29</f>
        <v>23070</v>
      </c>
      <c r="CV12" s="97">
        <f>調布市!AG29</f>
        <v>0</v>
      </c>
      <c r="CW12" s="95">
        <f>調布市!M30</f>
        <v>1250142</v>
      </c>
      <c r="CX12" s="97">
        <f>調布市!U30</f>
        <v>1.4</v>
      </c>
      <c r="CY12" s="95" t="str">
        <f>調布市!Y30</f>
        <v>-</v>
      </c>
      <c r="CZ12" s="97" t="str">
        <f>調布市!AG30</f>
        <v>-</v>
      </c>
      <c r="DA12" s="95">
        <f>調布市!M31</f>
        <v>1245430</v>
      </c>
      <c r="DB12" s="97">
        <f>調布市!U31</f>
        <v>1.4</v>
      </c>
      <c r="DC12" s="95">
        <f>調布市!Y31</f>
        <v>257516</v>
      </c>
      <c r="DD12" s="97">
        <f>調布市!AG31</f>
        <v>0.5</v>
      </c>
      <c r="DE12" s="95">
        <f>調布市!M32</f>
        <v>655743</v>
      </c>
      <c r="DF12" s="97">
        <f>調布市!U32</f>
        <v>0.7</v>
      </c>
      <c r="DG12" s="95" t="str">
        <f>調布市!Y32</f>
        <v>-</v>
      </c>
      <c r="DH12" s="97" t="str">
        <f>調布市!AG32</f>
        <v>-</v>
      </c>
      <c r="DI12" s="95">
        <f>調布市!M33</f>
        <v>14687596</v>
      </c>
      <c r="DJ12" s="97">
        <f>調布市!U33</f>
        <v>16.100000000000001</v>
      </c>
      <c r="DK12" s="95" t="str">
        <f>調布市!Y33</f>
        <v>-</v>
      </c>
      <c r="DL12" s="97" t="str">
        <f>調布市!AG33</f>
        <v>-</v>
      </c>
      <c r="DM12" s="95" t="str">
        <f>調布市!M34</f>
        <v>-</v>
      </c>
      <c r="DN12" s="97" t="str">
        <f>調布市!U34</f>
        <v>-</v>
      </c>
      <c r="DO12" s="95" t="str">
        <f>調布市!Y34</f>
        <v>-</v>
      </c>
      <c r="DP12" s="97" t="str">
        <f>調布市!AG34</f>
        <v>-</v>
      </c>
      <c r="DQ12" s="95">
        <f>調布市!M35</f>
        <v>0</v>
      </c>
      <c r="DR12" s="97">
        <f>調布市!U35</f>
        <v>0</v>
      </c>
      <c r="DS12" s="95">
        <f>調布市!Y35</f>
        <v>0</v>
      </c>
      <c r="DT12" s="97">
        <f>調布市!AG35</f>
        <v>0</v>
      </c>
      <c r="DU12" s="95">
        <f>調布市!M36</f>
        <v>11472915</v>
      </c>
      <c r="DV12" s="97">
        <f>調布市!U36</f>
        <v>12.6</v>
      </c>
      <c r="DW12" s="95" t="str">
        <f>調布市!Y36</f>
        <v>-</v>
      </c>
      <c r="DX12" s="97" t="str">
        <f>調布市!AG36</f>
        <v>-</v>
      </c>
      <c r="DY12" s="95">
        <f>調布市!M37</f>
        <v>131453</v>
      </c>
      <c r="DZ12" s="97">
        <f>調布市!U37</f>
        <v>0.1</v>
      </c>
      <c r="EA12" s="95">
        <f>調布市!Y37</f>
        <v>3716</v>
      </c>
      <c r="EB12" s="97">
        <f>調布市!AG37</f>
        <v>0</v>
      </c>
      <c r="EC12" s="95">
        <f>調布市!M38</f>
        <v>355842</v>
      </c>
      <c r="ED12" s="97">
        <f>調布市!U38</f>
        <v>0.4</v>
      </c>
      <c r="EE12" s="95" t="str">
        <f>調布市!Y38</f>
        <v>-</v>
      </c>
      <c r="EF12" s="97" t="str">
        <f>調布市!AG38</f>
        <v>-</v>
      </c>
      <c r="EG12" s="95">
        <f>調布市!M39</f>
        <v>2040613</v>
      </c>
      <c r="EH12" s="97">
        <f>調布市!U39</f>
        <v>2.2000000000000002</v>
      </c>
      <c r="EI12" s="95" t="str">
        <f>調布市!Y39</f>
        <v>-</v>
      </c>
      <c r="EJ12" s="97" t="str">
        <f>調布市!AG39</f>
        <v>-</v>
      </c>
      <c r="EK12" s="95">
        <f>調布市!M40</f>
        <v>3958463</v>
      </c>
      <c r="EL12" s="97">
        <f>調布市!U40</f>
        <v>4.3</v>
      </c>
      <c r="EM12" s="95" t="str">
        <f>調布市!Y40</f>
        <v>-</v>
      </c>
      <c r="EN12" s="97" t="str">
        <f>調布市!AG40</f>
        <v>-</v>
      </c>
      <c r="EO12" s="95">
        <f>調布市!M41</f>
        <v>446902</v>
      </c>
      <c r="EP12" s="97">
        <f>調布市!U41</f>
        <v>0.5</v>
      </c>
      <c r="EQ12" s="95">
        <f>調布市!Y41</f>
        <v>9954</v>
      </c>
      <c r="ER12" s="97">
        <f>調布市!AG41</f>
        <v>0</v>
      </c>
      <c r="ES12" s="95">
        <f>調布市!M42</f>
        <v>3223000</v>
      </c>
      <c r="ET12" s="97">
        <f>調布市!U42</f>
        <v>3.5</v>
      </c>
      <c r="EU12" s="95" t="str">
        <f>調布市!Y42</f>
        <v>-</v>
      </c>
      <c r="EV12" s="97" t="str">
        <f>調布市!AG42</f>
        <v>-</v>
      </c>
      <c r="EW12" s="95" t="str">
        <f>調布市!M43</f>
        <v>-</v>
      </c>
      <c r="EX12" s="97" t="str">
        <f>調布市!U43</f>
        <v>-</v>
      </c>
      <c r="EY12" s="95" t="str">
        <f>調布市!Y43</f>
        <v>-</v>
      </c>
      <c r="EZ12" s="97" t="str">
        <f>調布市!AG43</f>
        <v>-</v>
      </c>
      <c r="FA12" s="95" t="str">
        <f>調布市!M44</f>
        <v>-</v>
      </c>
      <c r="FB12" s="97" t="str">
        <f>調布市!U44</f>
        <v>-</v>
      </c>
      <c r="FC12" s="95" t="str">
        <f>調布市!Y44</f>
        <v>-</v>
      </c>
      <c r="FD12" s="97" t="str">
        <f>調布市!AG44</f>
        <v>-</v>
      </c>
      <c r="FE12" s="95">
        <f>調布市!M45</f>
        <v>91407686</v>
      </c>
      <c r="FF12" s="97">
        <f>調布市!U45</f>
        <v>100</v>
      </c>
      <c r="FG12" s="95">
        <f>調布市!Y45</f>
        <v>48861746</v>
      </c>
      <c r="FH12" s="97">
        <f>調布市!AG45</f>
        <v>100</v>
      </c>
      <c r="FI12" s="95">
        <f>調布市!AW16</f>
        <v>42453637</v>
      </c>
      <c r="FJ12" s="97">
        <f>調布市!BF16</f>
        <v>92.8</v>
      </c>
      <c r="FK12" s="95">
        <f>調布市!BJ16</f>
        <v>678198</v>
      </c>
      <c r="FL12" s="95">
        <f>調布市!AW17</f>
        <v>42453637</v>
      </c>
      <c r="FM12" s="97">
        <f>調布市!BF17</f>
        <v>92.8</v>
      </c>
      <c r="FN12" s="95">
        <f>調布市!BJ17</f>
        <v>678198</v>
      </c>
      <c r="FO12" s="95">
        <f>調布市!AW18</f>
        <v>24542399</v>
      </c>
      <c r="FP12" s="97">
        <f>調布市!BF18</f>
        <v>53.6</v>
      </c>
      <c r="FQ12" s="95">
        <f>調布市!BJ18</f>
        <v>678198</v>
      </c>
      <c r="FR12" s="95">
        <f>調布市!AW19</f>
        <v>427635</v>
      </c>
      <c r="FS12" s="97">
        <f>調布市!BF19</f>
        <v>0.9</v>
      </c>
      <c r="FT12" s="95" t="str">
        <f>調布市!BJ19</f>
        <v>-</v>
      </c>
      <c r="FU12" s="95">
        <f>調布市!AW20</f>
        <v>19615625</v>
      </c>
      <c r="FV12" s="97">
        <f>調布市!BF20</f>
        <v>42.9</v>
      </c>
      <c r="FW12" s="95" t="str">
        <f>調布市!BJ20</f>
        <v>-</v>
      </c>
      <c r="FX12" s="95">
        <f>調布市!AW21</f>
        <v>619434</v>
      </c>
      <c r="FY12" s="97">
        <f>調布市!BF21</f>
        <v>1.4</v>
      </c>
      <c r="FZ12" s="95" t="str">
        <f>調布市!BJ21</f>
        <v>-</v>
      </c>
      <c r="GA12" s="95">
        <f>調布市!AW22</f>
        <v>3879705</v>
      </c>
      <c r="GB12" s="97">
        <f>調布市!BF22</f>
        <v>8.5</v>
      </c>
      <c r="GC12" s="95">
        <f>調布市!BJ22</f>
        <v>678198</v>
      </c>
      <c r="GD12" s="95">
        <f>調布市!AW23</f>
        <v>16562090</v>
      </c>
      <c r="GE12" s="97">
        <f>調布市!BF23</f>
        <v>36.200000000000003</v>
      </c>
      <c r="GF12" s="95" t="str">
        <f>調布市!BJ23</f>
        <v>-</v>
      </c>
      <c r="GG12" s="95">
        <f>調布市!AW24</f>
        <v>15611048</v>
      </c>
      <c r="GH12" s="97">
        <f>調布市!BF24</f>
        <v>34.1</v>
      </c>
      <c r="GI12" s="95" t="str">
        <f>調布市!BJ24</f>
        <v>-</v>
      </c>
      <c r="GJ12" s="95">
        <f>調布市!AW25</f>
        <v>119357</v>
      </c>
      <c r="GK12" s="97">
        <f>調布市!BF25</f>
        <v>0.3</v>
      </c>
      <c r="GL12" s="95" t="str">
        <f>調布市!BJ25</f>
        <v>-</v>
      </c>
      <c r="GM12" s="95">
        <f>調布市!AW26</f>
        <v>1229791</v>
      </c>
      <c r="GN12" s="97">
        <f>調布市!BF26</f>
        <v>2.7</v>
      </c>
      <c r="GO12" s="95" t="str">
        <f>調布市!BJ26</f>
        <v>-</v>
      </c>
      <c r="GP12" s="95" t="str">
        <f>調布市!AW27</f>
        <v>-</v>
      </c>
      <c r="GQ12" s="97" t="str">
        <f>調布市!BF27</f>
        <v>-</v>
      </c>
      <c r="GR12" s="95" t="str">
        <f>調布市!BJ27</f>
        <v>-</v>
      </c>
      <c r="GS12" s="95" t="str">
        <f>調布市!AW28</f>
        <v>-</v>
      </c>
      <c r="GT12" s="97" t="str">
        <f>調布市!BF28</f>
        <v>-</v>
      </c>
      <c r="GU12" s="95" t="str">
        <f>調布市!BJ28</f>
        <v>-</v>
      </c>
      <c r="GV12" s="95" t="str">
        <f>調布市!AW29</f>
        <v>-</v>
      </c>
      <c r="GW12" s="97" t="str">
        <f>調布市!BF29</f>
        <v>-</v>
      </c>
      <c r="GX12" s="95" t="str">
        <f>調布市!BJ29</f>
        <v>-</v>
      </c>
      <c r="GY12" s="95">
        <f>調布市!AW30</f>
        <v>3293923</v>
      </c>
      <c r="GZ12" s="97">
        <f>調布市!BF30</f>
        <v>7.2</v>
      </c>
      <c r="HA12" s="95" t="str">
        <f>調布市!BJ30</f>
        <v>-</v>
      </c>
      <c r="HB12" s="95">
        <f>調布市!AW31</f>
        <v>3293923</v>
      </c>
      <c r="HC12" s="97">
        <f>調布市!BF31</f>
        <v>7.2</v>
      </c>
      <c r="HD12" s="95" t="str">
        <f>調布市!BJ31</f>
        <v>-</v>
      </c>
      <c r="HE12" s="95" t="str">
        <f>調布市!AW32</f>
        <v>-</v>
      </c>
      <c r="HF12" s="97" t="str">
        <f>調布市!BF32</f>
        <v>-</v>
      </c>
      <c r="HG12" s="95" t="str">
        <f>調布市!BJ32</f>
        <v>-</v>
      </c>
      <c r="HH12" s="95" t="str">
        <f>調布市!AW33</f>
        <v>-</v>
      </c>
      <c r="HI12" s="97" t="str">
        <f>調布市!BF33</f>
        <v>-</v>
      </c>
      <c r="HJ12" s="95" t="str">
        <f>調布市!BJ33</f>
        <v>-</v>
      </c>
      <c r="HK12" s="95">
        <f>調布市!AW34</f>
        <v>3293923</v>
      </c>
      <c r="HL12" s="97">
        <f>調布市!BF34</f>
        <v>7.2</v>
      </c>
      <c r="HM12" s="95" t="str">
        <f>調布市!BJ34</f>
        <v>-</v>
      </c>
      <c r="HN12" s="95" t="str">
        <f>調布市!AW35</f>
        <v>-</v>
      </c>
      <c r="HO12" s="97" t="str">
        <f>調布市!BF35</f>
        <v>-</v>
      </c>
      <c r="HP12" s="95" t="str">
        <f>調布市!BJ35</f>
        <v>-</v>
      </c>
      <c r="HQ12" s="95" t="str">
        <f>調布市!AW36</f>
        <v>-</v>
      </c>
      <c r="HR12" s="97" t="str">
        <f>調布市!BF36</f>
        <v>-</v>
      </c>
      <c r="HS12" s="95" t="str">
        <f>調布市!BJ36</f>
        <v>-</v>
      </c>
      <c r="HT12" s="95" t="str">
        <f>調布市!AW37</f>
        <v>-</v>
      </c>
      <c r="HU12" s="97" t="str">
        <f>調布市!BF37</f>
        <v>-</v>
      </c>
      <c r="HV12" s="95" t="str">
        <f>調布市!BJ37</f>
        <v>-</v>
      </c>
      <c r="HW12" s="95">
        <f>調布市!AW38</f>
        <v>45747560</v>
      </c>
      <c r="HX12" s="97">
        <f>調布市!BF38</f>
        <v>100</v>
      </c>
      <c r="HY12" s="95">
        <f>調布市!BJ38</f>
        <v>678198</v>
      </c>
      <c r="HZ12" s="95" t="str">
        <f>調布市!BV14</f>
        <v>×</v>
      </c>
      <c r="IA12" s="95" t="str">
        <f>調布市!BV15</f>
        <v>×</v>
      </c>
      <c r="IB12" s="95" t="str">
        <f>調布市!BV16</f>
        <v>×</v>
      </c>
      <c r="IC12" s="95" t="str">
        <f>調布市!BV17</f>
        <v>×</v>
      </c>
      <c r="ID12" s="95" t="str">
        <f>調布市!BV18</f>
        <v>×</v>
      </c>
      <c r="IE12" s="95" t="str">
        <f>調布市!BV19</f>
        <v>×</v>
      </c>
      <c r="IF12" s="95" t="str">
        <f>調布市!BV20</f>
        <v>×</v>
      </c>
      <c r="IG12" s="95" t="str">
        <f>調布市!BV21</f>
        <v>×</v>
      </c>
      <c r="IH12" s="95" t="str">
        <f>調布市!BV22</f>
        <v>×</v>
      </c>
      <c r="II12" s="95" t="str">
        <f>調布市!BV23</f>
        <v>×</v>
      </c>
      <c r="IJ12" s="95" t="str">
        <f>調布市!BV24</f>
        <v>○</v>
      </c>
      <c r="IK12" s="95" t="str">
        <f>調布市!BV25</f>
        <v>○</v>
      </c>
      <c r="IL12" s="105">
        <f>調布市!CO11</f>
        <v>91407686</v>
      </c>
      <c r="IM12" s="105">
        <f>調布市!CY11</f>
        <v>89753737</v>
      </c>
      <c r="IN12" s="105">
        <f>調布市!CO12</f>
        <v>86930454</v>
      </c>
      <c r="IO12" s="105">
        <f>調布市!CY12</f>
        <v>85795274</v>
      </c>
      <c r="IP12" s="105">
        <f>調布市!CO13</f>
        <v>4477232</v>
      </c>
      <c r="IQ12" s="105">
        <f>調布市!CY13</f>
        <v>3958463</v>
      </c>
      <c r="IR12" s="105">
        <f>調布市!CO14</f>
        <v>639431</v>
      </c>
      <c r="IS12" s="105">
        <f>調布市!CY14</f>
        <v>624689</v>
      </c>
      <c r="IT12" s="105">
        <f>調布市!CO15</f>
        <v>3837801</v>
      </c>
      <c r="IU12" s="105">
        <f>調布市!CY15</f>
        <v>3333774</v>
      </c>
      <c r="IV12" s="105">
        <f>調布市!CO16</f>
        <v>504027</v>
      </c>
      <c r="IW12" s="105">
        <f>調布市!CY16</f>
        <v>-2030486</v>
      </c>
      <c r="IX12" s="105">
        <f>調布市!CO17</f>
        <v>1037738</v>
      </c>
      <c r="IY12" s="105">
        <f>調布市!CY17</f>
        <v>477505</v>
      </c>
      <c r="IZ12" s="105" t="str">
        <f>調布市!CO18</f>
        <v>-</v>
      </c>
      <c r="JA12" s="105" t="str">
        <f>調布市!CY18</f>
        <v>-</v>
      </c>
      <c r="JB12" s="105">
        <f>調布市!CO19</f>
        <v>470000</v>
      </c>
      <c r="JC12" s="105">
        <f>調布市!CY19</f>
        <v>630000</v>
      </c>
      <c r="JD12" s="105">
        <f>調布市!CO20</f>
        <v>1071765</v>
      </c>
      <c r="JE12" s="105">
        <f>調布市!CY20</f>
        <v>-2182981</v>
      </c>
      <c r="JF12" s="95">
        <f>調布市!CO23</f>
        <v>1185</v>
      </c>
      <c r="JG12" s="95">
        <f>調布市!CT23</f>
        <v>3681795</v>
      </c>
      <c r="JH12" s="95">
        <f>調布市!CZ23</f>
        <v>3107</v>
      </c>
      <c r="JI12" s="95" t="str">
        <f>調布市!CO24</f>
        <v>-</v>
      </c>
      <c r="JJ12" s="95" t="str">
        <f>調布市!CT24</f>
        <v>-</v>
      </c>
      <c r="JK12" s="95" t="str">
        <f>調布市!CZ24</f>
        <v>-</v>
      </c>
      <c r="JL12" s="95">
        <f>調布市!CO25</f>
        <v>93</v>
      </c>
      <c r="JM12" s="95">
        <f>調布市!CT25</f>
        <v>317316</v>
      </c>
      <c r="JN12" s="95">
        <f>調布市!CZ25</f>
        <v>3412</v>
      </c>
      <c r="JO12" s="95">
        <f>調布市!CO26</f>
        <v>3</v>
      </c>
      <c r="JP12" s="95">
        <f>調布市!CT26</f>
        <v>14071</v>
      </c>
      <c r="JQ12" s="95">
        <f>調布市!CZ26</f>
        <v>4690</v>
      </c>
      <c r="JR12" s="95" t="str">
        <f>調布市!CO27</f>
        <v>-</v>
      </c>
      <c r="JS12" s="95" t="str">
        <f>調布市!CT27</f>
        <v>-</v>
      </c>
      <c r="JT12" s="95" t="str">
        <f>調布市!CZ27</f>
        <v>-</v>
      </c>
      <c r="JU12" s="95">
        <f>調布市!CO28</f>
        <v>1182</v>
      </c>
      <c r="JV12" s="95">
        <f>調布市!CT28</f>
        <v>3677224</v>
      </c>
      <c r="JW12" s="95">
        <f>調布市!CZ28</f>
        <v>3111</v>
      </c>
      <c r="JX12" s="97">
        <f>調布市!CO29</f>
        <v>100.9</v>
      </c>
      <c r="JY12" s="95" t="str">
        <f>調布市!BV32</f>
        <v>×</v>
      </c>
      <c r="JZ12" s="95" t="str">
        <f>調布市!BV33</f>
        <v>×</v>
      </c>
      <c r="KA12" s="95" t="str">
        <f>調布市!BV34</f>
        <v>×</v>
      </c>
      <c r="KB12" s="95" t="str">
        <f>調布市!BV35</f>
        <v>×</v>
      </c>
      <c r="KC12" s="95" t="str">
        <f>調布市!BV36</f>
        <v>×</v>
      </c>
      <c r="KD12" s="95" t="str">
        <f>調布市!BV37</f>
        <v>×</v>
      </c>
      <c r="KE12" s="95" t="str">
        <f>調布市!BV38</f>
        <v>×</v>
      </c>
      <c r="KF12" s="95" t="str">
        <f>調布市!CC32</f>
        <v>×</v>
      </c>
      <c r="KG12" s="95" t="str">
        <f>調布市!CC33</f>
        <v>○</v>
      </c>
      <c r="KH12" s="95" t="str">
        <f>調布市!CC34</f>
        <v>×</v>
      </c>
      <c r="KI12" s="95" t="str">
        <f>調布市!CC35</f>
        <v>×</v>
      </c>
      <c r="KJ12" s="95" t="str">
        <f>調布市!CC36</f>
        <v>×</v>
      </c>
      <c r="KK12" s="95" t="str">
        <f>調布市!CC37</f>
        <v>×</v>
      </c>
      <c r="KL12" s="95" t="str">
        <f>調布市!CC38</f>
        <v>○</v>
      </c>
      <c r="KM12" s="95">
        <f>調布市!CO32</f>
        <v>1</v>
      </c>
      <c r="KN12" s="95" t="str">
        <f>調布市!CT32</f>
        <v>24.04.01</v>
      </c>
      <c r="KO12" s="95">
        <f>調布市!CZ32</f>
        <v>10350</v>
      </c>
      <c r="KP12" s="95">
        <f>調布市!CO33</f>
        <v>2</v>
      </c>
      <c r="KQ12" s="95" t="str">
        <f>調布市!CT33</f>
        <v>24.04.01</v>
      </c>
      <c r="KR12" s="95">
        <f>調布市!CZ33</f>
        <v>8950</v>
      </c>
      <c r="KS12" s="95">
        <f>調布市!CO34</f>
        <v>1</v>
      </c>
      <c r="KT12" s="95" t="str">
        <f>調布市!CT34</f>
        <v>28.10.01</v>
      </c>
      <c r="KU12" s="95">
        <f>調布市!CZ34</f>
        <v>8300</v>
      </c>
      <c r="KV12" s="95">
        <f>調布市!CO35</f>
        <v>1</v>
      </c>
      <c r="KW12" s="95" t="str">
        <f>調布市!CT35</f>
        <v xml:space="preserve"> 7.12.01</v>
      </c>
      <c r="KX12" s="95">
        <f>調布市!CZ35</f>
        <v>6400</v>
      </c>
      <c r="KY12" s="95">
        <f>調布市!CO36</f>
        <v>1</v>
      </c>
      <c r="KZ12" s="95" t="str">
        <f>調布市!CT36</f>
        <v xml:space="preserve"> 7.12.01</v>
      </c>
      <c r="LA12" s="95">
        <f>調布市!CZ36</f>
        <v>5800</v>
      </c>
      <c r="LB12" s="95">
        <f>調布市!CO37</f>
        <v>26</v>
      </c>
      <c r="LC12" s="95" t="str">
        <f>調布市!CT37</f>
        <v xml:space="preserve"> 7.12.01</v>
      </c>
      <c r="LD12" s="95">
        <f>調布市!CZ37</f>
        <v>5500</v>
      </c>
      <c r="LE12" s="95">
        <f>調布市!M49</f>
        <v>11739892</v>
      </c>
      <c r="LF12" s="95">
        <f>調布市!M50</f>
        <v>7537892</v>
      </c>
      <c r="LG12" s="95">
        <f>調布市!M51</f>
        <v>23173170</v>
      </c>
      <c r="LH12" s="95">
        <f>調布市!M52</f>
        <v>3643529</v>
      </c>
      <c r="LI12" s="95">
        <f>調布市!M53</f>
        <v>3308936</v>
      </c>
      <c r="LJ12" s="95">
        <f>調布市!M54</f>
        <v>334589</v>
      </c>
      <c r="LK12" s="95">
        <f>調布市!M55</f>
        <v>4</v>
      </c>
      <c r="LL12" s="95">
        <f>調布市!M56</f>
        <v>38556591</v>
      </c>
      <c r="LM12" s="95">
        <f>調布市!M57</f>
        <v>15190877</v>
      </c>
      <c r="LN12" s="95">
        <f>調布市!M58</f>
        <v>778091</v>
      </c>
      <c r="LO12" s="95">
        <f>調布市!M59</f>
        <v>10066369</v>
      </c>
      <c r="LP12" s="95">
        <f>調布市!M60</f>
        <v>839141</v>
      </c>
      <c r="LQ12" s="95">
        <f>調布市!M61</f>
        <v>8255907</v>
      </c>
      <c r="LR12" s="95">
        <f>調布市!M62</f>
        <v>2845462</v>
      </c>
      <c r="LS12" s="95">
        <f>調布市!M63</f>
        <v>6006</v>
      </c>
      <c r="LT12" s="95" t="str">
        <f>調布市!M64</f>
        <v>-</v>
      </c>
      <c r="LU12" s="95">
        <f>調布市!M65</f>
        <v>11231151</v>
      </c>
      <c r="LV12" s="95">
        <f>調布市!M66</f>
        <v>394691</v>
      </c>
      <c r="LW12" s="95">
        <f>調布市!M67</f>
        <v>11231151</v>
      </c>
      <c r="LX12" s="95">
        <f>調布市!M68</f>
        <v>4346990</v>
      </c>
      <c r="LY12" s="95">
        <f>調布市!M69</f>
        <v>6884161</v>
      </c>
      <c r="LZ12" s="95" t="str">
        <f>調布市!M70</f>
        <v>-</v>
      </c>
      <c r="MA12" s="95" t="str">
        <f>調布市!M71</f>
        <v>-</v>
      </c>
      <c r="MB12" s="95">
        <f>調布市!M72</f>
        <v>86930454</v>
      </c>
      <c r="MC12" s="97">
        <f>調布市!U49</f>
        <v>13.5</v>
      </c>
      <c r="MD12" s="97">
        <f>調布市!U50</f>
        <v>8.6999999999999993</v>
      </c>
      <c r="ME12" s="97">
        <f>調布市!U51</f>
        <v>26.7</v>
      </c>
      <c r="MF12" s="97">
        <f>調布市!U52</f>
        <v>4.2</v>
      </c>
      <c r="MG12" s="97">
        <f>調布市!U53</f>
        <v>3.8</v>
      </c>
      <c r="MH12" s="97">
        <f>調布市!U54</f>
        <v>0.4</v>
      </c>
      <c r="MI12" s="97">
        <f>調布市!U55</f>
        <v>0</v>
      </c>
      <c r="MJ12" s="97">
        <f>調布市!U56</f>
        <v>44.4</v>
      </c>
      <c r="MK12" s="97">
        <f>調布市!U57</f>
        <v>17.5</v>
      </c>
      <c r="ML12" s="97">
        <f>調布市!U58</f>
        <v>0.9</v>
      </c>
      <c r="MM12" s="97">
        <f>調布市!U59</f>
        <v>11.6</v>
      </c>
      <c r="MN12" s="97">
        <f>調布市!U60</f>
        <v>1</v>
      </c>
      <c r="MO12" s="97">
        <f>調布市!U61</f>
        <v>9.5</v>
      </c>
      <c r="MP12" s="97">
        <f>調布市!U62</f>
        <v>3.3</v>
      </c>
      <c r="MQ12" s="97">
        <f>調布市!U63</f>
        <v>0</v>
      </c>
      <c r="MR12" s="97" t="str">
        <f>調布市!U64</f>
        <v>-</v>
      </c>
      <c r="MS12" s="97">
        <f>調布市!U65</f>
        <v>12.9</v>
      </c>
      <c r="MT12" s="97">
        <f>調布市!U66</f>
        <v>0.5</v>
      </c>
      <c r="MU12" s="97">
        <f>調布市!U67</f>
        <v>12.9</v>
      </c>
      <c r="MV12" s="97">
        <f>調布市!U68</f>
        <v>5</v>
      </c>
      <c r="MW12" s="97">
        <f>調布市!U69</f>
        <v>7.9</v>
      </c>
      <c r="MX12" s="97" t="str">
        <f>調布市!U70</f>
        <v>-</v>
      </c>
      <c r="MY12" s="97" t="str">
        <f>調布市!U71</f>
        <v>-</v>
      </c>
      <c r="MZ12" s="97">
        <f>調布市!U72</f>
        <v>100</v>
      </c>
      <c r="NA12" s="95">
        <f>調布市!Y49</f>
        <v>10974781</v>
      </c>
      <c r="NB12" s="95">
        <f>調布市!Y50</f>
        <v>6941978</v>
      </c>
      <c r="NC12" s="95">
        <f>調布市!Y51</f>
        <v>5792126</v>
      </c>
      <c r="ND12" s="95">
        <f>調布市!Y52</f>
        <v>3632529</v>
      </c>
      <c r="NE12" s="95">
        <f>調布市!Y53</f>
        <v>3297936</v>
      </c>
      <c r="NF12" s="95">
        <f>調布市!Y54</f>
        <v>334589</v>
      </c>
      <c r="NG12" s="95">
        <f>調布市!Y55</f>
        <v>4</v>
      </c>
      <c r="NH12" s="95">
        <f>調布市!Y56</f>
        <v>20399436</v>
      </c>
      <c r="NI12" s="95">
        <f>調布市!Y57</f>
        <v>12058764</v>
      </c>
      <c r="NJ12" s="95">
        <f>調布市!Y58</f>
        <v>704597</v>
      </c>
      <c r="NK12" s="95">
        <f>調布市!Y59</f>
        <v>8153159</v>
      </c>
      <c r="NL12" s="95">
        <f>調布市!Y60</f>
        <v>799130</v>
      </c>
      <c r="NM12" s="95">
        <f>調布市!Y61</f>
        <v>7443547</v>
      </c>
      <c r="NN12" s="95">
        <f>調布市!Y62</f>
        <v>2669024</v>
      </c>
      <c r="NO12" s="95">
        <f>調布市!Y63</f>
        <v>212</v>
      </c>
      <c r="NP12" s="95" t="str">
        <f>調布市!Y64</f>
        <v>-</v>
      </c>
      <c r="NQ12" s="95">
        <f>調布市!Y65</f>
        <v>1602510</v>
      </c>
      <c r="NR12" s="95">
        <f>調布市!Y66</f>
        <v>394691</v>
      </c>
      <c r="NS12" s="95">
        <f>調布市!Y67</f>
        <v>1602510</v>
      </c>
      <c r="NT12" s="95">
        <f>調布市!Y68</f>
        <v>276275</v>
      </c>
      <c r="NU12" s="95">
        <f>調布市!Y69</f>
        <v>1326235</v>
      </c>
      <c r="NV12" s="95" t="str">
        <f>調布市!Y70</f>
        <v>-</v>
      </c>
      <c r="NW12" s="95" t="str">
        <f>調布市!Y71</f>
        <v>-</v>
      </c>
      <c r="NX12" s="95">
        <f>調布市!Y72</f>
        <v>53031249</v>
      </c>
      <c r="NY12" s="95">
        <f>調布市!AG49</f>
        <v>10804841</v>
      </c>
      <c r="NZ12" s="95" t="str">
        <f>調布市!AG50</f>
        <v>-</v>
      </c>
      <c r="OA12" s="95">
        <f>調布市!AG51</f>
        <v>5791286</v>
      </c>
      <c r="OB12" s="95">
        <f>調布市!AG52</f>
        <v>3632529</v>
      </c>
      <c r="OC12" s="95">
        <f>調布市!AG53</f>
        <v>3297936</v>
      </c>
      <c r="OD12" s="95">
        <f>調布市!AG54</f>
        <v>334589</v>
      </c>
      <c r="OE12" s="95">
        <f>調布市!AG55</f>
        <v>4</v>
      </c>
      <c r="OF12" s="95">
        <f>調布市!AG56</f>
        <v>20228656</v>
      </c>
      <c r="OG12" s="95">
        <f>調布市!AG57</f>
        <v>10771293</v>
      </c>
      <c r="OH12" s="95">
        <f>調布市!AG58</f>
        <v>698251</v>
      </c>
      <c r="OI12" s="95">
        <f>調布市!AG59</f>
        <v>7512149</v>
      </c>
      <c r="OJ12" s="95">
        <f>調布市!AG60</f>
        <v>751853</v>
      </c>
      <c r="OK12" s="95">
        <f>調布市!AG61</f>
        <v>5174394</v>
      </c>
      <c r="OL12" s="95" t="str">
        <f>調布市!AG62</f>
        <v>-</v>
      </c>
      <c r="OM12" s="95" t="str">
        <f>調布市!AG63</f>
        <v>-</v>
      </c>
      <c r="ON12" s="114">
        <f>調布市!AG64</f>
        <v>0</v>
      </c>
      <c r="OO12" s="114">
        <f>調布市!AG65</f>
        <v>0</v>
      </c>
      <c r="OP12" s="114">
        <f>調布市!AG66</f>
        <v>0</v>
      </c>
      <c r="OQ12" s="114">
        <f>調布市!AG67</f>
        <v>0</v>
      </c>
      <c r="OR12" s="114">
        <f>調布市!AG68</f>
        <v>0</v>
      </c>
      <c r="OS12" s="114">
        <f>調布市!AG69</f>
        <v>0</v>
      </c>
      <c r="OT12" s="114">
        <f>調布市!AG70</f>
        <v>0</v>
      </c>
      <c r="OU12" s="114">
        <f>調布市!AG71</f>
        <v>0</v>
      </c>
      <c r="OV12" s="114">
        <f>調布市!AG70</f>
        <v>0</v>
      </c>
      <c r="OW12" s="97">
        <f>調布市!AQ49</f>
        <v>22.1</v>
      </c>
      <c r="OX12" s="97" t="str">
        <f>調布市!AQ50</f>
        <v>-</v>
      </c>
      <c r="OY12" s="97">
        <f>調布市!AQ51</f>
        <v>11.9</v>
      </c>
      <c r="OZ12" s="97">
        <f>調布市!AQ52</f>
        <v>7.4</v>
      </c>
      <c r="PA12" s="97">
        <f>調布市!AQ53</f>
        <v>6.7</v>
      </c>
      <c r="PB12" s="97">
        <f>調布市!AQ54</f>
        <v>0.7</v>
      </c>
      <c r="PC12" s="97">
        <f>調布市!AQ55</f>
        <v>0</v>
      </c>
      <c r="PD12" s="97">
        <f>調布市!AQ56</f>
        <v>41.4</v>
      </c>
      <c r="PE12" s="97">
        <f>調布市!AQ57</f>
        <v>22</v>
      </c>
      <c r="PF12" s="97">
        <f>調布市!AQ58</f>
        <v>1.4</v>
      </c>
      <c r="PG12" s="97">
        <f>調布市!AQ59</f>
        <v>15.4</v>
      </c>
      <c r="PH12" s="97">
        <f>調布市!AQ60</f>
        <v>1.5</v>
      </c>
      <c r="PI12" s="97">
        <f>調布市!AQ61</f>
        <v>10.6</v>
      </c>
      <c r="PJ12" s="97" t="str">
        <f>調布市!AQ62</f>
        <v>-</v>
      </c>
      <c r="PK12" s="97" t="str">
        <f>調布市!AQ63</f>
        <v>-</v>
      </c>
      <c r="PL12" s="113">
        <f>調布市!AQ64</f>
        <v>0</v>
      </c>
      <c r="PM12" s="113">
        <f>調布市!AQ65</f>
        <v>0</v>
      </c>
      <c r="PN12" s="113">
        <f>調布市!AQ66</f>
        <v>0</v>
      </c>
      <c r="PO12" s="113">
        <f>調布市!AQ67</f>
        <v>0</v>
      </c>
      <c r="PP12" s="113" t="str">
        <f>調布市!AQ68</f>
        <v>(</v>
      </c>
      <c r="PQ12" s="113">
        <f>調布市!AQ69</f>
        <v>0</v>
      </c>
      <c r="PR12" s="113">
        <f>調布市!AQ70</f>
        <v>0</v>
      </c>
      <c r="PS12" s="113">
        <f>調布市!AQ71</f>
        <v>0</v>
      </c>
      <c r="PT12" s="113">
        <f>調布市!AQ72</f>
        <v>0</v>
      </c>
      <c r="PU12" s="95">
        <f>調布市!AH66</f>
        <v>44384743</v>
      </c>
      <c r="PV12" s="97">
        <f>調布市!AK68</f>
        <v>90.8</v>
      </c>
      <c r="PW12" s="97">
        <f>調布市!AR68</f>
        <v>90.8</v>
      </c>
      <c r="PX12" s="95">
        <f>調布市!AH72</f>
        <v>57365338</v>
      </c>
      <c r="PY12" s="95">
        <f>調布市!BF50</f>
        <v>490719</v>
      </c>
      <c r="PZ12" s="95">
        <f>調布市!BF51</f>
        <v>10185902</v>
      </c>
      <c r="QA12" s="95">
        <f>調布市!BF52</f>
        <v>43793262</v>
      </c>
      <c r="QB12" s="95">
        <f>調布市!BF53</f>
        <v>5507126</v>
      </c>
      <c r="QC12" s="95">
        <f>調布市!BF54</f>
        <v>279629</v>
      </c>
      <c r="QD12" s="95">
        <f>調布市!BF55</f>
        <v>138982</v>
      </c>
      <c r="QE12" s="95">
        <f>調布市!BF56</f>
        <v>331774</v>
      </c>
      <c r="QF12" s="95">
        <f>調布市!BF57</f>
        <v>9794244</v>
      </c>
      <c r="QG12" s="95">
        <f>調布市!BF58</f>
        <v>2733978</v>
      </c>
      <c r="QH12" s="95">
        <f>調布市!BF59</f>
        <v>10031309</v>
      </c>
      <c r="QI12" s="95" t="str">
        <f>調布市!BF60</f>
        <v>-</v>
      </c>
      <c r="QJ12" s="95">
        <f>調布市!BF61</f>
        <v>3643529</v>
      </c>
      <c r="QK12" s="95" t="str">
        <f>調布市!BF62</f>
        <v>-</v>
      </c>
      <c r="QL12" s="95" t="str">
        <f>調布市!BF63</f>
        <v>-</v>
      </c>
      <c r="QM12" s="95">
        <f>調布市!BF64</f>
        <v>86930454</v>
      </c>
      <c r="QN12" s="97">
        <f>調布市!BM50</f>
        <v>0.6</v>
      </c>
      <c r="QO12" s="97">
        <f>調布市!BM51</f>
        <v>11.7</v>
      </c>
      <c r="QP12" s="97">
        <f>調布市!BM52</f>
        <v>50.4</v>
      </c>
      <c r="QQ12" s="97">
        <f>調布市!BM53</f>
        <v>6.3</v>
      </c>
      <c r="QR12" s="97">
        <f>調布市!BM54</f>
        <v>0.3</v>
      </c>
      <c r="QS12" s="97">
        <f>調布市!BM55</f>
        <v>0.2</v>
      </c>
      <c r="QT12" s="97">
        <f>調布市!BM56</f>
        <v>0.4</v>
      </c>
      <c r="QU12" s="97">
        <f>調布市!BM57</f>
        <v>11.3</v>
      </c>
      <c r="QV12" s="97">
        <f>調布市!BM58</f>
        <v>3.1</v>
      </c>
      <c r="QW12" s="97">
        <f>調布市!BM59</f>
        <v>11.5</v>
      </c>
      <c r="QX12" s="97" t="str">
        <f>調布市!BM60</f>
        <v>-</v>
      </c>
      <c r="QY12" s="97">
        <f>調布市!BM61</f>
        <v>4.2</v>
      </c>
      <c r="QZ12" s="97" t="str">
        <f>調布市!BM62</f>
        <v>-</v>
      </c>
      <c r="RA12" s="97" t="str">
        <f>調布市!BM63</f>
        <v>-</v>
      </c>
      <c r="RB12" s="97">
        <f>調布市!BM64</f>
        <v>100</v>
      </c>
      <c r="RC12" s="95" t="str">
        <f>調布市!BQ50</f>
        <v>-</v>
      </c>
      <c r="RD12" s="95">
        <f>調布市!BQ51</f>
        <v>378242</v>
      </c>
      <c r="RE12" s="95">
        <f>調布市!BQ52</f>
        <v>2490640</v>
      </c>
      <c r="RF12" s="95">
        <f>調布市!BQ53</f>
        <v>402558</v>
      </c>
      <c r="RG12" s="95" t="str">
        <f>調布市!BQ54</f>
        <v>-</v>
      </c>
      <c r="RH12" s="95" t="str">
        <f>調布市!BQ55</f>
        <v>-</v>
      </c>
      <c r="RI12" s="95" t="str">
        <f>調布市!BQ56</f>
        <v>-</v>
      </c>
      <c r="RJ12" s="95">
        <f>調布市!BQ57</f>
        <v>4933340</v>
      </c>
      <c r="RK12" s="95">
        <f>調布市!BQ58</f>
        <v>85298</v>
      </c>
      <c r="RL12" s="95">
        <f>調布市!BQ59</f>
        <v>2941073</v>
      </c>
      <c r="RM12" s="95" t="str">
        <f>調布市!BQ60</f>
        <v>-</v>
      </c>
      <c r="RN12" s="95" t="str">
        <f>調布市!BQ61</f>
        <v>-</v>
      </c>
      <c r="RO12" s="95" t="str">
        <f>調布市!BQ62</f>
        <v>-</v>
      </c>
      <c r="RP12" s="95" t="str">
        <f>調布市!BQ63</f>
        <v>-</v>
      </c>
      <c r="RQ12" s="95">
        <f>調布市!BQ64</f>
        <v>11231151</v>
      </c>
      <c r="RR12" s="95">
        <f>調布市!BZ50</f>
        <v>490719</v>
      </c>
      <c r="RS12" s="95">
        <f>調布市!BZ51</f>
        <v>9074573</v>
      </c>
      <c r="RT12" s="95">
        <f>調布市!BZ52</f>
        <v>20543565</v>
      </c>
      <c r="RU12" s="95">
        <f>調布市!BZ53</f>
        <v>4086607</v>
      </c>
      <c r="RV12" s="95">
        <f>調布市!BZ54</f>
        <v>246900</v>
      </c>
      <c r="RW12" s="95">
        <f>調布市!BZ55</f>
        <v>93370</v>
      </c>
      <c r="RX12" s="95">
        <f>調布市!BZ56</f>
        <v>301804</v>
      </c>
      <c r="RY12" s="95">
        <f>調布市!BZ57</f>
        <v>4804742</v>
      </c>
      <c r="RZ12" s="95">
        <f>調布市!BZ58</f>
        <v>2591469</v>
      </c>
      <c r="SA12" s="95">
        <f>調布市!BZ59</f>
        <v>7164971</v>
      </c>
      <c r="SB12" s="95" t="str">
        <f>調布市!BZ60</f>
        <v>-</v>
      </c>
      <c r="SC12" s="95">
        <f>調布市!BZ61</f>
        <v>3632529</v>
      </c>
      <c r="SD12" s="95" t="str">
        <f>調布市!BZ62</f>
        <v>-</v>
      </c>
      <c r="SE12" s="95" t="str">
        <f>調布市!BZ63</f>
        <v>-</v>
      </c>
      <c r="SF12" s="95">
        <f>調布市!BZ64</f>
        <v>53031249</v>
      </c>
      <c r="SG12" s="95">
        <f>調布市!BF66</f>
        <v>8255907</v>
      </c>
      <c r="SH12" s="95">
        <f>調布市!BF67</f>
        <v>701974</v>
      </c>
      <c r="SI12" s="95">
        <f>調布市!BF68</f>
        <v>346091</v>
      </c>
      <c r="SJ12" s="95" t="str">
        <f>調布市!BF69</f>
        <v>-</v>
      </c>
      <c r="SK12" s="95" t="str">
        <f>調布市!BF70</f>
        <v>-</v>
      </c>
      <c r="SL12" s="95">
        <f>調布市!BF71</f>
        <v>2797966</v>
      </c>
      <c r="SM12" s="95">
        <f>調布市!BF72</f>
        <v>4409876</v>
      </c>
      <c r="SN12" s="95">
        <f>調布市!BZ66</f>
        <v>50898</v>
      </c>
      <c r="SO12" s="95">
        <f>調布市!BZ67</f>
        <v>-1806889</v>
      </c>
      <c r="SP12" s="95">
        <f>調布市!BZ68</f>
        <v>32931</v>
      </c>
      <c r="SQ12" s="95">
        <f>調布市!BZ69</f>
        <v>48495</v>
      </c>
      <c r="SR12" s="95">
        <f>調布市!BZ70</f>
        <v>93</v>
      </c>
      <c r="SS12" s="95">
        <f>調布市!BZ71</f>
        <v>97</v>
      </c>
      <c r="ST12" s="95">
        <f>調布市!BZ72</f>
        <v>272</v>
      </c>
      <c r="SU12" s="95">
        <f>調布市!CS48</f>
        <v>36225541</v>
      </c>
      <c r="SV12" s="95">
        <f>調布市!CS49</f>
        <v>30101552</v>
      </c>
      <c r="SW12" s="95">
        <f>調布市!CS50</f>
        <v>47022775</v>
      </c>
      <c r="SX12" s="95">
        <f>調布市!CS51</f>
        <v>47022775</v>
      </c>
      <c r="SY12" s="98">
        <f>調布市!CS52</f>
        <v>1.25</v>
      </c>
      <c r="SZ12" s="97">
        <f>調布市!CS53</f>
        <v>8.1999999999999993</v>
      </c>
      <c r="TA12" s="97">
        <f>調布市!CS54</f>
        <v>6.3</v>
      </c>
      <c r="TB12" s="97" t="str">
        <f>調布市!CS55</f>
        <v>-</v>
      </c>
      <c r="TC12" s="97" t="str">
        <f>調布市!CS56</f>
        <v>-</v>
      </c>
      <c r="TD12" s="97">
        <f>調布市!CS57</f>
        <v>0.7</v>
      </c>
      <c r="TE12" s="97">
        <f>調布市!CS58</f>
        <v>0.7</v>
      </c>
      <c r="TF12" s="95">
        <f>調布市!CS59</f>
        <v>5700789</v>
      </c>
      <c r="TG12" s="95">
        <f>IF(調布市!CS60="-",0,調布市!CS60)</f>
        <v>43486</v>
      </c>
      <c r="TH12" s="95">
        <f>調布市!CS61</f>
        <v>11658361</v>
      </c>
      <c r="TI12" s="95">
        <f>調布市!CS62</f>
        <v>39235812</v>
      </c>
      <c r="TJ12" s="95">
        <f>調布市!CS63</f>
        <v>3866136</v>
      </c>
      <c r="TK12" s="95" t="str">
        <f>調布市!CS64</f>
        <v>-</v>
      </c>
      <c r="TL12" s="95">
        <f>調布市!CS65</f>
        <v>537990</v>
      </c>
      <c r="TM12" s="95" t="str">
        <f>調布市!CS66</f>
        <v>-</v>
      </c>
      <c r="TN12" s="95">
        <f>調布市!CS67</f>
        <v>27000</v>
      </c>
      <c r="TO12" s="95">
        <f>調布市!CS68</f>
        <v>3335890</v>
      </c>
      <c r="TP12" s="95">
        <f>調布市!DA48</f>
        <v>37786767</v>
      </c>
      <c r="TQ12" s="95">
        <f>調布市!DA49</f>
        <v>29674699</v>
      </c>
      <c r="TR12" s="95">
        <f>調布市!DA50</f>
        <v>49122189</v>
      </c>
      <c r="TS12" s="95">
        <f>調布市!DA51</f>
        <v>49122189</v>
      </c>
      <c r="TT12" s="97">
        <f>調布市!DA52</f>
        <v>1.25</v>
      </c>
      <c r="TU12" s="97">
        <f>調布市!DA53</f>
        <v>6.8</v>
      </c>
      <c r="TV12" s="97">
        <f>調布市!DA54</f>
        <v>6.2</v>
      </c>
      <c r="TW12" s="97" t="str">
        <f>調布市!DA55</f>
        <v>-</v>
      </c>
      <c r="TX12" s="97" t="str">
        <f>調布市!DA56</f>
        <v>-</v>
      </c>
      <c r="TY12" s="97">
        <f>調布市!DA57</f>
        <v>1.3</v>
      </c>
      <c r="TZ12" s="97" t="str">
        <f>調布市!DA58</f>
        <v>-</v>
      </c>
      <c r="UA12" s="95">
        <f>調布市!DA59</f>
        <v>5133051</v>
      </c>
      <c r="UB12" s="95">
        <f>IF(調布市!DA60="-",0,調布市!DA60)</f>
        <v>43481</v>
      </c>
      <c r="UC12" s="95">
        <f>調布市!DA61</f>
        <v>11147609</v>
      </c>
      <c r="UD12" s="95">
        <f>調布市!DA62</f>
        <v>39321748</v>
      </c>
      <c r="UE12" s="95">
        <f>調布市!DA63</f>
        <v>1732113</v>
      </c>
      <c r="UF12" s="95" t="str">
        <f>調布市!DA64</f>
        <v>-</v>
      </c>
      <c r="UG12" s="95">
        <f>調布市!DA65</f>
        <v>600778</v>
      </c>
      <c r="UH12" s="95" t="str">
        <f>調布市!DA66</f>
        <v>-</v>
      </c>
      <c r="UI12" s="95">
        <f>調布市!DA67</f>
        <v>20000</v>
      </c>
      <c r="UJ12" s="95">
        <f>調布市!DA68</f>
        <v>3332608</v>
      </c>
      <c r="UK12" s="97">
        <f>調布市!CS69</f>
        <v>99.3</v>
      </c>
      <c r="UL12" s="97">
        <f>調布市!CS71</f>
        <v>99.1</v>
      </c>
      <c r="UM12" s="97">
        <f>調布市!CS72</f>
        <v>99.5</v>
      </c>
      <c r="UN12" s="97">
        <f>調布市!CW69</f>
        <v>98.3</v>
      </c>
      <c r="UO12" s="97">
        <f>調布市!CW71</f>
        <v>98.1</v>
      </c>
      <c r="UP12" s="97">
        <f>調布市!CW72</f>
        <v>98.4</v>
      </c>
      <c r="UQ12" s="97">
        <f>調布市!DA69</f>
        <v>99</v>
      </c>
      <c r="UR12" s="97">
        <f>調布市!DA71</f>
        <v>98.9</v>
      </c>
      <c r="US12" s="98">
        <f>調布市!DA72</f>
        <v>99</v>
      </c>
      <c r="UT12" s="97">
        <f>調布市!DE69</f>
        <v>97.8</v>
      </c>
      <c r="UU12" s="97">
        <f>調布市!DE71</f>
        <v>97.5</v>
      </c>
      <c r="UV12" s="97">
        <f>調布市!DE72</f>
        <v>98.1</v>
      </c>
      <c r="UW12" s="286" t="str">
        <f>調布市!M16</f>
        <v>-</v>
      </c>
      <c r="UX12" s="287" t="str">
        <f>調布市!U16</f>
        <v>-</v>
      </c>
      <c r="UY12" s="286" t="str">
        <f>調布市!Y16</f>
        <v>-</v>
      </c>
      <c r="UZ12" s="287" t="str">
        <f>調布市!AG16</f>
        <v>-</v>
      </c>
      <c r="VA12" s="286" t="str">
        <f>調布市!M17</f>
        <v>-</v>
      </c>
      <c r="VB12" s="287" t="str">
        <f>調布市!U17</f>
        <v>-</v>
      </c>
      <c r="VC12" s="286" t="str">
        <f>調布市!Y17</f>
        <v>-</v>
      </c>
      <c r="VD12" s="287" t="str">
        <f>調布市!AG17</f>
        <v>-</v>
      </c>
    </row>
    <row r="13" spans="1:576" s="95" customFormat="1" ht="11.25">
      <c r="A13" s="109" t="str">
        <f>町田市!CK7</f>
        <v>町田市</v>
      </c>
      <c r="B13" s="110" t="s">
        <v>234</v>
      </c>
      <c r="C13" s="111" t="str">
        <f t="shared" si="0"/>
        <v>=町田市!ｃｓ51</v>
      </c>
      <c r="D13" s="95">
        <f>町田市!AC2</f>
        <v>432349</v>
      </c>
      <c r="E13" s="95">
        <f>町田市!AC3</f>
        <v>427016</v>
      </c>
      <c r="F13" s="125">
        <f t="shared" si="1"/>
        <v>1.248899338666476E-2</v>
      </c>
      <c r="G13" s="98">
        <f>町田市!AC5</f>
        <v>71.55</v>
      </c>
      <c r="H13" s="95">
        <f>町田市!AC6</f>
        <v>6043</v>
      </c>
      <c r="I13" s="96">
        <f>町田市!AP4</f>
        <v>428742</v>
      </c>
      <c r="J13" s="96">
        <f>町田市!AP5</f>
        <v>428572</v>
      </c>
      <c r="K13" s="125">
        <f t="shared" si="2"/>
        <v>3.966661377785563E-4</v>
      </c>
      <c r="L13" s="96">
        <f>町田市!AX4</f>
        <v>422890</v>
      </c>
      <c r="M13" s="96">
        <f>町田市!AX5</f>
        <v>423067</v>
      </c>
      <c r="N13" s="125">
        <f t="shared" si="3"/>
        <v>-4.1837344912276642E-4</v>
      </c>
      <c r="O13" s="95">
        <f>町田市!BJ6</f>
        <v>1301</v>
      </c>
      <c r="P13" s="97">
        <f>町田市!BJ7</f>
        <v>0.8</v>
      </c>
      <c r="Q13" s="95">
        <f>町田市!BJ8</f>
        <v>30831</v>
      </c>
      <c r="R13" s="97">
        <f>町田市!BJ9</f>
        <v>19</v>
      </c>
      <c r="S13" s="95">
        <f>町田市!BJ10</f>
        <v>129828</v>
      </c>
      <c r="T13" s="97">
        <f>町田市!BJ11</f>
        <v>80.2</v>
      </c>
      <c r="U13" s="95">
        <f>町田市!BQ6</f>
        <v>1331</v>
      </c>
      <c r="V13" s="97">
        <f>町田市!BQ7</f>
        <v>0.8</v>
      </c>
      <c r="W13" s="95">
        <f>町田市!BQ8</f>
        <v>31698</v>
      </c>
      <c r="X13" s="97">
        <f>町田市!BQ9</f>
        <v>19.2</v>
      </c>
      <c r="Y13" s="95">
        <f>町田市!BQ10</f>
        <v>132201</v>
      </c>
      <c r="Z13" s="97">
        <f>町田市!BQ11</f>
        <v>80</v>
      </c>
      <c r="AA13" s="95" t="str">
        <f>町田市!BZ5</f>
        <v>13</v>
      </c>
      <c r="AB13" s="95" t="str">
        <f>町田市!BZ7</f>
        <v>東京都</v>
      </c>
      <c r="AC13" s="95" t="str">
        <f>町田市!CK5</f>
        <v>2098</v>
      </c>
      <c r="AD13" s="95" t="str">
        <f>町田市!CK7</f>
        <v>町田市</v>
      </c>
      <c r="AE13" s="95" t="str">
        <f>町田市!DB2</f>
        <v>Ⅳ－３</v>
      </c>
      <c r="AF13" s="99">
        <f>町田市!DB5</f>
        <v>43472</v>
      </c>
      <c r="AG13" s="95">
        <f>町田市!M11</f>
        <v>68604671</v>
      </c>
      <c r="AH13" s="97">
        <f>町田市!U11</f>
        <v>44.8</v>
      </c>
      <c r="AI13" s="95">
        <f>町田市!Y11</f>
        <v>63769039</v>
      </c>
      <c r="AJ13" s="97">
        <f>町田市!AG11</f>
        <v>82.8</v>
      </c>
      <c r="AK13" s="95">
        <f>町田市!M12</f>
        <v>713317</v>
      </c>
      <c r="AL13" s="97">
        <f>町田市!U12</f>
        <v>0.5</v>
      </c>
      <c r="AM13" s="95">
        <f>町田市!Y12</f>
        <v>713317</v>
      </c>
      <c r="AN13" s="97">
        <f>町田市!AG12</f>
        <v>0.9</v>
      </c>
      <c r="AO13" s="95">
        <f>町田市!M13</f>
        <v>132346</v>
      </c>
      <c r="AP13" s="97">
        <f>町田市!U13</f>
        <v>0.1</v>
      </c>
      <c r="AQ13" s="95">
        <f>町田市!Y13</f>
        <v>132346</v>
      </c>
      <c r="AR13" s="97">
        <f>町田市!AG13</f>
        <v>0.2</v>
      </c>
      <c r="AS13" s="95">
        <f>町田市!M14</f>
        <v>544413</v>
      </c>
      <c r="AT13" s="97">
        <f>町田市!U14</f>
        <v>0.4</v>
      </c>
      <c r="AU13" s="95">
        <f>町田市!Y14</f>
        <v>544413</v>
      </c>
      <c r="AV13" s="97">
        <f>町田市!AG14</f>
        <v>0.7</v>
      </c>
      <c r="AW13" s="95">
        <f>町田市!M15</f>
        <v>544266</v>
      </c>
      <c r="AX13" s="97">
        <f>町田市!U15</f>
        <v>0.4</v>
      </c>
      <c r="AY13" s="95">
        <f>町田市!Y15</f>
        <v>544266</v>
      </c>
      <c r="AZ13" s="97">
        <f>町田市!AG15</f>
        <v>0.7</v>
      </c>
      <c r="BA13" s="95">
        <f>町田市!M18</f>
        <v>8725982</v>
      </c>
      <c r="BB13" s="97">
        <f>町田市!U18</f>
        <v>5.7</v>
      </c>
      <c r="BC13" s="95">
        <f>町田市!Y18</f>
        <v>8725982</v>
      </c>
      <c r="BD13" s="97">
        <f>町田市!AG18</f>
        <v>11.3</v>
      </c>
      <c r="BE13" s="95">
        <f>町田市!M19</f>
        <v>40864</v>
      </c>
      <c r="BF13" s="97">
        <f>町田市!U19</f>
        <v>0</v>
      </c>
      <c r="BG13" s="95">
        <f>町田市!Y19</f>
        <v>40864</v>
      </c>
      <c r="BH13" s="97">
        <f>町田市!AG19</f>
        <v>0.1</v>
      </c>
      <c r="BI13" s="95" t="str">
        <f>町田市!M20</f>
        <v>-</v>
      </c>
      <c r="BJ13" s="97" t="str">
        <f>町田市!U20</f>
        <v>-</v>
      </c>
      <c r="BK13" s="95" t="str">
        <f>町田市!Y20</f>
        <v>-</v>
      </c>
      <c r="BL13" s="97" t="str">
        <f>町田市!AG20</f>
        <v>-</v>
      </c>
      <c r="BM13" s="95">
        <f>町田市!M21</f>
        <v>409467</v>
      </c>
      <c r="BN13" s="97">
        <f>町田市!U21</f>
        <v>0.3</v>
      </c>
      <c r="BO13" s="95">
        <f>町田市!Y21</f>
        <v>409467</v>
      </c>
      <c r="BP13" s="97">
        <f>町田市!AG21</f>
        <v>0.5</v>
      </c>
      <c r="BQ13" s="95" t="str">
        <f>町田市!M20</f>
        <v>-</v>
      </c>
      <c r="BR13" s="97" t="str">
        <f>町田市!U20</f>
        <v>-</v>
      </c>
      <c r="BS13" s="95" t="str">
        <f>町田市!Y20</f>
        <v>-</v>
      </c>
      <c r="BT13" s="97" t="str">
        <f>町田市!AG20</f>
        <v>-</v>
      </c>
      <c r="BU13" s="95">
        <f>町田市!M23</f>
        <v>360071</v>
      </c>
      <c r="BV13" s="97">
        <f>町田市!U21</f>
        <v>0.3</v>
      </c>
      <c r="BW13" s="95">
        <f>町田市!Y21</f>
        <v>409467</v>
      </c>
      <c r="BX13" s="97">
        <f>町田市!AG21</f>
        <v>0.5</v>
      </c>
      <c r="BY13" s="95">
        <f>町田市!M24</f>
        <v>1377102</v>
      </c>
      <c r="BZ13" s="97">
        <f>町田市!U24</f>
        <v>0.9</v>
      </c>
      <c r="CA13" s="95">
        <f>町田市!Y24</f>
        <v>1267494</v>
      </c>
      <c r="CB13" s="97">
        <f>町田市!AG24</f>
        <v>1.6</v>
      </c>
      <c r="CC13" s="95">
        <f>町田市!M25</f>
        <v>1267494</v>
      </c>
      <c r="CD13" s="97">
        <f>町田市!U25</f>
        <v>0.8</v>
      </c>
      <c r="CE13" s="95">
        <f>町田市!Y25</f>
        <v>1267494</v>
      </c>
      <c r="CF13" s="97">
        <f>町田市!AG25</f>
        <v>1.6</v>
      </c>
      <c r="CG13" s="95">
        <f>町田市!M26</f>
        <v>109006</v>
      </c>
      <c r="CH13" s="97">
        <f>町田市!U26</f>
        <v>0.1</v>
      </c>
      <c r="CI13" s="95" t="str">
        <f>町田市!Y26</f>
        <v>-</v>
      </c>
      <c r="CJ13" s="97" t="str">
        <f>町田市!AG26</f>
        <v>-</v>
      </c>
      <c r="CK13" s="95">
        <f>町田市!M27</f>
        <v>602</v>
      </c>
      <c r="CL13" s="97">
        <f>町田市!U27</f>
        <v>0</v>
      </c>
      <c r="CM13" s="95" t="str">
        <f>町田市!Y27</f>
        <v>-</v>
      </c>
      <c r="CN13" s="97" t="str">
        <f>町田市!AG27</f>
        <v>-</v>
      </c>
      <c r="CO13" s="95">
        <f>町田市!M28</f>
        <v>81452499</v>
      </c>
      <c r="CP13" s="97">
        <f>町田市!U28</f>
        <v>53.2</v>
      </c>
      <c r="CQ13" s="95">
        <f>町田市!Y28</f>
        <v>76507259</v>
      </c>
      <c r="CR13" s="97">
        <f>町田市!AG28</f>
        <v>99.4</v>
      </c>
      <c r="CS13" s="95">
        <f>町田市!M29</f>
        <v>49715</v>
      </c>
      <c r="CT13" s="97">
        <f>町田市!U29</f>
        <v>0</v>
      </c>
      <c r="CU13" s="95">
        <f>町田市!Y29</f>
        <v>49715</v>
      </c>
      <c r="CV13" s="97">
        <f>町田市!AG29</f>
        <v>0.1</v>
      </c>
      <c r="CW13" s="95">
        <f>町田市!M30</f>
        <v>1573269</v>
      </c>
      <c r="CX13" s="97">
        <f>町田市!U30</f>
        <v>1</v>
      </c>
      <c r="CY13" s="95" t="str">
        <f>町田市!Y30</f>
        <v>-</v>
      </c>
      <c r="CZ13" s="97" t="str">
        <f>町田市!AG30</f>
        <v>-</v>
      </c>
      <c r="DA13" s="95">
        <f>町田市!M31</f>
        <v>974202</v>
      </c>
      <c r="DB13" s="97">
        <f>町田市!U31</f>
        <v>0.6</v>
      </c>
      <c r="DC13" s="95">
        <f>町田市!Y31</f>
        <v>281693</v>
      </c>
      <c r="DD13" s="97">
        <f>町田市!AG31</f>
        <v>0.4</v>
      </c>
      <c r="DE13" s="95">
        <f>町田市!M32</f>
        <v>1884782</v>
      </c>
      <c r="DF13" s="97">
        <f>町田市!U32</f>
        <v>1.2</v>
      </c>
      <c r="DG13" s="95" t="str">
        <f>町田市!Y32</f>
        <v>-</v>
      </c>
      <c r="DH13" s="97" t="str">
        <f>町田市!AG32</f>
        <v>-</v>
      </c>
      <c r="DI13" s="95">
        <f>町田市!M33</f>
        <v>27983442</v>
      </c>
      <c r="DJ13" s="97">
        <f>町田市!U33</f>
        <v>18.3</v>
      </c>
      <c r="DK13" s="95" t="str">
        <f>町田市!Y33</f>
        <v>-</v>
      </c>
      <c r="DL13" s="97" t="str">
        <f>町田市!AG33</f>
        <v>-</v>
      </c>
      <c r="DM13" s="95" t="str">
        <f>町田市!M34</f>
        <v>-</v>
      </c>
      <c r="DN13" s="97" t="str">
        <f>町田市!U34</f>
        <v>-</v>
      </c>
      <c r="DO13" s="95" t="str">
        <f>町田市!Y34</f>
        <v>-</v>
      </c>
      <c r="DP13" s="97" t="str">
        <f>町田市!AG34</f>
        <v>-</v>
      </c>
      <c r="DQ13" s="95">
        <f>町田市!M35</f>
        <v>0</v>
      </c>
      <c r="DR13" s="97">
        <f>町田市!U35</f>
        <v>0</v>
      </c>
      <c r="DS13" s="95">
        <f>町田市!Y35</f>
        <v>0</v>
      </c>
      <c r="DT13" s="97">
        <f>町田市!AG35</f>
        <v>0</v>
      </c>
      <c r="DU13" s="95">
        <f>町田市!M36</f>
        <v>19513912</v>
      </c>
      <c r="DV13" s="97">
        <f>町田市!U36</f>
        <v>12.8</v>
      </c>
      <c r="DW13" s="95" t="str">
        <f>町田市!Y36</f>
        <v>-</v>
      </c>
      <c r="DX13" s="97" t="str">
        <f>町田市!AG36</f>
        <v>-</v>
      </c>
      <c r="DY13" s="95">
        <f>町田市!M37</f>
        <v>548812</v>
      </c>
      <c r="DZ13" s="97">
        <f>町田市!U37</f>
        <v>0.4</v>
      </c>
      <c r="EA13" s="95">
        <f>町田市!Y37</f>
        <v>145592</v>
      </c>
      <c r="EB13" s="97">
        <f>町田市!AG37</f>
        <v>0.2</v>
      </c>
      <c r="EC13" s="95">
        <f>町田市!M38</f>
        <v>158686</v>
      </c>
      <c r="ED13" s="97">
        <f>町田市!U38</f>
        <v>0.1</v>
      </c>
      <c r="EE13" s="95" t="str">
        <f>町田市!Y38</f>
        <v>-</v>
      </c>
      <c r="EF13" s="97" t="str">
        <f>町田市!AG38</f>
        <v>-</v>
      </c>
      <c r="EG13" s="95">
        <f>町田市!M39</f>
        <v>7048896</v>
      </c>
      <c r="EH13" s="97">
        <f>町田市!U39</f>
        <v>4.5999999999999996</v>
      </c>
      <c r="EI13" s="95" t="str">
        <f>町田市!Y39</f>
        <v>-</v>
      </c>
      <c r="EJ13" s="97" t="str">
        <f>町田市!AG39</f>
        <v>-</v>
      </c>
      <c r="EK13" s="95">
        <f>町田市!M40</f>
        <v>4619659</v>
      </c>
      <c r="EL13" s="97">
        <f>町田市!U40</f>
        <v>3</v>
      </c>
      <c r="EM13" s="95" t="str">
        <f>町田市!Y40</f>
        <v>-</v>
      </c>
      <c r="EN13" s="97" t="str">
        <f>町田市!AG40</f>
        <v>-</v>
      </c>
      <c r="EO13" s="95">
        <f>町田市!M41</f>
        <v>1302740</v>
      </c>
      <c r="EP13" s="97">
        <f>町田市!U41</f>
        <v>0.9</v>
      </c>
      <c r="EQ13" s="95">
        <f>町田市!Y41</f>
        <v>4779</v>
      </c>
      <c r="ER13" s="97">
        <f>町田市!AG41</f>
        <v>0</v>
      </c>
      <c r="ES13" s="95">
        <f>町田市!M42</f>
        <v>5901800</v>
      </c>
      <c r="ET13" s="97">
        <f>町田市!U42</f>
        <v>3.9</v>
      </c>
      <c r="EU13" s="95" t="str">
        <f>町田市!Y42</f>
        <v>-</v>
      </c>
      <c r="EV13" s="97" t="str">
        <f>町田市!AG42</f>
        <v>-</v>
      </c>
      <c r="EW13" s="95" t="str">
        <f>町田市!M43</f>
        <v>-</v>
      </c>
      <c r="EX13" s="97" t="str">
        <f>町田市!U43</f>
        <v>-</v>
      </c>
      <c r="EY13" s="95" t="str">
        <f>町田市!Y43</f>
        <v>-</v>
      </c>
      <c r="EZ13" s="97" t="str">
        <f>町田市!AG43</f>
        <v>-</v>
      </c>
      <c r="FA13" s="95">
        <f>町田市!M44</f>
        <v>2680000</v>
      </c>
      <c r="FB13" s="97">
        <f>町田市!U44</f>
        <v>1.8</v>
      </c>
      <c r="FC13" s="95" t="str">
        <f>町田市!Y44</f>
        <v>-</v>
      </c>
      <c r="FD13" s="97" t="str">
        <f>町田市!AG44</f>
        <v>-</v>
      </c>
      <c r="FE13" s="95">
        <f>町田市!M45</f>
        <v>153012414</v>
      </c>
      <c r="FF13" s="97">
        <f>町田市!U45</f>
        <v>100</v>
      </c>
      <c r="FG13" s="95">
        <f>町田市!Y45</f>
        <v>76989038</v>
      </c>
      <c r="FH13" s="97">
        <f>町田市!AG45</f>
        <v>100</v>
      </c>
      <c r="FI13" s="95">
        <f>町田市!AW16</f>
        <v>62926171</v>
      </c>
      <c r="FJ13" s="97">
        <f>町田市!BF16</f>
        <v>91.7</v>
      </c>
      <c r="FK13" s="95">
        <f>町田市!BJ16</f>
        <v>318593</v>
      </c>
      <c r="FL13" s="95">
        <f>町田市!AW17</f>
        <v>62926171</v>
      </c>
      <c r="FM13" s="97">
        <f>町田市!BF17</f>
        <v>91.7</v>
      </c>
      <c r="FN13" s="95">
        <f>町田市!BJ17</f>
        <v>318593</v>
      </c>
      <c r="FO13" s="95">
        <f>町田市!AW18</f>
        <v>34369802</v>
      </c>
      <c r="FP13" s="97">
        <f>町田市!BF18</f>
        <v>50.1</v>
      </c>
      <c r="FQ13" s="95">
        <f>町田市!BJ18</f>
        <v>318593</v>
      </c>
      <c r="FR13" s="95">
        <f>町田市!AW19</f>
        <v>724409</v>
      </c>
      <c r="FS13" s="97">
        <f>町田市!BF19</f>
        <v>1.1000000000000001</v>
      </c>
      <c r="FT13" s="95" t="str">
        <f>町田市!BJ19</f>
        <v>-</v>
      </c>
      <c r="FU13" s="95">
        <f>町田市!AW20</f>
        <v>30045745</v>
      </c>
      <c r="FV13" s="97">
        <f>町田市!BF20</f>
        <v>43.8</v>
      </c>
      <c r="FW13" s="95" t="str">
        <f>町田市!BJ20</f>
        <v>-</v>
      </c>
      <c r="FX13" s="95">
        <f>町田市!AW21</f>
        <v>1068619</v>
      </c>
      <c r="FY13" s="97">
        <f>町田市!BF21</f>
        <v>1.6</v>
      </c>
      <c r="FZ13" s="95" t="str">
        <f>町田市!BJ21</f>
        <v>-</v>
      </c>
      <c r="GA13" s="95">
        <f>町田市!AW22</f>
        <v>2531029</v>
      </c>
      <c r="GB13" s="97">
        <f>町田市!BF22</f>
        <v>3.7</v>
      </c>
      <c r="GC13" s="95">
        <f>町田市!BJ22</f>
        <v>318593</v>
      </c>
      <c r="GD13" s="95">
        <f>町田市!AW23</f>
        <v>25954029</v>
      </c>
      <c r="GE13" s="97">
        <f>町田市!BF23</f>
        <v>37.799999999999997</v>
      </c>
      <c r="GF13" s="95" t="str">
        <f>町田市!BJ23</f>
        <v>-</v>
      </c>
      <c r="GG13" s="95">
        <f>町田市!AW24</f>
        <v>25364996</v>
      </c>
      <c r="GH13" s="97">
        <f>町田市!BF24</f>
        <v>37</v>
      </c>
      <c r="GI13" s="95" t="str">
        <f>町田市!BJ24</f>
        <v>-</v>
      </c>
      <c r="GJ13" s="95">
        <f>町田市!AW25</f>
        <v>422187</v>
      </c>
      <c r="GK13" s="97">
        <f>町田市!BF25</f>
        <v>0.6</v>
      </c>
      <c r="GL13" s="95" t="str">
        <f>町田市!BJ25</f>
        <v>-</v>
      </c>
      <c r="GM13" s="95">
        <f>町田市!AW26</f>
        <v>2180153</v>
      </c>
      <c r="GN13" s="97">
        <f>町田市!BF26</f>
        <v>3.2</v>
      </c>
      <c r="GO13" s="95" t="str">
        <f>町田市!BJ26</f>
        <v>-</v>
      </c>
      <c r="GP13" s="95" t="str">
        <f>町田市!AW27</f>
        <v>-</v>
      </c>
      <c r="GQ13" s="97" t="str">
        <f>町田市!BF27</f>
        <v>-</v>
      </c>
      <c r="GR13" s="95" t="str">
        <f>町田市!BJ27</f>
        <v>-</v>
      </c>
      <c r="GS13" s="95" t="str">
        <f>町田市!AW28</f>
        <v>-</v>
      </c>
      <c r="GT13" s="97" t="str">
        <f>町田市!BF28</f>
        <v>-</v>
      </c>
      <c r="GU13" s="95" t="str">
        <f>町田市!BJ28</f>
        <v>-</v>
      </c>
      <c r="GV13" s="95" t="str">
        <f>町田市!AW29</f>
        <v>-</v>
      </c>
      <c r="GW13" s="97" t="str">
        <f>町田市!BF29</f>
        <v>-</v>
      </c>
      <c r="GX13" s="95" t="str">
        <f>町田市!BJ29</f>
        <v>-</v>
      </c>
      <c r="GY13" s="95">
        <f>町田市!AW30</f>
        <v>5678500</v>
      </c>
      <c r="GZ13" s="97">
        <f>町田市!BF30</f>
        <v>8.3000000000000007</v>
      </c>
      <c r="HA13" s="95" t="str">
        <f>町田市!BJ30</f>
        <v>-</v>
      </c>
      <c r="HB13" s="95">
        <f>町田市!AW31</f>
        <v>5678500</v>
      </c>
      <c r="HC13" s="97">
        <f>町田市!BF31</f>
        <v>8.3000000000000007</v>
      </c>
      <c r="HD13" s="95" t="str">
        <f>町田市!BJ31</f>
        <v>-</v>
      </c>
      <c r="HE13" s="95">
        <f>町田市!AW32</f>
        <v>6565</v>
      </c>
      <c r="HF13" s="97">
        <f>町田市!BF32</f>
        <v>0</v>
      </c>
      <c r="HG13" s="95" t="str">
        <f>町田市!BJ32</f>
        <v>-</v>
      </c>
      <c r="HH13" s="95">
        <f>町田市!AW33</f>
        <v>836303</v>
      </c>
      <c r="HI13" s="97">
        <f>町田市!BF33</f>
        <v>1.2</v>
      </c>
      <c r="HJ13" s="95" t="str">
        <f>町田市!BJ33</f>
        <v>-</v>
      </c>
      <c r="HK13" s="95">
        <f>町田市!AW34</f>
        <v>4835632</v>
      </c>
      <c r="HL13" s="97">
        <f>町田市!BF34</f>
        <v>7</v>
      </c>
      <c r="HM13" s="95" t="str">
        <f>町田市!BJ34</f>
        <v>-</v>
      </c>
      <c r="HN13" s="95" t="str">
        <f>町田市!AW35</f>
        <v>-</v>
      </c>
      <c r="HO13" s="97" t="str">
        <f>町田市!BF35</f>
        <v>-</v>
      </c>
      <c r="HP13" s="95" t="str">
        <f>町田市!BJ35</f>
        <v>-</v>
      </c>
      <c r="HQ13" s="95" t="str">
        <f>町田市!AW36</f>
        <v>-</v>
      </c>
      <c r="HR13" s="97" t="str">
        <f>町田市!BF36</f>
        <v>-</v>
      </c>
      <c r="HS13" s="95" t="str">
        <f>町田市!BJ36</f>
        <v>-</v>
      </c>
      <c r="HT13" s="95" t="str">
        <f>町田市!AW37</f>
        <v>-</v>
      </c>
      <c r="HU13" s="97" t="str">
        <f>町田市!BF37</f>
        <v>-</v>
      </c>
      <c r="HV13" s="95" t="str">
        <f>町田市!BJ37</f>
        <v>-</v>
      </c>
      <c r="HW13" s="95">
        <f>町田市!AW38</f>
        <v>68604671</v>
      </c>
      <c r="HX13" s="97">
        <f>町田市!BF38</f>
        <v>100</v>
      </c>
      <c r="HY13" s="95">
        <f>町田市!BJ38</f>
        <v>318593</v>
      </c>
      <c r="HZ13" s="95" t="str">
        <f>町田市!BV14</f>
        <v>×</v>
      </c>
      <c r="IA13" s="95" t="str">
        <f>町田市!BV15</f>
        <v>×</v>
      </c>
      <c r="IB13" s="95" t="str">
        <f>町田市!BV16</f>
        <v>×</v>
      </c>
      <c r="IC13" s="95" t="str">
        <f>町田市!BV17</f>
        <v>×</v>
      </c>
      <c r="ID13" s="95" t="str">
        <f>町田市!BV18</f>
        <v>×</v>
      </c>
      <c r="IE13" s="95" t="str">
        <f>町田市!BV19</f>
        <v>×</v>
      </c>
      <c r="IF13" s="95" t="str">
        <f>町田市!BV20</f>
        <v>×</v>
      </c>
      <c r="IG13" s="95" t="str">
        <f>町田市!BV21</f>
        <v>×</v>
      </c>
      <c r="IH13" s="95" t="str">
        <f>町田市!BV22</f>
        <v>×</v>
      </c>
      <c r="II13" s="95" t="str">
        <f>町田市!BV23</f>
        <v>×</v>
      </c>
      <c r="IJ13" s="95" t="str">
        <f>町田市!BV24</f>
        <v>○</v>
      </c>
      <c r="IK13" s="95" t="str">
        <f>町田市!BV25</f>
        <v>×</v>
      </c>
      <c r="IL13" s="105">
        <f>町田市!CO11</f>
        <v>153012414</v>
      </c>
      <c r="IM13" s="105">
        <f>町田市!CY11</f>
        <v>144519334</v>
      </c>
      <c r="IN13" s="105">
        <f>町田市!CO12</f>
        <v>148140403</v>
      </c>
      <c r="IO13" s="105">
        <f>町田市!CY12</f>
        <v>139899675</v>
      </c>
      <c r="IP13" s="105">
        <f>町田市!CO13</f>
        <v>4872011</v>
      </c>
      <c r="IQ13" s="105">
        <f>町田市!CY13</f>
        <v>4619659</v>
      </c>
      <c r="IR13" s="105">
        <f>町田市!CO14</f>
        <v>262277</v>
      </c>
      <c r="IS13" s="105">
        <f>町田市!CY14</f>
        <v>260323</v>
      </c>
      <c r="IT13" s="105">
        <f>町田市!CO15</f>
        <v>4609734</v>
      </c>
      <c r="IU13" s="105">
        <f>町田市!CY15</f>
        <v>4359336</v>
      </c>
      <c r="IV13" s="105">
        <f>町田市!CO16</f>
        <v>250398</v>
      </c>
      <c r="IW13" s="105">
        <f>町田市!CY16</f>
        <v>-221980</v>
      </c>
      <c r="IX13" s="105">
        <f>町田市!CO17</f>
        <v>5624222</v>
      </c>
      <c r="IY13" s="105">
        <f>町田市!CY17</f>
        <v>3766329</v>
      </c>
      <c r="IZ13" s="105" t="str">
        <f>町田市!CO18</f>
        <v>-</v>
      </c>
      <c r="JA13" s="105" t="str">
        <f>町田市!CY18</f>
        <v>-</v>
      </c>
      <c r="JB13" s="105">
        <f>町田市!CO19</f>
        <v>3454270</v>
      </c>
      <c r="JC13" s="105">
        <f>町田市!CY19</f>
        <v>2957238</v>
      </c>
      <c r="JD13" s="105">
        <f>町田市!CO20</f>
        <v>2420350</v>
      </c>
      <c r="JE13" s="105">
        <f>町田市!CY20</f>
        <v>587111</v>
      </c>
      <c r="JF13" s="95">
        <f>町田市!CO23</f>
        <v>2120</v>
      </c>
      <c r="JG13" s="95">
        <f>町田市!CT23</f>
        <v>6652560</v>
      </c>
      <c r="JH13" s="95">
        <f>町田市!CZ23</f>
        <v>3138</v>
      </c>
      <c r="JI13" s="95" t="str">
        <f>町田市!CO24</f>
        <v>-</v>
      </c>
      <c r="JJ13" s="95" t="str">
        <f>町田市!CT24</f>
        <v>-</v>
      </c>
      <c r="JK13" s="95" t="str">
        <f>町田市!CZ24</f>
        <v>-</v>
      </c>
      <c r="JL13" s="95">
        <f>町田市!CO25</f>
        <v>231</v>
      </c>
      <c r="JM13" s="95">
        <f>町田市!CT25</f>
        <v>782859</v>
      </c>
      <c r="JN13" s="95">
        <f>町田市!CZ25</f>
        <v>3389</v>
      </c>
      <c r="JO13" s="95">
        <f>町田市!CO26</f>
        <v>5</v>
      </c>
      <c r="JP13" s="95">
        <f>町田市!CT26</f>
        <v>21378</v>
      </c>
      <c r="JQ13" s="95">
        <f>町田市!CZ26</f>
        <v>4276</v>
      </c>
      <c r="JR13" s="95" t="str">
        <f>町田市!CO27</f>
        <v>-</v>
      </c>
      <c r="JS13" s="95" t="str">
        <f>町田市!CT27</f>
        <v>-</v>
      </c>
      <c r="JT13" s="95" t="str">
        <f>町田市!CZ27</f>
        <v>-</v>
      </c>
      <c r="JU13" s="95">
        <f>町田市!CO28</f>
        <v>2096</v>
      </c>
      <c r="JV13" s="95">
        <f>町田市!CT28</f>
        <v>6595482</v>
      </c>
      <c r="JW13" s="95">
        <f>町田市!CZ28</f>
        <v>3147</v>
      </c>
      <c r="JX13" s="97">
        <f>町田市!CO29</f>
        <v>101</v>
      </c>
      <c r="JY13" s="95" t="str">
        <f>町田市!BV32</f>
        <v>×</v>
      </c>
      <c r="JZ13" s="95" t="str">
        <f>町田市!BV33</f>
        <v>×</v>
      </c>
      <c r="KA13" s="95" t="str">
        <f>町田市!BV34</f>
        <v>×</v>
      </c>
      <c r="KB13" s="95" t="str">
        <f>町田市!BV35</f>
        <v>×</v>
      </c>
      <c r="KC13" s="95" t="str">
        <f>町田市!BV36</f>
        <v>×</v>
      </c>
      <c r="KD13" s="95" t="str">
        <f>町田市!BV37</f>
        <v>×</v>
      </c>
      <c r="KE13" s="95" t="str">
        <f>町田市!BV38</f>
        <v>×</v>
      </c>
      <c r="KF13" s="95" t="str">
        <f>町田市!CC32</f>
        <v>×</v>
      </c>
      <c r="KG13" s="95" t="str">
        <f>町田市!CC33</f>
        <v>○</v>
      </c>
      <c r="KH13" s="95" t="str">
        <f>町田市!CC34</f>
        <v>○</v>
      </c>
      <c r="KI13" s="95" t="str">
        <f>町田市!CC35</f>
        <v>×</v>
      </c>
      <c r="KJ13" s="95" t="str">
        <f>町田市!CC36</f>
        <v>×</v>
      </c>
      <c r="KK13" s="95" t="str">
        <f>町田市!CC37</f>
        <v>×</v>
      </c>
      <c r="KL13" s="95" t="str">
        <f>町田市!CC38</f>
        <v>○</v>
      </c>
      <c r="KM13" s="95">
        <f>町田市!CO32</f>
        <v>1</v>
      </c>
      <c r="KN13" s="95" t="str">
        <f>町田市!CT32</f>
        <v>17.01.01</v>
      </c>
      <c r="KO13" s="95">
        <f>町田市!CZ32</f>
        <v>10600</v>
      </c>
      <c r="KP13" s="95">
        <f>町田市!CO33</f>
        <v>2</v>
      </c>
      <c r="KQ13" s="95" t="str">
        <f>町田市!CT33</f>
        <v>17.01.01</v>
      </c>
      <c r="KR13" s="95">
        <f>町田市!CZ33</f>
        <v>9000</v>
      </c>
      <c r="KS13" s="95">
        <f>町田市!CO34</f>
        <v>1</v>
      </c>
      <c r="KT13" s="95" t="str">
        <f>町田市!CT34</f>
        <v>17.01.01</v>
      </c>
      <c r="KU13" s="95">
        <f>町田市!CZ34</f>
        <v>8200</v>
      </c>
      <c r="KV13" s="95">
        <f>町田市!CO35</f>
        <v>1</v>
      </c>
      <c r="KW13" s="95" t="str">
        <f>町田市!CT35</f>
        <v>17.01.01</v>
      </c>
      <c r="KX13" s="95">
        <f>町田市!CZ35</f>
        <v>6400</v>
      </c>
      <c r="KY13" s="95">
        <f>町田市!CO36</f>
        <v>1</v>
      </c>
      <c r="KZ13" s="95" t="str">
        <f>町田市!CT36</f>
        <v>17.01.01</v>
      </c>
      <c r="LA13" s="95">
        <f>町田市!CZ36</f>
        <v>5800</v>
      </c>
      <c r="LB13" s="95">
        <f>町田市!CO37</f>
        <v>34</v>
      </c>
      <c r="LC13" s="95" t="str">
        <f>町田市!CT37</f>
        <v>17.01.01</v>
      </c>
      <c r="LD13" s="95">
        <f>町田市!CZ37</f>
        <v>5500</v>
      </c>
      <c r="LE13" s="95">
        <f>町田市!M49</f>
        <v>21359719</v>
      </c>
      <c r="LF13" s="95">
        <f>町田市!M50</f>
        <v>14208242</v>
      </c>
      <c r="LG13" s="95">
        <f>町田市!M51</f>
        <v>48724141</v>
      </c>
      <c r="LH13" s="95">
        <f>町田市!M52</f>
        <v>6437949</v>
      </c>
      <c r="LI13" s="95">
        <f>町田市!M53</f>
        <v>5801683</v>
      </c>
      <c r="LJ13" s="95">
        <f>町田市!M54</f>
        <v>636266</v>
      </c>
      <c r="LK13" s="95" t="str">
        <f>町田市!M55</f>
        <v>-</v>
      </c>
      <c r="LL13" s="95">
        <f>町田市!M56</f>
        <v>76521809</v>
      </c>
      <c r="LM13" s="95">
        <f>町田市!M57</f>
        <v>19092168</v>
      </c>
      <c r="LN13" s="95">
        <f>町田市!M58</f>
        <v>1165271</v>
      </c>
      <c r="LO13" s="95">
        <f>町田市!M59</f>
        <v>13018535</v>
      </c>
      <c r="LP13" s="95">
        <f>町田市!M60</f>
        <v>1119501</v>
      </c>
      <c r="LQ13" s="95">
        <f>町田市!M61</f>
        <v>16396882</v>
      </c>
      <c r="LR13" s="95">
        <f>町田市!M62</f>
        <v>9408169</v>
      </c>
      <c r="LS13" s="95">
        <f>町田市!M63</f>
        <v>8400</v>
      </c>
      <c r="LT13" s="95" t="str">
        <f>町田市!M64</f>
        <v>-</v>
      </c>
      <c r="LU13" s="95">
        <f>町田市!M65</f>
        <v>12529169</v>
      </c>
      <c r="LV13" s="95">
        <f>町田市!M66</f>
        <v>323424</v>
      </c>
      <c r="LW13" s="95">
        <f>町田市!M67</f>
        <v>12529169</v>
      </c>
      <c r="LX13" s="95">
        <f>町田市!M68</f>
        <v>5346477</v>
      </c>
      <c r="LY13" s="95">
        <f>町田市!M69</f>
        <v>7182692</v>
      </c>
      <c r="LZ13" s="95" t="str">
        <f>町田市!M70</f>
        <v>-</v>
      </c>
      <c r="MA13" s="95" t="str">
        <f>町田市!M71</f>
        <v>-</v>
      </c>
      <c r="MB13" s="95">
        <f>町田市!M72</f>
        <v>148140403</v>
      </c>
      <c r="MC13" s="97">
        <f>町田市!U49</f>
        <v>14.4</v>
      </c>
      <c r="MD13" s="97">
        <f>町田市!U50</f>
        <v>9.6</v>
      </c>
      <c r="ME13" s="97">
        <f>町田市!U51</f>
        <v>32.9</v>
      </c>
      <c r="MF13" s="97">
        <f>町田市!U52</f>
        <v>4.3</v>
      </c>
      <c r="MG13" s="97">
        <f>町田市!U53</f>
        <v>3.9</v>
      </c>
      <c r="MH13" s="97">
        <f>町田市!U54</f>
        <v>0.4</v>
      </c>
      <c r="MI13" s="97" t="str">
        <f>町田市!U55</f>
        <v>-</v>
      </c>
      <c r="MJ13" s="97">
        <f>町田市!U56</f>
        <v>51.7</v>
      </c>
      <c r="MK13" s="97">
        <f>町田市!U57</f>
        <v>12.9</v>
      </c>
      <c r="ML13" s="97">
        <f>町田市!U58</f>
        <v>0.8</v>
      </c>
      <c r="MM13" s="97">
        <f>町田市!U59</f>
        <v>8.8000000000000007</v>
      </c>
      <c r="MN13" s="97">
        <f>町田市!U60</f>
        <v>0.8</v>
      </c>
      <c r="MO13" s="97">
        <f>町田市!U61</f>
        <v>11.1</v>
      </c>
      <c r="MP13" s="97">
        <f>町田市!U62</f>
        <v>6.4</v>
      </c>
      <c r="MQ13" s="97">
        <f>町田市!U63</f>
        <v>0</v>
      </c>
      <c r="MR13" s="97" t="str">
        <f>町田市!U64</f>
        <v>-</v>
      </c>
      <c r="MS13" s="97">
        <f>町田市!U65</f>
        <v>8.5</v>
      </c>
      <c r="MT13" s="97">
        <f>町田市!U66</f>
        <v>0.2</v>
      </c>
      <c r="MU13" s="97">
        <f>町田市!U67</f>
        <v>8.5</v>
      </c>
      <c r="MV13" s="97">
        <f>町田市!U68</f>
        <v>3.6</v>
      </c>
      <c r="MW13" s="97">
        <f>町田市!U69</f>
        <v>4.8</v>
      </c>
      <c r="MX13" s="97" t="str">
        <f>町田市!U70</f>
        <v>-</v>
      </c>
      <c r="MY13" s="97" t="str">
        <f>町田市!U71</f>
        <v>-</v>
      </c>
      <c r="MZ13" s="97">
        <f>町田市!U72</f>
        <v>100</v>
      </c>
      <c r="NA13" s="95">
        <f>町田市!Y49</f>
        <v>20036060</v>
      </c>
      <c r="NB13" s="95">
        <f>町田市!Y50</f>
        <v>13120510</v>
      </c>
      <c r="NC13" s="95">
        <f>町田市!Y51</f>
        <v>12870576</v>
      </c>
      <c r="ND13" s="95">
        <f>町田市!Y52</f>
        <v>6437949</v>
      </c>
      <c r="NE13" s="95">
        <f>町田市!Y53</f>
        <v>5801683</v>
      </c>
      <c r="NF13" s="95">
        <f>町田市!Y54</f>
        <v>636266</v>
      </c>
      <c r="NG13" s="95" t="str">
        <f>町田市!Y55</f>
        <v>-</v>
      </c>
      <c r="NH13" s="95">
        <f>町田市!Y56</f>
        <v>39344585</v>
      </c>
      <c r="NI13" s="95">
        <f>町田市!Y57</f>
        <v>14119384</v>
      </c>
      <c r="NJ13" s="95">
        <f>町田市!Y58</f>
        <v>1035009</v>
      </c>
      <c r="NK13" s="95">
        <f>町田市!Y59</f>
        <v>9196670</v>
      </c>
      <c r="NL13" s="95">
        <f>町田市!Y60</f>
        <v>830294</v>
      </c>
      <c r="NM13" s="95">
        <f>町田市!Y61</f>
        <v>14528782</v>
      </c>
      <c r="NN13" s="95">
        <f>町田市!Y62</f>
        <v>8832914</v>
      </c>
      <c r="NO13" s="95">
        <f>町田市!Y63</f>
        <v>305</v>
      </c>
      <c r="NP13" s="95" t="str">
        <f>町田市!Y64</f>
        <v>-</v>
      </c>
      <c r="NQ13" s="95">
        <f>町田市!Y65</f>
        <v>4853346</v>
      </c>
      <c r="NR13" s="95">
        <f>町田市!Y66</f>
        <v>323424</v>
      </c>
      <c r="NS13" s="95">
        <f>町田市!Y67</f>
        <v>4853346</v>
      </c>
      <c r="NT13" s="95">
        <f>町田市!Y68</f>
        <v>510205</v>
      </c>
      <c r="NU13" s="95">
        <f>町田市!Y69</f>
        <v>4343141</v>
      </c>
      <c r="NV13" s="95" t="str">
        <f>町田市!Y70</f>
        <v>-</v>
      </c>
      <c r="NW13" s="95" t="str">
        <f>町田市!Y71</f>
        <v>-</v>
      </c>
      <c r="NX13" s="95">
        <f>町田市!Y72</f>
        <v>91910995</v>
      </c>
      <c r="NY13" s="95">
        <f>町田市!AG49</f>
        <v>19718475</v>
      </c>
      <c r="NZ13" s="95" t="str">
        <f>町田市!AG50</f>
        <v>-</v>
      </c>
      <c r="OA13" s="95">
        <f>町田市!AG51</f>
        <v>12862908</v>
      </c>
      <c r="OB13" s="95">
        <f>町田市!AG52</f>
        <v>6437949</v>
      </c>
      <c r="OC13" s="95">
        <f>町田市!AG53</f>
        <v>5801683</v>
      </c>
      <c r="OD13" s="95">
        <f>町田市!AG54</f>
        <v>636266</v>
      </c>
      <c r="OE13" s="95" t="str">
        <f>町田市!AG55</f>
        <v>-</v>
      </c>
      <c r="OF13" s="95">
        <f>町田市!AG56</f>
        <v>39019332</v>
      </c>
      <c r="OG13" s="95">
        <f>町田市!AG57</f>
        <v>12504246</v>
      </c>
      <c r="OH13" s="95">
        <f>町田市!AG58</f>
        <v>964563</v>
      </c>
      <c r="OI13" s="95">
        <f>町田市!AG59</f>
        <v>8214961</v>
      </c>
      <c r="OJ13" s="95">
        <f>町田市!AG60</f>
        <v>820077</v>
      </c>
      <c r="OK13" s="95">
        <f>町田市!AG61</f>
        <v>11392492</v>
      </c>
      <c r="OL13" s="95" t="str">
        <f>町田市!AG62</f>
        <v>-</v>
      </c>
      <c r="OM13" s="95">
        <f>町田市!AG63</f>
        <v>305</v>
      </c>
      <c r="ON13" s="114">
        <f>町田市!AG64</f>
        <v>0</v>
      </c>
      <c r="OO13" s="114">
        <f>町田市!AG65</f>
        <v>0</v>
      </c>
      <c r="OP13" s="114">
        <f>町田市!AG66</f>
        <v>0</v>
      </c>
      <c r="OQ13" s="114">
        <f>町田市!AG67</f>
        <v>0</v>
      </c>
      <c r="OR13" s="114">
        <f>町田市!AG68</f>
        <v>0</v>
      </c>
      <c r="OS13" s="114">
        <f>町田市!AG69</f>
        <v>0</v>
      </c>
      <c r="OT13" s="114">
        <f>町田市!AG70</f>
        <v>0</v>
      </c>
      <c r="OU13" s="114">
        <f>町田市!AG71</f>
        <v>0</v>
      </c>
      <c r="OV13" s="114">
        <f>町田市!AG70</f>
        <v>0</v>
      </c>
      <c r="OW13" s="97">
        <f>町田市!AQ49</f>
        <v>24.8</v>
      </c>
      <c r="OX13" s="97" t="str">
        <f>町田市!AQ50</f>
        <v>-</v>
      </c>
      <c r="OY13" s="97">
        <f>町田市!AQ51</f>
        <v>16.100000000000001</v>
      </c>
      <c r="OZ13" s="97">
        <f>町田市!AQ52</f>
        <v>8.1</v>
      </c>
      <c r="PA13" s="97">
        <f>町田市!AQ53</f>
        <v>7.3</v>
      </c>
      <c r="PB13" s="97">
        <f>町田市!AQ54</f>
        <v>0.8</v>
      </c>
      <c r="PC13" s="97" t="str">
        <f>町田市!AQ55</f>
        <v>-</v>
      </c>
      <c r="PD13" s="97">
        <f>町田市!AQ56</f>
        <v>49</v>
      </c>
      <c r="PE13" s="97">
        <f>町田市!AQ57</f>
        <v>15.7</v>
      </c>
      <c r="PF13" s="97">
        <f>町田市!AQ58</f>
        <v>1.2</v>
      </c>
      <c r="PG13" s="97">
        <f>町田市!AQ59</f>
        <v>10.3</v>
      </c>
      <c r="PH13" s="97">
        <f>町田市!AQ60</f>
        <v>1</v>
      </c>
      <c r="PI13" s="97">
        <f>町田市!AQ61</f>
        <v>14.3</v>
      </c>
      <c r="PJ13" s="97" t="str">
        <f>町田市!AQ62</f>
        <v>-</v>
      </c>
      <c r="PK13" s="97">
        <f>町田市!AQ63</f>
        <v>0</v>
      </c>
      <c r="PL13" s="113">
        <f>町田市!AQ64</f>
        <v>0</v>
      </c>
      <c r="PM13" s="113">
        <f>町田市!AQ65</f>
        <v>0</v>
      </c>
      <c r="PN13" s="113">
        <f>町田市!AQ66</f>
        <v>0</v>
      </c>
      <c r="PO13" s="113">
        <f>町田市!AQ67</f>
        <v>0</v>
      </c>
      <c r="PP13" s="113" t="str">
        <f>町田市!AQ68</f>
        <v>(</v>
      </c>
      <c r="PQ13" s="113">
        <f>町田市!AQ69</f>
        <v>0</v>
      </c>
      <c r="PR13" s="113">
        <f>町田市!AQ70</f>
        <v>0</v>
      </c>
      <c r="PS13" s="113">
        <f>町田市!AQ71</f>
        <v>0</v>
      </c>
      <c r="PT13" s="113">
        <f>町田市!AQ72</f>
        <v>0</v>
      </c>
      <c r="PU13" s="95">
        <f>町田市!AH66</f>
        <v>72095899</v>
      </c>
      <c r="PV13" s="97">
        <f>町田市!AK68</f>
        <v>90.5</v>
      </c>
      <c r="PW13" s="97">
        <f>町田市!AR68</f>
        <v>93.6</v>
      </c>
      <c r="PX13" s="95">
        <f>町田市!AH72</f>
        <v>96783006</v>
      </c>
      <c r="PY13" s="95">
        <f>町田市!BF50</f>
        <v>644011</v>
      </c>
      <c r="PZ13" s="95">
        <f>町田市!BF51</f>
        <v>20242213</v>
      </c>
      <c r="QA13" s="95">
        <f>町田市!BF52</f>
        <v>72604414</v>
      </c>
      <c r="QB13" s="95">
        <f>町田市!BF53</f>
        <v>13207252</v>
      </c>
      <c r="QC13" s="95">
        <f>町田市!BF54</f>
        <v>310387</v>
      </c>
      <c r="QD13" s="95">
        <f>町田市!BF55</f>
        <v>251135</v>
      </c>
      <c r="QE13" s="95">
        <f>町田市!BF56</f>
        <v>892367</v>
      </c>
      <c r="QF13" s="95">
        <f>町田市!BF57</f>
        <v>10897657</v>
      </c>
      <c r="QG13" s="95">
        <f>町田市!BF58</f>
        <v>5070863</v>
      </c>
      <c r="QH13" s="95">
        <f>町田市!BF59</f>
        <v>17582155</v>
      </c>
      <c r="QI13" s="95" t="str">
        <f>町田市!BF60</f>
        <v>-</v>
      </c>
      <c r="QJ13" s="95">
        <f>町田市!BF61</f>
        <v>6437949</v>
      </c>
      <c r="QK13" s="95" t="str">
        <f>町田市!BF62</f>
        <v>-</v>
      </c>
      <c r="QL13" s="95" t="str">
        <f>町田市!BF63</f>
        <v>-</v>
      </c>
      <c r="QM13" s="95">
        <f>町田市!BF64</f>
        <v>148140403</v>
      </c>
      <c r="QN13" s="97">
        <f>町田市!BM50</f>
        <v>0.4</v>
      </c>
      <c r="QO13" s="97">
        <f>町田市!BM51</f>
        <v>13.7</v>
      </c>
      <c r="QP13" s="97">
        <f>町田市!BM52</f>
        <v>49</v>
      </c>
      <c r="QQ13" s="97">
        <f>町田市!BM53</f>
        <v>8.9</v>
      </c>
      <c r="QR13" s="97">
        <f>町田市!BM54</f>
        <v>0.2</v>
      </c>
      <c r="QS13" s="97">
        <f>町田市!BM55</f>
        <v>0.2</v>
      </c>
      <c r="QT13" s="97">
        <f>町田市!BM56</f>
        <v>0.6</v>
      </c>
      <c r="QU13" s="97">
        <f>町田市!BM57</f>
        <v>7.4</v>
      </c>
      <c r="QV13" s="97">
        <f>町田市!BM58</f>
        <v>3.4</v>
      </c>
      <c r="QW13" s="97">
        <f>町田市!BM59</f>
        <v>11.9</v>
      </c>
      <c r="QX13" s="97" t="str">
        <f>町田市!BM60</f>
        <v>-</v>
      </c>
      <c r="QY13" s="97">
        <f>町田市!BM61</f>
        <v>4.3</v>
      </c>
      <c r="QZ13" s="97" t="str">
        <f>町田市!BM62</f>
        <v>-</v>
      </c>
      <c r="RA13" s="97" t="str">
        <f>町田市!BM63</f>
        <v>-</v>
      </c>
      <c r="RB13" s="97">
        <f>町田市!BM64</f>
        <v>100</v>
      </c>
      <c r="RC13" s="95" t="str">
        <f>町田市!BQ50</f>
        <v>-</v>
      </c>
      <c r="RD13" s="95">
        <f>町田市!BQ51</f>
        <v>1207968</v>
      </c>
      <c r="RE13" s="95">
        <f>町田市!BQ52</f>
        <v>975458</v>
      </c>
      <c r="RF13" s="95">
        <f>町田市!BQ53</f>
        <v>1321598</v>
      </c>
      <c r="RG13" s="95" t="str">
        <f>町田市!BQ54</f>
        <v>-</v>
      </c>
      <c r="RH13" s="95">
        <f>町田市!BQ55</f>
        <v>45079</v>
      </c>
      <c r="RI13" s="95">
        <f>町田市!BQ56</f>
        <v>10096</v>
      </c>
      <c r="RJ13" s="95">
        <f>町田市!BQ57</f>
        <v>3537996</v>
      </c>
      <c r="RK13" s="95">
        <f>町田市!BQ58</f>
        <v>475204</v>
      </c>
      <c r="RL13" s="95">
        <f>町田市!BQ59</f>
        <v>4955770</v>
      </c>
      <c r="RM13" s="95" t="str">
        <f>町田市!BQ60</f>
        <v>-</v>
      </c>
      <c r="RN13" s="95" t="str">
        <f>町田市!BQ61</f>
        <v>-</v>
      </c>
      <c r="RO13" s="95" t="str">
        <f>町田市!BQ62</f>
        <v>-</v>
      </c>
      <c r="RP13" s="95" t="str">
        <f>町田市!BQ63</f>
        <v>-</v>
      </c>
      <c r="RQ13" s="95">
        <f>町田市!BQ64</f>
        <v>12529169</v>
      </c>
      <c r="RR13" s="95">
        <f>町田市!BZ50</f>
        <v>644011</v>
      </c>
      <c r="RS13" s="95">
        <f>町田市!BZ51</f>
        <v>18568299</v>
      </c>
      <c r="RT13" s="95">
        <f>町田市!BZ52</f>
        <v>31947287</v>
      </c>
      <c r="RU13" s="95">
        <f>町田市!BZ53</f>
        <v>8896406</v>
      </c>
      <c r="RV13" s="95">
        <f>町田市!BZ54</f>
        <v>310387</v>
      </c>
      <c r="RW13" s="95">
        <f>町田市!BZ55</f>
        <v>200025</v>
      </c>
      <c r="RX13" s="95">
        <f>町田市!BZ56</f>
        <v>822572</v>
      </c>
      <c r="RY13" s="95">
        <f>町田市!BZ57</f>
        <v>8269642</v>
      </c>
      <c r="RZ13" s="95">
        <f>町田市!BZ58</f>
        <v>3291464</v>
      </c>
      <c r="SA13" s="95">
        <f>町田市!BZ59</f>
        <v>12522953</v>
      </c>
      <c r="SB13" s="95" t="str">
        <f>町田市!BZ60</f>
        <v>-</v>
      </c>
      <c r="SC13" s="95">
        <f>町田市!BZ61</f>
        <v>6437949</v>
      </c>
      <c r="SD13" s="95" t="str">
        <f>町田市!BZ62</f>
        <v>-</v>
      </c>
      <c r="SE13" s="95" t="str">
        <f>町田市!BZ63</f>
        <v>-</v>
      </c>
      <c r="SF13" s="95">
        <f>町田市!BZ64</f>
        <v>91910995</v>
      </c>
      <c r="SG13" s="95">
        <f>町田市!BF66</f>
        <v>17496882</v>
      </c>
      <c r="SH13" s="95">
        <f>町田市!BF67</f>
        <v>1956221</v>
      </c>
      <c r="SI13" s="95">
        <f>町田市!BF68</f>
        <v>1100000</v>
      </c>
      <c r="SJ13" s="95">
        <f>町田市!BF69</f>
        <v>38656</v>
      </c>
      <c r="SK13" s="95">
        <f>町田市!BF70</f>
        <v>35364</v>
      </c>
      <c r="SL13" s="95">
        <f>町田市!BF71</f>
        <v>4996804</v>
      </c>
      <c r="SM13" s="95">
        <f>町田市!BF72</f>
        <v>9369837</v>
      </c>
      <c r="SN13" s="95">
        <f>町田市!BZ66</f>
        <v>2097975</v>
      </c>
      <c r="SO13" s="95">
        <f>町田市!BZ67</f>
        <v>-1044363</v>
      </c>
      <c r="SP13" s="95">
        <f>町田市!BZ68</f>
        <v>60980</v>
      </c>
      <c r="SQ13" s="95">
        <f>町田市!BZ69</f>
        <v>95784</v>
      </c>
      <c r="SR13" s="95">
        <f>町田市!BZ70</f>
        <v>93</v>
      </c>
      <c r="SS13" s="95">
        <f>町田市!BZ71</f>
        <v>98</v>
      </c>
      <c r="ST13" s="95">
        <f>町田市!BZ72</f>
        <v>293</v>
      </c>
      <c r="SU13" s="95">
        <f>町田市!CS48</f>
        <v>57874419</v>
      </c>
      <c r="SV13" s="95">
        <f>町田市!CS49</f>
        <v>59188606</v>
      </c>
      <c r="SW13" s="95">
        <f>町田市!CS50</f>
        <v>74650603</v>
      </c>
      <c r="SX13" s="95">
        <f>町田市!CS51</f>
        <v>78603966</v>
      </c>
      <c r="SY13" s="98">
        <f>町田市!CS52</f>
        <v>0.98</v>
      </c>
      <c r="SZ13" s="97">
        <f>町田市!CS53</f>
        <v>5.9</v>
      </c>
      <c r="TA13" s="97">
        <f>町田市!CS54</f>
        <v>6.7</v>
      </c>
      <c r="TB13" s="97" t="str">
        <f>町田市!CS55</f>
        <v>-</v>
      </c>
      <c r="TC13" s="97" t="str">
        <f>町田市!CS56</f>
        <v>-</v>
      </c>
      <c r="TD13" s="97">
        <f>町田市!CS57</f>
        <v>-0.6</v>
      </c>
      <c r="TE13" s="97" t="str">
        <f>町田市!CS58</f>
        <v>-</v>
      </c>
      <c r="TF13" s="95">
        <f>町田市!CS59</f>
        <v>9699039</v>
      </c>
      <c r="TG13" s="95">
        <f>IF(町田市!CS60="-",0,町田市!CS60)</f>
        <v>0</v>
      </c>
      <c r="TH13" s="95">
        <f>町田市!CS61</f>
        <v>8875798</v>
      </c>
      <c r="TI13" s="95">
        <f>町田市!CS62</f>
        <v>74309822</v>
      </c>
      <c r="TJ13" s="95">
        <f>町田市!CS63</f>
        <v>34509992</v>
      </c>
      <c r="TK13" s="95" t="str">
        <f>町田市!CS64</f>
        <v>-</v>
      </c>
      <c r="TL13" s="95">
        <f>町田市!CS65</f>
        <v>26508018</v>
      </c>
      <c r="TM13" s="95" t="str">
        <f>町田市!CS66</f>
        <v>-</v>
      </c>
      <c r="TN13" s="95">
        <f>町田市!CS67</f>
        <v>27000</v>
      </c>
      <c r="TO13" s="95">
        <f>町田市!CS68</f>
        <v>500000</v>
      </c>
      <c r="TP13" s="95">
        <f>町田市!DA48</f>
        <v>58489941</v>
      </c>
      <c r="TQ13" s="95">
        <f>町田市!DA49</f>
        <v>59145799</v>
      </c>
      <c r="TR13" s="95">
        <f>町田市!DA50</f>
        <v>75339408</v>
      </c>
      <c r="TS13" s="95">
        <f>町田市!DA51</f>
        <v>77188344</v>
      </c>
      <c r="TT13" s="97">
        <f>町田市!DA52</f>
        <v>0.98</v>
      </c>
      <c r="TU13" s="97">
        <f>町田市!DA53</f>
        <v>5.6</v>
      </c>
      <c r="TV13" s="97">
        <f>町田市!DA54</f>
        <v>6.8</v>
      </c>
      <c r="TW13" s="97" t="str">
        <f>町田市!DA55</f>
        <v>-</v>
      </c>
      <c r="TX13" s="97" t="str">
        <f>町田市!DA56</f>
        <v>-</v>
      </c>
      <c r="TY13" s="97">
        <f>町田市!DA57</f>
        <v>-1.3</v>
      </c>
      <c r="TZ13" s="97" t="str">
        <f>町田市!DA58</f>
        <v>-</v>
      </c>
      <c r="UA13" s="95">
        <f>町田市!DA59</f>
        <v>7529087</v>
      </c>
      <c r="UB13" s="95">
        <f>IF(町田市!DA60="-",0,町田市!DA60)</f>
        <v>0</v>
      </c>
      <c r="UC13" s="95">
        <f>町田市!DA61</f>
        <v>5990868</v>
      </c>
      <c r="UD13" s="95">
        <f>町田市!DA62</f>
        <v>74209705</v>
      </c>
      <c r="UE13" s="95">
        <f>町田市!DA63</f>
        <v>35497370</v>
      </c>
      <c r="UF13" s="95" t="str">
        <f>町田市!DA64</f>
        <v>-</v>
      </c>
      <c r="UG13" s="95">
        <f>町田市!DA65</f>
        <v>27094760</v>
      </c>
      <c r="UH13" s="95" t="str">
        <f>町田市!DA66</f>
        <v>-</v>
      </c>
      <c r="UI13" s="95">
        <f>町田市!DA67</f>
        <v>20000</v>
      </c>
      <c r="UJ13" s="95">
        <f>町田市!DA68</f>
        <v>3000000</v>
      </c>
      <c r="UK13" s="97">
        <f>町田市!CS69</f>
        <v>99.5</v>
      </c>
      <c r="UL13" s="97">
        <f>町田市!CS71</f>
        <v>99.3</v>
      </c>
      <c r="UM13" s="97">
        <f>町田市!CS72</f>
        <v>99.7</v>
      </c>
      <c r="UN13" s="97">
        <f>町田市!CW69</f>
        <v>98.8</v>
      </c>
      <c r="UO13" s="97">
        <f>町田市!CW71</f>
        <v>98.1</v>
      </c>
      <c r="UP13" s="97">
        <f>町田市!CW72</f>
        <v>99.4</v>
      </c>
      <c r="UQ13" s="97">
        <f>町田市!DA69</f>
        <v>99.4</v>
      </c>
      <c r="UR13" s="97">
        <f>町田市!DA71</f>
        <v>99.1</v>
      </c>
      <c r="US13" s="98">
        <f>町田市!DA72</f>
        <v>99.6</v>
      </c>
      <c r="UT13" s="97">
        <f>町田市!DE69</f>
        <v>98</v>
      </c>
      <c r="UU13" s="97">
        <f>町田市!DE71</f>
        <v>97.1</v>
      </c>
      <c r="UV13" s="97">
        <f>町田市!DE72</f>
        <v>99</v>
      </c>
      <c r="UW13" s="286" t="str">
        <f>町田市!M16</f>
        <v>-</v>
      </c>
      <c r="UX13" s="287" t="str">
        <f>町田市!U16</f>
        <v>-</v>
      </c>
      <c r="UY13" s="286" t="str">
        <f>町田市!Y16</f>
        <v>-</v>
      </c>
      <c r="UZ13" s="287" t="str">
        <f>町田市!AG16</f>
        <v>-</v>
      </c>
      <c r="VA13" s="286" t="str">
        <f>町田市!M17</f>
        <v>-</v>
      </c>
      <c r="VB13" s="287" t="str">
        <f>町田市!U17</f>
        <v>-</v>
      </c>
      <c r="VC13" s="286" t="str">
        <f>町田市!Y17</f>
        <v>-</v>
      </c>
      <c r="VD13" s="287" t="str">
        <f>町田市!AG17</f>
        <v>-</v>
      </c>
    </row>
    <row r="14" spans="1:576" s="95" customFormat="1" ht="11.25">
      <c r="A14" s="109" t="str">
        <f>小金井市!CK7</f>
        <v>小金井市</v>
      </c>
      <c r="B14" s="110" t="s">
        <v>235</v>
      </c>
      <c r="C14" s="111" t="str">
        <f t="shared" si="0"/>
        <v>=小金井市!ｃｓ51</v>
      </c>
      <c r="D14" s="95">
        <f>小金井市!AC2</f>
        <v>121396</v>
      </c>
      <c r="E14" s="95">
        <f>小金井市!AC3</f>
        <v>118852</v>
      </c>
      <c r="F14" s="125">
        <f t="shared" si="1"/>
        <v>2.1404772321879317E-2</v>
      </c>
      <c r="G14" s="98">
        <f>小金井市!AC5</f>
        <v>11.3</v>
      </c>
      <c r="H14" s="95">
        <f>小金井市!AC6</f>
        <v>10743</v>
      </c>
      <c r="I14" s="96">
        <f>小金井市!AP4</f>
        <v>120268</v>
      </c>
      <c r="J14" s="96">
        <f>小金井市!AP5</f>
        <v>119359</v>
      </c>
      <c r="K14" s="125">
        <f t="shared" si="2"/>
        <v>7.6156804262770272E-3</v>
      </c>
      <c r="L14" s="96">
        <f>小金井市!AX4</f>
        <v>117751</v>
      </c>
      <c r="M14" s="96">
        <f>小金井市!AX5</f>
        <v>116980</v>
      </c>
      <c r="N14" s="125">
        <f t="shared" si="3"/>
        <v>6.5908702342281078E-3</v>
      </c>
      <c r="O14" s="95">
        <f>小金井市!BJ6</f>
        <v>359</v>
      </c>
      <c r="P14" s="97">
        <f>小金井市!BJ7</f>
        <v>0.7</v>
      </c>
      <c r="Q14" s="95">
        <f>小金井市!BJ8</f>
        <v>7140</v>
      </c>
      <c r="R14" s="97">
        <f>小金井市!BJ9</f>
        <v>14.1</v>
      </c>
      <c r="S14" s="95">
        <f>小金井市!BJ10</f>
        <v>43064</v>
      </c>
      <c r="T14" s="97">
        <f>小金井市!BJ11</f>
        <v>85.2</v>
      </c>
      <c r="U14" s="95">
        <f>小金井市!BQ6</f>
        <v>350</v>
      </c>
      <c r="V14" s="97">
        <f>小金井市!BQ7</f>
        <v>0.7</v>
      </c>
      <c r="W14" s="95">
        <f>小金井市!BQ8</f>
        <v>6687</v>
      </c>
      <c r="X14" s="97">
        <f>小金井市!BQ9</f>
        <v>14</v>
      </c>
      <c r="Y14" s="95">
        <f>小金井市!BQ10</f>
        <v>40741</v>
      </c>
      <c r="Z14" s="97">
        <f>小金井市!BQ11</f>
        <v>85.3</v>
      </c>
      <c r="AA14" s="95" t="str">
        <f>小金井市!BZ5</f>
        <v>13</v>
      </c>
      <c r="AB14" s="95" t="str">
        <f>小金井市!BZ7</f>
        <v>東京都</v>
      </c>
      <c r="AC14" s="95" t="str">
        <f>小金井市!CK5</f>
        <v>2101</v>
      </c>
      <c r="AD14" s="95" t="str">
        <f>小金井市!CK7</f>
        <v>小金井市</v>
      </c>
      <c r="AE14" s="95" t="str">
        <f>小金井市!DB2</f>
        <v>Ⅲ－３</v>
      </c>
      <c r="AF14" s="99">
        <f>小金井市!DB5</f>
        <v>43505</v>
      </c>
      <c r="AG14" s="95">
        <f>小金井市!M11</f>
        <v>21281020</v>
      </c>
      <c r="AH14" s="97">
        <f>小金井市!U11</f>
        <v>49.8</v>
      </c>
      <c r="AI14" s="95">
        <f>小金井市!Y11</f>
        <v>19487174</v>
      </c>
      <c r="AJ14" s="97">
        <f>小金井市!AG11</f>
        <v>85.8</v>
      </c>
      <c r="AK14" s="95">
        <f>小金井市!M12</f>
        <v>161135</v>
      </c>
      <c r="AL14" s="97">
        <f>小金井市!U12</f>
        <v>0.4</v>
      </c>
      <c r="AM14" s="95">
        <f>小金井市!Y12</f>
        <v>161135</v>
      </c>
      <c r="AN14" s="97">
        <f>小金井市!AG12</f>
        <v>0.7</v>
      </c>
      <c r="AO14" s="95">
        <f>小金井市!M13</f>
        <v>45557</v>
      </c>
      <c r="AP14" s="97">
        <f>小金井市!U13</f>
        <v>0.1</v>
      </c>
      <c r="AQ14" s="95">
        <f>小金井市!Y13</f>
        <v>45557</v>
      </c>
      <c r="AR14" s="97">
        <f>小金井市!AG13</f>
        <v>0.2</v>
      </c>
      <c r="AS14" s="95">
        <f>小金井市!M14</f>
        <v>187693</v>
      </c>
      <c r="AT14" s="97">
        <f>小金井市!U14</f>
        <v>0.4</v>
      </c>
      <c r="AU14" s="95">
        <f>小金井市!Y14</f>
        <v>187693</v>
      </c>
      <c r="AV14" s="97">
        <f>小金井市!AG14</f>
        <v>0.8</v>
      </c>
      <c r="AW14" s="95">
        <f>小金井市!M15</f>
        <v>188216</v>
      </c>
      <c r="AX14" s="97">
        <f>小金井市!U15</f>
        <v>0.4</v>
      </c>
      <c r="AY14" s="95">
        <f>小金井市!Y15</f>
        <v>188216</v>
      </c>
      <c r="AZ14" s="97">
        <f>小金井市!AG15</f>
        <v>0.8</v>
      </c>
      <c r="BA14" s="95">
        <f>小金井市!M18</f>
        <v>2358686</v>
      </c>
      <c r="BB14" s="97">
        <f>小金井市!U18</f>
        <v>5.5</v>
      </c>
      <c r="BC14" s="95">
        <f>小金井市!Y18</f>
        <v>2358686</v>
      </c>
      <c r="BD14" s="97">
        <f>小金井市!AG18</f>
        <v>10.4</v>
      </c>
      <c r="BE14" s="95" t="str">
        <f>小金井市!M19</f>
        <v>-</v>
      </c>
      <c r="BF14" s="97" t="str">
        <f>小金井市!U19</f>
        <v>-</v>
      </c>
      <c r="BG14" s="95" t="str">
        <f>小金井市!Y19</f>
        <v>-</v>
      </c>
      <c r="BH14" s="97" t="str">
        <f>小金井市!AG19</f>
        <v>-</v>
      </c>
      <c r="BI14" s="95" t="str">
        <f>小金井市!M20</f>
        <v>-</v>
      </c>
      <c r="BJ14" s="97" t="str">
        <f>小金井市!U20</f>
        <v>-</v>
      </c>
      <c r="BK14" s="95" t="str">
        <f>小金井市!Y20</f>
        <v>-</v>
      </c>
      <c r="BL14" s="97" t="str">
        <f>小金井市!AG20</f>
        <v>-</v>
      </c>
      <c r="BM14" s="95">
        <f>小金井市!M21</f>
        <v>92016</v>
      </c>
      <c r="BN14" s="97">
        <f>小金井市!U21</f>
        <v>0.2</v>
      </c>
      <c r="BO14" s="95">
        <f>小金井市!Y21</f>
        <v>92016</v>
      </c>
      <c r="BP14" s="97">
        <f>小金井市!AG21</f>
        <v>0.4</v>
      </c>
      <c r="BQ14" s="95" t="str">
        <f>小金井市!M20</f>
        <v>-</v>
      </c>
      <c r="BR14" s="97" t="str">
        <f>小金井市!U20</f>
        <v>-</v>
      </c>
      <c r="BS14" s="95" t="str">
        <f>小金井市!Y20</f>
        <v>-</v>
      </c>
      <c r="BT14" s="97" t="str">
        <f>小金井市!AG20</f>
        <v>-</v>
      </c>
      <c r="BU14" s="95">
        <f>小金井市!M23</f>
        <v>73761</v>
      </c>
      <c r="BV14" s="97">
        <f>小金井市!U21</f>
        <v>0.2</v>
      </c>
      <c r="BW14" s="95">
        <f>小金井市!Y21</f>
        <v>92016</v>
      </c>
      <c r="BX14" s="97">
        <f>小金井市!AG21</f>
        <v>0.4</v>
      </c>
      <c r="BY14" s="95">
        <f>小金井市!M24</f>
        <v>40623</v>
      </c>
      <c r="BZ14" s="97">
        <f>小金井市!U24</f>
        <v>0.1</v>
      </c>
      <c r="CA14" s="95" t="str">
        <f>小金井市!Y24</f>
        <v>-</v>
      </c>
      <c r="CB14" s="97" t="str">
        <f>小金井市!AG24</f>
        <v>-</v>
      </c>
      <c r="CC14" s="95" t="str">
        <f>小金井市!M25</f>
        <v>-</v>
      </c>
      <c r="CD14" s="97" t="str">
        <f>小金井市!U25</f>
        <v>-</v>
      </c>
      <c r="CE14" s="95" t="str">
        <f>小金井市!Y25</f>
        <v>-</v>
      </c>
      <c r="CF14" s="97" t="str">
        <f>小金井市!AG25</f>
        <v>-</v>
      </c>
      <c r="CG14" s="95">
        <f>小金井市!M26</f>
        <v>40474</v>
      </c>
      <c r="CH14" s="97">
        <f>小金井市!U26</f>
        <v>0.1</v>
      </c>
      <c r="CI14" s="95" t="str">
        <f>小金井市!Y26</f>
        <v>-</v>
      </c>
      <c r="CJ14" s="97" t="str">
        <f>小金井市!AG26</f>
        <v>-</v>
      </c>
      <c r="CK14" s="95">
        <f>小金井市!M27</f>
        <v>149</v>
      </c>
      <c r="CL14" s="97">
        <f>小金井市!U27</f>
        <v>0</v>
      </c>
      <c r="CM14" s="95" t="str">
        <f>小金井市!Y27</f>
        <v>-</v>
      </c>
      <c r="CN14" s="97" t="str">
        <f>小金井市!AG27</f>
        <v>-</v>
      </c>
      <c r="CO14" s="95">
        <f>小金井市!M28</f>
        <v>24428707</v>
      </c>
      <c r="CP14" s="97">
        <f>小金井市!U28</f>
        <v>57.2</v>
      </c>
      <c r="CQ14" s="95">
        <f>小金井市!Y28</f>
        <v>22594238</v>
      </c>
      <c r="CR14" s="97">
        <f>小金井市!AG28</f>
        <v>99.5</v>
      </c>
      <c r="CS14" s="95">
        <f>小金井市!M29</f>
        <v>9126</v>
      </c>
      <c r="CT14" s="97">
        <f>小金井市!U29</f>
        <v>0</v>
      </c>
      <c r="CU14" s="95">
        <f>小金井市!Y29</f>
        <v>9126</v>
      </c>
      <c r="CV14" s="97">
        <f>小金井市!AG29</f>
        <v>0</v>
      </c>
      <c r="CW14" s="95">
        <f>小金井市!M30</f>
        <v>337564</v>
      </c>
      <c r="CX14" s="97">
        <f>小金井市!U30</f>
        <v>0.8</v>
      </c>
      <c r="CY14" s="95" t="str">
        <f>小金井市!Y30</f>
        <v>-</v>
      </c>
      <c r="CZ14" s="97" t="str">
        <f>小金井市!AG30</f>
        <v>-</v>
      </c>
      <c r="DA14" s="95">
        <f>小金井市!M31</f>
        <v>525521</v>
      </c>
      <c r="DB14" s="97">
        <f>小金井市!U31</f>
        <v>1.2</v>
      </c>
      <c r="DC14" s="95">
        <f>小金井市!Y31</f>
        <v>98764</v>
      </c>
      <c r="DD14" s="97">
        <f>小金井市!AG31</f>
        <v>0.4</v>
      </c>
      <c r="DE14" s="95">
        <f>小金井市!M32</f>
        <v>432956</v>
      </c>
      <c r="DF14" s="97">
        <f>小金井市!U32</f>
        <v>1</v>
      </c>
      <c r="DG14" s="95" t="str">
        <f>小金井市!Y32</f>
        <v>-</v>
      </c>
      <c r="DH14" s="97" t="str">
        <f>小金井市!AG32</f>
        <v>-</v>
      </c>
      <c r="DI14" s="95">
        <f>小金井市!M33</f>
        <v>6640890</v>
      </c>
      <c r="DJ14" s="97">
        <f>小金井市!U33</f>
        <v>15.5</v>
      </c>
      <c r="DK14" s="95" t="str">
        <f>小金井市!Y33</f>
        <v>-</v>
      </c>
      <c r="DL14" s="97" t="str">
        <f>小金井市!AG33</f>
        <v>-</v>
      </c>
      <c r="DM14" s="95" t="str">
        <f>小金井市!M34</f>
        <v>-</v>
      </c>
      <c r="DN14" s="97" t="str">
        <f>小金井市!U34</f>
        <v>-</v>
      </c>
      <c r="DO14" s="95" t="str">
        <f>小金井市!Y34</f>
        <v>-</v>
      </c>
      <c r="DP14" s="97" t="str">
        <f>小金井市!AG34</f>
        <v>-</v>
      </c>
      <c r="DQ14" s="95">
        <f>小金井市!M35</f>
        <v>0</v>
      </c>
      <c r="DR14" s="97">
        <f>小金井市!U35</f>
        <v>0</v>
      </c>
      <c r="DS14" s="95">
        <f>小金井市!Y35</f>
        <v>0</v>
      </c>
      <c r="DT14" s="97">
        <f>小金井市!AG35</f>
        <v>0</v>
      </c>
      <c r="DU14" s="95">
        <f>小金井市!M36</f>
        <v>6213520</v>
      </c>
      <c r="DV14" s="97">
        <f>小金井市!U36</f>
        <v>14.5</v>
      </c>
      <c r="DW14" s="95" t="str">
        <f>小金井市!Y36</f>
        <v>-</v>
      </c>
      <c r="DX14" s="97" t="str">
        <f>小金井市!AG36</f>
        <v>-</v>
      </c>
      <c r="DY14" s="95">
        <f>小金井市!M37</f>
        <v>250172</v>
      </c>
      <c r="DZ14" s="97">
        <f>小金井市!U37</f>
        <v>0.6</v>
      </c>
      <c r="EA14" s="95">
        <f>小金井市!Y37</f>
        <v>1327</v>
      </c>
      <c r="EB14" s="97">
        <f>小金井市!AG37</f>
        <v>0</v>
      </c>
      <c r="EC14" s="95">
        <f>小金井市!M38</f>
        <v>2922</v>
      </c>
      <c r="ED14" s="97">
        <f>小金井市!U38</f>
        <v>0</v>
      </c>
      <c r="EE14" s="95" t="str">
        <f>小金井市!Y38</f>
        <v>-</v>
      </c>
      <c r="EF14" s="97" t="str">
        <f>小金井市!AG38</f>
        <v>-</v>
      </c>
      <c r="EG14" s="95">
        <f>小金井市!M39</f>
        <v>1243630</v>
      </c>
      <c r="EH14" s="97">
        <f>小金井市!U39</f>
        <v>2.9</v>
      </c>
      <c r="EI14" s="95" t="str">
        <f>小金井市!Y39</f>
        <v>-</v>
      </c>
      <c r="EJ14" s="97" t="str">
        <f>小金井市!AG39</f>
        <v>-</v>
      </c>
      <c r="EK14" s="95">
        <f>小金井市!M40</f>
        <v>2102275</v>
      </c>
      <c r="EL14" s="97">
        <f>小金井市!U40</f>
        <v>4.9000000000000004</v>
      </c>
      <c r="EM14" s="95" t="str">
        <f>小金井市!Y40</f>
        <v>-</v>
      </c>
      <c r="EN14" s="97" t="str">
        <f>小金井市!AG40</f>
        <v>-</v>
      </c>
      <c r="EO14" s="95">
        <f>小金井市!M41</f>
        <v>364920</v>
      </c>
      <c r="EP14" s="97">
        <f>小金井市!U41</f>
        <v>0.9</v>
      </c>
      <c r="EQ14" s="95">
        <f>小金井市!Y41</f>
        <v>366</v>
      </c>
      <c r="ER14" s="97">
        <f>小金井市!AG41</f>
        <v>0</v>
      </c>
      <c r="ES14" s="95">
        <f>小金井市!M42</f>
        <v>176800</v>
      </c>
      <c r="ET14" s="97">
        <f>小金井市!U42</f>
        <v>0.4</v>
      </c>
      <c r="EU14" s="95" t="str">
        <f>小金井市!Y42</f>
        <v>-</v>
      </c>
      <c r="EV14" s="97" t="str">
        <f>小金井市!AG42</f>
        <v>-</v>
      </c>
      <c r="EW14" s="95" t="str">
        <f>小金井市!M43</f>
        <v>-</v>
      </c>
      <c r="EX14" s="97" t="str">
        <f>小金井市!U43</f>
        <v>-</v>
      </c>
      <c r="EY14" s="95" t="str">
        <f>小金井市!Y43</f>
        <v>-</v>
      </c>
      <c r="EZ14" s="97" t="str">
        <f>小金井市!AG43</f>
        <v>-</v>
      </c>
      <c r="FA14" s="95" t="str">
        <f>小金井市!M44</f>
        <v>-</v>
      </c>
      <c r="FB14" s="97" t="str">
        <f>小金井市!U44</f>
        <v>-</v>
      </c>
      <c r="FC14" s="95" t="str">
        <f>小金井市!Y44</f>
        <v>-</v>
      </c>
      <c r="FD14" s="97" t="str">
        <f>小金井市!AG44</f>
        <v>-</v>
      </c>
      <c r="FE14" s="95">
        <f>小金井市!M45</f>
        <v>42729003</v>
      </c>
      <c r="FF14" s="97">
        <f>小金井市!U45</f>
        <v>100</v>
      </c>
      <c r="FG14" s="95">
        <f>小金井市!Y45</f>
        <v>22703821</v>
      </c>
      <c r="FH14" s="97">
        <f>小金井市!AG45</f>
        <v>100</v>
      </c>
      <c r="FI14" s="95">
        <f>小金井市!AW16</f>
        <v>19487174</v>
      </c>
      <c r="FJ14" s="97">
        <f>小金井市!BF16</f>
        <v>91.6</v>
      </c>
      <c r="FK14" s="95">
        <f>小金井市!BJ16</f>
        <v>57882</v>
      </c>
      <c r="FL14" s="95">
        <f>小金井市!AW17</f>
        <v>19487174</v>
      </c>
      <c r="FM14" s="97">
        <f>小金井市!BF17</f>
        <v>91.6</v>
      </c>
      <c r="FN14" s="95">
        <f>小金井市!BJ17</f>
        <v>57882</v>
      </c>
      <c r="FO14" s="95">
        <f>小金井市!AW18</f>
        <v>11528446</v>
      </c>
      <c r="FP14" s="97">
        <f>小金井市!BF18</f>
        <v>54.2</v>
      </c>
      <c r="FQ14" s="95">
        <f>小金井市!BJ18</f>
        <v>57882</v>
      </c>
      <c r="FR14" s="95">
        <f>小金井市!AW19</f>
        <v>223554</v>
      </c>
      <c r="FS14" s="97">
        <f>小金井市!BF19</f>
        <v>1.1000000000000001</v>
      </c>
      <c r="FT14" s="95" t="str">
        <f>小金井市!BJ19</f>
        <v>-</v>
      </c>
      <c r="FU14" s="95">
        <f>小金井市!AW20</f>
        <v>10550109</v>
      </c>
      <c r="FV14" s="97">
        <f>小金井市!BF20</f>
        <v>49.6</v>
      </c>
      <c r="FW14" s="95" t="str">
        <f>小金井市!BJ20</f>
        <v>-</v>
      </c>
      <c r="FX14" s="95">
        <f>小金井市!AW21</f>
        <v>245744</v>
      </c>
      <c r="FY14" s="97">
        <f>小金井市!BF21</f>
        <v>1.2</v>
      </c>
      <c r="FZ14" s="95" t="str">
        <f>小金井市!BJ21</f>
        <v>-</v>
      </c>
      <c r="GA14" s="95">
        <f>小金井市!AW22</f>
        <v>509039</v>
      </c>
      <c r="GB14" s="97">
        <f>小金井市!BF22</f>
        <v>2.4</v>
      </c>
      <c r="GC14" s="95">
        <f>小金井市!BJ22</f>
        <v>57882</v>
      </c>
      <c r="GD14" s="95">
        <f>小金井市!AW23</f>
        <v>7413645</v>
      </c>
      <c r="GE14" s="97">
        <f>小金井市!BF23</f>
        <v>34.799999999999997</v>
      </c>
      <c r="GF14" s="95" t="str">
        <f>小金井市!BJ23</f>
        <v>-</v>
      </c>
      <c r="GG14" s="95">
        <f>小金井市!AW24</f>
        <v>7261481</v>
      </c>
      <c r="GH14" s="97">
        <f>小金井市!BF24</f>
        <v>34.1</v>
      </c>
      <c r="GI14" s="95" t="str">
        <f>小金井市!BJ24</f>
        <v>-</v>
      </c>
      <c r="GJ14" s="95">
        <f>小金井市!AW25</f>
        <v>58020</v>
      </c>
      <c r="GK14" s="97">
        <f>小金井市!BF25</f>
        <v>0.3</v>
      </c>
      <c r="GL14" s="95" t="str">
        <f>小金井市!BJ25</f>
        <v>-</v>
      </c>
      <c r="GM14" s="95">
        <f>小金井市!AW26</f>
        <v>487063</v>
      </c>
      <c r="GN14" s="97">
        <f>小金井市!BF26</f>
        <v>2.2999999999999998</v>
      </c>
      <c r="GO14" s="95" t="str">
        <f>小金井市!BJ26</f>
        <v>-</v>
      </c>
      <c r="GP14" s="95" t="str">
        <f>小金井市!AW27</f>
        <v>-</v>
      </c>
      <c r="GQ14" s="97" t="str">
        <f>小金井市!BF27</f>
        <v>-</v>
      </c>
      <c r="GR14" s="95" t="str">
        <f>小金井市!BJ27</f>
        <v>-</v>
      </c>
      <c r="GS14" s="95" t="str">
        <f>小金井市!AW28</f>
        <v>-</v>
      </c>
      <c r="GT14" s="97" t="str">
        <f>小金井市!BF28</f>
        <v>-</v>
      </c>
      <c r="GU14" s="95" t="str">
        <f>小金井市!BJ28</f>
        <v>-</v>
      </c>
      <c r="GV14" s="95" t="str">
        <f>小金井市!AW29</f>
        <v>-</v>
      </c>
      <c r="GW14" s="97" t="str">
        <f>小金井市!BF29</f>
        <v>-</v>
      </c>
      <c r="GX14" s="95" t="str">
        <f>小金井市!BJ29</f>
        <v>-</v>
      </c>
      <c r="GY14" s="95">
        <f>小金井市!AW30</f>
        <v>1793846</v>
      </c>
      <c r="GZ14" s="97">
        <f>小金井市!BF30</f>
        <v>8.4</v>
      </c>
      <c r="HA14" s="95" t="str">
        <f>小金井市!BJ30</f>
        <v>-</v>
      </c>
      <c r="HB14" s="95">
        <f>小金井市!AW31</f>
        <v>1793846</v>
      </c>
      <c r="HC14" s="97">
        <f>小金井市!BF31</f>
        <v>8.4</v>
      </c>
      <c r="HD14" s="95" t="str">
        <f>小金井市!BJ31</f>
        <v>-</v>
      </c>
      <c r="HE14" s="95" t="str">
        <f>小金井市!AW32</f>
        <v>-</v>
      </c>
      <c r="HF14" s="97" t="str">
        <f>小金井市!BF32</f>
        <v>-</v>
      </c>
      <c r="HG14" s="95" t="str">
        <f>小金井市!BJ32</f>
        <v>-</v>
      </c>
      <c r="HH14" s="95" t="str">
        <f>小金井市!AW33</f>
        <v>-</v>
      </c>
      <c r="HI14" s="97" t="str">
        <f>小金井市!BF33</f>
        <v>-</v>
      </c>
      <c r="HJ14" s="95" t="str">
        <f>小金井市!BJ33</f>
        <v>-</v>
      </c>
      <c r="HK14" s="95">
        <f>小金井市!AW34</f>
        <v>1793846</v>
      </c>
      <c r="HL14" s="97">
        <f>小金井市!BF34</f>
        <v>8.4</v>
      </c>
      <c r="HM14" s="95" t="str">
        <f>小金井市!BJ34</f>
        <v>-</v>
      </c>
      <c r="HN14" s="95" t="str">
        <f>小金井市!AW35</f>
        <v>-</v>
      </c>
      <c r="HO14" s="97" t="str">
        <f>小金井市!BF35</f>
        <v>-</v>
      </c>
      <c r="HP14" s="95" t="str">
        <f>小金井市!BJ35</f>
        <v>-</v>
      </c>
      <c r="HQ14" s="95" t="str">
        <f>小金井市!AW36</f>
        <v>-</v>
      </c>
      <c r="HR14" s="97" t="str">
        <f>小金井市!BF36</f>
        <v>-</v>
      </c>
      <c r="HS14" s="95" t="str">
        <f>小金井市!BJ36</f>
        <v>-</v>
      </c>
      <c r="HT14" s="95" t="str">
        <f>小金井市!AW37</f>
        <v>-</v>
      </c>
      <c r="HU14" s="97" t="str">
        <f>小金井市!BF37</f>
        <v>-</v>
      </c>
      <c r="HV14" s="95" t="str">
        <f>小金井市!BJ37</f>
        <v>-</v>
      </c>
      <c r="HW14" s="95">
        <f>小金井市!AW38</f>
        <v>21281020</v>
      </c>
      <c r="HX14" s="97">
        <f>小金井市!BF38</f>
        <v>100</v>
      </c>
      <c r="HY14" s="95">
        <f>小金井市!BJ38</f>
        <v>57882</v>
      </c>
      <c r="HZ14" s="95" t="str">
        <f>小金井市!BV14</f>
        <v>×</v>
      </c>
      <c r="IA14" s="95" t="str">
        <f>小金井市!BV15</f>
        <v>×</v>
      </c>
      <c r="IB14" s="95" t="str">
        <f>小金井市!BV16</f>
        <v>×</v>
      </c>
      <c r="IC14" s="95" t="str">
        <f>小金井市!BV17</f>
        <v>×</v>
      </c>
      <c r="ID14" s="95" t="str">
        <f>小金井市!BV18</f>
        <v>×</v>
      </c>
      <c r="IE14" s="95" t="str">
        <f>小金井市!BV19</f>
        <v>×</v>
      </c>
      <c r="IF14" s="95" t="str">
        <f>小金井市!BV20</f>
        <v>×</v>
      </c>
      <c r="IG14" s="95" t="str">
        <f>小金井市!BV21</f>
        <v>×</v>
      </c>
      <c r="IH14" s="95" t="str">
        <f>小金井市!BV22</f>
        <v>×</v>
      </c>
      <c r="II14" s="95" t="str">
        <f>小金井市!BV23</f>
        <v>×</v>
      </c>
      <c r="IJ14" s="95" t="str">
        <f>小金井市!BV24</f>
        <v>○</v>
      </c>
      <c r="IK14" s="95" t="str">
        <f>小金井市!BV25</f>
        <v>○</v>
      </c>
      <c r="IL14" s="105">
        <f>小金井市!CO11</f>
        <v>42729003</v>
      </c>
      <c r="IM14" s="105">
        <f>小金井市!CY11</f>
        <v>42321264</v>
      </c>
      <c r="IN14" s="105">
        <f>小金井市!CO12</f>
        <v>40092192</v>
      </c>
      <c r="IO14" s="105">
        <f>小金井市!CY12</f>
        <v>40218989</v>
      </c>
      <c r="IP14" s="105">
        <f>小金井市!CO13</f>
        <v>2636811</v>
      </c>
      <c r="IQ14" s="105">
        <f>小金井市!CY13</f>
        <v>2102275</v>
      </c>
      <c r="IR14" s="105">
        <f>小金井市!CO14</f>
        <v>171644</v>
      </c>
      <c r="IS14" s="105">
        <f>小金井市!CY14</f>
        <v>103592</v>
      </c>
      <c r="IT14" s="105">
        <f>小金井市!CO15</f>
        <v>2465167</v>
      </c>
      <c r="IU14" s="105">
        <f>小金井市!CY15</f>
        <v>1998683</v>
      </c>
      <c r="IV14" s="105">
        <f>小金井市!CO16</f>
        <v>466484</v>
      </c>
      <c r="IW14" s="105">
        <f>小金井市!CY16</f>
        <v>456681</v>
      </c>
      <c r="IX14" s="105">
        <f>小金井市!CO17</f>
        <v>1240085</v>
      </c>
      <c r="IY14" s="105">
        <f>小金井市!CY17</f>
        <v>1170116</v>
      </c>
      <c r="IZ14" s="105" t="str">
        <f>小金井市!CO18</f>
        <v>-</v>
      </c>
      <c r="JA14" s="105" t="str">
        <f>小金井市!CY18</f>
        <v>-</v>
      </c>
      <c r="JB14" s="105">
        <f>小金井市!CO19</f>
        <v>740000</v>
      </c>
      <c r="JC14" s="105">
        <f>小金井市!CY19</f>
        <v>950000</v>
      </c>
      <c r="JD14" s="105">
        <f>小金井市!CO20</f>
        <v>966569</v>
      </c>
      <c r="JE14" s="105">
        <f>小金井市!CY20</f>
        <v>676797</v>
      </c>
      <c r="JF14" s="95">
        <f>小金井市!CO23</f>
        <v>633</v>
      </c>
      <c r="JG14" s="95">
        <f>小金井市!CT23</f>
        <v>1875579</v>
      </c>
      <c r="JH14" s="95">
        <f>小金井市!CZ23</f>
        <v>2963</v>
      </c>
      <c r="JI14" s="95" t="str">
        <f>小金井市!CO24</f>
        <v>-</v>
      </c>
      <c r="JJ14" s="95" t="str">
        <f>小金井市!CT24</f>
        <v>-</v>
      </c>
      <c r="JK14" s="95" t="str">
        <f>小金井市!CZ24</f>
        <v>-</v>
      </c>
      <c r="JL14" s="95">
        <f>小金井市!CO25</f>
        <v>51</v>
      </c>
      <c r="JM14" s="95">
        <f>小金井市!CT25</f>
        <v>165444</v>
      </c>
      <c r="JN14" s="95">
        <f>小金井市!CZ25</f>
        <v>3244</v>
      </c>
      <c r="JO14" s="95">
        <f>小金井市!CO26</f>
        <v>2</v>
      </c>
      <c r="JP14" s="95" t="str">
        <f>小金井市!CT26</f>
        <v>*</v>
      </c>
      <c r="JQ14" s="95" t="str">
        <f>小金井市!CZ26</f>
        <v>*</v>
      </c>
      <c r="JR14" s="95" t="str">
        <f>小金井市!CO27</f>
        <v>-</v>
      </c>
      <c r="JS14" s="95" t="str">
        <f>小金井市!CT27</f>
        <v>-</v>
      </c>
      <c r="JT14" s="95" t="str">
        <f>小金井市!CZ27</f>
        <v>-</v>
      </c>
      <c r="JU14" s="95">
        <f>小金井市!CO28</f>
        <v>640</v>
      </c>
      <c r="JV14" s="95">
        <f>小金井市!CT28</f>
        <v>1887349</v>
      </c>
      <c r="JW14" s="95">
        <f>小金井市!CZ28</f>
        <v>2949</v>
      </c>
      <c r="JX14" s="97">
        <f>小金井市!CO29</f>
        <v>101.3</v>
      </c>
      <c r="JY14" s="95" t="str">
        <f>小金井市!BV32</f>
        <v>×</v>
      </c>
      <c r="JZ14" s="95" t="str">
        <f>小金井市!BV33</f>
        <v>×</v>
      </c>
      <c r="KA14" s="95" t="str">
        <f>小金井市!BV34</f>
        <v>×</v>
      </c>
      <c r="KB14" s="95" t="str">
        <f>小金井市!BV35</f>
        <v>×</v>
      </c>
      <c r="KC14" s="95" t="str">
        <f>小金井市!BV36</f>
        <v>×</v>
      </c>
      <c r="KD14" s="95" t="str">
        <f>小金井市!BV37</f>
        <v>×</v>
      </c>
      <c r="KE14" s="95" t="str">
        <f>小金井市!BV38</f>
        <v>×</v>
      </c>
      <c r="KF14" s="95" t="str">
        <f>小金井市!CC32</f>
        <v>○</v>
      </c>
      <c r="KG14" s="95" t="str">
        <f>小金井市!CC33</f>
        <v>○</v>
      </c>
      <c r="KH14" s="95" t="str">
        <f>小金井市!CC34</f>
        <v>×</v>
      </c>
      <c r="KI14" s="95" t="str">
        <f>小金井市!CC35</f>
        <v>×</v>
      </c>
      <c r="KJ14" s="95" t="str">
        <f>小金井市!CC36</f>
        <v>×</v>
      </c>
      <c r="KK14" s="95" t="str">
        <f>小金井市!CC37</f>
        <v>×</v>
      </c>
      <c r="KL14" s="95" t="str">
        <f>小金井市!CC38</f>
        <v>○</v>
      </c>
      <c r="KM14" s="95">
        <f>小金井市!CO32</f>
        <v>1</v>
      </c>
      <c r="KN14" s="95" t="str">
        <f>小金井市!CT32</f>
        <v>28.04.01</v>
      </c>
      <c r="KO14" s="95">
        <f>小金井市!CZ32</f>
        <v>8685</v>
      </c>
      <c r="KP14" s="95">
        <f>小金井市!CO33</f>
        <v>2</v>
      </c>
      <c r="KQ14" s="95" t="str">
        <f>小金井市!CT33</f>
        <v>29.01.01</v>
      </c>
      <c r="KR14" s="95">
        <f>小金井市!CZ33</f>
        <v>7838</v>
      </c>
      <c r="KS14" s="95">
        <f>小金井市!CO34</f>
        <v>1</v>
      </c>
      <c r="KT14" s="95" t="str">
        <f>小金井市!CT34</f>
        <v>29.01.01</v>
      </c>
      <c r="KU14" s="95">
        <f>小金井市!CZ34</f>
        <v>7268</v>
      </c>
      <c r="KV14" s="95">
        <f>小金井市!CO35</f>
        <v>1</v>
      </c>
      <c r="KW14" s="95" t="str">
        <f>小金井市!CT35</f>
        <v xml:space="preserve"> 5.10.01</v>
      </c>
      <c r="KX14" s="95">
        <f>小金井市!CZ35</f>
        <v>5750</v>
      </c>
      <c r="KY14" s="95">
        <f>小金井市!CO36</f>
        <v>1</v>
      </c>
      <c r="KZ14" s="95" t="str">
        <f>小金井市!CT36</f>
        <v xml:space="preserve"> 5.10.01</v>
      </c>
      <c r="LA14" s="95">
        <f>小金井市!CZ36</f>
        <v>5200</v>
      </c>
      <c r="LB14" s="95">
        <f>小金井市!CO37</f>
        <v>22</v>
      </c>
      <c r="LC14" s="95" t="str">
        <f>小金井市!CT37</f>
        <v xml:space="preserve"> 5.10.01</v>
      </c>
      <c r="LD14" s="95">
        <f>小金井市!CZ37</f>
        <v>4900</v>
      </c>
      <c r="LE14" s="95">
        <f>小金井市!M49</f>
        <v>6081001</v>
      </c>
      <c r="LF14" s="95">
        <f>小金井市!M50</f>
        <v>3926569</v>
      </c>
      <c r="LG14" s="95">
        <f>小金井市!M51</f>
        <v>11084780</v>
      </c>
      <c r="LH14" s="95">
        <f>小金井市!M52</f>
        <v>2680614</v>
      </c>
      <c r="LI14" s="95">
        <f>小金井市!M53</f>
        <v>2463470</v>
      </c>
      <c r="LJ14" s="95">
        <f>小金井市!M54</f>
        <v>216984</v>
      </c>
      <c r="LK14" s="95">
        <f>小金井市!M55</f>
        <v>160</v>
      </c>
      <c r="LL14" s="95">
        <f>小金井市!M56</f>
        <v>19846395</v>
      </c>
      <c r="LM14" s="95">
        <f>小金井市!M57</f>
        <v>6619659</v>
      </c>
      <c r="LN14" s="95">
        <f>小金井市!M58</f>
        <v>256314</v>
      </c>
      <c r="LO14" s="95">
        <f>小金井市!M59</f>
        <v>5248870</v>
      </c>
      <c r="LP14" s="95">
        <f>小金井市!M60</f>
        <v>658484</v>
      </c>
      <c r="LQ14" s="95">
        <f>小金井市!M61</f>
        <v>3421214</v>
      </c>
      <c r="LR14" s="95">
        <f>小金井市!M62</f>
        <v>2070388</v>
      </c>
      <c r="LS14" s="95">
        <f>小金井市!M63</f>
        <v>470</v>
      </c>
      <c r="LT14" s="95" t="str">
        <f>小金井市!M64</f>
        <v>-</v>
      </c>
      <c r="LU14" s="95">
        <f>小金井市!M65</f>
        <v>2628882</v>
      </c>
      <c r="LV14" s="95">
        <f>小金井市!M66</f>
        <v>44900</v>
      </c>
      <c r="LW14" s="95">
        <f>小金井市!M67</f>
        <v>2628882</v>
      </c>
      <c r="LX14" s="95">
        <f>小金井市!M68</f>
        <v>839805</v>
      </c>
      <c r="LY14" s="95">
        <f>小金井市!M69</f>
        <v>1789077</v>
      </c>
      <c r="LZ14" s="95" t="str">
        <f>小金井市!M70</f>
        <v>-</v>
      </c>
      <c r="MA14" s="95" t="str">
        <f>小金井市!M71</f>
        <v>-</v>
      </c>
      <c r="MB14" s="95">
        <f>小金井市!M72</f>
        <v>40092192</v>
      </c>
      <c r="MC14" s="97">
        <f>小金井市!U49</f>
        <v>15.2</v>
      </c>
      <c r="MD14" s="97">
        <f>小金井市!U50</f>
        <v>9.8000000000000007</v>
      </c>
      <c r="ME14" s="97">
        <f>小金井市!U51</f>
        <v>27.6</v>
      </c>
      <c r="MF14" s="97">
        <f>小金井市!U52</f>
        <v>6.7</v>
      </c>
      <c r="MG14" s="97">
        <f>小金井市!U53</f>
        <v>6.1</v>
      </c>
      <c r="MH14" s="97">
        <f>小金井市!U54</f>
        <v>0.5</v>
      </c>
      <c r="MI14" s="97">
        <f>小金井市!U55</f>
        <v>0</v>
      </c>
      <c r="MJ14" s="97">
        <f>小金井市!U56</f>
        <v>49.5</v>
      </c>
      <c r="MK14" s="97">
        <f>小金井市!U57</f>
        <v>16.5</v>
      </c>
      <c r="ML14" s="97">
        <f>小金井市!U58</f>
        <v>0.6</v>
      </c>
      <c r="MM14" s="97">
        <f>小金井市!U59</f>
        <v>13.1</v>
      </c>
      <c r="MN14" s="97">
        <f>小金井市!U60</f>
        <v>1.6</v>
      </c>
      <c r="MO14" s="97">
        <f>小金井市!U61</f>
        <v>8.5</v>
      </c>
      <c r="MP14" s="97">
        <f>小金井市!U62</f>
        <v>5.2</v>
      </c>
      <c r="MQ14" s="97">
        <f>小金井市!U63</f>
        <v>0</v>
      </c>
      <c r="MR14" s="97" t="str">
        <f>小金井市!U64</f>
        <v>-</v>
      </c>
      <c r="MS14" s="97">
        <f>小金井市!U65</f>
        <v>6.6</v>
      </c>
      <c r="MT14" s="97">
        <f>小金井市!U66</f>
        <v>0.1</v>
      </c>
      <c r="MU14" s="97">
        <f>小金井市!U67</f>
        <v>6.6</v>
      </c>
      <c r="MV14" s="97">
        <f>小金井市!U68</f>
        <v>2.1</v>
      </c>
      <c r="MW14" s="97">
        <f>小金井市!U69</f>
        <v>4.5</v>
      </c>
      <c r="MX14" s="97" t="str">
        <f>小金井市!U70</f>
        <v>-</v>
      </c>
      <c r="MY14" s="97" t="str">
        <f>小金井市!U71</f>
        <v>-</v>
      </c>
      <c r="MZ14" s="97">
        <f>小金井市!U72</f>
        <v>100</v>
      </c>
      <c r="NA14" s="95">
        <f>小金井市!Y49</f>
        <v>5372803</v>
      </c>
      <c r="NB14" s="95">
        <f>小金井市!Y50</f>
        <v>3350859</v>
      </c>
      <c r="NC14" s="95">
        <f>小金井市!Y51</f>
        <v>3328827</v>
      </c>
      <c r="ND14" s="95">
        <f>小金井市!Y52</f>
        <v>2680614</v>
      </c>
      <c r="NE14" s="95">
        <f>小金井市!Y53</f>
        <v>2463470</v>
      </c>
      <c r="NF14" s="95">
        <f>小金井市!Y54</f>
        <v>216984</v>
      </c>
      <c r="NG14" s="95">
        <f>小金井市!Y55</f>
        <v>160</v>
      </c>
      <c r="NH14" s="95">
        <f>小金井市!Y56</f>
        <v>11382244</v>
      </c>
      <c r="NI14" s="95">
        <f>小金井市!Y57</f>
        <v>4695748</v>
      </c>
      <c r="NJ14" s="95">
        <f>小金井市!Y58</f>
        <v>224184</v>
      </c>
      <c r="NK14" s="95">
        <f>小金井市!Y59</f>
        <v>3657761</v>
      </c>
      <c r="NL14" s="95">
        <f>小金井市!Y60</f>
        <v>299384</v>
      </c>
      <c r="NM14" s="95">
        <f>小金井市!Y61</f>
        <v>3009108</v>
      </c>
      <c r="NN14" s="95">
        <f>小金井市!Y62</f>
        <v>1995001</v>
      </c>
      <c r="NO14" s="95">
        <f>小金井市!Y63</f>
        <v>470</v>
      </c>
      <c r="NP14" s="95" t="str">
        <f>小金井市!Y64</f>
        <v>-</v>
      </c>
      <c r="NQ14" s="95">
        <f>小金井市!Y65</f>
        <v>801801</v>
      </c>
      <c r="NR14" s="95">
        <f>小金井市!Y66</f>
        <v>30866</v>
      </c>
      <c r="NS14" s="95">
        <f>小金井市!Y67</f>
        <v>801801</v>
      </c>
      <c r="NT14" s="95">
        <f>小金井市!Y68</f>
        <v>55672</v>
      </c>
      <c r="NU14" s="95">
        <f>小金井市!Y69</f>
        <v>746129</v>
      </c>
      <c r="NV14" s="95" t="str">
        <f>小金井市!Y70</f>
        <v>-</v>
      </c>
      <c r="NW14" s="95" t="str">
        <f>小金井市!Y71</f>
        <v>-</v>
      </c>
      <c r="NX14" s="95">
        <f>小金井市!Y72</f>
        <v>25766317</v>
      </c>
      <c r="NY14" s="95">
        <f>小金井市!AG49</f>
        <v>5367246</v>
      </c>
      <c r="NZ14" s="95" t="str">
        <f>小金井市!AG50</f>
        <v>-</v>
      </c>
      <c r="OA14" s="95">
        <f>小金井市!AG51</f>
        <v>3328827</v>
      </c>
      <c r="OB14" s="95">
        <f>小金井市!AG52</f>
        <v>2680614</v>
      </c>
      <c r="OC14" s="95">
        <f>小金井市!AG53</f>
        <v>2463470</v>
      </c>
      <c r="OD14" s="95">
        <f>小金井市!AG54</f>
        <v>216984</v>
      </c>
      <c r="OE14" s="95">
        <f>小金井市!AG55</f>
        <v>160</v>
      </c>
      <c r="OF14" s="95">
        <f>小金井市!AG56</f>
        <v>11376687</v>
      </c>
      <c r="OG14" s="95">
        <f>小金井市!AG57</f>
        <v>4254501</v>
      </c>
      <c r="OH14" s="95">
        <f>小金井市!AG58</f>
        <v>224184</v>
      </c>
      <c r="OI14" s="95">
        <f>小金井市!AG59</f>
        <v>2882544</v>
      </c>
      <c r="OJ14" s="95">
        <f>小金井市!AG60</f>
        <v>266979</v>
      </c>
      <c r="OK14" s="95">
        <f>小金井市!AG61</f>
        <v>2668844</v>
      </c>
      <c r="OL14" s="95" t="str">
        <f>小金井市!AG62</f>
        <v>-</v>
      </c>
      <c r="OM14" s="95" t="str">
        <f>小金井市!AG63</f>
        <v>-</v>
      </c>
      <c r="ON14" s="114">
        <f>小金井市!AG64</f>
        <v>0</v>
      </c>
      <c r="OO14" s="114">
        <f>小金井市!AG65</f>
        <v>0</v>
      </c>
      <c r="OP14" s="114">
        <f>小金井市!AG66</f>
        <v>0</v>
      </c>
      <c r="OQ14" s="114">
        <f>小金井市!AG67</f>
        <v>0</v>
      </c>
      <c r="OR14" s="114">
        <f>小金井市!AG68</f>
        <v>0</v>
      </c>
      <c r="OS14" s="114">
        <f>小金井市!AG69</f>
        <v>0</v>
      </c>
      <c r="OT14" s="114">
        <f>小金井市!AG70</f>
        <v>0</v>
      </c>
      <c r="OU14" s="114">
        <f>小金井市!AG71</f>
        <v>0</v>
      </c>
      <c r="OV14" s="114">
        <f>小金井市!AG70</f>
        <v>0</v>
      </c>
      <c r="OW14" s="97">
        <f>小金井市!AQ49</f>
        <v>23.6</v>
      </c>
      <c r="OX14" s="97" t="str">
        <f>小金井市!AQ50</f>
        <v>-</v>
      </c>
      <c r="OY14" s="97">
        <f>小金井市!AQ51</f>
        <v>14.7</v>
      </c>
      <c r="OZ14" s="97">
        <f>小金井市!AQ52</f>
        <v>11.8</v>
      </c>
      <c r="PA14" s="97">
        <f>小金井市!AQ53</f>
        <v>10.9</v>
      </c>
      <c r="PB14" s="97">
        <f>小金井市!AQ54</f>
        <v>1</v>
      </c>
      <c r="PC14" s="97">
        <f>小金井市!AQ55</f>
        <v>0</v>
      </c>
      <c r="PD14" s="97">
        <f>小金井市!AQ56</f>
        <v>50.1</v>
      </c>
      <c r="PE14" s="97">
        <f>小金井市!AQ57</f>
        <v>18.7</v>
      </c>
      <c r="PF14" s="97">
        <f>小金井市!AQ58</f>
        <v>1</v>
      </c>
      <c r="PG14" s="97">
        <f>小金井市!AQ59</f>
        <v>12.7</v>
      </c>
      <c r="PH14" s="97">
        <f>小金井市!AQ60</f>
        <v>1.2</v>
      </c>
      <c r="PI14" s="97">
        <f>小金井市!AQ61</f>
        <v>11.8</v>
      </c>
      <c r="PJ14" s="97" t="str">
        <f>小金井市!AQ62</f>
        <v>-</v>
      </c>
      <c r="PK14" s="97" t="str">
        <f>小金井市!AQ63</f>
        <v>-</v>
      </c>
      <c r="PL14" s="113">
        <f>小金井市!AQ64</f>
        <v>0</v>
      </c>
      <c r="PM14" s="113">
        <f>小金井市!AQ65</f>
        <v>0</v>
      </c>
      <c r="PN14" s="113">
        <f>小金井市!AQ66</f>
        <v>0</v>
      </c>
      <c r="PO14" s="113">
        <f>小金井市!AQ67</f>
        <v>0</v>
      </c>
      <c r="PP14" s="113" t="str">
        <f>小金井市!AQ68</f>
        <v>(</v>
      </c>
      <c r="PQ14" s="113">
        <f>小金井市!AQ69</f>
        <v>0</v>
      </c>
      <c r="PR14" s="113">
        <f>小金井市!AQ70</f>
        <v>0</v>
      </c>
      <c r="PS14" s="113">
        <f>小金井市!AQ71</f>
        <v>0</v>
      </c>
      <c r="PT14" s="113">
        <f>小金井市!AQ72</f>
        <v>0</v>
      </c>
      <c r="PU14" s="95">
        <f>小金井市!AH66</f>
        <v>21406760</v>
      </c>
      <c r="PV14" s="97">
        <f>小金井市!AK68</f>
        <v>94.3</v>
      </c>
      <c r="PW14" s="97">
        <f>小金井市!AR68</f>
        <v>94.3</v>
      </c>
      <c r="PX14" s="95">
        <f>小金井市!AH72</f>
        <v>28403128</v>
      </c>
      <c r="PY14" s="95">
        <f>小金井市!BF50</f>
        <v>365127</v>
      </c>
      <c r="PZ14" s="95">
        <f>小金井市!BF51</f>
        <v>5021145</v>
      </c>
      <c r="QA14" s="95">
        <f>小金井市!BF52</f>
        <v>19261339</v>
      </c>
      <c r="QB14" s="95">
        <f>小金井市!BF53</f>
        <v>4135805</v>
      </c>
      <c r="QC14" s="95">
        <f>小金井市!BF54</f>
        <v>282389</v>
      </c>
      <c r="QD14" s="95">
        <f>小金井市!BF55</f>
        <v>62408</v>
      </c>
      <c r="QE14" s="95">
        <f>小金井市!BF56</f>
        <v>145864</v>
      </c>
      <c r="QF14" s="95">
        <f>小金井市!BF57</f>
        <v>3159243</v>
      </c>
      <c r="QG14" s="95">
        <f>小金井市!BF58</f>
        <v>1469506</v>
      </c>
      <c r="QH14" s="95">
        <f>小金井市!BF59</f>
        <v>3508752</v>
      </c>
      <c r="QI14" s="95" t="str">
        <f>小金井市!BF60</f>
        <v>-</v>
      </c>
      <c r="QJ14" s="95">
        <f>小金井市!BF61</f>
        <v>2680614</v>
      </c>
      <c r="QK14" s="95" t="str">
        <f>小金井市!BF62</f>
        <v>-</v>
      </c>
      <c r="QL14" s="95" t="str">
        <f>小金井市!BF63</f>
        <v>-</v>
      </c>
      <c r="QM14" s="95">
        <f>小金井市!BF64</f>
        <v>40092192</v>
      </c>
      <c r="QN14" s="97">
        <f>小金井市!BM50</f>
        <v>0.9</v>
      </c>
      <c r="QO14" s="97">
        <f>小金井市!BM51</f>
        <v>12.5</v>
      </c>
      <c r="QP14" s="97">
        <f>小金井市!BM52</f>
        <v>48</v>
      </c>
      <c r="QQ14" s="97">
        <f>小金井市!BM53</f>
        <v>10.3</v>
      </c>
      <c r="QR14" s="97">
        <f>小金井市!BM54</f>
        <v>0.7</v>
      </c>
      <c r="QS14" s="97">
        <f>小金井市!BM55</f>
        <v>0.2</v>
      </c>
      <c r="QT14" s="97">
        <f>小金井市!BM56</f>
        <v>0.4</v>
      </c>
      <c r="QU14" s="97">
        <f>小金井市!BM57</f>
        <v>7.9</v>
      </c>
      <c r="QV14" s="97">
        <f>小金井市!BM58</f>
        <v>3.7</v>
      </c>
      <c r="QW14" s="97">
        <f>小金井市!BM59</f>
        <v>8.8000000000000007</v>
      </c>
      <c r="QX14" s="97" t="str">
        <f>小金井市!BM60</f>
        <v>-</v>
      </c>
      <c r="QY14" s="97">
        <f>小金井市!BM61</f>
        <v>6.7</v>
      </c>
      <c r="QZ14" s="97" t="str">
        <f>小金井市!BM62</f>
        <v>-</v>
      </c>
      <c r="RA14" s="97" t="str">
        <f>小金井市!BM63</f>
        <v>-</v>
      </c>
      <c r="RB14" s="97">
        <f>小金井市!BM64</f>
        <v>100</v>
      </c>
      <c r="RC14" s="95" t="str">
        <f>小金井市!BQ50</f>
        <v>-</v>
      </c>
      <c r="RD14" s="95">
        <f>小金井市!BQ51</f>
        <v>19199</v>
      </c>
      <c r="RE14" s="95">
        <f>小金井市!BQ52</f>
        <v>451434</v>
      </c>
      <c r="RF14" s="95" t="str">
        <f>小金井市!BQ53</f>
        <v>-</v>
      </c>
      <c r="RG14" s="95" t="str">
        <f>小金井市!BQ54</f>
        <v>-</v>
      </c>
      <c r="RH14" s="95">
        <f>小金井市!BQ55</f>
        <v>22116</v>
      </c>
      <c r="RI14" s="95">
        <f>小金井市!BQ56</f>
        <v>500</v>
      </c>
      <c r="RJ14" s="95">
        <f>小金井市!BQ57</f>
        <v>1765111</v>
      </c>
      <c r="RK14" s="95">
        <f>小金井市!BQ58</f>
        <v>760</v>
      </c>
      <c r="RL14" s="95">
        <f>小金井市!BQ59</f>
        <v>369762</v>
      </c>
      <c r="RM14" s="95" t="str">
        <f>小金井市!BQ60</f>
        <v>-</v>
      </c>
      <c r="RN14" s="95" t="str">
        <f>小金井市!BQ61</f>
        <v>-</v>
      </c>
      <c r="RO14" s="95" t="str">
        <f>小金井市!BQ62</f>
        <v>-</v>
      </c>
      <c r="RP14" s="95" t="str">
        <f>小金井市!BQ63</f>
        <v>-</v>
      </c>
      <c r="RQ14" s="95">
        <f>小金井市!BQ64</f>
        <v>2628882</v>
      </c>
      <c r="RR14" s="95">
        <f>小金井市!BZ50</f>
        <v>364460</v>
      </c>
      <c r="RS14" s="95">
        <f>小金井市!BZ51</f>
        <v>4572926</v>
      </c>
      <c r="RT14" s="95">
        <f>小金井市!BZ52</f>
        <v>8955494</v>
      </c>
      <c r="RU14" s="95">
        <f>小金井市!BZ53</f>
        <v>2551037</v>
      </c>
      <c r="RV14" s="95">
        <f>小金井市!BZ54</f>
        <v>177922</v>
      </c>
      <c r="RW14" s="95">
        <f>小金井市!BZ55</f>
        <v>37065</v>
      </c>
      <c r="RX14" s="95">
        <f>小金井市!BZ56</f>
        <v>124891</v>
      </c>
      <c r="RY14" s="95">
        <f>小金井市!BZ57</f>
        <v>1930671</v>
      </c>
      <c r="RZ14" s="95">
        <f>小金井市!BZ58</f>
        <v>1335415</v>
      </c>
      <c r="SA14" s="95">
        <f>小金井市!BZ59</f>
        <v>3035822</v>
      </c>
      <c r="SB14" s="95" t="str">
        <f>小金井市!BZ60</f>
        <v>-</v>
      </c>
      <c r="SC14" s="95">
        <f>小金井市!BZ61</f>
        <v>2680614</v>
      </c>
      <c r="SD14" s="95" t="str">
        <f>小金井市!BZ62</f>
        <v>-</v>
      </c>
      <c r="SE14" s="95" t="str">
        <f>小金井市!BZ63</f>
        <v>-</v>
      </c>
      <c r="SF14" s="95">
        <f>小金井市!BZ64</f>
        <v>25766317</v>
      </c>
      <c r="SG14" s="95">
        <f>小金井市!BF66</f>
        <v>3488918</v>
      </c>
      <c r="SH14" s="95">
        <f>小金井市!BF67</f>
        <v>393007</v>
      </c>
      <c r="SI14" s="95">
        <f>小金井市!BF68</f>
        <v>58673</v>
      </c>
      <c r="SJ14" s="95">
        <f>小金井市!BF69</f>
        <v>9031</v>
      </c>
      <c r="SK14" s="95">
        <f>小金井市!BF70</f>
        <v>513</v>
      </c>
      <c r="SL14" s="95">
        <f>小金井市!BF71</f>
        <v>815534</v>
      </c>
      <c r="SM14" s="95">
        <f>小金井市!BF72</f>
        <v>2212160</v>
      </c>
      <c r="SN14" s="95">
        <f>小金井市!BZ66</f>
        <v>167313</v>
      </c>
      <c r="SO14" s="95">
        <f>小金井市!BZ67</f>
        <v>-342045</v>
      </c>
      <c r="SP14" s="95">
        <f>小金井市!BZ68</f>
        <v>16468</v>
      </c>
      <c r="SQ14" s="95">
        <f>小金井市!BZ69</f>
        <v>24079</v>
      </c>
      <c r="SR14" s="95">
        <f>小金井市!BZ70</f>
        <v>110</v>
      </c>
      <c r="SS14" s="95">
        <f>小金井市!BZ71</f>
        <v>94</v>
      </c>
      <c r="ST14" s="95">
        <f>小金井市!BZ72</f>
        <v>267</v>
      </c>
      <c r="SU14" s="95">
        <f>小金井市!CS48</f>
        <v>17317335</v>
      </c>
      <c r="SV14" s="95">
        <f>小金井市!CS49</f>
        <v>16408050</v>
      </c>
      <c r="SW14" s="95">
        <f>小金井市!CS50</f>
        <v>22424521</v>
      </c>
      <c r="SX14" s="95">
        <f>小金井市!CS51</f>
        <v>22424521</v>
      </c>
      <c r="SY14" s="98">
        <f>小金井市!CS52</f>
        <v>1.05</v>
      </c>
      <c r="SZ14" s="97">
        <f>小金井市!CS53</f>
        <v>11</v>
      </c>
      <c r="TA14" s="97">
        <f>小金井市!CS54</f>
        <v>9.4</v>
      </c>
      <c r="TB14" s="97" t="str">
        <f>小金井市!CS55</f>
        <v>-</v>
      </c>
      <c r="TC14" s="97" t="str">
        <f>小金井市!CS56</f>
        <v>-</v>
      </c>
      <c r="TD14" s="97">
        <f>小金井市!CS57</f>
        <v>2.8</v>
      </c>
      <c r="TE14" s="97">
        <f>小金井市!CS58</f>
        <v>9.6</v>
      </c>
      <c r="TF14" s="95">
        <f>小金井市!CS59</f>
        <v>2607714</v>
      </c>
      <c r="TG14" s="95">
        <f>IF(小金井市!CS60="-",0,小金井市!CS60)</f>
        <v>0</v>
      </c>
      <c r="TH14" s="95">
        <f>小金井市!CS61</f>
        <v>4706701</v>
      </c>
      <c r="TI14" s="95">
        <f>小金井市!CS62</f>
        <v>21914646</v>
      </c>
      <c r="TJ14" s="95">
        <f>小金井市!CS63</f>
        <v>1676826</v>
      </c>
      <c r="TK14" s="95" t="str">
        <f>小金井市!CS64</f>
        <v>-</v>
      </c>
      <c r="TL14" s="95">
        <f>小金井市!CS65</f>
        <v>2504417</v>
      </c>
      <c r="TM14" s="95" t="str">
        <f>小金井市!CS66</f>
        <v>-</v>
      </c>
      <c r="TN14" s="95">
        <f>小金井市!CS67</f>
        <v>27000</v>
      </c>
      <c r="TO14" s="95">
        <f>小金井市!CS68</f>
        <v>65</v>
      </c>
      <c r="TP14" s="95">
        <f>小金井市!DA48</f>
        <v>17419058</v>
      </c>
      <c r="TQ14" s="95">
        <f>小金井市!DA49</f>
        <v>16261566</v>
      </c>
      <c r="TR14" s="95">
        <f>小金井市!DA50</f>
        <v>22589941</v>
      </c>
      <c r="TS14" s="95">
        <f>小金井市!DA51</f>
        <v>22589941</v>
      </c>
      <c r="TT14" s="97">
        <f>小金井市!DA52</f>
        <v>1.03</v>
      </c>
      <c r="TU14" s="97">
        <f>小金井市!DA53</f>
        <v>8.8000000000000007</v>
      </c>
      <c r="TV14" s="97">
        <f>小金井市!DA54</f>
        <v>9.6</v>
      </c>
      <c r="TW14" s="97" t="str">
        <f>小金井市!DA55</f>
        <v>-</v>
      </c>
      <c r="TX14" s="97" t="str">
        <f>小金井市!DA56</f>
        <v>-</v>
      </c>
      <c r="TY14" s="97">
        <f>小金井市!DA57</f>
        <v>3</v>
      </c>
      <c r="TZ14" s="97">
        <f>小金井市!DA58</f>
        <v>18</v>
      </c>
      <c r="UA14" s="95">
        <f>小金井市!DA59</f>
        <v>2107629</v>
      </c>
      <c r="UB14" s="95">
        <f>IF(小金井市!DA60="-",0,小金井市!DA60)</f>
        <v>0</v>
      </c>
      <c r="UC14" s="95">
        <f>小金井市!DA61</f>
        <v>4370482</v>
      </c>
      <c r="UD14" s="95">
        <f>小金井市!DA62</f>
        <v>24201316</v>
      </c>
      <c r="UE14" s="95">
        <f>小金井市!DA63</f>
        <v>1833255</v>
      </c>
      <c r="UF14" s="95" t="str">
        <f>小金井市!DA64</f>
        <v>-</v>
      </c>
      <c r="UG14" s="95">
        <f>小金井市!DA65</f>
        <v>2701341</v>
      </c>
      <c r="UH14" s="95" t="str">
        <f>小金井市!DA66</f>
        <v>-</v>
      </c>
      <c r="UI14" s="95">
        <f>小金井市!DA67</f>
        <v>20000</v>
      </c>
      <c r="UJ14" s="95">
        <f>小金井市!DA68</f>
        <v>65</v>
      </c>
      <c r="UK14" s="97">
        <f>小金井市!CS69</f>
        <v>99.7</v>
      </c>
      <c r="UL14" s="97">
        <f>小金井市!CS71</f>
        <v>99.5</v>
      </c>
      <c r="UM14" s="97">
        <f>小金井市!CS72</f>
        <v>99.9</v>
      </c>
      <c r="UN14" s="97">
        <f>小金井市!CW69</f>
        <v>99.1</v>
      </c>
      <c r="UO14" s="97">
        <f>小金井市!CW71</f>
        <v>98.6</v>
      </c>
      <c r="UP14" s="97">
        <f>小金井市!CW72</f>
        <v>99.6</v>
      </c>
      <c r="UQ14" s="97">
        <f>小金井市!DA69</f>
        <v>99.6</v>
      </c>
      <c r="UR14" s="97">
        <f>小金井市!DA71</f>
        <v>99.4</v>
      </c>
      <c r="US14" s="98">
        <f>小金井市!DA72</f>
        <v>99.8</v>
      </c>
      <c r="UT14" s="97">
        <f>小金井市!DE69</f>
        <v>98.6</v>
      </c>
      <c r="UU14" s="97">
        <f>小金井市!DE71</f>
        <v>98</v>
      </c>
      <c r="UV14" s="97">
        <f>小金井市!DE72</f>
        <v>99.4</v>
      </c>
      <c r="UW14" s="286" t="str">
        <f>小金井市!M16</f>
        <v>-</v>
      </c>
      <c r="UX14" s="287" t="str">
        <f>小金井市!U16</f>
        <v>-</v>
      </c>
      <c r="UY14" s="286" t="str">
        <f>小金井市!Y16</f>
        <v>-</v>
      </c>
      <c r="UZ14" s="287" t="str">
        <f>小金井市!AG16</f>
        <v>-</v>
      </c>
      <c r="VA14" s="286" t="str">
        <f>小金井市!M17</f>
        <v>-</v>
      </c>
      <c r="VB14" s="287" t="str">
        <f>小金井市!U17</f>
        <v>-</v>
      </c>
      <c r="VC14" s="286" t="str">
        <f>小金井市!Y17</f>
        <v>-</v>
      </c>
      <c r="VD14" s="287" t="str">
        <f>小金井市!AG17</f>
        <v>-</v>
      </c>
    </row>
    <row r="15" spans="1:576" s="95" customFormat="1" ht="11.25">
      <c r="A15" s="109" t="str">
        <f>小平市!CK7</f>
        <v>小平市</v>
      </c>
      <c r="B15" s="110" t="s">
        <v>236</v>
      </c>
      <c r="C15" s="111" t="str">
        <f t="shared" si="0"/>
        <v>=小平市!ｃｓ51</v>
      </c>
      <c r="D15" s="95">
        <f>小平市!AC2</f>
        <v>190005</v>
      </c>
      <c r="E15" s="95">
        <f>小平市!AC3</f>
        <v>187035</v>
      </c>
      <c r="F15" s="125">
        <f t="shared" si="1"/>
        <v>1.5879380864544101E-2</v>
      </c>
      <c r="G15" s="98">
        <f>小平市!AC5</f>
        <v>20.51</v>
      </c>
      <c r="H15" s="95">
        <f>小平市!AC6</f>
        <v>9264</v>
      </c>
      <c r="I15" s="96">
        <f>小平市!AP4</f>
        <v>191308</v>
      </c>
      <c r="J15" s="96">
        <f>小平市!AP5</f>
        <v>189885</v>
      </c>
      <c r="K15" s="125">
        <f t="shared" si="2"/>
        <v>7.4940095320852329E-3</v>
      </c>
      <c r="L15" s="96">
        <f>小平市!AX4</f>
        <v>186310</v>
      </c>
      <c r="M15" s="96">
        <f>小平市!AX5</f>
        <v>185324</v>
      </c>
      <c r="N15" s="125">
        <f t="shared" si="3"/>
        <v>5.3204118193002081E-3</v>
      </c>
      <c r="O15" s="95">
        <f>小平市!BJ6</f>
        <v>645</v>
      </c>
      <c r="P15" s="97">
        <f>小平市!BJ7</f>
        <v>0.8</v>
      </c>
      <c r="Q15" s="95">
        <f>小平市!BJ8</f>
        <v>13913</v>
      </c>
      <c r="R15" s="97">
        <f>小平市!BJ9</f>
        <v>18.2</v>
      </c>
      <c r="S15" s="95">
        <f>小平市!BJ10</f>
        <v>61760</v>
      </c>
      <c r="T15" s="97">
        <f>小平市!BJ11</f>
        <v>80.900000000000006</v>
      </c>
      <c r="U15" s="95">
        <f>小平市!BQ6</f>
        <v>650</v>
      </c>
      <c r="V15" s="97">
        <f>小平市!BQ7</f>
        <v>0.9</v>
      </c>
      <c r="W15" s="95">
        <f>小平市!BQ8</f>
        <v>14261</v>
      </c>
      <c r="X15" s="97">
        <f>小平市!BQ9</f>
        <v>19.600000000000001</v>
      </c>
      <c r="Y15" s="95">
        <f>小平市!BQ10</f>
        <v>57759</v>
      </c>
      <c r="Z15" s="97">
        <f>小平市!BQ11</f>
        <v>79.5</v>
      </c>
      <c r="AA15" s="95" t="str">
        <f>小平市!BZ5</f>
        <v>13</v>
      </c>
      <c r="AB15" s="95" t="str">
        <f>小平市!BZ7</f>
        <v>東京都</v>
      </c>
      <c r="AC15" s="95" t="str">
        <f>小平市!CK5</f>
        <v>2110</v>
      </c>
      <c r="AD15" s="95" t="str">
        <f>小平市!CK7</f>
        <v>小平市</v>
      </c>
      <c r="AE15" s="95" t="str">
        <f>小平市!DB2</f>
        <v>Ⅳ－３</v>
      </c>
      <c r="AF15" s="99">
        <f>小平市!DB5</f>
        <v>43506</v>
      </c>
      <c r="AG15" s="95">
        <f>小平市!M11</f>
        <v>31171061</v>
      </c>
      <c r="AH15" s="97">
        <f>小平市!U11</f>
        <v>48.6</v>
      </c>
      <c r="AI15" s="95">
        <f>小平市!Y11</f>
        <v>28866596</v>
      </c>
      <c r="AJ15" s="97">
        <f>小平市!AG11</f>
        <v>83.3</v>
      </c>
      <c r="AK15" s="95">
        <f>小平市!M12</f>
        <v>257228</v>
      </c>
      <c r="AL15" s="97">
        <f>小平市!U12</f>
        <v>0.4</v>
      </c>
      <c r="AM15" s="95">
        <f>小平市!Y12</f>
        <v>257228</v>
      </c>
      <c r="AN15" s="97">
        <f>小平市!AG12</f>
        <v>0.7</v>
      </c>
      <c r="AO15" s="95">
        <f>小平市!M13</f>
        <v>57317</v>
      </c>
      <c r="AP15" s="97">
        <f>小平市!U13</f>
        <v>0.1</v>
      </c>
      <c r="AQ15" s="95">
        <f>小平市!Y13</f>
        <v>57317</v>
      </c>
      <c r="AR15" s="97">
        <f>小平市!AG13</f>
        <v>0.2</v>
      </c>
      <c r="AS15" s="95">
        <f>小平市!M14</f>
        <v>235867</v>
      </c>
      <c r="AT15" s="97">
        <f>小平市!U14</f>
        <v>0.4</v>
      </c>
      <c r="AU15" s="95">
        <f>小平市!Y14</f>
        <v>235867</v>
      </c>
      <c r="AV15" s="97">
        <f>小平市!AG14</f>
        <v>0.7</v>
      </c>
      <c r="AW15" s="95">
        <f>小平市!M15</f>
        <v>235978</v>
      </c>
      <c r="AX15" s="97">
        <f>小平市!U15</f>
        <v>0.4</v>
      </c>
      <c r="AY15" s="95">
        <f>小平市!Y15</f>
        <v>235978</v>
      </c>
      <c r="AZ15" s="97">
        <f>小平市!AG15</f>
        <v>0.7</v>
      </c>
      <c r="BA15" s="95">
        <f>小平市!M18</f>
        <v>3825929</v>
      </c>
      <c r="BB15" s="97">
        <f>小平市!U18</f>
        <v>6</v>
      </c>
      <c r="BC15" s="95">
        <f>小平市!Y18</f>
        <v>3825929</v>
      </c>
      <c r="BD15" s="97">
        <f>小平市!AG18</f>
        <v>11</v>
      </c>
      <c r="BE15" s="95">
        <f>小平市!M19</f>
        <v>15172</v>
      </c>
      <c r="BF15" s="97">
        <f>小平市!U19</f>
        <v>0</v>
      </c>
      <c r="BG15" s="95">
        <f>小平市!Y19</f>
        <v>15172</v>
      </c>
      <c r="BH15" s="97">
        <f>小平市!AG19</f>
        <v>0</v>
      </c>
      <c r="BI15" s="95" t="str">
        <f>小平市!M20</f>
        <v>-</v>
      </c>
      <c r="BJ15" s="97" t="str">
        <f>小平市!U20</f>
        <v>-</v>
      </c>
      <c r="BK15" s="95" t="str">
        <f>小平市!Y20</f>
        <v>-</v>
      </c>
      <c r="BL15" s="97" t="str">
        <f>小平市!AG20</f>
        <v>-</v>
      </c>
      <c r="BM15" s="95">
        <f>小平市!M21</f>
        <v>147428</v>
      </c>
      <c r="BN15" s="97">
        <f>小平市!U21</f>
        <v>0.2</v>
      </c>
      <c r="BO15" s="95">
        <f>小平市!Y21</f>
        <v>147428</v>
      </c>
      <c r="BP15" s="97">
        <f>小平市!AG21</f>
        <v>0.4</v>
      </c>
      <c r="BQ15" s="95" t="str">
        <f>小平市!M20</f>
        <v>-</v>
      </c>
      <c r="BR15" s="97" t="str">
        <f>小平市!U20</f>
        <v>-</v>
      </c>
      <c r="BS15" s="95" t="str">
        <f>小平市!Y20</f>
        <v>-</v>
      </c>
      <c r="BT15" s="97" t="str">
        <f>小平市!AG20</f>
        <v>-</v>
      </c>
      <c r="BU15" s="95">
        <f>小平市!M23</f>
        <v>173761</v>
      </c>
      <c r="BV15" s="97">
        <f>小平市!U21</f>
        <v>0.2</v>
      </c>
      <c r="BW15" s="95">
        <f>小平市!Y21</f>
        <v>147428</v>
      </c>
      <c r="BX15" s="97">
        <f>小平市!AG21</f>
        <v>0.4</v>
      </c>
      <c r="BY15" s="95">
        <f>小平市!M24</f>
        <v>799355</v>
      </c>
      <c r="BZ15" s="97">
        <f>小平市!U24</f>
        <v>1.2</v>
      </c>
      <c r="CA15" s="95">
        <f>小平市!Y24</f>
        <v>689276</v>
      </c>
      <c r="CB15" s="97">
        <f>小平市!AG24</f>
        <v>2</v>
      </c>
      <c r="CC15" s="95">
        <f>小平市!M25</f>
        <v>689276</v>
      </c>
      <c r="CD15" s="97">
        <f>小平市!U25</f>
        <v>1.1000000000000001</v>
      </c>
      <c r="CE15" s="95">
        <f>小平市!Y25</f>
        <v>689276</v>
      </c>
      <c r="CF15" s="97">
        <f>小平市!AG25</f>
        <v>2</v>
      </c>
      <c r="CG15" s="95">
        <f>小平市!M26</f>
        <v>109640</v>
      </c>
      <c r="CH15" s="97">
        <f>小平市!U26</f>
        <v>0.2</v>
      </c>
      <c r="CI15" s="95" t="str">
        <f>小平市!Y26</f>
        <v>-</v>
      </c>
      <c r="CJ15" s="97" t="str">
        <f>小平市!AG26</f>
        <v>-</v>
      </c>
      <c r="CK15" s="95">
        <f>小平市!M27</f>
        <v>439</v>
      </c>
      <c r="CL15" s="97">
        <f>小平市!U27</f>
        <v>0</v>
      </c>
      <c r="CM15" s="95" t="str">
        <f>小平市!Y27</f>
        <v>-</v>
      </c>
      <c r="CN15" s="97" t="str">
        <f>小平市!AG27</f>
        <v>-</v>
      </c>
      <c r="CO15" s="95">
        <f>小平市!M28</f>
        <v>36919096</v>
      </c>
      <c r="CP15" s="97">
        <f>小平市!U28</f>
        <v>57.6</v>
      </c>
      <c r="CQ15" s="95">
        <f>小平市!Y28</f>
        <v>34504552</v>
      </c>
      <c r="CR15" s="97">
        <f>小平市!AG28</f>
        <v>99.6</v>
      </c>
      <c r="CS15" s="95">
        <f>小平市!M29</f>
        <v>18125</v>
      </c>
      <c r="CT15" s="97">
        <f>小平市!U29</f>
        <v>0</v>
      </c>
      <c r="CU15" s="95">
        <f>小平市!Y29</f>
        <v>18125</v>
      </c>
      <c r="CV15" s="97">
        <f>小平市!AG29</f>
        <v>0.1</v>
      </c>
      <c r="CW15" s="95">
        <f>小平市!M30</f>
        <v>614417</v>
      </c>
      <c r="CX15" s="97">
        <f>小平市!U30</f>
        <v>1</v>
      </c>
      <c r="CY15" s="95" t="str">
        <f>小平市!Y30</f>
        <v>-</v>
      </c>
      <c r="CZ15" s="97" t="str">
        <f>小平市!AG30</f>
        <v>-</v>
      </c>
      <c r="DA15" s="95">
        <f>小平市!M31</f>
        <v>747633</v>
      </c>
      <c r="DB15" s="97">
        <f>小平市!U31</f>
        <v>1.2</v>
      </c>
      <c r="DC15" s="95">
        <f>小平市!Y31</f>
        <v>107510</v>
      </c>
      <c r="DD15" s="97">
        <f>小平市!AG31</f>
        <v>0.3</v>
      </c>
      <c r="DE15" s="95">
        <f>小平市!M32</f>
        <v>265110</v>
      </c>
      <c r="DF15" s="97">
        <f>小平市!U32</f>
        <v>0.4</v>
      </c>
      <c r="DG15" s="95" t="str">
        <f>小平市!Y32</f>
        <v>-</v>
      </c>
      <c r="DH15" s="97" t="str">
        <f>小平市!AG32</f>
        <v>-</v>
      </c>
      <c r="DI15" s="95">
        <f>小平市!M33</f>
        <v>11040318</v>
      </c>
      <c r="DJ15" s="97">
        <f>小平市!U33</f>
        <v>17.2</v>
      </c>
      <c r="DK15" s="95" t="str">
        <f>小平市!Y33</f>
        <v>-</v>
      </c>
      <c r="DL15" s="97" t="str">
        <f>小平市!AG33</f>
        <v>-</v>
      </c>
      <c r="DM15" s="95" t="str">
        <f>小平市!M34</f>
        <v>-</v>
      </c>
      <c r="DN15" s="97" t="str">
        <f>小平市!U34</f>
        <v>-</v>
      </c>
      <c r="DO15" s="95" t="str">
        <f>小平市!Y34</f>
        <v>-</v>
      </c>
      <c r="DP15" s="97" t="str">
        <f>小平市!AG34</f>
        <v>-</v>
      </c>
      <c r="DQ15" s="95">
        <f>小平市!M35</f>
        <v>0</v>
      </c>
      <c r="DR15" s="97">
        <f>小平市!U35</f>
        <v>0</v>
      </c>
      <c r="DS15" s="95">
        <f>小平市!Y35</f>
        <v>0</v>
      </c>
      <c r="DT15" s="97">
        <f>小平市!AG35</f>
        <v>0</v>
      </c>
      <c r="DU15" s="95">
        <f>小平市!M36</f>
        <v>8402771</v>
      </c>
      <c r="DV15" s="97">
        <f>小平市!U36</f>
        <v>13.1</v>
      </c>
      <c r="DW15" s="95" t="str">
        <f>小平市!Y36</f>
        <v>-</v>
      </c>
      <c r="DX15" s="97" t="str">
        <f>小平市!AG36</f>
        <v>-</v>
      </c>
      <c r="DY15" s="95">
        <f>小平市!M37</f>
        <v>34618</v>
      </c>
      <c r="DZ15" s="97">
        <f>小平市!U37</f>
        <v>0.1</v>
      </c>
      <c r="EA15" s="95">
        <f>小平市!Y37</f>
        <v>15143</v>
      </c>
      <c r="EB15" s="97">
        <f>小平市!AG37</f>
        <v>0</v>
      </c>
      <c r="EC15" s="95">
        <f>小平市!M38</f>
        <v>2962</v>
      </c>
      <c r="ED15" s="97">
        <f>小平市!U38</f>
        <v>0</v>
      </c>
      <c r="EE15" s="95" t="str">
        <f>小平市!Y38</f>
        <v>-</v>
      </c>
      <c r="EF15" s="97" t="str">
        <f>小平市!AG38</f>
        <v>-</v>
      </c>
      <c r="EG15" s="95">
        <f>小平市!M39</f>
        <v>1451685</v>
      </c>
      <c r="EH15" s="97">
        <f>小平市!U39</f>
        <v>2.2999999999999998</v>
      </c>
      <c r="EI15" s="95" t="str">
        <f>小平市!Y39</f>
        <v>-</v>
      </c>
      <c r="EJ15" s="97" t="str">
        <f>小平市!AG39</f>
        <v>-</v>
      </c>
      <c r="EK15" s="95">
        <f>小平市!M40</f>
        <v>1642985</v>
      </c>
      <c r="EL15" s="97">
        <f>小平市!U40</f>
        <v>2.6</v>
      </c>
      <c r="EM15" s="95" t="str">
        <f>小平市!Y40</f>
        <v>-</v>
      </c>
      <c r="EN15" s="97" t="str">
        <f>小平市!AG40</f>
        <v>-</v>
      </c>
      <c r="EO15" s="95">
        <f>小平市!M41</f>
        <v>702739</v>
      </c>
      <c r="EP15" s="97">
        <f>小平市!U41</f>
        <v>1.1000000000000001</v>
      </c>
      <c r="EQ15" s="95">
        <f>小平市!Y41</f>
        <v>10502</v>
      </c>
      <c r="ER15" s="97">
        <f>小平市!AG41</f>
        <v>0</v>
      </c>
      <c r="ES15" s="95">
        <f>小平市!M42</f>
        <v>2300328</v>
      </c>
      <c r="ET15" s="97">
        <f>小平市!U42</f>
        <v>3.6</v>
      </c>
      <c r="EU15" s="95" t="str">
        <f>小平市!Y42</f>
        <v>-</v>
      </c>
      <c r="EV15" s="97" t="str">
        <f>小平市!AG42</f>
        <v>-</v>
      </c>
      <c r="EW15" s="95" t="str">
        <f>小平市!M43</f>
        <v>-</v>
      </c>
      <c r="EX15" s="97" t="str">
        <f>小平市!U43</f>
        <v>-</v>
      </c>
      <c r="EY15" s="95" t="str">
        <f>小平市!Y43</f>
        <v>-</v>
      </c>
      <c r="EZ15" s="97" t="str">
        <f>小平市!AG43</f>
        <v>-</v>
      </c>
      <c r="FA15" s="95">
        <f>小平市!M44</f>
        <v>1349428</v>
      </c>
      <c r="FB15" s="97">
        <f>小平市!U44</f>
        <v>2.1</v>
      </c>
      <c r="FC15" s="95" t="str">
        <f>小平市!Y44</f>
        <v>-</v>
      </c>
      <c r="FD15" s="97" t="str">
        <f>小平市!AG44</f>
        <v>-</v>
      </c>
      <c r="FE15" s="95">
        <f>小平市!M45</f>
        <v>64142787</v>
      </c>
      <c r="FF15" s="97">
        <f>小平市!U45</f>
        <v>100</v>
      </c>
      <c r="FG15" s="95">
        <f>小平市!Y45</f>
        <v>34655832</v>
      </c>
      <c r="FH15" s="97">
        <f>小平市!AG45</f>
        <v>100</v>
      </c>
      <c r="FI15" s="95">
        <f>小平市!AW16</f>
        <v>28866596</v>
      </c>
      <c r="FJ15" s="97">
        <f>小平市!BF16</f>
        <v>92.6</v>
      </c>
      <c r="FK15" s="95">
        <f>小平市!BJ16</f>
        <v>368675</v>
      </c>
      <c r="FL15" s="95">
        <f>小平市!AW17</f>
        <v>28866596</v>
      </c>
      <c r="FM15" s="97">
        <f>小平市!BF17</f>
        <v>92.6</v>
      </c>
      <c r="FN15" s="95">
        <f>小平市!BJ17</f>
        <v>368675</v>
      </c>
      <c r="FO15" s="95">
        <f>小平市!AW18</f>
        <v>16072778</v>
      </c>
      <c r="FP15" s="97">
        <f>小平市!BF18</f>
        <v>51.6</v>
      </c>
      <c r="FQ15" s="95">
        <f>小平市!BJ18</f>
        <v>368675</v>
      </c>
      <c r="FR15" s="95">
        <f>小平市!AW19</f>
        <v>322446</v>
      </c>
      <c r="FS15" s="97">
        <f>小平市!BF19</f>
        <v>1</v>
      </c>
      <c r="FT15" s="95" t="str">
        <f>小平市!BJ19</f>
        <v>-</v>
      </c>
      <c r="FU15" s="95">
        <f>小平市!AW20</f>
        <v>13257377</v>
      </c>
      <c r="FV15" s="97">
        <f>小平市!BF20</f>
        <v>42.5</v>
      </c>
      <c r="FW15" s="95" t="str">
        <f>小平市!BJ20</f>
        <v>-</v>
      </c>
      <c r="FX15" s="95">
        <f>小平市!AW21</f>
        <v>353911</v>
      </c>
      <c r="FY15" s="97">
        <f>小平市!BF21</f>
        <v>1.1000000000000001</v>
      </c>
      <c r="FZ15" s="95" t="str">
        <f>小平市!BJ21</f>
        <v>-</v>
      </c>
      <c r="GA15" s="95">
        <f>小平市!AW22</f>
        <v>2139044</v>
      </c>
      <c r="GB15" s="97">
        <f>小平市!BF22</f>
        <v>6.9</v>
      </c>
      <c r="GC15" s="95">
        <f>小平市!BJ22</f>
        <v>368675</v>
      </c>
      <c r="GD15" s="95">
        <f>小平市!AW23</f>
        <v>11855123</v>
      </c>
      <c r="GE15" s="97">
        <f>小平市!BF23</f>
        <v>38</v>
      </c>
      <c r="GF15" s="95" t="str">
        <f>小平市!BJ23</f>
        <v>-</v>
      </c>
      <c r="GG15" s="95">
        <f>小平市!AW24</f>
        <v>11370144</v>
      </c>
      <c r="GH15" s="97">
        <f>小平市!BF24</f>
        <v>36.5</v>
      </c>
      <c r="GI15" s="95" t="str">
        <f>小平市!BJ24</f>
        <v>-</v>
      </c>
      <c r="GJ15" s="95">
        <f>小平市!AW25</f>
        <v>132452</v>
      </c>
      <c r="GK15" s="97">
        <f>小平市!BF25</f>
        <v>0.4</v>
      </c>
      <c r="GL15" s="95" t="str">
        <f>小平市!BJ25</f>
        <v>-</v>
      </c>
      <c r="GM15" s="95">
        <f>小平市!AW26</f>
        <v>806243</v>
      </c>
      <c r="GN15" s="97">
        <f>小平市!BF26</f>
        <v>2.6</v>
      </c>
      <c r="GO15" s="95" t="str">
        <f>小平市!BJ26</f>
        <v>-</v>
      </c>
      <c r="GP15" s="95" t="str">
        <f>小平市!AW27</f>
        <v>-</v>
      </c>
      <c r="GQ15" s="97" t="str">
        <f>小平市!BF27</f>
        <v>-</v>
      </c>
      <c r="GR15" s="95" t="str">
        <f>小平市!BJ27</f>
        <v>-</v>
      </c>
      <c r="GS15" s="95" t="str">
        <f>小平市!AW28</f>
        <v>-</v>
      </c>
      <c r="GT15" s="97" t="str">
        <f>小平市!BF28</f>
        <v>-</v>
      </c>
      <c r="GU15" s="95" t="str">
        <f>小平市!BJ28</f>
        <v>-</v>
      </c>
      <c r="GV15" s="95" t="str">
        <f>小平市!AW29</f>
        <v>-</v>
      </c>
      <c r="GW15" s="97" t="str">
        <f>小平市!BF29</f>
        <v>-</v>
      </c>
      <c r="GX15" s="95" t="str">
        <f>小平市!BJ29</f>
        <v>-</v>
      </c>
      <c r="GY15" s="95">
        <f>小平市!AW30</f>
        <v>2304465</v>
      </c>
      <c r="GZ15" s="97">
        <f>小平市!BF30</f>
        <v>7.4</v>
      </c>
      <c r="HA15" s="95" t="str">
        <f>小平市!BJ30</f>
        <v>-</v>
      </c>
      <c r="HB15" s="95">
        <f>小平市!AW31</f>
        <v>2304465</v>
      </c>
      <c r="HC15" s="97">
        <f>小平市!BF31</f>
        <v>7.4</v>
      </c>
      <c r="HD15" s="95" t="str">
        <f>小平市!BJ31</f>
        <v>-</v>
      </c>
      <c r="HE15" s="95" t="str">
        <f>小平市!AW32</f>
        <v>-</v>
      </c>
      <c r="HF15" s="97" t="str">
        <f>小平市!BF32</f>
        <v>-</v>
      </c>
      <c r="HG15" s="95" t="str">
        <f>小平市!BJ32</f>
        <v>-</v>
      </c>
      <c r="HH15" s="95" t="str">
        <f>小平市!AW33</f>
        <v>-</v>
      </c>
      <c r="HI15" s="97" t="str">
        <f>小平市!BF33</f>
        <v>-</v>
      </c>
      <c r="HJ15" s="95" t="str">
        <f>小平市!BJ33</f>
        <v>-</v>
      </c>
      <c r="HK15" s="95">
        <f>小平市!AW34</f>
        <v>2304465</v>
      </c>
      <c r="HL15" s="97">
        <f>小平市!BF34</f>
        <v>7.4</v>
      </c>
      <c r="HM15" s="95" t="str">
        <f>小平市!BJ34</f>
        <v>-</v>
      </c>
      <c r="HN15" s="95" t="str">
        <f>小平市!AW35</f>
        <v>-</v>
      </c>
      <c r="HO15" s="97" t="str">
        <f>小平市!BF35</f>
        <v>-</v>
      </c>
      <c r="HP15" s="95" t="str">
        <f>小平市!BJ35</f>
        <v>-</v>
      </c>
      <c r="HQ15" s="95" t="str">
        <f>小平市!AW36</f>
        <v>-</v>
      </c>
      <c r="HR15" s="97" t="str">
        <f>小平市!BF36</f>
        <v>-</v>
      </c>
      <c r="HS15" s="95" t="str">
        <f>小平市!BJ36</f>
        <v>-</v>
      </c>
      <c r="HT15" s="95" t="str">
        <f>小平市!AW37</f>
        <v>-</v>
      </c>
      <c r="HU15" s="97" t="str">
        <f>小平市!BF37</f>
        <v>-</v>
      </c>
      <c r="HV15" s="95" t="str">
        <f>小平市!BJ37</f>
        <v>-</v>
      </c>
      <c r="HW15" s="95">
        <f>小平市!AW38</f>
        <v>31171061</v>
      </c>
      <c r="HX15" s="97">
        <f>小平市!BF38</f>
        <v>100</v>
      </c>
      <c r="HY15" s="95">
        <f>小平市!BJ38</f>
        <v>368675</v>
      </c>
      <c r="HZ15" s="95" t="str">
        <f>小平市!BV14</f>
        <v>×</v>
      </c>
      <c r="IA15" s="95" t="str">
        <f>小平市!BV15</f>
        <v>×</v>
      </c>
      <c r="IB15" s="95" t="str">
        <f>小平市!BV16</f>
        <v>×</v>
      </c>
      <c r="IC15" s="95" t="str">
        <f>小平市!BV17</f>
        <v>×</v>
      </c>
      <c r="ID15" s="95" t="str">
        <f>小平市!BV18</f>
        <v>×</v>
      </c>
      <c r="IE15" s="95" t="str">
        <f>小平市!BV19</f>
        <v>×</v>
      </c>
      <c r="IF15" s="95" t="str">
        <f>小平市!BV20</f>
        <v>×</v>
      </c>
      <c r="IG15" s="95" t="str">
        <f>小平市!BV21</f>
        <v>×</v>
      </c>
      <c r="IH15" s="95" t="str">
        <f>小平市!BV22</f>
        <v>×</v>
      </c>
      <c r="II15" s="95" t="str">
        <f>小平市!BV23</f>
        <v>×</v>
      </c>
      <c r="IJ15" s="95" t="str">
        <f>小平市!BV24</f>
        <v>○</v>
      </c>
      <c r="IK15" s="95" t="str">
        <f>小平市!BV25</f>
        <v>×</v>
      </c>
      <c r="IL15" s="105">
        <f>小平市!CO11</f>
        <v>64142787</v>
      </c>
      <c r="IM15" s="105">
        <f>小平市!CY11</f>
        <v>63172051</v>
      </c>
      <c r="IN15" s="105">
        <f>小平市!CO12</f>
        <v>62596088</v>
      </c>
      <c r="IO15" s="105">
        <f>小平市!CY12</f>
        <v>61529066</v>
      </c>
      <c r="IP15" s="105">
        <f>小平市!CO13</f>
        <v>1546699</v>
      </c>
      <c r="IQ15" s="105">
        <f>小平市!CY13</f>
        <v>1642985</v>
      </c>
      <c r="IR15" s="105" t="str">
        <f>小平市!CO14</f>
        <v>-</v>
      </c>
      <c r="IS15" s="105">
        <f>小平市!CY14</f>
        <v>677</v>
      </c>
      <c r="IT15" s="105">
        <f>小平市!CO15</f>
        <v>1546699</v>
      </c>
      <c r="IU15" s="105">
        <f>小平市!CY15</f>
        <v>1642308</v>
      </c>
      <c r="IV15" s="105">
        <f>小平市!CO16</f>
        <v>-95609</v>
      </c>
      <c r="IW15" s="105">
        <f>小平市!CY16</f>
        <v>468910</v>
      </c>
      <c r="IX15" s="105">
        <f>小平市!CO17</f>
        <v>821318</v>
      </c>
      <c r="IY15" s="105">
        <f>小平市!CY17</f>
        <v>587085</v>
      </c>
      <c r="IZ15" s="105" t="str">
        <f>小平市!CO18</f>
        <v>-</v>
      </c>
      <c r="JA15" s="105" t="str">
        <f>小平市!CY18</f>
        <v>-</v>
      </c>
      <c r="JB15" s="105">
        <f>小平市!CO19</f>
        <v>500000</v>
      </c>
      <c r="JC15" s="105">
        <f>小平市!CY19</f>
        <v>1880000</v>
      </c>
      <c r="JD15" s="105">
        <f>小平市!CO20</f>
        <v>225709</v>
      </c>
      <c r="JE15" s="105">
        <f>小平市!CY20</f>
        <v>-824005</v>
      </c>
      <c r="JF15" s="95">
        <f>小平市!CO23</f>
        <v>893</v>
      </c>
      <c r="JG15" s="95">
        <f>小平市!CT23</f>
        <v>2725436</v>
      </c>
      <c r="JH15" s="95">
        <f>小平市!CZ23</f>
        <v>3052</v>
      </c>
      <c r="JI15" s="95" t="str">
        <f>小平市!CO24</f>
        <v>-</v>
      </c>
      <c r="JJ15" s="95" t="str">
        <f>小平市!CT24</f>
        <v>-</v>
      </c>
      <c r="JK15" s="95" t="str">
        <f>小平市!CZ24</f>
        <v>-</v>
      </c>
      <c r="JL15" s="95">
        <f>小平市!CO25</f>
        <v>75</v>
      </c>
      <c r="JM15" s="95">
        <f>小平市!CT25</f>
        <v>239100</v>
      </c>
      <c r="JN15" s="95">
        <f>小平市!CZ25</f>
        <v>3188</v>
      </c>
      <c r="JO15" s="95">
        <f>小平市!CO26</f>
        <v>3</v>
      </c>
      <c r="JP15" s="95">
        <f>小平市!CT26</f>
        <v>13181</v>
      </c>
      <c r="JQ15" s="95">
        <f>小平市!CZ26</f>
        <v>4394</v>
      </c>
      <c r="JR15" s="95" t="str">
        <f>小平市!CO27</f>
        <v>-</v>
      </c>
      <c r="JS15" s="95" t="str">
        <f>小平市!CT27</f>
        <v>-</v>
      </c>
      <c r="JT15" s="95" t="str">
        <f>小平市!CZ27</f>
        <v>-</v>
      </c>
      <c r="JU15" s="95">
        <f>小平市!CO28</f>
        <v>892</v>
      </c>
      <c r="JV15" s="95">
        <f>小平市!CT28</f>
        <v>2730854</v>
      </c>
      <c r="JW15" s="95">
        <f>小平市!CZ28</f>
        <v>3061</v>
      </c>
      <c r="JX15" s="97">
        <f>小平市!CO29</f>
        <v>100</v>
      </c>
      <c r="JY15" s="95" t="str">
        <f>小平市!BV32</f>
        <v>×</v>
      </c>
      <c r="JZ15" s="95" t="str">
        <f>小平市!BV33</f>
        <v>×</v>
      </c>
      <c r="KA15" s="95" t="str">
        <f>小平市!BV34</f>
        <v>×</v>
      </c>
      <c r="KB15" s="95" t="str">
        <f>小平市!BV35</f>
        <v>×</v>
      </c>
      <c r="KC15" s="95" t="str">
        <f>小平市!BV36</f>
        <v>×</v>
      </c>
      <c r="KD15" s="95" t="str">
        <f>小平市!BV37</f>
        <v>×</v>
      </c>
      <c r="KE15" s="95" t="str">
        <f>小平市!BV38</f>
        <v>×</v>
      </c>
      <c r="KF15" s="95" t="str">
        <f>小平市!CC32</f>
        <v>○</v>
      </c>
      <c r="KG15" s="95" t="str">
        <f>小平市!CC33</f>
        <v>○</v>
      </c>
      <c r="KH15" s="95" t="str">
        <f>小平市!CC34</f>
        <v>×</v>
      </c>
      <c r="KI15" s="95" t="str">
        <f>小平市!CC35</f>
        <v>×</v>
      </c>
      <c r="KJ15" s="95" t="str">
        <f>小平市!CC36</f>
        <v>×</v>
      </c>
      <c r="KK15" s="95" t="str">
        <f>小平市!CC37</f>
        <v>×</v>
      </c>
      <c r="KL15" s="95" t="str">
        <f>小平市!CC38</f>
        <v>○</v>
      </c>
      <c r="KM15" s="95">
        <f>小平市!CO32</f>
        <v>1</v>
      </c>
      <c r="KN15" s="95" t="str">
        <f>小平市!CT32</f>
        <v xml:space="preserve"> 8.04.01</v>
      </c>
      <c r="KO15" s="95">
        <f>小平市!CZ32</f>
        <v>10500</v>
      </c>
      <c r="KP15" s="95">
        <f>小平市!CO33</f>
        <v>1</v>
      </c>
      <c r="KQ15" s="95" t="str">
        <f>小平市!CT33</f>
        <v xml:space="preserve"> 8.04.01</v>
      </c>
      <c r="KR15" s="95">
        <f>小平市!CZ33</f>
        <v>9000</v>
      </c>
      <c r="KS15" s="95">
        <f>小平市!CO34</f>
        <v>1</v>
      </c>
      <c r="KT15" s="95" t="str">
        <f>小平市!CT34</f>
        <v xml:space="preserve"> 8.04.01</v>
      </c>
      <c r="KU15" s="95">
        <f>小平市!CZ34</f>
        <v>8100</v>
      </c>
      <c r="KV15" s="95">
        <f>小平市!CO35</f>
        <v>1</v>
      </c>
      <c r="KW15" s="95" t="str">
        <f>小平市!CT35</f>
        <v xml:space="preserve"> 8.04.01</v>
      </c>
      <c r="KX15" s="95">
        <f>小平市!CZ35</f>
        <v>6500</v>
      </c>
      <c r="KY15" s="95">
        <f>小平市!CO36</f>
        <v>1</v>
      </c>
      <c r="KZ15" s="95" t="str">
        <f>小平市!CT36</f>
        <v xml:space="preserve"> 8.04.01</v>
      </c>
      <c r="LA15" s="95">
        <f>小平市!CZ36</f>
        <v>5800</v>
      </c>
      <c r="LB15" s="95">
        <f>小平市!CO37</f>
        <v>26</v>
      </c>
      <c r="LC15" s="95" t="str">
        <f>小平市!CT37</f>
        <v xml:space="preserve"> 8.04.01</v>
      </c>
      <c r="LD15" s="95">
        <f>小平市!CZ37</f>
        <v>5500</v>
      </c>
      <c r="LE15" s="95">
        <f>小平市!M49</f>
        <v>9355172</v>
      </c>
      <c r="LF15" s="95">
        <f>小平市!M50</f>
        <v>5825708</v>
      </c>
      <c r="LG15" s="95">
        <f>小平市!M51</f>
        <v>20976350</v>
      </c>
      <c r="LH15" s="95">
        <f>小平市!M52</f>
        <v>3516766</v>
      </c>
      <c r="LI15" s="95">
        <f>小平市!M53</f>
        <v>3326994</v>
      </c>
      <c r="LJ15" s="95">
        <f>小平市!M54</f>
        <v>189772</v>
      </c>
      <c r="LK15" s="95" t="str">
        <f>小平市!M55</f>
        <v>-</v>
      </c>
      <c r="LL15" s="95">
        <f>小平市!M56</f>
        <v>33848288</v>
      </c>
      <c r="LM15" s="95">
        <f>小平市!M57</f>
        <v>9189888</v>
      </c>
      <c r="LN15" s="95">
        <f>小平市!M58</f>
        <v>206227</v>
      </c>
      <c r="LO15" s="95">
        <f>小平市!M59</f>
        <v>7342811</v>
      </c>
      <c r="LP15" s="95">
        <f>小平市!M60</f>
        <v>1509543</v>
      </c>
      <c r="LQ15" s="95">
        <f>小平市!M61</f>
        <v>7327265</v>
      </c>
      <c r="LR15" s="95">
        <f>小平市!M62</f>
        <v>2059367</v>
      </c>
      <c r="LS15" s="95" t="str">
        <f>小平市!M63</f>
        <v>-</v>
      </c>
      <c r="LT15" s="95" t="str">
        <f>小平市!M64</f>
        <v>-</v>
      </c>
      <c r="LU15" s="95">
        <f>小平市!M65</f>
        <v>2622242</v>
      </c>
      <c r="LV15" s="95">
        <f>小平市!M66</f>
        <v>86741</v>
      </c>
      <c r="LW15" s="95">
        <f>小平市!M67</f>
        <v>2598904</v>
      </c>
      <c r="LX15" s="95">
        <f>小平市!M68</f>
        <v>444454</v>
      </c>
      <c r="LY15" s="95">
        <f>小平市!M69</f>
        <v>2154450</v>
      </c>
      <c r="LZ15" s="95">
        <f>小平市!M70</f>
        <v>23338</v>
      </c>
      <c r="MA15" s="95" t="str">
        <f>小平市!M71</f>
        <v>-</v>
      </c>
      <c r="MB15" s="95">
        <f>小平市!M72</f>
        <v>62596088</v>
      </c>
      <c r="MC15" s="97">
        <f>小平市!U49</f>
        <v>14.9</v>
      </c>
      <c r="MD15" s="97">
        <f>小平市!U50</f>
        <v>9.3000000000000007</v>
      </c>
      <c r="ME15" s="97">
        <f>小平市!U51</f>
        <v>33.5</v>
      </c>
      <c r="MF15" s="97">
        <f>小平市!U52</f>
        <v>5.6</v>
      </c>
      <c r="MG15" s="97">
        <f>小平市!U53</f>
        <v>5.3</v>
      </c>
      <c r="MH15" s="97">
        <f>小平市!U54</f>
        <v>0.3</v>
      </c>
      <c r="MI15" s="97" t="str">
        <f>小平市!U55</f>
        <v>-</v>
      </c>
      <c r="MJ15" s="97">
        <f>小平市!U56</f>
        <v>54.1</v>
      </c>
      <c r="MK15" s="97">
        <f>小平市!U57</f>
        <v>14.7</v>
      </c>
      <c r="ML15" s="97">
        <f>小平市!U58</f>
        <v>0.3</v>
      </c>
      <c r="MM15" s="97">
        <f>小平市!U59</f>
        <v>11.7</v>
      </c>
      <c r="MN15" s="97">
        <f>小平市!U60</f>
        <v>2.4</v>
      </c>
      <c r="MO15" s="97">
        <f>小平市!U61</f>
        <v>11.7</v>
      </c>
      <c r="MP15" s="97">
        <f>小平市!U62</f>
        <v>3.3</v>
      </c>
      <c r="MQ15" s="97" t="str">
        <f>小平市!U63</f>
        <v>-</v>
      </c>
      <c r="MR15" s="97" t="str">
        <f>小平市!U64</f>
        <v>-</v>
      </c>
      <c r="MS15" s="97">
        <f>小平市!U65</f>
        <v>4.2</v>
      </c>
      <c r="MT15" s="97">
        <f>小平市!U66</f>
        <v>0.1</v>
      </c>
      <c r="MU15" s="97">
        <f>小平市!U67</f>
        <v>4.2</v>
      </c>
      <c r="MV15" s="97">
        <f>小平市!U68</f>
        <v>0.7</v>
      </c>
      <c r="MW15" s="97">
        <f>小平市!U69</f>
        <v>3.4</v>
      </c>
      <c r="MX15" s="97">
        <f>小平市!U70</f>
        <v>0</v>
      </c>
      <c r="MY15" s="97" t="str">
        <f>小平市!U71</f>
        <v>-</v>
      </c>
      <c r="MZ15" s="97">
        <f>小平市!U72</f>
        <v>100</v>
      </c>
      <c r="NA15" s="95">
        <f>小平市!Y49</f>
        <v>8317237</v>
      </c>
      <c r="NB15" s="95">
        <f>小平市!Y50</f>
        <v>4973228</v>
      </c>
      <c r="NC15" s="95">
        <f>小平市!Y51</f>
        <v>6302895</v>
      </c>
      <c r="ND15" s="95">
        <f>小平市!Y52</f>
        <v>3516766</v>
      </c>
      <c r="NE15" s="95">
        <f>小平市!Y53</f>
        <v>3326994</v>
      </c>
      <c r="NF15" s="95">
        <f>小平市!Y54</f>
        <v>189772</v>
      </c>
      <c r="NG15" s="95" t="str">
        <f>小平市!Y55</f>
        <v>-</v>
      </c>
      <c r="NH15" s="95">
        <f>小平市!Y56</f>
        <v>18136898</v>
      </c>
      <c r="NI15" s="95">
        <f>小平市!Y57</f>
        <v>7278481</v>
      </c>
      <c r="NJ15" s="95">
        <f>小平市!Y58</f>
        <v>202910</v>
      </c>
      <c r="NK15" s="95">
        <f>小平市!Y59</f>
        <v>5179599</v>
      </c>
      <c r="NL15" s="95">
        <f>小平市!Y60</f>
        <v>1336063</v>
      </c>
      <c r="NM15" s="95">
        <f>小平市!Y61</f>
        <v>6564006</v>
      </c>
      <c r="NN15" s="95">
        <f>小平市!Y62</f>
        <v>1883791</v>
      </c>
      <c r="NO15" s="95" t="str">
        <f>小平市!Y63</f>
        <v>-</v>
      </c>
      <c r="NP15" s="95" t="str">
        <f>小平市!Y64</f>
        <v>-</v>
      </c>
      <c r="NQ15" s="95">
        <f>小平市!Y65</f>
        <v>952705</v>
      </c>
      <c r="NR15" s="95">
        <f>小平市!Y66</f>
        <v>86741</v>
      </c>
      <c r="NS15" s="95">
        <f>小平市!Y67</f>
        <v>929367</v>
      </c>
      <c r="NT15" s="95">
        <f>小平市!Y68</f>
        <v>34689</v>
      </c>
      <c r="NU15" s="95">
        <f>小平市!Y69</f>
        <v>894678</v>
      </c>
      <c r="NV15" s="95">
        <f>小平市!Y70</f>
        <v>23338</v>
      </c>
      <c r="NW15" s="95" t="str">
        <f>小平市!Y71</f>
        <v>-</v>
      </c>
      <c r="NX15" s="95">
        <f>小平市!Y72</f>
        <v>40198390</v>
      </c>
      <c r="NY15" s="95">
        <f>小平市!AG49</f>
        <v>8217167</v>
      </c>
      <c r="NZ15" s="95" t="str">
        <f>小平市!AG50</f>
        <v>-</v>
      </c>
      <c r="OA15" s="95">
        <f>小平市!AG51</f>
        <v>6185185</v>
      </c>
      <c r="OB15" s="95">
        <f>小平市!AG52</f>
        <v>3516766</v>
      </c>
      <c r="OC15" s="95">
        <f>小平市!AG53</f>
        <v>3326994</v>
      </c>
      <c r="OD15" s="95">
        <f>小平市!AG54</f>
        <v>189772</v>
      </c>
      <c r="OE15" s="95" t="str">
        <f>小平市!AG55</f>
        <v>-</v>
      </c>
      <c r="OF15" s="95">
        <f>小平市!AG56</f>
        <v>17919118</v>
      </c>
      <c r="OG15" s="95">
        <f>小平市!AG57</f>
        <v>6465608</v>
      </c>
      <c r="OH15" s="95">
        <f>小平市!AG58</f>
        <v>202910</v>
      </c>
      <c r="OI15" s="95">
        <f>小平市!AG59</f>
        <v>4360059</v>
      </c>
      <c r="OJ15" s="95">
        <f>小平市!AG60</f>
        <v>1100764</v>
      </c>
      <c r="OK15" s="95">
        <f>小平市!AG61</f>
        <v>4527276</v>
      </c>
      <c r="OL15" s="95" t="str">
        <f>小平市!AG62</f>
        <v>-</v>
      </c>
      <c r="OM15" s="95" t="str">
        <f>小平市!AG63</f>
        <v>-</v>
      </c>
      <c r="ON15" s="114">
        <f>小平市!AG64</f>
        <v>0</v>
      </c>
      <c r="OO15" s="114">
        <f>小平市!AG65</f>
        <v>0</v>
      </c>
      <c r="OP15" s="114">
        <f>小平市!AG66</f>
        <v>0</v>
      </c>
      <c r="OQ15" s="114">
        <f>小平市!AG67</f>
        <v>0</v>
      </c>
      <c r="OR15" s="114">
        <f>小平市!AG68</f>
        <v>0</v>
      </c>
      <c r="OS15" s="114">
        <f>小平市!AG69</f>
        <v>0</v>
      </c>
      <c r="OT15" s="114">
        <f>小平市!AG70</f>
        <v>0</v>
      </c>
      <c r="OU15" s="114">
        <f>小平市!AG71</f>
        <v>0</v>
      </c>
      <c r="OV15" s="114">
        <f>小平市!AG70</f>
        <v>0</v>
      </c>
      <c r="OW15" s="97">
        <f>小平市!AQ49</f>
        <v>22.8</v>
      </c>
      <c r="OX15" s="97" t="str">
        <f>小平市!AQ50</f>
        <v>-</v>
      </c>
      <c r="OY15" s="97">
        <f>小平市!AQ51</f>
        <v>17.2</v>
      </c>
      <c r="OZ15" s="97">
        <f>小平市!AQ52</f>
        <v>9.8000000000000007</v>
      </c>
      <c r="PA15" s="97">
        <f>小平市!AQ53</f>
        <v>9.1999999999999993</v>
      </c>
      <c r="PB15" s="97">
        <f>小平市!AQ54</f>
        <v>0.5</v>
      </c>
      <c r="PC15" s="97" t="str">
        <f>小平市!AQ55</f>
        <v>-</v>
      </c>
      <c r="PD15" s="97">
        <f>小平市!AQ56</f>
        <v>49.8</v>
      </c>
      <c r="PE15" s="97">
        <f>小平市!AQ57</f>
        <v>18</v>
      </c>
      <c r="PF15" s="97">
        <f>小平市!AQ58</f>
        <v>0.6</v>
      </c>
      <c r="PG15" s="97">
        <f>小平市!AQ59</f>
        <v>12.1</v>
      </c>
      <c r="PH15" s="97">
        <f>小平市!AQ60</f>
        <v>3.1</v>
      </c>
      <c r="PI15" s="97">
        <f>小平市!AQ61</f>
        <v>12.6</v>
      </c>
      <c r="PJ15" s="97" t="str">
        <f>小平市!AQ62</f>
        <v>-</v>
      </c>
      <c r="PK15" s="97" t="str">
        <f>小平市!AQ63</f>
        <v>-</v>
      </c>
      <c r="PL15" s="113">
        <f>小平市!AQ64</f>
        <v>0</v>
      </c>
      <c r="PM15" s="113">
        <f>小平市!AQ65</f>
        <v>0</v>
      </c>
      <c r="PN15" s="113">
        <f>小平市!AQ66</f>
        <v>0</v>
      </c>
      <c r="PO15" s="113">
        <f>小平市!AQ67</f>
        <v>0</v>
      </c>
      <c r="PP15" s="113" t="str">
        <f>小平市!AQ68</f>
        <v>(</v>
      </c>
      <c r="PQ15" s="113">
        <f>小平市!AQ69</f>
        <v>0</v>
      </c>
      <c r="PR15" s="113">
        <f>小平市!AQ70</f>
        <v>0</v>
      </c>
      <c r="PS15" s="113">
        <f>小平市!AQ71</f>
        <v>0</v>
      </c>
      <c r="PT15" s="113">
        <f>小平市!AQ72</f>
        <v>0</v>
      </c>
      <c r="PU15" s="95">
        <f>小平市!AH66</f>
        <v>33474971</v>
      </c>
      <c r="PV15" s="97">
        <f>小平市!AK68</f>
        <v>93</v>
      </c>
      <c r="PW15" s="97">
        <f>小平市!AR68</f>
        <v>96.6</v>
      </c>
      <c r="PX15" s="95">
        <f>小平市!AH72</f>
        <v>41745089</v>
      </c>
      <c r="PY15" s="95">
        <f>小平市!BF50</f>
        <v>456022</v>
      </c>
      <c r="PZ15" s="95">
        <f>小平市!BF51</f>
        <v>6350582</v>
      </c>
      <c r="QA15" s="95">
        <f>小平市!BF52</f>
        <v>33131663</v>
      </c>
      <c r="QB15" s="95">
        <f>小平市!BF53</f>
        <v>5002729</v>
      </c>
      <c r="QC15" s="95">
        <f>小平市!BF54</f>
        <v>205616</v>
      </c>
      <c r="QD15" s="95">
        <f>小平市!BF55</f>
        <v>165858</v>
      </c>
      <c r="QE15" s="95">
        <f>小平市!BF56</f>
        <v>168715</v>
      </c>
      <c r="QF15" s="95">
        <f>小平市!BF57</f>
        <v>4177938</v>
      </c>
      <c r="QG15" s="95">
        <f>小平市!BF58</f>
        <v>2204826</v>
      </c>
      <c r="QH15" s="95">
        <f>小平市!BF59</f>
        <v>7192035</v>
      </c>
      <c r="QI15" s="95">
        <f>小平市!BF60</f>
        <v>23338</v>
      </c>
      <c r="QJ15" s="95">
        <f>小平市!BF61</f>
        <v>3516766</v>
      </c>
      <c r="QK15" s="95" t="str">
        <f>小平市!BF62</f>
        <v>-</v>
      </c>
      <c r="QL15" s="95" t="str">
        <f>小平市!BF63</f>
        <v>-</v>
      </c>
      <c r="QM15" s="95">
        <f>小平市!BF64</f>
        <v>62596088</v>
      </c>
      <c r="QN15" s="97">
        <f>小平市!BM50</f>
        <v>0.7</v>
      </c>
      <c r="QO15" s="97">
        <f>小平市!BM51</f>
        <v>10.1</v>
      </c>
      <c r="QP15" s="97">
        <f>小平市!BM52</f>
        <v>52.9</v>
      </c>
      <c r="QQ15" s="97">
        <f>小平市!BM53</f>
        <v>8</v>
      </c>
      <c r="QR15" s="97">
        <f>小平市!BM54</f>
        <v>0.3</v>
      </c>
      <c r="QS15" s="97">
        <f>小平市!BM55</f>
        <v>0.3</v>
      </c>
      <c r="QT15" s="97">
        <f>小平市!BM56</f>
        <v>0.3</v>
      </c>
      <c r="QU15" s="97">
        <f>小平市!BM57</f>
        <v>6.7</v>
      </c>
      <c r="QV15" s="97">
        <f>小平市!BM58</f>
        <v>3.5</v>
      </c>
      <c r="QW15" s="97">
        <f>小平市!BM59</f>
        <v>11.5</v>
      </c>
      <c r="QX15" s="97">
        <f>小平市!BM60</f>
        <v>0</v>
      </c>
      <c r="QY15" s="97">
        <f>小平市!BM61</f>
        <v>5.6</v>
      </c>
      <c r="QZ15" s="97" t="str">
        <f>小平市!BM62</f>
        <v>-</v>
      </c>
      <c r="RA15" s="97" t="str">
        <f>小平市!BM63</f>
        <v>-</v>
      </c>
      <c r="RB15" s="97">
        <f>小平市!BM64</f>
        <v>100</v>
      </c>
      <c r="RC15" s="95" t="str">
        <f>小平市!BQ50</f>
        <v>-</v>
      </c>
      <c r="RD15" s="95">
        <f>小平市!BQ51</f>
        <v>134536</v>
      </c>
      <c r="RE15" s="95">
        <f>小平市!BQ52</f>
        <v>201848</v>
      </c>
      <c r="RF15" s="95">
        <f>小平市!BQ53</f>
        <v>132739</v>
      </c>
      <c r="RG15" s="95" t="str">
        <f>小平市!BQ54</f>
        <v>-</v>
      </c>
      <c r="RH15" s="95">
        <f>小平市!BQ55</f>
        <v>88880</v>
      </c>
      <c r="RI15" s="95">
        <f>小平市!BQ56</f>
        <v>3754</v>
      </c>
      <c r="RJ15" s="95">
        <f>小平市!BQ57</f>
        <v>887438</v>
      </c>
      <c r="RK15" s="95">
        <f>小平市!BQ58</f>
        <v>37000</v>
      </c>
      <c r="RL15" s="95">
        <f>小平市!BQ59</f>
        <v>1112709</v>
      </c>
      <c r="RM15" s="95" t="str">
        <f>小平市!BQ60</f>
        <v>-</v>
      </c>
      <c r="RN15" s="95" t="str">
        <f>小平市!BQ61</f>
        <v>-</v>
      </c>
      <c r="RO15" s="95" t="str">
        <f>小平市!BQ62</f>
        <v>-</v>
      </c>
      <c r="RP15" s="95" t="str">
        <f>小平市!BQ63</f>
        <v>-</v>
      </c>
      <c r="RQ15" s="95">
        <f>小平市!BQ64</f>
        <v>2598904</v>
      </c>
      <c r="RR15" s="95">
        <f>小平市!BZ50</f>
        <v>455921</v>
      </c>
      <c r="RS15" s="95">
        <f>小平市!BZ51</f>
        <v>5610420</v>
      </c>
      <c r="RT15" s="95">
        <f>小平市!BZ52</f>
        <v>15596966</v>
      </c>
      <c r="RU15" s="95">
        <f>小平市!BZ53</f>
        <v>3870071</v>
      </c>
      <c r="RV15" s="95">
        <f>小平市!BZ54</f>
        <v>143318</v>
      </c>
      <c r="RW15" s="95">
        <f>小平市!BZ55</f>
        <v>99796</v>
      </c>
      <c r="RX15" s="95">
        <f>小平市!BZ56</f>
        <v>147406</v>
      </c>
      <c r="RY15" s="95">
        <f>小平市!BZ57</f>
        <v>3412783</v>
      </c>
      <c r="RZ15" s="95">
        <f>小平市!BZ58</f>
        <v>1527841</v>
      </c>
      <c r="SA15" s="95">
        <f>小平市!BZ59</f>
        <v>5793764</v>
      </c>
      <c r="SB15" s="95">
        <f>小平市!BZ60</f>
        <v>23338</v>
      </c>
      <c r="SC15" s="95">
        <f>小平市!BZ61</f>
        <v>3516766</v>
      </c>
      <c r="SD15" s="95" t="str">
        <f>小平市!BZ62</f>
        <v>-</v>
      </c>
      <c r="SE15" s="95" t="str">
        <f>小平市!BZ63</f>
        <v>-</v>
      </c>
      <c r="SF15" s="95">
        <f>小平市!BZ64</f>
        <v>40198390</v>
      </c>
      <c r="SG15" s="95">
        <f>小平市!BF66</f>
        <v>7873201</v>
      </c>
      <c r="SH15" s="95">
        <f>小平市!BF67</f>
        <v>1206000</v>
      </c>
      <c r="SI15" s="95">
        <f>小平市!BF68</f>
        <v>545936</v>
      </c>
      <c r="SJ15" s="95" t="str">
        <f>小平市!BF69</f>
        <v>-</v>
      </c>
      <c r="SK15" s="95" t="str">
        <f>小平市!BF70</f>
        <v>-</v>
      </c>
      <c r="SL15" s="95">
        <f>小平市!BF71</f>
        <v>2450000</v>
      </c>
      <c r="SM15" s="95">
        <f>小平市!BF72</f>
        <v>3671265</v>
      </c>
      <c r="SN15" s="95">
        <f>小平市!BZ66</f>
        <v>362148</v>
      </c>
      <c r="SO15" s="95">
        <f>小平市!BZ67</f>
        <v>-1398647</v>
      </c>
      <c r="SP15" s="95">
        <f>小平市!BZ68</f>
        <v>26491</v>
      </c>
      <c r="SQ15" s="95">
        <f>小平市!BZ69</f>
        <v>40377</v>
      </c>
      <c r="SR15" s="95">
        <f>小平市!BZ70</f>
        <v>88</v>
      </c>
      <c r="SS15" s="95">
        <f>小平市!BZ71</f>
        <v>100</v>
      </c>
      <c r="ST15" s="95">
        <f>小平市!BZ72</f>
        <v>273</v>
      </c>
      <c r="SU15" s="95">
        <f>小平市!CS48</f>
        <v>25336408</v>
      </c>
      <c r="SV15" s="95">
        <f>小平市!CS49</f>
        <v>26046231</v>
      </c>
      <c r="SW15" s="95">
        <f>小平市!CS50</f>
        <v>32613705</v>
      </c>
      <c r="SX15" s="95">
        <f>小平市!CS51</f>
        <v>34652409</v>
      </c>
      <c r="SY15" s="98">
        <f>小平市!CS52</f>
        <v>0.98</v>
      </c>
      <c r="SZ15" s="97">
        <f>小平市!CS53</f>
        <v>4.5</v>
      </c>
      <c r="TA15" s="97">
        <f>小平市!CS54</f>
        <v>8.4</v>
      </c>
      <c r="TB15" s="97" t="str">
        <f>小平市!CS55</f>
        <v>-</v>
      </c>
      <c r="TC15" s="97" t="str">
        <f>小平市!CS56</f>
        <v>-</v>
      </c>
      <c r="TD15" s="97">
        <f>小平市!CS57</f>
        <v>0.7</v>
      </c>
      <c r="TE15" s="97" t="str">
        <f>小平市!CS58</f>
        <v>-</v>
      </c>
      <c r="TF15" s="95">
        <f>小平市!CS59</f>
        <v>2863859</v>
      </c>
      <c r="TG15" s="95">
        <f>IF(小平市!CS60="-",0,小平市!CS60)</f>
        <v>104749</v>
      </c>
      <c r="TH15" s="95">
        <f>小平市!CS61</f>
        <v>6935809</v>
      </c>
      <c r="TI15" s="95">
        <f>小平市!CS62</f>
        <v>26523298</v>
      </c>
      <c r="TJ15" s="95">
        <f>小平市!CS63</f>
        <v>3479669</v>
      </c>
      <c r="TK15" s="95" t="str">
        <f>小平市!CS64</f>
        <v>-</v>
      </c>
      <c r="TL15" s="95">
        <f>小平市!CS65</f>
        <v>71900</v>
      </c>
      <c r="TM15" s="95" t="str">
        <f>小平市!CS66</f>
        <v>-</v>
      </c>
      <c r="TN15" s="95">
        <f>小平市!CS67</f>
        <v>42000</v>
      </c>
      <c r="TO15" s="95">
        <f>小平市!CS68</f>
        <v>100000</v>
      </c>
      <c r="TP15" s="95">
        <f>小平市!DA48</f>
        <v>25921843</v>
      </c>
      <c r="TQ15" s="95">
        <f>小平市!DA49</f>
        <v>26398603</v>
      </c>
      <c r="TR15" s="95">
        <f>小平市!DA50</f>
        <v>33392142</v>
      </c>
      <c r="TS15" s="95">
        <f>小平市!DA51</f>
        <v>34508583</v>
      </c>
      <c r="TT15" s="97">
        <f>小平市!DA52</f>
        <v>0.98</v>
      </c>
      <c r="TU15" s="97">
        <f>小平市!DA53</f>
        <v>4.8</v>
      </c>
      <c r="TV15" s="97">
        <f>小平市!DA54</f>
        <v>8.4</v>
      </c>
      <c r="TW15" s="97" t="str">
        <f>小平市!DA55</f>
        <v>-</v>
      </c>
      <c r="TX15" s="97" t="str">
        <f>小平市!DA56</f>
        <v>-</v>
      </c>
      <c r="TY15" s="97">
        <f>小平市!DA57</f>
        <v>0.6</v>
      </c>
      <c r="TZ15" s="97" t="str">
        <f>小平市!DA58</f>
        <v>-</v>
      </c>
      <c r="UA15" s="95">
        <f>小平市!DA59</f>
        <v>2542541</v>
      </c>
      <c r="UB15" s="95">
        <f>IF(小平市!DA60="-",0,小平市!DA60)</f>
        <v>204676</v>
      </c>
      <c r="UC15" s="95">
        <f>小平市!DA61</f>
        <v>6323124</v>
      </c>
      <c r="UD15" s="95">
        <f>小平市!DA62</f>
        <v>27549964</v>
      </c>
      <c r="UE15" s="95">
        <f>小平市!DA63</f>
        <v>2534986</v>
      </c>
      <c r="UF15" s="95" t="str">
        <f>小平市!DA64</f>
        <v>-</v>
      </c>
      <c r="UG15" s="95">
        <f>小平市!DA65</f>
        <v>60355</v>
      </c>
      <c r="UH15" s="95" t="str">
        <f>小平市!DA66</f>
        <v>-</v>
      </c>
      <c r="UI15" s="95">
        <f>小平市!DA67</f>
        <v>30000</v>
      </c>
      <c r="UJ15" s="95">
        <f>小平市!DA68</f>
        <v>150000</v>
      </c>
      <c r="UK15" s="97">
        <f>小平市!CS69</f>
        <v>99.4</v>
      </c>
      <c r="UL15" s="97">
        <f>小平市!CS71</f>
        <v>99.2</v>
      </c>
      <c r="UM15" s="97">
        <f>小平市!CS72</f>
        <v>99.5</v>
      </c>
      <c r="UN15" s="97">
        <f>小平市!CW69</f>
        <v>98.1</v>
      </c>
      <c r="UO15" s="97">
        <f>小平市!CW71</f>
        <v>97.5</v>
      </c>
      <c r="UP15" s="97">
        <f>小平市!CW72</f>
        <v>98.8</v>
      </c>
      <c r="UQ15" s="97">
        <f>小平市!DA69</f>
        <v>99.3</v>
      </c>
      <c r="UR15" s="97">
        <f>小平市!DA71</f>
        <v>99</v>
      </c>
      <c r="US15" s="98">
        <f>小平市!DA72</f>
        <v>99.5</v>
      </c>
      <c r="UT15" s="97">
        <f>小平市!DE69</f>
        <v>97.8</v>
      </c>
      <c r="UU15" s="97">
        <f>小平市!DE71</f>
        <v>97</v>
      </c>
      <c r="UV15" s="97">
        <f>小平市!DE72</f>
        <v>98.6</v>
      </c>
      <c r="UW15" s="286" t="str">
        <f>小平市!M16</f>
        <v>-</v>
      </c>
      <c r="UX15" s="287" t="str">
        <f>小平市!U16</f>
        <v>-</v>
      </c>
      <c r="UY15" s="286" t="str">
        <f>小平市!Y16</f>
        <v>-</v>
      </c>
      <c r="UZ15" s="287" t="str">
        <f>小平市!AG16</f>
        <v>-</v>
      </c>
      <c r="VA15" s="286" t="str">
        <f>小平市!M17</f>
        <v>-</v>
      </c>
      <c r="VB15" s="287" t="str">
        <f>小平市!U17</f>
        <v>-</v>
      </c>
      <c r="VC15" s="286" t="str">
        <f>小平市!Y17</f>
        <v>-</v>
      </c>
      <c r="VD15" s="287" t="str">
        <f>小平市!AG17</f>
        <v>-</v>
      </c>
    </row>
    <row r="16" spans="1:576" s="95" customFormat="1" ht="11.25">
      <c r="A16" s="109" t="str">
        <f>日野市!CK7</f>
        <v>日野市</v>
      </c>
      <c r="B16" s="110" t="s">
        <v>237</v>
      </c>
      <c r="C16" s="111" t="str">
        <f t="shared" si="0"/>
        <v>=日野市!ｃｓ51</v>
      </c>
      <c r="D16" s="95">
        <f>日野市!AC2</f>
        <v>186283</v>
      </c>
      <c r="E16" s="95">
        <f>日野市!AC3</f>
        <v>180052</v>
      </c>
      <c r="F16" s="125">
        <f t="shared" si="1"/>
        <v>3.4606669184457761E-2</v>
      </c>
      <c r="G16" s="98">
        <f>日野市!AC5</f>
        <v>27.55</v>
      </c>
      <c r="H16" s="95">
        <f>日野市!AC6</f>
        <v>6762</v>
      </c>
      <c r="I16" s="96">
        <f>日野市!AP4</f>
        <v>184667</v>
      </c>
      <c r="J16" s="96">
        <f>日野市!AP5</f>
        <v>183589</v>
      </c>
      <c r="K16" s="125">
        <f t="shared" si="2"/>
        <v>5.8718114919740216E-3</v>
      </c>
      <c r="L16" s="96">
        <f>日野市!AX4</f>
        <v>181666</v>
      </c>
      <c r="M16" s="96">
        <f>日野市!AX5</f>
        <v>180784</v>
      </c>
      <c r="N16" s="125">
        <f>(L16/M16)-1</f>
        <v>4.8787503318876713E-3</v>
      </c>
      <c r="O16" s="95">
        <f>日野市!BJ6</f>
        <v>564</v>
      </c>
      <c r="P16" s="97">
        <f>日野市!BJ7</f>
        <v>0.8</v>
      </c>
      <c r="Q16" s="95">
        <f>日野市!BJ8</f>
        <v>16007</v>
      </c>
      <c r="R16" s="97">
        <f>日野市!BJ9</f>
        <v>21.5</v>
      </c>
      <c r="S16" s="95">
        <f>日野市!BJ10</f>
        <v>58053</v>
      </c>
      <c r="T16" s="97">
        <f>日野市!BJ11</f>
        <v>77.8</v>
      </c>
      <c r="U16" s="95">
        <f>日野市!BQ6</f>
        <v>503</v>
      </c>
      <c r="V16" s="97">
        <f>日野市!BQ7</f>
        <v>0.7</v>
      </c>
      <c r="W16" s="95">
        <f>日野市!BQ8</f>
        <v>15670</v>
      </c>
      <c r="X16" s="97">
        <f>日野市!BQ9</f>
        <v>21.1</v>
      </c>
      <c r="Y16" s="95">
        <f>日野市!BQ10</f>
        <v>58037</v>
      </c>
      <c r="Z16" s="97">
        <f>日野市!BQ11</f>
        <v>78.2</v>
      </c>
      <c r="AA16" s="95" t="str">
        <f>日野市!BZ5</f>
        <v>13</v>
      </c>
      <c r="AB16" s="95" t="str">
        <f>日野市!BZ7</f>
        <v>東京都</v>
      </c>
      <c r="AC16" s="95" t="str">
        <f>日野市!CK5</f>
        <v>2128</v>
      </c>
      <c r="AD16" s="95" t="str">
        <f>日野市!CK7</f>
        <v>日野市</v>
      </c>
      <c r="AE16" s="95" t="str">
        <f>日野市!DB2</f>
        <v>Ⅳ－３</v>
      </c>
      <c r="AF16" s="99">
        <f>日野市!DB5</f>
        <v>43505</v>
      </c>
      <c r="AG16" s="95">
        <f>日野市!M11</f>
        <v>30650501</v>
      </c>
      <c r="AH16" s="97">
        <f>日野市!U11</f>
        <v>44.6</v>
      </c>
      <c r="AI16" s="95">
        <f>日野市!Y11</f>
        <v>28354418</v>
      </c>
      <c r="AJ16" s="97">
        <f>日野市!AG11</f>
        <v>82.7</v>
      </c>
      <c r="AK16" s="95">
        <f>日野市!M12</f>
        <v>295856</v>
      </c>
      <c r="AL16" s="97">
        <f>日野市!U12</f>
        <v>0.4</v>
      </c>
      <c r="AM16" s="95">
        <f>日野市!Y12</f>
        <v>295856</v>
      </c>
      <c r="AN16" s="97">
        <f>日野市!AG12</f>
        <v>0.9</v>
      </c>
      <c r="AO16" s="95">
        <f>日野市!M13</f>
        <v>55015</v>
      </c>
      <c r="AP16" s="97">
        <f>日野市!U13</f>
        <v>0.1</v>
      </c>
      <c r="AQ16" s="95">
        <f>日野市!Y13</f>
        <v>55015</v>
      </c>
      <c r="AR16" s="97">
        <f>日野市!AG13</f>
        <v>0.2</v>
      </c>
      <c r="AS16" s="95">
        <f>日野市!M14</f>
        <v>226487</v>
      </c>
      <c r="AT16" s="97">
        <f>日野市!U14</f>
        <v>0.3</v>
      </c>
      <c r="AU16" s="95">
        <f>日野市!Y14</f>
        <v>226487</v>
      </c>
      <c r="AV16" s="97">
        <f>日野市!AG14</f>
        <v>0.7</v>
      </c>
      <c r="AW16" s="95">
        <f>日野市!M15</f>
        <v>226783</v>
      </c>
      <c r="AX16" s="97">
        <f>日野市!U15</f>
        <v>0.3</v>
      </c>
      <c r="AY16" s="95">
        <f>日野市!Y15</f>
        <v>226783</v>
      </c>
      <c r="AZ16" s="97">
        <f>日野市!AG15</f>
        <v>0.7</v>
      </c>
      <c r="BA16" s="95">
        <f>日野市!M18</f>
        <v>3754035</v>
      </c>
      <c r="BB16" s="97">
        <f>日野市!U18</f>
        <v>5.5</v>
      </c>
      <c r="BC16" s="95">
        <f>日野市!Y18</f>
        <v>3754035</v>
      </c>
      <c r="BD16" s="97">
        <f>日野市!AG18</f>
        <v>11</v>
      </c>
      <c r="BE16" s="95" t="str">
        <f>日野市!M19</f>
        <v>-</v>
      </c>
      <c r="BF16" s="97" t="str">
        <f>日野市!U19</f>
        <v>-</v>
      </c>
      <c r="BG16" s="95" t="str">
        <f>日野市!Y19</f>
        <v>-</v>
      </c>
      <c r="BH16" s="97" t="str">
        <f>日野市!AG19</f>
        <v>-</v>
      </c>
      <c r="BI16" s="95" t="str">
        <f>日野市!M20</f>
        <v>-</v>
      </c>
      <c r="BJ16" s="97" t="str">
        <f>日野市!U20</f>
        <v>-</v>
      </c>
      <c r="BK16" s="95" t="str">
        <f>日野市!Y20</f>
        <v>-</v>
      </c>
      <c r="BL16" s="97" t="str">
        <f>日野市!AG20</f>
        <v>-</v>
      </c>
      <c r="BM16" s="95">
        <f>日野市!M21</f>
        <v>169766</v>
      </c>
      <c r="BN16" s="97">
        <f>日野市!U21</f>
        <v>0.2</v>
      </c>
      <c r="BO16" s="95">
        <f>日野市!Y21</f>
        <v>169766</v>
      </c>
      <c r="BP16" s="97">
        <f>日野市!AG21</f>
        <v>0.5</v>
      </c>
      <c r="BQ16" s="95" t="str">
        <f>日野市!M20</f>
        <v>-</v>
      </c>
      <c r="BR16" s="97" t="str">
        <f>日野市!U20</f>
        <v>-</v>
      </c>
      <c r="BS16" s="95" t="str">
        <f>日野市!Y20</f>
        <v>-</v>
      </c>
      <c r="BT16" s="97" t="str">
        <f>日野市!AG20</f>
        <v>-</v>
      </c>
      <c r="BU16" s="95">
        <f>日野市!M23</f>
        <v>156773</v>
      </c>
      <c r="BV16" s="97">
        <f>日野市!U21</f>
        <v>0.2</v>
      </c>
      <c r="BW16" s="95">
        <f>日野市!Y21</f>
        <v>169766</v>
      </c>
      <c r="BX16" s="97">
        <f>日野市!AG21</f>
        <v>0.5</v>
      </c>
      <c r="BY16" s="95">
        <f>日野市!M24</f>
        <v>932061</v>
      </c>
      <c r="BZ16" s="97">
        <f>日野市!U24</f>
        <v>1.4</v>
      </c>
      <c r="CA16" s="95">
        <f>日野市!Y24</f>
        <v>744998</v>
      </c>
      <c r="CB16" s="97">
        <f>日野市!AG24</f>
        <v>2.2000000000000002</v>
      </c>
      <c r="CC16" s="95">
        <f>日野市!M25</f>
        <v>744998</v>
      </c>
      <c r="CD16" s="97">
        <f>日野市!U25</f>
        <v>1.1000000000000001</v>
      </c>
      <c r="CE16" s="95">
        <f>日野市!Y25</f>
        <v>744998</v>
      </c>
      <c r="CF16" s="97">
        <f>日野市!AG25</f>
        <v>2.2000000000000002</v>
      </c>
      <c r="CG16" s="95">
        <f>日野市!M26</f>
        <v>186908</v>
      </c>
      <c r="CH16" s="97">
        <f>日野市!U26</f>
        <v>0.3</v>
      </c>
      <c r="CI16" s="95" t="str">
        <f>日野市!Y26</f>
        <v>-</v>
      </c>
      <c r="CJ16" s="97" t="str">
        <f>日野市!AG26</f>
        <v>-</v>
      </c>
      <c r="CK16" s="95">
        <f>日野市!M27</f>
        <v>155</v>
      </c>
      <c r="CL16" s="97">
        <f>日野市!U27</f>
        <v>0</v>
      </c>
      <c r="CM16" s="95" t="str">
        <f>日野市!Y27</f>
        <v>-</v>
      </c>
      <c r="CN16" s="97" t="str">
        <f>日野市!AG27</f>
        <v>-</v>
      </c>
      <c r="CO16" s="95">
        <f>日野市!M28</f>
        <v>36467277</v>
      </c>
      <c r="CP16" s="97">
        <f>日野市!U28</f>
        <v>53</v>
      </c>
      <c r="CQ16" s="95">
        <f>日野市!Y28</f>
        <v>33984131</v>
      </c>
      <c r="CR16" s="97">
        <f>日野市!AG28</f>
        <v>99.1</v>
      </c>
      <c r="CS16" s="95">
        <f>日野市!M29</f>
        <v>20702</v>
      </c>
      <c r="CT16" s="97">
        <f>日野市!U29</f>
        <v>0</v>
      </c>
      <c r="CU16" s="95">
        <f>日野市!Y29</f>
        <v>20702</v>
      </c>
      <c r="CV16" s="97">
        <f>日野市!AG29</f>
        <v>0.1</v>
      </c>
      <c r="CW16" s="95">
        <f>日野市!M30</f>
        <v>546974</v>
      </c>
      <c r="CX16" s="97">
        <f>日野市!U30</f>
        <v>0.8</v>
      </c>
      <c r="CY16" s="95" t="str">
        <f>日野市!Y30</f>
        <v>-</v>
      </c>
      <c r="CZ16" s="97" t="str">
        <f>日野市!AG30</f>
        <v>-</v>
      </c>
      <c r="DA16" s="95">
        <f>日野市!M31</f>
        <v>760512</v>
      </c>
      <c r="DB16" s="97">
        <f>日野市!U31</f>
        <v>1.1000000000000001</v>
      </c>
      <c r="DC16" s="95">
        <f>日野市!Y31</f>
        <v>154328</v>
      </c>
      <c r="DD16" s="97">
        <f>日野市!AG31</f>
        <v>0.5</v>
      </c>
      <c r="DE16" s="95">
        <f>日野市!M32</f>
        <v>729035</v>
      </c>
      <c r="DF16" s="97">
        <f>日野市!U32</f>
        <v>1.1000000000000001</v>
      </c>
      <c r="DG16" s="95" t="str">
        <f>日野市!Y32</f>
        <v>-</v>
      </c>
      <c r="DH16" s="97" t="str">
        <f>日野市!AG32</f>
        <v>-</v>
      </c>
      <c r="DI16" s="95">
        <f>日野市!M33</f>
        <v>11808589</v>
      </c>
      <c r="DJ16" s="97">
        <f>日野市!U33</f>
        <v>17.2</v>
      </c>
      <c r="DK16" s="95" t="str">
        <f>日野市!Y33</f>
        <v>-</v>
      </c>
      <c r="DL16" s="97" t="str">
        <f>日野市!AG33</f>
        <v>-</v>
      </c>
      <c r="DM16" s="95" t="str">
        <f>日野市!M34</f>
        <v>-</v>
      </c>
      <c r="DN16" s="97" t="str">
        <f>日野市!U34</f>
        <v>-</v>
      </c>
      <c r="DO16" s="95" t="str">
        <f>日野市!Y34</f>
        <v>-</v>
      </c>
      <c r="DP16" s="97" t="str">
        <f>日野市!AG34</f>
        <v>-</v>
      </c>
      <c r="DQ16" s="95">
        <f>日野市!M35</f>
        <v>0</v>
      </c>
      <c r="DR16" s="97">
        <f>日野市!U35</f>
        <v>0</v>
      </c>
      <c r="DS16" s="95">
        <f>日野市!Y35</f>
        <v>0</v>
      </c>
      <c r="DT16" s="97">
        <f>日野市!AG35</f>
        <v>0</v>
      </c>
      <c r="DU16" s="95">
        <f>日野市!M36</f>
        <v>9419047</v>
      </c>
      <c r="DV16" s="97">
        <f>日野市!U36</f>
        <v>13.7</v>
      </c>
      <c r="DW16" s="95" t="str">
        <f>日野市!Y36</f>
        <v>-</v>
      </c>
      <c r="DX16" s="97" t="str">
        <f>日野市!AG36</f>
        <v>-</v>
      </c>
      <c r="DY16" s="95">
        <f>日野市!M37</f>
        <v>220354</v>
      </c>
      <c r="DZ16" s="97">
        <f>日野市!U37</f>
        <v>0.3</v>
      </c>
      <c r="EA16" s="95">
        <f>日野市!Y37</f>
        <v>116176</v>
      </c>
      <c r="EB16" s="97">
        <f>日野市!AG37</f>
        <v>0.3</v>
      </c>
      <c r="EC16" s="95">
        <f>日野市!M38</f>
        <v>673333</v>
      </c>
      <c r="ED16" s="97">
        <f>日野市!U38</f>
        <v>1</v>
      </c>
      <c r="EE16" s="95" t="str">
        <f>日野市!Y38</f>
        <v>-</v>
      </c>
      <c r="EF16" s="97" t="str">
        <f>日野市!AG38</f>
        <v>-</v>
      </c>
      <c r="EG16" s="95">
        <f>日野市!M39</f>
        <v>1553039</v>
      </c>
      <c r="EH16" s="97">
        <f>日野市!U39</f>
        <v>2.2999999999999998</v>
      </c>
      <c r="EI16" s="95" t="str">
        <f>日野市!Y39</f>
        <v>-</v>
      </c>
      <c r="EJ16" s="97" t="str">
        <f>日野市!AG39</f>
        <v>-</v>
      </c>
      <c r="EK16" s="95">
        <f>日野市!M40</f>
        <v>2515240</v>
      </c>
      <c r="EL16" s="97">
        <f>日野市!U40</f>
        <v>3.7</v>
      </c>
      <c r="EM16" s="95" t="str">
        <f>日野市!Y40</f>
        <v>-</v>
      </c>
      <c r="EN16" s="97" t="str">
        <f>日野市!AG40</f>
        <v>-</v>
      </c>
      <c r="EO16" s="95">
        <f>日野市!M41</f>
        <v>1503407</v>
      </c>
      <c r="EP16" s="97">
        <f>日野市!U41</f>
        <v>2.2000000000000002</v>
      </c>
      <c r="EQ16" s="95">
        <f>日野市!Y41</f>
        <v>269</v>
      </c>
      <c r="ER16" s="97">
        <f>日野市!AG41</f>
        <v>0</v>
      </c>
      <c r="ES16" s="95">
        <f>日野市!M42</f>
        <v>2575500</v>
      </c>
      <c r="ET16" s="97">
        <f>日野市!U42</f>
        <v>3.7</v>
      </c>
      <c r="EU16" s="95" t="str">
        <f>日野市!Y42</f>
        <v>-</v>
      </c>
      <c r="EV16" s="97" t="str">
        <f>日野市!AG42</f>
        <v>-</v>
      </c>
      <c r="EW16" s="95" t="str">
        <f>日野市!M43</f>
        <v>-</v>
      </c>
      <c r="EX16" s="97" t="str">
        <f>日野市!U43</f>
        <v>-</v>
      </c>
      <c r="EY16" s="95" t="str">
        <f>日野市!Y43</f>
        <v>-</v>
      </c>
      <c r="EZ16" s="97" t="str">
        <f>日野市!AG43</f>
        <v>-</v>
      </c>
      <c r="FA16" s="95">
        <f>日野市!M44</f>
        <v>1100000</v>
      </c>
      <c r="FB16" s="97">
        <f>日野市!U44</f>
        <v>1.6</v>
      </c>
      <c r="FC16" s="95" t="str">
        <f>日野市!Y44</f>
        <v>-</v>
      </c>
      <c r="FD16" s="97" t="str">
        <f>日野市!AG44</f>
        <v>-</v>
      </c>
      <c r="FE16" s="95">
        <f>日野市!M45</f>
        <v>68793009</v>
      </c>
      <c r="FF16" s="97">
        <f>日野市!U45</f>
        <v>100</v>
      </c>
      <c r="FG16" s="95">
        <f>日野市!Y45</f>
        <v>34275606</v>
      </c>
      <c r="FH16" s="97">
        <f>日野市!AG45</f>
        <v>100</v>
      </c>
      <c r="FI16" s="95">
        <f>日野市!AW16</f>
        <v>28354418</v>
      </c>
      <c r="FJ16" s="97">
        <f>日野市!BF16</f>
        <v>92.5</v>
      </c>
      <c r="FK16" s="95">
        <f>日野市!BJ16</f>
        <v>341746</v>
      </c>
      <c r="FL16" s="95">
        <f>日野市!AW17</f>
        <v>28354418</v>
      </c>
      <c r="FM16" s="97">
        <f>日野市!BF17</f>
        <v>92.5</v>
      </c>
      <c r="FN16" s="95">
        <f>日野市!BJ17</f>
        <v>341746</v>
      </c>
      <c r="FO16" s="95">
        <f>日野市!AW18</f>
        <v>15641248</v>
      </c>
      <c r="FP16" s="97">
        <f>日野市!BF18</f>
        <v>51</v>
      </c>
      <c r="FQ16" s="95">
        <f>日野市!BJ18</f>
        <v>341746</v>
      </c>
      <c r="FR16" s="95">
        <f>日野市!AW19</f>
        <v>328217</v>
      </c>
      <c r="FS16" s="97">
        <f>日野市!BF19</f>
        <v>1.1000000000000001</v>
      </c>
      <c r="FT16" s="95" t="str">
        <f>日野市!BJ19</f>
        <v>-</v>
      </c>
      <c r="FU16" s="95">
        <f>日野市!AW20</f>
        <v>12757209</v>
      </c>
      <c r="FV16" s="97">
        <f>日野市!BF20</f>
        <v>41.6</v>
      </c>
      <c r="FW16" s="95" t="str">
        <f>日野市!BJ20</f>
        <v>-</v>
      </c>
      <c r="FX16" s="95">
        <f>日野市!AW21</f>
        <v>350390</v>
      </c>
      <c r="FY16" s="97">
        <f>日野市!BF21</f>
        <v>1.1000000000000001</v>
      </c>
      <c r="FZ16" s="95" t="str">
        <f>日野市!BJ21</f>
        <v>-</v>
      </c>
      <c r="GA16" s="95">
        <f>日野市!AW22</f>
        <v>2205432</v>
      </c>
      <c r="GB16" s="97">
        <f>日野市!BF22</f>
        <v>7.2</v>
      </c>
      <c r="GC16" s="95">
        <f>日野市!BJ22</f>
        <v>341746</v>
      </c>
      <c r="GD16" s="95">
        <f>日野市!AW23</f>
        <v>11726537</v>
      </c>
      <c r="GE16" s="97">
        <f>日野市!BF23</f>
        <v>38.299999999999997</v>
      </c>
      <c r="GF16" s="95" t="str">
        <f>日野市!BJ23</f>
        <v>-</v>
      </c>
      <c r="GG16" s="95">
        <f>日野市!AW24</f>
        <v>11540283</v>
      </c>
      <c r="GH16" s="97">
        <f>日野市!BF24</f>
        <v>37.700000000000003</v>
      </c>
      <c r="GI16" s="95" t="str">
        <f>日野市!BJ24</f>
        <v>-</v>
      </c>
      <c r="GJ16" s="95">
        <f>日野市!AW25</f>
        <v>154563</v>
      </c>
      <c r="GK16" s="97">
        <f>日野市!BF25</f>
        <v>0.5</v>
      </c>
      <c r="GL16" s="95" t="str">
        <f>日野市!BJ25</f>
        <v>-</v>
      </c>
      <c r="GM16" s="95">
        <f>日野市!AW26</f>
        <v>832070</v>
      </c>
      <c r="GN16" s="97">
        <f>日野市!BF26</f>
        <v>2.7</v>
      </c>
      <c r="GO16" s="95" t="str">
        <f>日野市!BJ26</f>
        <v>-</v>
      </c>
      <c r="GP16" s="95" t="str">
        <f>日野市!AW27</f>
        <v>-</v>
      </c>
      <c r="GQ16" s="97" t="str">
        <f>日野市!BF27</f>
        <v>-</v>
      </c>
      <c r="GR16" s="95" t="str">
        <f>日野市!BJ27</f>
        <v>-</v>
      </c>
      <c r="GS16" s="95" t="str">
        <f>日野市!AW28</f>
        <v>-</v>
      </c>
      <c r="GT16" s="97" t="str">
        <f>日野市!BF28</f>
        <v>-</v>
      </c>
      <c r="GU16" s="95" t="str">
        <f>日野市!BJ28</f>
        <v>-</v>
      </c>
      <c r="GV16" s="95" t="str">
        <f>日野市!AW29</f>
        <v>-</v>
      </c>
      <c r="GW16" s="97" t="str">
        <f>日野市!BF29</f>
        <v>-</v>
      </c>
      <c r="GX16" s="95" t="str">
        <f>日野市!BJ29</f>
        <v>-</v>
      </c>
      <c r="GY16" s="95">
        <f>日野市!AW30</f>
        <v>2296083</v>
      </c>
      <c r="GZ16" s="97">
        <f>日野市!BF30</f>
        <v>7.5</v>
      </c>
      <c r="HA16" s="95" t="str">
        <f>日野市!BJ30</f>
        <v>-</v>
      </c>
      <c r="HB16" s="95">
        <f>日野市!AW31</f>
        <v>2296083</v>
      </c>
      <c r="HC16" s="97">
        <f>日野市!BF31</f>
        <v>7.5</v>
      </c>
      <c r="HD16" s="95" t="str">
        <f>日野市!BJ31</f>
        <v>-</v>
      </c>
      <c r="HE16" s="95" t="str">
        <f>日野市!AW32</f>
        <v>-</v>
      </c>
      <c r="HF16" s="97" t="str">
        <f>日野市!BF32</f>
        <v>-</v>
      </c>
      <c r="HG16" s="95" t="str">
        <f>日野市!BJ32</f>
        <v>-</v>
      </c>
      <c r="HH16" s="95" t="str">
        <f>日野市!AW33</f>
        <v>-</v>
      </c>
      <c r="HI16" s="97" t="str">
        <f>日野市!BF33</f>
        <v>-</v>
      </c>
      <c r="HJ16" s="95" t="str">
        <f>日野市!BJ33</f>
        <v>-</v>
      </c>
      <c r="HK16" s="95">
        <f>日野市!AW34</f>
        <v>2296083</v>
      </c>
      <c r="HL16" s="97">
        <f>日野市!BF34</f>
        <v>7.5</v>
      </c>
      <c r="HM16" s="95" t="str">
        <f>日野市!BJ34</f>
        <v>-</v>
      </c>
      <c r="HN16" s="95" t="str">
        <f>日野市!AW35</f>
        <v>-</v>
      </c>
      <c r="HO16" s="97" t="str">
        <f>日野市!BF35</f>
        <v>-</v>
      </c>
      <c r="HP16" s="95" t="str">
        <f>日野市!BJ35</f>
        <v>-</v>
      </c>
      <c r="HQ16" s="95" t="str">
        <f>日野市!AW36</f>
        <v>-</v>
      </c>
      <c r="HR16" s="97" t="str">
        <f>日野市!BF36</f>
        <v>-</v>
      </c>
      <c r="HS16" s="95" t="str">
        <f>日野市!BJ36</f>
        <v>-</v>
      </c>
      <c r="HT16" s="95" t="str">
        <f>日野市!AW37</f>
        <v>-</v>
      </c>
      <c r="HU16" s="97" t="str">
        <f>日野市!BF37</f>
        <v>-</v>
      </c>
      <c r="HV16" s="95" t="str">
        <f>日野市!BJ37</f>
        <v>-</v>
      </c>
      <c r="HW16" s="95">
        <f>日野市!AW38</f>
        <v>30650501</v>
      </c>
      <c r="HX16" s="97">
        <f>日野市!BF38</f>
        <v>100</v>
      </c>
      <c r="HY16" s="95">
        <f>日野市!BJ38</f>
        <v>341746</v>
      </c>
      <c r="HZ16" s="95" t="str">
        <f>日野市!BV14</f>
        <v>×</v>
      </c>
      <c r="IA16" s="95" t="str">
        <f>日野市!BV15</f>
        <v>×</v>
      </c>
      <c r="IB16" s="95" t="str">
        <f>日野市!BV16</f>
        <v>×</v>
      </c>
      <c r="IC16" s="95" t="str">
        <f>日野市!BV17</f>
        <v>×</v>
      </c>
      <c r="ID16" s="95" t="str">
        <f>日野市!BV18</f>
        <v>×</v>
      </c>
      <c r="IE16" s="95" t="str">
        <f>日野市!BV19</f>
        <v>×</v>
      </c>
      <c r="IF16" s="95" t="str">
        <f>日野市!BV20</f>
        <v>×</v>
      </c>
      <c r="IG16" s="95" t="str">
        <f>日野市!BV21</f>
        <v>×</v>
      </c>
      <c r="IH16" s="95" t="str">
        <f>日野市!BV22</f>
        <v>×</v>
      </c>
      <c r="II16" s="95" t="str">
        <f>日野市!BV23</f>
        <v>×</v>
      </c>
      <c r="IJ16" s="95" t="str">
        <f>日野市!BV24</f>
        <v>○</v>
      </c>
      <c r="IK16" s="95" t="str">
        <f>日野市!BV25</f>
        <v>×</v>
      </c>
      <c r="IL16" s="105">
        <f>日野市!CO11</f>
        <v>68793009</v>
      </c>
      <c r="IM16" s="105">
        <f>日野市!CY11</f>
        <v>68796815</v>
      </c>
      <c r="IN16" s="105">
        <f>日野市!CO12</f>
        <v>65584684</v>
      </c>
      <c r="IO16" s="105">
        <f>日野市!CY12</f>
        <v>66281575</v>
      </c>
      <c r="IP16" s="105">
        <f>日野市!CO13</f>
        <v>3208325</v>
      </c>
      <c r="IQ16" s="105">
        <f>日野市!CY13</f>
        <v>2515240</v>
      </c>
      <c r="IR16" s="105">
        <f>日野市!CO14</f>
        <v>289633</v>
      </c>
      <c r="IS16" s="105">
        <f>日野市!CY14</f>
        <v>210370</v>
      </c>
      <c r="IT16" s="105">
        <f>日野市!CO15</f>
        <v>2918692</v>
      </c>
      <c r="IU16" s="105">
        <f>日野市!CY15</f>
        <v>2304870</v>
      </c>
      <c r="IV16" s="105">
        <f>日野市!CO16</f>
        <v>613822</v>
      </c>
      <c r="IW16" s="105">
        <f>日野市!CY16</f>
        <v>-600836</v>
      </c>
      <c r="IX16" s="105">
        <f>日野市!CO17</f>
        <v>386805</v>
      </c>
      <c r="IY16" s="105">
        <f>日野市!CY17</f>
        <v>1448625</v>
      </c>
      <c r="IZ16" s="105" t="str">
        <f>日野市!CO18</f>
        <v>-</v>
      </c>
      <c r="JA16" s="105" t="str">
        <f>日野市!CY18</f>
        <v>-</v>
      </c>
      <c r="JB16" s="105">
        <f>日野市!CO19</f>
        <v>371925</v>
      </c>
      <c r="JC16" s="105">
        <f>日野市!CY19</f>
        <v>1490335</v>
      </c>
      <c r="JD16" s="105">
        <f>日野市!CO20</f>
        <v>628702</v>
      </c>
      <c r="JE16" s="105">
        <f>日野市!CY20</f>
        <v>-642546</v>
      </c>
      <c r="JF16" s="95">
        <f>日野市!CO23</f>
        <v>939</v>
      </c>
      <c r="JG16" s="95">
        <f>日野市!CT23</f>
        <v>3049872</v>
      </c>
      <c r="JH16" s="95">
        <f>日野市!CZ23</f>
        <v>3248</v>
      </c>
      <c r="JI16" s="95" t="str">
        <f>日野市!CO24</f>
        <v>-</v>
      </c>
      <c r="JJ16" s="95" t="str">
        <f>日野市!CT24</f>
        <v>-</v>
      </c>
      <c r="JK16" s="95" t="str">
        <f>日野市!CZ24</f>
        <v>-</v>
      </c>
      <c r="JL16" s="95">
        <f>日野市!CO25</f>
        <v>103</v>
      </c>
      <c r="JM16" s="95">
        <f>日野市!CT25</f>
        <v>350200</v>
      </c>
      <c r="JN16" s="95">
        <f>日野市!CZ25</f>
        <v>3400</v>
      </c>
      <c r="JO16" s="95">
        <f>日野市!CO26</f>
        <v>20</v>
      </c>
      <c r="JP16" s="95">
        <f>日野市!CT26</f>
        <v>65602</v>
      </c>
      <c r="JQ16" s="95">
        <f>日野市!CZ26</f>
        <v>3280</v>
      </c>
      <c r="JR16" s="95" t="str">
        <f>日野市!CO27</f>
        <v>-</v>
      </c>
      <c r="JS16" s="95" t="str">
        <f>日野市!CT27</f>
        <v>-</v>
      </c>
      <c r="JT16" s="95" t="str">
        <f>日野市!CZ27</f>
        <v>-</v>
      </c>
      <c r="JU16" s="95">
        <f>日野市!CO28</f>
        <v>963</v>
      </c>
      <c r="JV16" s="95">
        <f>日野市!CT28</f>
        <v>3119979</v>
      </c>
      <c r="JW16" s="95">
        <f>日野市!CZ28</f>
        <v>3240</v>
      </c>
      <c r="JX16" s="97">
        <f>日野市!CO29</f>
        <v>99</v>
      </c>
      <c r="JY16" s="95" t="str">
        <f>日野市!BV32</f>
        <v>×</v>
      </c>
      <c r="JZ16" s="95" t="str">
        <f>日野市!BV33</f>
        <v>×</v>
      </c>
      <c r="KA16" s="95" t="str">
        <f>日野市!BV34</f>
        <v>×</v>
      </c>
      <c r="KB16" s="95" t="str">
        <f>日野市!BV35</f>
        <v>×</v>
      </c>
      <c r="KC16" s="95" t="str">
        <f>日野市!BV36</f>
        <v>×</v>
      </c>
      <c r="KD16" s="95" t="str">
        <f>日野市!BV37</f>
        <v>×</v>
      </c>
      <c r="KE16" s="95" t="str">
        <f>日野市!BV38</f>
        <v>×</v>
      </c>
      <c r="KF16" s="95" t="str">
        <f>日野市!CC32</f>
        <v>×</v>
      </c>
      <c r="KG16" s="95" t="str">
        <f>日野市!CC33</f>
        <v>○</v>
      </c>
      <c r="KH16" s="95" t="str">
        <f>日野市!CC34</f>
        <v>○</v>
      </c>
      <c r="KI16" s="95" t="str">
        <f>日野市!CC35</f>
        <v>×</v>
      </c>
      <c r="KJ16" s="95" t="str">
        <f>日野市!CC36</f>
        <v>×</v>
      </c>
      <c r="KK16" s="95" t="str">
        <f>日野市!CC37</f>
        <v>×</v>
      </c>
      <c r="KL16" s="95" t="str">
        <f>日野市!CC38</f>
        <v>○</v>
      </c>
      <c r="KM16" s="95">
        <f>日野市!CO32</f>
        <v>1</v>
      </c>
      <c r="KN16" s="95" t="str">
        <f>日野市!CT32</f>
        <v>18.07.01</v>
      </c>
      <c r="KO16" s="95">
        <f>日野市!CZ32</f>
        <v>9900</v>
      </c>
      <c r="KP16" s="95">
        <f>日野市!CO33</f>
        <v>2</v>
      </c>
      <c r="KQ16" s="95" t="str">
        <f>日野市!CT33</f>
        <v>18.07.01</v>
      </c>
      <c r="KR16" s="95">
        <f>日野市!CZ33</f>
        <v>8450</v>
      </c>
      <c r="KS16" s="95">
        <f>日野市!CO34</f>
        <v>1</v>
      </c>
      <c r="KT16" s="95" t="str">
        <f>日野市!CT34</f>
        <v>18.07.01</v>
      </c>
      <c r="KU16" s="95">
        <f>日野市!CZ34</f>
        <v>7850</v>
      </c>
      <c r="KV16" s="95">
        <f>日野市!CO35</f>
        <v>1</v>
      </c>
      <c r="KW16" s="95" t="str">
        <f>日野市!CT35</f>
        <v xml:space="preserve"> 8.01.01</v>
      </c>
      <c r="KX16" s="95">
        <f>日野市!CZ35</f>
        <v>6250</v>
      </c>
      <c r="KY16" s="95">
        <f>日野市!CO36</f>
        <v>1</v>
      </c>
      <c r="KZ16" s="95" t="str">
        <f>日野市!CT36</f>
        <v xml:space="preserve"> 8.01.01</v>
      </c>
      <c r="LA16" s="95">
        <f>日野市!CZ36</f>
        <v>5600</v>
      </c>
      <c r="LB16" s="95">
        <f>日野市!CO37</f>
        <v>22</v>
      </c>
      <c r="LC16" s="95" t="str">
        <f>日野市!CT37</f>
        <v xml:space="preserve"> 8.01.01</v>
      </c>
      <c r="LD16" s="95">
        <f>日野市!CZ37</f>
        <v>5450</v>
      </c>
      <c r="LE16" s="95">
        <f>日野市!M49</f>
        <v>9665395</v>
      </c>
      <c r="LF16" s="95">
        <f>日野市!M50</f>
        <v>6637752</v>
      </c>
      <c r="LG16" s="95">
        <f>日野市!M51</f>
        <v>18009301</v>
      </c>
      <c r="LH16" s="95">
        <f>日野市!M52</f>
        <v>3131815</v>
      </c>
      <c r="LI16" s="95">
        <f>日野市!M53</f>
        <v>2847852</v>
      </c>
      <c r="LJ16" s="95">
        <f>日野市!M54</f>
        <v>283963</v>
      </c>
      <c r="LK16" s="95" t="str">
        <f>日野市!M55</f>
        <v>-</v>
      </c>
      <c r="LL16" s="95">
        <f>日野市!M56</f>
        <v>30806511</v>
      </c>
      <c r="LM16" s="95">
        <f>日野市!M57</f>
        <v>9805406</v>
      </c>
      <c r="LN16" s="95">
        <f>日野市!M58</f>
        <v>414360</v>
      </c>
      <c r="LO16" s="95">
        <f>日野市!M59</f>
        <v>6942889</v>
      </c>
      <c r="LP16" s="95">
        <f>日野市!M60</f>
        <v>629951</v>
      </c>
      <c r="LQ16" s="95">
        <f>日野市!M61</f>
        <v>7548733</v>
      </c>
      <c r="LR16" s="95">
        <f>日野市!M62</f>
        <v>1641845</v>
      </c>
      <c r="LS16" s="95">
        <f>日野市!M63</f>
        <v>52500</v>
      </c>
      <c r="LT16" s="95" t="str">
        <f>日野市!M64</f>
        <v>-</v>
      </c>
      <c r="LU16" s="95">
        <f>日野市!M65</f>
        <v>8372440</v>
      </c>
      <c r="LV16" s="95">
        <f>日野市!M66</f>
        <v>110390</v>
      </c>
      <c r="LW16" s="95">
        <f>日野市!M67</f>
        <v>8326828</v>
      </c>
      <c r="LX16" s="95">
        <f>日野市!M68</f>
        <v>3955128</v>
      </c>
      <c r="LY16" s="95">
        <f>日野市!M69</f>
        <v>4371700</v>
      </c>
      <c r="LZ16" s="95">
        <f>日野市!M70</f>
        <v>45612</v>
      </c>
      <c r="MA16" s="95" t="str">
        <f>日野市!M71</f>
        <v>-</v>
      </c>
      <c r="MB16" s="95">
        <f>日野市!M72</f>
        <v>65584684</v>
      </c>
      <c r="MC16" s="97">
        <f>日野市!U49</f>
        <v>14.7</v>
      </c>
      <c r="MD16" s="97">
        <f>日野市!U50</f>
        <v>10.1</v>
      </c>
      <c r="ME16" s="97">
        <f>日野市!U51</f>
        <v>27.5</v>
      </c>
      <c r="MF16" s="97">
        <f>日野市!U52</f>
        <v>4.8</v>
      </c>
      <c r="MG16" s="97">
        <f>日野市!U53</f>
        <v>4.3</v>
      </c>
      <c r="MH16" s="97">
        <f>日野市!U54</f>
        <v>0.4</v>
      </c>
      <c r="MI16" s="97" t="str">
        <f>日野市!U55</f>
        <v>-</v>
      </c>
      <c r="MJ16" s="97">
        <f>日野市!U56</f>
        <v>47</v>
      </c>
      <c r="MK16" s="97">
        <f>日野市!U57</f>
        <v>15</v>
      </c>
      <c r="ML16" s="97">
        <f>日野市!U58</f>
        <v>0.6</v>
      </c>
      <c r="MM16" s="97">
        <f>日野市!U59</f>
        <v>10.6</v>
      </c>
      <c r="MN16" s="97">
        <f>日野市!U60</f>
        <v>1</v>
      </c>
      <c r="MO16" s="97">
        <f>日野市!U61</f>
        <v>11.5</v>
      </c>
      <c r="MP16" s="97">
        <f>日野市!U62</f>
        <v>2.5</v>
      </c>
      <c r="MQ16" s="97">
        <f>日野市!U63</f>
        <v>0.1</v>
      </c>
      <c r="MR16" s="97" t="str">
        <f>日野市!U64</f>
        <v>-</v>
      </c>
      <c r="MS16" s="97">
        <f>日野市!U65</f>
        <v>12.8</v>
      </c>
      <c r="MT16" s="97">
        <f>日野市!U66</f>
        <v>0.2</v>
      </c>
      <c r="MU16" s="97">
        <f>日野市!U67</f>
        <v>12.7</v>
      </c>
      <c r="MV16" s="97">
        <f>日野市!U68</f>
        <v>6</v>
      </c>
      <c r="MW16" s="97">
        <f>日野市!U69</f>
        <v>6.7</v>
      </c>
      <c r="MX16" s="97">
        <f>日野市!U70</f>
        <v>0.1</v>
      </c>
      <c r="MY16" s="97" t="str">
        <f>日野市!U71</f>
        <v>-</v>
      </c>
      <c r="MZ16" s="97">
        <f>日野市!U72</f>
        <v>100</v>
      </c>
      <c r="NA16" s="95">
        <f>日野市!Y49</f>
        <v>8736732</v>
      </c>
      <c r="NB16" s="95">
        <f>日野市!Y50</f>
        <v>6115026</v>
      </c>
      <c r="NC16" s="95">
        <f>日野市!Y51</f>
        <v>5284602</v>
      </c>
      <c r="ND16" s="95">
        <f>日野市!Y52</f>
        <v>3087446</v>
      </c>
      <c r="NE16" s="95">
        <f>日野市!Y53</f>
        <v>2809749</v>
      </c>
      <c r="NF16" s="95">
        <f>日野市!Y54</f>
        <v>277697</v>
      </c>
      <c r="NG16" s="95" t="str">
        <f>日野市!Y55</f>
        <v>-</v>
      </c>
      <c r="NH16" s="95">
        <f>日野市!Y56</f>
        <v>17108780</v>
      </c>
      <c r="NI16" s="95">
        <f>日野市!Y57</f>
        <v>7149155</v>
      </c>
      <c r="NJ16" s="95">
        <f>日野市!Y58</f>
        <v>271900</v>
      </c>
      <c r="NK16" s="95">
        <f>日野市!Y59</f>
        <v>5187746</v>
      </c>
      <c r="NL16" s="95">
        <f>日野市!Y60</f>
        <v>599951</v>
      </c>
      <c r="NM16" s="95">
        <f>日野市!Y61</f>
        <v>6868319</v>
      </c>
      <c r="NN16" s="95">
        <f>日野市!Y62</f>
        <v>1409650</v>
      </c>
      <c r="NO16" s="95">
        <f>日野市!Y63</f>
        <v>50000</v>
      </c>
      <c r="NP16" s="95" t="str">
        <f>日野市!Y64</f>
        <v>-</v>
      </c>
      <c r="NQ16" s="95">
        <f>日野市!Y65</f>
        <v>1049417</v>
      </c>
      <c r="NR16" s="95">
        <f>日野市!Y66</f>
        <v>89316</v>
      </c>
      <c r="NS16" s="95">
        <f>日野市!Y67</f>
        <v>1003805</v>
      </c>
      <c r="NT16" s="95">
        <f>日野市!Y68</f>
        <v>92218</v>
      </c>
      <c r="NU16" s="95">
        <f>日野市!Y69</f>
        <v>911587</v>
      </c>
      <c r="NV16" s="95">
        <f>日野市!Y70</f>
        <v>45612</v>
      </c>
      <c r="NW16" s="95" t="str">
        <f>日野市!Y71</f>
        <v>-</v>
      </c>
      <c r="NX16" s="95">
        <f>日野市!Y72</f>
        <v>39094967</v>
      </c>
      <c r="NY16" s="95">
        <f>日野市!AG49</f>
        <v>8691297</v>
      </c>
      <c r="NZ16" s="95" t="str">
        <f>日野市!AG50</f>
        <v>-</v>
      </c>
      <c r="OA16" s="95">
        <f>日野市!AG51</f>
        <v>5284301</v>
      </c>
      <c r="OB16" s="95">
        <f>日野市!AG52</f>
        <v>3087446</v>
      </c>
      <c r="OC16" s="95">
        <f>日野市!AG53</f>
        <v>2809749</v>
      </c>
      <c r="OD16" s="95">
        <f>日野市!AG54</f>
        <v>277697</v>
      </c>
      <c r="OE16" s="95" t="str">
        <f>日野市!AG55</f>
        <v>-</v>
      </c>
      <c r="OF16" s="95">
        <f>日野市!AG56</f>
        <v>17063044</v>
      </c>
      <c r="OG16" s="95">
        <f>日野市!AG57</f>
        <v>5736751</v>
      </c>
      <c r="OH16" s="95">
        <f>日野市!AG58</f>
        <v>271900</v>
      </c>
      <c r="OI16" s="95">
        <f>日野市!AG59</f>
        <v>4555918</v>
      </c>
      <c r="OJ16" s="95">
        <f>日野市!AG60</f>
        <v>525517</v>
      </c>
      <c r="OK16" s="95">
        <f>日野市!AG61</f>
        <v>4184950</v>
      </c>
      <c r="OL16" s="95" t="str">
        <f>日野市!AG62</f>
        <v>-</v>
      </c>
      <c r="OM16" s="95" t="str">
        <f>日野市!AG63</f>
        <v>-</v>
      </c>
      <c r="ON16" s="114">
        <f>日野市!AG64</f>
        <v>0</v>
      </c>
      <c r="OO16" s="114">
        <f>日野市!AG65</f>
        <v>0</v>
      </c>
      <c r="OP16" s="114">
        <f>日野市!AG66</f>
        <v>0</v>
      </c>
      <c r="OQ16" s="114">
        <f>日野市!AG67</f>
        <v>0</v>
      </c>
      <c r="OR16" s="114">
        <f>日野市!AG68</f>
        <v>0</v>
      </c>
      <c r="OS16" s="114">
        <f>日野市!AG69</f>
        <v>0</v>
      </c>
      <c r="OT16" s="114">
        <f>日野市!AG70</f>
        <v>0</v>
      </c>
      <c r="OU16" s="114">
        <f>日野市!AG71</f>
        <v>0</v>
      </c>
      <c r="OV16" s="114">
        <f>日野市!AG70</f>
        <v>0</v>
      </c>
      <c r="OW16" s="97">
        <f>日野市!AQ49</f>
        <v>24.6</v>
      </c>
      <c r="OX16" s="97" t="str">
        <f>日野市!AQ50</f>
        <v>-</v>
      </c>
      <c r="OY16" s="97">
        <f>日野市!AQ51</f>
        <v>14.9</v>
      </c>
      <c r="OZ16" s="97">
        <f>日野市!AQ52</f>
        <v>8.6999999999999993</v>
      </c>
      <c r="PA16" s="97">
        <f>日野市!AQ53</f>
        <v>7.9</v>
      </c>
      <c r="PB16" s="97">
        <f>日野市!AQ54</f>
        <v>0.8</v>
      </c>
      <c r="PC16" s="97" t="str">
        <f>日野市!AQ55</f>
        <v>-</v>
      </c>
      <c r="PD16" s="97">
        <f>日野市!AQ56</f>
        <v>48.2</v>
      </c>
      <c r="PE16" s="97">
        <f>日野市!AQ57</f>
        <v>16.2</v>
      </c>
      <c r="PF16" s="97">
        <f>日野市!AQ58</f>
        <v>0.8</v>
      </c>
      <c r="PG16" s="97">
        <f>日野市!AQ59</f>
        <v>12.9</v>
      </c>
      <c r="PH16" s="97">
        <f>日野市!AQ60</f>
        <v>1.5</v>
      </c>
      <c r="PI16" s="97">
        <f>日野市!AQ61</f>
        <v>11.8</v>
      </c>
      <c r="PJ16" s="97" t="str">
        <f>日野市!AQ62</f>
        <v>-</v>
      </c>
      <c r="PK16" s="97" t="str">
        <f>日野市!AQ63</f>
        <v>-</v>
      </c>
      <c r="PL16" s="113">
        <f>日野市!AQ64</f>
        <v>0</v>
      </c>
      <c r="PM16" s="113">
        <f>日野市!AQ65</f>
        <v>0</v>
      </c>
      <c r="PN16" s="113">
        <f>日野市!AQ66</f>
        <v>0</v>
      </c>
      <c r="PO16" s="113">
        <f>日野市!AQ67</f>
        <v>0</v>
      </c>
      <c r="PP16" s="113" t="str">
        <f>日野市!AQ68</f>
        <v>(</v>
      </c>
      <c r="PQ16" s="113">
        <f>日野市!AQ69</f>
        <v>0</v>
      </c>
      <c r="PR16" s="113">
        <f>日野市!AQ70</f>
        <v>0</v>
      </c>
      <c r="PS16" s="113">
        <f>日野市!AQ71</f>
        <v>0</v>
      </c>
      <c r="PT16" s="113">
        <f>日野市!AQ72</f>
        <v>0</v>
      </c>
      <c r="PU16" s="95">
        <f>日野市!AH66</f>
        <v>31812563</v>
      </c>
      <c r="PV16" s="97">
        <f>日野市!AK68</f>
        <v>89.9</v>
      </c>
      <c r="PW16" s="97">
        <f>日野市!AR68</f>
        <v>92.8</v>
      </c>
      <c r="PX16" s="95">
        <f>日野市!AH72</f>
        <v>42303292</v>
      </c>
      <c r="PY16" s="95">
        <f>日野市!BF50</f>
        <v>382161</v>
      </c>
      <c r="PZ16" s="95">
        <f>日野市!BF51</f>
        <v>5812388</v>
      </c>
      <c r="QA16" s="95">
        <f>日野市!BF52</f>
        <v>32230977</v>
      </c>
      <c r="QB16" s="95">
        <f>日野市!BF53</f>
        <v>5583670</v>
      </c>
      <c r="QC16" s="95">
        <f>日野市!BF54</f>
        <v>271230</v>
      </c>
      <c r="QD16" s="95">
        <f>日野市!BF55</f>
        <v>229382</v>
      </c>
      <c r="QE16" s="95">
        <f>日野市!BF56</f>
        <v>537335</v>
      </c>
      <c r="QF16" s="95">
        <f>日野市!BF57</f>
        <v>8068462</v>
      </c>
      <c r="QG16" s="95">
        <f>日野市!BF58</f>
        <v>2437001</v>
      </c>
      <c r="QH16" s="95">
        <f>日野市!BF59</f>
        <v>6854651</v>
      </c>
      <c r="QI16" s="95">
        <f>日野市!BF60</f>
        <v>45612</v>
      </c>
      <c r="QJ16" s="95">
        <f>日野市!BF61</f>
        <v>3131815</v>
      </c>
      <c r="QK16" s="95" t="str">
        <f>日野市!BF62</f>
        <v>-</v>
      </c>
      <c r="QL16" s="95" t="str">
        <f>日野市!BF63</f>
        <v>-</v>
      </c>
      <c r="QM16" s="95">
        <f>日野市!BF64</f>
        <v>65584684</v>
      </c>
      <c r="QN16" s="97">
        <f>日野市!BM50</f>
        <v>0.6</v>
      </c>
      <c r="QO16" s="97">
        <f>日野市!BM51</f>
        <v>8.9</v>
      </c>
      <c r="QP16" s="97">
        <f>日野市!BM52</f>
        <v>49.1</v>
      </c>
      <c r="QQ16" s="97">
        <f>日野市!BM53</f>
        <v>8.5</v>
      </c>
      <c r="QR16" s="97">
        <f>日野市!BM54</f>
        <v>0.4</v>
      </c>
      <c r="QS16" s="97">
        <f>日野市!BM55</f>
        <v>0.3</v>
      </c>
      <c r="QT16" s="97">
        <f>日野市!BM56</f>
        <v>0.8</v>
      </c>
      <c r="QU16" s="97">
        <f>日野市!BM57</f>
        <v>12.3</v>
      </c>
      <c r="QV16" s="97">
        <f>日野市!BM58</f>
        <v>3.7</v>
      </c>
      <c r="QW16" s="97">
        <f>日野市!BM59</f>
        <v>10.5</v>
      </c>
      <c r="QX16" s="97">
        <f>日野市!BM60</f>
        <v>0.1</v>
      </c>
      <c r="QY16" s="97">
        <f>日野市!BM61</f>
        <v>4.8</v>
      </c>
      <c r="QZ16" s="97" t="str">
        <f>日野市!BM62</f>
        <v>-</v>
      </c>
      <c r="RA16" s="97" t="str">
        <f>日野市!BM63</f>
        <v>-</v>
      </c>
      <c r="RB16" s="97">
        <f>日野市!BM64</f>
        <v>100</v>
      </c>
      <c r="RC16" s="95" t="str">
        <f>日野市!BQ50</f>
        <v>-</v>
      </c>
      <c r="RD16" s="95">
        <f>日野市!BQ51</f>
        <v>238444</v>
      </c>
      <c r="RE16" s="95">
        <f>日野市!BQ52</f>
        <v>1577856</v>
      </c>
      <c r="RF16" s="95">
        <f>日野市!BQ53</f>
        <v>461860</v>
      </c>
      <c r="RG16" s="95" t="str">
        <f>日野市!BQ54</f>
        <v>-</v>
      </c>
      <c r="RH16" s="95">
        <f>日野市!BQ55</f>
        <v>90102</v>
      </c>
      <c r="RI16" s="95" t="str">
        <f>日野市!BQ56</f>
        <v>-</v>
      </c>
      <c r="RJ16" s="95">
        <f>日野市!BQ57</f>
        <v>4604991</v>
      </c>
      <c r="RK16" s="95">
        <f>日野市!BQ58</f>
        <v>262814</v>
      </c>
      <c r="RL16" s="95">
        <f>日野市!BQ59</f>
        <v>1090761</v>
      </c>
      <c r="RM16" s="95" t="str">
        <f>日野市!BQ60</f>
        <v>-</v>
      </c>
      <c r="RN16" s="95" t="str">
        <f>日野市!BQ61</f>
        <v>-</v>
      </c>
      <c r="RO16" s="95" t="str">
        <f>日野市!BQ62</f>
        <v>-</v>
      </c>
      <c r="RP16" s="95" t="str">
        <f>日野市!BQ63</f>
        <v>-</v>
      </c>
      <c r="RQ16" s="95">
        <f>日野市!BQ64</f>
        <v>8326828</v>
      </c>
      <c r="RR16" s="95">
        <f>日野市!BZ50</f>
        <v>382161</v>
      </c>
      <c r="RS16" s="95">
        <f>日野市!BZ51</f>
        <v>4966906</v>
      </c>
      <c r="RT16" s="95">
        <f>日野市!BZ52</f>
        <v>15273428</v>
      </c>
      <c r="RU16" s="95">
        <f>日野市!BZ53</f>
        <v>3913730</v>
      </c>
      <c r="RV16" s="95">
        <f>日野市!BZ54</f>
        <v>238702</v>
      </c>
      <c r="RW16" s="95">
        <f>日野市!BZ55</f>
        <v>128462</v>
      </c>
      <c r="RX16" s="95">
        <f>日野市!BZ56</f>
        <v>447640</v>
      </c>
      <c r="RY16" s="95">
        <f>日野市!BZ57</f>
        <v>3563069</v>
      </c>
      <c r="RZ16" s="95">
        <f>日野市!BZ58</f>
        <v>1593045</v>
      </c>
      <c r="SA16" s="95">
        <f>日野市!BZ59</f>
        <v>5454766</v>
      </c>
      <c r="SB16" s="95">
        <f>日野市!BZ60</f>
        <v>45612</v>
      </c>
      <c r="SC16" s="95">
        <f>日野市!BZ61</f>
        <v>3087446</v>
      </c>
      <c r="SD16" s="95" t="str">
        <f>日野市!BZ62</f>
        <v>-</v>
      </c>
      <c r="SE16" s="95" t="str">
        <f>日野市!BZ63</f>
        <v>-</v>
      </c>
      <c r="SF16" s="95">
        <f>日野市!BZ64</f>
        <v>39094967</v>
      </c>
      <c r="SG16" s="95">
        <f>日野市!BF66</f>
        <v>8651725</v>
      </c>
      <c r="SH16" s="95">
        <f>日野市!BF67</f>
        <v>1725587</v>
      </c>
      <c r="SI16" s="95">
        <f>日野市!BF68</f>
        <v>1070000</v>
      </c>
      <c r="SJ16" s="95">
        <f>日野市!BF69</f>
        <v>32992</v>
      </c>
      <c r="SK16" s="95" t="str">
        <f>日野市!BF70</f>
        <v>-</v>
      </c>
      <c r="SL16" s="95">
        <f>日野市!BF71</f>
        <v>2015022</v>
      </c>
      <c r="SM16" s="95">
        <f>日野市!BF72</f>
        <v>3808124</v>
      </c>
      <c r="SN16" s="95">
        <f>日野市!BZ66</f>
        <v>498590</v>
      </c>
      <c r="SO16" s="95">
        <f>日野市!BZ67</f>
        <v>-1007136</v>
      </c>
      <c r="SP16" s="95">
        <f>日野市!BZ68</f>
        <v>25580</v>
      </c>
      <c r="SQ16" s="95">
        <f>日野市!BZ69</f>
        <v>38318</v>
      </c>
      <c r="SR16" s="95">
        <f>日野市!BZ70</f>
        <v>83</v>
      </c>
      <c r="SS16" s="95">
        <f>日野市!BZ71</f>
        <v>97</v>
      </c>
      <c r="ST16" s="95">
        <f>日野市!BZ72</f>
        <v>292</v>
      </c>
      <c r="SU16" s="95">
        <f>日野市!CS48</f>
        <v>25156802</v>
      </c>
      <c r="SV16" s="95">
        <f>日野市!CS49</f>
        <v>25922250</v>
      </c>
      <c r="SW16" s="95">
        <f>日野市!CS50</f>
        <v>32293305</v>
      </c>
      <c r="SX16" s="95">
        <f>日野市!CS51</f>
        <v>34394050</v>
      </c>
      <c r="SY16" s="98">
        <f>日野市!CS52</f>
        <v>0.98</v>
      </c>
      <c r="SZ16" s="97">
        <f>日野市!CS53</f>
        <v>8.5</v>
      </c>
      <c r="TA16" s="97">
        <f>日野市!CS54</f>
        <v>7.3</v>
      </c>
      <c r="TB16" s="97" t="str">
        <f>日野市!CS55</f>
        <v>-</v>
      </c>
      <c r="TC16" s="97" t="str">
        <f>日野市!CS56</f>
        <v>-</v>
      </c>
      <c r="TD16" s="97">
        <f>日野市!CS57</f>
        <v>-1.7</v>
      </c>
      <c r="TE16" s="97">
        <f>日野市!CS58</f>
        <v>10.6</v>
      </c>
      <c r="TF16" s="95">
        <f>日野市!CS59</f>
        <v>4266885</v>
      </c>
      <c r="TG16" s="95">
        <f>IF(日野市!CS60="-",0,日野市!CS60)</f>
        <v>327221</v>
      </c>
      <c r="TH16" s="95">
        <f>日野市!CS61</f>
        <v>10000495</v>
      </c>
      <c r="TI16" s="95">
        <f>日野市!CS62</f>
        <v>34153665</v>
      </c>
      <c r="TJ16" s="95">
        <f>日野市!CS63</f>
        <v>26108495</v>
      </c>
      <c r="TK16" s="95" t="str">
        <f>日野市!CS64</f>
        <v>-</v>
      </c>
      <c r="TL16" s="95">
        <f>日野市!CS65</f>
        <v>5889810</v>
      </c>
      <c r="TM16" s="95" t="str">
        <f>日野市!CS66</f>
        <v>-</v>
      </c>
      <c r="TN16" s="95">
        <f>日野市!CS67</f>
        <v>42000</v>
      </c>
      <c r="TO16" s="95" t="str">
        <f>日野市!CS68</f>
        <v>-</v>
      </c>
      <c r="TP16" s="95">
        <f>日野市!DA48</f>
        <v>25670810</v>
      </c>
      <c r="TQ16" s="95">
        <f>日野市!DA49</f>
        <v>26247262</v>
      </c>
      <c r="TR16" s="95">
        <f>日野市!DA50</f>
        <v>33011069</v>
      </c>
      <c r="TS16" s="95">
        <f>日野市!DA51</f>
        <v>34485847</v>
      </c>
      <c r="TT16" s="97">
        <f>日野市!DA52</f>
        <v>0.97</v>
      </c>
      <c r="TU16" s="97">
        <f>日野市!DA53</f>
        <v>6.7</v>
      </c>
      <c r="TV16" s="97">
        <f>日野市!DA54</f>
        <v>7.1</v>
      </c>
      <c r="TW16" s="97" t="str">
        <f>日野市!DA55</f>
        <v>-</v>
      </c>
      <c r="TX16" s="97" t="str">
        <f>日野市!DA56</f>
        <v>-</v>
      </c>
      <c r="TY16" s="97">
        <f>日野市!DA57</f>
        <v>-1.1000000000000001</v>
      </c>
      <c r="TZ16" s="97">
        <f>日野市!DA58</f>
        <v>17.3</v>
      </c>
      <c r="UA16" s="95">
        <f>日野市!DA59</f>
        <v>4252005</v>
      </c>
      <c r="UB16" s="95">
        <f>IF(日野市!DA60="-",0,日野市!DA60)</f>
        <v>327200</v>
      </c>
      <c r="UC16" s="95">
        <f>日野市!DA61</f>
        <v>9847367</v>
      </c>
      <c r="UD16" s="95">
        <f>日野市!DA62</f>
        <v>34426017</v>
      </c>
      <c r="UE16" s="95">
        <f>日野市!DA63</f>
        <v>14900244</v>
      </c>
      <c r="UF16" s="95" t="str">
        <f>日野市!DA64</f>
        <v>-</v>
      </c>
      <c r="UG16" s="95">
        <f>日野市!DA65</f>
        <v>3735274</v>
      </c>
      <c r="UH16" s="95" t="str">
        <f>日野市!DA66</f>
        <v>-</v>
      </c>
      <c r="UI16" s="95">
        <f>日野市!DA67</f>
        <v>30000</v>
      </c>
      <c r="UJ16" s="95" t="str">
        <f>日野市!DA68</f>
        <v>-</v>
      </c>
      <c r="UK16" s="97">
        <f>日野市!CS69</f>
        <v>99.5</v>
      </c>
      <c r="UL16" s="97">
        <f>日野市!CS71</f>
        <v>99.4</v>
      </c>
      <c r="UM16" s="97">
        <f>日野市!CS72</f>
        <v>99.7</v>
      </c>
      <c r="UN16" s="97">
        <f>日野市!CW69</f>
        <v>99</v>
      </c>
      <c r="UO16" s="97">
        <f>日野市!CW71</f>
        <v>98.7</v>
      </c>
      <c r="UP16" s="97">
        <f>日野市!CW72</f>
        <v>99.3</v>
      </c>
      <c r="UQ16" s="97">
        <f>日野市!DA69</f>
        <v>99.5</v>
      </c>
      <c r="UR16" s="97">
        <f>日野市!DA71</f>
        <v>99.4</v>
      </c>
      <c r="US16" s="98">
        <f>日野市!DA72</f>
        <v>99.6</v>
      </c>
      <c r="UT16" s="97">
        <f>日野市!DE69</f>
        <v>98.9</v>
      </c>
      <c r="UU16" s="97">
        <f>日野市!DE71</f>
        <v>98.6</v>
      </c>
      <c r="UV16" s="97">
        <f>日野市!DE72</f>
        <v>99.2</v>
      </c>
      <c r="UW16" s="286" t="str">
        <f>日野市!M16</f>
        <v>-</v>
      </c>
      <c r="UX16" s="287" t="str">
        <f>日野市!U16</f>
        <v>-</v>
      </c>
      <c r="UY16" s="286" t="str">
        <f>日野市!Y16</f>
        <v>-</v>
      </c>
      <c r="UZ16" s="287" t="str">
        <f>日野市!AG16</f>
        <v>-</v>
      </c>
      <c r="VA16" s="286" t="str">
        <f>日野市!M17</f>
        <v>-</v>
      </c>
      <c r="VB16" s="287" t="str">
        <f>日野市!U17</f>
        <v>-</v>
      </c>
      <c r="VC16" s="286" t="str">
        <f>日野市!Y17</f>
        <v>-</v>
      </c>
      <c r="VD16" s="287" t="str">
        <f>日野市!AG17</f>
        <v>-</v>
      </c>
    </row>
    <row r="17" spans="1:576" s="95" customFormat="1" ht="11.25">
      <c r="A17" s="109" t="str">
        <f>東村山市!CK7</f>
        <v>東村山市</v>
      </c>
      <c r="B17" s="110" t="s">
        <v>238</v>
      </c>
      <c r="C17" s="111" t="str">
        <f t="shared" si="0"/>
        <v>=東村山市!ｃｓ51</v>
      </c>
      <c r="D17" s="95">
        <f>東村山市!AC2</f>
        <v>149956</v>
      </c>
      <c r="E17" s="95">
        <f>東村山市!AC3</f>
        <v>153557</v>
      </c>
      <c r="F17" s="125">
        <f t="shared" si="1"/>
        <v>-2.3450575356382286E-2</v>
      </c>
      <c r="G17" s="98">
        <f>東村山市!AC5</f>
        <v>17.14</v>
      </c>
      <c r="H17" s="95">
        <f>東村山市!AC6</f>
        <v>8749</v>
      </c>
      <c r="I17" s="96">
        <f>東村山市!AP4</f>
        <v>151018</v>
      </c>
      <c r="J17" s="96">
        <f>東村山市!AP5</f>
        <v>150739</v>
      </c>
      <c r="K17" s="125">
        <f t="shared" si="2"/>
        <v>1.8508813246738143E-3</v>
      </c>
      <c r="L17" s="96">
        <f>東村山市!AX4</f>
        <v>148254</v>
      </c>
      <c r="M17" s="96">
        <f>東村山市!AX5</f>
        <v>148215</v>
      </c>
      <c r="N17" s="125">
        <f t="shared" si="3"/>
        <v>2.6313126201804593E-4</v>
      </c>
      <c r="O17" s="95">
        <f>東村山市!BJ6</f>
        <v>569</v>
      </c>
      <c r="P17" s="97">
        <f>東村山市!BJ7</f>
        <v>0.9</v>
      </c>
      <c r="Q17" s="95">
        <f>東村山市!BJ8</f>
        <v>11295</v>
      </c>
      <c r="R17" s="97">
        <f>東村山市!BJ9</f>
        <v>18.399999999999999</v>
      </c>
      <c r="S17" s="95">
        <f>東村山市!BJ10</f>
        <v>49533</v>
      </c>
      <c r="T17" s="97">
        <f>東村山市!BJ11</f>
        <v>80.7</v>
      </c>
      <c r="U17" s="95">
        <f>東村山市!BQ6</f>
        <v>563</v>
      </c>
      <c r="V17" s="97">
        <f>東村山市!BQ7</f>
        <v>1</v>
      </c>
      <c r="W17" s="95">
        <f>東村山市!BQ8</f>
        <v>10998</v>
      </c>
      <c r="X17" s="97">
        <f>東村山市!BQ9</f>
        <v>18.7</v>
      </c>
      <c r="Y17" s="95">
        <f>東村山市!BQ10</f>
        <v>47342</v>
      </c>
      <c r="Z17" s="97">
        <f>東村山市!BQ11</f>
        <v>80.400000000000006</v>
      </c>
      <c r="AA17" s="95" t="str">
        <f>東村山市!BZ5</f>
        <v>13</v>
      </c>
      <c r="AB17" s="95" t="str">
        <f>東村山市!BZ7</f>
        <v>東京都</v>
      </c>
      <c r="AC17" s="95" t="str">
        <f>東村山市!CK5</f>
        <v>2136</v>
      </c>
      <c r="AD17" s="95" t="str">
        <f>東村山市!CK7</f>
        <v>東村山市</v>
      </c>
      <c r="AE17" s="95" t="str">
        <f>東村山市!DB2</f>
        <v>Ⅲ－３</v>
      </c>
      <c r="AF17" s="99">
        <f>東村山市!DB5</f>
        <v>43505</v>
      </c>
      <c r="AG17" s="95">
        <f>東村山市!M11</f>
        <v>20926202</v>
      </c>
      <c r="AH17" s="97">
        <f>東村山市!U11</f>
        <v>38.200000000000003</v>
      </c>
      <c r="AI17" s="95">
        <f>東村山市!Y11</f>
        <v>19186676</v>
      </c>
      <c r="AJ17" s="97">
        <f>東村山市!AG11</f>
        <v>70.8</v>
      </c>
      <c r="AK17" s="95">
        <f>東村山市!M12</f>
        <v>228143</v>
      </c>
      <c r="AL17" s="97">
        <f>東村山市!U12</f>
        <v>0.4</v>
      </c>
      <c r="AM17" s="95">
        <f>東村山市!Y12</f>
        <v>228143</v>
      </c>
      <c r="AN17" s="97">
        <f>東村山市!AG12</f>
        <v>0.8</v>
      </c>
      <c r="AO17" s="95">
        <f>東村山市!M13</f>
        <v>40234</v>
      </c>
      <c r="AP17" s="97">
        <f>東村山市!U13</f>
        <v>0.1</v>
      </c>
      <c r="AQ17" s="95">
        <f>東村山市!Y13</f>
        <v>40234</v>
      </c>
      <c r="AR17" s="97">
        <f>東村山市!AG13</f>
        <v>0.1</v>
      </c>
      <c r="AS17" s="95">
        <f>東村山市!M14</f>
        <v>165288</v>
      </c>
      <c r="AT17" s="97">
        <f>東村山市!U14</f>
        <v>0.3</v>
      </c>
      <c r="AU17" s="95">
        <f>東村山市!Y14</f>
        <v>165288</v>
      </c>
      <c r="AV17" s="97">
        <f>東村山市!AG14</f>
        <v>0.6</v>
      </c>
      <c r="AW17" s="95">
        <f>東村山市!M15</f>
        <v>164802</v>
      </c>
      <c r="AX17" s="97">
        <f>東村山市!U15</f>
        <v>0.3</v>
      </c>
      <c r="AY17" s="95">
        <f>東村山市!Y15</f>
        <v>164802</v>
      </c>
      <c r="AZ17" s="97">
        <f>東村山市!AG15</f>
        <v>0.6</v>
      </c>
      <c r="BA17" s="95">
        <f>東村山市!M18</f>
        <v>2944287</v>
      </c>
      <c r="BB17" s="97">
        <f>東村山市!U18</f>
        <v>5.4</v>
      </c>
      <c r="BC17" s="95">
        <f>東村山市!Y18</f>
        <v>2944287</v>
      </c>
      <c r="BD17" s="97">
        <f>東村山市!AG18</f>
        <v>10.9</v>
      </c>
      <c r="BE17" s="95" t="str">
        <f>東村山市!M19</f>
        <v>-</v>
      </c>
      <c r="BF17" s="97" t="str">
        <f>東村山市!U19</f>
        <v>-</v>
      </c>
      <c r="BG17" s="95" t="str">
        <f>東村山市!Y19</f>
        <v>-</v>
      </c>
      <c r="BH17" s="97" t="str">
        <f>東村山市!AG19</f>
        <v>-</v>
      </c>
      <c r="BI17" s="95" t="str">
        <f>東村山市!M20</f>
        <v>-</v>
      </c>
      <c r="BJ17" s="97" t="str">
        <f>東村山市!U20</f>
        <v>-</v>
      </c>
      <c r="BK17" s="95" t="str">
        <f>東村山市!Y20</f>
        <v>-</v>
      </c>
      <c r="BL17" s="97" t="str">
        <f>東村山市!AG20</f>
        <v>-</v>
      </c>
      <c r="BM17" s="95">
        <f>東村山市!M21</f>
        <v>130791</v>
      </c>
      <c r="BN17" s="97">
        <f>東村山市!U21</f>
        <v>0.2</v>
      </c>
      <c r="BO17" s="95">
        <f>東村山市!Y21</f>
        <v>130791</v>
      </c>
      <c r="BP17" s="97">
        <f>東村山市!AG21</f>
        <v>0.5</v>
      </c>
      <c r="BQ17" s="95" t="str">
        <f>東村山市!M20</f>
        <v>-</v>
      </c>
      <c r="BR17" s="97" t="str">
        <f>東村山市!U20</f>
        <v>-</v>
      </c>
      <c r="BS17" s="95" t="str">
        <f>東村山市!Y20</f>
        <v>-</v>
      </c>
      <c r="BT17" s="97" t="str">
        <f>東村山市!AG20</f>
        <v>-</v>
      </c>
      <c r="BU17" s="95">
        <f>東村山市!M23</f>
        <v>114004</v>
      </c>
      <c r="BV17" s="97">
        <f>東村山市!U21</f>
        <v>0.2</v>
      </c>
      <c r="BW17" s="95">
        <f>東村山市!Y21</f>
        <v>130791</v>
      </c>
      <c r="BX17" s="97">
        <f>東村山市!AG21</f>
        <v>0.5</v>
      </c>
      <c r="BY17" s="95">
        <f>東村山市!M24</f>
        <v>4103675</v>
      </c>
      <c r="BZ17" s="97">
        <f>東村山市!U24</f>
        <v>7.5</v>
      </c>
      <c r="CA17" s="95">
        <f>東村山市!Y24</f>
        <v>3977136</v>
      </c>
      <c r="CB17" s="97">
        <f>東村山市!AG24</f>
        <v>14.7</v>
      </c>
      <c r="CC17" s="95">
        <f>東村山市!M25</f>
        <v>3977136</v>
      </c>
      <c r="CD17" s="97">
        <f>東村山市!U25</f>
        <v>7.3</v>
      </c>
      <c r="CE17" s="95">
        <f>東村山市!Y25</f>
        <v>3977136</v>
      </c>
      <c r="CF17" s="97">
        <f>東村山市!AG25</f>
        <v>14.7</v>
      </c>
      <c r="CG17" s="95">
        <f>東村山市!M26</f>
        <v>126338</v>
      </c>
      <c r="CH17" s="97">
        <f>東村山市!U26</f>
        <v>0.2</v>
      </c>
      <c r="CI17" s="95" t="str">
        <f>東村山市!Y26</f>
        <v>-</v>
      </c>
      <c r="CJ17" s="97" t="str">
        <f>東村山市!AG26</f>
        <v>-</v>
      </c>
      <c r="CK17" s="95">
        <f>東村山市!M27</f>
        <v>201</v>
      </c>
      <c r="CL17" s="97">
        <f>東村山市!U27</f>
        <v>0</v>
      </c>
      <c r="CM17" s="95" t="str">
        <f>東村山市!Y27</f>
        <v>-</v>
      </c>
      <c r="CN17" s="97" t="str">
        <f>東村山市!AG27</f>
        <v>-</v>
      </c>
      <c r="CO17" s="95">
        <f>東村山市!M28</f>
        <v>28817426</v>
      </c>
      <c r="CP17" s="97">
        <f>東村山市!U28</f>
        <v>52.6</v>
      </c>
      <c r="CQ17" s="95">
        <f>東村山市!Y28</f>
        <v>26951361</v>
      </c>
      <c r="CR17" s="97">
        <f>東村山市!AG28</f>
        <v>99.5</v>
      </c>
      <c r="CS17" s="95">
        <f>東村山市!M29</f>
        <v>14440</v>
      </c>
      <c r="CT17" s="97">
        <f>東村山市!U29</f>
        <v>0</v>
      </c>
      <c r="CU17" s="95">
        <f>東村山市!Y29</f>
        <v>14440</v>
      </c>
      <c r="CV17" s="97">
        <f>東村山市!AG29</f>
        <v>0.1</v>
      </c>
      <c r="CW17" s="95">
        <f>東村山市!M30</f>
        <v>352470</v>
      </c>
      <c r="CX17" s="97">
        <f>東村山市!U30</f>
        <v>0.6</v>
      </c>
      <c r="CY17" s="95" t="str">
        <f>東村山市!Y30</f>
        <v>-</v>
      </c>
      <c r="CZ17" s="97" t="str">
        <f>東村山市!AG30</f>
        <v>-</v>
      </c>
      <c r="DA17" s="95">
        <f>東村山市!M31</f>
        <v>686974</v>
      </c>
      <c r="DB17" s="97">
        <f>東村山市!U31</f>
        <v>1.3</v>
      </c>
      <c r="DC17" s="95">
        <f>東村山市!Y31</f>
        <v>101905</v>
      </c>
      <c r="DD17" s="97">
        <f>東村山市!AG31</f>
        <v>0.4</v>
      </c>
      <c r="DE17" s="95">
        <f>東村山市!M32</f>
        <v>555775</v>
      </c>
      <c r="DF17" s="97">
        <f>東村山市!U32</f>
        <v>1</v>
      </c>
      <c r="DG17" s="95" t="str">
        <f>東村山市!Y32</f>
        <v>-</v>
      </c>
      <c r="DH17" s="97" t="str">
        <f>東村山市!AG32</f>
        <v>-</v>
      </c>
      <c r="DI17" s="95">
        <f>東村山市!M33</f>
        <v>10222850</v>
      </c>
      <c r="DJ17" s="97">
        <f>東村山市!U33</f>
        <v>18.7</v>
      </c>
      <c r="DK17" s="95" t="str">
        <f>東村山市!Y33</f>
        <v>-</v>
      </c>
      <c r="DL17" s="97" t="str">
        <f>東村山市!AG33</f>
        <v>-</v>
      </c>
      <c r="DM17" s="95" t="str">
        <f>東村山市!M34</f>
        <v>-</v>
      </c>
      <c r="DN17" s="97" t="str">
        <f>東村山市!U34</f>
        <v>-</v>
      </c>
      <c r="DO17" s="95" t="str">
        <f>東村山市!Y34</f>
        <v>-</v>
      </c>
      <c r="DP17" s="97" t="str">
        <f>東村山市!AG34</f>
        <v>-</v>
      </c>
      <c r="DQ17" s="95">
        <f>東村山市!M35</f>
        <v>0</v>
      </c>
      <c r="DR17" s="97">
        <f>東村山市!U35</f>
        <v>0</v>
      </c>
      <c r="DS17" s="95">
        <f>東村山市!Y35</f>
        <v>0</v>
      </c>
      <c r="DT17" s="97">
        <f>東村山市!AG35</f>
        <v>0</v>
      </c>
      <c r="DU17" s="95">
        <f>東村山市!M36</f>
        <v>8204694</v>
      </c>
      <c r="DV17" s="97">
        <f>東村山市!U36</f>
        <v>15</v>
      </c>
      <c r="DW17" s="95" t="str">
        <f>東村山市!Y36</f>
        <v>-</v>
      </c>
      <c r="DX17" s="97" t="str">
        <f>東村山市!AG36</f>
        <v>-</v>
      </c>
      <c r="DY17" s="95">
        <f>東村山市!M37</f>
        <v>85874</v>
      </c>
      <c r="DZ17" s="97">
        <f>東村山市!U37</f>
        <v>0.2</v>
      </c>
      <c r="EA17" s="95">
        <f>東村山市!Y37</f>
        <v>2045</v>
      </c>
      <c r="EB17" s="97">
        <f>東村山市!AG37</f>
        <v>0</v>
      </c>
      <c r="EC17" s="95">
        <f>東村山市!M38</f>
        <v>19117</v>
      </c>
      <c r="ED17" s="97">
        <f>東村山市!U38</f>
        <v>0</v>
      </c>
      <c r="EE17" s="95" t="str">
        <f>東村山市!Y38</f>
        <v>-</v>
      </c>
      <c r="EF17" s="97" t="str">
        <f>東村山市!AG38</f>
        <v>-</v>
      </c>
      <c r="EG17" s="95">
        <f>東村山市!M39</f>
        <v>1207400</v>
      </c>
      <c r="EH17" s="97">
        <f>東村山市!U39</f>
        <v>2.2000000000000002</v>
      </c>
      <c r="EI17" s="95" t="str">
        <f>東村山市!Y39</f>
        <v>-</v>
      </c>
      <c r="EJ17" s="97" t="str">
        <f>東村山市!AG39</f>
        <v>-</v>
      </c>
      <c r="EK17" s="95">
        <f>東村山市!M40</f>
        <v>717934</v>
      </c>
      <c r="EL17" s="97">
        <f>東村山市!U40</f>
        <v>1.3</v>
      </c>
      <c r="EM17" s="95" t="str">
        <f>東村山市!Y40</f>
        <v>-</v>
      </c>
      <c r="EN17" s="97" t="str">
        <f>東村山市!AG40</f>
        <v>-</v>
      </c>
      <c r="EO17" s="95">
        <f>東村山市!M41</f>
        <v>444206</v>
      </c>
      <c r="EP17" s="97">
        <f>東村山市!U41</f>
        <v>0.8</v>
      </c>
      <c r="EQ17" s="95">
        <f>東村山市!Y41</f>
        <v>13772</v>
      </c>
      <c r="ER17" s="97">
        <f>東村山市!AG41</f>
        <v>0.1</v>
      </c>
      <c r="ES17" s="95">
        <f>東村山市!M42</f>
        <v>3428828</v>
      </c>
      <c r="ET17" s="97">
        <f>東村山市!U42</f>
        <v>6.3</v>
      </c>
      <c r="EU17" s="95" t="str">
        <f>東村山市!Y42</f>
        <v>-</v>
      </c>
      <c r="EV17" s="97" t="str">
        <f>東村山市!AG42</f>
        <v>-</v>
      </c>
      <c r="EW17" s="95" t="str">
        <f>東村山市!M43</f>
        <v>-</v>
      </c>
      <c r="EX17" s="97" t="str">
        <f>東村山市!U43</f>
        <v>-</v>
      </c>
      <c r="EY17" s="95" t="str">
        <f>東村山市!Y43</f>
        <v>-</v>
      </c>
      <c r="EZ17" s="97" t="str">
        <f>東村山市!AG43</f>
        <v>-</v>
      </c>
      <c r="FA17" s="95">
        <f>東村山市!M44</f>
        <v>2163428</v>
      </c>
      <c r="FB17" s="97">
        <f>東村山市!U44</f>
        <v>4</v>
      </c>
      <c r="FC17" s="95" t="str">
        <f>東村山市!Y44</f>
        <v>-</v>
      </c>
      <c r="FD17" s="97" t="str">
        <f>東村山市!AG44</f>
        <v>-</v>
      </c>
      <c r="FE17" s="95">
        <f>東村山市!M45</f>
        <v>54757988</v>
      </c>
      <c r="FF17" s="97">
        <f>東村山市!U45</f>
        <v>100</v>
      </c>
      <c r="FG17" s="95">
        <f>東村山市!Y45</f>
        <v>27083523</v>
      </c>
      <c r="FH17" s="97">
        <f>東村山市!AG45</f>
        <v>100</v>
      </c>
      <c r="FI17" s="95">
        <f>東村山市!AW16</f>
        <v>19186676</v>
      </c>
      <c r="FJ17" s="97">
        <f>東村山市!BF16</f>
        <v>91.7</v>
      </c>
      <c r="FK17" s="95">
        <f>東村山市!BJ16</f>
        <v>111874</v>
      </c>
      <c r="FL17" s="95">
        <f>東村山市!AW17</f>
        <v>19186676</v>
      </c>
      <c r="FM17" s="97">
        <f>東村山市!BF17</f>
        <v>91.7</v>
      </c>
      <c r="FN17" s="95">
        <f>東村山市!BJ17</f>
        <v>111874</v>
      </c>
      <c r="FO17" s="95">
        <f>東村山市!AW18</f>
        <v>10406069</v>
      </c>
      <c r="FP17" s="97">
        <f>東村山市!BF18</f>
        <v>49.7</v>
      </c>
      <c r="FQ17" s="95">
        <f>東村山市!BJ18</f>
        <v>111874</v>
      </c>
      <c r="FR17" s="95">
        <f>東村山市!AW19</f>
        <v>253239</v>
      </c>
      <c r="FS17" s="97">
        <f>東村山市!BF19</f>
        <v>1.2</v>
      </c>
      <c r="FT17" s="95" t="str">
        <f>東村山市!BJ19</f>
        <v>-</v>
      </c>
      <c r="FU17" s="95">
        <f>東村山市!AW20</f>
        <v>9070760</v>
      </c>
      <c r="FV17" s="97">
        <f>東村山市!BF20</f>
        <v>43.3</v>
      </c>
      <c r="FW17" s="95" t="str">
        <f>東村山市!BJ20</f>
        <v>-</v>
      </c>
      <c r="FX17" s="95">
        <f>東村山市!AW21</f>
        <v>290796</v>
      </c>
      <c r="FY17" s="97">
        <f>東村山市!BF21</f>
        <v>1.4</v>
      </c>
      <c r="FZ17" s="95" t="str">
        <f>東村山市!BJ21</f>
        <v>-</v>
      </c>
      <c r="GA17" s="95">
        <f>東村山市!AW22</f>
        <v>791274</v>
      </c>
      <c r="GB17" s="97">
        <f>東村山市!BF22</f>
        <v>3.8</v>
      </c>
      <c r="GC17" s="95">
        <f>東村山市!BJ22</f>
        <v>111874</v>
      </c>
      <c r="GD17" s="95">
        <f>東村山市!AW23</f>
        <v>7968254</v>
      </c>
      <c r="GE17" s="97">
        <f>東村山市!BF23</f>
        <v>38.1</v>
      </c>
      <c r="GF17" s="95" t="str">
        <f>東村山市!BJ23</f>
        <v>-</v>
      </c>
      <c r="GG17" s="95">
        <f>東村山市!AW24</f>
        <v>7220057</v>
      </c>
      <c r="GH17" s="97">
        <f>東村山市!BF24</f>
        <v>34.5</v>
      </c>
      <c r="GI17" s="95" t="str">
        <f>東村山市!BJ24</f>
        <v>-</v>
      </c>
      <c r="GJ17" s="95">
        <f>東村山市!AW25</f>
        <v>129979</v>
      </c>
      <c r="GK17" s="97">
        <f>東村山市!BF25</f>
        <v>0.6</v>
      </c>
      <c r="GL17" s="95" t="str">
        <f>東村山市!BJ25</f>
        <v>-</v>
      </c>
      <c r="GM17" s="95">
        <f>東村山市!AW26</f>
        <v>682374</v>
      </c>
      <c r="GN17" s="97">
        <f>東村山市!BF26</f>
        <v>3.3</v>
      </c>
      <c r="GO17" s="95" t="str">
        <f>東村山市!BJ26</f>
        <v>-</v>
      </c>
      <c r="GP17" s="95" t="str">
        <f>東村山市!AW27</f>
        <v>-</v>
      </c>
      <c r="GQ17" s="97" t="str">
        <f>東村山市!BF27</f>
        <v>-</v>
      </c>
      <c r="GR17" s="95" t="str">
        <f>東村山市!BJ27</f>
        <v>-</v>
      </c>
      <c r="GS17" s="95" t="str">
        <f>東村山市!AW28</f>
        <v>-</v>
      </c>
      <c r="GT17" s="97" t="str">
        <f>東村山市!BF28</f>
        <v>-</v>
      </c>
      <c r="GU17" s="95" t="str">
        <f>東村山市!BJ28</f>
        <v>-</v>
      </c>
      <c r="GV17" s="95" t="str">
        <f>東村山市!AW29</f>
        <v>-</v>
      </c>
      <c r="GW17" s="97" t="str">
        <f>東村山市!BF29</f>
        <v>-</v>
      </c>
      <c r="GX17" s="95" t="str">
        <f>東村山市!BJ29</f>
        <v>-</v>
      </c>
      <c r="GY17" s="95">
        <f>東村山市!AW30</f>
        <v>1739526</v>
      </c>
      <c r="GZ17" s="97">
        <f>東村山市!BF30</f>
        <v>8.3000000000000007</v>
      </c>
      <c r="HA17" s="95" t="str">
        <f>東村山市!BJ30</f>
        <v>-</v>
      </c>
      <c r="HB17" s="95">
        <f>東村山市!AW31</f>
        <v>1739526</v>
      </c>
      <c r="HC17" s="97">
        <f>東村山市!BF31</f>
        <v>8.3000000000000007</v>
      </c>
      <c r="HD17" s="95" t="str">
        <f>東村山市!BJ31</f>
        <v>-</v>
      </c>
      <c r="HE17" s="95" t="str">
        <f>東村山市!AW32</f>
        <v>-</v>
      </c>
      <c r="HF17" s="97" t="str">
        <f>東村山市!BF32</f>
        <v>-</v>
      </c>
      <c r="HG17" s="95" t="str">
        <f>東村山市!BJ32</f>
        <v>-</v>
      </c>
      <c r="HH17" s="95" t="str">
        <f>東村山市!AW33</f>
        <v>-</v>
      </c>
      <c r="HI17" s="97" t="str">
        <f>東村山市!BF33</f>
        <v>-</v>
      </c>
      <c r="HJ17" s="95" t="str">
        <f>東村山市!BJ33</f>
        <v>-</v>
      </c>
      <c r="HK17" s="95">
        <f>東村山市!AW34</f>
        <v>1739526</v>
      </c>
      <c r="HL17" s="97">
        <f>東村山市!BF34</f>
        <v>8.3000000000000007</v>
      </c>
      <c r="HM17" s="95" t="str">
        <f>東村山市!BJ34</f>
        <v>-</v>
      </c>
      <c r="HN17" s="95" t="str">
        <f>東村山市!AW35</f>
        <v>-</v>
      </c>
      <c r="HO17" s="97" t="str">
        <f>東村山市!BF35</f>
        <v>-</v>
      </c>
      <c r="HP17" s="95" t="str">
        <f>東村山市!BJ35</f>
        <v>-</v>
      </c>
      <c r="HQ17" s="95" t="str">
        <f>東村山市!AW36</f>
        <v>-</v>
      </c>
      <c r="HR17" s="97" t="str">
        <f>東村山市!BF36</f>
        <v>-</v>
      </c>
      <c r="HS17" s="95" t="str">
        <f>東村山市!BJ36</f>
        <v>-</v>
      </c>
      <c r="HT17" s="95" t="str">
        <f>東村山市!AW37</f>
        <v>-</v>
      </c>
      <c r="HU17" s="97" t="str">
        <f>東村山市!BF37</f>
        <v>-</v>
      </c>
      <c r="HV17" s="95" t="str">
        <f>東村山市!BJ37</f>
        <v>-</v>
      </c>
      <c r="HW17" s="95">
        <f>東村山市!AW38</f>
        <v>20926202</v>
      </c>
      <c r="HX17" s="97">
        <f>東村山市!BF38</f>
        <v>100</v>
      </c>
      <c r="HY17" s="95">
        <f>東村山市!BJ38</f>
        <v>111874</v>
      </c>
      <c r="HZ17" s="95" t="str">
        <f>東村山市!BV14</f>
        <v>×</v>
      </c>
      <c r="IA17" s="95" t="str">
        <f>東村山市!BV15</f>
        <v>×</v>
      </c>
      <c r="IB17" s="95" t="str">
        <f>東村山市!BV16</f>
        <v>×</v>
      </c>
      <c r="IC17" s="95" t="str">
        <f>東村山市!BV17</f>
        <v>×</v>
      </c>
      <c r="ID17" s="95" t="str">
        <f>東村山市!BV18</f>
        <v>×</v>
      </c>
      <c r="IE17" s="95" t="str">
        <f>東村山市!BV19</f>
        <v>×</v>
      </c>
      <c r="IF17" s="95" t="str">
        <f>東村山市!BV20</f>
        <v>×</v>
      </c>
      <c r="IG17" s="95" t="str">
        <f>東村山市!BV21</f>
        <v>×</v>
      </c>
      <c r="IH17" s="95" t="str">
        <f>東村山市!BV22</f>
        <v>×</v>
      </c>
      <c r="II17" s="95" t="str">
        <f>東村山市!BV23</f>
        <v>×</v>
      </c>
      <c r="IJ17" s="95" t="str">
        <f>東村山市!BV24</f>
        <v>○</v>
      </c>
      <c r="IK17" s="95" t="str">
        <f>東村山市!BV25</f>
        <v>×</v>
      </c>
      <c r="IL17" s="105">
        <f>東村山市!CO11</f>
        <v>54757988</v>
      </c>
      <c r="IM17" s="105">
        <f>東村山市!CY11</f>
        <v>54382759</v>
      </c>
      <c r="IN17" s="105">
        <f>東村山市!CO12</f>
        <v>52621926</v>
      </c>
      <c r="IO17" s="105">
        <f>東村山市!CY12</f>
        <v>52874825</v>
      </c>
      <c r="IP17" s="105">
        <f>東村山市!CO13</f>
        <v>2136062</v>
      </c>
      <c r="IQ17" s="105">
        <f>東村山市!CY13</f>
        <v>1507934</v>
      </c>
      <c r="IR17" s="105">
        <f>東村山市!CO14</f>
        <v>556489</v>
      </c>
      <c r="IS17" s="105">
        <f>東村山市!CY14</f>
        <v>190839</v>
      </c>
      <c r="IT17" s="105">
        <f>東村山市!CO15</f>
        <v>1579573</v>
      </c>
      <c r="IU17" s="105">
        <f>東村山市!CY15</f>
        <v>1317095</v>
      </c>
      <c r="IV17" s="105">
        <f>東村山市!CO16</f>
        <v>262478</v>
      </c>
      <c r="IW17" s="105">
        <f>東村山市!CY16</f>
        <v>-242189</v>
      </c>
      <c r="IX17" s="105">
        <f>東村山市!CO17</f>
        <v>80</v>
      </c>
      <c r="IY17" s="105">
        <f>東村山市!CY17</f>
        <v>184</v>
      </c>
      <c r="IZ17" s="105" t="str">
        <f>東村山市!CO18</f>
        <v>-</v>
      </c>
      <c r="JA17" s="105" t="str">
        <f>東村山市!CY18</f>
        <v>-</v>
      </c>
      <c r="JB17" s="105">
        <f>東村山市!CO19</f>
        <v>295973</v>
      </c>
      <c r="JC17" s="105">
        <f>東村山市!CY19</f>
        <v>789716</v>
      </c>
      <c r="JD17" s="105">
        <f>東村山市!CO20</f>
        <v>-33415</v>
      </c>
      <c r="JE17" s="105">
        <f>東村山市!CY20</f>
        <v>-1031721</v>
      </c>
      <c r="JF17" s="95">
        <f>東村山市!CO23</f>
        <v>737</v>
      </c>
      <c r="JG17" s="95">
        <f>東村山市!CT23</f>
        <v>2319339</v>
      </c>
      <c r="JH17" s="95">
        <f>東村山市!CZ23</f>
        <v>3147</v>
      </c>
      <c r="JI17" s="95" t="str">
        <f>東村山市!CO24</f>
        <v>-</v>
      </c>
      <c r="JJ17" s="95" t="str">
        <f>東村山市!CT24</f>
        <v>-</v>
      </c>
      <c r="JK17" s="95" t="str">
        <f>東村山市!CZ24</f>
        <v>-</v>
      </c>
      <c r="JL17" s="95">
        <f>東村山市!CO25</f>
        <v>42</v>
      </c>
      <c r="JM17" s="95">
        <f>東村山市!CT25</f>
        <v>143514</v>
      </c>
      <c r="JN17" s="95">
        <f>東村山市!CZ25</f>
        <v>3417</v>
      </c>
      <c r="JO17" s="95">
        <f>東村山市!CO26</f>
        <v>2</v>
      </c>
      <c r="JP17" s="95" t="str">
        <f>東村山市!CT26</f>
        <v>*</v>
      </c>
      <c r="JQ17" s="95" t="str">
        <f>東村山市!CZ26</f>
        <v>*</v>
      </c>
      <c r="JR17" s="95" t="str">
        <f>東村山市!CO27</f>
        <v>-</v>
      </c>
      <c r="JS17" s="95" t="str">
        <f>東村山市!CT27</f>
        <v>-</v>
      </c>
      <c r="JT17" s="95" t="str">
        <f>東村山市!CZ27</f>
        <v>-</v>
      </c>
      <c r="JU17" s="95">
        <f>東村山市!CO28</f>
        <v>743</v>
      </c>
      <c r="JV17" s="95">
        <f>東村山市!CT28</f>
        <v>2331123</v>
      </c>
      <c r="JW17" s="95">
        <f>東村山市!CZ28</f>
        <v>3137</v>
      </c>
      <c r="JX17" s="97">
        <f>東村山市!CO29</f>
        <v>101</v>
      </c>
      <c r="JY17" s="95" t="str">
        <f>東村山市!BV32</f>
        <v>×</v>
      </c>
      <c r="JZ17" s="95" t="str">
        <f>東村山市!BV33</f>
        <v>×</v>
      </c>
      <c r="KA17" s="95" t="str">
        <f>東村山市!BV34</f>
        <v>×</v>
      </c>
      <c r="KB17" s="95" t="str">
        <f>東村山市!BV35</f>
        <v>×</v>
      </c>
      <c r="KC17" s="95" t="str">
        <f>東村山市!BV36</f>
        <v>×</v>
      </c>
      <c r="KD17" s="95" t="str">
        <f>東村山市!BV37</f>
        <v>×</v>
      </c>
      <c r="KE17" s="95" t="str">
        <f>東村山市!BV38</f>
        <v>×</v>
      </c>
      <c r="KF17" s="95" t="str">
        <f>東村山市!CC32</f>
        <v>×</v>
      </c>
      <c r="KG17" s="95" t="str">
        <f>東村山市!CC33</f>
        <v>○</v>
      </c>
      <c r="KH17" s="95" t="str">
        <f>東村山市!CC34</f>
        <v>×</v>
      </c>
      <c r="KI17" s="95" t="str">
        <f>東村山市!CC35</f>
        <v>×</v>
      </c>
      <c r="KJ17" s="95" t="str">
        <f>東村山市!CC36</f>
        <v>×</v>
      </c>
      <c r="KK17" s="95" t="str">
        <f>東村山市!CC37</f>
        <v>×</v>
      </c>
      <c r="KL17" s="95" t="str">
        <f>東村山市!CC38</f>
        <v>○</v>
      </c>
      <c r="KM17" s="95">
        <f>東村山市!CO32</f>
        <v>1</v>
      </c>
      <c r="KN17" s="95" t="str">
        <f>東村山市!CT32</f>
        <v>16.01.01</v>
      </c>
      <c r="KO17" s="95">
        <f>東村山市!CZ32</f>
        <v>9430</v>
      </c>
      <c r="KP17" s="95">
        <f>東村山市!CO33</f>
        <v>1</v>
      </c>
      <c r="KQ17" s="95" t="str">
        <f>東村山市!CT33</f>
        <v>16.01.01</v>
      </c>
      <c r="KR17" s="95">
        <f>東村山市!CZ33</f>
        <v>8010</v>
      </c>
      <c r="KS17" s="95">
        <f>東村山市!CO34</f>
        <v>1</v>
      </c>
      <c r="KT17" s="95" t="str">
        <f>東村山市!CT34</f>
        <v>16.01.01</v>
      </c>
      <c r="KU17" s="95">
        <f>東村山市!CZ34</f>
        <v>7400</v>
      </c>
      <c r="KV17" s="95">
        <f>東村山市!CO35</f>
        <v>1</v>
      </c>
      <c r="KW17" s="95" t="str">
        <f>東村山市!CT35</f>
        <v>16.01.01</v>
      </c>
      <c r="KX17" s="95">
        <f>東村山市!CZ35</f>
        <v>5580</v>
      </c>
      <c r="KY17" s="95">
        <f>東村山市!CO36</f>
        <v>1</v>
      </c>
      <c r="KZ17" s="95" t="str">
        <f>東村山市!CT36</f>
        <v>16.01.01</v>
      </c>
      <c r="LA17" s="95">
        <f>東村山市!CZ36</f>
        <v>5060</v>
      </c>
      <c r="LB17" s="95">
        <f>東村山市!CO37</f>
        <v>23</v>
      </c>
      <c r="LC17" s="95" t="str">
        <f>東村山市!CT37</f>
        <v>16.01.01</v>
      </c>
      <c r="LD17" s="95">
        <f>東村山市!CZ37</f>
        <v>4850</v>
      </c>
      <c r="LE17" s="95">
        <f>東村山市!M49</f>
        <v>7691434</v>
      </c>
      <c r="LF17" s="95">
        <f>東村山市!M50</f>
        <v>4969364</v>
      </c>
      <c r="LG17" s="95">
        <f>東村山市!M51</f>
        <v>17316052</v>
      </c>
      <c r="LH17" s="95">
        <f>東村山市!M52</f>
        <v>4107734</v>
      </c>
      <c r="LI17" s="95">
        <f>東村山市!M53</f>
        <v>3748604</v>
      </c>
      <c r="LJ17" s="95">
        <f>東村山市!M54</f>
        <v>357513</v>
      </c>
      <c r="LK17" s="95">
        <f>東村山市!M55</f>
        <v>1617</v>
      </c>
      <c r="LL17" s="95">
        <f>東村山市!M56</f>
        <v>29115220</v>
      </c>
      <c r="LM17" s="95">
        <f>東村山市!M57</f>
        <v>7163366</v>
      </c>
      <c r="LN17" s="95">
        <f>東村山市!M58</f>
        <v>134846</v>
      </c>
      <c r="LO17" s="95">
        <f>東村山市!M59</f>
        <v>5330360</v>
      </c>
      <c r="LP17" s="95">
        <f>東村山市!M60</f>
        <v>453901</v>
      </c>
      <c r="LQ17" s="95">
        <f>東村山市!M61</f>
        <v>6861998</v>
      </c>
      <c r="LR17" s="95">
        <f>東村山市!M62</f>
        <v>476263</v>
      </c>
      <c r="LS17" s="95">
        <f>東村山市!M63</f>
        <v>15000</v>
      </c>
      <c r="LT17" s="95" t="str">
        <f>東村山市!M64</f>
        <v>-</v>
      </c>
      <c r="LU17" s="95">
        <f>東村山市!M65</f>
        <v>3524873</v>
      </c>
      <c r="LV17" s="95">
        <f>東村山市!M66</f>
        <v>70478</v>
      </c>
      <c r="LW17" s="95">
        <f>東村山市!M67</f>
        <v>3524873</v>
      </c>
      <c r="LX17" s="95">
        <f>東村山市!M68</f>
        <v>844871</v>
      </c>
      <c r="LY17" s="95">
        <f>東村山市!M69</f>
        <v>2002408</v>
      </c>
      <c r="LZ17" s="95" t="str">
        <f>東村山市!M70</f>
        <v>-</v>
      </c>
      <c r="MA17" s="95" t="str">
        <f>東村山市!M71</f>
        <v>-</v>
      </c>
      <c r="MB17" s="95">
        <f>東村山市!M72</f>
        <v>52621926</v>
      </c>
      <c r="MC17" s="97">
        <f>東村山市!U49</f>
        <v>14.6</v>
      </c>
      <c r="MD17" s="97">
        <f>東村山市!U50</f>
        <v>9.4</v>
      </c>
      <c r="ME17" s="97">
        <f>東村山市!U51</f>
        <v>32.9</v>
      </c>
      <c r="MF17" s="97">
        <f>東村山市!U52</f>
        <v>7.8</v>
      </c>
      <c r="MG17" s="97">
        <f>東村山市!U53</f>
        <v>7.1</v>
      </c>
      <c r="MH17" s="97">
        <f>東村山市!U54</f>
        <v>0.7</v>
      </c>
      <c r="MI17" s="97">
        <f>東村山市!U55</f>
        <v>0</v>
      </c>
      <c r="MJ17" s="97">
        <f>東村山市!U56</f>
        <v>55.3</v>
      </c>
      <c r="MK17" s="97">
        <f>東村山市!U57</f>
        <v>13.6</v>
      </c>
      <c r="ML17" s="97">
        <f>東村山市!U58</f>
        <v>0.3</v>
      </c>
      <c r="MM17" s="97">
        <f>東村山市!U59</f>
        <v>10.1</v>
      </c>
      <c r="MN17" s="97">
        <f>東村山市!U60</f>
        <v>0.9</v>
      </c>
      <c r="MO17" s="97">
        <f>東村山市!U61</f>
        <v>13</v>
      </c>
      <c r="MP17" s="97">
        <f>東村山市!U62</f>
        <v>0.9</v>
      </c>
      <c r="MQ17" s="97">
        <f>東村山市!U63</f>
        <v>0</v>
      </c>
      <c r="MR17" s="97" t="str">
        <f>東村山市!U64</f>
        <v>-</v>
      </c>
      <c r="MS17" s="97">
        <f>東村山市!U65</f>
        <v>6.7</v>
      </c>
      <c r="MT17" s="97">
        <f>東村山市!U66</f>
        <v>0.1</v>
      </c>
      <c r="MU17" s="97">
        <f>東村山市!U67</f>
        <v>6.7</v>
      </c>
      <c r="MV17" s="97">
        <f>東村山市!U68</f>
        <v>1.6</v>
      </c>
      <c r="MW17" s="97">
        <f>東村山市!U69</f>
        <v>3.8</v>
      </c>
      <c r="MX17" s="97" t="str">
        <f>東村山市!U70</f>
        <v>-</v>
      </c>
      <c r="MY17" s="97" t="str">
        <f>東村山市!U71</f>
        <v>-</v>
      </c>
      <c r="MZ17" s="97">
        <f>東村山市!U72</f>
        <v>100</v>
      </c>
      <c r="NA17" s="95">
        <f>東村山市!Y49</f>
        <v>6809389</v>
      </c>
      <c r="NB17" s="95">
        <f>東村山市!Y50</f>
        <v>4311198</v>
      </c>
      <c r="NC17" s="95">
        <f>東村山市!Y51</f>
        <v>4450373</v>
      </c>
      <c r="ND17" s="95">
        <f>東村山市!Y52</f>
        <v>4074514</v>
      </c>
      <c r="NE17" s="95">
        <f>東村山市!Y53</f>
        <v>3716516</v>
      </c>
      <c r="NF17" s="95">
        <f>東村山市!Y54</f>
        <v>356381</v>
      </c>
      <c r="NG17" s="95">
        <f>東村山市!Y55</f>
        <v>1617</v>
      </c>
      <c r="NH17" s="95">
        <f>東村山市!Y56</f>
        <v>15334276</v>
      </c>
      <c r="NI17" s="95">
        <f>東村山市!Y57</f>
        <v>5370527</v>
      </c>
      <c r="NJ17" s="95">
        <f>東村山市!Y58</f>
        <v>127417</v>
      </c>
      <c r="NK17" s="95">
        <f>東村山市!Y59</f>
        <v>2966260</v>
      </c>
      <c r="NL17" s="95">
        <f>東村山市!Y60</f>
        <v>420165</v>
      </c>
      <c r="NM17" s="95">
        <f>東村山市!Y61</f>
        <v>6160303</v>
      </c>
      <c r="NN17" s="95">
        <f>東村山市!Y62</f>
        <v>460202</v>
      </c>
      <c r="NO17" s="95">
        <f>東村山市!Y63</f>
        <v>15000</v>
      </c>
      <c r="NP17" s="95" t="str">
        <f>東村山市!Y64</f>
        <v>-</v>
      </c>
      <c r="NQ17" s="95">
        <f>東村山市!Y65</f>
        <v>686418</v>
      </c>
      <c r="NR17" s="95">
        <f>東村山市!Y66</f>
        <v>70478</v>
      </c>
      <c r="NS17" s="95">
        <f>東村山市!Y67</f>
        <v>686418</v>
      </c>
      <c r="NT17" s="95">
        <f>東村山市!Y68</f>
        <v>70399</v>
      </c>
      <c r="NU17" s="95">
        <f>東村山市!Y69</f>
        <v>598225</v>
      </c>
      <c r="NV17" s="95" t="str">
        <f>東村山市!Y70</f>
        <v>-</v>
      </c>
      <c r="NW17" s="95" t="str">
        <f>東村山市!Y71</f>
        <v>-</v>
      </c>
      <c r="NX17" s="95">
        <f>東村山市!Y72</f>
        <v>31120403</v>
      </c>
      <c r="NY17" s="95">
        <f>東村山市!AG49</f>
        <v>6731247</v>
      </c>
      <c r="NZ17" s="95" t="str">
        <f>東村山市!AG50</f>
        <v>-</v>
      </c>
      <c r="OA17" s="95">
        <f>東村山市!AG51</f>
        <v>4449593</v>
      </c>
      <c r="OB17" s="95">
        <f>東村山市!AG52</f>
        <v>4074514</v>
      </c>
      <c r="OC17" s="95">
        <f>東村山市!AG53</f>
        <v>3716516</v>
      </c>
      <c r="OD17" s="95">
        <f>東村山市!AG54</f>
        <v>356381</v>
      </c>
      <c r="OE17" s="95">
        <f>東村山市!AG55</f>
        <v>1617</v>
      </c>
      <c r="OF17" s="95">
        <f>東村山市!AG56</f>
        <v>15255354</v>
      </c>
      <c r="OG17" s="95">
        <f>東村山市!AG57</f>
        <v>4419203</v>
      </c>
      <c r="OH17" s="95">
        <f>東村山市!AG58</f>
        <v>126792</v>
      </c>
      <c r="OI17" s="95">
        <f>東村山市!AG59</f>
        <v>2381837</v>
      </c>
      <c r="OJ17" s="95">
        <f>東村山市!AG60</f>
        <v>384429</v>
      </c>
      <c r="OK17" s="95">
        <f>東村山市!AG61</f>
        <v>4638845</v>
      </c>
      <c r="OL17" s="95" t="str">
        <f>東村山市!AG62</f>
        <v>-</v>
      </c>
      <c r="OM17" s="95" t="str">
        <f>東村山市!AG63</f>
        <v>-</v>
      </c>
      <c r="ON17" s="114">
        <f>東村山市!AG64</f>
        <v>0</v>
      </c>
      <c r="OO17" s="114">
        <f>東村山市!AG65</f>
        <v>0</v>
      </c>
      <c r="OP17" s="114">
        <f>東村山市!AG66</f>
        <v>0</v>
      </c>
      <c r="OQ17" s="114">
        <f>東村山市!AG67</f>
        <v>0</v>
      </c>
      <c r="OR17" s="114">
        <f>東村山市!AG68</f>
        <v>0</v>
      </c>
      <c r="OS17" s="114">
        <f>東村山市!AG69</f>
        <v>0</v>
      </c>
      <c r="OT17" s="114">
        <f>東村山市!AG70</f>
        <v>0</v>
      </c>
      <c r="OU17" s="114">
        <f>東村山市!AG71</f>
        <v>0</v>
      </c>
      <c r="OV17" s="114">
        <f>東村山市!AG70</f>
        <v>0</v>
      </c>
      <c r="OW17" s="97">
        <f>東村山市!AQ49</f>
        <v>23</v>
      </c>
      <c r="OX17" s="97" t="str">
        <f>東村山市!AQ50</f>
        <v>-</v>
      </c>
      <c r="OY17" s="97">
        <f>東村山市!AQ51</f>
        <v>15.2</v>
      </c>
      <c r="OZ17" s="97">
        <f>東村山市!AQ52</f>
        <v>13.9</v>
      </c>
      <c r="PA17" s="97">
        <f>東村山市!AQ53</f>
        <v>12.7</v>
      </c>
      <c r="PB17" s="97">
        <f>東村山市!AQ54</f>
        <v>1.2</v>
      </c>
      <c r="PC17" s="97">
        <f>東村山市!AQ55</f>
        <v>0</v>
      </c>
      <c r="PD17" s="97">
        <f>東村山市!AQ56</f>
        <v>52.2</v>
      </c>
      <c r="PE17" s="97">
        <f>東村山市!AQ57</f>
        <v>15.1</v>
      </c>
      <c r="PF17" s="97">
        <f>東村山市!AQ58</f>
        <v>0.4</v>
      </c>
      <c r="PG17" s="97">
        <f>東村山市!AQ59</f>
        <v>8.1</v>
      </c>
      <c r="PH17" s="97">
        <f>東村山市!AQ60</f>
        <v>1.3</v>
      </c>
      <c r="PI17" s="97">
        <f>東村山市!AQ61</f>
        <v>15.9</v>
      </c>
      <c r="PJ17" s="97" t="str">
        <f>東村山市!AQ62</f>
        <v>-</v>
      </c>
      <c r="PK17" s="97" t="str">
        <f>東村山市!AQ63</f>
        <v>-</v>
      </c>
      <c r="PL17" s="113">
        <f>東村山市!AQ64</f>
        <v>0</v>
      </c>
      <c r="PM17" s="113">
        <f>東村山市!AQ65</f>
        <v>0</v>
      </c>
      <c r="PN17" s="113">
        <f>東村山市!AQ66</f>
        <v>0</v>
      </c>
      <c r="PO17" s="113">
        <f>東村山市!AQ67</f>
        <v>0</v>
      </c>
      <c r="PP17" s="113" t="str">
        <f>東村山市!AQ68</f>
        <v>(</v>
      </c>
      <c r="PQ17" s="113">
        <f>東村山市!AQ69</f>
        <v>0</v>
      </c>
      <c r="PR17" s="113">
        <f>東村山市!AQ70</f>
        <v>0</v>
      </c>
      <c r="PS17" s="113">
        <f>東村山市!AQ71</f>
        <v>0</v>
      </c>
      <c r="PT17" s="113">
        <f>東村山市!AQ72</f>
        <v>0</v>
      </c>
      <c r="PU17" s="95">
        <f>東村山市!AH66</f>
        <v>26822031</v>
      </c>
      <c r="PV17" s="97">
        <f>東村山市!AK68</f>
        <v>91.7</v>
      </c>
      <c r="PW17" s="97">
        <f>東村山市!AR68</f>
        <v>99</v>
      </c>
      <c r="PX17" s="95">
        <f>東村山市!AH72</f>
        <v>33256465</v>
      </c>
      <c r="PY17" s="95">
        <f>東村山市!BF50</f>
        <v>353202</v>
      </c>
      <c r="PZ17" s="95">
        <f>東村山市!BF51</f>
        <v>4693721</v>
      </c>
      <c r="QA17" s="95">
        <f>東村山市!BF52</f>
        <v>28805863</v>
      </c>
      <c r="QB17" s="95">
        <f>東村山市!BF53</f>
        <v>3479616</v>
      </c>
      <c r="QC17" s="95">
        <f>東村山市!BF54</f>
        <v>409636</v>
      </c>
      <c r="QD17" s="95">
        <f>東村山市!BF55</f>
        <v>126367</v>
      </c>
      <c r="QE17" s="95">
        <f>東村山市!BF56</f>
        <v>122699</v>
      </c>
      <c r="QF17" s="95">
        <f>東村山市!BF57</f>
        <v>4224793</v>
      </c>
      <c r="QG17" s="95">
        <f>東村山市!BF58</f>
        <v>1720760</v>
      </c>
      <c r="QH17" s="95">
        <f>東村山市!BF59</f>
        <v>4577535</v>
      </c>
      <c r="QI17" s="95" t="str">
        <f>東村山市!BF60</f>
        <v>-</v>
      </c>
      <c r="QJ17" s="95">
        <f>東村山市!BF61</f>
        <v>4107734</v>
      </c>
      <c r="QK17" s="95" t="str">
        <f>東村山市!BF62</f>
        <v>-</v>
      </c>
      <c r="QL17" s="95" t="str">
        <f>東村山市!BF63</f>
        <v>-</v>
      </c>
      <c r="QM17" s="95">
        <f>東村山市!BF64</f>
        <v>52621926</v>
      </c>
      <c r="QN17" s="97">
        <f>東村山市!BM50</f>
        <v>0.7</v>
      </c>
      <c r="QO17" s="97">
        <f>東村山市!BM51</f>
        <v>8.9</v>
      </c>
      <c r="QP17" s="97">
        <f>東村山市!BM52</f>
        <v>54.7</v>
      </c>
      <c r="QQ17" s="97">
        <f>東村山市!BM53</f>
        <v>6.6</v>
      </c>
      <c r="QR17" s="97">
        <f>東村山市!BM54</f>
        <v>0.8</v>
      </c>
      <c r="QS17" s="97">
        <f>東村山市!BM55</f>
        <v>0.2</v>
      </c>
      <c r="QT17" s="97">
        <f>東村山市!BM56</f>
        <v>0.2</v>
      </c>
      <c r="QU17" s="97">
        <f>東村山市!BM57</f>
        <v>8</v>
      </c>
      <c r="QV17" s="97">
        <f>東村山市!BM58</f>
        <v>3.3</v>
      </c>
      <c r="QW17" s="97">
        <f>東村山市!BM59</f>
        <v>8.6999999999999993</v>
      </c>
      <c r="QX17" s="97" t="str">
        <f>東村山市!BM60</f>
        <v>-</v>
      </c>
      <c r="QY17" s="97">
        <f>東村山市!BM61</f>
        <v>7.8</v>
      </c>
      <c r="QZ17" s="97" t="str">
        <f>東村山市!BM62</f>
        <v>-</v>
      </c>
      <c r="RA17" s="97" t="str">
        <f>東村山市!BM63</f>
        <v>-</v>
      </c>
      <c r="RB17" s="97">
        <f>東村山市!BM64</f>
        <v>100</v>
      </c>
      <c r="RC17" s="95" t="str">
        <f>東村山市!BQ50</f>
        <v>-</v>
      </c>
      <c r="RD17" s="95">
        <f>東村山市!BQ51</f>
        <v>655967</v>
      </c>
      <c r="RE17" s="95">
        <f>東村山市!BQ52</f>
        <v>165689</v>
      </c>
      <c r="RF17" s="95">
        <f>東村山市!BQ53</f>
        <v>139064</v>
      </c>
      <c r="RG17" s="95" t="str">
        <f>東村山市!BQ54</f>
        <v>-</v>
      </c>
      <c r="RH17" s="95" t="str">
        <f>東村山市!BQ55</f>
        <v>-</v>
      </c>
      <c r="RI17" s="95">
        <f>東村山市!BQ56</f>
        <v>738</v>
      </c>
      <c r="RJ17" s="95">
        <f>東村山市!BQ57</f>
        <v>2173222</v>
      </c>
      <c r="RK17" s="95">
        <f>東村山市!BQ58</f>
        <v>4752</v>
      </c>
      <c r="RL17" s="95">
        <f>東村山市!BQ59</f>
        <v>385441</v>
      </c>
      <c r="RM17" s="95" t="str">
        <f>東村山市!BQ60</f>
        <v>-</v>
      </c>
      <c r="RN17" s="95" t="str">
        <f>東村山市!BQ61</f>
        <v>-</v>
      </c>
      <c r="RO17" s="95" t="str">
        <f>東村山市!BQ62</f>
        <v>-</v>
      </c>
      <c r="RP17" s="95" t="str">
        <f>東村山市!BQ63</f>
        <v>-</v>
      </c>
      <c r="RQ17" s="95">
        <f>東村山市!BQ64</f>
        <v>3524873</v>
      </c>
      <c r="RR17" s="95">
        <f>東村山市!BZ50</f>
        <v>352907</v>
      </c>
      <c r="RS17" s="95">
        <f>東村山市!BZ51</f>
        <v>3621280</v>
      </c>
      <c r="RT17" s="95">
        <f>東村山市!BZ52</f>
        <v>13222784</v>
      </c>
      <c r="RU17" s="95">
        <f>東村山市!BZ53</f>
        <v>2517555</v>
      </c>
      <c r="RV17" s="95">
        <f>東村山市!BZ54</f>
        <v>317990</v>
      </c>
      <c r="RW17" s="95">
        <f>東村山市!BZ55</f>
        <v>79597</v>
      </c>
      <c r="RX17" s="95">
        <f>東村山市!BZ56</f>
        <v>91433</v>
      </c>
      <c r="RY17" s="95">
        <f>東村山市!BZ57</f>
        <v>2209628</v>
      </c>
      <c r="RZ17" s="95">
        <f>東村山市!BZ58</f>
        <v>684859</v>
      </c>
      <c r="SA17" s="95">
        <f>東村山市!BZ59</f>
        <v>3947856</v>
      </c>
      <c r="SB17" s="95" t="str">
        <f>東村山市!BZ60</f>
        <v>-</v>
      </c>
      <c r="SC17" s="95">
        <f>東村山市!BZ61</f>
        <v>4074514</v>
      </c>
      <c r="SD17" s="95" t="str">
        <f>東村山市!BZ62</f>
        <v>-</v>
      </c>
      <c r="SE17" s="95" t="str">
        <f>東村山市!BZ63</f>
        <v>-</v>
      </c>
      <c r="SF17" s="95">
        <f>東村山市!BZ64</f>
        <v>31120403</v>
      </c>
      <c r="SG17" s="95">
        <f>東村山市!BF66</f>
        <v>7128629</v>
      </c>
      <c r="SH17" s="95">
        <f>東村山市!BF67</f>
        <v>1010567</v>
      </c>
      <c r="SI17" s="95">
        <f>東村山市!BF68</f>
        <v>246307</v>
      </c>
      <c r="SJ17" s="95">
        <f>東村山市!BF69</f>
        <v>20324</v>
      </c>
      <c r="SK17" s="95" t="str">
        <f>東村山市!BF70</f>
        <v>-</v>
      </c>
      <c r="SL17" s="95">
        <f>東村山市!BF71</f>
        <v>2175578</v>
      </c>
      <c r="SM17" s="95">
        <f>東村山市!BF72</f>
        <v>3675853</v>
      </c>
      <c r="SN17" s="95">
        <f>東村山市!BZ66</f>
        <v>481887</v>
      </c>
      <c r="SO17" s="95">
        <f>東村山市!BZ67</f>
        <v>-1016429</v>
      </c>
      <c r="SP17" s="95">
        <f>東村山市!BZ68</f>
        <v>22594</v>
      </c>
      <c r="SQ17" s="95">
        <f>東村山市!BZ69</f>
        <v>34687</v>
      </c>
      <c r="SR17" s="95">
        <f>東村山市!BZ70</f>
        <v>89</v>
      </c>
      <c r="SS17" s="95">
        <f>東村山市!BZ71</f>
        <v>103</v>
      </c>
      <c r="ST17" s="95">
        <f>東村山市!BZ72</f>
        <v>301</v>
      </c>
      <c r="SU17" s="95">
        <f>東村山市!CS48</f>
        <v>17703042</v>
      </c>
      <c r="SV17" s="95">
        <f>東村山市!CS49</f>
        <v>21697295</v>
      </c>
      <c r="SW17" s="95">
        <f>東村山市!CS50</f>
        <v>22564909</v>
      </c>
      <c r="SX17" s="95">
        <f>東村山市!CS51</f>
        <v>28705473</v>
      </c>
      <c r="SY17" s="98">
        <f>東村山市!CS52</f>
        <v>0.82</v>
      </c>
      <c r="SZ17" s="97">
        <f>東村山市!CS53</f>
        <v>5.5</v>
      </c>
      <c r="TA17" s="97">
        <f>東村山市!CS54</f>
        <v>12.3</v>
      </c>
      <c r="TB17" s="97" t="str">
        <f>東村山市!CS55</f>
        <v>-</v>
      </c>
      <c r="TC17" s="97" t="str">
        <f>東村山市!CS56</f>
        <v>-</v>
      </c>
      <c r="TD17" s="97">
        <f>東村山市!CS57</f>
        <v>4.9000000000000004</v>
      </c>
      <c r="TE17" s="97">
        <f>東村山市!CS58</f>
        <v>6</v>
      </c>
      <c r="TF17" s="95">
        <f>東村山市!CS59</f>
        <v>4216663</v>
      </c>
      <c r="TG17" s="95">
        <f>IF(東村山市!CS60="-",0,東村山市!CS60)</f>
        <v>18296</v>
      </c>
      <c r="TH17" s="95">
        <f>東村山市!CS61</f>
        <v>5563771</v>
      </c>
      <c r="TI17" s="95">
        <f>東村山市!CS62</f>
        <v>41140730</v>
      </c>
      <c r="TJ17" s="95">
        <f>東村山市!CS63</f>
        <v>3024420</v>
      </c>
      <c r="TK17" s="95" t="str">
        <f>東村山市!CS64</f>
        <v>-</v>
      </c>
      <c r="TL17" s="95">
        <f>東村山市!CS65</f>
        <v>114000</v>
      </c>
      <c r="TM17" s="95" t="str">
        <f>東村山市!CS66</f>
        <v>-</v>
      </c>
      <c r="TN17" s="95">
        <f>東村山市!CS67</f>
        <v>42000</v>
      </c>
      <c r="TO17" s="95" t="str">
        <f>東村山市!CS68</f>
        <v>-</v>
      </c>
      <c r="TP17" s="95">
        <f>東村山市!DA48</f>
        <v>17910975</v>
      </c>
      <c r="TQ17" s="95">
        <f>東村山市!DA49</f>
        <v>21850027</v>
      </c>
      <c r="TR17" s="95">
        <f>東村山市!DA50</f>
        <v>22806183</v>
      </c>
      <c r="TS17" s="95">
        <f>東村山市!DA51</f>
        <v>28634690</v>
      </c>
      <c r="TT17" s="97">
        <f>東村山市!DA52</f>
        <v>0.82</v>
      </c>
      <c r="TU17" s="97">
        <f>東村山市!DA53</f>
        <v>4.5999999999999996</v>
      </c>
      <c r="TV17" s="97">
        <f>東村山市!DA54</f>
        <v>12.7</v>
      </c>
      <c r="TW17" s="97" t="str">
        <f>東村山市!DA55</f>
        <v>-</v>
      </c>
      <c r="TX17" s="97" t="str">
        <f>東村山市!DA56</f>
        <v>-</v>
      </c>
      <c r="TY17" s="97">
        <f>東村山市!DA57</f>
        <v>5.3</v>
      </c>
      <c r="TZ17" s="97">
        <f>東村山市!DA58</f>
        <v>9.5</v>
      </c>
      <c r="UA17" s="95">
        <f>東村山市!DA59</f>
        <v>3722556</v>
      </c>
      <c r="UB17" s="95">
        <f>IF(東村山市!DA60="-",0,東村山市!DA60)</f>
        <v>18295</v>
      </c>
      <c r="UC17" s="95">
        <f>東村山市!DA61</f>
        <v>5755094</v>
      </c>
      <c r="UD17" s="95">
        <f>東村山市!DA62</f>
        <v>41460506</v>
      </c>
      <c r="UE17" s="95">
        <f>東村山市!DA63</f>
        <v>2409925</v>
      </c>
      <c r="UF17" s="95" t="str">
        <f>東村山市!DA64</f>
        <v>-</v>
      </c>
      <c r="UG17" s="95">
        <f>東村山市!DA65</f>
        <v>143460</v>
      </c>
      <c r="UH17" s="95" t="str">
        <f>東村山市!DA66</f>
        <v>-</v>
      </c>
      <c r="UI17" s="95">
        <f>東村山市!DA67</f>
        <v>30000</v>
      </c>
      <c r="UJ17" s="95" t="str">
        <f>東村山市!DA68</f>
        <v>-</v>
      </c>
      <c r="UK17" s="97">
        <f>東村山市!CS69</f>
        <v>99.2</v>
      </c>
      <c r="UL17" s="97">
        <f>東村山市!CS71</f>
        <v>99</v>
      </c>
      <c r="UM17" s="97">
        <f>東村山市!CS72</f>
        <v>99.4</v>
      </c>
      <c r="UN17" s="97">
        <f>東村山市!CW69</f>
        <v>97.7</v>
      </c>
      <c r="UO17" s="97">
        <f>東村山市!CW71</f>
        <v>96.7</v>
      </c>
      <c r="UP17" s="97">
        <f>東村山市!CW72</f>
        <v>98.6</v>
      </c>
      <c r="UQ17" s="97">
        <f>東村山市!DA69</f>
        <v>99</v>
      </c>
      <c r="UR17" s="97">
        <f>東村山市!DA71</f>
        <v>98.6</v>
      </c>
      <c r="US17" s="98">
        <f>東村山市!DA72</f>
        <v>99.2</v>
      </c>
      <c r="UT17" s="97">
        <f>東村山市!DE69</f>
        <v>97.1</v>
      </c>
      <c r="UU17" s="97">
        <f>東村山市!DE71</f>
        <v>95.8</v>
      </c>
      <c r="UV17" s="97">
        <f>東村山市!DE72</f>
        <v>98.1</v>
      </c>
      <c r="UW17" s="286" t="str">
        <f>東村山市!M16</f>
        <v>-</v>
      </c>
      <c r="UX17" s="287" t="str">
        <f>東村山市!U16</f>
        <v>-</v>
      </c>
      <c r="UY17" s="286" t="str">
        <f>東村山市!Y16</f>
        <v>-</v>
      </c>
      <c r="UZ17" s="287" t="str">
        <f>東村山市!AG16</f>
        <v>-</v>
      </c>
      <c r="VA17" s="286" t="str">
        <f>東村山市!M17</f>
        <v>-</v>
      </c>
      <c r="VB17" s="287" t="str">
        <f>東村山市!U17</f>
        <v>-</v>
      </c>
      <c r="VC17" s="286" t="str">
        <f>東村山市!Y17</f>
        <v>-</v>
      </c>
      <c r="VD17" s="287" t="str">
        <f>東村山市!AG17</f>
        <v>-</v>
      </c>
    </row>
    <row r="18" spans="1:576" s="95" customFormat="1" ht="11.25">
      <c r="A18" s="109" t="str">
        <f>国分寺市!CK7</f>
        <v>国分寺市</v>
      </c>
      <c r="B18" s="110" t="s">
        <v>239</v>
      </c>
      <c r="C18" s="111" t="str">
        <f t="shared" si="0"/>
        <v>=国分寺市!ｃｓ51</v>
      </c>
      <c r="D18" s="95">
        <f>国分寺市!AC2</f>
        <v>122742</v>
      </c>
      <c r="E18" s="95">
        <f>国分寺市!AC3</f>
        <v>120650</v>
      </c>
      <c r="F18" s="125">
        <f t="shared" si="1"/>
        <v>1.7339411520928216E-2</v>
      </c>
      <c r="G18" s="98">
        <f>国分寺市!AC5</f>
        <v>11.46</v>
      </c>
      <c r="H18" s="95">
        <f>国分寺市!AC6</f>
        <v>10710</v>
      </c>
      <c r="I18" s="96">
        <f>国分寺市!AP4</f>
        <v>121673</v>
      </c>
      <c r="J18" s="96">
        <f>国分寺市!AP5</f>
        <v>120656</v>
      </c>
      <c r="K18" s="125">
        <f t="shared" si="2"/>
        <v>8.4289218936479671E-3</v>
      </c>
      <c r="L18" s="96">
        <f>国分寺市!AX4</f>
        <v>119585</v>
      </c>
      <c r="M18" s="96">
        <f>国分寺市!AX5</f>
        <v>118746</v>
      </c>
      <c r="N18" s="125">
        <f t="shared" si="3"/>
        <v>7.0655011537230639E-3</v>
      </c>
      <c r="O18" s="95">
        <f>国分寺市!BJ6</f>
        <v>440</v>
      </c>
      <c r="P18" s="97">
        <f>国分寺市!BJ7</f>
        <v>0.9</v>
      </c>
      <c r="Q18" s="95">
        <f>国分寺市!BJ8</f>
        <v>7818</v>
      </c>
      <c r="R18" s="97">
        <f>国分寺市!BJ9</f>
        <v>15.8</v>
      </c>
      <c r="S18" s="95">
        <f>国分寺市!BJ10</f>
        <v>41364</v>
      </c>
      <c r="T18" s="97">
        <f>国分寺市!BJ11</f>
        <v>83.4</v>
      </c>
      <c r="U18" s="95">
        <f>国分寺市!BQ6</f>
        <v>492</v>
      </c>
      <c r="V18" s="97">
        <f>国分寺市!BQ7</f>
        <v>1</v>
      </c>
      <c r="W18" s="95">
        <f>国分寺市!BQ8</f>
        <v>7749</v>
      </c>
      <c r="X18" s="97">
        <f>国分寺市!BQ9</f>
        <v>15.8</v>
      </c>
      <c r="Y18" s="95">
        <f>国分寺市!BQ10</f>
        <v>40698</v>
      </c>
      <c r="Z18" s="97">
        <f>国分寺市!BQ11</f>
        <v>83.2</v>
      </c>
      <c r="AA18" s="95" t="str">
        <f>国分寺市!BZ5</f>
        <v>13</v>
      </c>
      <c r="AB18" s="95" t="str">
        <f>国分寺市!BZ7</f>
        <v>東京都</v>
      </c>
      <c r="AC18" s="95" t="str">
        <f>国分寺市!CK5</f>
        <v>2144</v>
      </c>
      <c r="AD18" s="95" t="str">
        <f>国分寺市!CK7</f>
        <v>国分寺市</v>
      </c>
      <c r="AE18" s="95" t="str">
        <f>国分寺市!DB2</f>
        <v>Ⅲ－３</v>
      </c>
      <c r="AF18" s="99">
        <f>国分寺市!DB5</f>
        <v>43506</v>
      </c>
      <c r="AG18" s="95">
        <f>国分寺市!M11</f>
        <v>22564048</v>
      </c>
      <c r="AH18" s="97">
        <f>国分寺市!U11</f>
        <v>39.799999999999997</v>
      </c>
      <c r="AI18" s="95">
        <f>国分寺市!Y11</f>
        <v>20703060</v>
      </c>
      <c r="AJ18" s="97">
        <f>国分寺市!AG11</f>
        <v>85.9</v>
      </c>
      <c r="AK18" s="95">
        <f>国分寺市!M12</f>
        <v>176189</v>
      </c>
      <c r="AL18" s="97">
        <f>国分寺市!U12</f>
        <v>0.3</v>
      </c>
      <c r="AM18" s="95">
        <f>国分寺市!Y12</f>
        <v>176189</v>
      </c>
      <c r="AN18" s="97">
        <f>国分寺市!AG12</f>
        <v>0.7</v>
      </c>
      <c r="AO18" s="95">
        <f>国分寺市!M13</f>
        <v>46463</v>
      </c>
      <c r="AP18" s="97">
        <f>国分寺市!U13</f>
        <v>0.1</v>
      </c>
      <c r="AQ18" s="95">
        <f>国分寺市!Y13</f>
        <v>46463</v>
      </c>
      <c r="AR18" s="97">
        <f>国分寺市!AG13</f>
        <v>0.2</v>
      </c>
      <c r="AS18" s="95">
        <f>国分寺市!M14</f>
        <v>191249</v>
      </c>
      <c r="AT18" s="97">
        <f>国分寺市!U14</f>
        <v>0.3</v>
      </c>
      <c r="AU18" s="95">
        <f>国分寺市!Y14</f>
        <v>191249</v>
      </c>
      <c r="AV18" s="97">
        <f>国分寺市!AG14</f>
        <v>0.8</v>
      </c>
      <c r="AW18" s="95">
        <f>国分寺市!M15</f>
        <v>191437</v>
      </c>
      <c r="AX18" s="97">
        <f>国分寺市!U15</f>
        <v>0.3</v>
      </c>
      <c r="AY18" s="95">
        <f>国分寺市!Y15</f>
        <v>191437</v>
      </c>
      <c r="AZ18" s="97">
        <f>国分寺市!AG15</f>
        <v>0.8</v>
      </c>
      <c r="BA18" s="95">
        <f>国分寺市!M18</f>
        <v>2442351</v>
      </c>
      <c r="BB18" s="97">
        <f>国分寺市!U18</f>
        <v>4.3</v>
      </c>
      <c r="BC18" s="95">
        <f>国分寺市!Y18</f>
        <v>2442351</v>
      </c>
      <c r="BD18" s="97">
        <f>国分寺市!AG18</f>
        <v>10.1</v>
      </c>
      <c r="BE18" s="95" t="str">
        <f>国分寺市!M19</f>
        <v>-</v>
      </c>
      <c r="BF18" s="97" t="str">
        <f>国分寺市!U19</f>
        <v>-</v>
      </c>
      <c r="BG18" s="95" t="str">
        <f>国分寺市!Y19</f>
        <v>-</v>
      </c>
      <c r="BH18" s="97" t="str">
        <f>国分寺市!AG19</f>
        <v>-</v>
      </c>
      <c r="BI18" s="95" t="str">
        <f>国分寺市!M20</f>
        <v>-</v>
      </c>
      <c r="BJ18" s="97" t="str">
        <f>国分寺市!U20</f>
        <v>-</v>
      </c>
      <c r="BK18" s="95" t="str">
        <f>国分寺市!Y20</f>
        <v>-</v>
      </c>
      <c r="BL18" s="97" t="str">
        <f>国分寺市!AG20</f>
        <v>-</v>
      </c>
      <c r="BM18" s="95">
        <f>国分寺市!M21</f>
        <v>100858</v>
      </c>
      <c r="BN18" s="97">
        <f>国分寺市!U21</f>
        <v>0.2</v>
      </c>
      <c r="BO18" s="95">
        <f>国分寺市!Y21</f>
        <v>100858</v>
      </c>
      <c r="BP18" s="97">
        <f>国分寺市!AG21</f>
        <v>0.4</v>
      </c>
      <c r="BQ18" s="95" t="str">
        <f>国分寺市!M20</f>
        <v>-</v>
      </c>
      <c r="BR18" s="97" t="str">
        <f>国分寺市!U20</f>
        <v>-</v>
      </c>
      <c r="BS18" s="95" t="str">
        <f>国分寺市!Y20</f>
        <v>-</v>
      </c>
      <c r="BT18" s="97" t="str">
        <f>国分寺市!AG20</f>
        <v>-</v>
      </c>
      <c r="BU18" s="95">
        <f>国分寺市!M23</f>
        <v>71641</v>
      </c>
      <c r="BV18" s="97">
        <f>国分寺市!U21</f>
        <v>0.2</v>
      </c>
      <c r="BW18" s="95">
        <f>国分寺市!Y21</f>
        <v>100858</v>
      </c>
      <c r="BX18" s="97">
        <f>国分寺市!AG21</f>
        <v>0.4</v>
      </c>
      <c r="BY18" s="95">
        <f>国分寺市!M24</f>
        <v>52573</v>
      </c>
      <c r="BZ18" s="97">
        <f>国分寺市!U24</f>
        <v>0.1</v>
      </c>
      <c r="CA18" s="95" t="str">
        <f>国分寺市!Y24</f>
        <v>-</v>
      </c>
      <c r="CB18" s="97" t="str">
        <f>国分寺市!AG24</f>
        <v>-</v>
      </c>
      <c r="CC18" s="95" t="str">
        <f>国分寺市!M25</f>
        <v>-</v>
      </c>
      <c r="CD18" s="97" t="str">
        <f>国分寺市!U25</f>
        <v>-</v>
      </c>
      <c r="CE18" s="95" t="str">
        <f>国分寺市!Y25</f>
        <v>-</v>
      </c>
      <c r="CF18" s="97" t="str">
        <f>国分寺市!AG25</f>
        <v>-</v>
      </c>
      <c r="CG18" s="95">
        <f>国分寺市!M26</f>
        <v>52521</v>
      </c>
      <c r="CH18" s="97">
        <f>国分寺市!U26</f>
        <v>0.1</v>
      </c>
      <c r="CI18" s="95" t="str">
        <f>国分寺市!Y26</f>
        <v>-</v>
      </c>
      <c r="CJ18" s="97" t="str">
        <f>国分寺市!AG26</f>
        <v>-</v>
      </c>
      <c r="CK18" s="95">
        <f>国分寺市!M27</f>
        <v>52</v>
      </c>
      <c r="CL18" s="97">
        <f>国分寺市!U27</f>
        <v>0</v>
      </c>
      <c r="CM18" s="95" t="str">
        <f>国分寺市!Y27</f>
        <v>-</v>
      </c>
      <c r="CN18" s="97" t="str">
        <f>国分寺市!AG27</f>
        <v>-</v>
      </c>
      <c r="CO18" s="95">
        <f>国分寺市!M28</f>
        <v>25836809</v>
      </c>
      <c r="CP18" s="97">
        <f>国分寺市!U28</f>
        <v>45.6</v>
      </c>
      <c r="CQ18" s="95">
        <f>国分寺市!Y28</f>
        <v>23923248</v>
      </c>
      <c r="CR18" s="97">
        <f>国分寺市!AG28</f>
        <v>99.3</v>
      </c>
      <c r="CS18" s="95">
        <f>国分寺市!M29</f>
        <v>9742</v>
      </c>
      <c r="CT18" s="97">
        <f>国分寺市!U29</f>
        <v>0</v>
      </c>
      <c r="CU18" s="95">
        <f>国分寺市!Y29</f>
        <v>9742</v>
      </c>
      <c r="CV18" s="97">
        <f>国分寺市!AG29</f>
        <v>0</v>
      </c>
      <c r="CW18" s="95">
        <f>国分寺市!M30</f>
        <v>661252</v>
      </c>
      <c r="CX18" s="97">
        <f>国分寺市!U30</f>
        <v>1.2</v>
      </c>
      <c r="CY18" s="95" t="str">
        <f>国分寺市!Y30</f>
        <v>-</v>
      </c>
      <c r="CZ18" s="97" t="str">
        <f>国分寺市!AG30</f>
        <v>-</v>
      </c>
      <c r="DA18" s="95">
        <f>国分寺市!M31</f>
        <v>660475</v>
      </c>
      <c r="DB18" s="97">
        <f>国分寺市!U31</f>
        <v>1.2</v>
      </c>
      <c r="DC18" s="95">
        <f>国分寺市!Y31</f>
        <v>167662</v>
      </c>
      <c r="DD18" s="97">
        <f>国分寺市!AG31</f>
        <v>0.7</v>
      </c>
      <c r="DE18" s="95">
        <f>国分寺市!M32</f>
        <v>411593</v>
      </c>
      <c r="DF18" s="97">
        <f>国分寺市!U32</f>
        <v>0.7</v>
      </c>
      <c r="DG18" s="95" t="str">
        <f>国分寺市!Y32</f>
        <v>-</v>
      </c>
      <c r="DH18" s="97" t="str">
        <f>国分寺市!AG32</f>
        <v>-</v>
      </c>
      <c r="DI18" s="95">
        <f>国分寺市!M33</f>
        <v>8447739</v>
      </c>
      <c r="DJ18" s="97">
        <f>国分寺市!U33</f>
        <v>14.9</v>
      </c>
      <c r="DK18" s="95" t="str">
        <f>国分寺市!Y33</f>
        <v>-</v>
      </c>
      <c r="DL18" s="97" t="str">
        <f>国分寺市!AG33</f>
        <v>-</v>
      </c>
      <c r="DM18" s="95" t="str">
        <f>国分寺市!M34</f>
        <v>-</v>
      </c>
      <c r="DN18" s="97" t="str">
        <f>国分寺市!U34</f>
        <v>-</v>
      </c>
      <c r="DO18" s="95" t="str">
        <f>国分寺市!Y34</f>
        <v>-</v>
      </c>
      <c r="DP18" s="97" t="str">
        <f>国分寺市!AG34</f>
        <v>-</v>
      </c>
      <c r="DQ18" s="95">
        <f>国分寺市!M35</f>
        <v>0</v>
      </c>
      <c r="DR18" s="97">
        <f>国分寺市!U35</f>
        <v>0</v>
      </c>
      <c r="DS18" s="95">
        <f>国分寺市!Y35</f>
        <v>0</v>
      </c>
      <c r="DT18" s="97">
        <f>国分寺市!AG35</f>
        <v>0</v>
      </c>
      <c r="DU18" s="95">
        <f>国分寺市!M36</f>
        <v>7102782</v>
      </c>
      <c r="DV18" s="97">
        <f>国分寺市!U36</f>
        <v>12.5</v>
      </c>
      <c r="DW18" s="95" t="str">
        <f>国分寺市!Y36</f>
        <v>-</v>
      </c>
      <c r="DX18" s="97" t="str">
        <f>国分寺市!AG36</f>
        <v>-</v>
      </c>
      <c r="DY18" s="95">
        <f>国分寺市!M37</f>
        <v>108165</v>
      </c>
      <c r="DZ18" s="97">
        <f>国分寺市!U37</f>
        <v>0.2</v>
      </c>
      <c r="EA18" s="95" t="str">
        <f>国分寺市!Y37</f>
        <v>-</v>
      </c>
      <c r="EB18" s="97" t="str">
        <f>国分寺市!AG37</f>
        <v>-</v>
      </c>
      <c r="EC18" s="95">
        <f>国分寺市!M38</f>
        <v>56110</v>
      </c>
      <c r="ED18" s="97">
        <f>国分寺市!U38</f>
        <v>0.1</v>
      </c>
      <c r="EE18" s="95" t="str">
        <f>国分寺市!Y38</f>
        <v>-</v>
      </c>
      <c r="EF18" s="97" t="str">
        <f>国分寺市!AG38</f>
        <v>-</v>
      </c>
      <c r="EG18" s="95">
        <f>国分寺市!M39</f>
        <v>9687972</v>
      </c>
      <c r="EH18" s="97">
        <f>国分寺市!U39</f>
        <v>17.100000000000001</v>
      </c>
      <c r="EI18" s="95" t="str">
        <f>国分寺市!Y39</f>
        <v>-</v>
      </c>
      <c r="EJ18" s="97" t="str">
        <f>国分寺市!AG39</f>
        <v>-</v>
      </c>
      <c r="EK18" s="95">
        <f>国分寺市!M40</f>
        <v>1219152</v>
      </c>
      <c r="EL18" s="97">
        <f>国分寺市!U40</f>
        <v>2.2000000000000002</v>
      </c>
      <c r="EM18" s="95" t="str">
        <f>国分寺市!Y40</f>
        <v>-</v>
      </c>
      <c r="EN18" s="97" t="str">
        <f>国分寺市!AG40</f>
        <v>-</v>
      </c>
      <c r="EO18" s="95">
        <f>国分寺市!M41</f>
        <v>813631</v>
      </c>
      <c r="EP18" s="97">
        <f>国分寺市!U41</f>
        <v>1.4</v>
      </c>
      <c r="EQ18" s="95">
        <f>国分寺市!Y41</f>
        <v>1652</v>
      </c>
      <c r="ER18" s="97">
        <f>国分寺市!AG41</f>
        <v>0</v>
      </c>
      <c r="ES18" s="95">
        <f>国分寺市!M42</f>
        <v>1624500</v>
      </c>
      <c r="ET18" s="97">
        <f>国分寺市!U42</f>
        <v>2.9</v>
      </c>
      <c r="EU18" s="95" t="str">
        <f>国分寺市!Y42</f>
        <v>-</v>
      </c>
      <c r="EV18" s="97" t="str">
        <f>国分寺市!AG42</f>
        <v>-</v>
      </c>
      <c r="EW18" s="95" t="str">
        <f>国分寺市!M43</f>
        <v>-</v>
      </c>
      <c r="EX18" s="97" t="str">
        <f>国分寺市!U43</f>
        <v>-</v>
      </c>
      <c r="EY18" s="95" t="str">
        <f>国分寺市!Y43</f>
        <v>-</v>
      </c>
      <c r="EZ18" s="97" t="str">
        <f>国分寺市!AG43</f>
        <v>-</v>
      </c>
      <c r="FA18" s="95" t="str">
        <f>国分寺市!M44</f>
        <v>-</v>
      </c>
      <c r="FB18" s="97" t="str">
        <f>国分寺市!U44</f>
        <v>-</v>
      </c>
      <c r="FC18" s="95" t="str">
        <f>国分寺市!Y44</f>
        <v>-</v>
      </c>
      <c r="FD18" s="97" t="str">
        <f>国分寺市!AG44</f>
        <v>-</v>
      </c>
      <c r="FE18" s="95">
        <f>国分寺市!M45</f>
        <v>56639922</v>
      </c>
      <c r="FF18" s="97">
        <f>国分寺市!U45</f>
        <v>100</v>
      </c>
      <c r="FG18" s="95">
        <f>国分寺市!Y45</f>
        <v>24102304</v>
      </c>
      <c r="FH18" s="97">
        <f>国分寺市!AG45</f>
        <v>100</v>
      </c>
      <c r="FI18" s="95">
        <f>国分寺市!AW16</f>
        <v>20703060</v>
      </c>
      <c r="FJ18" s="97">
        <f>国分寺市!BF16</f>
        <v>91.8</v>
      </c>
      <c r="FK18" s="95">
        <f>国分寺市!BJ16</f>
        <v>92407</v>
      </c>
      <c r="FL18" s="95">
        <f>国分寺市!AW17</f>
        <v>20703060</v>
      </c>
      <c r="FM18" s="97">
        <f>国分寺市!BF17</f>
        <v>91.8</v>
      </c>
      <c r="FN18" s="95">
        <f>国分寺市!BJ17</f>
        <v>92407</v>
      </c>
      <c r="FO18" s="95">
        <f>国分寺市!AW18</f>
        <v>11834649</v>
      </c>
      <c r="FP18" s="97">
        <f>国分寺市!BF18</f>
        <v>52.4</v>
      </c>
      <c r="FQ18" s="95">
        <f>国分寺市!BJ18</f>
        <v>92407</v>
      </c>
      <c r="FR18" s="95">
        <f>国分寺市!AW19</f>
        <v>225927</v>
      </c>
      <c r="FS18" s="97">
        <f>国分寺市!BF19</f>
        <v>1</v>
      </c>
      <c r="FT18" s="95" t="str">
        <f>国分寺市!BJ19</f>
        <v>-</v>
      </c>
      <c r="FU18" s="95">
        <f>国分寺市!AW20</f>
        <v>10635960</v>
      </c>
      <c r="FV18" s="97">
        <f>国分寺市!BF20</f>
        <v>47.1</v>
      </c>
      <c r="FW18" s="95" t="str">
        <f>国分寺市!BJ20</f>
        <v>-</v>
      </c>
      <c r="FX18" s="95">
        <f>国分寺市!AW21</f>
        <v>319358</v>
      </c>
      <c r="FY18" s="97">
        <f>国分寺市!BF21</f>
        <v>1.4</v>
      </c>
      <c r="FZ18" s="95" t="str">
        <f>国分寺市!BJ21</f>
        <v>-</v>
      </c>
      <c r="GA18" s="95">
        <f>国分寺市!AW22</f>
        <v>653404</v>
      </c>
      <c r="GB18" s="97">
        <f>国分寺市!BF22</f>
        <v>2.9</v>
      </c>
      <c r="GC18" s="95">
        <f>国分寺市!BJ22</f>
        <v>92407</v>
      </c>
      <c r="GD18" s="95">
        <f>国分寺市!AW23</f>
        <v>8033590</v>
      </c>
      <c r="GE18" s="97">
        <f>国分寺市!BF23</f>
        <v>35.6</v>
      </c>
      <c r="GF18" s="95" t="str">
        <f>国分寺市!BJ23</f>
        <v>-</v>
      </c>
      <c r="GG18" s="95">
        <f>国分寺市!AW24</f>
        <v>7889273</v>
      </c>
      <c r="GH18" s="97">
        <f>国分寺市!BF24</f>
        <v>35</v>
      </c>
      <c r="GI18" s="95" t="str">
        <f>国分寺市!BJ24</f>
        <v>-</v>
      </c>
      <c r="GJ18" s="95">
        <f>国分寺市!AW25</f>
        <v>65407</v>
      </c>
      <c r="GK18" s="97">
        <f>国分寺市!BF25</f>
        <v>0.3</v>
      </c>
      <c r="GL18" s="95" t="str">
        <f>国分寺市!BJ25</f>
        <v>-</v>
      </c>
      <c r="GM18" s="95">
        <f>国分寺市!AW26</f>
        <v>769414</v>
      </c>
      <c r="GN18" s="97">
        <f>国分寺市!BF26</f>
        <v>3.4</v>
      </c>
      <c r="GO18" s="95" t="str">
        <f>国分寺市!BJ26</f>
        <v>-</v>
      </c>
      <c r="GP18" s="95" t="str">
        <f>国分寺市!AW27</f>
        <v>-</v>
      </c>
      <c r="GQ18" s="97" t="str">
        <f>国分寺市!BF27</f>
        <v>-</v>
      </c>
      <c r="GR18" s="95" t="str">
        <f>国分寺市!BJ27</f>
        <v>-</v>
      </c>
      <c r="GS18" s="95" t="str">
        <f>国分寺市!AW28</f>
        <v>-</v>
      </c>
      <c r="GT18" s="97" t="str">
        <f>国分寺市!BF28</f>
        <v>-</v>
      </c>
      <c r="GU18" s="95" t="str">
        <f>国分寺市!BJ28</f>
        <v>-</v>
      </c>
      <c r="GV18" s="95" t="str">
        <f>国分寺市!AW29</f>
        <v>-</v>
      </c>
      <c r="GW18" s="97" t="str">
        <f>国分寺市!BF29</f>
        <v>-</v>
      </c>
      <c r="GX18" s="95" t="str">
        <f>国分寺市!BJ29</f>
        <v>-</v>
      </c>
      <c r="GY18" s="95">
        <f>国分寺市!AW30</f>
        <v>1860988</v>
      </c>
      <c r="GZ18" s="97">
        <f>国分寺市!BF30</f>
        <v>8.1999999999999993</v>
      </c>
      <c r="HA18" s="95" t="str">
        <f>国分寺市!BJ30</f>
        <v>-</v>
      </c>
      <c r="HB18" s="95">
        <f>国分寺市!AW31</f>
        <v>1860988</v>
      </c>
      <c r="HC18" s="97">
        <f>国分寺市!BF31</f>
        <v>8.1999999999999993</v>
      </c>
      <c r="HD18" s="95" t="str">
        <f>国分寺市!BJ31</f>
        <v>-</v>
      </c>
      <c r="HE18" s="95" t="str">
        <f>国分寺市!AW32</f>
        <v>-</v>
      </c>
      <c r="HF18" s="97" t="str">
        <f>国分寺市!BF32</f>
        <v>-</v>
      </c>
      <c r="HG18" s="95" t="str">
        <f>国分寺市!BJ32</f>
        <v>-</v>
      </c>
      <c r="HH18" s="95" t="str">
        <f>国分寺市!AW33</f>
        <v>-</v>
      </c>
      <c r="HI18" s="97" t="str">
        <f>国分寺市!BF33</f>
        <v>-</v>
      </c>
      <c r="HJ18" s="95" t="str">
        <f>国分寺市!BJ33</f>
        <v>-</v>
      </c>
      <c r="HK18" s="95">
        <f>国分寺市!AW34</f>
        <v>1860988</v>
      </c>
      <c r="HL18" s="97">
        <f>国分寺市!BF34</f>
        <v>8.1999999999999993</v>
      </c>
      <c r="HM18" s="95" t="str">
        <f>国分寺市!BJ34</f>
        <v>-</v>
      </c>
      <c r="HN18" s="95" t="str">
        <f>国分寺市!AW35</f>
        <v>-</v>
      </c>
      <c r="HO18" s="97" t="str">
        <f>国分寺市!BF35</f>
        <v>-</v>
      </c>
      <c r="HP18" s="95" t="str">
        <f>国分寺市!BJ35</f>
        <v>-</v>
      </c>
      <c r="HQ18" s="95" t="str">
        <f>国分寺市!AW36</f>
        <v>-</v>
      </c>
      <c r="HR18" s="97" t="str">
        <f>国分寺市!BF36</f>
        <v>-</v>
      </c>
      <c r="HS18" s="95" t="str">
        <f>国分寺市!BJ36</f>
        <v>-</v>
      </c>
      <c r="HT18" s="95" t="str">
        <f>国分寺市!AW37</f>
        <v>-</v>
      </c>
      <c r="HU18" s="97" t="str">
        <f>国分寺市!BF37</f>
        <v>-</v>
      </c>
      <c r="HV18" s="95" t="str">
        <f>国分寺市!BJ37</f>
        <v>-</v>
      </c>
      <c r="HW18" s="95">
        <f>国分寺市!AW38</f>
        <v>22564048</v>
      </c>
      <c r="HX18" s="97">
        <f>国分寺市!BF38</f>
        <v>100</v>
      </c>
      <c r="HY18" s="95">
        <f>国分寺市!BJ38</f>
        <v>92407</v>
      </c>
      <c r="HZ18" s="95" t="str">
        <f>国分寺市!BV14</f>
        <v>×</v>
      </c>
      <c r="IA18" s="95" t="str">
        <f>国分寺市!BV15</f>
        <v>×</v>
      </c>
      <c r="IB18" s="95" t="str">
        <f>国分寺市!BV16</f>
        <v>×</v>
      </c>
      <c r="IC18" s="95" t="str">
        <f>国分寺市!BV17</f>
        <v>×</v>
      </c>
      <c r="ID18" s="95" t="str">
        <f>国分寺市!BV18</f>
        <v>×</v>
      </c>
      <c r="IE18" s="95" t="str">
        <f>国分寺市!BV19</f>
        <v>×</v>
      </c>
      <c r="IF18" s="95" t="str">
        <f>国分寺市!BV20</f>
        <v>×</v>
      </c>
      <c r="IG18" s="95" t="str">
        <f>国分寺市!BV21</f>
        <v>×</v>
      </c>
      <c r="IH18" s="95" t="str">
        <f>国分寺市!BV22</f>
        <v>×</v>
      </c>
      <c r="II18" s="95" t="str">
        <f>国分寺市!BV23</f>
        <v>×</v>
      </c>
      <c r="IJ18" s="95" t="str">
        <f>国分寺市!BV24</f>
        <v>○</v>
      </c>
      <c r="IK18" s="95" t="str">
        <f>国分寺市!BV25</f>
        <v>○</v>
      </c>
      <c r="IL18" s="105">
        <f>国分寺市!CO11</f>
        <v>56639922</v>
      </c>
      <c r="IM18" s="105">
        <f>国分寺市!CY11</f>
        <v>48036341</v>
      </c>
      <c r="IN18" s="105">
        <f>国分寺市!CO12</f>
        <v>55263482</v>
      </c>
      <c r="IO18" s="105">
        <f>国分寺市!CY12</f>
        <v>46817189</v>
      </c>
      <c r="IP18" s="105">
        <f>国分寺市!CO13</f>
        <v>1376440</v>
      </c>
      <c r="IQ18" s="105">
        <f>国分寺市!CY13</f>
        <v>1219152</v>
      </c>
      <c r="IR18" s="105">
        <f>国分寺市!CO14</f>
        <v>20742</v>
      </c>
      <c r="IS18" s="105">
        <f>国分寺市!CY14</f>
        <v>357881</v>
      </c>
      <c r="IT18" s="105">
        <f>国分寺市!CO15</f>
        <v>1355698</v>
      </c>
      <c r="IU18" s="105">
        <f>国分寺市!CY15</f>
        <v>861271</v>
      </c>
      <c r="IV18" s="105">
        <f>国分寺市!CO16</f>
        <v>494427</v>
      </c>
      <c r="IW18" s="105">
        <f>国分寺市!CY16</f>
        <v>-926423</v>
      </c>
      <c r="IX18" s="105">
        <f>国分寺市!CO17</f>
        <v>4361828</v>
      </c>
      <c r="IY18" s="105">
        <f>国分寺市!CY17</f>
        <v>1892947</v>
      </c>
      <c r="IZ18" s="105" t="str">
        <f>国分寺市!CO18</f>
        <v>-</v>
      </c>
      <c r="JA18" s="105" t="str">
        <f>国分寺市!CY18</f>
        <v>-</v>
      </c>
      <c r="JB18" s="105">
        <f>国分寺市!CO19</f>
        <v>613915</v>
      </c>
      <c r="JC18" s="105">
        <f>国分寺市!CY19</f>
        <v>3029074</v>
      </c>
      <c r="JD18" s="105">
        <f>国分寺市!CO20</f>
        <v>4242340</v>
      </c>
      <c r="JE18" s="105">
        <f>国分寺市!CY20</f>
        <v>-2062550</v>
      </c>
      <c r="JF18" s="95">
        <f>国分寺市!CO23</f>
        <v>607</v>
      </c>
      <c r="JG18" s="95">
        <f>国分寺市!CT23</f>
        <v>1958789</v>
      </c>
      <c r="JH18" s="95">
        <f>国分寺市!CZ23</f>
        <v>3227</v>
      </c>
      <c r="JI18" s="95" t="str">
        <f>国分寺市!CO24</f>
        <v>-</v>
      </c>
      <c r="JJ18" s="95" t="str">
        <f>国分寺市!CT24</f>
        <v>-</v>
      </c>
      <c r="JK18" s="95" t="str">
        <f>国分寺市!CZ24</f>
        <v>-</v>
      </c>
      <c r="JL18" s="95">
        <f>国分寺市!CO25</f>
        <v>56</v>
      </c>
      <c r="JM18" s="95">
        <f>国分寺市!CT25</f>
        <v>196392</v>
      </c>
      <c r="JN18" s="95">
        <f>国分寺市!CZ25</f>
        <v>3507</v>
      </c>
      <c r="JO18" s="95">
        <f>国分寺市!CO26</f>
        <v>2</v>
      </c>
      <c r="JP18" s="95" t="str">
        <f>国分寺市!CT26</f>
        <v>*</v>
      </c>
      <c r="JQ18" s="95" t="str">
        <f>国分寺市!CZ26</f>
        <v>*</v>
      </c>
      <c r="JR18" s="95" t="str">
        <f>国分寺市!CO27</f>
        <v>-</v>
      </c>
      <c r="JS18" s="95" t="str">
        <f>国分寺市!CT27</f>
        <v>-</v>
      </c>
      <c r="JT18" s="95" t="str">
        <f>国分寺市!CZ27</f>
        <v>-</v>
      </c>
      <c r="JU18" s="95">
        <f>国分寺市!CO28</f>
        <v>602</v>
      </c>
      <c r="JV18" s="95">
        <f>国分寺市!CT28</f>
        <v>1954450</v>
      </c>
      <c r="JW18" s="95">
        <f>国分寺市!CZ28</f>
        <v>3247</v>
      </c>
      <c r="JX18" s="97">
        <f>国分寺市!CO29</f>
        <v>101.9</v>
      </c>
      <c r="JY18" s="95" t="str">
        <f>国分寺市!BV32</f>
        <v>×</v>
      </c>
      <c r="JZ18" s="95" t="str">
        <f>国分寺市!BV33</f>
        <v>×</v>
      </c>
      <c r="KA18" s="95" t="str">
        <f>国分寺市!BV34</f>
        <v>×</v>
      </c>
      <c r="KB18" s="95" t="str">
        <f>国分寺市!BV35</f>
        <v>×</v>
      </c>
      <c r="KC18" s="95" t="str">
        <f>国分寺市!BV36</f>
        <v>×</v>
      </c>
      <c r="KD18" s="95" t="str">
        <f>国分寺市!BV37</f>
        <v>×</v>
      </c>
      <c r="KE18" s="95" t="str">
        <f>国分寺市!BV38</f>
        <v>×</v>
      </c>
      <c r="KF18" s="95" t="str">
        <f>国分寺市!CC32</f>
        <v>×</v>
      </c>
      <c r="KG18" s="95" t="str">
        <f>国分寺市!CC33</f>
        <v>○</v>
      </c>
      <c r="KH18" s="95" t="str">
        <f>国分寺市!CC34</f>
        <v>×</v>
      </c>
      <c r="KI18" s="95" t="str">
        <f>国分寺市!CC35</f>
        <v>×</v>
      </c>
      <c r="KJ18" s="95" t="str">
        <f>国分寺市!CC36</f>
        <v>×</v>
      </c>
      <c r="KK18" s="95" t="str">
        <f>国分寺市!CC37</f>
        <v>×</v>
      </c>
      <c r="KL18" s="95" t="str">
        <f>国分寺市!CC38</f>
        <v>○</v>
      </c>
      <c r="KM18" s="95">
        <f>国分寺市!CO32</f>
        <v>1</v>
      </c>
      <c r="KN18" s="95" t="str">
        <f>国分寺市!CT32</f>
        <v xml:space="preserve"> 5.12.01</v>
      </c>
      <c r="KO18" s="95">
        <f>国分寺市!CZ32</f>
        <v>9000</v>
      </c>
      <c r="KP18" s="95">
        <f>国分寺市!CO33</f>
        <v>2</v>
      </c>
      <c r="KQ18" s="95" t="str">
        <f>国分寺市!CT33</f>
        <v xml:space="preserve"> 5.12.01</v>
      </c>
      <c r="KR18" s="95">
        <f>国分寺市!CZ33</f>
        <v>7700</v>
      </c>
      <c r="KS18" s="95">
        <f>国分寺市!CO34</f>
        <v>1</v>
      </c>
      <c r="KT18" s="95" t="str">
        <f>国分寺市!CT34</f>
        <v xml:space="preserve"> 5.12.01</v>
      </c>
      <c r="KU18" s="95">
        <f>国分寺市!CZ34</f>
        <v>7100</v>
      </c>
      <c r="KV18" s="95">
        <f>国分寺市!CO35</f>
        <v>1</v>
      </c>
      <c r="KW18" s="95" t="str">
        <f>国分寺市!CT35</f>
        <v xml:space="preserve"> 5.12.01</v>
      </c>
      <c r="KX18" s="95">
        <f>国分寺市!CZ35</f>
        <v>5400</v>
      </c>
      <c r="KY18" s="95">
        <f>国分寺市!CO36</f>
        <v>1</v>
      </c>
      <c r="KZ18" s="95" t="str">
        <f>国分寺市!CT36</f>
        <v xml:space="preserve"> 5.12.01</v>
      </c>
      <c r="LA18" s="95">
        <f>国分寺市!CZ36</f>
        <v>4900</v>
      </c>
      <c r="LB18" s="95">
        <f>国分寺市!CO37</f>
        <v>22</v>
      </c>
      <c r="LC18" s="95" t="str">
        <f>国分寺市!CT37</f>
        <v xml:space="preserve"> 5.12.01</v>
      </c>
      <c r="LD18" s="95">
        <f>国分寺市!CZ37</f>
        <v>4700</v>
      </c>
      <c r="LE18" s="95">
        <f>国分寺市!M49</f>
        <v>6765289</v>
      </c>
      <c r="LF18" s="95">
        <f>国分寺市!M50</f>
        <v>4184674</v>
      </c>
      <c r="LG18" s="95">
        <f>国分寺市!M51</f>
        <v>11708022</v>
      </c>
      <c r="LH18" s="95">
        <f>国分寺市!M52</f>
        <v>2226606</v>
      </c>
      <c r="LI18" s="95">
        <f>国分寺市!M53</f>
        <v>2071450</v>
      </c>
      <c r="LJ18" s="95">
        <f>国分寺市!M54</f>
        <v>155063</v>
      </c>
      <c r="LK18" s="95">
        <f>国分寺市!M55</f>
        <v>93</v>
      </c>
      <c r="LL18" s="95">
        <f>国分寺市!M56</f>
        <v>20699917</v>
      </c>
      <c r="LM18" s="95">
        <f>国分寺市!M57</f>
        <v>7522985</v>
      </c>
      <c r="LN18" s="95">
        <f>国分寺市!M58</f>
        <v>214432</v>
      </c>
      <c r="LO18" s="95">
        <f>国分寺市!M59</f>
        <v>3944449</v>
      </c>
      <c r="LP18" s="95">
        <f>国分寺市!M60</f>
        <v>712054</v>
      </c>
      <c r="LQ18" s="95">
        <f>国分寺市!M61</f>
        <v>6311407</v>
      </c>
      <c r="LR18" s="95">
        <f>国分寺市!M62</f>
        <v>7901496</v>
      </c>
      <c r="LS18" s="95">
        <f>国分寺市!M63</f>
        <v>16130</v>
      </c>
      <c r="LT18" s="95" t="str">
        <f>国分寺市!M64</f>
        <v>-</v>
      </c>
      <c r="LU18" s="95">
        <f>国分寺市!M65</f>
        <v>8652666</v>
      </c>
      <c r="LV18" s="95">
        <f>国分寺市!M66</f>
        <v>37605</v>
      </c>
      <c r="LW18" s="95">
        <f>国分寺市!M67</f>
        <v>8652666</v>
      </c>
      <c r="LX18" s="95">
        <f>国分寺市!M68</f>
        <v>5959208</v>
      </c>
      <c r="LY18" s="95">
        <f>国分寺市!M69</f>
        <v>2693458</v>
      </c>
      <c r="LZ18" s="95" t="str">
        <f>国分寺市!M70</f>
        <v>-</v>
      </c>
      <c r="MA18" s="95" t="str">
        <f>国分寺市!M71</f>
        <v>-</v>
      </c>
      <c r="MB18" s="95">
        <f>国分寺市!M72</f>
        <v>55263482</v>
      </c>
      <c r="MC18" s="97">
        <f>国分寺市!U49</f>
        <v>12.2</v>
      </c>
      <c r="MD18" s="97">
        <f>国分寺市!U50</f>
        <v>7.6</v>
      </c>
      <c r="ME18" s="97">
        <f>国分寺市!U51</f>
        <v>21.2</v>
      </c>
      <c r="MF18" s="97">
        <f>国分寺市!U52</f>
        <v>4</v>
      </c>
      <c r="MG18" s="97">
        <f>国分寺市!U53</f>
        <v>3.7</v>
      </c>
      <c r="MH18" s="97">
        <f>国分寺市!U54</f>
        <v>0.3</v>
      </c>
      <c r="MI18" s="97">
        <f>国分寺市!U55</f>
        <v>0</v>
      </c>
      <c r="MJ18" s="97">
        <f>国分寺市!U56</f>
        <v>37.5</v>
      </c>
      <c r="MK18" s="97">
        <f>国分寺市!U57</f>
        <v>13.6</v>
      </c>
      <c r="ML18" s="97">
        <f>国分寺市!U58</f>
        <v>0.4</v>
      </c>
      <c r="MM18" s="97">
        <f>国分寺市!U59</f>
        <v>7.1</v>
      </c>
      <c r="MN18" s="97">
        <f>国分寺市!U60</f>
        <v>1.3</v>
      </c>
      <c r="MO18" s="97">
        <f>国分寺市!U61</f>
        <v>11.4</v>
      </c>
      <c r="MP18" s="97">
        <f>国分寺市!U62</f>
        <v>14.3</v>
      </c>
      <c r="MQ18" s="97">
        <f>国分寺市!U63</f>
        <v>0</v>
      </c>
      <c r="MR18" s="97" t="str">
        <f>国分寺市!U64</f>
        <v>-</v>
      </c>
      <c r="MS18" s="97">
        <f>国分寺市!U65</f>
        <v>15.7</v>
      </c>
      <c r="MT18" s="97">
        <f>国分寺市!U66</f>
        <v>0.1</v>
      </c>
      <c r="MU18" s="97">
        <f>国分寺市!U67</f>
        <v>15.7</v>
      </c>
      <c r="MV18" s="97">
        <f>国分寺市!U68</f>
        <v>10.8</v>
      </c>
      <c r="MW18" s="97">
        <f>国分寺市!U69</f>
        <v>4.9000000000000004</v>
      </c>
      <c r="MX18" s="97" t="str">
        <f>国分寺市!U70</f>
        <v>-</v>
      </c>
      <c r="MY18" s="97" t="str">
        <f>国分寺市!U71</f>
        <v>-</v>
      </c>
      <c r="MZ18" s="97">
        <f>国分寺市!U72</f>
        <v>100</v>
      </c>
      <c r="NA18" s="95">
        <f>国分寺市!Y49</f>
        <v>6268443</v>
      </c>
      <c r="NB18" s="95">
        <f>国分寺市!Y50</f>
        <v>3793875</v>
      </c>
      <c r="NC18" s="95">
        <f>国分寺市!Y51</f>
        <v>3768888</v>
      </c>
      <c r="ND18" s="95">
        <f>国分寺市!Y52</f>
        <v>2064545</v>
      </c>
      <c r="NE18" s="95">
        <f>国分寺市!Y53</f>
        <v>1909389</v>
      </c>
      <c r="NF18" s="95">
        <f>国分寺市!Y54</f>
        <v>155063</v>
      </c>
      <c r="NG18" s="95">
        <f>国分寺市!Y55</f>
        <v>93</v>
      </c>
      <c r="NH18" s="95">
        <f>国分寺市!Y56</f>
        <v>12101876</v>
      </c>
      <c r="NI18" s="95">
        <f>国分寺市!Y57</f>
        <v>5502390</v>
      </c>
      <c r="NJ18" s="95">
        <f>国分寺市!Y58</f>
        <v>151348</v>
      </c>
      <c r="NK18" s="95">
        <f>国分寺市!Y59</f>
        <v>2574334</v>
      </c>
      <c r="NL18" s="95">
        <f>国分寺市!Y60</f>
        <v>352074</v>
      </c>
      <c r="NM18" s="95">
        <f>国分寺市!Y61</f>
        <v>5907009</v>
      </c>
      <c r="NN18" s="95">
        <f>国分寺市!Y62</f>
        <v>7656182</v>
      </c>
      <c r="NO18" s="95">
        <f>国分寺市!Y63</f>
        <v>16130</v>
      </c>
      <c r="NP18" s="95" t="str">
        <f>国分寺市!Y64</f>
        <v>-</v>
      </c>
      <c r="NQ18" s="95">
        <f>国分寺市!Y65</f>
        <v>1868031</v>
      </c>
      <c r="NR18" s="95">
        <f>国分寺市!Y66</f>
        <v>37605</v>
      </c>
      <c r="NS18" s="95">
        <f>国分寺市!Y67</f>
        <v>1868031</v>
      </c>
      <c r="NT18" s="95">
        <f>国分寺市!Y68</f>
        <v>1134229</v>
      </c>
      <c r="NU18" s="95">
        <f>国分寺市!Y69</f>
        <v>733802</v>
      </c>
      <c r="NV18" s="95" t="str">
        <f>国分寺市!Y70</f>
        <v>-</v>
      </c>
      <c r="NW18" s="95" t="str">
        <f>国分寺市!Y71</f>
        <v>-</v>
      </c>
      <c r="NX18" s="95">
        <f>国分寺市!Y72</f>
        <v>35777300</v>
      </c>
      <c r="NY18" s="95">
        <f>国分寺市!AG49</f>
        <v>6178744</v>
      </c>
      <c r="NZ18" s="95" t="str">
        <f>国分寺市!AG50</f>
        <v>-</v>
      </c>
      <c r="OA18" s="95">
        <f>国分寺市!AG51</f>
        <v>3735353</v>
      </c>
      <c r="OB18" s="95">
        <f>国分寺市!AG52</f>
        <v>2047230</v>
      </c>
      <c r="OC18" s="95">
        <f>国分寺市!AG53</f>
        <v>1896215</v>
      </c>
      <c r="OD18" s="95">
        <f>国分寺市!AG54</f>
        <v>150922</v>
      </c>
      <c r="OE18" s="95">
        <f>国分寺市!AG55</f>
        <v>93</v>
      </c>
      <c r="OF18" s="95">
        <f>国分寺市!AG56</f>
        <v>11961327</v>
      </c>
      <c r="OG18" s="95">
        <f>国分寺市!AG57</f>
        <v>4782020</v>
      </c>
      <c r="OH18" s="95">
        <f>国分寺市!AG58</f>
        <v>151348</v>
      </c>
      <c r="OI18" s="95">
        <f>国分寺市!AG59</f>
        <v>2281124</v>
      </c>
      <c r="OJ18" s="95">
        <f>国分寺市!AG60</f>
        <v>320508</v>
      </c>
      <c r="OK18" s="95">
        <f>国分寺市!AG61</f>
        <v>3617908</v>
      </c>
      <c r="OL18" s="95" t="str">
        <f>国分寺市!AG62</f>
        <v>-</v>
      </c>
      <c r="OM18" s="95" t="str">
        <f>国分寺市!AG63</f>
        <v>-</v>
      </c>
      <c r="ON18" s="114">
        <f>国分寺市!AG64</f>
        <v>0</v>
      </c>
      <c r="OO18" s="114">
        <f>国分寺市!AG65</f>
        <v>0</v>
      </c>
      <c r="OP18" s="114">
        <f>国分寺市!AG66</f>
        <v>0</v>
      </c>
      <c r="OQ18" s="114">
        <f>国分寺市!AG67</f>
        <v>0</v>
      </c>
      <c r="OR18" s="114">
        <f>国分寺市!AG68</f>
        <v>0</v>
      </c>
      <c r="OS18" s="114">
        <f>国分寺市!AG69</f>
        <v>0</v>
      </c>
      <c r="OT18" s="114">
        <f>国分寺市!AG70</f>
        <v>0</v>
      </c>
      <c r="OU18" s="114">
        <f>国分寺市!AG71</f>
        <v>0</v>
      </c>
      <c r="OV18" s="114">
        <f>国分寺市!AG70</f>
        <v>0</v>
      </c>
      <c r="OW18" s="97">
        <f>国分寺市!AQ49</f>
        <v>25.6</v>
      </c>
      <c r="OX18" s="97" t="str">
        <f>国分寺市!AQ50</f>
        <v>-</v>
      </c>
      <c r="OY18" s="97">
        <f>国分寺市!AQ51</f>
        <v>15.5</v>
      </c>
      <c r="OZ18" s="97">
        <f>国分寺市!AQ52</f>
        <v>8.5</v>
      </c>
      <c r="PA18" s="97">
        <f>国分寺市!AQ53</f>
        <v>7.9</v>
      </c>
      <c r="PB18" s="97">
        <f>国分寺市!AQ54</f>
        <v>0.6</v>
      </c>
      <c r="PC18" s="97">
        <f>国分寺市!AQ55</f>
        <v>0</v>
      </c>
      <c r="PD18" s="97">
        <f>国分寺市!AQ56</f>
        <v>49.6</v>
      </c>
      <c r="PE18" s="97">
        <f>国分寺市!AQ57</f>
        <v>19.8</v>
      </c>
      <c r="PF18" s="97">
        <f>国分寺市!AQ58</f>
        <v>0.6</v>
      </c>
      <c r="PG18" s="97">
        <f>国分寺市!AQ59</f>
        <v>9.5</v>
      </c>
      <c r="PH18" s="97">
        <f>国分寺市!AQ60</f>
        <v>1.3</v>
      </c>
      <c r="PI18" s="97">
        <f>国分寺市!AQ61</f>
        <v>15</v>
      </c>
      <c r="PJ18" s="97" t="str">
        <f>国分寺市!AQ62</f>
        <v>-</v>
      </c>
      <c r="PK18" s="97" t="str">
        <f>国分寺市!AQ63</f>
        <v>-</v>
      </c>
      <c r="PL18" s="113">
        <f>国分寺市!AQ64</f>
        <v>0</v>
      </c>
      <c r="PM18" s="113">
        <f>国分寺市!AQ65</f>
        <v>0</v>
      </c>
      <c r="PN18" s="113">
        <f>国分寺市!AQ66</f>
        <v>0</v>
      </c>
      <c r="PO18" s="113">
        <f>国分寺市!AQ67</f>
        <v>0</v>
      </c>
      <c r="PP18" s="113" t="str">
        <f>国分寺市!AQ68</f>
        <v>(</v>
      </c>
      <c r="PQ18" s="113">
        <f>国分寺市!AQ69</f>
        <v>0</v>
      </c>
      <c r="PR18" s="113">
        <f>国分寺市!AQ70</f>
        <v>0</v>
      </c>
      <c r="PS18" s="113">
        <f>国分寺市!AQ71</f>
        <v>0</v>
      </c>
      <c r="PT18" s="113">
        <f>国分寺市!AQ72</f>
        <v>0</v>
      </c>
      <c r="PU18" s="95">
        <f>国分寺市!AH66</f>
        <v>22793727</v>
      </c>
      <c r="PV18" s="97">
        <f>国分寺市!AK68</f>
        <v>94.6</v>
      </c>
      <c r="PW18" s="97">
        <f>国分寺市!AR68</f>
        <v>94.6</v>
      </c>
      <c r="PX18" s="95">
        <f>国分寺市!AH72</f>
        <v>37153740</v>
      </c>
      <c r="PY18" s="95">
        <f>国分寺市!BF50</f>
        <v>335092</v>
      </c>
      <c r="PZ18" s="95">
        <f>国分寺市!BF51</f>
        <v>10678301</v>
      </c>
      <c r="QA18" s="95">
        <f>国分寺市!BF52</f>
        <v>20479509</v>
      </c>
      <c r="QB18" s="95">
        <f>国分寺市!BF53</f>
        <v>3829967</v>
      </c>
      <c r="QC18" s="95">
        <f>国分寺市!BF54</f>
        <v>189294</v>
      </c>
      <c r="QD18" s="95">
        <f>国分寺市!BF55</f>
        <v>65118</v>
      </c>
      <c r="QE18" s="95">
        <f>国分寺市!BF56</f>
        <v>87984</v>
      </c>
      <c r="QF18" s="95">
        <f>国分寺市!BF57</f>
        <v>11053173</v>
      </c>
      <c r="QG18" s="95">
        <f>国分寺市!BF58</f>
        <v>1547325</v>
      </c>
      <c r="QH18" s="95">
        <f>国分寺市!BF59</f>
        <v>4771113</v>
      </c>
      <c r="QI18" s="95" t="str">
        <f>国分寺市!BF60</f>
        <v>-</v>
      </c>
      <c r="QJ18" s="95">
        <f>国分寺市!BF61</f>
        <v>2226606</v>
      </c>
      <c r="QK18" s="95" t="str">
        <f>国分寺市!BF62</f>
        <v>-</v>
      </c>
      <c r="QL18" s="95" t="str">
        <f>国分寺市!BF63</f>
        <v>-</v>
      </c>
      <c r="QM18" s="95">
        <f>国分寺市!BF64</f>
        <v>55263482</v>
      </c>
      <c r="QN18" s="97">
        <f>国分寺市!BM50</f>
        <v>0.6</v>
      </c>
      <c r="QO18" s="97">
        <f>国分寺市!BM51</f>
        <v>19.3</v>
      </c>
      <c r="QP18" s="97">
        <f>国分寺市!BM52</f>
        <v>37.1</v>
      </c>
      <c r="QQ18" s="97">
        <f>国分寺市!BM53</f>
        <v>6.9</v>
      </c>
      <c r="QR18" s="97">
        <f>国分寺市!BM54</f>
        <v>0.3</v>
      </c>
      <c r="QS18" s="97">
        <f>国分寺市!BM55</f>
        <v>0.1</v>
      </c>
      <c r="QT18" s="97">
        <f>国分寺市!BM56</f>
        <v>0.2</v>
      </c>
      <c r="QU18" s="97">
        <f>国分寺市!BM57</f>
        <v>20</v>
      </c>
      <c r="QV18" s="97">
        <f>国分寺市!BM58</f>
        <v>2.8</v>
      </c>
      <c r="QW18" s="97">
        <f>国分寺市!BM59</f>
        <v>8.6</v>
      </c>
      <c r="QX18" s="97" t="str">
        <f>国分寺市!BM60</f>
        <v>-</v>
      </c>
      <c r="QY18" s="97">
        <f>国分寺市!BM61</f>
        <v>4</v>
      </c>
      <c r="QZ18" s="97" t="str">
        <f>国分寺市!BM62</f>
        <v>-</v>
      </c>
      <c r="RA18" s="97" t="str">
        <f>国分寺市!BM63</f>
        <v>-</v>
      </c>
      <c r="RB18" s="97">
        <f>国分寺市!BM64</f>
        <v>100</v>
      </c>
      <c r="RC18" s="95" t="str">
        <f>国分寺市!BQ50</f>
        <v>-</v>
      </c>
      <c r="RD18" s="95">
        <f>国分寺市!BQ51</f>
        <v>566320</v>
      </c>
      <c r="RE18" s="95">
        <f>国分寺市!BQ52</f>
        <v>545062</v>
      </c>
      <c r="RF18" s="95">
        <f>国分寺市!BQ53</f>
        <v>190742</v>
      </c>
      <c r="RG18" s="95" t="str">
        <f>国分寺市!BQ54</f>
        <v>-</v>
      </c>
      <c r="RH18" s="95" t="str">
        <f>国分寺市!BQ55</f>
        <v>-</v>
      </c>
      <c r="RI18" s="95" t="str">
        <f>国分寺市!BQ56</f>
        <v>-</v>
      </c>
      <c r="RJ18" s="95">
        <f>国分寺市!BQ57</f>
        <v>6240035</v>
      </c>
      <c r="RK18" s="95">
        <f>国分寺市!BQ58</f>
        <v>1512</v>
      </c>
      <c r="RL18" s="95">
        <f>国分寺市!BQ59</f>
        <v>1108995</v>
      </c>
      <c r="RM18" s="95" t="str">
        <f>国分寺市!BQ60</f>
        <v>-</v>
      </c>
      <c r="RN18" s="95" t="str">
        <f>国分寺市!BQ61</f>
        <v>-</v>
      </c>
      <c r="RO18" s="95" t="str">
        <f>国分寺市!BQ62</f>
        <v>-</v>
      </c>
      <c r="RP18" s="95" t="str">
        <f>国分寺市!BQ63</f>
        <v>-</v>
      </c>
      <c r="RQ18" s="95">
        <f>国分寺市!BQ64</f>
        <v>8652666</v>
      </c>
      <c r="RR18" s="95">
        <f>国分寺市!BZ50</f>
        <v>335092</v>
      </c>
      <c r="RS18" s="95">
        <f>国分寺市!BZ51</f>
        <v>9899161</v>
      </c>
      <c r="RT18" s="95">
        <f>国分寺市!BZ52</f>
        <v>10602950</v>
      </c>
      <c r="RU18" s="95">
        <f>国分寺市!BZ53</f>
        <v>2680248</v>
      </c>
      <c r="RV18" s="95">
        <f>国分寺市!BZ54</f>
        <v>161955</v>
      </c>
      <c r="RW18" s="95">
        <f>国分寺市!BZ55</f>
        <v>60798</v>
      </c>
      <c r="RX18" s="95">
        <f>国分寺市!BZ56</f>
        <v>72209</v>
      </c>
      <c r="RY18" s="95">
        <f>国分寺市!BZ57</f>
        <v>5622511</v>
      </c>
      <c r="RZ18" s="95">
        <f>国分寺市!BZ58</f>
        <v>1088165</v>
      </c>
      <c r="SA18" s="95">
        <f>国分寺市!BZ59</f>
        <v>3189666</v>
      </c>
      <c r="SB18" s="95" t="str">
        <f>国分寺市!BZ60</f>
        <v>-</v>
      </c>
      <c r="SC18" s="95">
        <f>国分寺市!BZ61</f>
        <v>2064545</v>
      </c>
      <c r="SD18" s="95" t="str">
        <f>国分寺市!BZ62</f>
        <v>-</v>
      </c>
      <c r="SE18" s="95" t="str">
        <f>国分寺市!BZ63</f>
        <v>-</v>
      </c>
      <c r="SF18" s="95">
        <f>国分寺市!BZ64</f>
        <v>35777300</v>
      </c>
      <c r="SG18" s="95">
        <f>国分寺市!BF66</f>
        <v>6311407</v>
      </c>
      <c r="SH18" s="95">
        <f>国分寺市!BF67</f>
        <v>1284206</v>
      </c>
      <c r="SI18" s="95">
        <f>国分寺市!BF68</f>
        <v>576476</v>
      </c>
      <c r="SJ18" s="95">
        <f>国分寺市!BF69</f>
        <v>109246</v>
      </c>
      <c r="SK18" s="95" t="str">
        <f>国分寺市!BF70</f>
        <v>-</v>
      </c>
      <c r="SL18" s="95">
        <f>国分寺市!BF71</f>
        <v>1926446</v>
      </c>
      <c r="SM18" s="95">
        <f>国分寺市!BF72</f>
        <v>2415033</v>
      </c>
      <c r="SN18" s="95">
        <f>国分寺市!BZ66</f>
        <v>527802</v>
      </c>
      <c r="SO18" s="95">
        <f>国分寺市!BZ67</f>
        <v>-886698</v>
      </c>
      <c r="SP18" s="95">
        <f>国分寺市!BZ68</f>
        <v>16580</v>
      </c>
      <c r="SQ18" s="95">
        <f>国分寺市!BZ69</f>
        <v>24437</v>
      </c>
      <c r="SR18" s="95">
        <f>国分寺市!BZ70</f>
        <v>91</v>
      </c>
      <c r="SS18" s="95">
        <f>国分寺市!BZ71</f>
        <v>92</v>
      </c>
      <c r="ST18" s="95">
        <f>国分寺市!BZ72</f>
        <v>277</v>
      </c>
      <c r="SU18" s="95">
        <f>国分寺市!CS48</f>
        <v>18306491</v>
      </c>
      <c r="SV18" s="95">
        <f>国分寺市!CS49</f>
        <v>17835117</v>
      </c>
      <c r="SW18" s="95">
        <f>国分寺市!CS50</f>
        <v>23748833</v>
      </c>
      <c r="SX18" s="95">
        <f>国分寺市!CS51</f>
        <v>23748833</v>
      </c>
      <c r="SY18" s="98">
        <f>国分寺市!CS52</f>
        <v>1.02</v>
      </c>
      <c r="SZ18" s="97">
        <f>国分寺市!CS53</f>
        <v>5.7</v>
      </c>
      <c r="TA18" s="97">
        <f>国分寺市!CS54</f>
        <v>5.6</v>
      </c>
      <c r="TB18" s="97" t="str">
        <f>国分寺市!CS55</f>
        <v>-</v>
      </c>
      <c r="TC18" s="97" t="str">
        <f>国分寺市!CS56</f>
        <v>-</v>
      </c>
      <c r="TD18" s="97">
        <f>国分寺市!CS57</f>
        <v>-0.6</v>
      </c>
      <c r="TE18" s="97" t="str">
        <f>国分寺市!CS58</f>
        <v>-</v>
      </c>
      <c r="TF18" s="95">
        <f>国分寺市!CS59</f>
        <v>5336572</v>
      </c>
      <c r="TG18" s="95">
        <f>IF(国分寺市!CS60="-",0,国分寺市!CS60)</f>
        <v>2858</v>
      </c>
      <c r="TH18" s="95">
        <f>国分寺市!CS61</f>
        <v>5973769</v>
      </c>
      <c r="TI18" s="95">
        <f>国分寺市!CS62</f>
        <v>19947594</v>
      </c>
      <c r="TJ18" s="95">
        <f>国分寺市!CS63</f>
        <v>3786481</v>
      </c>
      <c r="TK18" s="95" t="str">
        <f>国分寺市!CS64</f>
        <v>-</v>
      </c>
      <c r="TL18" s="95">
        <f>国分寺市!CS65</f>
        <v>13075986</v>
      </c>
      <c r="TM18" s="95" t="str">
        <f>国分寺市!CS66</f>
        <v>-</v>
      </c>
      <c r="TN18" s="95">
        <f>国分寺市!CS67</f>
        <v>42000</v>
      </c>
      <c r="TO18" s="95" t="str">
        <f>国分寺市!CS68</f>
        <v>-</v>
      </c>
      <c r="TP18" s="95">
        <f>国分寺市!DA48</f>
        <v>18279270</v>
      </c>
      <c r="TQ18" s="95">
        <f>国分寺市!DA49</f>
        <v>17814592</v>
      </c>
      <c r="TR18" s="95">
        <f>国分寺市!DA50</f>
        <v>23774308</v>
      </c>
      <c r="TS18" s="95">
        <f>国分寺市!DA51</f>
        <v>23774308</v>
      </c>
      <c r="TT18" s="97">
        <f>国分寺市!DA52</f>
        <v>1.01</v>
      </c>
      <c r="TU18" s="97">
        <f>国分寺市!DA53</f>
        <v>3.6</v>
      </c>
      <c r="TV18" s="97">
        <f>国分寺市!DA54</f>
        <v>6.3</v>
      </c>
      <c r="TW18" s="97" t="str">
        <f>国分寺市!DA55</f>
        <v>-</v>
      </c>
      <c r="TX18" s="97" t="str">
        <f>国分寺市!DA56</f>
        <v>-</v>
      </c>
      <c r="TY18" s="97">
        <f>国分寺市!DA57</f>
        <v>-1.4</v>
      </c>
      <c r="TZ18" s="97" t="str">
        <f>国分寺市!DA58</f>
        <v>-</v>
      </c>
      <c r="UA18" s="95">
        <f>国分寺市!DA59</f>
        <v>1588659</v>
      </c>
      <c r="UB18" s="95">
        <f>IF(国分寺市!DA60="-",0,国分寺市!DA60)</f>
        <v>2858</v>
      </c>
      <c r="UC18" s="95">
        <f>国分寺市!DA61</f>
        <v>2809101</v>
      </c>
      <c r="UD18" s="95">
        <f>国分寺市!DA62</f>
        <v>20394544</v>
      </c>
      <c r="UE18" s="95">
        <f>国分寺市!DA63</f>
        <v>2110780</v>
      </c>
      <c r="UF18" s="95" t="str">
        <f>国分寺市!DA64</f>
        <v>-</v>
      </c>
      <c r="UG18" s="95">
        <f>国分寺市!DA65</f>
        <v>5544559</v>
      </c>
      <c r="UH18" s="95" t="str">
        <f>国分寺市!DA66</f>
        <v>-</v>
      </c>
      <c r="UI18" s="95">
        <f>国分寺市!DA67</f>
        <v>30000</v>
      </c>
      <c r="UJ18" s="95" t="str">
        <f>国分寺市!DA68</f>
        <v>-</v>
      </c>
      <c r="UK18" s="97">
        <f>国分寺市!CS69</f>
        <v>99.5</v>
      </c>
      <c r="UL18" s="97">
        <f>国分寺市!CS71</f>
        <v>99.4</v>
      </c>
      <c r="UM18" s="97">
        <f>国分寺市!CS72</f>
        <v>99.7</v>
      </c>
      <c r="UN18" s="97">
        <f>国分寺市!CW69</f>
        <v>98.5</v>
      </c>
      <c r="UO18" s="97">
        <f>国分寺市!CW71</f>
        <v>97.9</v>
      </c>
      <c r="UP18" s="97">
        <f>国分寺市!CW72</f>
        <v>99.1</v>
      </c>
      <c r="UQ18" s="97">
        <f>国分寺市!DA69</f>
        <v>99.4</v>
      </c>
      <c r="UR18" s="97">
        <f>国分寺市!DA71</f>
        <v>99.2</v>
      </c>
      <c r="US18" s="98">
        <f>国分寺市!DA72</f>
        <v>99.5</v>
      </c>
      <c r="UT18" s="97">
        <f>国分寺市!DE69</f>
        <v>98.2</v>
      </c>
      <c r="UU18" s="97">
        <f>国分寺市!DE71</f>
        <v>97.6</v>
      </c>
      <c r="UV18" s="97">
        <f>国分寺市!DE72</f>
        <v>98.8</v>
      </c>
      <c r="UW18" s="286" t="str">
        <f>国分寺市!M16</f>
        <v>-</v>
      </c>
      <c r="UX18" s="287" t="str">
        <f>国分寺市!U16</f>
        <v>-</v>
      </c>
      <c r="UY18" s="286" t="str">
        <f>国分寺市!Y16</f>
        <v>-</v>
      </c>
      <c r="UZ18" s="287" t="str">
        <f>国分寺市!AG16</f>
        <v>-</v>
      </c>
      <c r="VA18" s="286" t="str">
        <f>国分寺市!M17</f>
        <v>-</v>
      </c>
      <c r="VB18" s="287" t="str">
        <f>国分寺市!U17</f>
        <v>-</v>
      </c>
      <c r="VC18" s="286" t="str">
        <f>国分寺市!Y17</f>
        <v>-</v>
      </c>
      <c r="VD18" s="287" t="str">
        <f>国分寺市!AG17</f>
        <v>-</v>
      </c>
    </row>
    <row r="19" spans="1:576" s="95" customFormat="1" ht="11.25">
      <c r="A19" s="109" t="str">
        <f>国立市!CK7</f>
        <v>国立市</v>
      </c>
      <c r="B19" s="110" t="s">
        <v>240</v>
      </c>
      <c r="C19" s="111" t="str">
        <f t="shared" si="0"/>
        <v>=国立市!ｃｓ51</v>
      </c>
      <c r="D19" s="95">
        <f>国立市!AC2</f>
        <v>73655</v>
      </c>
      <c r="E19" s="95">
        <f>国立市!AC3</f>
        <v>75510</v>
      </c>
      <c r="F19" s="125">
        <f t="shared" si="1"/>
        <v>-2.4566282611574675E-2</v>
      </c>
      <c r="G19" s="98">
        <f>国立市!AC5</f>
        <v>8.15</v>
      </c>
      <c r="H19" s="95">
        <f>国立市!AC6</f>
        <v>9037</v>
      </c>
      <c r="I19" s="96">
        <f>国立市!AP4</f>
        <v>75723</v>
      </c>
      <c r="J19" s="96">
        <f>国立市!AP5</f>
        <v>75452</v>
      </c>
      <c r="K19" s="125">
        <f t="shared" si="2"/>
        <v>3.5916874304193769E-3</v>
      </c>
      <c r="L19" s="96">
        <f>国立市!AX4</f>
        <v>74139</v>
      </c>
      <c r="M19" s="96">
        <f>国立市!AX5</f>
        <v>73943</v>
      </c>
      <c r="N19" s="125">
        <f t="shared" si="3"/>
        <v>2.6506903966567741E-3</v>
      </c>
      <c r="O19" s="95">
        <f>国立市!BJ6</f>
        <v>217</v>
      </c>
      <c r="P19" s="97">
        <f>国立市!BJ7</f>
        <v>0.7</v>
      </c>
      <c r="Q19" s="95">
        <f>国立市!BJ8</f>
        <v>4840</v>
      </c>
      <c r="R19" s="97">
        <f>国立市!BJ9</f>
        <v>16.2</v>
      </c>
      <c r="S19" s="95">
        <f>国立市!BJ10</f>
        <v>24821</v>
      </c>
      <c r="T19" s="97">
        <f>国立市!BJ11</f>
        <v>83.1</v>
      </c>
      <c r="U19" s="95">
        <f>国立市!BQ6</f>
        <v>197</v>
      </c>
      <c r="V19" s="97">
        <f>国立市!BQ7</f>
        <v>0.7</v>
      </c>
      <c r="W19" s="95">
        <f>国立市!BQ8</f>
        <v>4639</v>
      </c>
      <c r="X19" s="97">
        <f>国立市!BQ9</f>
        <v>15.9</v>
      </c>
      <c r="Y19" s="95">
        <f>国立市!BQ10</f>
        <v>24338</v>
      </c>
      <c r="Z19" s="97">
        <f>国立市!BQ11</f>
        <v>83.4</v>
      </c>
      <c r="AA19" s="95" t="str">
        <f>国立市!BZ5</f>
        <v>13</v>
      </c>
      <c r="AB19" s="95" t="str">
        <f>国立市!BZ7</f>
        <v>東京都</v>
      </c>
      <c r="AC19" s="95" t="str">
        <f>国立市!CK5</f>
        <v>2152</v>
      </c>
      <c r="AD19" s="95" t="str">
        <f>国立市!CK7</f>
        <v>国立市</v>
      </c>
      <c r="AE19" s="95" t="str">
        <f>国立市!DB2</f>
        <v>Ⅱ－３</v>
      </c>
      <c r="AF19" s="99">
        <f>国立市!DB5</f>
        <v>43505</v>
      </c>
      <c r="AG19" s="95">
        <f>国立市!M11</f>
        <v>14963243</v>
      </c>
      <c r="AH19" s="97">
        <f>国立市!U11</f>
        <v>50</v>
      </c>
      <c r="AI19" s="95">
        <f>国立市!Y11</f>
        <v>13701279</v>
      </c>
      <c r="AJ19" s="97">
        <f>国立市!AG11</f>
        <v>85.4</v>
      </c>
      <c r="AK19" s="95">
        <f>国立市!M12</f>
        <v>114275</v>
      </c>
      <c r="AL19" s="97">
        <f>国立市!U12</f>
        <v>0.4</v>
      </c>
      <c r="AM19" s="95">
        <f>国立市!Y12</f>
        <v>114275</v>
      </c>
      <c r="AN19" s="97">
        <f>国立市!AG12</f>
        <v>0.7</v>
      </c>
      <c r="AO19" s="95">
        <f>国立市!M13</f>
        <v>29612</v>
      </c>
      <c r="AP19" s="97">
        <f>国立市!U13</f>
        <v>0.1</v>
      </c>
      <c r="AQ19" s="95">
        <f>国立市!Y13</f>
        <v>29612</v>
      </c>
      <c r="AR19" s="97">
        <f>国立市!AG13</f>
        <v>0.2</v>
      </c>
      <c r="AS19" s="95">
        <f>国立市!M14</f>
        <v>121862</v>
      </c>
      <c r="AT19" s="97">
        <f>国立市!U14</f>
        <v>0.4</v>
      </c>
      <c r="AU19" s="95">
        <f>国立市!Y14</f>
        <v>121862</v>
      </c>
      <c r="AV19" s="97">
        <f>国立市!AG14</f>
        <v>0.8</v>
      </c>
      <c r="AW19" s="95">
        <f>国立市!M15</f>
        <v>121924</v>
      </c>
      <c r="AX19" s="97">
        <f>国立市!U15</f>
        <v>0.4</v>
      </c>
      <c r="AY19" s="95">
        <f>国立市!Y15</f>
        <v>121924</v>
      </c>
      <c r="AZ19" s="97">
        <f>国立市!AG15</f>
        <v>0.8</v>
      </c>
      <c r="BA19" s="95">
        <f>国立市!M18</f>
        <v>1529465</v>
      </c>
      <c r="BB19" s="97">
        <f>国立市!U18</f>
        <v>5.0999999999999996</v>
      </c>
      <c r="BC19" s="95">
        <f>国立市!Y18</f>
        <v>1529465</v>
      </c>
      <c r="BD19" s="97">
        <f>国立市!AG18</f>
        <v>9.5</v>
      </c>
      <c r="BE19" s="95" t="str">
        <f>国立市!M19</f>
        <v>-</v>
      </c>
      <c r="BF19" s="97" t="str">
        <f>国立市!U19</f>
        <v>-</v>
      </c>
      <c r="BG19" s="95" t="str">
        <f>国立市!Y19</f>
        <v>-</v>
      </c>
      <c r="BH19" s="97" t="str">
        <f>国立市!AG19</f>
        <v>-</v>
      </c>
      <c r="BI19" s="95" t="str">
        <f>国立市!M20</f>
        <v>-</v>
      </c>
      <c r="BJ19" s="97" t="str">
        <f>国立市!U20</f>
        <v>-</v>
      </c>
      <c r="BK19" s="95" t="str">
        <f>国立市!Y20</f>
        <v>-</v>
      </c>
      <c r="BL19" s="97" t="str">
        <f>国立市!AG20</f>
        <v>-</v>
      </c>
      <c r="BM19" s="95">
        <f>国立市!M21</f>
        <v>65557</v>
      </c>
      <c r="BN19" s="97">
        <f>国立市!U21</f>
        <v>0.2</v>
      </c>
      <c r="BO19" s="95">
        <f>国立市!Y21</f>
        <v>65557</v>
      </c>
      <c r="BP19" s="97">
        <f>国立市!AG21</f>
        <v>0.4</v>
      </c>
      <c r="BQ19" s="95" t="str">
        <f>国立市!M20</f>
        <v>-</v>
      </c>
      <c r="BR19" s="97" t="str">
        <f>国立市!U20</f>
        <v>-</v>
      </c>
      <c r="BS19" s="95" t="str">
        <f>国立市!Y20</f>
        <v>-</v>
      </c>
      <c r="BT19" s="97" t="str">
        <f>国立市!AG20</f>
        <v>-</v>
      </c>
      <c r="BU19" s="95">
        <f>国立市!M23</f>
        <v>46067</v>
      </c>
      <c r="BV19" s="97">
        <f>国立市!U21</f>
        <v>0.2</v>
      </c>
      <c r="BW19" s="95">
        <f>国立市!Y21</f>
        <v>65557</v>
      </c>
      <c r="BX19" s="97">
        <f>国立市!AG21</f>
        <v>0.4</v>
      </c>
      <c r="BY19" s="95">
        <f>国立市!M24</f>
        <v>74390</v>
      </c>
      <c r="BZ19" s="97">
        <f>国立市!U24</f>
        <v>0.2</v>
      </c>
      <c r="CA19" s="95" t="str">
        <f>国立市!Y24</f>
        <v>-</v>
      </c>
      <c r="CB19" s="97" t="str">
        <f>国立市!AG24</f>
        <v>-</v>
      </c>
      <c r="CC19" s="95" t="str">
        <f>国立市!M25</f>
        <v>-</v>
      </c>
      <c r="CD19" s="97" t="str">
        <f>国立市!U25</f>
        <v>-</v>
      </c>
      <c r="CE19" s="95" t="str">
        <f>国立市!Y25</f>
        <v>-</v>
      </c>
      <c r="CF19" s="97" t="str">
        <f>国立市!AG25</f>
        <v>-</v>
      </c>
      <c r="CG19" s="95">
        <f>国立市!M26</f>
        <v>74390</v>
      </c>
      <c r="CH19" s="97">
        <f>国立市!U26</f>
        <v>0.2</v>
      </c>
      <c r="CI19" s="95" t="str">
        <f>国立市!Y26</f>
        <v>-</v>
      </c>
      <c r="CJ19" s="97" t="str">
        <f>国立市!AG26</f>
        <v>-</v>
      </c>
      <c r="CK19" s="95" t="str">
        <f>国立市!M27</f>
        <v>-</v>
      </c>
      <c r="CL19" s="97" t="str">
        <f>国立市!U27</f>
        <v>-</v>
      </c>
      <c r="CM19" s="95" t="str">
        <f>国立市!Y27</f>
        <v>-</v>
      </c>
      <c r="CN19" s="97" t="str">
        <f>国立市!AG27</f>
        <v>-</v>
      </c>
      <c r="CO19" s="95">
        <f>国立市!M28</f>
        <v>17066395</v>
      </c>
      <c r="CP19" s="97">
        <f>国立市!U28</f>
        <v>57</v>
      </c>
      <c r="CQ19" s="95">
        <f>国立市!Y28</f>
        <v>15730041</v>
      </c>
      <c r="CR19" s="97">
        <f>国立市!AG28</f>
        <v>98.1</v>
      </c>
      <c r="CS19" s="95">
        <f>国立市!M29</f>
        <v>9191</v>
      </c>
      <c r="CT19" s="97">
        <f>国立市!U29</f>
        <v>0</v>
      </c>
      <c r="CU19" s="95">
        <f>国立市!Y29</f>
        <v>9191</v>
      </c>
      <c r="CV19" s="97">
        <f>国立市!AG29</f>
        <v>0.1</v>
      </c>
      <c r="CW19" s="95">
        <f>国立市!M30</f>
        <v>274508</v>
      </c>
      <c r="CX19" s="97">
        <f>国立市!U30</f>
        <v>0.9</v>
      </c>
      <c r="CY19" s="95" t="str">
        <f>国立市!Y30</f>
        <v>-</v>
      </c>
      <c r="CZ19" s="97" t="str">
        <f>国立市!AG30</f>
        <v>-</v>
      </c>
      <c r="DA19" s="95">
        <f>国立市!M31</f>
        <v>427515</v>
      </c>
      <c r="DB19" s="97">
        <f>国立市!U31</f>
        <v>1.4</v>
      </c>
      <c r="DC19" s="95">
        <f>国立市!Y31</f>
        <v>179439</v>
      </c>
      <c r="DD19" s="97">
        <f>国立市!AG31</f>
        <v>1.1000000000000001</v>
      </c>
      <c r="DE19" s="95">
        <f>国立市!M32</f>
        <v>375878</v>
      </c>
      <c r="DF19" s="97">
        <f>国立市!U32</f>
        <v>1.3</v>
      </c>
      <c r="DG19" s="95" t="str">
        <f>国立市!Y32</f>
        <v>-</v>
      </c>
      <c r="DH19" s="97" t="str">
        <f>国立市!AG32</f>
        <v>-</v>
      </c>
      <c r="DI19" s="95">
        <f>国立市!M33</f>
        <v>4815012</v>
      </c>
      <c r="DJ19" s="97">
        <f>国立市!U33</f>
        <v>16.100000000000001</v>
      </c>
      <c r="DK19" s="95" t="str">
        <f>国立市!Y33</f>
        <v>-</v>
      </c>
      <c r="DL19" s="97" t="str">
        <f>国立市!AG33</f>
        <v>-</v>
      </c>
      <c r="DM19" s="95" t="str">
        <f>国立市!M34</f>
        <v>-</v>
      </c>
      <c r="DN19" s="97" t="str">
        <f>国立市!U34</f>
        <v>-</v>
      </c>
      <c r="DO19" s="95" t="str">
        <f>国立市!Y34</f>
        <v>-</v>
      </c>
      <c r="DP19" s="97" t="str">
        <f>国立市!AG34</f>
        <v>-</v>
      </c>
      <c r="DQ19" s="95">
        <f>国立市!M35</f>
        <v>0</v>
      </c>
      <c r="DR19" s="97">
        <f>国立市!U35</f>
        <v>0</v>
      </c>
      <c r="DS19" s="95">
        <f>国立市!Y35</f>
        <v>0</v>
      </c>
      <c r="DT19" s="97">
        <f>国立市!AG35</f>
        <v>0</v>
      </c>
      <c r="DU19" s="95">
        <f>国立市!M36</f>
        <v>4345847</v>
      </c>
      <c r="DV19" s="97">
        <f>国立市!U36</f>
        <v>14.5</v>
      </c>
      <c r="DW19" s="95" t="str">
        <f>国立市!Y36</f>
        <v>-</v>
      </c>
      <c r="DX19" s="97" t="str">
        <f>国立市!AG36</f>
        <v>-</v>
      </c>
      <c r="DY19" s="95">
        <f>国立市!M37</f>
        <v>138161</v>
      </c>
      <c r="DZ19" s="97">
        <f>国立市!U37</f>
        <v>0.5</v>
      </c>
      <c r="EA19" s="95">
        <f>国立市!Y37</f>
        <v>113852</v>
      </c>
      <c r="EB19" s="97">
        <f>国立市!AG37</f>
        <v>0.7</v>
      </c>
      <c r="EC19" s="95">
        <f>国立市!M38</f>
        <v>96633</v>
      </c>
      <c r="ED19" s="97">
        <f>国立市!U38</f>
        <v>0.3</v>
      </c>
      <c r="EE19" s="95" t="str">
        <f>国立市!Y38</f>
        <v>-</v>
      </c>
      <c r="EF19" s="97" t="str">
        <f>国立市!AG38</f>
        <v>-</v>
      </c>
      <c r="EG19" s="95">
        <f>国立市!M39</f>
        <v>283447</v>
      </c>
      <c r="EH19" s="97">
        <f>国立市!U39</f>
        <v>0.9</v>
      </c>
      <c r="EI19" s="95" t="str">
        <f>国立市!Y39</f>
        <v>-</v>
      </c>
      <c r="EJ19" s="97" t="str">
        <f>国立市!AG39</f>
        <v>-</v>
      </c>
      <c r="EK19" s="95">
        <f>国立市!M40</f>
        <v>761563</v>
      </c>
      <c r="EL19" s="97">
        <f>国立市!U40</f>
        <v>2.5</v>
      </c>
      <c r="EM19" s="95" t="str">
        <f>国立市!Y40</f>
        <v>-</v>
      </c>
      <c r="EN19" s="97" t="str">
        <f>国立市!AG40</f>
        <v>-</v>
      </c>
      <c r="EO19" s="95">
        <f>国立市!M41</f>
        <v>388924</v>
      </c>
      <c r="EP19" s="97">
        <f>国立市!U41</f>
        <v>1.3</v>
      </c>
      <c r="EQ19" s="95">
        <f>国立市!Y41</f>
        <v>4352</v>
      </c>
      <c r="ER19" s="97">
        <f>国立市!AG41</f>
        <v>0</v>
      </c>
      <c r="ES19" s="95">
        <f>国立市!M42</f>
        <v>959900</v>
      </c>
      <c r="ET19" s="97">
        <f>国立市!U42</f>
        <v>3.2</v>
      </c>
      <c r="EU19" s="95" t="str">
        <f>国立市!Y42</f>
        <v>-</v>
      </c>
      <c r="EV19" s="97" t="str">
        <f>国立市!AG42</f>
        <v>-</v>
      </c>
      <c r="EW19" s="95" t="str">
        <f>国立市!M43</f>
        <v>-</v>
      </c>
      <c r="EX19" s="97" t="str">
        <f>国立市!U43</f>
        <v>-</v>
      </c>
      <c r="EY19" s="95" t="str">
        <f>国立市!Y43</f>
        <v>-</v>
      </c>
      <c r="EZ19" s="97" t="str">
        <f>国立市!AG43</f>
        <v>-</v>
      </c>
      <c r="FA19" s="95" t="str">
        <f>国立市!M44</f>
        <v>-</v>
      </c>
      <c r="FB19" s="97" t="str">
        <f>国立市!U44</f>
        <v>-</v>
      </c>
      <c r="FC19" s="95" t="str">
        <f>国立市!Y44</f>
        <v>-</v>
      </c>
      <c r="FD19" s="97" t="str">
        <f>国立市!AG44</f>
        <v>-</v>
      </c>
      <c r="FE19" s="95">
        <f>国立市!M45</f>
        <v>29942974</v>
      </c>
      <c r="FF19" s="97">
        <f>国立市!U45</f>
        <v>100</v>
      </c>
      <c r="FG19" s="95">
        <f>国立市!Y45</f>
        <v>16036875</v>
      </c>
      <c r="FH19" s="97">
        <f>国立市!AG45</f>
        <v>100</v>
      </c>
      <c r="FI19" s="95">
        <f>国立市!AW16</f>
        <v>13701279</v>
      </c>
      <c r="FJ19" s="97">
        <f>国立市!BF16</f>
        <v>91.6</v>
      </c>
      <c r="FK19" s="95">
        <f>国立市!BJ16</f>
        <v>41398</v>
      </c>
      <c r="FL19" s="95">
        <f>国立市!AW17</f>
        <v>13701279</v>
      </c>
      <c r="FM19" s="97">
        <f>国立市!BF17</f>
        <v>91.6</v>
      </c>
      <c r="FN19" s="95">
        <f>国立市!BJ17</f>
        <v>41398</v>
      </c>
      <c r="FO19" s="95">
        <f>国立市!AW18</f>
        <v>7521579</v>
      </c>
      <c r="FP19" s="97">
        <f>国立市!BF18</f>
        <v>50.3</v>
      </c>
      <c r="FQ19" s="95">
        <f>国立市!BJ18</f>
        <v>41398</v>
      </c>
      <c r="FR19" s="95">
        <f>国立市!AW19</f>
        <v>135832</v>
      </c>
      <c r="FS19" s="97">
        <f>国立市!BF19</f>
        <v>0.9</v>
      </c>
      <c r="FT19" s="95" t="str">
        <f>国立市!BJ19</f>
        <v>-</v>
      </c>
      <c r="FU19" s="95">
        <f>国立市!AW20</f>
        <v>6816171</v>
      </c>
      <c r="FV19" s="97">
        <f>国立市!BF20</f>
        <v>45.6</v>
      </c>
      <c r="FW19" s="95" t="str">
        <f>国立市!BJ20</f>
        <v>-</v>
      </c>
      <c r="FX19" s="95">
        <f>国立市!AW21</f>
        <v>234529</v>
      </c>
      <c r="FY19" s="97">
        <f>国立市!BF21</f>
        <v>1.6</v>
      </c>
      <c r="FZ19" s="95" t="str">
        <f>国立市!BJ21</f>
        <v>-</v>
      </c>
      <c r="GA19" s="95">
        <f>国立市!AW22</f>
        <v>335047</v>
      </c>
      <c r="GB19" s="97">
        <f>国立市!BF22</f>
        <v>2.2000000000000002</v>
      </c>
      <c r="GC19" s="95">
        <f>国立市!BJ22</f>
        <v>41398</v>
      </c>
      <c r="GD19" s="95">
        <f>国立市!AW23</f>
        <v>5742300</v>
      </c>
      <c r="GE19" s="97">
        <f>国立市!BF23</f>
        <v>38.4</v>
      </c>
      <c r="GF19" s="95" t="str">
        <f>国立市!BJ23</f>
        <v>-</v>
      </c>
      <c r="GG19" s="95">
        <f>国立市!AW24</f>
        <v>5551142</v>
      </c>
      <c r="GH19" s="97">
        <f>国立市!BF24</f>
        <v>37.1</v>
      </c>
      <c r="GI19" s="95" t="str">
        <f>国立市!BJ24</f>
        <v>-</v>
      </c>
      <c r="GJ19" s="95">
        <f>国立市!AW25</f>
        <v>44539</v>
      </c>
      <c r="GK19" s="97">
        <f>国立市!BF25</f>
        <v>0.3</v>
      </c>
      <c r="GL19" s="95" t="str">
        <f>国立市!BJ25</f>
        <v>-</v>
      </c>
      <c r="GM19" s="95">
        <f>国立市!AW26</f>
        <v>392861</v>
      </c>
      <c r="GN19" s="97">
        <f>国立市!BF26</f>
        <v>2.6</v>
      </c>
      <c r="GO19" s="95" t="str">
        <f>国立市!BJ26</f>
        <v>-</v>
      </c>
      <c r="GP19" s="95" t="str">
        <f>国立市!AW27</f>
        <v>-</v>
      </c>
      <c r="GQ19" s="97" t="str">
        <f>国立市!BF27</f>
        <v>-</v>
      </c>
      <c r="GR19" s="95" t="str">
        <f>国立市!BJ27</f>
        <v>-</v>
      </c>
      <c r="GS19" s="95" t="str">
        <f>国立市!AW28</f>
        <v>-</v>
      </c>
      <c r="GT19" s="97" t="str">
        <f>国立市!BF28</f>
        <v>-</v>
      </c>
      <c r="GU19" s="95" t="str">
        <f>国立市!BJ28</f>
        <v>-</v>
      </c>
      <c r="GV19" s="95" t="str">
        <f>国立市!AW29</f>
        <v>-</v>
      </c>
      <c r="GW19" s="97" t="str">
        <f>国立市!BF29</f>
        <v>-</v>
      </c>
      <c r="GX19" s="95" t="str">
        <f>国立市!BJ29</f>
        <v>-</v>
      </c>
      <c r="GY19" s="95">
        <f>国立市!AW30</f>
        <v>1261964</v>
      </c>
      <c r="GZ19" s="97">
        <f>国立市!BF30</f>
        <v>8.4</v>
      </c>
      <c r="HA19" s="95" t="str">
        <f>国立市!BJ30</f>
        <v>-</v>
      </c>
      <c r="HB19" s="95">
        <f>国立市!AW31</f>
        <v>1261964</v>
      </c>
      <c r="HC19" s="97">
        <f>国立市!BF31</f>
        <v>8.4</v>
      </c>
      <c r="HD19" s="95" t="str">
        <f>国立市!BJ31</f>
        <v>-</v>
      </c>
      <c r="HE19" s="95" t="str">
        <f>国立市!AW32</f>
        <v>-</v>
      </c>
      <c r="HF19" s="97" t="str">
        <f>国立市!BF32</f>
        <v>-</v>
      </c>
      <c r="HG19" s="95" t="str">
        <f>国立市!BJ32</f>
        <v>-</v>
      </c>
      <c r="HH19" s="95" t="str">
        <f>国立市!AW33</f>
        <v>-</v>
      </c>
      <c r="HI19" s="97" t="str">
        <f>国立市!BF33</f>
        <v>-</v>
      </c>
      <c r="HJ19" s="95" t="str">
        <f>国立市!BJ33</f>
        <v>-</v>
      </c>
      <c r="HK19" s="95">
        <f>国立市!AW34</f>
        <v>1261964</v>
      </c>
      <c r="HL19" s="97">
        <f>国立市!BF34</f>
        <v>8.4</v>
      </c>
      <c r="HM19" s="95" t="str">
        <f>国立市!BJ34</f>
        <v>-</v>
      </c>
      <c r="HN19" s="95" t="str">
        <f>国立市!AW35</f>
        <v>-</v>
      </c>
      <c r="HO19" s="97" t="str">
        <f>国立市!BF35</f>
        <v>-</v>
      </c>
      <c r="HP19" s="95" t="str">
        <f>国立市!BJ35</f>
        <v>-</v>
      </c>
      <c r="HQ19" s="95" t="str">
        <f>国立市!AW36</f>
        <v>-</v>
      </c>
      <c r="HR19" s="97" t="str">
        <f>国立市!BF36</f>
        <v>-</v>
      </c>
      <c r="HS19" s="95" t="str">
        <f>国立市!BJ36</f>
        <v>-</v>
      </c>
      <c r="HT19" s="95" t="str">
        <f>国立市!AW37</f>
        <v>-</v>
      </c>
      <c r="HU19" s="97" t="str">
        <f>国立市!BF37</f>
        <v>-</v>
      </c>
      <c r="HV19" s="95" t="str">
        <f>国立市!BJ37</f>
        <v>-</v>
      </c>
      <c r="HW19" s="95">
        <f>国立市!AW38</f>
        <v>14963243</v>
      </c>
      <c r="HX19" s="97">
        <f>国立市!BF38</f>
        <v>100</v>
      </c>
      <c r="HY19" s="95">
        <f>国立市!BJ38</f>
        <v>41398</v>
      </c>
      <c r="HZ19" s="95" t="str">
        <f>国立市!BV14</f>
        <v>×</v>
      </c>
      <c r="IA19" s="95" t="str">
        <f>国立市!BV15</f>
        <v>×</v>
      </c>
      <c r="IB19" s="95" t="str">
        <f>国立市!BV16</f>
        <v>×</v>
      </c>
      <c r="IC19" s="95" t="str">
        <f>国立市!BV17</f>
        <v>×</v>
      </c>
      <c r="ID19" s="95" t="str">
        <f>国立市!BV18</f>
        <v>×</v>
      </c>
      <c r="IE19" s="95" t="str">
        <f>国立市!BV19</f>
        <v>×</v>
      </c>
      <c r="IF19" s="95" t="str">
        <f>国立市!BV20</f>
        <v>×</v>
      </c>
      <c r="IG19" s="95" t="str">
        <f>国立市!BV21</f>
        <v>×</v>
      </c>
      <c r="IH19" s="95" t="str">
        <f>国立市!BV22</f>
        <v>×</v>
      </c>
      <c r="II19" s="95" t="str">
        <f>国立市!BV23</f>
        <v>×</v>
      </c>
      <c r="IJ19" s="95" t="str">
        <f>国立市!BV24</f>
        <v>○</v>
      </c>
      <c r="IK19" s="95" t="str">
        <f>国立市!BV25</f>
        <v>○</v>
      </c>
      <c r="IL19" s="105">
        <f>国立市!CO11</f>
        <v>29942974</v>
      </c>
      <c r="IM19" s="105">
        <f>国立市!CY11</f>
        <v>30038366</v>
      </c>
      <c r="IN19" s="105">
        <f>国立市!CO12</f>
        <v>29364335</v>
      </c>
      <c r="IO19" s="105">
        <f>国立市!CY12</f>
        <v>29276803</v>
      </c>
      <c r="IP19" s="105">
        <f>国立市!CO13</f>
        <v>578639</v>
      </c>
      <c r="IQ19" s="105">
        <f>国立市!CY13</f>
        <v>761563</v>
      </c>
      <c r="IR19" s="105">
        <f>国立市!CO14</f>
        <v>34052</v>
      </c>
      <c r="IS19" s="105">
        <f>国立市!CY14</f>
        <v>191881</v>
      </c>
      <c r="IT19" s="105">
        <f>国立市!CO15</f>
        <v>544587</v>
      </c>
      <c r="IU19" s="105">
        <f>国立市!CY15</f>
        <v>569682</v>
      </c>
      <c r="IV19" s="105">
        <f>国立市!CO16</f>
        <v>-25095</v>
      </c>
      <c r="IW19" s="105">
        <f>国立市!CY16</f>
        <v>114031</v>
      </c>
      <c r="IX19" s="105">
        <f>国立市!CO17</f>
        <v>337825</v>
      </c>
      <c r="IY19" s="105">
        <f>国立市!CY17</f>
        <v>231887</v>
      </c>
      <c r="IZ19" s="105">
        <f>国立市!CO18</f>
        <v>135269</v>
      </c>
      <c r="JA19" s="105" t="str">
        <f>国立市!CY18</f>
        <v>-</v>
      </c>
      <c r="JB19" s="105" t="str">
        <f>国立市!CO19</f>
        <v>-</v>
      </c>
      <c r="JC19" s="105" t="str">
        <f>国立市!CY19</f>
        <v>-</v>
      </c>
      <c r="JD19" s="105">
        <f>国立市!CO20</f>
        <v>447999</v>
      </c>
      <c r="JE19" s="105">
        <f>国立市!CY20</f>
        <v>345918</v>
      </c>
      <c r="JF19" s="95">
        <f>国立市!CO23</f>
        <v>443</v>
      </c>
      <c r="JG19" s="95">
        <f>国立市!CT23</f>
        <v>1348492</v>
      </c>
      <c r="JH19" s="95">
        <f>国立市!CZ23</f>
        <v>3044</v>
      </c>
      <c r="JI19" s="95" t="str">
        <f>国立市!CO24</f>
        <v>-</v>
      </c>
      <c r="JJ19" s="95" t="str">
        <f>国立市!CT24</f>
        <v>-</v>
      </c>
      <c r="JK19" s="95" t="str">
        <f>国立市!CZ24</f>
        <v>-</v>
      </c>
      <c r="JL19" s="95">
        <f>国立市!CO25</f>
        <v>10</v>
      </c>
      <c r="JM19" s="95">
        <f>国立市!CT25</f>
        <v>37780</v>
      </c>
      <c r="JN19" s="95">
        <f>国立市!CZ25</f>
        <v>3778</v>
      </c>
      <c r="JO19" s="95">
        <f>国立市!CO26</f>
        <v>2</v>
      </c>
      <c r="JP19" s="95" t="str">
        <f>国立市!CT26</f>
        <v>*</v>
      </c>
      <c r="JQ19" s="95" t="str">
        <f>国立市!CZ26</f>
        <v>*</v>
      </c>
      <c r="JR19" s="95" t="str">
        <f>国立市!CO27</f>
        <v>-</v>
      </c>
      <c r="JS19" s="95" t="str">
        <f>国立市!CT27</f>
        <v>-</v>
      </c>
      <c r="JT19" s="95" t="str">
        <f>国立市!CZ27</f>
        <v>-</v>
      </c>
      <c r="JU19" s="95">
        <f>国立市!CO28</f>
        <v>436</v>
      </c>
      <c r="JV19" s="95">
        <f>国立市!CT28</f>
        <v>1347307</v>
      </c>
      <c r="JW19" s="95">
        <f>国立市!CZ28</f>
        <v>3090</v>
      </c>
      <c r="JX19" s="97">
        <f>国立市!CO29</f>
        <v>101.5</v>
      </c>
      <c r="JY19" s="95" t="str">
        <f>国立市!BV32</f>
        <v>×</v>
      </c>
      <c r="JZ19" s="95" t="str">
        <f>国立市!BV33</f>
        <v>×</v>
      </c>
      <c r="KA19" s="95" t="str">
        <f>国立市!BV34</f>
        <v>×</v>
      </c>
      <c r="KB19" s="95" t="str">
        <f>国立市!BV35</f>
        <v>×</v>
      </c>
      <c r="KC19" s="95" t="str">
        <f>国立市!BV36</f>
        <v>×</v>
      </c>
      <c r="KD19" s="95" t="str">
        <f>国立市!BV37</f>
        <v>×</v>
      </c>
      <c r="KE19" s="95" t="str">
        <f>国立市!BV38</f>
        <v>×</v>
      </c>
      <c r="KF19" s="95" t="str">
        <f>国立市!CC32</f>
        <v>×</v>
      </c>
      <c r="KG19" s="95" t="str">
        <f>国立市!CC33</f>
        <v>○</v>
      </c>
      <c r="KH19" s="95" t="str">
        <f>国立市!CC34</f>
        <v>○</v>
      </c>
      <c r="KI19" s="95" t="str">
        <f>国立市!CC35</f>
        <v>×</v>
      </c>
      <c r="KJ19" s="95" t="str">
        <f>国立市!CC36</f>
        <v>×</v>
      </c>
      <c r="KK19" s="95" t="str">
        <f>国立市!CC37</f>
        <v>×</v>
      </c>
      <c r="KL19" s="95" t="str">
        <f>国立市!CC38</f>
        <v>○</v>
      </c>
      <c r="KM19" s="95">
        <f>国立市!CO32</f>
        <v>1</v>
      </c>
      <c r="KN19" s="95" t="str">
        <f>国立市!CT32</f>
        <v>27.07.01</v>
      </c>
      <c r="KO19" s="95">
        <f>国立市!CZ32</f>
        <v>8075</v>
      </c>
      <c r="KP19" s="95">
        <f>国立市!CO33</f>
        <v>1</v>
      </c>
      <c r="KQ19" s="95" t="str">
        <f>国立市!CT33</f>
        <v>27.07.01</v>
      </c>
      <c r="KR19" s="95">
        <f>国立市!CZ33</f>
        <v>7580</v>
      </c>
      <c r="KS19" s="95">
        <f>国立市!CO34</f>
        <v>1</v>
      </c>
      <c r="KT19" s="95" t="str">
        <f>国立市!CT34</f>
        <v>27.07.01</v>
      </c>
      <c r="KU19" s="95">
        <f>国立市!CZ34</f>
        <v>7200</v>
      </c>
      <c r="KV19" s="95">
        <f>国立市!CO35</f>
        <v>1</v>
      </c>
      <c r="KW19" s="95" t="str">
        <f>国立市!CT35</f>
        <v xml:space="preserve"> 8.12.01</v>
      </c>
      <c r="KX19" s="95">
        <f>国立市!CZ35</f>
        <v>5750</v>
      </c>
      <c r="KY19" s="95">
        <f>国立市!CO36</f>
        <v>1</v>
      </c>
      <c r="KZ19" s="95" t="str">
        <f>国立市!CT36</f>
        <v xml:space="preserve"> 8.12.01</v>
      </c>
      <c r="LA19" s="95">
        <f>国立市!CZ36</f>
        <v>5150</v>
      </c>
      <c r="LB19" s="95">
        <f>国立市!CO37</f>
        <v>20</v>
      </c>
      <c r="LC19" s="95" t="str">
        <f>国立市!CT37</f>
        <v xml:space="preserve"> 8.12.01</v>
      </c>
      <c r="LD19" s="95">
        <f>国立市!CZ37</f>
        <v>4900</v>
      </c>
      <c r="LE19" s="95">
        <f>国立市!M49</f>
        <v>5179345</v>
      </c>
      <c r="LF19" s="95">
        <f>国立市!M50</f>
        <v>2851561</v>
      </c>
      <c r="LG19" s="95">
        <f>国立市!M51</f>
        <v>9030668</v>
      </c>
      <c r="LH19" s="95">
        <f>国立市!M52</f>
        <v>1767480</v>
      </c>
      <c r="LI19" s="95">
        <f>国立市!M53</f>
        <v>1666445</v>
      </c>
      <c r="LJ19" s="95">
        <f>国立市!M54</f>
        <v>100998</v>
      </c>
      <c r="LK19" s="95">
        <f>国立市!M55</f>
        <v>37</v>
      </c>
      <c r="LL19" s="95">
        <f>国立市!M56</f>
        <v>15977493</v>
      </c>
      <c r="LM19" s="95">
        <f>国立市!M57</f>
        <v>3999678</v>
      </c>
      <c r="LN19" s="95">
        <f>国立市!M58</f>
        <v>134412</v>
      </c>
      <c r="LO19" s="95">
        <f>国立市!M59</f>
        <v>2755726</v>
      </c>
      <c r="LP19" s="95">
        <f>国立市!M60</f>
        <v>466712</v>
      </c>
      <c r="LQ19" s="95">
        <f>国立市!M61</f>
        <v>3527958</v>
      </c>
      <c r="LR19" s="95">
        <f>国立市!M62</f>
        <v>698872</v>
      </c>
      <c r="LS19" s="95">
        <f>国立市!M63</f>
        <v>25000</v>
      </c>
      <c r="LT19" s="95" t="str">
        <f>国立市!M64</f>
        <v>-</v>
      </c>
      <c r="LU19" s="95">
        <f>国立市!M65</f>
        <v>2245196</v>
      </c>
      <c r="LV19" s="95">
        <f>国立市!M66</f>
        <v>69937</v>
      </c>
      <c r="LW19" s="95">
        <f>国立市!M67</f>
        <v>2245196</v>
      </c>
      <c r="LX19" s="95">
        <f>国立市!M68</f>
        <v>402829</v>
      </c>
      <c r="LY19" s="95">
        <f>国立市!M69</f>
        <v>1842367</v>
      </c>
      <c r="LZ19" s="95" t="str">
        <f>国立市!M70</f>
        <v>-</v>
      </c>
      <c r="MA19" s="95" t="str">
        <f>国立市!M71</f>
        <v>-</v>
      </c>
      <c r="MB19" s="95">
        <f>国立市!M72</f>
        <v>29364335</v>
      </c>
      <c r="MC19" s="97">
        <f>国立市!U49</f>
        <v>17.600000000000001</v>
      </c>
      <c r="MD19" s="97">
        <f>国立市!U50</f>
        <v>9.6999999999999993</v>
      </c>
      <c r="ME19" s="97">
        <f>国立市!U51</f>
        <v>30.8</v>
      </c>
      <c r="MF19" s="97">
        <f>国立市!U52</f>
        <v>6</v>
      </c>
      <c r="MG19" s="97">
        <f>国立市!U53</f>
        <v>5.7</v>
      </c>
      <c r="MH19" s="97">
        <f>国立市!U54</f>
        <v>0.3</v>
      </c>
      <c r="MI19" s="97">
        <f>国立市!U55</f>
        <v>0</v>
      </c>
      <c r="MJ19" s="97">
        <f>国立市!U56</f>
        <v>54.4</v>
      </c>
      <c r="MK19" s="97">
        <f>国立市!U57</f>
        <v>13.6</v>
      </c>
      <c r="ML19" s="97">
        <f>国立市!U58</f>
        <v>0.5</v>
      </c>
      <c r="MM19" s="97">
        <f>国立市!U59</f>
        <v>9.4</v>
      </c>
      <c r="MN19" s="97">
        <f>国立市!U60</f>
        <v>1.6</v>
      </c>
      <c r="MO19" s="97">
        <f>国立市!U61</f>
        <v>12</v>
      </c>
      <c r="MP19" s="97">
        <f>国立市!U62</f>
        <v>2.4</v>
      </c>
      <c r="MQ19" s="97">
        <f>国立市!U63</f>
        <v>0.1</v>
      </c>
      <c r="MR19" s="97" t="str">
        <f>国立市!U64</f>
        <v>-</v>
      </c>
      <c r="MS19" s="97">
        <f>国立市!U65</f>
        <v>7.6</v>
      </c>
      <c r="MT19" s="97">
        <f>国立市!U66</f>
        <v>0.2</v>
      </c>
      <c r="MU19" s="97">
        <f>国立市!U67</f>
        <v>7.6</v>
      </c>
      <c r="MV19" s="97">
        <f>国立市!U68</f>
        <v>1.4</v>
      </c>
      <c r="MW19" s="97">
        <f>国立市!U69</f>
        <v>6.3</v>
      </c>
      <c r="MX19" s="97" t="str">
        <f>国立市!U70</f>
        <v>-</v>
      </c>
      <c r="MY19" s="97" t="str">
        <f>国立市!U71</f>
        <v>-</v>
      </c>
      <c r="MZ19" s="97">
        <f>国立市!U72</f>
        <v>100</v>
      </c>
      <c r="NA19" s="95">
        <f>国立市!Y49</f>
        <v>4662475</v>
      </c>
      <c r="NB19" s="95">
        <f>国立市!Y50</f>
        <v>2504719</v>
      </c>
      <c r="NC19" s="95">
        <f>国立市!Y51</f>
        <v>2498786</v>
      </c>
      <c r="ND19" s="95">
        <f>国立市!Y52</f>
        <v>1767480</v>
      </c>
      <c r="NE19" s="95">
        <f>国立市!Y53</f>
        <v>1666445</v>
      </c>
      <c r="NF19" s="95">
        <f>国立市!Y54</f>
        <v>100998</v>
      </c>
      <c r="NG19" s="95">
        <f>国立市!Y55</f>
        <v>37</v>
      </c>
      <c r="NH19" s="95">
        <f>国立市!Y56</f>
        <v>8928741</v>
      </c>
      <c r="NI19" s="95">
        <f>国立市!Y57</f>
        <v>3025461</v>
      </c>
      <c r="NJ19" s="95">
        <f>国立市!Y58</f>
        <v>133304</v>
      </c>
      <c r="NK19" s="95">
        <f>国立市!Y59</f>
        <v>1648004</v>
      </c>
      <c r="NL19" s="95">
        <f>国立市!Y60</f>
        <v>346712</v>
      </c>
      <c r="NM19" s="95">
        <f>国立市!Y61</f>
        <v>3142924</v>
      </c>
      <c r="NN19" s="95">
        <f>国立市!Y62</f>
        <v>653907</v>
      </c>
      <c r="NO19" s="95" t="str">
        <f>国立市!Y63</f>
        <v>-</v>
      </c>
      <c r="NP19" s="95" t="str">
        <f>国立市!Y64</f>
        <v>-</v>
      </c>
      <c r="NQ19" s="95">
        <f>国立市!Y65</f>
        <v>310006</v>
      </c>
      <c r="NR19" s="95">
        <f>国立市!Y66</f>
        <v>69937</v>
      </c>
      <c r="NS19" s="95">
        <f>国立市!Y67</f>
        <v>310006</v>
      </c>
      <c r="NT19" s="95">
        <f>国立市!Y68</f>
        <v>23428</v>
      </c>
      <c r="NU19" s="95">
        <f>国立市!Y69</f>
        <v>286578</v>
      </c>
      <c r="NV19" s="95" t="str">
        <f>国立市!Y70</f>
        <v>-</v>
      </c>
      <c r="NW19" s="95" t="str">
        <f>国立市!Y71</f>
        <v>-</v>
      </c>
      <c r="NX19" s="95">
        <f>国立市!Y72</f>
        <v>17842347</v>
      </c>
      <c r="NY19" s="95">
        <f>国立市!AG49</f>
        <v>4612041</v>
      </c>
      <c r="NZ19" s="95" t="str">
        <f>国立市!AG50</f>
        <v>-</v>
      </c>
      <c r="OA19" s="95">
        <f>国立市!AG51</f>
        <v>2437013</v>
      </c>
      <c r="OB19" s="95">
        <f>国立市!AG52</f>
        <v>1632211</v>
      </c>
      <c r="OC19" s="95">
        <f>国立市!AG53</f>
        <v>1531176</v>
      </c>
      <c r="OD19" s="95">
        <f>国立市!AG54</f>
        <v>100998</v>
      </c>
      <c r="OE19" s="95">
        <f>国立市!AG55</f>
        <v>37</v>
      </c>
      <c r="OF19" s="95">
        <f>国立市!AG56</f>
        <v>8681265</v>
      </c>
      <c r="OG19" s="95">
        <f>国立市!AG57</f>
        <v>2639552</v>
      </c>
      <c r="OH19" s="95">
        <f>国立市!AG58</f>
        <v>133304</v>
      </c>
      <c r="OI19" s="95">
        <f>国立市!AG59</f>
        <v>1291143</v>
      </c>
      <c r="OJ19" s="95">
        <f>国立市!AG60</f>
        <v>283785</v>
      </c>
      <c r="OK19" s="95">
        <f>国立市!AG61</f>
        <v>2493168</v>
      </c>
      <c r="OL19" s="95" t="str">
        <f>国立市!AG62</f>
        <v>-</v>
      </c>
      <c r="OM19" s="95" t="str">
        <f>国立市!AG63</f>
        <v>-</v>
      </c>
      <c r="ON19" s="114">
        <f>国立市!AG64</f>
        <v>0</v>
      </c>
      <c r="OO19" s="114">
        <f>国立市!AG65</f>
        <v>0</v>
      </c>
      <c r="OP19" s="114">
        <f>国立市!AG66</f>
        <v>0</v>
      </c>
      <c r="OQ19" s="114">
        <f>国立市!AG67</f>
        <v>0</v>
      </c>
      <c r="OR19" s="114">
        <f>国立市!AG68</f>
        <v>0</v>
      </c>
      <c r="OS19" s="114">
        <f>国立市!AG69</f>
        <v>0</v>
      </c>
      <c r="OT19" s="114">
        <f>国立市!AG70</f>
        <v>0</v>
      </c>
      <c r="OU19" s="114">
        <f>国立市!AG71</f>
        <v>0</v>
      </c>
      <c r="OV19" s="114">
        <f>国立市!AG70</f>
        <v>0</v>
      </c>
      <c r="OW19" s="97">
        <f>国立市!AQ49</f>
        <v>28.8</v>
      </c>
      <c r="OX19" s="97" t="str">
        <f>国立市!AQ50</f>
        <v>-</v>
      </c>
      <c r="OY19" s="97">
        <f>国立市!AQ51</f>
        <v>15.2</v>
      </c>
      <c r="OZ19" s="97">
        <f>国立市!AQ52</f>
        <v>10.199999999999999</v>
      </c>
      <c r="PA19" s="97">
        <f>国立市!AQ53</f>
        <v>9.5</v>
      </c>
      <c r="PB19" s="97">
        <f>国立市!AQ54</f>
        <v>0.6</v>
      </c>
      <c r="PC19" s="97">
        <f>国立市!AQ55</f>
        <v>0</v>
      </c>
      <c r="PD19" s="97">
        <f>国立市!AQ56</f>
        <v>54.1</v>
      </c>
      <c r="PE19" s="97">
        <f>国立市!AQ57</f>
        <v>16.5</v>
      </c>
      <c r="PF19" s="97">
        <f>国立市!AQ58</f>
        <v>0.8</v>
      </c>
      <c r="PG19" s="97">
        <f>国立市!AQ59</f>
        <v>8.1</v>
      </c>
      <c r="PH19" s="97">
        <f>国立市!AQ60</f>
        <v>1.8</v>
      </c>
      <c r="PI19" s="97">
        <f>国立市!AQ61</f>
        <v>15.5</v>
      </c>
      <c r="PJ19" s="97" t="str">
        <f>国立市!AQ62</f>
        <v>-</v>
      </c>
      <c r="PK19" s="97" t="str">
        <f>国立市!AQ63</f>
        <v>-</v>
      </c>
      <c r="PL19" s="113">
        <f>国立市!AQ64</f>
        <v>0</v>
      </c>
      <c r="PM19" s="113">
        <f>国立市!AQ65</f>
        <v>0</v>
      </c>
      <c r="PN19" s="113">
        <f>国立市!AQ66</f>
        <v>0</v>
      </c>
      <c r="PO19" s="113">
        <f>国立市!AQ67</f>
        <v>0</v>
      </c>
      <c r="PP19" s="113" t="str">
        <f>国立市!AQ68</f>
        <v>(</v>
      </c>
      <c r="PQ19" s="113">
        <f>国立市!AQ69</f>
        <v>0</v>
      </c>
      <c r="PR19" s="113">
        <f>国立市!AQ70</f>
        <v>0</v>
      </c>
      <c r="PS19" s="113">
        <f>国立市!AQ71</f>
        <v>0</v>
      </c>
      <c r="PT19" s="113">
        <f>国立市!AQ72</f>
        <v>0</v>
      </c>
      <c r="PU19" s="95">
        <f>国立市!AH66</f>
        <v>15238432</v>
      </c>
      <c r="PV19" s="97">
        <f>国立市!AK68</f>
        <v>95</v>
      </c>
      <c r="PW19" s="97">
        <f>国立市!AR68</f>
        <v>95</v>
      </c>
      <c r="PX19" s="95">
        <f>国立市!AH72</f>
        <v>18420986</v>
      </c>
      <c r="PY19" s="95">
        <f>国立市!BF50</f>
        <v>306019</v>
      </c>
      <c r="PZ19" s="95">
        <f>国立市!BF51</f>
        <v>3505935</v>
      </c>
      <c r="QA19" s="95">
        <f>国立市!BF52</f>
        <v>14507949</v>
      </c>
      <c r="QB19" s="95">
        <f>国立市!BF53</f>
        <v>1917107</v>
      </c>
      <c r="QC19" s="95">
        <f>国立市!BF54</f>
        <v>158934</v>
      </c>
      <c r="QD19" s="95">
        <f>国立市!BF55</f>
        <v>52731</v>
      </c>
      <c r="QE19" s="95">
        <f>国立市!BF56</f>
        <v>353254</v>
      </c>
      <c r="QF19" s="95">
        <f>国立市!BF57</f>
        <v>2938882</v>
      </c>
      <c r="QG19" s="95">
        <f>国立市!BF58</f>
        <v>1045197</v>
      </c>
      <c r="QH19" s="95">
        <f>国立市!BF59</f>
        <v>2810847</v>
      </c>
      <c r="QI19" s="95" t="str">
        <f>国立市!BF60</f>
        <v>-</v>
      </c>
      <c r="QJ19" s="95">
        <f>国立市!BF61</f>
        <v>1767480</v>
      </c>
      <c r="QK19" s="95" t="str">
        <f>国立市!BF62</f>
        <v>-</v>
      </c>
      <c r="QL19" s="95" t="str">
        <f>国立市!BF63</f>
        <v>-</v>
      </c>
      <c r="QM19" s="95">
        <f>国立市!BF64</f>
        <v>29364335</v>
      </c>
      <c r="QN19" s="97">
        <f>国立市!BM50</f>
        <v>1</v>
      </c>
      <c r="QO19" s="97">
        <f>国立市!BM51</f>
        <v>11.9</v>
      </c>
      <c r="QP19" s="97">
        <f>国立市!BM52</f>
        <v>49.4</v>
      </c>
      <c r="QQ19" s="97">
        <f>国立市!BM53</f>
        <v>6.5</v>
      </c>
      <c r="QR19" s="97">
        <f>国立市!BM54</f>
        <v>0.5</v>
      </c>
      <c r="QS19" s="97">
        <f>国立市!BM55</f>
        <v>0.2</v>
      </c>
      <c r="QT19" s="97">
        <f>国立市!BM56</f>
        <v>1.2</v>
      </c>
      <c r="QU19" s="97">
        <f>国立市!BM57</f>
        <v>10</v>
      </c>
      <c r="QV19" s="97">
        <f>国立市!BM58</f>
        <v>3.6</v>
      </c>
      <c r="QW19" s="97">
        <f>国立市!BM59</f>
        <v>9.6</v>
      </c>
      <c r="QX19" s="97" t="str">
        <f>国立市!BM60</f>
        <v>-</v>
      </c>
      <c r="QY19" s="97">
        <f>国立市!BM61</f>
        <v>6</v>
      </c>
      <c r="QZ19" s="97" t="str">
        <f>国立市!BM62</f>
        <v>-</v>
      </c>
      <c r="RA19" s="97" t="str">
        <f>国立市!BM63</f>
        <v>-</v>
      </c>
      <c r="RB19" s="97">
        <f>国立市!BM64</f>
        <v>100</v>
      </c>
      <c r="RC19" s="95" t="str">
        <f>国立市!BQ50</f>
        <v>-</v>
      </c>
      <c r="RD19" s="95">
        <f>国立市!BQ51</f>
        <v>588653</v>
      </c>
      <c r="RE19" s="95">
        <f>国立市!BQ52</f>
        <v>301567</v>
      </c>
      <c r="RF19" s="95">
        <f>国立市!BQ53</f>
        <v>18205</v>
      </c>
      <c r="RG19" s="95" t="str">
        <f>国立市!BQ54</f>
        <v>-</v>
      </c>
      <c r="RH19" s="95" t="str">
        <f>国立市!BQ55</f>
        <v>-</v>
      </c>
      <c r="RI19" s="95" t="str">
        <f>国立市!BQ56</f>
        <v>-</v>
      </c>
      <c r="RJ19" s="95">
        <f>国立市!BQ57</f>
        <v>925687</v>
      </c>
      <c r="RK19" s="95">
        <f>国立市!BQ58</f>
        <v>22127</v>
      </c>
      <c r="RL19" s="95">
        <f>国立市!BQ59</f>
        <v>388957</v>
      </c>
      <c r="RM19" s="95" t="str">
        <f>国立市!BQ60</f>
        <v>-</v>
      </c>
      <c r="RN19" s="95" t="str">
        <f>国立市!BQ61</f>
        <v>-</v>
      </c>
      <c r="RO19" s="95" t="str">
        <f>国立市!BQ62</f>
        <v>-</v>
      </c>
      <c r="RP19" s="95" t="str">
        <f>国立市!BQ63</f>
        <v>-</v>
      </c>
      <c r="RQ19" s="95">
        <f>国立市!BQ64</f>
        <v>2245196</v>
      </c>
      <c r="RR19" s="95">
        <f>国立市!BZ50</f>
        <v>305977</v>
      </c>
      <c r="RS19" s="95">
        <f>国立市!BZ51</f>
        <v>2706307</v>
      </c>
      <c r="RT19" s="95">
        <f>国立市!BZ52</f>
        <v>6603728</v>
      </c>
      <c r="RU19" s="95">
        <f>国立市!BZ53</f>
        <v>1314456</v>
      </c>
      <c r="RV19" s="95">
        <f>国立市!BZ54</f>
        <v>92767</v>
      </c>
      <c r="RW19" s="95">
        <f>国立市!BZ55</f>
        <v>50496</v>
      </c>
      <c r="RX19" s="95">
        <f>国立市!BZ56</f>
        <v>182020</v>
      </c>
      <c r="RY19" s="95">
        <f>国立市!BZ57</f>
        <v>2034184</v>
      </c>
      <c r="RZ19" s="95">
        <f>国立市!BZ58</f>
        <v>573817</v>
      </c>
      <c r="SA19" s="95">
        <f>国立市!BZ59</f>
        <v>2211115</v>
      </c>
      <c r="SB19" s="95" t="str">
        <f>国立市!BZ60</f>
        <v>-</v>
      </c>
      <c r="SC19" s="95">
        <f>国立市!BZ61</f>
        <v>1767480</v>
      </c>
      <c r="SD19" s="95" t="str">
        <f>国立市!BZ62</f>
        <v>-</v>
      </c>
      <c r="SE19" s="95" t="str">
        <f>国立市!BZ63</f>
        <v>-</v>
      </c>
      <c r="SF19" s="95">
        <f>国立市!BZ64</f>
        <v>17842347</v>
      </c>
      <c r="SG19" s="95">
        <f>国立市!BF66</f>
        <v>3538390</v>
      </c>
      <c r="SH19" s="95">
        <f>国立市!BF67</f>
        <v>990418</v>
      </c>
      <c r="SI19" s="95">
        <f>国立市!BF68</f>
        <v>10432</v>
      </c>
      <c r="SJ19" s="95" t="str">
        <f>国立市!BF69</f>
        <v>-</v>
      </c>
      <c r="SK19" s="95" t="str">
        <f>国立市!BF70</f>
        <v>-</v>
      </c>
      <c r="SL19" s="95">
        <f>国立市!BF71</f>
        <v>889896</v>
      </c>
      <c r="SM19" s="95">
        <f>国立市!BF72</f>
        <v>1647644</v>
      </c>
      <c r="SN19" s="95">
        <f>国立市!BZ66</f>
        <v>100743</v>
      </c>
      <c r="SO19" s="95">
        <f>国立市!BZ67</f>
        <v>-572583</v>
      </c>
      <c r="SP19" s="95">
        <f>国立市!BZ68</f>
        <v>11191</v>
      </c>
      <c r="SQ19" s="95">
        <f>国立市!BZ69</f>
        <v>16845</v>
      </c>
      <c r="SR19" s="95">
        <f>国立市!BZ70</f>
        <v>93</v>
      </c>
      <c r="SS19" s="95">
        <f>国立市!BZ71</f>
        <v>97</v>
      </c>
      <c r="ST19" s="95">
        <f>国立市!BZ72</f>
        <v>278</v>
      </c>
      <c r="SU19" s="95">
        <f>国立市!CS48</f>
        <v>12002810</v>
      </c>
      <c r="SV19" s="95">
        <f>国立市!CS49</f>
        <v>11592973</v>
      </c>
      <c r="SW19" s="95">
        <f>国立市!CS50</f>
        <v>15706333</v>
      </c>
      <c r="SX19" s="95">
        <f>国立市!CS51</f>
        <v>15706333</v>
      </c>
      <c r="SY19" s="98">
        <f>国立市!CS52</f>
        <v>1.03</v>
      </c>
      <c r="SZ19" s="97">
        <f>国立市!CS53</f>
        <v>3.5</v>
      </c>
      <c r="TA19" s="97">
        <f>国立市!CS54</f>
        <v>9.6</v>
      </c>
      <c r="TB19" s="97" t="str">
        <f>国立市!CS55</f>
        <v>-</v>
      </c>
      <c r="TC19" s="97" t="str">
        <f>国立市!CS56</f>
        <v>-</v>
      </c>
      <c r="TD19" s="97">
        <f>国立市!CS57</f>
        <v>-1.4</v>
      </c>
      <c r="TE19" s="97" t="str">
        <f>国立市!CS58</f>
        <v>-</v>
      </c>
      <c r="TF19" s="95">
        <f>国立市!CS59</f>
        <v>2273147</v>
      </c>
      <c r="TG19" s="95">
        <f>IF(国立市!CS60="-",0,国立市!CS60)</f>
        <v>0</v>
      </c>
      <c r="TH19" s="95">
        <f>国立市!CS61</f>
        <v>3634353</v>
      </c>
      <c r="TI19" s="95">
        <f>国立市!CS62</f>
        <v>13998570</v>
      </c>
      <c r="TJ19" s="95">
        <f>国立市!CS63</f>
        <v>1920215</v>
      </c>
      <c r="TK19" s="95" t="str">
        <f>国立市!CS64</f>
        <v>-</v>
      </c>
      <c r="TL19" s="95">
        <f>国立市!CS65</f>
        <v>2046028</v>
      </c>
      <c r="TM19" s="95" t="str">
        <f>国立市!CS66</f>
        <v>-</v>
      </c>
      <c r="TN19" s="95" t="str">
        <f>国立市!CS67</f>
        <v>-</v>
      </c>
      <c r="TO19" s="95">
        <f>国立市!CS68</f>
        <v>451209</v>
      </c>
      <c r="TP19" s="95">
        <f>国立市!DA48</f>
        <v>12021240</v>
      </c>
      <c r="TQ19" s="95">
        <f>国立市!DA49</f>
        <v>11499563</v>
      </c>
      <c r="TR19" s="95">
        <f>国立市!DA50</f>
        <v>15706883</v>
      </c>
      <c r="TS19" s="95">
        <f>国立市!DA51</f>
        <v>15706883</v>
      </c>
      <c r="TT19" s="97">
        <f>国立市!DA52</f>
        <v>1.01</v>
      </c>
      <c r="TU19" s="97">
        <f>国立市!DA53</f>
        <v>3.6</v>
      </c>
      <c r="TV19" s="97">
        <f>国立市!DA54</f>
        <v>8.5</v>
      </c>
      <c r="TW19" s="97" t="str">
        <f>国立市!DA55</f>
        <v>-</v>
      </c>
      <c r="TX19" s="97" t="str">
        <f>国立市!DA56</f>
        <v>-</v>
      </c>
      <c r="TY19" s="97">
        <f>国立市!DA57</f>
        <v>-2</v>
      </c>
      <c r="TZ19" s="97" t="str">
        <f>国立市!DA58</f>
        <v>-</v>
      </c>
      <c r="UA19" s="95">
        <f>国立市!DA59</f>
        <v>1935322</v>
      </c>
      <c r="UB19" s="95">
        <f>IF(国立市!DA60="-",0,国立市!DA60)</f>
        <v>0</v>
      </c>
      <c r="UC19" s="95">
        <f>国立市!DA61</f>
        <v>3441131</v>
      </c>
      <c r="UD19" s="95">
        <f>国立市!DA62</f>
        <v>14705115</v>
      </c>
      <c r="UE19" s="95">
        <f>国立市!DA63</f>
        <v>860217</v>
      </c>
      <c r="UF19" s="95" t="str">
        <f>国立市!DA64</f>
        <v>-</v>
      </c>
      <c r="UG19" s="95">
        <f>国立市!DA65</f>
        <v>3113437</v>
      </c>
      <c r="UH19" s="95" t="str">
        <f>国立市!DA66</f>
        <v>-</v>
      </c>
      <c r="UI19" s="95" t="str">
        <f>国立市!DA67</f>
        <v>-</v>
      </c>
      <c r="UJ19" s="95">
        <f>国立市!DA68</f>
        <v>451209</v>
      </c>
      <c r="UK19" s="97">
        <f>国立市!CS69</f>
        <v>99.7</v>
      </c>
      <c r="UL19" s="97">
        <f>国立市!CS71</f>
        <v>99.6</v>
      </c>
      <c r="UM19" s="97">
        <f>国立市!CS72</f>
        <v>99.8</v>
      </c>
      <c r="UN19" s="97">
        <f>国立市!CW69</f>
        <v>99.6</v>
      </c>
      <c r="UO19" s="97">
        <f>国立市!CW71</f>
        <v>99.3</v>
      </c>
      <c r="UP19" s="97">
        <f>国立市!CW72</f>
        <v>99.8</v>
      </c>
      <c r="UQ19" s="97">
        <f>国立市!DA69</f>
        <v>99.7</v>
      </c>
      <c r="UR19" s="97">
        <f>国立市!DA71</f>
        <v>99.5</v>
      </c>
      <c r="US19" s="98">
        <f>国立市!DA72</f>
        <v>99.8</v>
      </c>
      <c r="UT19" s="97">
        <f>国立市!DE69</f>
        <v>99.4</v>
      </c>
      <c r="UU19" s="97">
        <f>国立市!DE71</f>
        <v>99.2</v>
      </c>
      <c r="UV19" s="97">
        <f>国立市!DE72</f>
        <v>99.6</v>
      </c>
      <c r="UW19" s="286" t="str">
        <f>国立市!M16</f>
        <v>-</v>
      </c>
      <c r="UX19" s="287" t="str">
        <f>国立市!U16</f>
        <v>-</v>
      </c>
      <c r="UY19" s="286" t="str">
        <f>国立市!Y16</f>
        <v>-</v>
      </c>
      <c r="UZ19" s="287" t="str">
        <f>国立市!AG16</f>
        <v>-</v>
      </c>
      <c r="VA19" s="286" t="str">
        <f>国立市!M17</f>
        <v>-</v>
      </c>
      <c r="VB19" s="287" t="str">
        <f>国立市!U17</f>
        <v>-</v>
      </c>
      <c r="VC19" s="286" t="str">
        <f>国立市!Y17</f>
        <v>-</v>
      </c>
      <c r="VD19" s="287" t="str">
        <f>国立市!AG17</f>
        <v>-</v>
      </c>
    </row>
    <row r="20" spans="1:576" s="95" customFormat="1" ht="11.25">
      <c r="A20" s="126" t="str">
        <f>福生市!CK7</f>
        <v>福生市</v>
      </c>
      <c r="B20" s="126" t="s">
        <v>241</v>
      </c>
      <c r="C20" s="127" t="str">
        <f t="shared" si="0"/>
        <v>=福生市!ｃｓ51</v>
      </c>
      <c r="D20" s="128">
        <f>福生市!AC2</f>
        <v>58395</v>
      </c>
      <c r="E20" s="128">
        <f>福生市!AC3</f>
        <v>59796</v>
      </c>
      <c r="F20" s="129">
        <f t="shared" si="1"/>
        <v>-2.3429660846879363E-2</v>
      </c>
      <c r="G20" s="130">
        <f>福生市!AC5</f>
        <v>10.16</v>
      </c>
      <c r="H20" s="128">
        <f>福生市!AC6</f>
        <v>5748</v>
      </c>
      <c r="I20" s="131">
        <f>福生市!AP4</f>
        <v>58384</v>
      </c>
      <c r="J20" s="131">
        <f>福生市!AP5</f>
        <v>58554</v>
      </c>
      <c r="K20" s="129">
        <f t="shared" si="2"/>
        <v>-2.9033029340438388E-3</v>
      </c>
      <c r="L20" s="131">
        <f>福生市!AX4</f>
        <v>54722</v>
      </c>
      <c r="M20" s="131">
        <f>福生市!AX5</f>
        <v>55195</v>
      </c>
      <c r="N20" s="129">
        <f t="shared" si="3"/>
        <v>-8.5696168131170758E-3</v>
      </c>
      <c r="O20" s="128">
        <f>福生市!BJ6</f>
        <v>126</v>
      </c>
      <c r="P20" s="103">
        <f>福生市!BJ7</f>
        <v>0.5</v>
      </c>
      <c r="Q20" s="101">
        <f>福生市!BJ8</f>
        <v>5703</v>
      </c>
      <c r="R20" s="103">
        <f>福生市!BJ9</f>
        <v>24.7</v>
      </c>
      <c r="S20" s="101">
        <f>福生市!BJ10</f>
        <v>17282</v>
      </c>
      <c r="T20" s="103">
        <f>福生市!BJ11</f>
        <v>74.8</v>
      </c>
      <c r="U20" s="101">
        <f>福生市!BQ6</f>
        <v>128</v>
      </c>
      <c r="V20" s="103">
        <f>福生市!BQ7</f>
        <v>0.5</v>
      </c>
      <c r="W20" s="101">
        <f>福生市!BQ8</f>
        <v>6589</v>
      </c>
      <c r="X20" s="103">
        <f>福生市!BQ9</f>
        <v>25.8</v>
      </c>
      <c r="Y20" s="101">
        <f>福生市!BQ10</f>
        <v>18795</v>
      </c>
      <c r="Z20" s="103">
        <f>福生市!BQ11</f>
        <v>73.7</v>
      </c>
      <c r="AA20" s="101" t="str">
        <f>福生市!BZ5</f>
        <v>13</v>
      </c>
      <c r="AB20" s="101" t="str">
        <f>福生市!BZ7</f>
        <v>東京都</v>
      </c>
      <c r="AC20" s="101" t="str">
        <f>福生市!CK5</f>
        <v>2187</v>
      </c>
      <c r="AD20" s="101" t="str">
        <f>福生市!CK7</f>
        <v>福生市</v>
      </c>
      <c r="AE20" s="101" t="str">
        <f>福生市!DB2</f>
        <v>Ⅱ－３</v>
      </c>
      <c r="AF20" s="104">
        <f>福生市!DB5</f>
        <v>43503</v>
      </c>
      <c r="AG20" s="101">
        <f>福生市!M11</f>
        <v>8000817</v>
      </c>
      <c r="AH20" s="103">
        <f>福生市!U11</f>
        <v>30.1</v>
      </c>
      <c r="AI20" s="101">
        <f>福生市!Y11</f>
        <v>7404669</v>
      </c>
      <c r="AJ20" s="103">
        <f>福生市!AG11</f>
        <v>59.4</v>
      </c>
      <c r="AK20" s="101">
        <f>福生市!M12</f>
        <v>89975</v>
      </c>
      <c r="AL20" s="103">
        <f>福生市!U12</f>
        <v>0.3</v>
      </c>
      <c r="AM20" s="101">
        <f>福生市!Y12</f>
        <v>89975</v>
      </c>
      <c r="AN20" s="103">
        <f>福生市!AG12</f>
        <v>0.7</v>
      </c>
      <c r="AO20" s="101">
        <f>福生市!M13</f>
        <v>14782</v>
      </c>
      <c r="AP20" s="103">
        <f>福生市!U13</f>
        <v>0.1</v>
      </c>
      <c r="AQ20" s="101">
        <f>福生市!Y13</f>
        <v>14782</v>
      </c>
      <c r="AR20" s="103">
        <f>福生市!AG13</f>
        <v>0.1</v>
      </c>
      <c r="AS20" s="101">
        <f>福生市!M14</f>
        <v>60742</v>
      </c>
      <c r="AT20" s="103">
        <f>福生市!U14</f>
        <v>0.2</v>
      </c>
      <c r="AU20" s="101">
        <f>福生市!Y14</f>
        <v>60742</v>
      </c>
      <c r="AV20" s="103">
        <f>福生市!AG14</f>
        <v>0.5</v>
      </c>
      <c r="AW20" s="101">
        <f>福生市!M15</f>
        <v>60584</v>
      </c>
      <c r="AX20" s="103">
        <f>福生市!U15</f>
        <v>0.2</v>
      </c>
      <c r="AY20" s="101">
        <f>福生市!Y15</f>
        <v>60584</v>
      </c>
      <c r="AZ20" s="103">
        <f>福生市!AG15</f>
        <v>0.5</v>
      </c>
      <c r="BA20" s="101">
        <f>福生市!M18</f>
        <v>1182370</v>
      </c>
      <c r="BB20" s="103">
        <f>福生市!U18</f>
        <v>4.4000000000000004</v>
      </c>
      <c r="BC20" s="101">
        <f>福生市!Y18</f>
        <v>1182370</v>
      </c>
      <c r="BD20" s="103">
        <f>福生市!AG18</f>
        <v>9.5</v>
      </c>
      <c r="BE20" s="101" t="str">
        <f>福生市!M19</f>
        <v>-</v>
      </c>
      <c r="BF20" s="103" t="str">
        <f>福生市!U19</f>
        <v>-</v>
      </c>
      <c r="BG20" s="101" t="str">
        <f>福生市!Y19</f>
        <v>-</v>
      </c>
      <c r="BH20" s="103" t="str">
        <f>福生市!AG19</f>
        <v>-</v>
      </c>
      <c r="BI20" s="101" t="str">
        <f>福生市!M20</f>
        <v>-</v>
      </c>
      <c r="BJ20" s="103" t="str">
        <f>福生市!U20</f>
        <v>-</v>
      </c>
      <c r="BK20" s="101" t="str">
        <f>福生市!Y20</f>
        <v>-</v>
      </c>
      <c r="BL20" s="103" t="str">
        <f>福生市!AG20</f>
        <v>-</v>
      </c>
      <c r="BM20" s="101">
        <f>福生市!M21</f>
        <v>51555</v>
      </c>
      <c r="BN20" s="103">
        <f>福生市!U21</f>
        <v>0.2</v>
      </c>
      <c r="BO20" s="101">
        <f>福生市!Y21</f>
        <v>51555</v>
      </c>
      <c r="BP20" s="103">
        <f>福生市!AG21</f>
        <v>0.4</v>
      </c>
      <c r="BQ20" s="101" t="str">
        <f>福生市!M20</f>
        <v>-</v>
      </c>
      <c r="BR20" s="103" t="str">
        <f>福生市!U20</f>
        <v>-</v>
      </c>
      <c r="BS20" s="101" t="str">
        <f>福生市!Y20</f>
        <v>-</v>
      </c>
      <c r="BT20" s="103" t="str">
        <f>福生市!AG20</f>
        <v>-</v>
      </c>
      <c r="BU20" s="101">
        <f>福生市!M23</f>
        <v>32339</v>
      </c>
      <c r="BV20" s="103">
        <f>福生市!U21</f>
        <v>0.2</v>
      </c>
      <c r="BW20" s="101">
        <f>福生市!Y21</f>
        <v>51555</v>
      </c>
      <c r="BX20" s="103">
        <f>福生市!AG21</f>
        <v>0.4</v>
      </c>
      <c r="BY20" s="101">
        <f>福生市!M24</f>
        <v>2185747</v>
      </c>
      <c r="BZ20" s="103">
        <f>福生市!U24</f>
        <v>8.1999999999999993</v>
      </c>
      <c r="CA20" s="101">
        <f>福生市!Y24</f>
        <v>1875829</v>
      </c>
      <c r="CB20" s="103">
        <f>福生市!AG24</f>
        <v>15.1</v>
      </c>
      <c r="CC20" s="101">
        <f>福生市!M25</f>
        <v>1875829</v>
      </c>
      <c r="CD20" s="103">
        <f>福生市!U25</f>
        <v>7.1</v>
      </c>
      <c r="CE20" s="101">
        <f>福生市!Y25</f>
        <v>1875829</v>
      </c>
      <c r="CF20" s="103">
        <f>福生市!AG25</f>
        <v>15.1</v>
      </c>
      <c r="CG20" s="101">
        <f>福生市!M26</f>
        <v>309865</v>
      </c>
      <c r="CH20" s="103">
        <f>福生市!U26</f>
        <v>1.2</v>
      </c>
      <c r="CI20" s="101" t="str">
        <f>福生市!Y26</f>
        <v>-</v>
      </c>
      <c r="CJ20" s="103" t="str">
        <f>福生市!AG26</f>
        <v>-</v>
      </c>
      <c r="CK20" s="101">
        <f>福生市!M27</f>
        <v>53</v>
      </c>
      <c r="CL20" s="103">
        <f>福生市!U27</f>
        <v>0</v>
      </c>
      <c r="CM20" s="101" t="str">
        <f>福生市!Y27</f>
        <v>-</v>
      </c>
      <c r="CN20" s="103" t="str">
        <f>福生市!AG27</f>
        <v>-</v>
      </c>
      <c r="CO20" s="101">
        <f>福生市!M28</f>
        <v>11678911</v>
      </c>
      <c r="CP20" s="103">
        <f>福生市!U28</f>
        <v>43.9</v>
      </c>
      <c r="CQ20" s="101">
        <f>福生市!Y28</f>
        <v>10772845</v>
      </c>
      <c r="CR20" s="103">
        <f>福生市!AG28</f>
        <v>86.5</v>
      </c>
      <c r="CS20" s="101">
        <f>福生市!M29</f>
        <v>9357</v>
      </c>
      <c r="CT20" s="103">
        <f>福生市!U29</f>
        <v>0</v>
      </c>
      <c r="CU20" s="101">
        <f>福生市!Y29</f>
        <v>9357</v>
      </c>
      <c r="CV20" s="103">
        <f>福生市!AG29</f>
        <v>0.1</v>
      </c>
      <c r="CW20" s="101">
        <f>福生市!M30</f>
        <v>253349</v>
      </c>
      <c r="CX20" s="103">
        <f>福生市!U30</f>
        <v>1</v>
      </c>
      <c r="CY20" s="101" t="str">
        <f>福生市!Y30</f>
        <v>-</v>
      </c>
      <c r="CZ20" s="103" t="str">
        <f>福生市!AG30</f>
        <v>-</v>
      </c>
      <c r="DA20" s="101">
        <f>福生市!M31</f>
        <v>186555</v>
      </c>
      <c r="DB20" s="103">
        <f>福生市!U31</f>
        <v>0.7</v>
      </c>
      <c r="DC20" s="101">
        <f>福生市!Y31</f>
        <v>39692</v>
      </c>
      <c r="DD20" s="103">
        <f>福生市!AG31</f>
        <v>0.3</v>
      </c>
      <c r="DE20" s="101">
        <f>福生市!M32</f>
        <v>191426</v>
      </c>
      <c r="DF20" s="103">
        <f>福生市!U32</f>
        <v>0.7</v>
      </c>
      <c r="DG20" s="101" t="str">
        <f>福生市!Y32</f>
        <v>-</v>
      </c>
      <c r="DH20" s="103" t="str">
        <f>福生市!AG32</f>
        <v>-</v>
      </c>
      <c r="DI20" s="101">
        <f>福生市!M33</f>
        <v>5648782</v>
      </c>
      <c r="DJ20" s="103">
        <f>福生市!U33</f>
        <v>21.2</v>
      </c>
      <c r="DK20" s="101" t="str">
        <f>福生市!Y33</f>
        <v>-</v>
      </c>
      <c r="DL20" s="103" t="str">
        <f>福生市!AG33</f>
        <v>-</v>
      </c>
      <c r="DM20" s="101">
        <f>福生市!M34</f>
        <v>1626598</v>
      </c>
      <c r="DN20" s="103">
        <f>福生市!U34</f>
        <v>6.1</v>
      </c>
      <c r="DO20" s="101">
        <f>福生市!Y34</f>
        <v>1626598</v>
      </c>
      <c r="DP20" s="103">
        <f>福生市!AG34</f>
        <v>13.1</v>
      </c>
      <c r="DQ20" s="101">
        <f>福生市!M35</f>
        <v>0</v>
      </c>
      <c r="DR20" s="103">
        <f>福生市!U35</f>
        <v>0</v>
      </c>
      <c r="DS20" s="101">
        <f>福生市!Y35</f>
        <v>0</v>
      </c>
      <c r="DT20" s="103">
        <f>福生市!AG35</f>
        <v>0</v>
      </c>
      <c r="DU20" s="101">
        <f>福生市!M36</f>
        <v>3691093</v>
      </c>
      <c r="DV20" s="103">
        <f>福生市!U36</f>
        <v>13.9</v>
      </c>
      <c r="DW20" s="101" t="str">
        <f>福生市!Y36</f>
        <v>-</v>
      </c>
      <c r="DX20" s="103" t="str">
        <f>福生市!AG36</f>
        <v>-</v>
      </c>
      <c r="DY20" s="101">
        <f>福生市!M37</f>
        <v>16877</v>
      </c>
      <c r="DZ20" s="103">
        <f>福生市!U37</f>
        <v>0.1</v>
      </c>
      <c r="EA20" s="101">
        <f>福生市!Y37</f>
        <v>8917</v>
      </c>
      <c r="EB20" s="103">
        <f>福生市!AG37</f>
        <v>0.1</v>
      </c>
      <c r="EC20" s="101">
        <f>福生市!M38</f>
        <v>2181</v>
      </c>
      <c r="ED20" s="103">
        <f>福生市!U38</f>
        <v>0</v>
      </c>
      <c r="EE20" s="101" t="str">
        <f>福生市!Y38</f>
        <v>-</v>
      </c>
      <c r="EF20" s="103" t="str">
        <f>福生市!AG38</f>
        <v>-</v>
      </c>
      <c r="EG20" s="101">
        <f>福生市!M39</f>
        <v>1418358</v>
      </c>
      <c r="EH20" s="103">
        <f>福生市!U39</f>
        <v>5.3</v>
      </c>
      <c r="EI20" s="101" t="str">
        <f>福生市!Y39</f>
        <v>-</v>
      </c>
      <c r="EJ20" s="103" t="str">
        <f>福生市!AG39</f>
        <v>-</v>
      </c>
      <c r="EK20" s="101">
        <f>福生市!M40</f>
        <v>1112946</v>
      </c>
      <c r="EL20" s="103">
        <f>福生市!U40</f>
        <v>4.2</v>
      </c>
      <c r="EM20" s="101" t="str">
        <f>福生市!Y40</f>
        <v>-</v>
      </c>
      <c r="EN20" s="103" t="str">
        <f>福生市!AG40</f>
        <v>-</v>
      </c>
      <c r="EO20" s="101">
        <f>福生市!M41</f>
        <v>141839</v>
      </c>
      <c r="EP20" s="103">
        <f>福生市!U41</f>
        <v>0.5</v>
      </c>
      <c r="EQ20" s="101">
        <f>福生市!Y41</f>
        <v>98</v>
      </c>
      <c r="ER20" s="103">
        <f>福生市!AG41</f>
        <v>0</v>
      </c>
      <c r="ES20" s="101">
        <f>福生市!M42</f>
        <v>615700</v>
      </c>
      <c r="ET20" s="103">
        <f>福生市!U42</f>
        <v>2.2999999999999998</v>
      </c>
      <c r="EU20" s="101" t="str">
        <f>福生市!Y42</f>
        <v>-</v>
      </c>
      <c r="EV20" s="103" t="str">
        <f>福生市!AG42</f>
        <v>-</v>
      </c>
      <c r="EW20" s="101" t="str">
        <f>福生市!M43</f>
        <v>-</v>
      </c>
      <c r="EX20" s="103" t="str">
        <f>福生市!U43</f>
        <v>-</v>
      </c>
      <c r="EY20" s="101" t="str">
        <f>福生市!Y43</f>
        <v>-</v>
      </c>
      <c r="EZ20" s="103" t="str">
        <f>福生市!AG43</f>
        <v>-</v>
      </c>
      <c r="FA20" s="101">
        <f>福生市!M44</f>
        <v>400000</v>
      </c>
      <c r="FB20" s="103">
        <f>福生市!U44</f>
        <v>1.5</v>
      </c>
      <c r="FC20" s="101" t="str">
        <f>福生市!Y44</f>
        <v>-</v>
      </c>
      <c r="FD20" s="103" t="str">
        <f>福生市!AG44</f>
        <v>-</v>
      </c>
      <c r="FE20" s="101">
        <f>福生市!M45</f>
        <v>26593972</v>
      </c>
      <c r="FF20" s="103">
        <f>福生市!U45</f>
        <v>100</v>
      </c>
      <c r="FG20" s="101">
        <f>福生市!Y45</f>
        <v>12457507</v>
      </c>
      <c r="FH20" s="103">
        <f>福生市!AG45</f>
        <v>100</v>
      </c>
      <c r="FI20" s="101">
        <f>福生市!AW16</f>
        <v>7404669</v>
      </c>
      <c r="FJ20" s="103">
        <f>福生市!BF16</f>
        <v>92.5</v>
      </c>
      <c r="FK20" s="101">
        <f>福生市!BJ16</f>
        <v>27749</v>
      </c>
      <c r="FL20" s="101">
        <f>福生市!AW17</f>
        <v>7404669</v>
      </c>
      <c r="FM20" s="103">
        <f>福生市!BF17</f>
        <v>92.5</v>
      </c>
      <c r="FN20" s="101">
        <f>福生市!BJ17</f>
        <v>27749</v>
      </c>
      <c r="FO20" s="101">
        <f>福生市!AW18</f>
        <v>3761615</v>
      </c>
      <c r="FP20" s="103">
        <f>福生市!BF18</f>
        <v>47</v>
      </c>
      <c r="FQ20" s="101">
        <f>福生市!BJ18</f>
        <v>27749</v>
      </c>
      <c r="FR20" s="101">
        <f>福生市!AW19</f>
        <v>104224</v>
      </c>
      <c r="FS20" s="103">
        <f>福生市!BF19</f>
        <v>1.3</v>
      </c>
      <c r="FT20" s="101" t="str">
        <f>福生市!BJ19</f>
        <v>-</v>
      </c>
      <c r="FU20" s="101">
        <f>福生市!AW20</f>
        <v>3319784</v>
      </c>
      <c r="FV20" s="103">
        <f>福生市!BF20</f>
        <v>41.5</v>
      </c>
      <c r="FW20" s="101" t="str">
        <f>福生市!BJ20</f>
        <v>-</v>
      </c>
      <c r="FX20" s="101">
        <f>福生市!AW21</f>
        <v>126741</v>
      </c>
      <c r="FY20" s="103">
        <f>福生市!BF21</f>
        <v>1.6</v>
      </c>
      <c r="FZ20" s="101" t="str">
        <f>福生市!BJ21</f>
        <v>-</v>
      </c>
      <c r="GA20" s="101">
        <f>福生市!AW22</f>
        <v>210866</v>
      </c>
      <c r="GB20" s="103">
        <f>福生市!BF22</f>
        <v>2.6</v>
      </c>
      <c r="GC20" s="101">
        <f>福生市!BJ22</f>
        <v>27749</v>
      </c>
      <c r="GD20" s="101">
        <f>福生市!AW23</f>
        <v>3150908</v>
      </c>
      <c r="GE20" s="103">
        <f>福生市!BF23</f>
        <v>39.4</v>
      </c>
      <c r="GF20" s="101" t="str">
        <f>福生市!BJ23</f>
        <v>-</v>
      </c>
      <c r="GG20" s="101">
        <f>福生市!AW24</f>
        <v>3087428</v>
      </c>
      <c r="GH20" s="103">
        <f>福生市!BF24</f>
        <v>38.6</v>
      </c>
      <c r="GI20" s="101" t="str">
        <f>福生市!BJ24</f>
        <v>-</v>
      </c>
      <c r="GJ20" s="101">
        <f>福生市!AW25</f>
        <v>85375</v>
      </c>
      <c r="GK20" s="103">
        <f>福生市!BF25</f>
        <v>1.1000000000000001</v>
      </c>
      <c r="GL20" s="101" t="str">
        <f>福生市!BJ25</f>
        <v>-</v>
      </c>
      <c r="GM20" s="101">
        <f>福生市!AW26</f>
        <v>406771</v>
      </c>
      <c r="GN20" s="103">
        <f>福生市!BF26</f>
        <v>5.0999999999999996</v>
      </c>
      <c r="GO20" s="101" t="str">
        <f>福生市!BJ26</f>
        <v>-</v>
      </c>
      <c r="GP20" s="101" t="str">
        <f>福生市!AW27</f>
        <v>-</v>
      </c>
      <c r="GQ20" s="103" t="str">
        <f>福生市!BF27</f>
        <v>-</v>
      </c>
      <c r="GR20" s="101" t="str">
        <f>福生市!BJ27</f>
        <v>-</v>
      </c>
      <c r="GS20" s="101" t="str">
        <f>福生市!AW28</f>
        <v>-</v>
      </c>
      <c r="GT20" s="103" t="str">
        <f>福生市!BF28</f>
        <v>-</v>
      </c>
      <c r="GU20" s="101" t="str">
        <f>福生市!BJ28</f>
        <v>-</v>
      </c>
      <c r="GV20" s="101" t="str">
        <f>福生市!AW29</f>
        <v>-</v>
      </c>
      <c r="GW20" s="103" t="str">
        <f>福生市!BF29</f>
        <v>-</v>
      </c>
      <c r="GX20" s="101" t="str">
        <f>福生市!BJ29</f>
        <v>-</v>
      </c>
      <c r="GY20" s="101">
        <f>福生市!AW30</f>
        <v>596148</v>
      </c>
      <c r="GZ20" s="103">
        <f>福生市!BF30</f>
        <v>7.5</v>
      </c>
      <c r="HA20" s="101" t="str">
        <f>福生市!BJ30</f>
        <v>-</v>
      </c>
      <c r="HB20" s="101">
        <f>福生市!AW31</f>
        <v>596148</v>
      </c>
      <c r="HC20" s="103">
        <f>福生市!BF31</f>
        <v>7.5</v>
      </c>
      <c r="HD20" s="101" t="str">
        <f>福生市!BJ31</f>
        <v>-</v>
      </c>
      <c r="HE20" s="101" t="str">
        <f>福生市!AW32</f>
        <v>-</v>
      </c>
      <c r="HF20" s="103" t="str">
        <f>福生市!BF32</f>
        <v>-</v>
      </c>
      <c r="HG20" s="101" t="str">
        <f>福生市!BJ32</f>
        <v>-</v>
      </c>
      <c r="HH20" s="101" t="str">
        <f>福生市!AW33</f>
        <v>-</v>
      </c>
      <c r="HI20" s="103" t="str">
        <f>福生市!BF33</f>
        <v>-</v>
      </c>
      <c r="HJ20" s="101" t="str">
        <f>福生市!BJ33</f>
        <v>-</v>
      </c>
      <c r="HK20" s="101">
        <f>福生市!AW34</f>
        <v>596148</v>
      </c>
      <c r="HL20" s="103">
        <f>福生市!BF34</f>
        <v>7.5</v>
      </c>
      <c r="HM20" s="101" t="str">
        <f>福生市!BJ34</f>
        <v>-</v>
      </c>
      <c r="HN20" s="101" t="str">
        <f>福生市!AW35</f>
        <v>-</v>
      </c>
      <c r="HO20" s="103" t="str">
        <f>福生市!BF35</f>
        <v>-</v>
      </c>
      <c r="HP20" s="101" t="str">
        <f>福生市!BJ35</f>
        <v>-</v>
      </c>
      <c r="HQ20" s="101" t="str">
        <f>福生市!AW36</f>
        <v>-</v>
      </c>
      <c r="HR20" s="103" t="str">
        <f>福生市!BF36</f>
        <v>-</v>
      </c>
      <c r="HS20" s="101" t="str">
        <f>福生市!BJ36</f>
        <v>-</v>
      </c>
      <c r="HT20" s="101" t="str">
        <f>福生市!AW37</f>
        <v>-</v>
      </c>
      <c r="HU20" s="103" t="str">
        <f>福生市!BF37</f>
        <v>-</v>
      </c>
      <c r="HV20" s="101" t="str">
        <f>福生市!BJ37</f>
        <v>-</v>
      </c>
      <c r="HW20" s="101">
        <f>福生市!AW38</f>
        <v>8000817</v>
      </c>
      <c r="HX20" s="103">
        <f>福生市!BF38</f>
        <v>100</v>
      </c>
      <c r="HY20" s="101">
        <f>福生市!BJ38</f>
        <v>27749</v>
      </c>
      <c r="HZ20" s="101" t="str">
        <f>福生市!BV14</f>
        <v>×</v>
      </c>
      <c r="IA20" s="101" t="str">
        <f>福生市!BV15</f>
        <v>×</v>
      </c>
      <c r="IB20" s="101" t="str">
        <f>福生市!BV16</f>
        <v>×</v>
      </c>
      <c r="IC20" s="101" t="str">
        <f>福生市!BV17</f>
        <v>×</v>
      </c>
      <c r="ID20" s="101" t="str">
        <f>福生市!BV18</f>
        <v>×</v>
      </c>
      <c r="IE20" s="101" t="str">
        <f>福生市!BV19</f>
        <v>×</v>
      </c>
      <c r="IF20" s="101" t="str">
        <f>福生市!BV20</f>
        <v>×</v>
      </c>
      <c r="IG20" s="101" t="str">
        <f>福生市!BV21</f>
        <v>×</v>
      </c>
      <c r="IH20" s="101" t="str">
        <f>福生市!BV22</f>
        <v>×</v>
      </c>
      <c r="II20" s="101" t="str">
        <f>福生市!BV23</f>
        <v>×</v>
      </c>
      <c r="IJ20" s="101" t="str">
        <f>福生市!BV24</f>
        <v>○</v>
      </c>
      <c r="IK20" s="101" t="str">
        <f>福生市!BV25</f>
        <v>×</v>
      </c>
      <c r="IL20" s="106">
        <f>福生市!CO11</f>
        <v>26593972</v>
      </c>
      <c r="IM20" s="106">
        <f>福生市!CY11</f>
        <v>26689464</v>
      </c>
      <c r="IN20" s="106">
        <f>福生市!CO12</f>
        <v>26057469</v>
      </c>
      <c r="IO20" s="106">
        <f>福生市!CY12</f>
        <v>25576518</v>
      </c>
      <c r="IP20" s="106">
        <f>福生市!CO13</f>
        <v>536503</v>
      </c>
      <c r="IQ20" s="106">
        <f>福生市!CY13</f>
        <v>1112946</v>
      </c>
      <c r="IR20" s="106" t="str">
        <f>福生市!CO14</f>
        <v>-</v>
      </c>
      <c r="IS20" s="106">
        <f>福生市!CY14</f>
        <v>860</v>
      </c>
      <c r="IT20" s="106">
        <f>福生市!CO15</f>
        <v>536503</v>
      </c>
      <c r="IU20" s="106">
        <f>福生市!CY15</f>
        <v>1112086</v>
      </c>
      <c r="IV20" s="106">
        <f>福生市!CO16</f>
        <v>-575583</v>
      </c>
      <c r="IW20" s="106">
        <f>福生市!CY16</f>
        <v>-424364</v>
      </c>
      <c r="IX20" s="106">
        <f>福生市!CO17</f>
        <v>17566</v>
      </c>
      <c r="IY20" s="106">
        <f>福生市!CY17</f>
        <v>788192</v>
      </c>
      <c r="IZ20" s="106" t="str">
        <f>福生市!CO18</f>
        <v>-</v>
      </c>
      <c r="JA20" s="106" t="str">
        <f>福生市!CY18</f>
        <v>-</v>
      </c>
      <c r="JB20" s="106" t="str">
        <f>福生市!CO19</f>
        <v>-</v>
      </c>
      <c r="JC20" s="106">
        <f>福生市!CY19</f>
        <v>280000</v>
      </c>
      <c r="JD20" s="106">
        <f>福生市!CO20</f>
        <v>-558017</v>
      </c>
      <c r="JE20" s="106">
        <f>福生市!CY20</f>
        <v>83828</v>
      </c>
      <c r="JF20" s="101">
        <f>福生市!CO23</f>
        <v>345</v>
      </c>
      <c r="JG20" s="101">
        <f>福生市!CT23</f>
        <v>1032930</v>
      </c>
      <c r="JH20" s="101">
        <f>福生市!CZ23</f>
        <v>2994</v>
      </c>
      <c r="JI20" s="101" t="str">
        <f>福生市!CO24</f>
        <v>-</v>
      </c>
      <c r="JJ20" s="101" t="str">
        <f>福生市!CT24</f>
        <v>-</v>
      </c>
      <c r="JK20" s="101" t="str">
        <f>福生市!CZ24</f>
        <v>-</v>
      </c>
      <c r="JL20" s="101">
        <f>福生市!CO25</f>
        <v>19</v>
      </c>
      <c r="JM20" s="101">
        <f>福生市!CT25</f>
        <v>64087</v>
      </c>
      <c r="JN20" s="101">
        <f>福生市!CZ25</f>
        <v>3373</v>
      </c>
      <c r="JO20" s="101">
        <f>福生市!CO26</f>
        <v>3</v>
      </c>
      <c r="JP20" s="101">
        <f>福生市!CT26</f>
        <v>13729</v>
      </c>
      <c r="JQ20" s="101">
        <f>福生市!CZ26</f>
        <v>4576</v>
      </c>
      <c r="JR20" s="101" t="str">
        <f>福生市!CO27</f>
        <v>-</v>
      </c>
      <c r="JS20" s="101" t="str">
        <f>福生市!CT27</f>
        <v>-</v>
      </c>
      <c r="JT20" s="101" t="str">
        <f>福生市!CZ27</f>
        <v>-</v>
      </c>
      <c r="JU20" s="101">
        <f>福生市!CO28</f>
        <v>340</v>
      </c>
      <c r="JV20" s="101">
        <f>福生市!CT28</f>
        <v>1036524</v>
      </c>
      <c r="JW20" s="101">
        <f>福生市!CZ28</f>
        <v>3049</v>
      </c>
      <c r="JX20" s="103">
        <f>福生市!CO29</f>
        <v>102.1</v>
      </c>
      <c r="JY20" s="101" t="str">
        <f>福生市!BV32</f>
        <v>○</v>
      </c>
      <c r="JZ20" s="101" t="str">
        <f>福生市!BV33</f>
        <v>×</v>
      </c>
      <c r="KA20" s="101" t="str">
        <f>福生市!BV34</f>
        <v>○</v>
      </c>
      <c r="KB20" s="101" t="str">
        <f>福生市!BV35</f>
        <v>×</v>
      </c>
      <c r="KC20" s="101" t="str">
        <f>福生市!BV36</f>
        <v>×</v>
      </c>
      <c r="KD20" s="101" t="str">
        <f>福生市!BV37</f>
        <v>×</v>
      </c>
      <c r="KE20" s="101" t="str">
        <f>福生市!BV38</f>
        <v>×</v>
      </c>
      <c r="KF20" s="101" t="str">
        <f>福生市!CC32</f>
        <v>×</v>
      </c>
      <c r="KG20" s="101" t="str">
        <f>福生市!CC33</f>
        <v>○</v>
      </c>
      <c r="KH20" s="101" t="str">
        <f>福生市!CC34</f>
        <v>○</v>
      </c>
      <c r="KI20" s="101" t="str">
        <f>福生市!CC35</f>
        <v>×</v>
      </c>
      <c r="KJ20" s="101" t="str">
        <f>福生市!CC36</f>
        <v>×</v>
      </c>
      <c r="KK20" s="101" t="str">
        <f>福生市!CC37</f>
        <v>×</v>
      </c>
      <c r="KL20" s="101" t="str">
        <f>福生市!CC38</f>
        <v>○</v>
      </c>
      <c r="KM20" s="101">
        <f>福生市!CO32</f>
        <v>1</v>
      </c>
      <c r="KN20" s="101" t="str">
        <f>福生市!CT32</f>
        <v>18.04.01</v>
      </c>
      <c r="KO20" s="101">
        <f>福生市!CZ32</f>
        <v>8580</v>
      </c>
      <c r="KP20" s="101">
        <f>福生市!CO33</f>
        <v>1</v>
      </c>
      <c r="KQ20" s="101" t="str">
        <f>福生市!CT33</f>
        <v>18.04.01</v>
      </c>
      <c r="KR20" s="101">
        <f>福生市!CZ33</f>
        <v>7370</v>
      </c>
      <c r="KS20" s="101">
        <f>福生市!CO34</f>
        <v>1</v>
      </c>
      <c r="KT20" s="101" t="str">
        <f>福生市!CT34</f>
        <v xml:space="preserve"> 7.04.01</v>
      </c>
      <c r="KU20" s="101">
        <f>福生市!CZ34</f>
        <v>6920</v>
      </c>
      <c r="KV20" s="101">
        <f>福生市!CO35</f>
        <v>1</v>
      </c>
      <c r="KW20" s="101" t="str">
        <f>福生市!CT35</f>
        <v xml:space="preserve"> 7.04.01</v>
      </c>
      <c r="KX20" s="101">
        <f>福生市!CZ35</f>
        <v>5270</v>
      </c>
      <c r="KY20" s="101">
        <f>福生市!CO36</f>
        <v>1</v>
      </c>
      <c r="KZ20" s="101" t="str">
        <f>福生市!CT36</f>
        <v xml:space="preserve"> 7.04.01</v>
      </c>
      <c r="LA20" s="101">
        <f>福生市!CZ36</f>
        <v>4710</v>
      </c>
      <c r="LB20" s="101">
        <f>福生市!CO37</f>
        <v>17</v>
      </c>
      <c r="LC20" s="101" t="str">
        <f>福生市!CT37</f>
        <v xml:space="preserve"> 7.04.01</v>
      </c>
      <c r="LD20" s="101">
        <f>福生市!CZ37</f>
        <v>4470</v>
      </c>
      <c r="LE20" s="101">
        <f>福生市!M49</f>
        <v>3574581</v>
      </c>
      <c r="LF20" s="101">
        <f>福生市!M50</f>
        <v>2254198</v>
      </c>
      <c r="LG20" s="101">
        <f>福生市!M51</f>
        <v>7804447</v>
      </c>
      <c r="LH20" s="101">
        <f>福生市!M52</f>
        <v>779474</v>
      </c>
      <c r="LI20" s="101">
        <f>福生市!M53</f>
        <v>724753</v>
      </c>
      <c r="LJ20" s="101">
        <f>福生市!M54</f>
        <v>54721</v>
      </c>
      <c r="LK20" s="101" t="str">
        <f>福生市!M55</f>
        <v>-</v>
      </c>
      <c r="LL20" s="101">
        <f>福生市!M56</f>
        <v>12158502</v>
      </c>
      <c r="LM20" s="101">
        <f>福生市!M57</f>
        <v>3798279</v>
      </c>
      <c r="LN20" s="101">
        <f>福生市!M58</f>
        <v>113027</v>
      </c>
      <c r="LO20" s="101">
        <f>福生市!M59</f>
        <v>2630974</v>
      </c>
      <c r="LP20" s="101">
        <f>福生市!M60</f>
        <v>504410</v>
      </c>
      <c r="LQ20" s="101">
        <f>福生市!M61</f>
        <v>2760197</v>
      </c>
      <c r="LR20" s="101">
        <f>福生市!M62</f>
        <v>1403223</v>
      </c>
      <c r="LS20" s="101" t="str">
        <f>福生市!M63</f>
        <v>-</v>
      </c>
      <c r="LT20" s="101" t="str">
        <f>福生市!M64</f>
        <v>-</v>
      </c>
      <c r="LU20" s="101">
        <f>福生市!M65</f>
        <v>3193267</v>
      </c>
      <c r="LV20" s="101">
        <f>福生市!M66</f>
        <v>27976</v>
      </c>
      <c r="LW20" s="101">
        <f>福生市!M67</f>
        <v>3193267</v>
      </c>
      <c r="LX20" s="101">
        <f>福生市!M68</f>
        <v>1796861</v>
      </c>
      <c r="LY20" s="101">
        <f>福生市!M69</f>
        <v>1396406</v>
      </c>
      <c r="LZ20" s="101" t="str">
        <f>福生市!M70</f>
        <v>-</v>
      </c>
      <c r="MA20" s="101" t="str">
        <f>福生市!M71</f>
        <v>-</v>
      </c>
      <c r="MB20" s="101">
        <f>福生市!M72</f>
        <v>26057469</v>
      </c>
      <c r="MC20" s="103">
        <f>福生市!U49</f>
        <v>13.7</v>
      </c>
      <c r="MD20" s="103">
        <f>福生市!U50</f>
        <v>8.6999999999999993</v>
      </c>
      <c r="ME20" s="103">
        <f>福生市!U51</f>
        <v>30</v>
      </c>
      <c r="MF20" s="103">
        <f>福生市!U52</f>
        <v>3</v>
      </c>
      <c r="MG20" s="103">
        <f>福生市!U53</f>
        <v>2.8</v>
      </c>
      <c r="MH20" s="103">
        <f>福生市!U54</f>
        <v>0.2</v>
      </c>
      <c r="MI20" s="103" t="str">
        <f>福生市!U55</f>
        <v>-</v>
      </c>
      <c r="MJ20" s="103">
        <f>福生市!U56</f>
        <v>46.7</v>
      </c>
      <c r="MK20" s="103">
        <f>福生市!U57</f>
        <v>14.6</v>
      </c>
      <c r="ML20" s="103">
        <f>福生市!U58</f>
        <v>0.4</v>
      </c>
      <c r="MM20" s="103">
        <f>福生市!U59</f>
        <v>10.1</v>
      </c>
      <c r="MN20" s="103">
        <f>福生市!U60</f>
        <v>1.9</v>
      </c>
      <c r="MO20" s="103">
        <f>福生市!U61</f>
        <v>10.6</v>
      </c>
      <c r="MP20" s="103">
        <f>福生市!U62</f>
        <v>5.4</v>
      </c>
      <c r="MQ20" s="103" t="str">
        <f>福生市!U63</f>
        <v>-</v>
      </c>
      <c r="MR20" s="103" t="str">
        <f>福生市!U64</f>
        <v>-</v>
      </c>
      <c r="MS20" s="103">
        <f>福生市!U65</f>
        <v>12.3</v>
      </c>
      <c r="MT20" s="103">
        <f>福生市!U66</f>
        <v>0.1</v>
      </c>
      <c r="MU20" s="103">
        <f>福生市!U67</f>
        <v>12.3</v>
      </c>
      <c r="MV20" s="103">
        <f>福生市!U68</f>
        <v>6.9</v>
      </c>
      <c r="MW20" s="103">
        <f>福生市!U69</f>
        <v>5.4</v>
      </c>
      <c r="MX20" s="103" t="str">
        <f>福生市!U70</f>
        <v>-</v>
      </c>
      <c r="MY20" s="103" t="str">
        <f>福生市!U71</f>
        <v>-</v>
      </c>
      <c r="MZ20" s="103">
        <f>福生市!U72</f>
        <v>100</v>
      </c>
      <c r="NA20" s="101">
        <f>福生市!Y49</f>
        <v>3328270</v>
      </c>
      <c r="NB20" s="101">
        <f>福生市!Y50</f>
        <v>2094194</v>
      </c>
      <c r="NC20" s="101">
        <f>福生市!Y51</f>
        <v>2194459</v>
      </c>
      <c r="ND20" s="101">
        <f>福生市!Y52</f>
        <v>745440</v>
      </c>
      <c r="NE20" s="101">
        <f>福生市!Y53</f>
        <v>696543</v>
      </c>
      <c r="NF20" s="101">
        <f>福生市!Y54</f>
        <v>48897</v>
      </c>
      <c r="NG20" s="101" t="str">
        <f>福生市!Y55</f>
        <v>-</v>
      </c>
      <c r="NH20" s="101">
        <f>福生市!Y56</f>
        <v>6268169</v>
      </c>
      <c r="NI20" s="101">
        <f>福生市!Y57</f>
        <v>2523362</v>
      </c>
      <c r="NJ20" s="101">
        <f>福生市!Y58</f>
        <v>86638</v>
      </c>
      <c r="NK20" s="101">
        <f>福生市!Y59</f>
        <v>1776467</v>
      </c>
      <c r="NL20" s="101">
        <f>福生市!Y60</f>
        <v>365178</v>
      </c>
      <c r="NM20" s="101">
        <f>福生市!Y61</f>
        <v>2472062</v>
      </c>
      <c r="NN20" s="101">
        <f>福生市!Y62</f>
        <v>1398572</v>
      </c>
      <c r="NO20" s="101" t="str">
        <f>福生市!Y63</f>
        <v>-</v>
      </c>
      <c r="NP20" s="101" t="str">
        <f>福生市!Y64</f>
        <v>-</v>
      </c>
      <c r="NQ20" s="101">
        <f>福生市!Y65</f>
        <v>692200</v>
      </c>
      <c r="NR20" s="101">
        <f>福生市!Y66</f>
        <v>27976</v>
      </c>
      <c r="NS20" s="101">
        <f>福生市!Y67</f>
        <v>692200</v>
      </c>
      <c r="NT20" s="101">
        <f>福生市!Y68</f>
        <v>90583</v>
      </c>
      <c r="NU20" s="101">
        <f>福生市!Y69</f>
        <v>601617</v>
      </c>
      <c r="NV20" s="101" t="str">
        <f>福生市!Y70</f>
        <v>-</v>
      </c>
      <c r="NW20" s="101" t="str">
        <f>福生市!Y71</f>
        <v>-</v>
      </c>
      <c r="NX20" s="101">
        <f>福生市!Y72</f>
        <v>15217470</v>
      </c>
      <c r="NY20" s="101">
        <f>福生市!AG49</f>
        <v>3324696</v>
      </c>
      <c r="NZ20" s="101" t="str">
        <f>福生市!AG50</f>
        <v>-</v>
      </c>
      <c r="OA20" s="101">
        <f>福生市!AG51</f>
        <v>2194459</v>
      </c>
      <c r="OB20" s="101">
        <f>福生市!AG52</f>
        <v>745440</v>
      </c>
      <c r="OC20" s="101">
        <f>福生市!AG53</f>
        <v>696543</v>
      </c>
      <c r="OD20" s="101">
        <f>福生市!AG54</f>
        <v>48897</v>
      </c>
      <c r="OE20" s="101" t="str">
        <f>福生市!AG55</f>
        <v>-</v>
      </c>
      <c r="OF20" s="101">
        <f>福生市!AG56</f>
        <v>6264595</v>
      </c>
      <c r="OG20" s="101">
        <f>福生市!AG57</f>
        <v>2256689</v>
      </c>
      <c r="OH20" s="101">
        <f>福生市!AG58</f>
        <v>86638</v>
      </c>
      <c r="OI20" s="101">
        <f>福生市!AG59</f>
        <v>1572271</v>
      </c>
      <c r="OJ20" s="101">
        <f>福生市!AG60</f>
        <v>351070</v>
      </c>
      <c r="OK20" s="101">
        <f>福生市!AG61</f>
        <v>1483146</v>
      </c>
      <c r="OL20" s="101" t="str">
        <f>福生市!AG62</f>
        <v>-</v>
      </c>
      <c r="OM20" s="101" t="str">
        <f>福生市!AG63</f>
        <v>-</v>
      </c>
      <c r="ON20" s="114">
        <f>福生市!AG64</f>
        <v>0</v>
      </c>
      <c r="OO20" s="114">
        <f>福生市!AG65</f>
        <v>0</v>
      </c>
      <c r="OP20" s="114">
        <f>福生市!AG66</f>
        <v>0</v>
      </c>
      <c r="OQ20" s="114">
        <f>福生市!AG67</f>
        <v>0</v>
      </c>
      <c r="OR20" s="114">
        <f>福生市!AG68</f>
        <v>0</v>
      </c>
      <c r="OS20" s="114">
        <f>福生市!AG69</f>
        <v>0</v>
      </c>
      <c r="OT20" s="114">
        <f>福生市!AG70</f>
        <v>0</v>
      </c>
      <c r="OU20" s="114">
        <f>福生市!AG71</f>
        <v>0</v>
      </c>
      <c r="OV20" s="114">
        <f>福生市!AG70</f>
        <v>0</v>
      </c>
      <c r="OW20" s="103">
        <f>福生市!AQ49</f>
        <v>25.9</v>
      </c>
      <c r="OX20" s="103" t="str">
        <f>福生市!AQ50</f>
        <v>-</v>
      </c>
      <c r="OY20" s="103">
        <f>福生市!AQ51</f>
        <v>17.100000000000001</v>
      </c>
      <c r="OZ20" s="103">
        <f>福生市!AQ52</f>
        <v>5.8</v>
      </c>
      <c r="PA20" s="103">
        <f>福生市!AQ53</f>
        <v>5.4</v>
      </c>
      <c r="PB20" s="103">
        <f>福生市!AQ54</f>
        <v>0.4</v>
      </c>
      <c r="PC20" s="103" t="str">
        <f>福生市!AQ55</f>
        <v>-</v>
      </c>
      <c r="PD20" s="103">
        <f>福生市!AQ56</f>
        <v>48.7</v>
      </c>
      <c r="PE20" s="103">
        <f>福生市!AQ57</f>
        <v>17.600000000000001</v>
      </c>
      <c r="PF20" s="103">
        <f>福生市!AQ58</f>
        <v>0.7</v>
      </c>
      <c r="PG20" s="103">
        <f>福生市!AQ59</f>
        <v>12.2</v>
      </c>
      <c r="PH20" s="103">
        <f>福生市!AQ60</f>
        <v>2.7</v>
      </c>
      <c r="PI20" s="103">
        <f>福生市!AQ61</f>
        <v>11.5</v>
      </c>
      <c r="PJ20" s="103" t="str">
        <f>福生市!AQ62</f>
        <v>-</v>
      </c>
      <c r="PK20" s="103" t="str">
        <f>福生市!AQ63</f>
        <v>-</v>
      </c>
      <c r="PL20" s="113">
        <f>福生市!AQ64</f>
        <v>0</v>
      </c>
      <c r="PM20" s="113">
        <f>福生市!AQ65</f>
        <v>0</v>
      </c>
      <c r="PN20" s="113">
        <f>福生市!AQ66</f>
        <v>0</v>
      </c>
      <c r="PO20" s="113">
        <f>福生市!AQ67</f>
        <v>0</v>
      </c>
      <c r="PP20" s="113" t="str">
        <f>福生市!AQ68</f>
        <v>(</v>
      </c>
      <c r="PQ20" s="113">
        <f>福生市!AQ69</f>
        <v>0</v>
      </c>
      <c r="PR20" s="113">
        <f>福生市!AQ70</f>
        <v>0</v>
      </c>
      <c r="PS20" s="113">
        <f>福生市!AQ71</f>
        <v>0</v>
      </c>
      <c r="PT20" s="113">
        <f>福生市!AQ72</f>
        <v>0</v>
      </c>
      <c r="PU20" s="101">
        <f>福生市!AH66</f>
        <v>11663339</v>
      </c>
      <c r="PV20" s="103">
        <f>福生市!AK68</f>
        <v>90.7</v>
      </c>
      <c r="PW20" s="103">
        <f>福生市!AR68</f>
        <v>93.6</v>
      </c>
      <c r="PX20" s="101">
        <f>福生市!AH72</f>
        <v>15753973</v>
      </c>
      <c r="PY20" s="101">
        <f>福生市!BF50</f>
        <v>269233</v>
      </c>
      <c r="PZ20" s="101">
        <f>福生市!BF51</f>
        <v>3149099</v>
      </c>
      <c r="QA20" s="101">
        <f>福生市!BF52</f>
        <v>11843401</v>
      </c>
      <c r="QB20" s="101">
        <f>福生市!BF53</f>
        <v>2175498</v>
      </c>
      <c r="QC20" s="101">
        <f>福生市!BF54</f>
        <v>208265</v>
      </c>
      <c r="QD20" s="101">
        <f>福生市!BF55</f>
        <v>42614</v>
      </c>
      <c r="QE20" s="101">
        <f>福生市!BF56</f>
        <v>244541</v>
      </c>
      <c r="QF20" s="101">
        <f>福生市!BF57</f>
        <v>2311555</v>
      </c>
      <c r="QG20" s="101">
        <f>福生市!BF58</f>
        <v>1997533</v>
      </c>
      <c r="QH20" s="101">
        <f>福生市!BF59</f>
        <v>3036256</v>
      </c>
      <c r="QI20" s="101" t="str">
        <f>福生市!BF60</f>
        <v>-</v>
      </c>
      <c r="QJ20" s="101">
        <f>福生市!BF61</f>
        <v>779474</v>
      </c>
      <c r="QK20" s="101" t="str">
        <f>福生市!BF62</f>
        <v>-</v>
      </c>
      <c r="QL20" s="101" t="str">
        <f>福生市!BF63</f>
        <v>-</v>
      </c>
      <c r="QM20" s="101">
        <f>福生市!BF64</f>
        <v>26057469</v>
      </c>
      <c r="QN20" s="103">
        <f>福生市!BM50</f>
        <v>1</v>
      </c>
      <c r="QO20" s="103">
        <f>福生市!BM51</f>
        <v>12.1</v>
      </c>
      <c r="QP20" s="103">
        <f>福生市!BM52</f>
        <v>45.5</v>
      </c>
      <c r="QQ20" s="103">
        <f>福生市!BM53</f>
        <v>8.3000000000000007</v>
      </c>
      <c r="QR20" s="103">
        <f>福生市!BM54</f>
        <v>0.8</v>
      </c>
      <c r="QS20" s="103">
        <f>福生市!BM55</f>
        <v>0.2</v>
      </c>
      <c r="QT20" s="103">
        <f>福生市!BM56</f>
        <v>0.9</v>
      </c>
      <c r="QU20" s="103">
        <f>福生市!BM57</f>
        <v>8.9</v>
      </c>
      <c r="QV20" s="103">
        <f>福生市!BM58</f>
        <v>7.7</v>
      </c>
      <c r="QW20" s="103">
        <f>福生市!BM59</f>
        <v>11.7</v>
      </c>
      <c r="QX20" s="103" t="str">
        <f>福生市!BM60</f>
        <v>-</v>
      </c>
      <c r="QY20" s="103">
        <f>福生市!BM61</f>
        <v>3</v>
      </c>
      <c r="QZ20" s="103" t="str">
        <f>福生市!BM62</f>
        <v>-</v>
      </c>
      <c r="RA20" s="103" t="str">
        <f>福生市!BM63</f>
        <v>-</v>
      </c>
      <c r="RB20" s="103">
        <f>福生市!BM64</f>
        <v>100</v>
      </c>
      <c r="RC20" s="101" t="str">
        <f>福生市!BQ50</f>
        <v>-</v>
      </c>
      <c r="RD20" s="101">
        <f>福生市!BQ51</f>
        <v>368739</v>
      </c>
      <c r="RE20" s="101">
        <f>福生市!BQ52</f>
        <v>341350</v>
      </c>
      <c r="RF20" s="101">
        <f>福生市!BQ53</f>
        <v>38459</v>
      </c>
      <c r="RG20" s="101" t="str">
        <f>福生市!BQ54</f>
        <v>-</v>
      </c>
      <c r="RH20" s="101">
        <f>福生市!BQ55</f>
        <v>937</v>
      </c>
      <c r="RI20" s="101" t="str">
        <f>福生市!BQ56</f>
        <v>-</v>
      </c>
      <c r="RJ20" s="101">
        <f>福生市!BQ57</f>
        <v>635224</v>
      </c>
      <c r="RK20" s="101">
        <f>福生市!BQ58</f>
        <v>1152009</v>
      </c>
      <c r="RL20" s="101">
        <f>福生市!BQ59</f>
        <v>656549</v>
      </c>
      <c r="RM20" s="101" t="str">
        <f>福生市!BQ60</f>
        <v>-</v>
      </c>
      <c r="RN20" s="101" t="str">
        <f>福生市!BQ61</f>
        <v>-</v>
      </c>
      <c r="RO20" s="101" t="str">
        <f>福生市!BQ62</f>
        <v>-</v>
      </c>
      <c r="RP20" s="101" t="str">
        <f>福生市!BQ63</f>
        <v>-</v>
      </c>
      <c r="RQ20" s="101">
        <f>福生市!BQ64</f>
        <v>3193267</v>
      </c>
      <c r="RR20" s="101">
        <f>福生市!BZ50</f>
        <v>269233</v>
      </c>
      <c r="RS20" s="101">
        <f>福生市!BZ51</f>
        <v>2608180</v>
      </c>
      <c r="RT20" s="101">
        <f>福生市!BZ52</f>
        <v>5253282</v>
      </c>
      <c r="RU20" s="101">
        <f>福生市!BZ53</f>
        <v>1341658</v>
      </c>
      <c r="RV20" s="101">
        <f>福生市!BZ54</f>
        <v>169576</v>
      </c>
      <c r="RW20" s="101">
        <f>福生市!BZ55</f>
        <v>41741</v>
      </c>
      <c r="RX20" s="101">
        <f>福生市!BZ56</f>
        <v>185591</v>
      </c>
      <c r="RY20" s="101">
        <f>福生市!BZ57</f>
        <v>1879866</v>
      </c>
      <c r="RZ20" s="101">
        <f>福生市!BZ58</f>
        <v>753057</v>
      </c>
      <c r="SA20" s="101">
        <f>福生市!BZ59</f>
        <v>1969846</v>
      </c>
      <c r="SB20" s="101" t="str">
        <f>福生市!BZ60</f>
        <v>-</v>
      </c>
      <c r="SC20" s="101">
        <f>福生市!BZ61</f>
        <v>745440</v>
      </c>
      <c r="SD20" s="101" t="str">
        <f>福生市!BZ62</f>
        <v>-</v>
      </c>
      <c r="SE20" s="101" t="str">
        <f>福生市!BZ63</f>
        <v>-</v>
      </c>
      <c r="SF20" s="101">
        <f>福生市!BZ64</f>
        <v>15217470</v>
      </c>
      <c r="SG20" s="101">
        <f>福生市!BF66</f>
        <v>3281068</v>
      </c>
      <c r="SH20" s="101">
        <f>福生市!BF67</f>
        <v>520871</v>
      </c>
      <c r="SI20" s="101">
        <f>福生市!BF68</f>
        <v>350000</v>
      </c>
      <c r="SJ20" s="101" t="str">
        <f>福生市!BF69</f>
        <v>-</v>
      </c>
      <c r="SK20" s="101" t="str">
        <f>福生市!BF70</f>
        <v>-</v>
      </c>
      <c r="SL20" s="101">
        <f>福生市!BF71</f>
        <v>1158429</v>
      </c>
      <c r="SM20" s="101">
        <f>福生市!BF72</f>
        <v>1251768</v>
      </c>
      <c r="SN20" s="101">
        <f>福生市!BZ66</f>
        <v>421286</v>
      </c>
      <c r="SO20" s="101">
        <f>福生市!BZ67</f>
        <v>-459880</v>
      </c>
      <c r="SP20" s="101">
        <f>福生市!BZ68</f>
        <v>11398</v>
      </c>
      <c r="SQ20" s="101">
        <f>福生市!BZ69</f>
        <v>16882</v>
      </c>
      <c r="SR20" s="101">
        <f>福生市!BZ70</f>
        <v>72</v>
      </c>
      <c r="SS20" s="101">
        <f>福生市!BZ71</f>
        <v>103</v>
      </c>
      <c r="ST20" s="101">
        <f>福生市!BZ72</f>
        <v>250</v>
      </c>
      <c r="SU20" s="101">
        <f>福生市!CS48</f>
        <v>6961232</v>
      </c>
      <c r="SV20" s="101">
        <f>福生市!CS49</f>
        <v>8843240</v>
      </c>
      <c r="SW20" s="101">
        <f>福生市!CS50</f>
        <v>8851213</v>
      </c>
      <c r="SX20" s="101">
        <f>福生市!CS51</f>
        <v>11567901</v>
      </c>
      <c r="SY20" s="102">
        <f>福生市!CS52</f>
        <v>0.79</v>
      </c>
      <c r="SZ20" s="103">
        <f>福生市!CS53</f>
        <v>4.5999999999999996</v>
      </c>
      <c r="TA20" s="103">
        <f>福生市!CS54</f>
        <v>4.7</v>
      </c>
      <c r="TB20" s="103" t="str">
        <f>福生市!CS55</f>
        <v>-</v>
      </c>
      <c r="TC20" s="103" t="str">
        <f>福生市!CS56</f>
        <v>-</v>
      </c>
      <c r="TD20" s="103">
        <f>福生市!CS57</f>
        <v>-3</v>
      </c>
      <c r="TE20" s="103" t="str">
        <f>福生市!CS58</f>
        <v>-</v>
      </c>
      <c r="TF20" s="101">
        <f>福生市!CS59</f>
        <v>2717353</v>
      </c>
      <c r="TG20" s="101">
        <f>IF(福生市!CS60="-",0,福生市!CS60)</f>
        <v>0</v>
      </c>
      <c r="TH20" s="101">
        <f>福生市!CS61</f>
        <v>5593620</v>
      </c>
      <c r="TI20" s="101">
        <f>福生市!CS62</f>
        <v>7148712</v>
      </c>
      <c r="TJ20" s="101">
        <f>福生市!CS63</f>
        <v>1251765</v>
      </c>
      <c r="TK20" s="101" t="str">
        <f>福生市!CS64</f>
        <v>-</v>
      </c>
      <c r="TL20" s="101">
        <f>福生市!CS65</f>
        <v>1305168</v>
      </c>
      <c r="TM20" s="101" t="str">
        <f>福生市!CS66</f>
        <v>-</v>
      </c>
      <c r="TN20" s="101" t="str">
        <f>福生市!CS67</f>
        <v>-</v>
      </c>
      <c r="TO20" s="101" t="str">
        <f>福生市!CS68</f>
        <v>-</v>
      </c>
      <c r="TP20" s="101">
        <f>福生市!DA48</f>
        <v>7063927</v>
      </c>
      <c r="TQ20" s="101">
        <f>福生市!DA49</f>
        <v>8938411</v>
      </c>
      <c r="TR20" s="101">
        <f>福生市!DA50</f>
        <v>8961816</v>
      </c>
      <c r="TS20" s="101">
        <f>福生市!DA51</f>
        <v>11558424</v>
      </c>
      <c r="TT20" s="103">
        <f>福生市!DA52</f>
        <v>0.78</v>
      </c>
      <c r="TU20" s="103">
        <f>福生市!DA53</f>
        <v>9.6</v>
      </c>
      <c r="TV20" s="103">
        <f>福生市!DA54</f>
        <v>4.7</v>
      </c>
      <c r="TW20" s="103" t="str">
        <f>福生市!DA55</f>
        <v>-</v>
      </c>
      <c r="TX20" s="103" t="str">
        <f>福生市!DA56</f>
        <v>-</v>
      </c>
      <c r="TY20" s="103">
        <f>福生市!DA57</f>
        <v>-2.7</v>
      </c>
      <c r="TZ20" s="103" t="str">
        <f>福生市!DA58</f>
        <v>-</v>
      </c>
      <c r="UA20" s="101">
        <f>福生市!DA59</f>
        <v>2699787</v>
      </c>
      <c r="UB20" s="101">
        <f>IF(福生市!DA60="-",0,福生市!DA60)</f>
        <v>0</v>
      </c>
      <c r="UC20" s="101">
        <f>福生市!DA61</f>
        <v>5305117</v>
      </c>
      <c r="UD20" s="101">
        <f>福生市!DA62</f>
        <v>7257765</v>
      </c>
      <c r="UE20" s="101">
        <f>福生市!DA63</f>
        <v>2905400</v>
      </c>
      <c r="UF20" s="101" t="str">
        <f>福生市!DA64</f>
        <v>-</v>
      </c>
      <c r="UG20" s="101">
        <f>福生市!DA65</f>
        <v>1949078</v>
      </c>
      <c r="UH20" s="101" t="str">
        <f>福生市!DA66</f>
        <v>-</v>
      </c>
      <c r="UI20" s="101" t="str">
        <f>福生市!DA67</f>
        <v>-</v>
      </c>
      <c r="UJ20" s="101" t="str">
        <f>福生市!DA68</f>
        <v>-</v>
      </c>
      <c r="UK20" s="103">
        <f>福生市!CS69</f>
        <v>98.9</v>
      </c>
      <c r="UL20" s="103">
        <f>福生市!CS71</f>
        <v>98.4</v>
      </c>
      <c r="UM20" s="103">
        <f>福生市!CS72</f>
        <v>99.4</v>
      </c>
      <c r="UN20" s="103">
        <f>福生市!CW69</f>
        <v>97.7</v>
      </c>
      <c r="UO20" s="103">
        <f>福生市!CW71</f>
        <v>96.7</v>
      </c>
      <c r="UP20" s="103">
        <f>福生市!CW72</f>
        <v>98.7</v>
      </c>
      <c r="UQ20" s="103">
        <f>福生市!DA69</f>
        <v>98.9</v>
      </c>
      <c r="UR20" s="103">
        <f>福生市!DA71</f>
        <v>98.4</v>
      </c>
      <c r="US20" s="102">
        <f>福生市!DA72</f>
        <v>99.3</v>
      </c>
      <c r="UT20" s="103">
        <f>福生市!DE69</f>
        <v>97.7</v>
      </c>
      <c r="UU20" s="103">
        <f>福生市!DE71</f>
        <v>96.8</v>
      </c>
      <c r="UV20" s="103">
        <f>福生市!DE72</f>
        <v>98.4</v>
      </c>
      <c r="UW20" s="286" t="str">
        <f>福生市!M16</f>
        <v>-</v>
      </c>
      <c r="UX20" s="287" t="str">
        <f>福生市!U16</f>
        <v>-</v>
      </c>
      <c r="UY20" s="286" t="str">
        <f>福生市!Y16</f>
        <v>-</v>
      </c>
      <c r="UZ20" s="287" t="str">
        <f>福生市!AG16</f>
        <v>-</v>
      </c>
      <c r="VA20" s="286" t="str">
        <f>福生市!M17</f>
        <v>-</v>
      </c>
      <c r="VB20" s="287" t="str">
        <f>福生市!U17</f>
        <v>-</v>
      </c>
      <c r="VC20" s="286" t="str">
        <f>福生市!Y17</f>
        <v>-</v>
      </c>
      <c r="VD20" s="287" t="str">
        <f>福生市!AG17</f>
        <v>-</v>
      </c>
    </row>
    <row r="21" spans="1:576" s="95" customFormat="1" ht="11.25">
      <c r="A21" s="109" t="str">
        <f>狛江市!CK7</f>
        <v>狛江市</v>
      </c>
      <c r="B21" s="110" t="s">
        <v>242</v>
      </c>
      <c r="C21" s="111" t="str">
        <f t="shared" si="0"/>
        <v>=狛江市!ｃｓ51</v>
      </c>
      <c r="D21" s="95">
        <f>狛江市!AC2</f>
        <v>80249</v>
      </c>
      <c r="E21" s="95">
        <f>狛江市!AC3</f>
        <v>78751</v>
      </c>
      <c r="F21" s="125">
        <f t="shared" si="1"/>
        <v>1.9021980673261218E-2</v>
      </c>
      <c r="G21" s="98">
        <f>狛江市!AC5</f>
        <v>6.39</v>
      </c>
      <c r="H21" s="95">
        <f>狛江市!AC6</f>
        <v>12559</v>
      </c>
      <c r="I21" s="96">
        <f>狛江市!AP4</f>
        <v>81788</v>
      </c>
      <c r="J21" s="96">
        <f>狛江市!AP5</f>
        <v>80807</v>
      </c>
      <c r="K21" s="125">
        <f t="shared" si="2"/>
        <v>1.2140037372999846E-2</v>
      </c>
      <c r="L21" s="96">
        <f>狛江市!AX4</f>
        <v>80506</v>
      </c>
      <c r="M21" s="96">
        <f>狛江市!AX5</f>
        <v>79639</v>
      </c>
      <c r="N21" s="125">
        <f t="shared" si="3"/>
        <v>1.088662589937095E-2</v>
      </c>
      <c r="O21" s="95">
        <f>狛江市!BJ6</f>
        <v>327</v>
      </c>
      <c r="P21" s="97">
        <f>狛江市!BJ7</f>
        <v>1</v>
      </c>
      <c r="Q21" s="95">
        <f>狛江市!BJ8</f>
        <v>5094</v>
      </c>
      <c r="R21" s="97">
        <f>狛江市!BJ9</f>
        <v>15.4</v>
      </c>
      <c r="S21" s="95">
        <f>狛江市!BJ10</f>
        <v>27591</v>
      </c>
      <c r="T21" s="97">
        <f>狛江市!BJ11</f>
        <v>83.6</v>
      </c>
      <c r="U21" s="95">
        <f>狛江市!BQ6</f>
        <v>284</v>
      </c>
      <c r="V21" s="97">
        <f>狛江市!BQ7</f>
        <v>0.9</v>
      </c>
      <c r="W21" s="95">
        <f>狛江市!BQ8</f>
        <v>4971</v>
      </c>
      <c r="X21" s="97">
        <f>狛江市!BQ9</f>
        <v>15.5</v>
      </c>
      <c r="Y21" s="95">
        <f>狛江市!BQ10</f>
        <v>26818</v>
      </c>
      <c r="Z21" s="97">
        <f>狛江市!BQ11</f>
        <v>83.6</v>
      </c>
      <c r="AA21" s="95" t="str">
        <f>狛江市!BZ5</f>
        <v>13</v>
      </c>
      <c r="AB21" s="95" t="str">
        <f>狛江市!BZ7</f>
        <v>東京都</v>
      </c>
      <c r="AC21" s="95" t="str">
        <f>狛江市!CK5</f>
        <v>2195</v>
      </c>
      <c r="AD21" s="95" t="str">
        <f>狛江市!CK7</f>
        <v>狛江市</v>
      </c>
      <c r="AE21" s="95" t="str">
        <f>狛江市!DB2</f>
        <v>Ⅱ－１</v>
      </c>
      <c r="AF21" s="99">
        <f>狛江市!DB5</f>
        <v>43505</v>
      </c>
      <c r="AG21" s="95">
        <f>狛江市!M11</f>
        <v>12076777</v>
      </c>
      <c r="AH21" s="97">
        <f>狛江市!U11</f>
        <v>42.3</v>
      </c>
      <c r="AI21" s="95">
        <f>狛江市!Y11</f>
        <v>11219287</v>
      </c>
      <c r="AJ21" s="97">
        <f>狛江市!AG11</f>
        <v>76.599999999999994</v>
      </c>
      <c r="AK21" s="95">
        <f>狛江市!M12</f>
        <v>110387</v>
      </c>
      <c r="AL21" s="97">
        <f>狛江市!U12</f>
        <v>0.4</v>
      </c>
      <c r="AM21" s="95">
        <f>狛江市!Y12</f>
        <v>110387</v>
      </c>
      <c r="AN21" s="97">
        <f>狛江市!AG12</f>
        <v>0.8</v>
      </c>
      <c r="AO21" s="95">
        <f>狛江市!M13</f>
        <v>27019</v>
      </c>
      <c r="AP21" s="97">
        <f>狛江市!U13</f>
        <v>0.1</v>
      </c>
      <c r="AQ21" s="95">
        <f>狛江市!Y13</f>
        <v>27019</v>
      </c>
      <c r="AR21" s="97">
        <f>狛江市!AG13</f>
        <v>0.2</v>
      </c>
      <c r="AS21" s="95">
        <f>狛江市!M14</f>
        <v>111386</v>
      </c>
      <c r="AT21" s="97">
        <f>狛江市!U14</f>
        <v>0.4</v>
      </c>
      <c r="AU21" s="95">
        <f>狛江市!Y14</f>
        <v>111386</v>
      </c>
      <c r="AV21" s="97">
        <f>狛江市!AG14</f>
        <v>0.8</v>
      </c>
      <c r="AW21" s="95">
        <f>狛江市!M15</f>
        <v>111835</v>
      </c>
      <c r="AX21" s="97">
        <f>狛江市!U15</f>
        <v>0.4</v>
      </c>
      <c r="AY21" s="95">
        <f>狛江市!Y15</f>
        <v>111835</v>
      </c>
      <c r="AZ21" s="97">
        <f>狛江市!AG15</f>
        <v>0.8</v>
      </c>
      <c r="BA21" s="95">
        <f>狛江市!M18</f>
        <v>1523561</v>
      </c>
      <c r="BB21" s="97">
        <f>狛江市!U18</f>
        <v>5.3</v>
      </c>
      <c r="BC21" s="95">
        <f>狛江市!Y18</f>
        <v>1523561</v>
      </c>
      <c r="BD21" s="97">
        <f>狛江市!AG18</f>
        <v>10.4</v>
      </c>
      <c r="BE21" s="95" t="str">
        <f>狛江市!M19</f>
        <v>-</v>
      </c>
      <c r="BF21" s="97" t="str">
        <f>狛江市!U19</f>
        <v>-</v>
      </c>
      <c r="BG21" s="95" t="str">
        <f>狛江市!Y19</f>
        <v>-</v>
      </c>
      <c r="BH21" s="97" t="str">
        <f>狛江市!AG19</f>
        <v>-</v>
      </c>
      <c r="BI21" s="95" t="str">
        <f>狛江市!M20</f>
        <v>-</v>
      </c>
      <c r="BJ21" s="97" t="str">
        <f>狛江市!U20</f>
        <v>-</v>
      </c>
      <c r="BK21" s="95" t="str">
        <f>狛江市!Y20</f>
        <v>-</v>
      </c>
      <c r="BL21" s="97" t="str">
        <f>狛江市!AG20</f>
        <v>-</v>
      </c>
      <c r="BM21" s="95">
        <f>狛江市!M21</f>
        <v>63079</v>
      </c>
      <c r="BN21" s="97">
        <f>狛江市!U21</f>
        <v>0.2</v>
      </c>
      <c r="BO21" s="95">
        <f>狛江市!Y21</f>
        <v>63079</v>
      </c>
      <c r="BP21" s="97">
        <f>狛江市!AG21</f>
        <v>0.4</v>
      </c>
      <c r="BQ21" s="95" t="str">
        <f>狛江市!M20</f>
        <v>-</v>
      </c>
      <c r="BR21" s="97" t="str">
        <f>狛江市!U20</f>
        <v>-</v>
      </c>
      <c r="BS21" s="95" t="str">
        <f>狛江市!Y20</f>
        <v>-</v>
      </c>
      <c r="BT21" s="97" t="str">
        <f>狛江市!AG20</f>
        <v>-</v>
      </c>
      <c r="BU21" s="95">
        <f>狛江市!M23</f>
        <v>58083</v>
      </c>
      <c r="BV21" s="97">
        <f>狛江市!U21</f>
        <v>0.2</v>
      </c>
      <c r="BW21" s="95">
        <f>狛江市!Y21</f>
        <v>63079</v>
      </c>
      <c r="BX21" s="97">
        <f>狛江市!AG21</f>
        <v>0.4</v>
      </c>
      <c r="BY21" s="95">
        <f>狛江市!M24</f>
        <v>1545618</v>
      </c>
      <c r="BZ21" s="97">
        <f>狛江市!U24</f>
        <v>5.4</v>
      </c>
      <c r="CA21" s="95">
        <f>狛江市!Y24</f>
        <v>1287973</v>
      </c>
      <c r="CB21" s="97">
        <f>狛江市!AG24</f>
        <v>8.8000000000000007</v>
      </c>
      <c r="CC21" s="95">
        <f>狛江市!M25</f>
        <v>1287973</v>
      </c>
      <c r="CD21" s="97">
        <f>狛江市!U25</f>
        <v>4.5</v>
      </c>
      <c r="CE21" s="95">
        <f>狛江市!Y25</f>
        <v>1287973</v>
      </c>
      <c r="CF21" s="97">
        <f>狛江市!AG25</f>
        <v>8.8000000000000007</v>
      </c>
      <c r="CG21" s="95">
        <f>狛江市!M26</f>
        <v>257631</v>
      </c>
      <c r="CH21" s="97">
        <f>狛江市!U26</f>
        <v>0.9</v>
      </c>
      <c r="CI21" s="95" t="str">
        <f>狛江市!Y26</f>
        <v>-</v>
      </c>
      <c r="CJ21" s="97" t="str">
        <f>狛江市!AG26</f>
        <v>-</v>
      </c>
      <c r="CK21" s="95">
        <f>狛江市!M27</f>
        <v>14</v>
      </c>
      <c r="CL21" s="97">
        <f>狛江市!U27</f>
        <v>0</v>
      </c>
      <c r="CM21" s="95" t="str">
        <f>狛江市!Y27</f>
        <v>-</v>
      </c>
      <c r="CN21" s="97" t="str">
        <f>狛江市!AG27</f>
        <v>-</v>
      </c>
      <c r="CO21" s="95">
        <f>狛江市!M28</f>
        <v>15627745</v>
      </c>
      <c r="CP21" s="97">
        <f>狛江市!U28</f>
        <v>54.7</v>
      </c>
      <c r="CQ21" s="95">
        <f>狛江市!Y28</f>
        <v>14512610</v>
      </c>
      <c r="CR21" s="97">
        <f>狛江市!AG28</f>
        <v>99.1</v>
      </c>
      <c r="CS21" s="95">
        <f>狛江市!M29</f>
        <v>6808</v>
      </c>
      <c r="CT21" s="97">
        <f>狛江市!U29</f>
        <v>0</v>
      </c>
      <c r="CU21" s="95">
        <f>狛江市!Y29</f>
        <v>6808</v>
      </c>
      <c r="CV21" s="97">
        <f>狛江市!AG29</f>
        <v>0</v>
      </c>
      <c r="CW21" s="95">
        <f>狛江市!M30</f>
        <v>295535</v>
      </c>
      <c r="CX21" s="97">
        <f>狛江市!U30</f>
        <v>1</v>
      </c>
      <c r="CY21" s="95" t="str">
        <f>狛江市!Y30</f>
        <v>-</v>
      </c>
      <c r="CZ21" s="97" t="str">
        <f>狛江市!AG30</f>
        <v>-</v>
      </c>
      <c r="DA21" s="95">
        <f>狛江市!M31</f>
        <v>260212</v>
      </c>
      <c r="DB21" s="97">
        <f>狛江市!U31</f>
        <v>0.9</v>
      </c>
      <c r="DC21" s="95">
        <f>狛江市!Y31</f>
        <v>120311</v>
      </c>
      <c r="DD21" s="97">
        <f>狛江市!AG31</f>
        <v>0.8</v>
      </c>
      <c r="DE21" s="95">
        <f>狛江市!M32</f>
        <v>331178</v>
      </c>
      <c r="DF21" s="97">
        <f>狛江市!U32</f>
        <v>1.2</v>
      </c>
      <c r="DG21" s="95" t="str">
        <f>狛江市!Y32</f>
        <v>-</v>
      </c>
      <c r="DH21" s="97" t="str">
        <f>狛江市!AG32</f>
        <v>-</v>
      </c>
      <c r="DI21" s="95">
        <f>狛江市!M33</f>
        <v>4234206</v>
      </c>
      <c r="DJ21" s="97">
        <f>狛江市!U33</f>
        <v>14.8</v>
      </c>
      <c r="DK21" s="95" t="str">
        <f>狛江市!Y33</f>
        <v>-</v>
      </c>
      <c r="DL21" s="97" t="str">
        <f>狛江市!AG33</f>
        <v>-</v>
      </c>
      <c r="DM21" s="95" t="str">
        <f>狛江市!M34</f>
        <v>-</v>
      </c>
      <c r="DN21" s="97" t="str">
        <f>狛江市!U34</f>
        <v>-</v>
      </c>
      <c r="DO21" s="95" t="str">
        <f>狛江市!Y34</f>
        <v>-</v>
      </c>
      <c r="DP21" s="97" t="str">
        <f>狛江市!AG34</f>
        <v>-</v>
      </c>
      <c r="DQ21" s="95">
        <f>狛江市!M35</f>
        <v>0</v>
      </c>
      <c r="DR21" s="97">
        <f>狛江市!U35</f>
        <v>0</v>
      </c>
      <c r="DS21" s="95">
        <f>狛江市!Y35</f>
        <v>0</v>
      </c>
      <c r="DT21" s="97">
        <f>狛江市!AG35</f>
        <v>0</v>
      </c>
      <c r="DU21" s="95">
        <f>狛江市!M36</f>
        <v>4282013</v>
      </c>
      <c r="DV21" s="97">
        <f>狛江市!U36</f>
        <v>15</v>
      </c>
      <c r="DW21" s="95" t="str">
        <f>狛江市!Y36</f>
        <v>-</v>
      </c>
      <c r="DX21" s="97" t="str">
        <f>狛江市!AG36</f>
        <v>-</v>
      </c>
      <c r="DY21" s="95">
        <f>狛江市!M37</f>
        <v>32473</v>
      </c>
      <c r="DZ21" s="97">
        <f>狛江市!U37</f>
        <v>0.1</v>
      </c>
      <c r="EA21" s="95" t="str">
        <f>狛江市!Y37</f>
        <v>-</v>
      </c>
      <c r="EB21" s="97" t="str">
        <f>狛江市!AG37</f>
        <v>-</v>
      </c>
      <c r="EC21" s="95">
        <f>狛江市!M38</f>
        <v>91416</v>
      </c>
      <c r="ED21" s="97">
        <f>狛江市!U38</f>
        <v>0.3</v>
      </c>
      <c r="EE21" s="95" t="str">
        <f>狛江市!Y38</f>
        <v>-</v>
      </c>
      <c r="EF21" s="97" t="str">
        <f>狛江市!AG38</f>
        <v>-</v>
      </c>
      <c r="EG21" s="95">
        <f>狛江市!M39</f>
        <v>395387</v>
      </c>
      <c r="EH21" s="97">
        <f>狛江市!U39</f>
        <v>1.4</v>
      </c>
      <c r="EI21" s="95" t="str">
        <f>狛江市!Y39</f>
        <v>-</v>
      </c>
      <c r="EJ21" s="97" t="str">
        <f>狛江市!AG39</f>
        <v>-</v>
      </c>
      <c r="EK21" s="95">
        <f>狛江市!M40</f>
        <v>1251231</v>
      </c>
      <c r="EL21" s="97">
        <f>狛江市!U40</f>
        <v>4.4000000000000004</v>
      </c>
      <c r="EM21" s="95" t="str">
        <f>狛江市!Y40</f>
        <v>-</v>
      </c>
      <c r="EN21" s="97" t="str">
        <f>狛江市!AG40</f>
        <v>-</v>
      </c>
      <c r="EO21" s="95">
        <f>狛江市!M41</f>
        <v>243150</v>
      </c>
      <c r="EP21" s="97">
        <f>狛江市!U41</f>
        <v>0.9</v>
      </c>
      <c r="EQ21" s="95">
        <f>狛江市!Y41</f>
        <v>19</v>
      </c>
      <c r="ER21" s="97">
        <f>狛江市!AG41</f>
        <v>0</v>
      </c>
      <c r="ES21" s="95">
        <f>狛江市!M42</f>
        <v>1531400</v>
      </c>
      <c r="ET21" s="97">
        <f>狛江市!U42</f>
        <v>5.4</v>
      </c>
      <c r="EU21" s="95" t="str">
        <f>狛江市!Y42</f>
        <v>-</v>
      </c>
      <c r="EV21" s="97" t="str">
        <f>狛江市!AG42</f>
        <v>-</v>
      </c>
      <c r="EW21" s="95" t="str">
        <f>狛江市!M43</f>
        <v>-</v>
      </c>
      <c r="EX21" s="97" t="str">
        <f>狛江市!U43</f>
        <v>-</v>
      </c>
      <c r="EY21" s="95" t="str">
        <f>狛江市!Y43</f>
        <v>-</v>
      </c>
      <c r="EZ21" s="97" t="str">
        <f>狛江市!AG43</f>
        <v>-</v>
      </c>
      <c r="FA21" s="95">
        <f>狛江市!M44</f>
        <v>950000</v>
      </c>
      <c r="FB21" s="97">
        <f>狛江市!U44</f>
        <v>3.3</v>
      </c>
      <c r="FC21" s="95" t="str">
        <f>狛江市!Y44</f>
        <v>-</v>
      </c>
      <c r="FD21" s="97" t="str">
        <f>狛江市!AG44</f>
        <v>-</v>
      </c>
      <c r="FE21" s="95">
        <f>狛江市!M45</f>
        <v>28582754</v>
      </c>
      <c r="FF21" s="97">
        <f>狛江市!U45</f>
        <v>100</v>
      </c>
      <c r="FG21" s="95">
        <f>狛江市!Y45</f>
        <v>14639748</v>
      </c>
      <c r="FH21" s="97">
        <f>狛江市!AG45</f>
        <v>100</v>
      </c>
      <c r="FI21" s="95">
        <f>狛江市!AW16</f>
        <v>11219287</v>
      </c>
      <c r="FJ21" s="97">
        <f>狛江市!BF16</f>
        <v>92.9</v>
      </c>
      <c r="FK21" s="95">
        <f>狛江市!BJ16</f>
        <v>12149</v>
      </c>
      <c r="FL21" s="95">
        <f>狛江市!AW17</f>
        <v>11219287</v>
      </c>
      <c r="FM21" s="97">
        <f>狛江市!BF17</f>
        <v>92.9</v>
      </c>
      <c r="FN21" s="95">
        <f>狛江市!BJ17</f>
        <v>12149</v>
      </c>
      <c r="FO21" s="95">
        <f>狛江市!AW18</f>
        <v>6689653</v>
      </c>
      <c r="FP21" s="97">
        <f>狛江市!BF18</f>
        <v>55.4</v>
      </c>
      <c r="FQ21" s="95">
        <f>狛江市!BJ18</f>
        <v>12149</v>
      </c>
      <c r="FR21" s="95">
        <f>狛江市!AW19</f>
        <v>150542</v>
      </c>
      <c r="FS21" s="97">
        <f>狛江市!BF19</f>
        <v>1.2</v>
      </c>
      <c r="FT21" s="95" t="str">
        <f>狛江市!BJ19</f>
        <v>-</v>
      </c>
      <c r="FU21" s="95">
        <f>狛江市!AW20</f>
        <v>6246787</v>
      </c>
      <c r="FV21" s="97">
        <f>狛江市!BF20</f>
        <v>51.7</v>
      </c>
      <c r="FW21" s="95" t="str">
        <f>狛江市!BJ20</f>
        <v>-</v>
      </c>
      <c r="FX21" s="95">
        <f>狛江市!AW21</f>
        <v>146346</v>
      </c>
      <c r="FY21" s="97">
        <f>狛江市!BF21</f>
        <v>1.2</v>
      </c>
      <c r="FZ21" s="95" t="str">
        <f>狛江市!BJ21</f>
        <v>-</v>
      </c>
      <c r="GA21" s="95">
        <f>狛江市!AW22</f>
        <v>145978</v>
      </c>
      <c r="GB21" s="97">
        <f>狛江市!BF22</f>
        <v>1.2</v>
      </c>
      <c r="GC21" s="95">
        <f>狛江市!BJ22</f>
        <v>12149</v>
      </c>
      <c r="GD21" s="95">
        <f>狛江市!AW23</f>
        <v>4146762</v>
      </c>
      <c r="GE21" s="97">
        <f>狛江市!BF23</f>
        <v>34.299999999999997</v>
      </c>
      <c r="GF21" s="95" t="str">
        <f>狛江市!BJ23</f>
        <v>-</v>
      </c>
      <c r="GG21" s="95">
        <f>狛江市!AW24</f>
        <v>4075174</v>
      </c>
      <c r="GH21" s="97">
        <f>狛江市!BF24</f>
        <v>33.700000000000003</v>
      </c>
      <c r="GI21" s="95" t="str">
        <f>狛江市!BJ24</f>
        <v>-</v>
      </c>
      <c r="GJ21" s="95">
        <f>狛江市!AW25</f>
        <v>43439</v>
      </c>
      <c r="GK21" s="97">
        <f>狛江市!BF25</f>
        <v>0.4</v>
      </c>
      <c r="GL21" s="95" t="str">
        <f>狛江市!BJ25</f>
        <v>-</v>
      </c>
      <c r="GM21" s="95">
        <f>狛江市!AW26</f>
        <v>339433</v>
      </c>
      <c r="GN21" s="97">
        <f>狛江市!BF26</f>
        <v>2.8</v>
      </c>
      <c r="GO21" s="95" t="str">
        <f>狛江市!BJ26</f>
        <v>-</v>
      </c>
      <c r="GP21" s="95" t="str">
        <f>狛江市!AW27</f>
        <v>-</v>
      </c>
      <c r="GQ21" s="97" t="str">
        <f>狛江市!BF27</f>
        <v>-</v>
      </c>
      <c r="GR21" s="95" t="str">
        <f>狛江市!BJ27</f>
        <v>-</v>
      </c>
      <c r="GS21" s="95" t="str">
        <f>狛江市!AW28</f>
        <v>-</v>
      </c>
      <c r="GT21" s="97" t="str">
        <f>狛江市!BF28</f>
        <v>-</v>
      </c>
      <c r="GU21" s="95" t="str">
        <f>狛江市!BJ28</f>
        <v>-</v>
      </c>
      <c r="GV21" s="95" t="str">
        <f>狛江市!AW29</f>
        <v>-</v>
      </c>
      <c r="GW21" s="97" t="str">
        <f>狛江市!BF29</f>
        <v>-</v>
      </c>
      <c r="GX21" s="95" t="str">
        <f>狛江市!BJ29</f>
        <v>-</v>
      </c>
      <c r="GY21" s="95">
        <f>狛江市!AW30</f>
        <v>857490</v>
      </c>
      <c r="GZ21" s="97">
        <f>狛江市!BF30</f>
        <v>7.1</v>
      </c>
      <c r="HA21" s="95" t="str">
        <f>狛江市!BJ30</f>
        <v>-</v>
      </c>
      <c r="HB21" s="95">
        <f>狛江市!AW31</f>
        <v>857490</v>
      </c>
      <c r="HC21" s="97">
        <f>狛江市!BF31</f>
        <v>7.1</v>
      </c>
      <c r="HD21" s="95" t="str">
        <f>狛江市!BJ31</f>
        <v>-</v>
      </c>
      <c r="HE21" s="95" t="str">
        <f>狛江市!AW32</f>
        <v>-</v>
      </c>
      <c r="HF21" s="97" t="str">
        <f>狛江市!BF32</f>
        <v>-</v>
      </c>
      <c r="HG21" s="95" t="str">
        <f>狛江市!BJ32</f>
        <v>-</v>
      </c>
      <c r="HH21" s="95" t="str">
        <f>狛江市!AW33</f>
        <v>-</v>
      </c>
      <c r="HI21" s="97" t="str">
        <f>狛江市!BF33</f>
        <v>-</v>
      </c>
      <c r="HJ21" s="95" t="str">
        <f>狛江市!BJ33</f>
        <v>-</v>
      </c>
      <c r="HK21" s="95">
        <f>狛江市!AW34</f>
        <v>857490</v>
      </c>
      <c r="HL21" s="97">
        <f>狛江市!BF34</f>
        <v>7.1</v>
      </c>
      <c r="HM21" s="95" t="str">
        <f>狛江市!BJ34</f>
        <v>-</v>
      </c>
      <c r="HN21" s="95" t="str">
        <f>狛江市!AW35</f>
        <v>-</v>
      </c>
      <c r="HO21" s="97" t="str">
        <f>狛江市!BF35</f>
        <v>-</v>
      </c>
      <c r="HP21" s="95" t="str">
        <f>狛江市!BJ35</f>
        <v>-</v>
      </c>
      <c r="HQ21" s="95" t="str">
        <f>狛江市!AW36</f>
        <v>-</v>
      </c>
      <c r="HR21" s="97" t="str">
        <f>狛江市!BF36</f>
        <v>-</v>
      </c>
      <c r="HS21" s="95" t="str">
        <f>狛江市!BJ36</f>
        <v>-</v>
      </c>
      <c r="HT21" s="95" t="str">
        <f>狛江市!AW37</f>
        <v>-</v>
      </c>
      <c r="HU21" s="97" t="str">
        <f>狛江市!BF37</f>
        <v>-</v>
      </c>
      <c r="HV21" s="95" t="str">
        <f>狛江市!BJ37</f>
        <v>-</v>
      </c>
      <c r="HW21" s="95">
        <f>狛江市!AW38</f>
        <v>12076777</v>
      </c>
      <c r="HX21" s="97">
        <f>狛江市!BF38</f>
        <v>100</v>
      </c>
      <c r="HY21" s="95">
        <f>狛江市!BJ38</f>
        <v>12149</v>
      </c>
      <c r="HZ21" s="95" t="str">
        <f>狛江市!BV14</f>
        <v>×</v>
      </c>
      <c r="IA21" s="95" t="str">
        <f>狛江市!BV15</f>
        <v>×</v>
      </c>
      <c r="IB21" s="95" t="str">
        <f>狛江市!BV16</f>
        <v>×</v>
      </c>
      <c r="IC21" s="95" t="str">
        <f>狛江市!BV17</f>
        <v>×</v>
      </c>
      <c r="ID21" s="95" t="str">
        <f>狛江市!BV18</f>
        <v>×</v>
      </c>
      <c r="IE21" s="95" t="str">
        <f>狛江市!BV19</f>
        <v>×</v>
      </c>
      <c r="IF21" s="95" t="str">
        <f>狛江市!BV20</f>
        <v>×</v>
      </c>
      <c r="IG21" s="95" t="str">
        <f>狛江市!BV21</f>
        <v>×</v>
      </c>
      <c r="IH21" s="95" t="str">
        <f>狛江市!BV22</f>
        <v>×</v>
      </c>
      <c r="II21" s="95" t="str">
        <f>狛江市!BV23</f>
        <v>×</v>
      </c>
      <c r="IJ21" s="95" t="str">
        <f>狛江市!BV24</f>
        <v>○</v>
      </c>
      <c r="IK21" s="95" t="str">
        <f>狛江市!BV25</f>
        <v>×</v>
      </c>
      <c r="IL21" s="105">
        <f>狛江市!CO11</f>
        <v>28582754</v>
      </c>
      <c r="IM21" s="105">
        <f>狛江市!CY11</f>
        <v>28044199</v>
      </c>
      <c r="IN21" s="105">
        <f>狛江市!CO12</f>
        <v>27506704</v>
      </c>
      <c r="IO21" s="105">
        <f>狛江市!CY12</f>
        <v>26792968</v>
      </c>
      <c r="IP21" s="105">
        <f>狛江市!CO13</f>
        <v>1076050</v>
      </c>
      <c r="IQ21" s="105">
        <f>狛江市!CY13</f>
        <v>1251231</v>
      </c>
      <c r="IR21" s="105">
        <f>狛江市!CO14</f>
        <v>28397</v>
      </c>
      <c r="IS21" s="105">
        <f>狛江市!CY14</f>
        <v>45135</v>
      </c>
      <c r="IT21" s="105">
        <f>狛江市!CO15</f>
        <v>1047653</v>
      </c>
      <c r="IU21" s="105">
        <f>狛江市!CY15</f>
        <v>1206096</v>
      </c>
      <c r="IV21" s="105">
        <f>狛江市!CO16</f>
        <v>-158443</v>
      </c>
      <c r="IW21" s="105">
        <f>狛江市!CY16</f>
        <v>207748</v>
      </c>
      <c r="IX21" s="105">
        <f>狛江市!CO17</f>
        <v>470843</v>
      </c>
      <c r="IY21" s="105">
        <f>狛江市!CY17</f>
        <v>182050</v>
      </c>
      <c r="IZ21" s="105" t="str">
        <f>狛江市!CO18</f>
        <v>-</v>
      </c>
      <c r="JA21" s="105" t="str">
        <f>狛江市!CY18</f>
        <v>-</v>
      </c>
      <c r="JB21" s="105">
        <f>狛江市!CO19</f>
        <v>188000</v>
      </c>
      <c r="JC21" s="105">
        <f>狛江市!CY19</f>
        <v>375000</v>
      </c>
      <c r="JD21" s="105">
        <f>狛江市!CO20</f>
        <v>124400</v>
      </c>
      <c r="JE21" s="105">
        <f>狛江市!CY20</f>
        <v>14798</v>
      </c>
      <c r="JF21" s="95">
        <f>狛江市!CO23</f>
        <v>403</v>
      </c>
      <c r="JG21" s="95">
        <f>狛江市!CT23</f>
        <v>1259375</v>
      </c>
      <c r="JH21" s="95">
        <f>狛江市!CZ23</f>
        <v>3125</v>
      </c>
      <c r="JI21" s="95" t="str">
        <f>狛江市!CO24</f>
        <v>-</v>
      </c>
      <c r="JJ21" s="95" t="str">
        <f>狛江市!CT24</f>
        <v>-</v>
      </c>
      <c r="JK21" s="95" t="str">
        <f>狛江市!CZ24</f>
        <v>-</v>
      </c>
      <c r="JL21" s="95">
        <f>狛江市!CO25</f>
        <v>33</v>
      </c>
      <c r="JM21" s="95">
        <f>狛江市!CT25</f>
        <v>103158</v>
      </c>
      <c r="JN21" s="95">
        <f>狛江市!CZ25</f>
        <v>3126</v>
      </c>
      <c r="JO21" s="95">
        <f>狛江市!CO26</f>
        <v>2</v>
      </c>
      <c r="JP21" s="95" t="str">
        <f>狛江市!CT26</f>
        <v>*</v>
      </c>
      <c r="JQ21" s="95" t="str">
        <f>狛江市!CZ26</f>
        <v>*</v>
      </c>
      <c r="JR21" s="95" t="str">
        <f>狛江市!CO27</f>
        <v>-</v>
      </c>
      <c r="JS21" s="95" t="str">
        <f>狛江市!CT27</f>
        <v>-</v>
      </c>
      <c r="JT21" s="95" t="str">
        <f>狛江市!CZ27</f>
        <v>-</v>
      </c>
      <c r="JU21" s="95">
        <f>狛江市!CO28</f>
        <v>417</v>
      </c>
      <c r="JV21" s="95">
        <f>狛江市!CT28</f>
        <v>1296144</v>
      </c>
      <c r="JW21" s="95">
        <f>狛江市!CZ28</f>
        <v>3108</v>
      </c>
      <c r="JX21" s="97">
        <f>狛江市!CO29</f>
        <v>102.4</v>
      </c>
      <c r="JY21" s="95" t="str">
        <f>狛江市!BV32</f>
        <v>○</v>
      </c>
      <c r="JZ21" s="95" t="str">
        <f>狛江市!BV33</f>
        <v>×</v>
      </c>
      <c r="KA21" s="95" t="str">
        <f>狛江市!BV34</f>
        <v>○</v>
      </c>
      <c r="KB21" s="95" t="str">
        <f>狛江市!BV35</f>
        <v>×</v>
      </c>
      <c r="KC21" s="95" t="str">
        <f>狛江市!BV36</f>
        <v>×</v>
      </c>
      <c r="KD21" s="95" t="str">
        <f>狛江市!BV37</f>
        <v>×</v>
      </c>
      <c r="KE21" s="95" t="str">
        <f>狛江市!BV38</f>
        <v>×</v>
      </c>
      <c r="KF21" s="95" t="str">
        <f>狛江市!CC32</f>
        <v>○</v>
      </c>
      <c r="KG21" s="95" t="str">
        <f>狛江市!CC33</f>
        <v>○</v>
      </c>
      <c r="KH21" s="95" t="str">
        <f>狛江市!CC34</f>
        <v>×</v>
      </c>
      <c r="KI21" s="95" t="str">
        <f>狛江市!CC35</f>
        <v>×</v>
      </c>
      <c r="KJ21" s="95" t="str">
        <f>狛江市!CC36</f>
        <v>×</v>
      </c>
      <c r="KK21" s="95" t="str">
        <f>狛江市!CC37</f>
        <v>×</v>
      </c>
      <c r="KL21" s="95" t="str">
        <f>狛江市!CC38</f>
        <v>○</v>
      </c>
      <c r="KM21" s="95">
        <f>狛江市!CO32</f>
        <v>1</v>
      </c>
      <c r="KN21" s="95" t="str">
        <f>狛江市!CT32</f>
        <v>27.04.01</v>
      </c>
      <c r="KO21" s="95">
        <f>狛江市!CZ32</f>
        <v>8980</v>
      </c>
      <c r="KP21" s="95">
        <f>狛江市!CO33</f>
        <v>1</v>
      </c>
      <c r="KQ21" s="95" t="str">
        <f>狛江市!CT33</f>
        <v>27.04.01</v>
      </c>
      <c r="KR21" s="95">
        <f>狛江市!CZ33</f>
        <v>7740</v>
      </c>
      <c r="KS21" s="95">
        <f>狛江市!CO34</f>
        <v>1</v>
      </c>
      <c r="KT21" s="95" t="str">
        <f>狛江市!CT34</f>
        <v>27.04.01</v>
      </c>
      <c r="KU21" s="95">
        <f>狛江市!CZ34</f>
        <v>7210</v>
      </c>
      <c r="KV21" s="95">
        <f>狛江市!CO35</f>
        <v>1</v>
      </c>
      <c r="KW21" s="95" t="str">
        <f>狛江市!CT35</f>
        <v>22.04.01</v>
      </c>
      <c r="KX21" s="95">
        <f>狛江市!CZ35</f>
        <v>5470</v>
      </c>
      <c r="KY21" s="95">
        <f>狛江市!CO36</f>
        <v>1</v>
      </c>
      <c r="KZ21" s="95" t="str">
        <f>狛江市!CT36</f>
        <v>22.04.01</v>
      </c>
      <c r="LA21" s="95">
        <f>狛江市!CZ36</f>
        <v>4890</v>
      </c>
      <c r="LB21" s="95">
        <f>狛江市!CO37</f>
        <v>20</v>
      </c>
      <c r="LC21" s="95" t="str">
        <f>狛江市!CT37</f>
        <v>22.04.01</v>
      </c>
      <c r="LD21" s="95">
        <f>狛江市!CZ37</f>
        <v>4650</v>
      </c>
      <c r="LE21" s="95">
        <f>狛江市!M49</f>
        <v>4389362</v>
      </c>
      <c r="LF21" s="95">
        <f>狛江市!M50</f>
        <v>2616177</v>
      </c>
      <c r="LG21" s="95">
        <f>狛江市!M51</f>
        <v>7763212</v>
      </c>
      <c r="LH21" s="95">
        <f>狛江市!M52</f>
        <v>1937557</v>
      </c>
      <c r="LI21" s="95">
        <f>狛江市!M53</f>
        <v>1768623</v>
      </c>
      <c r="LJ21" s="95">
        <f>狛江市!M54</f>
        <v>168895</v>
      </c>
      <c r="LK21" s="95">
        <f>狛江市!M55</f>
        <v>39</v>
      </c>
      <c r="LL21" s="95">
        <f>狛江市!M56</f>
        <v>14090131</v>
      </c>
      <c r="LM21" s="95">
        <f>狛江市!M57</f>
        <v>3915833</v>
      </c>
      <c r="LN21" s="95">
        <f>狛江市!M58</f>
        <v>62670</v>
      </c>
      <c r="LO21" s="95">
        <f>狛江市!M59</f>
        <v>3072722</v>
      </c>
      <c r="LP21" s="95">
        <f>狛江市!M60</f>
        <v>416238</v>
      </c>
      <c r="LQ21" s="95">
        <f>狛江市!M61</f>
        <v>3250658</v>
      </c>
      <c r="LR21" s="95">
        <f>狛江市!M62</f>
        <v>1035528</v>
      </c>
      <c r="LS21" s="95" t="str">
        <f>狛江市!M63</f>
        <v>-</v>
      </c>
      <c r="LT21" s="95" t="str">
        <f>狛江市!M64</f>
        <v>-</v>
      </c>
      <c r="LU21" s="95">
        <f>狛江市!M65</f>
        <v>2079162</v>
      </c>
      <c r="LV21" s="95">
        <f>狛江市!M66</f>
        <v>88475</v>
      </c>
      <c r="LW21" s="95">
        <f>狛江市!M67</f>
        <v>2079162</v>
      </c>
      <c r="LX21" s="95">
        <f>狛江市!M68</f>
        <v>382085</v>
      </c>
      <c r="LY21" s="95">
        <f>狛江市!M69</f>
        <v>1697077</v>
      </c>
      <c r="LZ21" s="95" t="str">
        <f>狛江市!M70</f>
        <v>-</v>
      </c>
      <c r="MA21" s="95" t="str">
        <f>狛江市!M71</f>
        <v>-</v>
      </c>
      <c r="MB21" s="95">
        <f>狛江市!M72</f>
        <v>27506704</v>
      </c>
      <c r="MC21" s="97">
        <f>狛江市!U49</f>
        <v>16</v>
      </c>
      <c r="MD21" s="97">
        <f>狛江市!U50</f>
        <v>9.5</v>
      </c>
      <c r="ME21" s="97">
        <f>狛江市!U51</f>
        <v>28.2</v>
      </c>
      <c r="MF21" s="97">
        <f>狛江市!U52</f>
        <v>7</v>
      </c>
      <c r="MG21" s="97">
        <f>狛江市!U53</f>
        <v>6.4</v>
      </c>
      <c r="MH21" s="97">
        <f>狛江市!U54</f>
        <v>0.6</v>
      </c>
      <c r="MI21" s="97">
        <f>狛江市!U55</f>
        <v>0</v>
      </c>
      <c r="MJ21" s="97">
        <f>狛江市!U56</f>
        <v>51.2</v>
      </c>
      <c r="MK21" s="97">
        <f>狛江市!U57</f>
        <v>14.2</v>
      </c>
      <c r="ML21" s="97">
        <f>狛江市!U58</f>
        <v>0.2</v>
      </c>
      <c r="MM21" s="97">
        <f>狛江市!U59</f>
        <v>11.2</v>
      </c>
      <c r="MN21" s="97">
        <f>狛江市!U60</f>
        <v>1.5</v>
      </c>
      <c r="MO21" s="97">
        <f>狛江市!U61</f>
        <v>11.8</v>
      </c>
      <c r="MP21" s="97">
        <f>狛江市!U62</f>
        <v>3.8</v>
      </c>
      <c r="MQ21" s="97" t="str">
        <f>狛江市!U63</f>
        <v>-</v>
      </c>
      <c r="MR21" s="97" t="str">
        <f>狛江市!U64</f>
        <v>-</v>
      </c>
      <c r="MS21" s="97">
        <f>狛江市!U65</f>
        <v>7.6</v>
      </c>
      <c r="MT21" s="97">
        <f>狛江市!U66</f>
        <v>0.3</v>
      </c>
      <c r="MU21" s="97">
        <f>狛江市!U67</f>
        <v>7.6</v>
      </c>
      <c r="MV21" s="97">
        <f>狛江市!U68</f>
        <v>1.4</v>
      </c>
      <c r="MW21" s="97">
        <f>狛江市!U69</f>
        <v>6.2</v>
      </c>
      <c r="MX21" s="97" t="str">
        <f>狛江市!U70</f>
        <v>-</v>
      </c>
      <c r="MY21" s="97" t="str">
        <f>狛江市!U71</f>
        <v>-</v>
      </c>
      <c r="MZ21" s="97">
        <f>狛江市!U72</f>
        <v>100</v>
      </c>
      <c r="NA21" s="95">
        <f>狛江市!Y49</f>
        <v>3911178</v>
      </c>
      <c r="NB21" s="95">
        <f>狛江市!Y50</f>
        <v>2227543</v>
      </c>
      <c r="NC21" s="95">
        <f>狛江市!Y51</f>
        <v>2282438</v>
      </c>
      <c r="ND21" s="95">
        <f>狛江市!Y52</f>
        <v>1937557</v>
      </c>
      <c r="NE21" s="95">
        <f>狛江市!Y53</f>
        <v>1768623</v>
      </c>
      <c r="NF21" s="95">
        <f>狛江市!Y54</f>
        <v>168895</v>
      </c>
      <c r="NG21" s="95">
        <f>狛江市!Y55</f>
        <v>39</v>
      </c>
      <c r="NH21" s="95">
        <f>狛江市!Y56</f>
        <v>8131173</v>
      </c>
      <c r="NI21" s="95">
        <f>狛江市!Y57</f>
        <v>2686305</v>
      </c>
      <c r="NJ21" s="95">
        <f>狛江市!Y58</f>
        <v>62332</v>
      </c>
      <c r="NK21" s="95">
        <f>狛江市!Y59</f>
        <v>1916164</v>
      </c>
      <c r="NL21" s="95">
        <f>狛江市!Y60</f>
        <v>168549</v>
      </c>
      <c r="NM21" s="95">
        <f>狛江市!Y61</f>
        <v>2939361</v>
      </c>
      <c r="NN21" s="95">
        <f>狛江市!Y62</f>
        <v>945343</v>
      </c>
      <c r="NO21" s="95" t="str">
        <f>狛江市!Y63</f>
        <v>-</v>
      </c>
      <c r="NP21" s="95" t="str">
        <f>狛江市!Y64</f>
        <v>-</v>
      </c>
      <c r="NQ21" s="95">
        <f>狛江市!Y65</f>
        <v>580316</v>
      </c>
      <c r="NR21" s="95">
        <f>狛江市!Y66</f>
        <v>88475</v>
      </c>
      <c r="NS21" s="95">
        <f>狛江市!Y67</f>
        <v>580316</v>
      </c>
      <c r="NT21" s="95">
        <f>狛江市!Y68</f>
        <v>31491</v>
      </c>
      <c r="NU21" s="95">
        <f>狛江市!Y69</f>
        <v>548825</v>
      </c>
      <c r="NV21" s="95" t="str">
        <f>狛江市!Y70</f>
        <v>-</v>
      </c>
      <c r="NW21" s="95" t="str">
        <f>狛江市!Y71</f>
        <v>-</v>
      </c>
      <c r="NX21" s="95">
        <f>狛江市!Y72</f>
        <v>17260994</v>
      </c>
      <c r="NY21" s="95">
        <f>狛江市!AG49</f>
        <v>3858480</v>
      </c>
      <c r="NZ21" s="95" t="str">
        <f>狛江市!AG50</f>
        <v>-</v>
      </c>
      <c r="OA21" s="95">
        <f>狛江市!AG51</f>
        <v>2282090</v>
      </c>
      <c r="OB21" s="95">
        <f>狛江市!AG52</f>
        <v>1937557</v>
      </c>
      <c r="OC21" s="95">
        <f>狛江市!AG53</f>
        <v>1768623</v>
      </c>
      <c r="OD21" s="95">
        <f>狛江市!AG54</f>
        <v>168895</v>
      </c>
      <c r="OE21" s="95">
        <f>狛江市!AG55</f>
        <v>39</v>
      </c>
      <c r="OF21" s="95">
        <f>狛江市!AG56</f>
        <v>8078127</v>
      </c>
      <c r="OG21" s="95">
        <f>狛江市!AG57</f>
        <v>2307150</v>
      </c>
      <c r="OH21" s="95">
        <f>狛江市!AG58</f>
        <v>62138</v>
      </c>
      <c r="OI21" s="95">
        <f>狛江市!AG59</f>
        <v>1534103</v>
      </c>
      <c r="OJ21" s="95">
        <f>狛江市!AG60</f>
        <v>97808</v>
      </c>
      <c r="OK21" s="95">
        <f>狛江市!AG61</f>
        <v>2239749</v>
      </c>
      <c r="OL21" s="95" t="str">
        <f>狛江市!AG62</f>
        <v>-</v>
      </c>
      <c r="OM21" s="95" t="str">
        <f>狛江市!AG63</f>
        <v>-</v>
      </c>
      <c r="ON21" s="114">
        <f>狛江市!AG64</f>
        <v>0</v>
      </c>
      <c r="OO21" s="114">
        <f>狛江市!AG65</f>
        <v>0</v>
      </c>
      <c r="OP21" s="114">
        <f>狛江市!AG66</f>
        <v>0</v>
      </c>
      <c r="OQ21" s="114">
        <f>狛江市!AG67</f>
        <v>0</v>
      </c>
      <c r="OR21" s="114">
        <f>狛江市!AG68</f>
        <v>0</v>
      </c>
      <c r="OS21" s="114">
        <f>狛江市!AG69</f>
        <v>0</v>
      </c>
      <c r="OT21" s="114">
        <f>狛江市!AG70</f>
        <v>0</v>
      </c>
      <c r="OU21" s="114">
        <f>狛江市!AG71</f>
        <v>0</v>
      </c>
      <c r="OV21" s="114">
        <f>狛江市!AG70</f>
        <v>0</v>
      </c>
      <c r="OW21" s="97">
        <f>狛江市!AQ49</f>
        <v>24.8</v>
      </c>
      <c r="OX21" s="97" t="str">
        <f>狛江市!AQ50</f>
        <v>-</v>
      </c>
      <c r="OY21" s="97">
        <f>狛江市!AQ51</f>
        <v>14.6</v>
      </c>
      <c r="OZ21" s="97">
        <f>狛江市!AQ52</f>
        <v>12.4</v>
      </c>
      <c r="PA21" s="97">
        <f>狛江市!AQ53</f>
        <v>11.3</v>
      </c>
      <c r="PB21" s="97">
        <f>狛江市!AQ54</f>
        <v>1.1000000000000001</v>
      </c>
      <c r="PC21" s="97">
        <f>狛江市!AQ55</f>
        <v>0</v>
      </c>
      <c r="PD21" s="97">
        <f>狛江市!AQ56</f>
        <v>51.8</v>
      </c>
      <c r="PE21" s="97">
        <f>狛江市!AQ57</f>
        <v>14.8</v>
      </c>
      <c r="PF21" s="97">
        <f>狛江市!AQ58</f>
        <v>0.4</v>
      </c>
      <c r="PG21" s="97">
        <f>狛江市!AQ59</f>
        <v>9.8000000000000007</v>
      </c>
      <c r="PH21" s="97">
        <f>狛江市!AQ60</f>
        <v>0.6</v>
      </c>
      <c r="PI21" s="97">
        <f>狛江市!AQ61</f>
        <v>14.4</v>
      </c>
      <c r="PJ21" s="97" t="str">
        <f>狛江市!AQ62</f>
        <v>-</v>
      </c>
      <c r="PK21" s="97" t="str">
        <f>狛江市!AQ63</f>
        <v>-</v>
      </c>
      <c r="PL21" s="113">
        <f>狛江市!AQ64</f>
        <v>0</v>
      </c>
      <c r="PM21" s="113">
        <f>狛江市!AQ65</f>
        <v>0</v>
      </c>
      <c r="PN21" s="113">
        <f>狛江市!AQ66</f>
        <v>0</v>
      </c>
      <c r="PO21" s="113">
        <f>狛江市!AQ67</f>
        <v>0</v>
      </c>
      <c r="PP21" s="113" t="str">
        <f>狛江市!AQ68</f>
        <v>(</v>
      </c>
      <c r="PQ21" s="113">
        <f>狛江市!AQ69</f>
        <v>0</v>
      </c>
      <c r="PR21" s="113">
        <f>狛江市!AQ70</f>
        <v>0</v>
      </c>
      <c r="PS21" s="113">
        <f>狛江市!AQ71</f>
        <v>0</v>
      </c>
      <c r="PT21" s="113">
        <f>狛江市!AQ72</f>
        <v>0</v>
      </c>
      <c r="PU21" s="95">
        <f>狛江市!AH66</f>
        <v>14221267</v>
      </c>
      <c r="PV21" s="97">
        <f>狛江市!AK68</f>
        <v>91.2</v>
      </c>
      <c r="PW21" s="97">
        <f>狛江市!AR68</f>
        <v>97.1</v>
      </c>
      <c r="PX21" s="95">
        <f>狛江市!AH72</f>
        <v>18337044</v>
      </c>
      <c r="PY21" s="95">
        <f>狛江市!BF50</f>
        <v>312095</v>
      </c>
      <c r="PZ21" s="95">
        <f>狛江市!BF51</f>
        <v>3111101</v>
      </c>
      <c r="QA21" s="95">
        <f>狛江市!BF52</f>
        <v>14286199</v>
      </c>
      <c r="QB21" s="95">
        <f>狛江市!BF53</f>
        <v>2117435</v>
      </c>
      <c r="QC21" s="95">
        <f>狛江市!BF54</f>
        <v>80333</v>
      </c>
      <c r="QD21" s="95">
        <f>狛江市!BF55</f>
        <v>44208</v>
      </c>
      <c r="QE21" s="95">
        <f>狛江市!BF56</f>
        <v>105510</v>
      </c>
      <c r="QF21" s="95">
        <f>狛江市!BF57</f>
        <v>1931757</v>
      </c>
      <c r="QG21" s="95">
        <f>狛江市!BF58</f>
        <v>1091771</v>
      </c>
      <c r="QH21" s="95">
        <f>狛江市!BF59</f>
        <v>2488738</v>
      </c>
      <c r="QI21" s="95" t="str">
        <f>狛江市!BF60</f>
        <v>-</v>
      </c>
      <c r="QJ21" s="95">
        <f>狛江市!BF61</f>
        <v>1937557</v>
      </c>
      <c r="QK21" s="95" t="str">
        <f>狛江市!BF62</f>
        <v>-</v>
      </c>
      <c r="QL21" s="95" t="str">
        <f>狛江市!BF63</f>
        <v>-</v>
      </c>
      <c r="QM21" s="95">
        <f>狛江市!BF64</f>
        <v>27506704</v>
      </c>
      <c r="QN21" s="97">
        <f>狛江市!BM50</f>
        <v>1.1000000000000001</v>
      </c>
      <c r="QO21" s="97">
        <f>狛江市!BM51</f>
        <v>11.3</v>
      </c>
      <c r="QP21" s="97">
        <f>狛江市!BM52</f>
        <v>51.9</v>
      </c>
      <c r="QQ21" s="97">
        <f>狛江市!BM53</f>
        <v>7.7</v>
      </c>
      <c r="QR21" s="97">
        <f>狛江市!BM54</f>
        <v>0.3</v>
      </c>
      <c r="QS21" s="97">
        <f>狛江市!BM55</f>
        <v>0.2</v>
      </c>
      <c r="QT21" s="97">
        <f>狛江市!BM56</f>
        <v>0.4</v>
      </c>
      <c r="QU21" s="97">
        <f>狛江市!BM57</f>
        <v>7</v>
      </c>
      <c r="QV21" s="97">
        <f>狛江市!BM58</f>
        <v>4</v>
      </c>
      <c r="QW21" s="97">
        <f>狛江市!BM59</f>
        <v>9</v>
      </c>
      <c r="QX21" s="97" t="str">
        <f>狛江市!BM60</f>
        <v>-</v>
      </c>
      <c r="QY21" s="97">
        <f>狛江市!BM61</f>
        <v>7</v>
      </c>
      <c r="QZ21" s="97" t="str">
        <f>狛江市!BM62</f>
        <v>-</v>
      </c>
      <c r="RA21" s="97" t="str">
        <f>狛江市!BM63</f>
        <v>-</v>
      </c>
      <c r="RB21" s="97">
        <f>狛江市!BM64</f>
        <v>100</v>
      </c>
      <c r="RC21" s="95" t="str">
        <f>狛江市!BQ50</f>
        <v>-</v>
      </c>
      <c r="RD21" s="95">
        <f>狛江市!BQ51</f>
        <v>76582</v>
      </c>
      <c r="RE21" s="95">
        <f>狛江市!BQ52</f>
        <v>676156</v>
      </c>
      <c r="RF21" s="95">
        <f>狛江市!BQ53</f>
        <v>326915</v>
      </c>
      <c r="RG21" s="95" t="str">
        <f>狛江市!BQ54</f>
        <v>-</v>
      </c>
      <c r="RH21" s="95" t="str">
        <f>狛江市!BQ55</f>
        <v>-</v>
      </c>
      <c r="RI21" s="95" t="str">
        <f>狛江市!BQ56</f>
        <v>-</v>
      </c>
      <c r="RJ21" s="95">
        <f>狛江市!BQ57</f>
        <v>622914</v>
      </c>
      <c r="RK21" s="95">
        <f>狛江市!BQ58</f>
        <v>4620</v>
      </c>
      <c r="RL21" s="95">
        <f>狛江市!BQ59</f>
        <v>371975</v>
      </c>
      <c r="RM21" s="95" t="str">
        <f>狛江市!BQ60</f>
        <v>-</v>
      </c>
      <c r="RN21" s="95" t="str">
        <f>狛江市!BQ61</f>
        <v>-</v>
      </c>
      <c r="RO21" s="95" t="str">
        <f>狛江市!BQ62</f>
        <v>-</v>
      </c>
      <c r="RP21" s="95" t="str">
        <f>狛江市!BQ63</f>
        <v>-</v>
      </c>
      <c r="RQ21" s="95">
        <f>狛江市!BQ64</f>
        <v>2079162</v>
      </c>
      <c r="RR21" s="95">
        <f>狛江市!BZ50</f>
        <v>312006</v>
      </c>
      <c r="RS21" s="95">
        <f>狛江市!BZ51</f>
        <v>2710332</v>
      </c>
      <c r="RT21" s="95">
        <f>狛江市!BZ52</f>
        <v>6934355</v>
      </c>
      <c r="RU21" s="95">
        <f>狛江市!BZ53</f>
        <v>1203328</v>
      </c>
      <c r="RV21" s="95">
        <f>狛江市!BZ54</f>
        <v>52646</v>
      </c>
      <c r="RW21" s="95">
        <f>狛江市!BZ55</f>
        <v>41082</v>
      </c>
      <c r="RX21" s="95">
        <f>狛江市!BZ56</f>
        <v>92488</v>
      </c>
      <c r="RY21" s="95">
        <f>狛江市!BZ57</f>
        <v>1288697</v>
      </c>
      <c r="RZ21" s="95">
        <f>狛江市!BZ58</f>
        <v>810427</v>
      </c>
      <c r="SA21" s="95">
        <f>狛江市!BZ59</f>
        <v>1878076</v>
      </c>
      <c r="SB21" s="95" t="str">
        <f>狛江市!BZ60</f>
        <v>-</v>
      </c>
      <c r="SC21" s="95">
        <f>狛江市!BZ61</f>
        <v>1937557</v>
      </c>
      <c r="SD21" s="95" t="str">
        <f>狛江市!BZ62</f>
        <v>-</v>
      </c>
      <c r="SE21" s="95" t="str">
        <f>狛江市!BZ63</f>
        <v>-</v>
      </c>
      <c r="SF21" s="95">
        <f>狛江市!BZ64</f>
        <v>17260994</v>
      </c>
      <c r="SG21" s="95">
        <f>狛江市!BF66</f>
        <v>3250658</v>
      </c>
      <c r="SH21" s="95">
        <f>狛江市!BF67</f>
        <v>463364</v>
      </c>
      <c r="SI21" s="95" t="str">
        <f>狛江市!BF68</f>
        <v>-</v>
      </c>
      <c r="SJ21" s="95" t="str">
        <f>狛江市!BF69</f>
        <v>-</v>
      </c>
      <c r="SK21" s="95" t="str">
        <f>狛江市!BF70</f>
        <v>-</v>
      </c>
      <c r="SL21" s="95">
        <f>狛江市!BF71</f>
        <v>956679</v>
      </c>
      <c r="SM21" s="95">
        <f>狛江市!BF72</f>
        <v>1830615</v>
      </c>
      <c r="SN21" s="95">
        <f>狛江市!BZ66</f>
        <v>217752</v>
      </c>
      <c r="SO21" s="95">
        <f>狛江市!BZ67</f>
        <v>-574450</v>
      </c>
      <c r="SP21" s="95">
        <f>狛江市!BZ68</f>
        <v>12528</v>
      </c>
      <c r="SQ21" s="95">
        <f>狛江市!BZ69</f>
        <v>18172</v>
      </c>
      <c r="SR21" s="95">
        <f>狛江市!BZ70</f>
        <v>95</v>
      </c>
      <c r="SS21" s="95">
        <f>狛江市!BZ71</f>
        <v>100</v>
      </c>
      <c r="ST21" s="95">
        <f>狛江市!BZ72</f>
        <v>289</v>
      </c>
      <c r="SU21" s="95">
        <f>狛江市!CS48</f>
        <v>10261326</v>
      </c>
      <c r="SV21" s="95">
        <f>狛江市!CS49</f>
        <v>11549890</v>
      </c>
      <c r="SW21" s="95">
        <f>狛江市!CS50</f>
        <v>13194632</v>
      </c>
      <c r="SX21" s="95">
        <f>狛江市!CS51</f>
        <v>15525298</v>
      </c>
      <c r="SY21" s="98">
        <f>狛江市!CS52</f>
        <v>0.89</v>
      </c>
      <c r="SZ21" s="97">
        <f>狛江市!CS53</f>
        <v>6.7</v>
      </c>
      <c r="TA21" s="97">
        <f>狛江市!CS54</f>
        <v>10.6</v>
      </c>
      <c r="TB21" s="97" t="str">
        <f>狛江市!CS55</f>
        <v>-</v>
      </c>
      <c r="TC21" s="97" t="str">
        <f>狛江市!CS56</f>
        <v>-</v>
      </c>
      <c r="TD21" s="97">
        <f>狛江市!CS57</f>
        <v>2.5</v>
      </c>
      <c r="TE21" s="97">
        <f>狛江市!CS58</f>
        <v>17.899999999999999</v>
      </c>
      <c r="TF21" s="95">
        <f>狛江市!CS59</f>
        <v>1783835</v>
      </c>
      <c r="TG21" s="95">
        <f>IF(狛江市!CS60="-",0,狛江市!CS60)</f>
        <v>472</v>
      </c>
      <c r="TH21" s="95">
        <f>狛江市!CS61</f>
        <v>2171829</v>
      </c>
      <c r="TI21" s="95">
        <f>狛江市!CS62</f>
        <v>19679600</v>
      </c>
      <c r="TJ21" s="95" t="str">
        <f>狛江市!CS63</f>
        <v>-</v>
      </c>
      <c r="TK21" s="95" t="str">
        <f>狛江市!CS64</f>
        <v>-</v>
      </c>
      <c r="TL21" s="95">
        <f>狛江市!CS65</f>
        <v>1460982</v>
      </c>
      <c r="TM21" s="95" t="str">
        <f>狛江市!CS66</f>
        <v>-</v>
      </c>
      <c r="TN21" s="95" t="str">
        <f>狛江市!CS67</f>
        <v>-</v>
      </c>
      <c r="TO21" s="95">
        <f>狛江市!CS68</f>
        <v>300</v>
      </c>
      <c r="TP21" s="95">
        <f>狛江市!DA48</f>
        <v>10208022</v>
      </c>
      <c r="TQ21" s="95">
        <f>狛江市!DA49</f>
        <v>11483772</v>
      </c>
      <c r="TR21" s="95">
        <f>狛江市!DA50</f>
        <v>13127607</v>
      </c>
      <c r="TS21" s="95">
        <f>狛江市!DA51</f>
        <v>15317478</v>
      </c>
      <c r="TT21" s="97">
        <f>狛江市!DA52</f>
        <v>0.88</v>
      </c>
      <c r="TU21" s="97">
        <f>狛江市!DA53</f>
        <v>7.9</v>
      </c>
      <c r="TV21" s="97">
        <f>狛江市!DA54</f>
        <v>10.8</v>
      </c>
      <c r="TW21" s="97" t="str">
        <f>狛江市!DA55</f>
        <v>-</v>
      </c>
      <c r="TX21" s="97" t="str">
        <f>狛江市!DA56</f>
        <v>-</v>
      </c>
      <c r="TY21" s="97">
        <f>狛江市!DA57</f>
        <v>3</v>
      </c>
      <c r="TZ21" s="97">
        <f>狛江市!DA58</f>
        <v>23.5</v>
      </c>
      <c r="UA21" s="95">
        <f>狛江市!DA59</f>
        <v>1500992</v>
      </c>
      <c r="UB21" s="95">
        <f>IF(狛江市!DA60="-",0,狛江市!DA60)</f>
        <v>471</v>
      </c>
      <c r="UC21" s="95">
        <f>狛江市!DA61</f>
        <v>1807145</v>
      </c>
      <c r="UD21" s="95">
        <f>狛江市!DA62</f>
        <v>19916823</v>
      </c>
      <c r="UE21" s="95" t="str">
        <f>狛江市!DA63</f>
        <v>-</v>
      </c>
      <c r="UF21" s="95" t="str">
        <f>狛江市!DA64</f>
        <v>-</v>
      </c>
      <c r="UG21" s="95">
        <f>狛江市!DA65</f>
        <v>1053408</v>
      </c>
      <c r="UH21" s="95" t="str">
        <f>狛江市!DA66</f>
        <v>-</v>
      </c>
      <c r="UI21" s="95" t="str">
        <f>狛江市!DA67</f>
        <v>-</v>
      </c>
      <c r="UJ21" s="95">
        <f>狛江市!DA68</f>
        <v>300</v>
      </c>
      <c r="UK21" s="97">
        <f>狛江市!CS69</f>
        <v>99.8</v>
      </c>
      <c r="UL21" s="97">
        <f>狛江市!CS71</f>
        <v>99.7</v>
      </c>
      <c r="UM21" s="97">
        <f>狛江市!CS72</f>
        <v>99.9</v>
      </c>
      <c r="UN21" s="97">
        <f>狛江市!CW69</f>
        <v>99.6</v>
      </c>
      <c r="UO21" s="97">
        <f>狛江市!CW71</f>
        <v>99.3</v>
      </c>
      <c r="UP21" s="97">
        <f>狛江市!CW72</f>
        <v>99.9</v>
      </c>
      <c r="UQ21" s="97">
        <f>狛江市!DA69</f>
        <v>99.8</v>
      </c>
      <c r="UR21" s="97">
        <f>狛江市!DA71</f>
        <v>99.7</v>
      </c>
      <c r="US21" s="98">
        <f>狛江市!DA72</f>
        <v>99.9</v>
      </c>
      <c r="UT21" s="97">
        <f>狛江市!DE69</f>
        <v>99.3</v>
      </c>
      <c r="UU21" s="97">
        <f>狛江市!DE71</f>
        <v>98.9</v>
      </c>
      <c r="UV21" s="97">
        <f>狛江市!DE72</f>
        <v>99.8</v>
      </c>
      <c r="UW21" s="286" t="str">
        <f>狛江市!M16</f>
        <v>-</v>
      </c>
      <c r="UX21" s="287" t="str">
        <f>狛江市!U16</f>
        <v>-</v>
      </c>
      <c r="UY21" s="286" t="str">
        <f>狛江市!Y16</f>
        <v>-</v>
      </c>
      <c r="UZ21" s="287" t="str">
        <f>狛江市!AG16</f>
        <v>-</v>
      </c>
      <c r="VA21" s="286" t="str">
        <f>狛江市!M17</f>
        <v>-</v>
      </c>
      <c r="VB21" s="287" t="str">
        <f>狛江市!U17</f>
        <v>-</v>
      </c>
      <c r="VC21" s="286" t="str">
        <f>狛江市!Y17</f>
        <v>-</v>
      </c>
      <c r="VD21" s="287" t="str">
        <f>狛江市!AG17</f>
        <v>-</v>
      </c>
    </row>
    <row r="22" spans="1:576" s="95" customFormat="1" ht="11.25">
      <c r="A22" s="109" t="str">
        <f>東大和市!CK7</f>
        <v>東大和市</v>
      </c>
      <c r="B22" s="110" t="s">
        <v>243</v>
      </c>
      <c r="C22" s="111" t="str">
        <f t="shared" si="0"/>
        <v>=東大和市!ｃｓ51</v>
      </c>
      <c r="D22" s="95">
        <f>東大和市!AC2</f>
        <v>85157</v>
      </c>
      <c r="E22" s="95">
        <f>東大和市!AC3</f>
        <v>83068</v>
      </c>
      <c r="F22" s="125">
        <f t="shared" si="1"/>
        <v>2.5148071459527133E-2</v>
      </c>
      <c r="G22" s="98">
        <f>東大和市!AC5</f>
        <v>13.42</v>
      </c>
      <c r="H22" s="95">
        <f>東大和市!AC6</f>
        <v>6346</v>
      </c>
      <c r="I22" s="96">
        <f>東大和市!AP4</f>
        <v>85718</v>
      </c>
      <c r="J22" s="96">
        <f>東大和市!AP5</f>
        <v>85945</v>
      </c>
      <c r="K22" s="125">
        <f t="shared" si="2"/>
        <v>-2.6412240386293195E-3</v>
      </c>
      <c r="L22" s="96">
        <f>東大和市!AX4</f>
        <v>84588</v>
      </c>
      <c r="M22" s="96">
        <f>東大和市!AX5</f>
        <v>84855</v>
      </c>
      <c r="N22" s="125">
        <f t="shared" si="3"/>
        <v>-3.1465441046490961E-3</v>
      </c>
      <c r="O22" s="95">
        <f>東大和市!BJ6</f>
        <v>292</v>
      </c>
      <c r="P22" s="97">
        <f>東大和市!BJ7</f>
        <v>0.8</v>
      </c>
      <c r="Q22" s="95">
        <f>東大和市!BJ8</f>
        <v>7439</v>
      </c>
      <c r="R22" s="97">
        <f>東大和市!BJ9</f>
        <v>21.5</v>
      </c>
      <c r="S22" s="95">
        <f>東大和市!BJ10</f>
        <v>26949</v>
      </c>
      <c r="T22" s="97">
        <f>東大和市!BJ11</f>
        <v>77.7</v>
      </c>
      <c r="U22" s="95">
        <f>東大和市!BQ6</f>
        <v>274</v>
      </c>
      <c r="V22" s="97">
        <f>東大和市!BQ7</f>
        <v>0.8</v>
      </c>
      <c r="W22" s="95">
        <f>東大和市!BQ8</f>
        <v>8231</v>
      </c>
      <c r="X22" s="97">
        <f>東大和市!BQ9</f>
        <v>22.9</v>
      </c>
      <c r="Y22" s="95">
        <f>東大和市!BQ10</f>
        <v>27480</v>
      </c>
      <c r="Z22" s="97">
        <f>東大和市!BQ11</f>
        <v>76.400000000000006</v>
      </c>
      <c r="AA22" s="95" t="str">
        <f>東大和市!BZ5</f>
        <v>13</v>
      </c>
      <c r="AB22" s="95" t="str">
        <f>東大和市!BZ7</f>
        <v>東京都</v>
      </c>
      <c r="AC22" s="95" t="str">
        <f>東大和市!CK5</f>
        <v>2209</v>
      </c>
      <c r="AD22" s="95" t="str">
        <f>東大和市!CK7</f>
        <v>東大和市</v>
      </c>
      <c r="AE22" s="95" t="str">
        <f>東大和市!DB2</f>
        <v>Ⅱ－３</v>
      </c>
      <c r="AF22" s="99">
        <f>東大和市!DB5</f>
        <v>43504</v>
      </c>
      <c r="AG22" s="95">
        <f>東大和市!M11</f>
        <v>12671570</v>
      </c>
      <c r="AH22" s="97">
        <f>東大和市!U11</f>
        <v>38.4</v>
      </c>
      <c r="AI22" s="95">
        <f>東大和市!Y11</f>
        <v>11694971</v>
      </c>
      <c r="AJ22" s="97">
        <f>東大和市!AG11</f>
        <v>74.400000000000006</v>
      </c>
      <c r="AK22" s="95">
        <f>東大和市!M12</f>
        <v>144959</v>
      </c>
      <c r="AL22" s="97">
        <f>東大和市!U12</f>
        <v>0.4</v>
      </c>
      <c r="AM22" s="95">
        <f>東大和市!Y12</f>
        <v>144959</v>
      </c>
      <c r="AN22" s="97">
        <f>東大和市!AG12</f>
        <v>0.9</v>
      </c>
      <c r="AO22" s="95">
        <f>東大和市!M13</f>
        <v>22715</v>
      </c>
      <c r="AP22" s="97">
        <f>東大和市!U13</f>
        <v>0.1</v>
      </c>
      <c r="AQ22" s="95">
        <f>東大和市!Y13</f>
        <v>22715</v>
      </c>
      <c r="AR22" s="97">
        <f>東大和市!AG13</f>
        <v>0.1</v>
      </c>
      <c r="AS22" s="95">
        <f>東大和市!M14</f>
        <v>93666</v>
      </c>
      <c r="AT22" s="97">
        <f>東大和市!U14</f>
        <v>0.3</v>
      </c>
      <c r="AU22" s="95">
        <f>東大和市!Y14</f>
        <v>93666</v>
      </c>
      <c r="AV22" s="97">
        <f>東大和市!AG14</f>
        <v>0.6</v>
      </c>
      <c r="AW22" s="95">
        <f>東大和市!M15</f>
        <v>94091</v>
      </c>
      <c r="AX22" s="97">
        <f>東大和市!U15</f>
        <v>0.3</v>
      </c>
      <c r="AY22" s="95">
        <f>東大和市!Y15</f>
        <v>94091</v>
      </c>
      <c r="AZ22" s="97">
        <f>東大和市!AG15</f>
        <v>0.6</v>
      </c>
      <c r="BA22" s="95">
        <f>東大和市!M18</f>
        <v>1686621</v>
      </c>
      <c r="BB22" s="97">
        <f>東大和市!U18</f>
        <v>5.0999999999999996</v>
      </c>
      <c r="BC22" s="95">
        <f>東大和市!Y18</f>
        <v>1686621</v>
      </c>
      <c r="BD22" s="97">
        <f>東大和市!AG18</f>
        <v>10.7</v>
      </c>
      <c r="BE22" s="95" t="str">
        <f>東大和市!M19</f>
        <v>-</v>
      </c>
      <c r="BF22" s="97" t="str">
        <f>東大和市!U19</f>
        <v>-</v>
      </c>
      <c r="BG22" s="95" t="str">
        <f>東大和市!Y19</f>
        <v>-</v>
      </c>
      <c r="BH22" s="97" t="str">
        <f>東大和市!AG19</f>
        <v>-</v>
      </c>
      <c r="BI22" s="95" t="str">
        <f>東大和市!M20</f>
        <v>-</v>
      </c>
      <c r="BJ22" s="97" t="str">
        <f>東大和市!U20</f>
        <v>-</v>
      </c>
      <c r="BK22" s="95" t="str">
        <f>東大和市!Y20</f>
        <v>-</v>
      </c>
      <c r="BL22" s="97" t="str">
        <f>東大和市!AG20</f>
        <v>-</v>
      </c>
      <c r="BM22" s="95">
        <f>東大和市!M21</f>
        <v>83221</v>
      </c>
      <c r="BN22" s="97">
        <f>東大和市!U21</f>
        <v>0.3</v>
      </c>
      <c r="BO22" s="95">
        <f>東大和市!Y21</f>
        <v>83221</v>
      </c>
      <c r="BP22" s="97">
        <f>東大和市!AG21</f>
        <v>0.5</v>
      </c>
      <c r="BQ22" s="95" t="str">
        <f>東大和市!M20</f>
        <v>-</v>
      </c>
      <c r="BR22" s="97" t="str">
        <f>東大和市!U20</f>
        <v>-</v>
      </c>
      <c r="BS22" s="95" t="str">
        <f>東大和市!Y20</f>
        <v>-</v>
      </c>
      <c r="BT22" s="97" t="str">
        <f>東大和市!AG20</f>
        <v>-</v>
      </c>
      <c r="BU22" s="95">
        <f>東大和市!M23</f>
        <v>75081</v>
      </c>
      <c r="BV22" s="97">
        <f>東大和市!U21</f>
        <v>0.3</v>
      </c>
      <c r="BW22" s="95">
        <f>東大和市!Y21</f>
        <v>83221</v>
      </c>
      <c r="BX22" s="97">
        <f>東大和市!AG21</f>
        <v>0.5</v>
      </c>
      <c r="BY22" s="95">
        <f>東大和市!M24</f>
        <v>1873286</v>
      </c>
      <c r="BZ22" s="97">
        <f>東大和市!U24</f>
        <v>5.7</v>
      </c>
      <c r="CA22" s="95">
        <f>東大和市!Y24</f>
        <v>1738215</v>
      </c>
      <c r="CB22" s="97">
        <f>東大和市!AG24</f>
        <v>11.1</v>
      </c>
      <c r="CC22" s="95">
        <f>東大和市!M25</f>
        <v>1738215</v>
      </c>
      <c r="CD22" s="97">
        <f>東大和市!U25</f>
        <v>5.3</v>
      </c>
      <c r="CE22" s="95">
        <f>東大和市!Y25</f>
        <v>1738215</v>
      </c>
      <c r="CF22" s="97">
        <f>東大和市!AG25</f>
        <v>11.1</v>
      </c>
      <c r="CG22" s="95">
        <f>東大和市!M26</f>
        <v>134959</v>
      </c>
      <c r="CH22" s="97">
        <f>東大和市!U26</f>
        <v>0.4</v>
      </c>
      <c r="CI22" s="95" t="str">
        <f>東大和市!Y26</f>
        <v>-</v>
      </c>
      <c r="CJ22" s="97" t="str">
        <f>東大和市!AG26</f>
        <v>-</v>
      </c>
      <c r="CK22" s="95">
        <f>東大和市!M27</f>
        <v>112</v>
      </c>
      <c r="CL22" s="97">
        <f>東大和市!U27</f>
        <v>0</v>
      </c>
      <c r="CM22" s="95" t="str">
        <f>東大和市!Y27</f>
        <v>-</v>
      </c>
      <c r="CN22" s="97" t="str">
        <f>東大和市!AG27</f>
        <v>-</v>
      </c>
      <c r="CO22" s="95">
        <f>東大和市!M28</f>
        <v>16745210</v>
      </c>
      <c r="CP22" s="97">
        <f>東大和市!U28</f>
        <v>50.7</v>
      </c>
      <c r="CQ22" s="95">
        <f>東大和市!Y28</f>
        <v>15633540</v>
      </c>
      <c r="CR22" s="97">
        <f>東大和市!AG28</f>
        <v>99.5</v>
      </c>
      <c r="CS22" s="95">
        <f>東大和市!M29</f>
        <v>11239</v>
      </c>
      <c r="CT22" s="97">
        <f>東大和市!U29</f>
        <v>0</v>
      </c>
      <c r="CU22" s="95">
        <f>東大和市!Y29</f>
        <v>11239</v>
      </c>
      <c r="CV22" s="97">
        <f>東大和市!AG29</f>
        <v>0.1</v>
      </c>
      <c r="CW22" s="95">
        <f>東大和市!M30</f>
        <v>389513</v>
      </c>
      <c r="CX22" s="97">
        <f>東大和市!U30</f>
        <v>1.2</v>
      </c>
      <c r="CY22" s="95" t="str">
        <f>東大和市!Y30</f>
        <v>-</v>
      </c>
      <c r="CZ22" s="97" t="str">
        <f>東大和市!AG30</f>
        <v>-</v>
      </c>
      <c r="DA22" s="95">
        <f>東大和市!M31</f>
        <v>139729</v>
      </c>
      <c r="DB22" s="97">
        <f>東大和市!U31</f>
        <v>0.4</v>
      </c>
      <c r="DC22" s="95">
        <f>東大和市!Y31</f>
        <v>61596</v>
      </c>
      <c r="DD22" s="97">
        <f>東大和市!AG31</f>
        <v>0.4</v>
      </c>
      <c r="DE22" s="95">
        <f>東大和市!M32</f>
        <v>334509</v>
      </c>
      <c r="DF22" s="97">
        <f>東大和市!U32</f>
        <v>1</v>
      </c>
      <c r="DG22" s="95" t="str">
        <f>東大和市!Y32</f>
        <v>-</v>
      </c>
      <c r="DH22" s="97" t="str">
        <f>東大和市!AG32</f>
        <v>-</v>
      </c>
      <c r="DI22" s="95">
        <f>東大和市!M33</f>
        <v>6411437</v>
      </c>
      <c r="DJ22" s="97">
        <f>東大和市!U33</f>
        <v>19.399999999999999</v>
      </c>
      <c r="DK22" s="95" t="str">
        <f>東大和市!Y33</f>
        <v>-</v>
      </c>
      <c r="DL22" s="97" t="str">
        <f>東大和市!AG33</f>
        <v>-</v>
      </c>
      <c r="DM22" s="95" t="str">
        <f>東大和市!M34</f>
        <v>-</v>
      </c>
      <c r="DN22" s="97" t="str">
        <f>東大和市!U34</f>
        <v>-</v>
      </c>
      <c r="DO22" s="95" t="str">
        <f>東大和市!Y34</f>
        <v>-</v>
      </c>
      <c r="DP22" s="97" t="str">
        <f>東大和市!AG34</f>
        <v>-</v>
      </c>
      <c r="DQ22" s="95">
        <f>東大和市!M35</f>
        <v>0</v>
      </c>
      <c r="DR22" s="97">
        <f>東大和市!U35</f>
        <v>0</v>
      </c>
      <c r="DS22" s="95">
        <f>東大和市!Y35</f>
        <v>0</v>
      </c>
      <c r="DT22" s="97">
        <f>東大和市!AG35</f>
        <v>0</v>
      </c>
      <c r="DU22" s="95">
        <f>東大和市!M36</f>
        <v>4871078</v>
      </c>
      <c r="DV22" s="97">
        <f>東大和市!U36</f>
        <v>14.7</v>
      </c>
      <c r="DW22" s="95" t="str">
        <f>東大和市!Y36</f>
        <v>-</v>
      </c>
      <c r="DX22" s="97" t="str">
        <f>東大和市!AG36</f>
        <v>-</v>
      </c>
      <c r="DY22" s="95">
        <f>東大和市!M37</f>
        <v>5325</v>
      </c>
      <c r="DZ22" s="97">
        <f>東大和市!U37</f>
        <v>0</v>
      </c>
      <c r="EA22" s="95">
        <f>東大和市!Y37</f>
        <v>3927</v>
      </c>
      <c r="EB22" s="97">
        <f>東大和市!AG37</f>
        <v>0</v>
      </c>
      <c r="EC22" s="95">
        <f>東大和市!M38</f>
        <v>5535</v>
      </c>
      <c r="ED22" s="97">
        <f>東大和市!U38</f>
        <v>0</v>
      </c>
      <c r="EE22" s="95" t="str">
        <f>東大和市!Y38</f>
        <v>-</v>
      </c>
      <c r="EF22" s="97" t="str">
        <f>東大和市!AG38</f>
        <v>-</v>
      </c>
      <c r="EG22" s="95">
        <f>東大和市!M39</f>
        <v>769739</v>
      </c>
      <c r="EH22" s="97">
        <f>東大和市!U39</f>
        <v>2.2999999999999998</v>
      </c>
      <c r="EI22" s="95" t="str">
        <f>東大和市!Y39</f>
        <v>-</v>
      </c>
      <c r="EJ22" s="97" t="str">
        <f>東大和市!AG39</f>
        <v>-</v>
      </c>
      <c r="EK22" s="95">
        <f>東大和市!M40</f>
        <v>1597602</v>
      </c>
      <c r="EL22" s="97">
        <f>東大和市!U40</f>
        <v>4.8</v>
      </c>
      <c r="EM22" s="95" t="str">
        <f>東大和市!Y40</f>
        <v>-</v>
      </c>
      <c r="EN22" s="97" t="str">
        <f>東大和市!AG40</f>
        <v>-</v>
      </c>
      <c r="EO22" s="95">
        <f>東大和市!M41</f>
        <v>285654</v>
      </c>
      <c r="EP22" s="97">
        <f>東大和市!U41</f>
        <v>0.9</v>
      </c>
      <c r="EQ22" s="95">
        <f>東大和市!Y41</f>
        <v>2821</v>
      </c>
      <c r="ER22" s="97">
        <f>東大和市!AG41</f>
        <v>0</v>
      </c>
      <c r="ES22" s="95">
        <f>東大和市!M42</f>
        <v>1462497</v>
      </c>
      <c r="ET22" s="97">
        <f>東大和市!U42</f>
        <v>4.4000000000000004</v>
      </c>
      <c r="EU22" s="95" t="str">
        <f>東大和市!Y42</f>
        <v>-</v>
      </c>
      <c r="EV22" s="97" t="str">
        <f>東大和市!AG42</f>
        <v>-</v>
      </c>
      <c r="EW22" s="95" t="str">
        <f>東大和市!M43</f>
        <v>-</v>
      </c>
      <c r="EX22" s="97" t="str">
        <f>東大和市!U43</f>
        <v>-</v>
      </c>
      <c r="EY22" s="95" t="str">
        <f>東大和市!Y43</f>
        <v>-</v>
      </c>
      <c r="EZ22" s="97" t="str">
        <f>東大和市!AG43</f>
        <v>-</v>
      </c>
      <c r="FA22" s="95">
        <f>東大和市!M44</f>
        <v>1219597</v>
      </c>
      <c r="FB22" s="97">
        <f>東大和市!U44</f>
        <v>3.7</v>
      </c>
      <c r="FC22" s="95" t="str">
        <f>東大和市!Y44</f>
        <v>-</v>
      </c>
      <c r="FD22" s="97" t="str">
        <f>東大和市!AG44</f>
        <v>-</v>
      </c>
      <c r="FE22" s="95">
        <f>東大和市!M45</f>
        <v>33029067</v>
      </c>
      <c r="FF22" s="97">
        <f>東大和市!U45</f>
        <v>100</v>
      </c>
      <c r="FG22" s="95">
        <f>東大和市!Y45</f>
        <v>15713123</v>
      </c>
      <c r="FH22" s="97">
        <f>東大和市!AG45</f>
        <v>100</v>
      </c>
      <c r="FI22" s="95">
        <f>東大和市!AW16</f>
        <v>11694971</v>
      </c>
      <c r="FJ22" s="97">
        <f>東大和市!BF16</f>
        <v>92.3</v>
      </c>
      <c r="FK22" s="95">
        <f>東大和市!BJ16</f>
        <v>42444</v>
      </c>
      <c r="FL22" s="95">
        <f>東大和市!AW17</f>
        <v>11694971</v>
      </c>
      <c r="FM22" s="97">
        <f>東大和市!BF17</f>
        <v>92.3</v>
      </c>
      <c r="FN22" s="95">
        <f>東大和市!BJ17</f>
        <v>42444</v>
      </c>
      <c r="FO22" s="95">
        <f>東大和市!AW18</f>
        <v>5878951</v>
      </c>
      <c r="FP22" s="97">
        <f>東大和市!BF18</f>
        <v>46.4</v>
      </c>
      <c r="FQ22" s="95">
        <f>東大和市!BJ18</f>
        <v>42444</v>
      </c>
      <c r="FR22" s="95">
        <f>東大和市!AW19</f>
        <v>144450</v>
      </c>
      <c r="FS22" s="97">
        <f>東大和市!BF19</f>
        <v>1.1000000000000001</v>
      </c>
      <c r="FT22" s="95" t="str">
        <f>東大和市!BJ19</f>
        <v>-</v>
      </c>
      <c r="FU22" s="95">
        <f>東大和市!AW20</f>
        <v>5193506</v>
      </c>
      <c r="FV22" s="97">
        <f>東大和市!BF20</f>
        <v>41</v>
      </c>
      <c r="FW22" s="95" t="str">
        <f>東大和市!BJ20</f>
        <v>-</v>
      </c>
      <c r="FX22" s="95">
        <f>東大和市!AW21</f>
        <v>200066</v>
      </c>
      <c r="FY22" s="97">
        <f>東大和市!BF21</f>
        <v>1.6</v>
      </c>
      <c r="FZ22" s="95" t="str">
        <f>東大和市!BJ21</f>
        <v>-</v>
      </c>
      <c r="GA22" s="95">
        <f>東大和市!AW22</f>
        <v>340929</v>
      </c>
      <c r="GB22" s="97">
        <f>東大和市!BF22</f>
        <v>2.7</v>
      </c>
      <c r="GC22" s="95">
        <f>東大和市!BJ22</f>
        <v>42444</v>
      </c>
      <c r="GD22" s="95">
        <f>東大和市!AW23</f>
        <v>5192428</v>
      </c>
      <c r="GE22" s="97">
        <f>東大和市!BF23</f>
        <v>41</v>
      </c>
      <c r="GF22" s="95" t="str">
        <f>東大和市!BJ23</f>
        <v>-</v>
      </c>
      <c r="GG22" s="95">
        <f>東大和市!AW24</f>
        <v>4626384</v>
      </c>
      <c r="GH22" s="97">
        <f>東大和市!BF24</f>
        <v>36.5</v>
      </c>
      <c r="GI22" s="95" t="str">
        <f>東大和市!BJ24</f>
        <v>-</v>
      </c>
      <c r="GJ22" s="95">
        <f>東大和市!AW25</f>
        <v>101720</v>
      </c>
      <c r="GK22" s="97">
        <f>東大和市!BF25</f>
        <v>0.8</v>
      </c>
      <c r="GL22" s="95" t="str">
        <f>東大和市!BJ25</f>
        <v>-</v>
      </c>
      <c r="GM22" s="95">
        <f>東大和市!AW26</f>
        <v>521872</v>
      </c>
      <c r="GN22" s="97">
        <f>東大和市!BF26</f>
        <v>4.0999999999999996</v>
      </c>
      <c r="GO22" s="95" t="str">
        <f>東大和市!BJ26</f>
        <v>-</v>
      </c>
      <c r="GP22" s="95" t="str">
        <f>東大和市!AW27</f>
        <v>-</v>
      </c>
      <c r="GQ22" s="97" t="str">
        <f>東大和市!BF27</f>
        <v>-</v>
      </c>
      <c r="GR22" s="95" t="str">
        <f>東大和市!BJ27</f>
        <v>-</v>
      </c>
      <c r="GS22" s="95" t="str">
        <f>東大和市!AW28</f>
        <v>-</v>
      </c>
      <c r="GT22" s="97" t="str">
        <f>東大和市!BF28</f>
        <v>-</v>
      </c>
      <c r="GU22" s="95" t="str">
        <f>東大和市!BJ28</f>
        <v>-</v>
      </c>
      <c r="GV22" s="95" t="str">
        <f>東大和市!AW29</f>
        <v>-</v>
      </c>
      <c r="GW22" s="97" t="str">
        <f>東大和市!BF29</f>
        <v>-</v>
      </c>
      <c r="GX22" s="95" t="str">
        <f>東大和市!BJ29</f>
        <v>-</v>
      </c>
      <c r="GY22" s="95">
        <f>東大和市!AW30</f>
        <v>976599</v>
      </c>
      <c r="GZ22" s="97">
        <f>東大和市!BF30</f>
        <v>7.7</v>
      </c>
      <c r="HA22" s="95" t="str">
        <f>東大和市!BJ30</f>
        <v>-</v>
      </c>
      <c r="HB22" s="95">
        <f>東大和市!AW31</f>
        <v>976599</v>
      </c>
      <c r="HC22" s="97">
        <f>東大和市!BF31</f>
        <v>7.7</v>
      </c>
      <c r="HD22" s="95" t="str">
        <f>東大和市!BJ31</f>
        <v>-</v>
      </c>
      <c r="HE22" s="95" t="str">
        <f>東大和市!AW32</f>
        <v>-</v>
      </c>
      <c r="HF22" s="97" t="str">
        <f>東大和市!BF32</f>
        <v>-</v>
      </c>
      <c r="HG22" s="95" t="str">
        <f>東大和市!BJ32</f>
        <v>-</v>
      </c>
      <c r="HH22" s="95" t="str">
        <f>東大和市!AW33</f>
        <v>-</v>
      </c>
      <c r="HI22" s="97" t="str">
        <f>東大和市!BF33</f>
        <v>-</v>
      </c>
      <c r="HJ22" s="95" t="str">
        <f>東大和市!BJ33</f>
        <v>-</v>
      </c>
      <c r="HK22" s="95">
        <f>東大和市!AW34</f>
        <v>976599</v>
      </c>
      <c r="HL22" s="97">
        <f>東大和市!BF34</f>
        <v>7.7</v>
      </c>
      <c r="HM22" s="95" t="str">
        <f>東大和市!BJ34</f>
        <v>-</v>
      </c>
      <c r="HN22" s="95" t="str">
        <f>東大和市!AW35</f>
        <v>-</v>
      </c>
      <c r="HO22" s="97" t="str">
        <f>東大和市!BF35</f>
        <v>-</v>
      </c>
      <c r="HP22" s="95" t="str">
        <f>東大和市!BJ35</f>
        <v>-</v>
      </c>
      <c r="HQ22" s="95" t="str">
        <f>東大和市!AW36</f>
        <v>-</v>
      </c>
      <c r="HR22" s="97" t="str">
        <f>東大和市!BF36</f>
        <v>-</v>
      </c>
      <c r="HS22" s="95" t="str">
        <f>東大和市!BJ36</f>
        <v>-</v>
      </c>
      <c r="HT22" s="95" t="str">
        <f>東大和市!AW37</f>
        <v>-</v>
      </c>
      <c r="HU22" s="97" t="str">
        <f>東大和市!BF37</f>
        <v>-</v>
      </c>
      <c r="HV22" s="95" t="str">
        <f>東大和市!BJ37</f>
        <v>-</v>
      </c>
      <c r="HW22" s="95">
        <f>東大和市!AW38</f>
        <v>12671570</v>
      </c>
      <c r="HX22" s="97">
        <f>東大和市!BF38</f>
        <v>100</v>
      </c>
      <c r="HY22" s="95">
        <f>東大和市!BJ38</f>
        <v>42444</v>
      </c>
      <c r="HZ22" s="95" t="str">
        <f>東大和市!BV14</f>
        <v>×</v>
      </c>
      <c r="IA22" s="95" t="str">
        <f>東大和市!BV15</f>
        <v>×</v>
      </c>
      <c r="IB22" s="95" t="str">
        <f>東大和市!BV16</f>
        <v>×</v>
      </c>
      <c r="IC22" s="95" t="str">
        <f>東大和市!BV17</f>
        <v>×</v>
      </c>
      <c r="ID22" s="95" t="str">
        <f>東大和市!BV18</f>
        <v>×</v>
      </c>
      <c r="IE22" s="95" t="str">
        <f>東大和市!BV19</f>
        <v>×</v>
      </c>
      <c r="IF22" s="95" t="str">
        <f>東大和市!BV20</f>
        <v>×</v>
      </c>
      <c r="IG22" s="95" t="str">
        <f>東大和市!BV21</f>
        <v>×</v>
      </c>
      <c r="IH22" s="95" t="str">
        <f>東大和市!BV22</f>
        <v>×</v>
      </c>
      <c r="II22" s="95" t="str">
        <f>東大和市!BV23</f>
        <v>×</v>
      </c>
      <c r="IJ22" s="95" t="str">
        <f>東大和市!BV24</f>
        <v>○</v>
      </c>
      <c r="IK22" s="95" t="str">
        <f>東大和市!BV25</f>
        <v>×</v>
      </c>
      <c r="IL22" s="105">
        <f>東大和市!CO11</f>
        <v>33029067</v>
      </c>
      <c r="IM22" s="105">
        <f>東大和市!CY11</f>
        <v>34697816</v>
      </c>
      <c r="IN22" s="105">
        <f>東大和市!CO12</f>
        <v>31608236</v>
      </c>
      <c r="IO22" s="105">
        <f>東大和市!CY12</f>
        <v>33100214</v>
      </c>
      <c r="IP22" s="105">
        <f>東大和市!CO13</f>
        <v>1420831</v>
      </c>
      <c r="IQ22" s="105">
        <f>東大和市!CY13</f>
        <v>1597602</v>
      </c>
      <c r="IR22" s="105" t="str">
        <f>東大和市!CO14</f>
        <v>-</v>
      </c>
      <c r="IS22" s="105">
        <f>東大和市!CY14</f>
        <v>103069</v>
      </c>
      <c r="IT22" s="105">
        <f>東大和市!CO15</f>
        <v>1420831</v>
      </c>
      <c r="IU22" s="105">
        <f>東大和市!CY15</f>
        <v>1494533</v>
      </c>
      <c r="IV22" s="105">
        <f>東大和市!CO16</f>
        <v>-73702</v>
      </c>
      <c r="IW22" s="105">
        <f>東大和市!CY16</f>
        <v>221271</v>
      </c>
      <c r="IX22" s="105">
        <f>東大和市!CO17</f>
        <v>747338</v>
      </c>
      <c r="IY22" s="105">
        <f>東大和市!CY17</f>
        <v>636647</v>
      </c>
      <c r="IZ22" s="105" t="str">
        <f>東大和市!CO18</f>
        <v>-</v>
      </c>
      <c r="JA22" s="105" t="str">
        <f>東大和市!CY18</f>
        <v>-</v>
      </c>
      <c r="JB22" s="105">
        <f>東大和市!CO19</f>
        <v>558086</v>
      </c>
      <c r="JC22" s="105">
        <f>東大和市!CY19</f>
        <v>783117</v>
      </c>
      <c r="JD22" s="105">
        <f>東大和市!CO20</f>
        <v>115550</v>
      </c>
      <c r="JE22" s="105">
        <f>東大和市!CY20</f>
        <v>74801</v>
      </c>
      <c r="JF22" s="95">
        <f>東大和市!CO23</f>
        <v>430</v>
      </c>
      <c r="JG22" s="95">
        <f>東大和市!CT23</f>
        <v>1323970</v>
      </c>
      <c r="JH22" s="95">
        <f>東大和市!CZ23</f>
        <v>3079</v>
      </c>
      <c r="JI22" s="95" t="str">
        <f>東大和市!CO24</f>
        <v>-</v>
      </c>
      <c r="JJ22" s="95" t="str">
        <f>東大和市!CT24</f>
        <v>-</v>
      </c>
      <c r="JK22" s="95" t="str">
        <f>東大和市!CZ24</f>
        <v>-</v>
      </c>
      <c r="JL22" s="95">
        <f>東大和市!CO25</f>
        <v>19</v>
      </c>
      <c r="JM22" s="95">
        <f>東大和市!CT25</f>
        <v>66500</v>
      </c>
      <c r="JN22" s="95">
        <f>東大和市!CZ25</f>
        <v>3500</v>
      </c>
      <c r="JO22" s="95">
        <f>東大和市!CO26</f>
        <v>2</v>
      </c>
      <c r="JP22" s="95" t="str">
        <f>東大和市!CT26</f>
        <v>*</v>
      </c>
      <c r="JQ22" s="95" t="str">
        <f>東大和市!CZ26</f>
        <v>*</v>
      </c>
      <c r="JR22" s="95" t="str">
        <f>東大和市!CO27</f>
        <v>-</v>
      </c>
      <c r="JS22" s="95" t="str">
        <f>東大和市!CT27</f>
        <v>-</v>
      </c>
      <c r="JT22" s="95" t="str">
        <f>東大和市!CZ27</f>
        <v>-</v>
      </c>
      <c r="JU22" s="95">
        <f>東大和市!CO28</f>
        <v>432</v>
      </c>
      <c r="JV22" s="95">
        <f>東大和市!CT28</f>
        <v>1331982</v>
      </c>
      <c r="JW22" s="95">
        <f>東大和市!CZ28</f>
        <v>3083</v>
      </c>
      <c r="JX22" s="97">
        <f>東大和市!CO29</f>
        <v>100.4</v>
      </c>
      <c r="JY22" s="95" t="str">
        <f>東大和市!BV32</f>
        <v>○</v>
      </c>
      <c r="JZ22" s="95" t="str">
        <f>東大和市!BV33</f>
        <v>×</v>
      </c>
      <c r="KA22" s="95" t="str">
        <f>東大和市!BV34</f>
        <v>○</v>
      </c>
      <c r="KB22" s="95" t="str">
        <f>東大和市!BV35</f>
        <v>×</v>
      </c>
      <c r="KC22" s="95" t="str">
        <f>東大和市!BV36</f>
        <v>×</v>
      </c>
      <c r="KD22" s="95" t="str">
        <f>東大和市!BV37</f>
        <v>×</v>
      </c>
      <c r="KE22" s="95" t="str">
        <f>東大和市!BV38</f>
        <v>×</v>
      </c>
      <c r="KF22" s="95" t="str">
        <f>東大和市!CC32</f>
        <v>○</v>
      </c>
      <c r="KG22" s="95" t="str">
        <f>東大和市!CC33</f>
        <v>○</v>
      </c>
      <c r="KH22" s="95" t="str">
        <f>東大和市!CC34</f>
        <v>×</v>
      </c>
      <c r="KI22" s="95" t="str">
        <f>東大和市!CC35</f>
        <v>×</v>
      </c>
      <c r="KJ22" s="95" t="str">
        <f>東大和市!CC36</f>
        <v>×</v>
      </c>
      <c r="KK22" s="95" t="str">
        <f>東大和市!CC37</f>
        <v>×</v>
      </c>
      <c r="KL22" s="95" t="str">
        <f>東大和市!CC38</f>
        <v>○</v>
      </c>
      <c r="KM22" s="95">
        <f>東大和市!CO32</f>
        <v>1</v>
      </c>
      <c r="KN22" s="95" t="str">
        <f>東大和市!CT32</f>
        <v>27.05.01</v>
      </c>
      <c r="KO22" s="95">
        <f>東大和市!CZ32</f>
        <v>8950</v>
      </c>
      <c r="KP22" s="95">
        <f>東大和市!CO33</f>
        <v>1</v>
      </c>
      <c r="KQ22" s="95" t="str">
        <f>東大和市!CT33</f>
        <v>27.05.01</v>
      </c>
      <c r="KR22" s="95">
        <f>東大和市!CZ33</f>
        <v>7660</v>
      </c>
      <c r="KS22" s="95">
        <f>東大和市!CO34</f>
        <v>1</v>
      </c>
      <c r="KT22" s="95" t="str">
        <f>東大和市!CT34</f>
        <v>27.05.01</v>
      </c>
      <c r="KU22" s="95">
        <f>東大和市!CZ34</f>
        <v>7100</v>
      </c>
      <c r="KV22" s="95">
        <f>東大和市!CO35</f>
        <v>1</v>
      </c>
      <c r="KW22" s="95" t="str">
        <f>東大和市!CT35</f>
        <v xml:space="preserve"> 8.10.01</v>
      </c>
      <c r="KX22" s="95">
        <f>東大和市!CZ35</f>
        <v>5290</v>
      </c>
      <c r="KY22" s="95">
        <f>東大和市!CO36</f>
        <v>1</v>
      </c>
      <c r="KZ22" s="95" t="str">
        <f>東大和市!CT36</f>
        <v xml:space="preserve"> 8.10.01</v>
      </c>
      <c r="LA22" s="95">
        <f>東大和市!CZ36</f>
        <v>4840</v>
      </c>
      <c r="LB22" s="95">
        <f>東大和市!CO37</f>
        <v>20</v>
      </c>
      <c r="LC22" s="95" t="str">
        <f>東大和市!CT37</f>
        <v xml:space="preserve"> 8.10.01</v>
      </c>
      <c r="LD22" s="95">
        <f>東大和市!CZ37</f>
        <v>4580</v>
      </c>
      <c r="LE22" s="95">
        <f>東大和市!M49</f>
        <v>4289929</v>
      </c>
      <c r="LF22" s="95">
        <f>東大和市!M50</f>
        <v>2801255</v>
      </c>
      <c r="LG22" s="95">
        <f>東大和市!M51</f>
        <v>11224299</v>
      </c>
      <c r="LH22" s="95">
        <f>東大和市!M52</f>
        <v>1606546</v>
      </c>
      <c r="LI22" s="95">
        <f>東大和市!M53</f>
        <v>1452122</v>
      </c>
      <c r="LJ22" s="95">
        <f>東大和市!M54</f>
        <v>154241</v>
      </c>
      <c r="LK22" s="95">
        <f>東大和市!M55</f>
        <v>183</v>
      </c>
      <c r="LL22" s="95">
        <f>東大和市!M56</f>
        <v>17120774</v>
      </c>
      <c r="LM22" s="95">
        <f>東大和市!M57</f>
        <v>4412556</v>
      </c>
      <c r="LN22" s="95">
        <f>東大和市!M58</f>
        <v>123032</v>
      </c>
      <c r="LO22" s="95">
        <f>東大和市!M59</f>
        <v>3109601</v>
      </c>
      <c r="LP22" s="95">
        <f>東大和市!M60</f>
        <v>637864</v>
      </c>
      <c r="LQ22" s="95">
        <f>東大和市!M61</f>
        <v>3775460</v>
      </c>
      <c r="LR22" s="95">
        <f>東大和市!M62</f>
        <v>1206005</v>
      </c>
      <c r="LS22" s="95">
        <f>東大和市!M63</f>
        <v>27000</v>
      </c>
      <c r="LT22" s="95" t="str">
        <f>東大和市!M64</f>
        <v>-</v>
      </c>
      <c r="LU22" s="95">
        <f>東大和市!M65</f>
        <v>1833808</v>
      </c>
      <c r="LV22" s="95">
        <f>東大和市!M66</f>
        <v>37559</v>
      </c>
      <c r="LW22" s="95">
        <f>東大和市!M67</f>
        <v>1833808</v>
      </c>
      <c r="LX22" s="95">
        <f>東大和市!M68</f>
        <v>1310510</v>
      </c>
      <c r="LY22" s="95">
        <f>東大和市!M69</f>
        <v>523298</v>
      </c>
      <c r="LZ22" s="95" t="str">
        <f>東大和市!M70</f>
        <v>-</v>
      </c>
      <c r="MA22" s="95" t="str">
        <f>東大和市!M71</f>
        <v>-</v>
      </c>
      <c r="MB22" s="95">
        <f>東大和市!M72</f>
        <v>31608236</v>
      </c>
      <c r="MC22" s="97">
        <f>東大和市!U49</f>
        <v>13.6</v>
      </c>
      <c r="MD22" s="97">
        <f>東大和市!U50</f>
        <v>8.9</v>
      </c>
      <c r="ME22" s="97">
        <f>東大和市!U51</f>
        <v>35.5</v>
      </c>
      <c r="MF22" s="97">
        <f>東大和市!U52</f>
        <v>5.0999999999999996</v>
      </c>
      <c r="MG22" s="97">
        <f>東大和市!U53</f>
        <v>4.5999999999999996</v>
      </c>
      <c r="MH22" s="97">
        <f>東大和市!U54</f>
        <v>0.5</v>
      </c>
      <c r="MI22" s="97">
        <f>東大和市!U55</f>
        <v>0</v>
      </c>
      <c r="MJ22" s="97">
        <f>東大和市!U56</f>
        <v>54.2</v>
      </c>
      <c r="MK22" s="97">
        <f>東大和市!U57</f>
        <v>14</v>
      </c>
      <c r="ML22" s="97">
        <f>東大和市!U58</f>
        <v>0.4</v>
      </c>
      <c r="MM22" s="97">
        <f>東大和市!U59</f>
        <v>9.8000000000000007</v>
      </c>
      <c r="MN22" s="97">
        <f>東大和市!U60</f>
        <v>2</v>
      </c>
      <c r="MO22" s="97">
        <f>東大和市!U61</f>
        <v>11.9</v>
      </c>
      <c r="MP22" s="97">
        <f>東大和市!U62</f>
        <v>3.8</v>
      </c>
      <c r="MQ22" s="97">
        <f>東大和市!U63</f>
        <v>0.1</v>
      </c>
      <c r="MR22" s="97" t="str">
        <f>東大和市!U64</f>
        <v>-</v>
      </c>
      <c r="MS22" s="97">
        <f>東大和市!U65</f>
        <v>5.8</v>
      </c>
      <c r="MT22" s="97">
        <f>東大和市!U66</f>
        <v>0.1</v>
      </c>
      <c r="MU22" s="97">
        <f>東大和市!U67</f>
        <v>5.8</v>
      </c>
      <c r="MV22" s="97">
        <f>東大和市!U68</f>
        <v>4.0999999999999996</v>
      </c>
      <c r="MW22" s="97">
        <f>東大和市!U69</f>
        <v>1.7</v>
      </c>
      <c r="MX22" s="97" t="str">
        <f>東大和市!U70</f>
        <v>-</v>
      </c>
      <c r="MY22" s="97" t="str">
        <f>東大和市!U71</f>
        <v>-</v>
      </c>
      <c r="MZ22" s="97">
        <f>東大和市!U72</f>
        <v>100</v>
      </c>
      <c r="NA22" s="95">
        <f>東大和市!Y49</f>
        <v>3924514</v>
      </c>
      <c r="NB22" s="95">
        <f>東大和市!Y50</f>
        <v>2550585</v>
      </c>
      <c r="NC22" s="95">
        <f>東大和市!Y51</f>
        <v>3339935</v>
      </c>
      <c r="ND22" s="95">
        <f>東大和市!Y52</f>
        <v>1606546</v>
      </c>
      <c r="NE22" s="95">
        <f>東大和市!Y53</f>
        <v>1452122</v>
      </c>
      <c r="NF22" s="95">
        <f>東大和市!Y54</f>
        <v>154241</v>
      </c>
      <c r="NG22" s="95">
        <f>東大和市!Y55</f>
        <v>183</v>
      </c>
      <c r="NH22" s="95">
        <f>東大和市!Y56</f>
        <v>8870995</v>
      </c>
      <c r="NI22" s="95">
        <f>東大和市!Y57</f>
        <v>3159590</v>
      </c>
      <c r="NJ22" s="95">
        <f>東大和市!Y58</f>
        <v>122733</v>
      </c>
      <c r="NK22" s="95">
        <f>東大和市!Y59</f>
        <v>2259162</v>
      </c>
      <c r="NL22" s="95">
        <f>東大和市!Y60</f>
        <v>578264</v>
      </c>
      <c r="NM22" s="95">
        <f>東大和市!Y61</f>
        <v>3442132</v>
      </c>
      <c r="NN22" s="95">
        <f>東大和市!Y62</f>
        <v>1147271</v>
      </c>
      <c r="NO22" s="95" t="str">
        <f>東大和市!Y63</f>
        <v>-</v>
      </c>
      <c r="NP22" s="95" t="str">
        <f>東大和市!Y64</f>
        <v>-</v>
      </c>
      <c r="NQ22" s="95">
        <f>東大和市!Y65</f>
        <v>248615</v>
      </c>
      <c r="NR22" s="95">
        <f>東大和市!Y66</f>
        <v>37559</v>
      </c>
      <c r="NS22" s="95">
        <f>東大和市!Y67</f>
        <v>248615</v>
      </c>
      <c r="NT22" s="95">
        <f>東大和市!Y68</f>
        <v>52878</v>
      </c>
      <c r="NU22" s="95">
        <f>東大和市!Y69</f>
        <v>195737</v>
      </c>
      <c r="NV22" s="95" t="str">
        <f>東大和市!Y70</f>
        <v>-</v>
      </c>
      <c r="NW22" s="95" t="str">
        <f>東大和市!Y71</f>
        <v>-</v>
      </c>
      <c r="NX22" s="95">
        <f>東大和市!Y72</f>
        <v>19250498</v>
      </c>
      <c r="NY22" s="95">
        <f>東大和市!AG49</f>
        <v>3915065</v>
      </c>
      <c r="NZ22" s="95" t="str">
        <f>東大和市!AG50</f>
        <v>-</v>
      </c>
      <c r="OA22" s="95">
        <f>東大和市!AG51</f>
        <v>3339825</v>
      </c>
      <c r="OB22" s="95">
        <f>東大和市!AG52</f>
        <v>1606546</v>
      </c>
      <c r="OC22" s="95">
        <f>東大和市!AG53</f>
        <v>1452122</v>
      </c>
      <c r="OD22" s="95">
        <f>東大和市!AG54</f>
        <v>154241</v>
      </c>
      <c r="OE22" s="95">
        <f>東大和市!AG55</f>
        <v>183</v>
      </c>
      <c r="OF22" s="95">
        <f>東大和市!AG56</f>
        <v>8861436</v>
      </c>
      <c r="OG22" s="95">
        <f>東大和市!AG57</f>
        <v>2775756</v>
      </c>
      <c r="OH22" s="95">
        <f>東大和市!AG58</f>
        <v>122733</v>
      </c>
      <c r="OI22" s="95">
        <f>東大和市!AG59</f>
        <v>1887466</v>
      </c>
      <c r="OJ22" s="95">
        <f>東大和市!AG60</f>
        <v>461736</v>
      </c>
      <c r="OK22" s="95">
        <f>東大和市!AG61</f>
        <v>2252809</v>
      </c>
      <c r="OL22" s="95" t="str">
        <f>東大和市!AG62</f>
        <v>-</v>
      </c>
      <c r="OM22" s="95" t="str">
        <f>東大和市!AG63</f>
        <v>-</v>
      </c>
      <c r="ON22" s="114">
        <f>東大和市!AG64</f>
        <v>0</v>
      </c>
      <c r="OO22" s="114">
        <f>東大和市!AG65</f>
        <v>0</v>
      </c>
      <c r="OP22" s="114">
        <f>東大和市!AG66</f>
        <v>0</v>
      </c>
      <c r="OQ22" s="114">
        <f>東大和市!AG67</f>
        <v>0</v>
      </c>
      <c r="OR22" s="114">
        <f>東大和市!AG68</f>
        <v>0</v>
      </c>
      <c r="OS22" s="114">
        <f>東大和市!AG69</f>
        <v>0</v>
      </c>
      <c r="OT22" s="114">
        <f>東大和市!AG70</f>
        <v>0</v>
      </c>
      <c r="OU22" s="114">
        <f>東大和市!AG71</f>
        <v>0</v>
      </c>
      <c r="OV22" s="114">
        <f>東大和市!AG70</f>
        <v>0</v>
      </c>
      <c r="OW22" s="97">
        <f>東大和市!AQ49</f>
        <v>23.1</v>
      </c>
      <c r="OX22" s="97" t="str">
        <f>東大和市!AQ50</f>
        <v>-</v>
      </c>
      <c r="OY22" s="97">
        <f>東大和市!AQ51</f>
        <v>19.7</v>
      </c>
      <c r="OZ22" s="97">
        <f>東大和市!AQ52</f>
        <v>9.5</v>
      </c>
      <c r="PA22" s="97">
        <f>東大和市!AQ53</f>
        <v>8.6</v>
      </c>
      <c r="PB22" s="97">
        <f>東大和市!AQ54</f>
        <v>0.9</v>
      </c>
      <c r="PC22" s="97">
        <f>東大和市!AQ55</f>
        <v>0</v>
      </c>
      <c r="PD22" s="97">
        <f>東大和市!AQ56</f>
        <v>52.3</v>
      </c>
      <c r="PE22" s="97">
        <f>東大和市!AQ57</f>
        <v>16.399999999999999</v>
      </c>
      <c r="PF22" s="97">
        <f>東大和市!AQ58</f>
        <v>0.7</v>
      </c>
      <c r="PG22" s="97">
        <f>東大和市!AQ59</f>
        <v>11.1</v>
      </c>
      <c r="PH22" s="97">
        <f>東大和市!AQ60</f>
        <v>2.7</v>
      </c>
      <c r="PI22" s="97">
        <f>東大和市!AQ61</f>
        <v>13.3</v>
      </c>
      <c r="PJ22" s="97" t="str">
        <f>東大和市!AQ62</f>
        <v>-</v>
      </c>
      <c r="PK22" s="97" t="str">
        <f>東大和市!AQ63</f>
        <v>-</v>
      </c>
      <c r="PL22" s="113">
        <f>東大和市!AQ64</f>
        <v>0</v>
      </c>
      <c r="PM22" s="113">
        <f>東大和市!AQ65</f>
        <v>0</v>
      </c>
      <c r="PN22" s="113">
        <f>東大和市!AQ66</f>
        <v>0</v>
      </c>
      <c r="PO22" s="113">
        <f>東大和市!AQ67</f>
        <v>0</v>
      </c>
      <c r="PP22" s="113" t="str">
        <f>東大和市!AQ68</f>
        <v>(</v>
      </c>
      <c r="PQ22" s="113">
        <f>東大和市!AQ69</f>
        <v>0</v>
      </c>
      <c r="PR22" s="113">
        <f>東大和市!AQ70</f>
        <v>0</v>
      </c>
      <c r="PS22" s="113">
        <f>東大和市!AQ71</f>
        <v>0</v>
      </c>
      <c r="PT22" s="113">
        <f>東大和市!AQ72</f>
        <v>0</v>
      </c>
      <c r="PU22" s="95">
        <f>東大和市!AH66</f>
        <v>15900200</v>
      </c>
      <c r="PV22" s="97">
        <f>東大和市!AK68</f>
        <v>93.9</v>
      </c>
      <c r="PW22" s="97">
        <f>東大和市!AR68</f>
        <v>101.2</v>
      </c>
      <c r="PX22" s="95">
        <f>東大和市!AH72</f>
        <v>20671329</v>
      </c>
      <c r="PY22" s="95">
        <f>東大和市!BF50</f>
        <v>283520</v>
      </c>
      <c r="PZ22" s="95">
        <f>東大和市!BF51</f>
        <v>3770490</v>
      </c>
      <c r="QA22" s="95">
        <f>東大和市!BF52</f>
        <v>17656231</v>
      </c>
      <c r="QB22" s="95">
        <f>東大和市!BF53</f>
        <v>2245392</v>
      </c>
      <c r="QC22" s="95">
        <f>東大和市!BF54</f>
        <v>40515</v>
      </c>
      <c r="QD22" s="95">
        <f>東大和市!BF55</f>
        <v>53914</v>
      </c>
      <c r="QE22" s="95">
        <f>東大和市!BF56</f>
        <v>108283</v>
      </c>
      <c r="QF22" s="95">
        <f>東大和市!BF57</f>
        <v>1455280</v>
      </c>
      <c r="QG22" s="95">
        <f>東大和市!BF58</f>
        <v>1149313</v>
      </c>
      <c r="QH22" s="95">
        <f>東大和市!BF59</f>
        <v>3238752</v>
      </c>
      <c r="QI22" s="95" t="str">
        <f>東大和市!BF60</f>
        <v>-</v>
      </c>
      <c r="QJ22" s="95">
        <f>東大和市!BF61</f>
        <v>1606546</v>
      </c>
      <c r="QK22" s="95" t="str">
        <f>東大和市!BF62</f>
        <v>-</v>
      </c>
      <c r="QL22" s="95" t="str">
        <f>東大和市!BF63</f>
        <v>-</v>
      </c>
      <c r="QM22" s="95">
        <f>東大和市!BF64</f>
        <v>31608236</v>
      </c>
      <c r="QN22" s="97">
        <f>東大和市!BM50</f>
        <v>0.9</v>
      </c>
      <c r="QO22" s="97">
        <f>東大和市!BM51</f>
        <v>11.9</v>
      </c>
      <c r="QP22" s="97">
        <f>東大和市!BM52</f>
        <v>55.9</v>
      </c>
      <c r="QQ22" s="97">
        <f>東大和市!BM53</f>
        <v>7.1</v>
      </c>
      <c r="QR22" s="97">
        <f>東大和市!BM54</f>
        <v>0.1</v>
      </c>
      <c r="QS22" s="97">
        <f>東大和市!BM55</f>
        <v>0.2</v>
      </c>
      <c r="QT22" s="97">
        <f>東大和市!BM56</f>
        <v>0.3</v>
      </c>
      <c r="QU22" s="97">
        <f>東大和市!BM57</f>
        <v>4.5999999999999996</v>
      </c>
      <c r="QV22" s="97">
        <f>東大和市!BM58</f>
        <v>3.6</v>
      </c>
      <c r="QW22" s="97">
        <f>東大和市!BM59</f>
        <v>10.199999999999999</v>
      </c>
      <c r="QX22" s="97" t="str">
        <f>東大和市!BM60</f>
        <v>-</v>
      </c>
      <c r="QY22" s="97">
        <f>東大和市!BM61</f>
        <v>5.0999999999999996</v>
      </c>
      <c r="QZ22" s="97" t="str">
        <f>東大和市!BM62</f>
        <v>-</v>
      </c>
      <c r="RA22" s="97" t="str">
        <f>東大和市!BM63</f>
        <v>-</v>
      </c>
      <c r="RB22" s="97">
        <f>東大和市!BM64</f>
        <v>100</v>
      </c>
      <c r="RC22" s="95" t="str">
        <f>東大和市!BQ50</f>
        <v>-</v>
      </c>
      <c r="RD22" s="95">
        <f>東大和市!BQ51</f>
        <v>39269</v>
      </c>
      <c r="RE22" s="95">
        <f>東大和市!BQ52</f>
        <v>801658</v>
      </c>
      <c r="RF22" s="95">
        <f>東大和市!BQ53</f>
        <v>9580</v>
      </c>
      <c r="RG22" s="95" t="str">
        <f>東大和市!BQ54</f>
        <v>-</v>
      </c>
      <c r="RH22" s="95" t="str">
        <f>東大和市!BQ55</f>
        <v>-</v>
      </c>
      <c r="RI22" s="95">
        <f>東大和市!BQ56</f>
        <v>7496</v>
      </c>
      <c r="RJ22" s="95">
        <f>東大和市!BQ57</f>
        <v>306679</v>
      </c>
      <c r="RK22" s="95">
        <f>東大和市!BQ58</f>
        <v>24255</v>
      </c>
      <c r="RL22" s="95">
        <f>東大和市!BQ59</f>
        <v>644871</v>
      </c>
      <c r="RM22" s="95" t="str">
        <f>東大和市!BQ60</f>
        <v>-</v>
      </c>
      <c r="RN22" s="95" t="str">
        <f>東大和市!BQ61</f>
        <v>-</v>
      </c>
      <c r="RO22" s="95" t="str">
        <f>東大和市!BQ62</f>
        <v>-</v>
      </c>
      <c r="RP22" s="95" t="str">
        <f>東大和市!BQ63</f>
        <v>-</v>
      </c>
      <c r="RQ22" s="95">
        <f>東大和市!BQ64</f>
        <v>1833808</v>
      </c>
      <c r="RR22" s="95">
        <f>東大和市!BZ50</f>
        <v>283520</v>
      </c>
      <c r="RS22" s="95">
        <f>東大和市!BZ51</f>
        <v>3438854</v>
      </c>
      <c r="RT22" s="95">
        <f>東大和市!BZ52</f>
        <v>8068361</v>
      </c>
      <c r="RU22" s="95">
        <f>東大和市!BZ53</f>
        <v>1441696</v>
      </c>
      <c r="RV22" s="95">
        <f>東大和市!BZ54</f>
        <v>26088</v>
      </c>
      <c r="RW22" s="95">
        <f>東大和市!BZ55</f>
        <v>46901</v>
      </c>
      <c r="RX22" s="95">
        <f>東大和市!BZ56</f>
        <v>79054</v>
      </c>
      <c r="RY22" s="95">
        <f>東大和市!BZ57</f>
        <v>1232085</v>
      </c>
      <c r="RZ22" s="95">
        <f>東大和市!BZ58</f>
        <v>726070</v>
      </c>
      <c r="SA22" s="95">
        <f>東大和市!BZ59</f>
        <v>2301323</v>
      </c>
      <c r="SB22" s="95" t="str">
        <f>東大和市!BZ60</f>
        <v>-</v>
      </c>
      <c r="SC22" s="95">
        <f>東大和市!BZ61</f>
        <v>1606546</v>
      </c>
      <c r="SD22" s="95" t="str">
        <f>東大和市!BZ62</f>
        <v>-</v>
      </c>
      <c r="SE22" s="95" t="str">
        <f>東大和市!BZ63</f>
        <v>-</v>
      </c>
      <c r="SF22" s="95">
        <f>東大和市!BZ64</f>
        <v>19250498</v>
      </c>
      <c r="SG22" s="95">
        <f>東大和市!BF66</f>
        <v>3862435</v>
      </c>
      <c r="SH22" s="95">
        <f>東大和市!BF67</f>
        <v>371498</v>
      </c>
      <c r="SI22" s="95">
        <f>東大和市!BF68</f>
        <v>86975</v>
      </c>
      <c r="SJ22" s="95">
        <f>東大和市!BF69</f>
        <v>40796</v>
      </c>
      <c r="SK22" s="95">
        <f>東大和市!BF70</f>
        <v>29928</v>
      </c>
      <c r="SL22" s="95">
        <f>東大和市!BF71</f>
        <v>1298994</v>
      </c>
      <c r="SM22" s="95">
        <f>東大和市!BF72</f>
        <v>2034244</v>
      </c>
      <c r="SN22" s="95">
        <f>東大和市!BZ66</f>
        <v>393916</v>
      </c>
      <c r="SO22" s="95">
        <f>東大和市!BZ67</f>
        <v>-489426</v>
      </c>
      <c r="SP22" s="95">
        <f>東大和市!BZ68</f>
        <v>12538</v>
      </c>
      <c r="SQ22" s="95">
        <f>東大和市!BZ69</f>
        <v>19932</v>
      </c>
      <c r="SR22" s="95">
        <f>東大和市!BZ70</f>
        <v>86</v>
      </c>
      <c r="SS22" s="95">
        <f>東大和市!BZ71</f>
        <v>107</v>
      </c>
      <c r="ST22" s="95">
        <f>東大和市!BZ72</f>
        <v>308</v>
      </c>
      <c r="SU22" s="95">
        <f>東大和市!CS48</f>
        <v>10757333</v>
      </c>
      <c r="SV22" s="95">
        <f>東大和市!CS49</f>
        <v>12474421</v>
      </c>
      <c r="SW22" s="95">
        <f>東大和市!CS50</f>
        <v>13759301</v>
      </c>
      <c r="SX22" s="95">
        <f>東大和市!CS51</f>
        <v>16717113</v>
      </c>
      <c r="SY22" s="98">
        <f>東大和市!CS52</f>
        <v>0.86</v>
      </c>
      <c r="SZ22" s="97">
        <f>東大和市!CS53</f>
        <v>8.5</v>
      </c>
      <c r="TA22" s="97">
        <f>東大和市!CS54</f>
        <v>7.8</v>
      </c>
      <c r="TB22" s="97" t="str">
        <f>東大和市!CS55</f>
        <v>-</v>
      </c>
      <c r="TC22" s="97" t="str">
        <f>東大和市!CS56</f>
        <v>-</v>
      </c>
      <c r="TD22" s="97">
        <f>東大和市!CS57</f>
        <v>-2.6</v>
      </c>
      <c r="TE22" s="97" t="str">
        <f>東大和市!CS58</f>
        <v>-</v>
      </c>
      <c r="TF22" s="95">
        <f>東大和市!CS59</f>
        <v>2270233</v>
      </c>
      <c r="TG22" s="95">
        <f>IF(東大和市!CS60="-",0,東大和市!CS60)</f>
        <v>756040</v>
      </c>
      <c r="TH22" s="95">
        <f>東大和市!CS61</f>
        <v>1240161</v>
      </c>
      <c r="TI22" s="95">
        <f>東大和市!CS62</f>
        <v>20491270</v>
      </c>
      <c r="TJ22" s="95" t="str">
        <f>東大和市!CS63</f>
        <v>-</v>
      </c>
      <c r="TK22" s="95" t="str">
        <f>東大和市!CS64</f>
        <v>-</v>
      </c>
      <c r="TL22" s="95">
        <f>東大和市!CS65</f>
        <v>3255314</v>
      </c>
      <c r="TM22" s="95" t="str">
        <f>東大和市!CS66</f>
        <v>-</v>
      </c>
      <c r="TN22" s="95" t="str">
        <f>東大和市!CS67</f>
        <v>-</v>
      </c>
      <c r="TO22" s="95">
        <f>東大和市!CS68</f>
        <v>100000</v>
      </c>
      <c r="TP22" s="95">
        <f>東大和市!DA48</f>
        <v>10862423</v>
      </c>
      <c r="TQ22" s="95">
        <f>東大和市!DA49</f>
        <v>12462837</v>
      </c>
      <c r="TR22" s="95">
        <f>東大和市!DA50</f>
        <v>13912912</v>
      </c>
      <c r="TS22" s="95">
        <f>東大和市!DA51</f>
        <v>16521125</v>
      </c>
      <c r="TT22" s="97">
        <f>東大和市!DA52</f>
        <v>0.86</v>
      </c>
      <c r="TU22" s="97">
        <f>東大和市!DA53</f>
        <v>9</v>
      </c>
      <c r="TV22" s="97">
        <f>東大和市!DA54</f>
        <v>7.7</v>
      </c>
      <c r="TW22" s="97" t="str">
        <f>東大和市!DA55</f>
        <v>-</v>
      </c>
      <c r="TX22" s="97" t="str">
        <f>東大和市!DA56</f>
        <v>-</v>
      </c>
      <c r="TY22" s="97">
        <f>東大和市!DA57</f>
        <v>-2.6</v>
      </c>
      <c r="TZ22" s="97" t="str">
        <f>東大和市!DA58</f>
        <v>-</v>
      </c>
      <c r="UA22" s="95">
        <f>東大和市!DA59</f>
        <v>2080981</v>
      </c>
      <c r="UB22" s="95">
        <f>IF(東大和市!DA60="-",0,東大和市!DA60)</f>
        <v>656017</v>
      </c>
      <c r="UC22" s="95">
        <f>東大和市!DA61</f>
        <v>881517</v>
      </c>
      <c r="UD22" s="95">
        <f>東大和市!DA62</f>
        <v>20480895</v>
      </c>
      <c r="UE22" s="95">
        <f>東大和市!DA63</f>
        <v>90678</v>
      </c>
      <c r="UF22" s="95" t="str">
        <f>東大和市!DA64</f>
        <v>-</v>
      </c>
      <c r="UG22" s="95">
        <f>東大和市!DA65</f>
        <v>3907438</v>
      </c>
      <c r="UH22" s="95" t="str">
        <f>東大和市!DA66</f>
        <v>-</v>
      </c>
      <c r="UI22" s="95" t="str">
        <f>東大和市!DA67</f>
        <v>-</v>
      </c>
      <c r="UJ22" s="95">
        <f>東大和市!DA68</f>
        <v>100000</v>
      </c>
      <c r="UK22" s="97">
        <f>東大和市!CS69</f>
        <v>99.1</v>
      </c>
      <c r="UL22" s="97">
        <f>東大和市!CS71</f>
        <v>98.9</v>
      </c>
      <c r="UM22" s="97">
        <f>東大和市!CS72</f>
        <v>99.2</v>
      </c>
      <c r="UN22" s="97">
        <f>東大和市!CW69</f>
        <v>97.2</v>
      </c>
      <c r="UO22" s="97">
        <f>東大和市!CW71</f>
        <v>96.9</v>
      </c>
      <c r="UP22" s="97">
        <f>東大和市!CW72</f>
        <v>97.2</v>
      </c>
      <c r="UQ22" s="97">
        <f>東大和市!DA69</f>
        <v>99.1</v>
      </c>
      <c r="UR22" s="97">
        <f>東大和市!DA71</f>
        <v>98.9</v>
      </c>
      <c r="US22" s="98">
        <f>東大和市!DA72</f>
        <v>99.1</v>
      </c>
      <c r="UT22" s="97">
        <f>東大和市!DE69</f>
        <v>97</v>
      </c>
      <c r="UU22" s="97">
        <f>東大和市!DE71</f>
        <v>96.5</v>
      </c>
      <c r="UV22" s="97">
        <f>東大和市!DE72</f>
        <v>97</v>
      </c>
      <c r="UW22" s="286" t="str">
        <f>東大和市!M16</f>
        <v>-</v>
      </c>
      <c r="UX22" s="287" t="str">
        <f>東大和市!U16</f>
        <v>-</v>
      </c>
      <c r="UY22" s="286" t="str">
        <f>東大和市!Y16</f>
        <v>-</v>
      </c>
      <c r="UZ22" s="287" t="str">
        <f>東大和市!AG16</f>
        <v>-</v>
      </c>
      <c r="VA22" s="286" t="str">
        <f>東大和市!M17</f>
        <v>-</v>
      </c>
      <c r="VB22" s="287" t="str">
        <f>東大和市!U17</f>
        <v>-</v>
      </c>
      <c r="VC22" s="286" t="str">
        <f>東大和市!Y17</f>
        <v>-</v>
      </c>
      <c r="VD22" s="287" t="str">
        <f>東大和市!AG17</f>
        <v>-</v>
      </c>
    </row>
    <row r="23" spans="1:576" s="95" customFormat="1" ht="11.25">
      <c r="A23" s="109" t="str">
        <f>清瀬市!CK7</f>
        <v>清瀬市</v>
      </c>
      <c r="B23" s="110" t="s">
        <v>244</v>
      </c>
      <c r="C23" s="111" t="str">
        <f t="shared" si="0"/>
        <v>=清瀬市!ｃｓ51</v>
      </c>
      <c r="D23" s="95">
        <f>清瀬市!AC2</f>
        <v>74864</v>
      </c>
      <c r="E23" s="95">
        <f>清瀬市!AC3</f>
        <v>74104</v>
      </c>
      <c r="F23" s="125">
        <f t="shared" si="1"/>
        <v>1.0255856633919924E-2</v>
      </c>
      <c r="G23" s="98">
        <f>清瀬市!AC5</f>
        <v>10.23</v>
      </c>
      <c r="H23" s="95">
        <f>清瀬市!AC6</f>
        <v>7318</v>
      </c>
      <c r="I23" s="96">
        <f>清瀬市!AP4</f>
        <v>74845</v>
      </c>
      <c r="J23" s="96">
        <f>清瀬市!AP5</f>
        <v>74510</v>
      </c>
      <c r="K23" s="125">
        <f t="shared" si="2"/>
        <v>4.4960407998926311E-3</v>
      </c>
      <c r="L23" s="96">
        <f>清瀬市!AX4</f>
        <v>73629</v>
      </c>
      <c r="M23" s="96">
        <f>清瀬市!AX5</f>
        <v>73374</v>
      </c>
      <c r="N23" s="125">
        <f t="shared" si="3"/>
        <v>3.4753454902280989E-3</v>
      </c>
      <c r="O23" s="95">
        <f>清瀬市!BJ6</f>
        <v>471</v>
      </c>
      <c r="P23" s="97">
        <f>清瀬市!BJ7</f>
        <v>1.6</v>
      </c>
      <c r="Q23" s="95">
        <f>清瀬市!BJ8</f>
        <v>5184</v>
      </c>
      <c r="R23" s="97">
        <f>清瀬市!BJ9</f>
        <v>18.2</v>
      </c>
      <c r="S23" s="95">
        <f>清瀬市!BJ10</f>
        <v>22898</v>
      </c>
      <c r="T23" s="97">
        <f>清瀬市!BJ11</f>
        <v>80.2</v>
      </c>
      <c r="U23" s="95">
        <f>清瀬市!BQ6</f>
        <v>538</v>
      </c>
      <c r="V23" s="97">
        <f>清瀬市!BQ7</f>
        <v>1.8</v>
      </c>
      <c r="W23" s="95">
        <f>清瀬市!BQ8</f>
        <v>5451</v>
      </c>
      <c r="X23" s="97">
        <f>清瀬市!BQ9</f>
        <v>18</v>
      </c>
      <c r="Y23" s="95">
        <f>清瀬市!BQ10</f>
        <v>24295</v>
      </c>
      <c r="Z23" s="97">
        <f>清瀬市!BQ11</f>
        <v>80.2</v>
      </c>
      <c r="AA23" s="95" t="str">
        <f>清瀬市!BZ5</f>
        <v>13</v>
      </c>
      <c r="AB23" s="95" t="str">
        <f>清瀬市!BZ7</f>
        <v>東京都</v>
      </c>
      <c r="AC23" s="95" t="str">
        <f>清瀬市!CK5</f>
        <v>2217</v>
      </c>
      <c r="AD23" s="95" t="str">
        <f>清瀬市!CK7</f>
        <v>清瀬市</v>
      </c>
      <c r="AE23" s="95" t="str">
        <f>清瀬市!DB2</f>
        <v>Ⅱ－３</v>
      </c>
      <c r="AF23" s="99">
        <f>清瀬市!DB5</f>
        <v>43504</v>
      </c>
      <c r="AG23" s="95">
        <f>清瀬市!M11</f>
        <v>9506832</v>
      </c>
      <c r="AH23" s="97">
        <f>清瀬市!U11</f>
        <v>30.7</v>
      </c>
      <c r="AI23" s="95">
        <f>清瀬市!Y11</f>
        <v>8792686</v>
      </c>
      <c r="AJ23" s="97">
        <f>清瀬市!AG11</f>
        <v>60.6</v>
      </c>
      <c r="AK23" s="95">
        <f>清瀬市!M12</f>
        <v>115126</v>
      </c>
      <c r="AL23" s="97">
        <f>清瀬市!U12</f>
        <v>0.4</v>
      </c>
      <c r="AM23" s="95">
        <f>清瀬市!Y12</f>
        <v>115126</v>
      </c>
      <c r="AN23" s="97">
        <f>清瀬市!AG12</f>
        <v>0.8</v>
      </c>
      <c r="AO23" s="95">
        <f>清瀬市!M13</f>
        <v>18593</v>
      </c>
      <c r="AP23" s="97">
        <f>清瀬市!U13</f>
        <v>0.1</v>
      </c>
      <c r="AQ23" s="95">
        <f>清瀬市!Y13</f>
        <v>18593</v>
      </c>
      <c r="AR23" s="97">
        <f>清瀬市!AG13</f>
        <v>0.1</v>
      </c>
      <c r="AS23" s="95">
        <f>清瀬市!M14</f>
        <v>76477</v>
      </c>
      <c r="AT23" s="97">
        <f>清瀬市!U14</f>
        <v>0.2</v>
      </c>
      <c r="AU23" s="95">
        <f>清瀬市!Y14</f>
        <v>76477</v>
      </c>
      <c r="AV23" s="97">
        <f>清瀬市!AG14</f>
        <v>0.5</v>
      </c>
      <c r="AW23" s="95">
        <f>清瀬市!M15</f>
        <v>76434</v>
      </c>
      <c r="AX23" s="97">
        <f>清瀬市!U15</f>
        <v>0.2</v>
      </c>
      <c r="AY23" s="95">
        <f>清瀬市!Y15</f>
        <v>76434</v>
      </c>
      <c r="AZ23" s="97">
        <f>清瀬市!AG15</f>
        <v>0.5</v>
      </c>
      <c r="BA23" s="95">
        <f>清瀬市!M18</f>
        <v>1464282</v>
      </c>
      <c r="BB23" s="97">
        <f>清瀬市!U18</f>
        <v>4.7</v>
      </c>
      <c r="BC23" s="95">
        <f>清瀬市!Y18</f>
        <v>1464282</v>
      </c>
      <c r="BD23" s="97">
        <f>清瀬市!AG18</f>
        <v>10.1</v>
      </c>
      <c r="BE23" s="95" t="str">
        <f>清瀬市!M19</f>
        <v>-</v>
      </c>
      <c r="BF23" s="97" t="str">
        <f>清瀬市!U19</f>
        <v>-</v>
      </c>
      <c r="BG23" s="95" t="str">
        <f>清瀬市!Y19</f>
        <v>-</v>
      </c>
      <c r="BH23" s="97" t="str">
        <f>清瀬市!AG19</f>
        <v>-</v>
      </c>
      <c r="BI23" s="95" t="str">
        <f>清瀬市!M20</f>
        <v>-</v>
      </c>
      <c r="BJ23" s="97" t="str">
        <f>清瀬市!U20</f>
        <v>-</v>
      </c>
      <c r="BK23" s="95" t="str">
        <f>清瀬市!Y20</f>
        <v>-</v>
      </c>
      <c r="BL23" s="97" t="str">
        <f>清瀬市!AG20</f>
        <v>-</v>
      </c>
      <c r="BM23" s="95">
        <f>清瀬市!M21</f>
        <v>66021</v>
      </c>
      <c r="BN23" s="97">
        <f>清瀬市!U21</f>
        <v>0.2</v>
      </c>
      <c r="BO23" s="95">
        <f>清瀬市!Y21</f>
        <v>66021</v>
      </c>
      <c r="BP23" s="97">
        <f>清瀬市!AG21</f>
        <v>0.5</v>
      </c>
      <c r="BQ23" s="95" t="str">
        <f>清瀬市!M20</f>
        <v>-</v>
      </c>
      <c r="BR23" s="97" t="str">
        <f>清瀬市!U20</f>
        <v>-</v>
      </c>
      <c r="BS23" s="95" t="str">
        <f>清瀬市!Y20</f>
        <v>-</v>
      </c>
      <c r="BT23" s="97" t="str">
        <f>清瀬市!AG20</f>
        <v>-</v>
      </c>
      <c r="BU23" s="95">
        <f>清瀬市!M23</f>
        <v>61199</v>
      </c>
      <c r="BV23" s="97">
        <f>清瀬市!U21</f>
        <v>0.2</v>
      </c>
      <c r="BW23" s="95">
        <f>清瀬市!Y21</f>
        <v>66021</v>
      </c>
      <c r="BX23" s="97">
        <f>清瀬市!AG21</f>
        <v>0.5</v>
      </c>
      <c r="BY23" s="95">
        <f>清瀬市!M24</f>
        <v>3880614</v>
      </c>
      <c r="BZ23" s="97">
        <f>清瀬市!U24</f>
        <v>12.5</v>
      </c>
      <c r="CA23" s="95">
        <f>清瀬市!Y24</f>
        <v>3744394</v>
      </c>
      <c r="CB23" s="97">
        <f>清瀬市!AG24</f>
        <v>25.8</v>
      </c>
      <c r="CC23" s="95">
        <f>清瀬市!M25</f>
        <v>3744394</v>
      </c>
      <c r="CD23" s="97">
        <f>清瀬市!U25</f>
        <v>12.1</v>
      </c>
      <c r="CE23" s="95">
        <f>清瀬市!Y25</f>
        <v>3744394</v>
      </c>
      <c r="CF23" s="97">
        <f>清瀬市!AG25</f>
        <v>25.8</v>
      </c>
      <c r="CG23" s="95">
        <f>清瀬市!M26</f>
        <v>136220</v>
      </c>
      <c r="CH23" s="97">
        <f>清瀬市!U26</f>
        <v>0.4</v>
      </c>
      <c r="CI23" s="95" t="str">
        <f>清瀬市!Y26</f>
        <v>-</v>
      </c>
      <c r="CJ23" s="97" t="str">
        <f>清瀬市!AG26</f>
        <v>-</v>
      </c>
      <c r="CK23" s="95" t="str">
        <f>清瀬市!M27</f>
        <v>-</v>
      </c>
      <c r="CL23" s="97" t="str">
        <f>清瀬市!U27</f>
        <v>-</v>
      </c>
      <c r="CM23" s="95" t="str">
        <f>清瀬市!Y27</f>
        <v>-</v>
      </c>
      <c r="CN23" s="97" t="str">
        <f>清瀬市!AG27</f>
        <v>-</v>
      </c>
      <c r="CO23" s="95">
        <f>清瀬市!M28</f>
        <v>15265578</v>
      </c>
      <c r="CP23" s="97">
        <f>清瀬市!U28</f>
        <v>49.3</v>
      </c>
      <c r="CQ23" s="95">
        <f>清瀬市!Y28</f>
        <v>14415212</v>
      </c>
      <c r="CR23" s="97">
        <f>清瀬市!AG28</f>
        <v>99.4</v>
      </c>
      <c r="CS23" s="95">
        <f>清瀬市!M29</f>
        <v>6647</v>
      </c>
      <c r="CT23" s="97">
        <f>清瀬市!U29</f>
        <v>0</v>
      </c>
      <c r="CU23" s="95">
        <f>清瀬市!Y29</f>
        <v>6647</v>
      </c>
      <c r="CV23" s="97">
        <f>清瀬市!AG29</f>
        <v>0</v>
      </c>
      <c r="CW23" s="95">
        <f>清瀬市!M30</f>
        <v>211111</v>
      </c>
      <c r="CX23" s="97">
        <f>清瀬市!U30</f>
        <v>0.7</v>
      </c>
      <c r="CY23" s="95" t="str">
        <f>清瀬市!Y30</f>
        <v>-</v>
      </c>
      <c r="CZ23" s="97" t="str">
        <f>清瀬市!AG30</f>
        <v>-</v>
      </c>
      <c r="DA23" s="95">
        <f>清瀬市!M31</f>
        <v>217340</v>
      </c>
      <c r="DB23" s="97">
        <f>清瀬市!U31</f>
        <v>0.7</v>
      </c>
      <c r="DC23" s="95">
        <f>清瀬市!Y31</f>
        <v>53551</v>
      </c>
      <c r="DD23" s="97">
        <f>清瀬市!AG31</f>
        <v>0.4</v>
      </c>
      <c r="DE23" s="95">
        <f>清瀬市!M32</f>
        <v>172749</v>
      </c>
      <c r="DF23" s="97">
        <f>清瀬市!U32</f>
        <v>0.6</v>
      </c>
      <c r="DG23" s="95" t="str">
        <f>清瀬市!Y32</f>
        <v>-</v>
      </c>
      <c r="DH23" s="97" t="str">
        <f>清瀬市!AG32</f>
        <v>-</v>
      </c>
      <c r="DI23" s="95">
        <f>清瀬市!M33</f>
        <v>6165641</v>
      </c>
      <c r="DJ23" s="97">
        <f>清瀬市!U33</f>
        <v>19.899999999999999</v>
      </c>
      <c r="DK23" s="95" t="str">
        <f>清瀬市!Y33</f>
        <v>-</v>
      </c>
      <c r="DL23" s="97" t="str">
        <f>清瀬市!AG33</f>
        <v>-</v>
      </c>
      <c r="DM23" s="95">
        <f>清瀬市!M34</f>
        <v>33693</v>
      </c>
      <c r="DN23" s="97">
        <f>清瀬市!U34</f>
        <v>0.1</v>
      </c>
      <c r="DO23" s="95">
        <f>清瀬市!Y34</f>
        <v>33693</v>
      </c>
      <c r="DP23" s="97">
        <f>清瀬市!AG34</f>
        <v>0.2</v>
      </c>
      <c r="DQ23" s="95">
        <f>清瀬市!M35</f>
        <v>0</v>
      </c>
      <c r="DR23" s="97">
        <f>清瀬市!U35</f>
        <v>0</v>
      </c>
      <c r="DS23" s="95">
        <f>清瀬市!Y35</f>
        <v>0</v>
      </c>
      <c r="DT23" s="97">
        <f>清瀬市!AG35</f>
        <v>0</v>
      </c>
      <c r="DU23" s="95">
        <f>清瀬市!M36</f>
        <v>4632024</v>
      </c>
      <c r="DV23" s="97">
        <f>清瀬市!U36</f>
        <v>15</v>
      </c>
      <c r="DW23" s="95" t="str">
        <f>清瀬市!Y36</f>
        <v>-</v>
      </c>
      <c r="DX23" s="97" t="str">
        <f>清瀬市!AG36</f>
        <v>-</v>
      </c>
      <c r="DY23" s="95">
        <f>清瀬市!M37</f>
        <v>13049</v>
      </c>
      <c r="DZ23" s="97">
        <f>清瀬市!U37</f>
        <v>0</v>
      </c>
      <c r="EA23" s="95" t="str">
        <f>清瀬市!Y37</f>
        <v>-</v>
      </c>
      <c r="EB23" s="97" t="str">
        <f>清瀬市!AG37</f>
        <v>-</v>
      </c>
      <c r="EC23" s="95">
        <f>清瀬市!M38</f>
        <v>29186</v>
      </c>
      <c r="ED23" s="97">
        <f>清瀬市!U38</f>
        <v>0.1</v>
      </c>
      <c r="EE23" s="95" t="str">
        <f>清瀬市!Y38</f>
        <v>-</v>
      </c>
      <c r="EF23" s="97" t="str">
        <f>清瀬市!AG38</f>
        <v>-</v>
      </c>
      <c r="EG23" s="95">
        <f>清瀬市!M39</f>
        <v>889864</v>
      </c>
      <c r="EH23" s="97">
        <f>清瀬市!U39</f>
        <v>2.9</v>
      </c>
      <c r="EI23" s="95" t="str">
        <f>清瀬市!Y39</f>
        <v>-</v>
      </c>
      <c r="EJ23" s="97" t="str">
        <f>清瀬市!AG39</f>
        <v>-</v>
      </c>
      <c r="EK23" s="95">
        <f>清瀬市!M40</f>
        <v>1044710</v>
      </c>
      <c r="EL23" s="97">
        <f>清瀬市!U40</f>
        <v>3.4</v>
      </c>
      <c r="EM23" s="95" t="str">
        <f>清瀬市!Y40</f>
        <v>-</v>
      </c>
      <c r="EN23" s="97" t="str">
        <f>清瀬市!AG40</f>
        <v>-</v>
      </c>
      <c r="EO23" s="95">
        <f>清瀬市!M41</f>
        <v>157474</v>
      </c>
      <c r="EP23" s="97">
        <f>清瀬市!U41</f>
        <v>0.5</v>
      </c>
      <c r="EQ23" s="95">
        <f>清瀬市!Y41</f>
        <v>5</v>
      </c>
      <c r="ER23" s="97">
        <f>清瀬市!AG41</f>
        <v>0</v>
      </c>
      <c r="ES23" s="95">
        <f>清瀬市!M42</f>
        <v>2100000</v>
      </c>
      <c r="ET23" s="97">
        <f>清瀬市!U42</f>
        <v>6.8</v>
      </c>
      <c r="EU23" s="95" t="str">
        <f>清瀬市!Y42</f>
        <v>-</v>
      </c>
      <c r="EV23" s="97" t="str">
        <f>清瀬市!AG42</f>
        <v>-</v>
      </c>
      <c r="EW23" s="95" t="str">
        <f>清瀬市!M43</f>
        <v>-</v>
      </c>
      <c r="EX23" s="97" t="str">
        <f>清瀬市!U43</f>
        <v>-</v>
      </c>
      <c r="EY23" s="95" t="str">
        <f>清瀬市!Y43</f>
        <v>-</v>
      </c>
      <c r="EZ23" s="97" t="str">
        <f>清瀬市!AG43</f>
        <v>-</v>
      </c>
      <c r="FA23" s="95">
        <f>清瀬市!M44</f>
        <v>1035000</v>
      </c>
      <c r="FB23" s="97">
        <f>清瀬市!U44</f>
        <v>3.3</v>
      </c>
      <c r="FC23" s="95" t="str">
        <f>清瀬市!Y44</f>
        <v>-</v>
      </c>
      <c r="FD23" s="97" t="str">
        <f>清瀬市!AG44</f>
        <v>-</v>
      </c>
      <c r="FE23" s="95">
        <f>清瀬市!M45</f>
        <v>30939066</v>
      </c>
      <c r="FF23" s="97">
        <f>清瀬市!U45</f>
        <v>100</v>
      </c>
      <c r="FG23" s="95">
        <f>清瀬市!Y45</f>
        <v>14509108</v>
      </c>
      <c r="FH23" s="97">
        <f>清瀬市!AG45</f>
        <v>100</v>
      </c>
      <c r="FI23" s="95">
        <f>清瀬市!AW16</f>
        <v>8792686</v>
      </c>
      <c r="FJ23" s="97">
        <f>清瀬市!BF16</f>
        <v>92.5</v>
      </c>
      <c r="FK23" s="95">
        <f>清瀬市!BJ16</f>
        <v>35750</v>
      </c>
      <c r="FL23" s="95">
        <f>清瀬市!AW17</f>
        <v>8792686</v>
      </c>
      <c r="FM23" s="97">
        <f>清瀬市!BF17</f>
        <v>92.5</v>
      </c>
      <c r="FN23" s="95">
        <f>清瀬市!BJ17</f>
        <v>35750</v>
      </c>
      <c r="FO23" s="95">
        <f>清瀬市!AW18</f>
        <v>4747227</v>
      </c>
      <c r="FP23" s="97">
        <f>清瀬市!BF18</f>
        <v>49.9</v>
      </c>
      <c r="FQ23" s="95">
        <f>清瀬市!BJ18</f>
        <v>35750</v>
      </c>
      <c r="FR23" s="95">
        <f>清瀬市!AW19</f>
        <v>123005</v>
      </c>
      <c r="FS23" s="97">
        <f>清瀬市!BF19</f>
        <v>1.3</v>
      </c>
      <c r="FT23" s="95" t="str">
        <f>清瀬市!BJ19</f>
        <v>-</v>
      </c>
      <c r="FU23" s="95">
        <f>清瀬市!AW20</f>
        <v>4277577</v>
      </c>
      <c r="FV23" s="97">
        <f>清瀬市!BF20</f>
        <v>45</v>
      </c>
      <c r="FW23" s="95" t="str">
        <f>清瀬市!BJ20</f>
        <v>-</v>
      </c>
      <c r="FX23" s="95">
        <f>清瀬市!AW21</f>
        <v>119886</v>
      </c>
      <c r="FY23" s="97">
        <f>清瀬市!BF21</f>
        <v>1.3</v>
      </c>
      <c r="FZ23" s="95" t="str">
        <f>清瀬市!BJ21</f>
        <v>-</v>
      </c>
      <c r="GA23" s="95">
        <f>清瀬市!AW22</f>
        <v>226759</v>
      </c>
      <c r="GB23" s="97">
        <f>清瀬市!BF22</f>
        <v>2.4</v>
      </c>
      <c r="GC23" s="95">
        <f>清瀬市!BJ22</f>
        <v>35750</v>
      </c>
      <c r="GD23" s="95">
        <f>清瀬市!AW23</f>
        <v>3611807</v>
      </c>
      <c r="GE23" s="97">
        <f>清瀬市!BF23</f>
        <v>38</v>
      </c>
      <c r="GF23" s="95" t="str">
        <f>清瀬市!BJ23</f>
        <v>-</v>
      </c>
      <c r="GG23" s="95">
        <f>清瀬市!AW24</f>
        <v>3347977</v>
      </c>
      <c r="GH23" s="97">
        <f>清瀬市!BF24</f>
        <v>35.200000000000003</v>
      </c>
      <c r="GI23" s="95" t="str">
        <f>清瀬市!BJ24</f>
        <v>-</v>
      </c>
      <c r="GJ23" s="95">
        <f>清瀬市!AW25</f>
        <v>67377</v>
      </c>
      <c r="GK23" s="97">
        <f>清瀬市!BF25</f>
        <v>0.7</v>
      </c>
      <c r="GL23" s="95" t="str">
        <f>清瀬市!BJ25</f>
        <v>-</v>
      </c>
      <c r="GM23" s="95">
        <f>清瀬市!AW26</f>
        <v>366275</v>
      </c>
      <c r="GN23" s="97">
        <f>清瀬市!BF26</f>
        <v>3.9</v>
      </c>
      <c r="GO23" s="95" t="str">
        <f>清瀬市!BJ26</f>
        <v>-</v>
      </c>
      <c r="GP23" s="95" t="str">
        <f>清瀬市!AW27</f>
        <v>-</v>
      </c>
      <c r="GQ23" s="97" t="str">
        <f>清瀬市!BF27</f>
        <v>-</v>
      </c>
      <c r="GR23" s="95" t="str">
        <f>清瀬市!BJ27</f>
        <v>-</v>
      </c>
      <c r="GS23" s="95" t="str">
        <f>清瀬市!AW28</f>
        <v>-</v>
      </c>
      <c r="GT23" s="97" t="str">
        <f>清瀬市!BF28</f>
        <v>-</v>
      </c>
      <c r="GU23" s="95" t="str">
        <f>清瀬市!BJ28</f>
        <v>-</v>
      </c>
      <c r="GV23" s="95" t="str">
        <f>清瀬市!AW29</f>
        <v>-</v>
      </c>
      <c r="GW23" s="97" t="str">
        <f>清瀬市!BF29</f>
        <v>-</v>
      </c>
      <c r="GX23" s="95" t="str">
        <f>清瀬市!BJ29</f>
        <v>-</v>
      </c>
      <c r="GY23" s="95">
        <f>清瀬市!AW30</f>
        <v>714146</v>
      </c>
      <c r="GZ23" s="97">
        <f>清瀬市!BF30</f>
        <v>7.5</v>
      </c>
      <c r="HA23" s="95" t="str">
        <f>清瀬市!BJ30</f>
        <v>-</v>
      </c>
      <c r="HB23" s="95">
        <f>清瀬市!AW31</f>
        <v>714146</v>
      </c>
      <c r="HC23" s="97">
        <f>清瀬市!BF31</f>
        <v>7.5</v>
      </c>
      <c r="HD23" s="95" t="str">
        <f>清瀬市!BJ31</f>
        <v>-</v>
      </c>
      <c r="HE23" s="95" t="str">
        <f>清瀬市!AW32</f>
        <v>-</v>
      </c>
      <c r="HF23" s="97" t="str">
        <f>清瀬市!BF32</f>
        <v>-</v>
      </c>
      <c r="HG23" s="95" t="str">
        <f>清瀬市!BJ32</f>
        <v>-</v>
      </c>
      <c r="HH23" s="95" t="str">
        <f>清瀬市!AW33</f>
        <v>-</v>
      </c>
      <c r="HI23" s="97" t="str">
        <f>清瀬市!BF33</f>
        <v>-</v>
      </c>
      <c r="HJ23" s="95" t="str">
        <f>清瀬市!BJ33</f>
        <v>-</v>
      </c>
      <c r="HK23" s="95">
        <f>清瀬市!AW34</f>
        <v>714146</v>
      </c>
      <c r="HL23" s="97">
        <f>清瀬市!BF34</f>
        <v>7.5</v>
      </c>
      <c r="HM23" s="95" t="str">
        <f>清瀬市!BJ34</f>
        <v>-</v>
      </c>
      <c r="HN23" s="95" t="str">
        <f>清瀬市!AW35</f>
        <v>-</v>
      </c>
      <c r="HO23" s="97" t="str">
        <f>清瀬市!BF35</f>
        <v>-</v>
      </c>
      <c r="HP23" s="95" t="str">
        <f>清瀬市!BJ35</f>
        <v>-</v>
      </c>
      <c r="HQ23" s="95" t="str">
        <f>清瀬市!AW36</f>
        <v>-</v>
      </c>
      <c r="HR23" s="97" t="str">
        <f>清瀬市!BF36</f>
        <v>-</v>
      </c>
      <c r="HS23" s="95" t="str">
        <f>清瀬市!BJ36</f>
        <v>-</v>
      </c>
      <c r="HT23" s="95" t="str">
        <f>清瀬市!AW37</f>
        <v>-</v>
      </c>
      <c r="HU23" s="97" t="str">
        <f>清瀬市!BF37</f>
        <v>-</v>
      </c>
      <c r="HV23" s="95" t="str">
        <f>清瀬市!BJ37</f>
        <v>-</v>
      </c>
      <c r="HW23" s="95">
        <f>清瀬市!AW38</f>
        <v>9506832</v>
      </c>
      <c r="HX23" s="97">
        <f>清瀬市!BF38</f>
        <v>100</v>
      </c>
      <c r="HY23" s="95">
        <f>清瀬市!BJ38</f>
        <v>35750</v>
      </c>
      <c r="HZ23" s="95" t="str">
        <f>清瀬市!BV14</f>
        <v>×</v>
      </c>
      <c r="IA23" s="95" t="str">
        <f>清瀬市!BV15</f>
        <v>×</v>
      </c>
      <c r="IB23" s="95" t="str">
        <f>清瀬市!BV16</f>
        <v>×</v>
      </c>
      <c r="IC23" s="95" t="str">
        <f>清瀬市!BV17</f>
        <v>×</v>
      </c>
      <c r="ID23" s="95" t="str">
        <f>清瀬市!BV18</f>
        <v>×</v>
      </c>
      <c r="IE23" s="95" t="str">
        <f>清瀬市!BV19</f>
        <v>×</v>
      </c>
      <c r="IF23" s="95" t="str">
        <f>清瀬市!BV20</f>
        <v>×</v>
      </c>
      <c r="IG23" s="95" t="str">
        <f>清瀬市!BV21</f>
        <v>×</v>
      </c>
      <c r="IH23" s="95" t="str">
        <f>清瀬市!BV22</f>
        <v>×</v>
      </c>
      <c r="II23" s="95" t="str">
        <f>清瀬市!BV23</f>
        <v>×</v>
      </c>
      <c r="IJ23" s="95" t="str">
        <f>清瀬市!BV24</f>
        <v>○</v>
      </c>
      <c r="IK23" s="95" t="str">
        <f>清瀬市!BV25</f>
        <v>×</v>
      </c>
      <c r="IL23" s="105">
        <f>清瀬市!CO11</f>
        <v>30939066</v>
      </c>
      <c r="IM23" s="105">
        <f>清瀬市!CY11</f>
        <v>29883228</v>
      </c>
      <c r="IN23" s="105">
        <f>清瀬市!CO12</f>
        <v>29791445</v>
      </c>
      <c r="IO23" s="105">
        <f>清瀬市!CY12</f>
        <v>28838518</v>
      </c>
      <c r="IP23" s="105">
        <f>清瀬市!CO13</f>
        <v>1147621</v>
      </c>
      <c r="IQ23" s="105">
        <f>清瀬市!CY13</f>
        <v>1044710</v>
      </c>
      <c r="IR23" s="105">
        <f>清瀬市!CO14</f>
        <v>38088</v>
      </c>
      <c r="IS23" s="105">
        <f>清瀬市!CY14</f>
        <v>68456</v>
      </c>
      <c r="IT23" s="105">
        <f>清瀬市!CO15</f>
        <v>1109533</v>
      </c>
      <c r="IU23" s="105">
        <f>清瀬市!CY15</f>
        <v>976254</v>
      </c>
      <c r="IV23" s="105">
        <f>清瀬市!CO16</f>
        <v>133279</v>
      </c>
      <c r="IW23" s="105">
        <f>清瀬市!CY16</f>
        <v>-116047</v>
      </c>
      <c r="IX23" s="105">
        <f>清瀬市!CO17</f>
        <v>488128</v>
      </c>
      <c r="IY23" s="105">
        <f>清瀬市!CY17</f>
        <v>546151</v>
      </c>
      <c r="IZ23" s="105" t="str">
        <f>清瀬市!CO18</f>
        <v>-</v>
      </c>
      <c r="JA23" s="105" t="str">
        <f>清瀬市!CY18</f>
        <v>-</v>
      </c>
      <c r="JB23" s="105">
        <f>清瀬市!CO19</f>
        <v>510689</v>
      </c>
      <c r="JC23" s="105">
        <f>清瀬市!CY19</f>
        <v>523698</v>
      </c>
      <c r="JD23" s="105">
        <f>清瀬市!CO20</f>
        <v>110718</v>
      </c>
      <c r="JE23" s="105">
        <f>清瀬市!CY20</f>
        <v>-93594</v>
      </c>
      <c r="JF23" s="95">
        <f>清瀬市!CO23</f>
        <v>399</v>
      </c>
      <c r="JG23" s="95">
        <f>清瀬市!CT23</f>
        <v>1246875</v>
      </c>
      <c r="JH23" s="95">
        <f>清瀬市!CZ23</f>
        <v>3125</v>
      </c>
      <c r="JI23" s="95" t="str">
        <f>清瀬市!CO24</f>
        <v>-</v>
      </c>
      <c r="JJ23" s="95" t="str">
        <f>清瀬市!CT24</f>
        <v>-</v>
      </c>
      <c r="JK23" s="95" t="str">
        <f>清瀬市!CZ24</f>
        <v>-</v>
      </c>
      <c r="JL23" s="95">
        <f>清瀬市!CO25</f>
        <v>40</v>
      </c>
      <c r="JM23" s="95">
        <f>清瀬市!CT25</f>
        <v>136040</v>
      </c>
      <c r="JN23" s="95">
        <f>清瀬市!CZ25</f>
        <v>3401</v>
      </c>
      <c r="JO23" s="95">
        <f>清瀬市!CO26</f>
        <v>3</v>
      </c>
      <c r="JP23" s="95">
        <f>清瀬市!CT26</f>
        <v>13167</v>
      </c>
      <c r="JQ23" s="95">
        <f>清瀬市!CZ26</f>
        <v>4389</v>
      </c>
      <c r="JR23" s="95" t="str">
        <f>清瀬市!CO27</f>
        <v>-</v>
      </c>
      <c r="JS23" s="95" t="str">
        <f>清瀬市!CT27</f>
        <v>-</v>
      </c>
      <c r="JT23" s="95" t="str">
        <f>清瀬市!CZ27</f>
        <v>-</v>
      </c>
      <c r="JU23" s="95">
        <f>清瀬市!CO28</f>
        <v>405</v>
      </c>
      <c r="JV23" s="95">
        <f>清瀬市!CT28</f>
        <v>1263387</v>
      </c>
      <c r="JW23" s="95">
        <f>清瀬市!CZ28</f>
        <v>3119</v>
      </c>
      <c r="JX23" s="97">
        <f>清瀬市!CO29</f>
        <v>100.7</v>
      </c>
      <c r="JY23" s="95" t="str">
        <f>清瀬市!BV32</f>
        <v>○</v>
      </c>
      <c r="JZ23" s="95" t="str">
        <f>清瀬市!BV33</f>
        <v>×</v>
      </c>
      <c r="KA23" s="95" t="str">
        <f>清瀬市!BV34</f>
        <v>○</v>
      </c>
      <c r="KB23" s="95" t="str">
        <f>清瀬市!BV35</f>
        <v>×</v>
      </c>
      <c r="KC23" s="95" t="str">
        <f>清瀬市!BV36</f>
        <v>×</v>
      </c>
      <c r="KD23" s="95" t="str">
        <f>清瀬市!BV37</f>
        <v>×</v>
      </c>
      <c r="KE23" s="95" t="str">
        <f>清瀬市!BV38</f>
        <v>×</v>
      </c>
      <c r="KF23" s="95" t="str">
        <f>清瀬市!CC32</f>
        <v>○</v>
      </c>
      <c r="KG23" s="95" t="str">
        <f>清瀬市!CC33</f>
        <v>○</v>
      </c>
      <c r="KH23" s="95" t="str">
        <f>清瀬市!CC34</f>
        <v>×</v>
      </c>
      <c r="KI23" s="95" t="str">
        <f>清瀬市!CC35</f>
        <v>×</v>
      </c>
      <c r="KJ23" s="95" t="str">
        <f>清瀬市!CC36</f>
        <v>×</v>
      </c>
      <c r="KK23" s="95" t="str">
        <f>清瀬市!CC37</f>
        <v>×</v>
      </c>
      <c r="KL23" s="95" t="str">
        <f>清瀬市!CC38</f>
        <v>○</v>
      </c>
      <c r="KM23" s="95">
        <f>清瀬市!CO32</f>
        <v>1</v>
      </c>
      <c r="KN23" s="95" t="str">
        <f>清瀬市!CT32</f>
        <v>28.04.01</v>
      </c>
      <c r="KO23" s="95">
        <f>清瀬市!CZ32</f>
        <v>9630</v>
      </c>
      <c r="KP23" s="95">
        <f>清瀬市!CO33</f>
        <v>1</v>
      </c>
      <c r="KQ23" s="95" t="str">
        <f>清瀬市!CT33</f>
        <v>28.04.01</v>
      </c>
      <c r="KR23" s="95">
        <f>清瀬市!CZ33</f>
        <v>8290</v>
      </c>
      <c r="KS23" s="95">
        <f>清瀬市!CO34</f>
        <v>1</v>
      </c>
      <c r="KT23" s="95" t="str">
        <f>清瀬市!CT34</f>
        <v>28.04.01</v>
      </c>
      <c r="KU23" s="95">
        <f>清瀬市!CZ34</f>
        <v>7610</v>
      </c>
      <c r="KV23" s="95">
        <f>清瀬市!CO35</f>
        <v>1</v>
      </c>
      <c r="KW23" s="95" t="str">
        <f>清瀬市!CT35</f>
        <v>28.04.01</v>
      </c>
      <c r="KX23" s="95">
        <f>清瀬市!CZ35</f>
        <v>5700</v>
      </c>
      <c r="KY23" s="95">
        <f>清瀬市!CO36</f>
        <v>1</v>
      </c>
      <c r="KZ23" s="95" t="str">
        <f>清瀬市!CT36</f>
        <v>28.04.01</v>
      </c>
      <c r="LA23" s="95">
        <f>清瀬市!CZ36</f>
        <v>5250</v>
      </c>
      <c r="LB23" s="95">
        <f>清瀬市!CO37</f>
        <v>18</v>
      </c>
      <c r="LC23" s="95" t="str">
        <f>清瀬市!CT37</f>
        <v>28.04.01</v>
      </c>
      <c r="LD23" s="95">
        <f>清瀬市!CZ37</f>
        <v>5000</v>
      </c>
      <c r="LE23" s="95">
        <f>清瀬市!M49</f>
        <v>4567659</v>
      </c>
      <c r="LF23" s="95">
        <f>清瀬市!M50</f>
        <v>2626972</v>
      </c>
      <c r="LG23" s="95">
        <f>清瀬市!M51</f>
        <v>10682247</v>
      </c>
      <c r="LH23" s="95">
        <f>清瀬市!M52</f>
        <v>1899349</v>
      </c>
      <c r="LI23" s="95">
        <f>清瀬市!M53</f>
        <v>1742867</v>
      </c>
      <c r="LJ23" s="95">
        <f>清瀬市!M54</f>
        <v>156441</v>
      </c>
      <c r="LK23" s="95">
        <f>清瀬市!M55</f>
        <v>41</v>
      </c>
      <c r="LL23" s="95">
        <f>清瀬市!M56</f>
        <v>17149255</v>
      </c>
      <c r="LM23" s="95">
        <f>清瀬市!M57</f>
        <v>3278678</v>
      </c>
      <c r="LN23" s="95">
        <f>清瀬市!M58</f>
        <v>39886</v>
      </c>
      <c r="LO23" s="95">
        <f>清瀬市!M59</f>
        <v>2796090</v>
      </c>
      <c r="LP23" s="95">
        <f>清瀬市!M60</f>
        <v>608434</v>
      </c>
      <c r="LQ23" s="95">
        <f>清瀬市!M61</f>
        <v>3215097</v>
      </c>
      <c r="LR23" s="95">
        <f>清瀬市!M62</f>
        <v>888625</v>
      </c>
      <c r="LS23" s="95">
        <f>清瀬市!M63</f>
        <v>11255</v>
      </c>
      <c r="LT23" s="95" t="str">
        <f>清瀬市!M64</f>
        <v>-</v>
      </c>
      <c r="LU23" s="95">
        <f>清瀬市!M65</f>
        <v>2412559</v>
      </c>
      <c r="LV23" s="95">
        <f>清瀬市!M66</f>
        <v>67458</v>
      </c>
      <c r="LW23" s="95">
        <f>清瀬市!M67</f>
        <v>2412014</v>
      </c>
      <c r="LX23" s="95">
        <f>清瀬市!M68</f>
        <v>751471</v>
      </c>
      <c r="LY23" s="95">
        <f>清瀬市!M69</f>
        <v>1660543</v>
      </c>
      <c r="LZ23" s="95">
        <f>清瀬市!M70</f>
        <v>545</v>
      </c>
      <c r="MA23" s="95" t="str">
        <f>清瀬市!M71</f>
        <v>-</v>
      </c>
      <c r="MB23" s="95">
        <f>清瀬市!M72</f>
        <v>29791445</v>
      </c>
      <c r="MC23" s="97">
        <f>清瀬市!U49</f>
        <v>15.3</v>
      </c>
      <c r="MD23" s="97">
        <f>清瀬市!U50</f>
        <v>8.8000000000000007</v>
      </c>
      <c r="ME23" s="97">
        <f>清瀬市!U51</f>
        <v>35.9</v>
      </c>
      <c r="MF23" s="97">
        <f>清瀬市!U52</f>
        <v>6.4</v>
      </c>
      <c r="MG23" s="97">
        <f>清瀬市!U53</f>
        <v>5.9</v>
      </c>
      <c r="MH23" s="97">
        <f>清瀬市!U54</f>
        <v>0.5</v>
      </c>
      <c r="MI23" s="97">
        <f>清瀬市!U55</f>
        <v>0</v>
      </c>
      <c r="MJ23" s="97">
        <f>清瀬市!U56</f>
        <v>57.6</v>
      </c>
      <c r="MK23" s="97">
        <f>清瀬市!U57</f>
        <v>11</v>
      </c>
      <c r="ML23" s="97">
        <f>清瀬市!U58</f>
        <v>0.1</v>
      </c>
      <c r="MM23" s="97">
        <f>清瀬市!U59</f>
        <v>9.4</v>
      </c>
      <c r="MN23" s="97">
        <f>清瀬市!U60</f>
        <v>2</v>
      </c>
      <c r="MO23" s="97">
        <f>清瀬市!U61</f>
        <v>10.8</v>
      </c>
      <c r="MP23" s="97">
        <f>清瀬市!U62</f>
        <v>3</v>
      </c>
      <c r="MQ23" s="97">
        <f>清瀬市!U63</f>
        <v>0</v>
      </c>
      <c r="MR23" s="97" t="str">
        <f>清瀬市!U64</f>
        <v>-</v>
      </c>
      <c r="MS23" s="97">
        <f>清瀬市!U65</f>
        <v>8.1</v>
      </c>
      <c r="MT23" s="97">
        <f>清瀬市!U66</f>
        <v>0.2</v>
      </c>
      <c r="MU23" s="97">
        <f>清瀬市!U67</f>
        <v>8.1</v>
      </c>
      <c r="MV23" s="97">
        <f>清瀬市!U68</f>
        <v>2.5</v>
      </c>
      <c r="MW23" s="97">
        <f>清瀬市!U69</f>
        <v>5.6</v>
      </c>
      <c r="MX23" s="97">
        <f>清瀬市!U70</f>
        <v>0</v>
      </c>
      <c r="MY23" s="97" t="str">
        <f>清瀬市!U71</f>
        <v>-</v>
      </c>
      <c r="MZ23" s="97">
        <f>清瀬市!U72</f>
        <v>100</v>
      </c>
      <c r="NA23" s="95">
        <f>清瀬市!Y49</f>
        <v>4113212</v>
      </c>
      <c r="NB23" s="95">
        <f>清瀬市!Y50</f>
        <v>2317977</v>
      </c>
      <c r="NC23" s="95">
        <f>清瀬市!Y51</f>
        <v>2823014</v>
      </c>
      <c r="ND23" s="95">
        <f>清瀬市!Y52</f>
        <v>1865449</v>
      </c>
      <c r="NE23" s="95">
        <f>清瀬市!Y53</f>
        <v>1708967</v>
      </c>
      <c r="NF23" s="95">
        <f>清瀬市!Y54</f>
        <v>156441</v>
      </c>
      <c r="NG23" s="95">
        <f>清瀬市!Y55</f>
        <v>41</v>
      </c>
      <c r="NH23" s="95">
        <f>清瀬市!Y56</f>
        <v>8801675</v>
      </c>
      <c r="NI23" s="95">
        <f>清瀬市!Y57</f>
        <v>2216165</v>
      </c>
      <c r="NJ23" s="95">
        <f>清瀬市!Y58</f>
        <v>24510</v>
      </c>
      <c r="NK23" s="95">
        <f>清瀬市!Y59</f>
        <v>1915874</v>
      </c>
      <c r="NL23" s="95">
        <f>清瀬市!Y60</f>
        <v>604228</v>
      </c>
      <c r="NM23" s="95">
        <f>清瀬市!Y61</f>
        <v>2863353</v>
      </c>
      <c r="NN23" s="95">
        <f>清瀬市!Y62</f>
        <v>858071</v>
      </c>
      <c r="NO23" s="95">
        <f>清瀬市!Y63</f>
        <v>3165</v>
      </c>
      <c r="NP23" s="95" t="str">
        <f>清瀬市!Y64</f>
        <v>-</v>
      </c>
      <c r="NQ23" s="95">
        <f>清瀬市!Y65</f>
        <v>372959</v>
      </c>
      <c r="NR23" s="95">
        <f>清瀬市!Y66</f>
        <v>65318</v>
      </c>
      <c r="NS23" s="95">
        <f>清瀬市!Y67</f>
        <v>372414</v>
      </c>
      <c r="NT23" s="95">
        <f>清瀬市!Y68</f>
        <v>22634</v>
      </c>
      <c r="NU23" s="95">
        <f>清瀬市!Y69</f>
        <v>349780</v>
      </c>
      <c r="NV23" s="95">
        <f>清瀬市!Y70</f>
        <v>545</v>
      </c>
      <c r="NW23" s="95" t="str">
        <f>清瀬市!Y71</f>
        <v>-</v>
      </c>
      <c r="NX23" s="95">
        <f>清瀬市!Y72</f>
        <v>17055772</v>
      </c>
      <c r="NY23" s="95">
        <f>清瀬市!AG49</f>
        <v>4088524</v>
      </c>
      <c r="NZ23" s="95" t="str">
        <f>清瀬市!AG50</f>
        <v>-</v>
      </c>
      <c r="OA23" s="95">
        <f>清瀬市!AG51</f>
        <v>2768997</v>
      </c>
      <c r="OB23" s="95">
        <f>清瀬市!AG52</f>
        <v>1865449</v>
      </c>
      <c r="OC23" s="95">
        <f>清瀬市!AG53</f>
        <v>1708967</v>
      </c>
      <c r="OD23" s="95">
        <f>清瀬市!AG54</f>
        <v>156441</v>
      </c>
      <c r="OE23" s="95">
        <f>清瀬市!AG55</f>
        <v>41</v>
      </c>
      <c r="OF23" s="95">
        <f>清瀬市!AG56</f>
        <v>8722970</v>
      </c>
      <c r="OG23" s="95">
        <f>清瀬市!AG57</f>
        <v>1872157</v>
      </c>
      <c r="OH23" s="95">
        <f>清瀬市!AG58</f>
        <v>24510</v>
      </c>
      <c r="OI23" s="95">
        <f>清瀬市!AG59</f>
        <v>1470202</v>
      </c>
      <c r="OJ23" s="95">
        <f>清瀬市!AG60</f>
        <v>511329</v>
      </c>
      <c r="OK23" s="95">
        <f>清瀬市!AG61</f>
        <v>2075886</v>
      </c>
      <c r="OL23" s="95" t="str">
        <f>清瀬市!AG62</f>
        <v>-</v>
      </c>
      <c r="OM23" s="95">
        <f>清瀬市!AG63</f>
        <v>2565</v>
      </c>
      <c r="ON23" s="114">
        <f>清瀬市!AG64</f>
        <v>0</v>
      </c>
      <c r="OO23" s="114">
        <f>清瀬市!AG65</f>
        <v>0</v>
      </c>
      <c r="OP23" s="114">
        <f>清瀬市!AG66</f>
        <v>0</v>
      </c>
      <c r="OQ23" s="114">
        <f>清瀬市!AG67</f>
        <v>0</v>
      </c>
      <c r="OR23" s="114">
        <f>清瀬市!AG68</f>
        <v>0</v>
      </c>
      <c r="OS23" s="114">
        <f>清瀬市!AG69</f>
        <v>0</v>
      </c>
      <c r="OT23" s="114">
        <f>清瀬市!AG70</f>
        <v>0</v>
      </c>
      <c r="OU23" s="114">
        <f>清瀬市!AG71</f>
        <v>0</v>
      </c>
      <c r="OV23" s="114">
        <f>清瀬市!AG70</f>
        <v>0</v>
      </c>
      <c r="OW23" s="97">
        <f>清瀬市!AQ49</f>
        <v>26.3</v>
      </c>
      <c r="OX23" s="97" t="str">
        <f>清瀬市!AQ50</f>
        <v>-</v>
      </c>
      <c r="OY23" s="97">
        <f>清瀬市!AQ51</f>
        <v>17.8</v>
      </c>
      <c r="OZ23" s="97">
        <f>清瀬市!AQ52</f>
        <v>12</v>
      </c>
      <c r="PA23" s="97">
        <f>清瀬市!AQ53</f>
        <v>11</v>
      </c>
      <c r="PB23" s="97">
        <f>清瀬市!AQ54</f>
        <v>1</v>
      </c>
      <c r="PC23" s="97">
        <f>清瀬市!AQ55</f>
        <v>0</v>
      </c>
      <c r="PD23" s="97">
        <f>清瀬市!AQ56</f>
        <v>56.1</v>
      </c>
      <c r="PE23" s="97">
        <f>清瀬市!AQ57</f>
        <v>12</v>
      </c>
      <c r="PF23" s="97">
        <f>清瀬市!AQ58</f>
        <v>0.2</v>
      </c>
      <c r="PG23" s="97">
        <f>清瀬市!AQ59</f>
        <v>9.5</v>
      </c>
      <c r="PH23" s="97">
        <f>清瀬市!AQ60</f>
        <v>3.3</v>
      </c>
      <c r="PI23" s="97">
        <f>清瀬市!AQ61</f>
        <v>13.4</v>
      </c>
      <c r="PJ23" s="97" t="str">
        <f>清瀬市!AQ62</f>
        <v>-</v>
      </c>
      <c r="PK23" s="97">
        <f>清瀬市!AQ63</f>
        <v>0</v>
      </c>
      <c r="PL23" s="113">
        <f>清瀬市!AQ64</f>
        <v>0</v>
      </c>
      <c r="PM23" s="113">
        <f>清瀬市!AQ65</f>
        <v>0</v>
      </c>
      <c r="PN23" s="113">
        <f>清瀬市!AQ66</f>
        <v>0</v>
      </c>
      <c r="PO23" s="113">
        <f>清瀬市!AQ67</f>
        <v>0</v>
      </c>
      <c r="PP23" s="113" t="str">
        <f>清瀬市!AQ68</f>
        <v>(</v>
      </c>
      <c r="PQ23" s="113">
        <f>清瀬市!AQ69</f>
        <v>0</v>
      </c>
      <c r="PR23" s="113">
        <f>清瀬市!AQ70</f>
        <v>0</v>
      </c>
      <c r="PS23" s="113">
        <f>清瀬市!AQ71</f>
        <v>0</v>
      </c>
      <c r="PT23" s="113">
        <f>清瀬市!AQ72</f>
        <v>0</v>
      </c>
      <c r="PU23" s="95">
        <f>清瀬市!AH66</f>
        <v>14168290</v>
      </c>
      <c r="PV23" s="97">
        <f>清瀬市!AK68</f>
        <v>91.1</v>
      </c>
      <c r="PW23" s="97">
        <f>清瀬市!AR68</f>
        <v>97.7</v>
      </c>
      <c r="PX23" s="95">
        <f>清瀬市!AH72</f>
        <v>18203393</v>
      </c>
      <c r="PY23" s="95">
        <f>清瀬市!BF50</f>
        <v>285608</v>
      </c>
      <c r="PZ23" s="95">
        <f>清瀬市!BF51</f>
        <v>3457563</v>
      </c>
      <c r="QA23" s="95">
        <f>清瀬市!BF52</f>
        <v>16361956</v>
      </c>
      <c r="QB23" s="95">
        <f>清瀬市!BF53</f>
        <v>1758454</v>
      </c>
      <c r="QC23" s="95">
        <f>清瀬市!BF54</f>
        <v>116364</v>
      </c>
      <c r="QD23" s="95">
        <f>清瀬市!BF55</f>
        <v>59363</v>
      </c>
      <c r="QE23" s="95">
        <f>清瀬市!BF56</f>
        <v>103766</v>
      </c>
      <c r="QF23" s="95">
        <f>清瀬市!BF57</f>
        <v>1067139</v>
      </c>
      <c r="QG23" s="95">
        <f>清瀬市!BF58</f>
        <v>1222807</v>
      </c>
      <c r="QH23" s="95">
        <f>清瀬市!BF59</f>
        <v>3458531</v>
      </c>
      <c r="QI23" s="95">
        <f>清瀬市!BF60</f>
        <v>545</v>
      </c>
      <c r="QJ23" s="95">
        <f>清瀬市!BF61</f>
        <v>1899349</v>
      </c>
      <c r="QK23" s="95" t="str">
        <f>清瀬市!BF62</f>
        <v>-</v>
      </c>
      <c r="QL23" s="95" t="str">
        <f>清瀬市!BF63</f>
        <v>-</v>
      </c>
      <c r="QM23" s="95">
        <f>清瀬市!BF64</f>
        <v>29791445</v>
      </c>
      <c r="QN23" s="97">
        <f>清瀬市!BM50</f>
        <v>1</v>
      </c>
      <c r="QO23" s="97">
        <f>清瀬市!BM51</f>
        <v>11.6</v>
      </c>
      <c r="QP23" s="97">
        <f>清瀬市!BM52</f>
        <v>54.9</v>
      </c>
      <c r="QQ23" s="97">
        <f>清瀬市!BM53</f>
        <v>5.9</v>
      </c>
      <c r="QR23" s="97">
        <f>清瀬市!BM54</f>
        <v>0.4</v>
      </c>
      <c r="QS23" s="97">
        <f>清瀬市!BM55</f>
        <v>0.2</v>
      </c>
      <c r="QT23" s="97">
        <f>清瀬市!BM56</f>
        <v>0.3</v>
      </c>
      <c r="QU23" s="97">
        <f>清瀬市!BM57</f>
        <v>3.6</v>
      </c>
      <c r="QV23" s="97">
        <f>清瀬市!BM58</f>
        <v>4.0999999999999996</v>
      </c>
      <c r="QW23" s="97">
        <f>清瀬市!BM59</f>
        <v>11.6</v>
      </c>
      <c r="QX23" s="97">
        <f>清瀬市!BM60</f>
        <v>0</v>
      </c>
      <c r="QY23" s="97">
        <f>清瀬市!BM61</f>
        <v>6.4</v>
      </c>
      <c r="QZ23" s="97" t="str">
        <f>清瀬市!BM62</f>
        <v>-</v>
      </c>
      <c r="RA23" s="97" t="str">
        <f>清瀬市!BM63</f>
        <v>-</v>
      </c>
      <c r="RB23" s="97">
        <f>清瀬市!BM64</f>
        <v>100</v>
      </c>
      <c r="RC23" s="95" t="str">
        <f>清瀬市!BQ50</f>
        <v>-</v>
      </c>
      <c r="RD23" s="95">
        <f>清瀬市!BQ51</f>
        <v>15624</v>
      </c>
      <c r="RE23" s="95">
        <f>清瀬市!BQ52</f>
        <v>290194</v>
      </c>
      <c r="RF23" s="95">
        <f>清瀬市!BQ53</f>
        <v>5888</v>
      </c>
      <c r="RG23" s="95" t="str">
        <f>清瀬市!BQ54</f>
        <v>-</v>
      </c>
      <c r="RH23" s="95">
        <f>清瀬市!BQ55</f>
        <v>9926</v>
      </c>
      <c r="RI23" s="95">
        <f>清瀬市!BQ56</f>
        <v>30204</v>
      </c>
      <c r="RJ23" s="95">
        <f>清瀬市!BQ57</f>
        <v>630935</v>
      </c>
      <c r="RK23" s="95">
        <f>清瀬市!BQ58</f>
        <v>222295</v>
      </c>
      <c r="RL23" s="95">
        <f>清瀬市!BQ59</f>
        <v>1206948</v>
      </c>
      <c r="RM23" s="95" t="str">
        <f>清瀬市!BQ60</f>
        <v>-</v>
      </c>
      <c r="RN23" s="95" t="str">
        <f>清瀬市!BQ61</f>
        <v>-</v>
      </c>
      <c r="RO23" s="95" t="str">
        <f>清瀬市!BQ62</f>
        <v>-</v>
      </c>
      <c r="RP23" s="95" t="str">
        <f>清瀬市!BQ63</f>
        <v>-</v>
      </c>
      <c r="RQ23" s="95">
        <f>清瀬市!BQ64</f>
        <v>2412014</v>
      </c>
      <c r="RR23" s="95">
        <f>清瀬市!BZ50</f>
        <v>285608</v>
      </c>
      <c r="RS23" s="95">
        <f>清瀬市!BZ51</f>
        <v>2960105</v>
      </c>
      <c r="RT23" s="95">
        <f>清瀬市!BZ52</f>
        <v>7332072</v>
      </c>
      <c r="RU23" s="95">
        <f>清瀬市!BZ53</f>
        <v>1320684</v>
      </c>
      <c r="RV23" s="95">
        <f>清瀬市!BZ54</f>
        <v>87198</v>
      </c>
      <c r="RW23" s="95">
        <f>清瀬市!BZ55</f>
        <v>47263</v>
      </c>
      <c r="RX23" s="95">
        <f>清瀬市!BZ56</f>
        <v>64154</v>
      </c>
      <c r="RY23" s="95">
        <f>清瀬市!BZ57</f>
        <v>492399</v>
      </c>
      <c r="RZ23" s="95">
        <f>清瀬市!BZ58</f>
        <v>513716</v>
      </c>
      <c r="SA23" s="95">
        <f>清瀬市!BZ59</f>
        <v>2086579</v>
      </c>
      <c r="SB23" s="95">
        <f>清瀬市!BZ60</f>
        <v>545</v>
      </c>
      <c r="SC23" s="95">
        <f>清瀬市!BZ61</f>
        <v>1865449</v>
      </c>
      <c r="SD23" s="95" t="str">
        <f>清瀬市!BZ62</f>
        <v>-</v>
      </c>
      <c r="SE23" s="95" t="str">
        <f>清瀬市!BZ63</f>
        <v>-</v>
      </c>
      <c r="SF23" s="95">
        <f>清瀬市!BZ64</f>
        <v>17055772</v>
      </c>
      <c r="SG23" s="95">
        <f>清瀬市!BF66</f>
        <v>3302788</v>
      </c>
      <c r="SH23" s="95">
        <f>清瀬市!BF67</f>
        <v>87691</v>
      </c>
      <c r="SI23" s="95">
        <f>清瀬市!BF68</f>
        <v>78283</v>
      </c>
      <c r="SJ23" s="95" t="str">
        <f>清瀬市!BF69</f>
        <v>-</v>
      </c>
      <c r="SK23" s="95" t="str">
        <f>清瀬市!BF70</f>
        <v>-</v>
      </c>
      <c r="SL23" s="95">
        <f>清瀬市!BF71</f>
        <v>1173679</v>
      </c>
      <c r="SM23" s="95">
        <f>清瀬市!BF72</f>
        <v>1963135</v>
      </c>
      <c r="SN23" s="95">
        <f>清瀬市!BZ66</f>
        <v>200615</v>
      </c>
      <c r="SO23" s="95">
        <f>清瀬市!BZ67</f>
        <v>-590745</v>
      </c>
      <c r="SP23" s="95">
        <f>清瀬市!BZ68</f>
        <v>11297</v>
      </c>
      <c r="SQ23" s="95">
        <f>清瀬市!BZ69</f>
        <v>17867</v>
      </c>
      <c r="SR23" s="95">
        <f>清瀬市!BZ70</f>
        <v>84</v>
      </c>
      <c r="SS23" s="95">
        <f>清瀬市!BZ71</f>
        <v>114</v>
      </c>
      <c r="ST23" s="95">
        <f>清瀬市!BZ72</f>
        <v>305</v>
      </c>
      <c r="SU23" s="95">
        <f>清瀬市!CS48</f>
        <v>8216568</v>
      </c>
      <c r="SV23" s="95">
        <f>清瀬市!CS49</f>
        <v>11970405</v>
      </c>
      <c r="SW23" s="95">
        <f>清瀬市!CS50</f>
        <v>10449960</v>
      </c>
      <c r="SX23" s="95">
        <f>清瀬市!CS51</f>
        <v>15280649</v>
      </c>
      <c r="SY23" s="98">
        <f>清瀬市!CS52</f>
        <v>0.69</v>
      </c>
      <c r="SZ23" s="97">
        <f>清瀬市!CS53</f>
        <v>7.3</v>
      </c>
      <c r="TA23" s="97">
        <f>清瀬市!CS54</f>
        <v>10.199999999999999</v>
      </c>
      <c r="TB23" s="97" t="str">
        <f>清瀬市!CS55</f>
        <v>-</v>
      </c>
      <c r="TC23" s="97" t="str">
        <f>清瀬市!CS56</f>
        <v>-</v>
      </c>
      <c r="TD23" s="97">
        <f>清瀬市!CS57</f>
        <v>4.0999999999999996</v>
      </c>
      <c r="TE23" s="97">
        <f>清瀬市!CS58</f>
        <v>23.4</v>
      </c>
      <c r="TF23" s="95">
        <f>清瀬市!CS59</f>
        <v>1344948</v>
      </c>
      <c r="TG23" s="95">
        <f>IF(清瀬市!CS60="-",0,清瀬市!CS60)</f>
        <v>604</v>
      </c>
      <c r="TH23" s="95">
        <f>清瀬市!CS61</f>
        <v>2770926</v>
      </c>
      <c r="TI23" s="95">
        <f>清瀬市!CS62</f>
        <v>19039212</v>
      </c>
      <c r="TJ23" s="95">
        <f>清瀬市!CS63</f>
        <v>435357</v>
      </c>
      <c r="TK23" s="95" t="str">
        <f>清瀬市!CS64</f>
        <v>-</v>
      </c>
      <c r="TL23" s="95">
        <f>清瀬市!CS65</f>
        <v>2751571</v>
      </c>
      <c r="TM23" s="95" t="str">
        <f>清瀬市!CS66</f>
        <v>-</v>
      </c>
      <c r="TN23" s="95" t="str">
        <f>清瀬市!CS67</f>
        <v>-</v>
      </c>
      <c r="TO23" s="95" t="str">
        <f>清瀬市!CS68</f>
        <v>-</v>
      </c>
      <c r="TP23" s="95">
        <f>清瀬市!DA48</f>
        <v>8303794</v>
      </c>
      <c r="TQ23" s="95">
        <f>清瀬市!DA49</f>
        <v>11928509</v>
      </c>
      <c r="TR23" s="95">
        <f>清瀬市!DA50</f>
        <v>10546306</v>
      </c>
      <c r="TS23" s="95">
        <f>清瀬市!DA51</f>
        <v>15080056</v>
      </c>
      <c r="TT23" s="97">
        <f>清瀬市!DA52</f>
        <v>0.68</v>
      </c>
      <c r="TU23" s="97">
        <f>清瀬市!DA53</f>
        <v>6.5</v>
      </c>
      <c r="TV23" s="97">
        <f>清瀬市!DA54</f>
        <v>10.5</v>
      </c>
      <c r="TW23" s="97" t="str">
        <f>清瀬市!DA55</f>
        <v>-</v>
      </c>
      <c r="TX23" s="97" t="str">
        <f>清瀬市!DA56</f>
        <v>-</v>
      </c>
      <c r="TY23" s="97">
        <f>清瀬市!DA57</f>
        <v>4.2</v>
      </c>
      <c r="TZ23" s="97">
        <f>清瀬市!DA58</f>
        <v>23.7</v>
      </c>
      <c r="UA23" s="95">
        <f>清瀬市!DA59</f>
        <v>1367509</v>
      </c>
      <c r="UB23" s="95">
        <f>IF(清瀬市!DA60="-",0,清瀬市!DA60)</f>
        <v>604</v>
      </c>
      <c r="UC23" s="95">
        <f>清瀬市!DA61</f>
        <v>2599587</v>
      </c>
      <c r="UD23" s="95">
        <f>清瀬市!DA62</f>
        <v>18682079</v>
      </c>
      <c r="UE23" s="95" t="str">
        <f>清瀬市!DA63</f>
        <v>-</v>
      </c>
      <c r="UF23" s="95" t="str">
        <f>清瀬市!DA64</f>
        <v>-</v>
      </c>
      <c r="UG23" s="95">
        <f>清瀬市!DA65</f>
        <v>2744548</v>
      </c>
      <c r="UH23" s="95" t="str">
        <f>清瀬市!DA66</f>
        <v>-</v>
      </c>
      <c r="UI23" s="95" t="str">
        <f>清瀬市!DA67</f>
        <v>-</v>
      </c>
      <c r="UJ23" s="95" t="str">
        <f>清瀬市!DA68</f>
        <v>-</v>
      </c>
      <c r="UK23" s="97">
        <f>清瀬市!CS69</f>
        <v>99.2</v>
      </c>
      <c r="UL23" s="97">
        <f>清瀬市!CS71</f>
        <v>98.9</v>
      </c>
      <c r="UM23" s="97">
        <f>清瀬市!CS72</f>
        <v>99.4</v>
      </c>
      <c r="UN23" s="97">
        <f>清瀬市!CW69</f>
        <v>97.9</v>
      </c>
      <c r="UO23" s="97">
        <f>清瀬市!CW71</f>
        <v>96.9</v>
      </c>
      <c r="UP23" s="97">
        <f>清瀬市!CW72</f>
        <v>98.8</v>
      </c>
      <c r="UQ23" s="97">
        <f>清瀬市!DA69</f>
        <v>99.1</v>
      </c>
      <c r="UR23" s="97">
        <f>清瀬市!DA71</f>
        <v>98.8</v>
      </c>
      <c r="US23" s="98">
        <f>清瀬市!DA72</f>
        <v>99.4</v>
      </c>
      <c r="UT23" s="97">
        <f>清瀬市!DE69</f>
        <v>97.6</v>
      </c>
      <c r="UU23" s="97">
        <f>清瀬市!DE71</f>
        <v>96.4</v>
      </c>
      <c r="UV23" s="97">
        <f>清瀬市!DE72</f>
        <v>98.7</v>
      </c>
      <c r="UW23" s="286" t="str">
        <f>清瀬市!M16</f>
        <v>-</v>
      </c>
      <c r="UX23" s="287" t="str">
        <f>清瀬市!U16</f>
        <v>-</v>
      </c>
      <c r="UY23" s="286" t="str">
        <f>清瀬市!Y16</f>
        <v>-</v>
      </c>
      <c r="UZ23" s="287" t="str">
        <f>清瀬市!AG16</f>
        <v>-</v>
      </c>
      <c r="VA23" s="286" t="str">
        <f>清瀬市!M17</f>
        <v>-</v>
      </c>
      <c r="VB23" s="287" t="str">
        <f>清瀬市!U17</f>
        <v>-</v>
      </c>
      <c r="VC23" s="286" t="str">
        <f>清瀬市!Y17</f>
        <v>-</v>
      </c>
      <c r="VD23" s="287" t="str">
        <f>清瀬市!AG17</f>
        <v>-</v>
      </c>
    </row>
    <row r="24" spans="1:576" s="95" customFormat="1" ht="11.25">
      <c r="A24" s="109" t="str">
        <f>東久留米市!CK7</f>
        <v>東久留米市</v>
      </c>
      <c r="B24" s="110" t="s">
        <v>245</v>
      </c>
      <c r="C24" s="111" t="str">
        <f t="shared" si="0"/>
        <v>=東久留米市!ｃｓ51</v>
      </c>
      <c r="D24" s="95">
        <f>東久留米市!AC2</f>
        <v>116632</v>
      </c>
      <c r="E24" s="95">
        <f>東久留米市!AC3</f>
        <v>116546</v>
      </c>
      <c r="F24" s="125">
        <f t="shared" si="1"/>
        <v>7.3790606284207527E-4</v>
      </c>
      <c r="G24" s="98">
        <f>東久留米市!AC5</f>
        <v>12.88</v>
      </c>
      <c r="H24" s="95">
        <f>東久留米市!AC6</f>
        <v>9055</v>
      </c>
      <c r="I24" s="96">
        <f>東久留米市!AP4</f>
        <v>116830</v>
      </c>
      <c r="J24" s="96">
        <f>東久留米市!AP5</f>
        <v>116867</v>
      </c>
      <c r="K24" s="125">
        <f t="shared" si="2"/>
        <v>-3.165992110689686E-4</v>
      </c>
      <c r="L24" s="96">
        <f>東久留米市!AX4</f>
        <v>114875</v>
      </c>
      <c r="M24" s="96">
        <f>東久留米市!AX5</f>
        <v>115045</v>
      </c>
      <c r="N24" s="125">
        <f t="shared" si="3"/>
        <v>-1.4776826459211856E-3</v>
      </c>
      <c r="O24" s="95">
        <f>東久留米市!BJ6</f>
        <v>596</v>
      </c>
      <c r="P24" s="97">
        <f>東久留米市!BJ7</f>
        <v>1.3</v>
      </c>
      <c r="Q24" s="95">
        <f>東久留米市!BJ8</f>
        <v>9004</v>
      </c>
      <c r="R24" s="97">
        <f>東久留米市!BJ9</f>
        <v>18.899999999999999</v>
      </c>
      <c r="S24" s="95">
        <f>東久留米市!BJ10</f>
        <v>37978</v>
      </c>
      <c r="T24" s="97">
        <f>東久留米市!BJ11</f>
        <v>79.8</v>
      </c>
      <c r="U24" s="95">
        <f>東久留米市!BQ6</f>
        <v>603</v>
      </c>
      <c r="V24" s="97">
        <f>東久留米市!BQ7</f>
        <v>1.3</v>
      </c>
      <c r="W24" s="95">
        <f>東久留米市!BQ8</f>
        <v>8841</v>
      </c>
      <c r="X24" s="97">
        <f>東久留米市!BQ9</f>
        <v>19.3</v>
      </c>
      <c r="Y24" s="95">
        <f>東久留米市!BQ10</f>
        <v>36254</v>
      </c>
      <c r="Z24" s="97">
        <f>東久留米市!BQ11</f>
        <v>79.3</v>
      </c>
      <c r="AA24" s="95" t="str">
        <f>東久留米市!BZ5</f>
        <v>13</v>
      </c>
      <c r="AB24" s="95" t="str">
        <f>東久留米市!BZ7</f>
        <v>東京都</v>
      </c>
      <c r="AC24" s="95" t="str">
        <f>東久留米市!CK5</f>
        <v>2225</v>
      </c>
      <c r="AD24" s="95" t="str">
        <f>東久留米市!CK7</f>
        <v>東久留米市</v>
      </c>
      <c r="AE24" s="95" t="str">
        <f>東久留米市!DB2</f>
        <v>Ⅲ－３</v>
      </c>
      <c r="AF24" s="99">
        <f>東久留米市!DB5</f>
        <v>43505</v>
      </c>
      <c r="AG24" s="95">
        <f>東久留米市!M11</f>
        <v>16793045</v>
      </c>
      <c r="AH24" s="97">
        <f>東久留米市!U11</f>
        <v>41.1</v>
      </c>
      <c r="AI24" s="95">
        <f>東久留米市!Y11</f>
        <v>15485613</v>
      </c>
      <c r="AJ24" s="97">
        <f>東久留米市!AG11</f>
        <v>72.900000000000006</v>
      </c>
      <c r="AK24" s="95">
        <f>東久留米市!M12</f>
        <v>183532</v>
      </c>
      <c r="AL24" s="97">
        <f>東久留米市!U12</f>
        <v>0.4</v>
      </c>
      <c r="AM24" s="95">
        <f>東久留米市!Y12</f>
        <v>183532</v>
      </c>
      <c r="AN24" s="97">
        <f>東久留米市!AG12</f>
        <v>0.9</v>
      </c>
      <c r="AO24" s="95">
        <f>東久留米市!M13</f>
        <v>32073</v>
      </c>
      <c r="AP24" s="97">
        <f>東久留米市!U13</f>
        <v>0.1</v>
      </c>
      <c r="AQ24" s="95">
        <f>東久留米市!Y13</f>
        <v>32073</v>
      </c>
      <c r="AR24" s="97">
        <f>東久留米市!AG13</f>
        <v>0.2</v>
      </c>
      <c r="AS24" s="95">
        <f>東久留米市!M14</f>
        <v>131892</v>
      </c>
      <c r="AT24" s="97">
        <f>東久留米市!U14</f>
        <v>0.3</v>
      </c>
      <c r="AU24" s="95">
        <f>東久留米市!Y14</f>
        <v>131892</v>
      </c>
      <c r="AV24" s="97">
        <f>東久留米市!AG14</f>
        <v>0.6</v>
      </c>
      <c r="AW24" s="95">
        <f>東久留米市!M15</f>
        <v>131762</v>
      </c>
      <c r="AX24" s="97">
        <f>東久留米市!U15</f>
        <v>0.3</v>
      </c>
      <c r="AY24" s="95">
        <f>東久留米市!Y15</f>
        <v>131762</v>
      </c>
      <c r="AZ24" s="97">
        <f>東久留米市!AG15</f>
        <v>0.6</v>
      </c>
      <c r="BA24" s="95">
        <f>東久留米市!M18</f>
        <v>2276131</v>
      </c>
      <c r="BB24" s="97">
        <f>東久留米市!U18</f>
        <v>5.6</v>
      </c>
      <c r="BC24" s="95">
        <f>東久留米市!Y18</f>
        <v>2276131</v>
      </c>
      <c r="BD24" s="97">
        <f>東久留米市!AG18</f>
        <v>10.7</v>
      </c>
      <c r="BE24" s="95" t="str">
        <f>東久留米市!M19</f>
        <v>-</v>
      </c>
      <c r="BF24" s="97" t="str">
        <f>東久留米市!U19</f>
        <v>-</v>
      </c>
      <c r="BG24" s="95" t="str">
        <f>東久留米市!Y19</f>
        <v>-</v>
      </c>
      <c r="BH24" s="97" t="str">
        <f>東久留米市!AG19</f>
        <v>-</v>
      </c>
      <c r="BI24" s="95" t="str">
        <f>東久留米市!M20</f>
        <v>-</v>
      </c>
      <c r="BJ24" s="97" t="str">
        <f>東久留米市!U20</f>
        <v>-</v>
      </c>
      <c r="BK24" s="95" t="str">
        <f>東久留米市!Y20</f>
        <v>-</v>
      </c>
      <c r="BL24" s="97" t="str">
        <f>東久留米市!AG20</f>
        <v>-</v>
      </c>
      <c r="BM24" s="95">
        <f>東久留米市!M21</f>
        <v>105143</v>
      </c>
      <c r="BN24" s="97">
        <f>東久留米市!U21</f>
        <v>0.3</v>
      </c>
      <c r="BO24" s="95">
        <f>東久留米市!Y21</f>
        <v>105143</v>
      </c>
      <c r="BP24" s="97">
        <f>東久留米市!AG21</f>
        <v>0.5</v>
      </c>
      <c r="BQ24" s="95" t="str">
        <f>東久留米市!M20</f>
        <v>-</v>
      </c>
      <c r="BR24" s="97" t="str">
        <f>東久留米市!U20</f>
        <v>-</v>
      </c>
      <c r="BS24" s="95" t="str">
        <f>東久留米市!Y20</f>
        <v>-</v>
      </c>
      <c r="BT24" s="97" t="str">
        <f>東久留米市!AG20</f>
        <v>-</v>
      </c>
      <c r="BU24" s="95">
        <f>東久留米市!M23</f>
        <v>93848</v>
      </c>
      <c r="BV24" s="97">
        <f>東久留米市!U21</f>
        <v>0.3</v>
      </c>
      <c r="BW24" s="95">
        <f>東久留米市!Y21</f>
        <v>105143</v>
      </c>
      <c r="BX24" s="97">
        <f>東久留米市!AG21</f>
        <v>0.5</v>
      </c>
      <c r="BY24" s="95">
        <f>東久留米市!M24</f>
        <v>2745572</v>
      </c>
      <c r="BZ24" s="97">
        <f>東久留米市!U24</f>
        <v>6.7</v>
      </c>
      <c r="CA24" s="95">
        <f>東久留米市!Y24</f>
        <v>2670058</v>
      </c>
      <c r="CB24" s="97">
        <f>東久留米市!AG24</f>
        <v>12.6</v>
      </c>
      <c r="CC24" s="95">
        <f>東久留米市!M25</f>
        <v>2670058</v>
      </c>
      <c r="CD24" s="97">
        <f>東久留米市!U25</f>
        <v>6.5</v>
      </c>
      <c r="CE24" s="95">
        <f>東久留米市!Y25</f>
        <v>2670058</v>
      </c>
      <c r="CF24" s="97">
        <f>東久留米市!AG25</f>
        <v>12.6</v>
      </c>
      <c r="CG24" s="95">
        <f>東久留米市!M26</f>
        <v>75514</v>
      </c>
      <c r="CH24" s="97">
        <f>東久留米市!U26</f>
        <v>0.2</v>
      </c>
      <c r="CI24" s="95" t="str">
        <f>東久留米市!Y26</f>
        <v>-</v>
      </c>
      <c r="CJ24" s="97" t="str">
        <f>東久留米市!AG26</f>
        <v>-</v>
      </c>
      <c r="CK24" s="95" t="str">
        <f>東久留米市!M27</f>
        <v>-</v>
      </c>
      <c r="CL24" s="97" t="str">
        <f>東久留米市!U27</f>
        <v>-</v>
      </c>
      <c r="CM24" s="95" t="str">
        <f>東久留米市!Y27</f>
        <v>-</v>
      </c>
      <c r="CN24" s="97" t="str">
        <f>東久留米市!AG27</f>
        <v>-</v>
      </c>
      <c r="CO24" s="95">
        <f>東久留米市!M28</f>
        <v>22492998</v>
      </c>
      <c r="CP24" s="97">
        <f>東久留米市!U28</f>
        <v>55</v>
      </c>
      <c r="CQ24" s="95">
        <f>東久留米市!Y28</f>
        <v>21110052</v>
      </c>
      <c r="CR24" s="97">
        <f>東久留米市!AG28</f>
        <v>99.4</v>
      </c>
      <c r="CS24" s="95">
        <f>東久留米市!M29</f>
        <v>13665</v>
      </c>
      <c r="CT24" s="97">
        <f>東久留米市!U29</f>
        <v>0</v>
      </c>
      <c r="CU24" s="95">
        <f>東久留米市!Y29</f>
        <v>13665</v>
      </c>
      <c r="CV24" s="97">
        <f>東久留米市!AG29</f>
        <v>0.1</v>
      </c>
      <c r="CW24" s="95">
        <f>東久留米市!M30</f>
        <v>363595</v>
      </c>
      <c r="CX24" s="97">
        <f>東久留米市!U30</f>
        <v>0.9</v>
      </c>
      <c r="CY24" s="95" t="str">
        <f>東久留米市!Y30</f>
        <v>-</v>
      </c>
      <c r="CZ24" s="97" t="str">
        <f>東久留米市!AG30</f>
        <v>-</v>
      </c>
      <c r="DA24" s="95">
        <f>東久留米市!M31</f>
        <v>397987</v>
      </c>
      <c r="DB24" s="97">
        <f>東久留米市!U31</f>
        <v>1</v>
      </c>
      <c r="DC24" s="95">
        <f>東久留米市!Y31</f>
        <v>105515</v>
      </c>
      <c r="DD24" s="97">
        <f>東久留米市!AG31</f>
        <v>0.5</v>
      </c>
      <c r="DE24" s="95">
        <f>東久留米市!M32</f>
        <v>328611</v>
      </c>
      <c r="DF24" s="97">
        <f>東久留米市!U32</f>
        <v>0.8</v>
      </c>
      <c r="DG24" s="95" t="str">
        <f>東久留米市!Y32</f>
        <v>-</v>
      </c>
      <c r="DH24" s="97" t="str">
        <f>東久留米市!AG32</f>
        <v>-</v>
      </c>
      <c r="DI24" s="95">
        <f>東久留米市!M33</f>
        <v>7481800</v>
      </c>
      <c r="DJ24" s="97">
        <f>東久留米市!U33</f>
        <v>18.3</v>
      </c>
      <c r="DK24" s="95" t="str">
        <f>東久留米市!Y33</f>
        <v>-</v>
      </c>
      <c r="DL24" s="97" t="str">
        <f>東久留米市!AG33</f>
        <v>-</v>
      </c>
      <c r="DM24" s="95" t="str">
        <f>東久留米市!M34</f>
        <v>-</v>
      </c>
      <c r="DN24" s="97" t="str">
        <f>東久留米市!U34</f>
        <v>-</v>
      </c>
      <c r="DO24" s="95" t="str">
        <f>東久留米市!Y34</f>
        <v>-</v>
      </c>
      <c r="DP24" s="97" t="str">
        <f>東久留米市!AG34</f>
        <v>-</v>
      </c>
      <c r="DQ24" s="95">
        <f>東久留米市!M35</f>
        <v>0</v>
      </c>
      <c r="DR24" s="97">
        <f>東久留米市!U35</f>
        <v>0</v>
      </c>
      <c r="DS24" s="95">
        <f>東久留米市!Y35</f>
        <v>0</v>
      </c>
      <c r="DT24" s="97">
        <f>東久留米市!AG35</f>
        <v>0</v>
      </c>
      <c r="DU24" s="95">
        <f>東久留米市!M36</f>
        <v>6106242</v>
      </c>
      <c r="DV24" s="97">
        <f>東久留米市!U36</f>
        <v>14.9</v>
      </c>
      <c r="DW24" s="95" t="str">
        <f>東久留米市!Y36</f>
        <v>-</v>
      </c>
      <c r="DX24" s="97" t="str">
        <f>東久留米市!AG36</f>
        <v>-</v>
      </c>
      <c r="DY24" s="95">
        <f>東久留米市!M37</f>
        <v>158703</v>
      </c>
      <c r="DZ24" s="97">
        <f>東久留米市!U37</f>
        <v>0.4</v>
      </c>
      <c r="EA24" s="95">
        <f>東久留米市!Y37</f>
        <v>4285</v>
      </c>
      <c r="EB24" s="97">
        <f>東久留米市!AG37</f>
        <v>0</v>
      </c>
      <c r="EC24" s="95">
        <f>東久留米市!M38</f>
        <v>74767</v>
      </c>
      <c r="ED24" s="97">
        <f>東久留米市!U38</f>
        <v>0.2</v>
      </c>
      <c r="EE24" s="95" t="str">
        <f>東久留米市!Y38</f>
        <v>-</v>
      </c>
      <c r="EF24" s="97" t="str">
        <f>東久留米市!AG38</f>
        <v>-</v>
      </c>
      <c r="EG24" s="95">
        <f>東久留米市!M39</f>
        <v>129098</v>
      </c>
      <c r="EH24" s="97">
        <f>東久留米市!U39</f>
        <v>0.3</v>
      </c>
      <c r="EI24" s="95" t="str">
        <f>東久留米市!Y39</f>
        <v>-</v>
      </c>
      <c r="EJ24" s="97" t="str">
        <f>東久留米市!AG39</f>
        <v>-</v>
      </c>
      <c r="EK24" s="95">
        <f>東久留米市!M40</f>
        <v>784637</v>
      </c>
      <c r="EL24" s="97">
        <f>東久留米市!U40</f>
        <v>1.9</v>
      </c>
      <c r="EM24" s="95" t="str">
        <f>東久留米市!Y40</f>
        <v>-</v>
      </c>
      <c r="EN24" s="97" t="str">
        <f>東久留米市!AG40</f>
        <v>-</v>
      </c>
      <c r="EO24" s="95">
        <f>東久留米市!M41</f>
        <v>436999</v>
      </c>
      <c r="EP24" s="97">
        <f>東久留米市!U41</f>
        <v>1.1000000000000001</v>
      </c>
      <c r="EQ24" s="95">
        <f>東久留米市!Y41</f>
        <v>8705</v>
      </c>
      <c r="ER24" s="97">
        <f>東久留米市!AG41</f>
        <v>0</v>
      </c>
      <c r="ES24" s="95">
        <f>東久留米市!M42</f>
        <v>2123600</v>
      </c>
      <c r="ET24" s="97">
        <f>東久留米市!U42</f>
        <v>5.2</v>
      </c>
      <c r="EU24" s="95" t="str">
        <f>東久留米市!Y42</f>
        <v>-</v>
      </c>
      <c r="EV24" s="97" t="str">
        <f>東久留米市!AG42</f>
        <v>-</v>
      </c>
      <c r="EW24" s="95" t="str">
        <f>東久留米市!M43</f>
        <v>-</v>
      </c>
      <c r="EX24" s="97" t="str">
        <f>東久留米市!U43</f>
        <v>-</v>
      </c>
      <c r="EY24" s="95" t="str">
        <f>東久留米市!Y43</f>
        <v>-</v>
      </c>
      <c r="EZ24" s="97" t="str">
        <f>東久留米市!AG43</f>
        <v>-</v>
      </c>
      <c r="FA24" s="95">
        <f>東久留米市!M44</f>
        <v>1650000</v>
      </c>
      <c r="FB24" s="97">
        <f>東久留米市!U44</f>
        <v>4</v>
      </c>
      <c r="FC24" s="95" t="str">
        <f>東久留米市!Y44</f>
        <v>-</v>
      </c>
      <c r="FD24" s="97" t="str">
        <f>東久留米市!AG44</f>
        <v>-</v>
      </c>
      <c r="FE24" s="95">
        <f>東久留米市!M45</f>
        <v>40892702</v>
      </c>
      <c r="FF24" s="97">
        <f>東久留米市!U45</f>
        <v>100</v>
      </c>
      <c r="FG24" s="95">
        <f>東久留米市!Y45</f>
        <v>21242222</v>
      </c>
      <c r="FH24" s="97">
        <f>東久留米市!AG45</f>
        <v>100</v>
      </c>
      <c r="FI24" s="95">
        <f>東久留米市!AW16</f>
        <v>15485613</v>
      </c>
      <c r="FJ24" s="97">
        <f>東久留米市!BF16</f>
        <v>92.2</v>
      </c>
      <c r="FK24" s="95">
        <f>東久留米市!BJ16</f>
        <v>54328</v>
      </c>
      <c r="FL24" s="95">
        <f>東久留米市!AW17</f>
        <v>15485613</v>
      </c>
      <c r="FM24" s="97">
        <f>東久留米市!BF17</f>
        <v>92.2</v>
      </c>
      <c r="FN24" s="95">
        <f>東久留米市!BJ17</f>
        <v>54328</v>
      </c>
      <c r="FO24" s="95">
        <f>東久留米市!AW18</f>
        <v>8140670</v>
      </c>
      <c r="FP24" s="97">
        <f>東久留米市!BF18</f>
        <v>48.5</v>
      </c>
      <c r="FQ24" s="95">
        <f>東久留米市!BJ18</f>
        <v>54328</v>
      </c>
      <c r="FR24" s="95">
        <f>東久留米市!AW19</f>
        <v>198072</v>
      </c>
      <c r="FS24" s="97">
        <f>東久留米市!BF19</f>
        <v>1.2</v>
      </c>
      <c r="FT24" s="95" t="str">
        <f>東久留米市!BJ19</f>
        <v>-</v>
      </c>
      <c r="FU24" s="95">
        <f>東久留米市!AW20</f>
        <v>7283978</v>
      </c>
      <c r="FV24" s="97">
        <f>東久留米市!BF20</f>
        <v>43.4</v>
      </c>
      <c r="FW24" s="95" t="str">
        <f>東久留米市!BJ20</f>
        <v>-</v>
      </c>
      <c r="FX24" s="95">
        <f>東久留米市!AW21</f>
        <v>259168</v>
      </c>
      <c r="FY24" s="97">
        <f>東久留米市!BF21</f>
        <v>1.5</v>
      </c>
      <c r="FZ24" s="95" t="str">
        <f>東久留米市!BJ21</f>
        <v>-</v>
      </c>
      <c r="GA24" s="95">
        <f>東久留米市!AW22</f>
        <v>399452</v>
      </c>
      <c r="GB24" s="97">
        <f>東久留米市!BF22</f>
        <v>2.4</v>
      </c>
      <c r="GC24" s="95">
        <f>東久留米市!BJ22</f>
        <v>54328</v>
      </c>
      <c r="GD24" s="95">
        <f>東久留米市!AW23</f>
        <v>6680531</v>
      </c>
      <c r="GE24" s="97">
        <f>東久留米市!BF23</f>
        <v>39.799999999999997</v>
      </c>
      <c r="GF24" s="95" t="str">
        <f>東久留米市!BJ23</f>
        <v>-</v>
      </c>
      <c r="GG24" s="95">
        <f>東久留米市!AW24</f>
        <v>6461991</v>
      </c>
      <c r="GH24" s="97">
        <f>東久留米市!BF24</f>
        <v>38.5</v>
      </c>
      <c r="GI24" s="95" t="str">
        <f>東久留米市!BJ24</f>
        <v>-</v>
      </c>
      <c r="GJ24" s="95">
        <f>東久留米市!AW25</f>
        <v>99955</v>
      </c>
      <c r="GK24" s="97">
        <f>東久留米市!BF25</f>
        <v>0.6</v>
      </c>
      <c r="GL24" s="95" t="str">
        <f>東久留米市!BJ25</f>
        <v>-</v>
      </c>
      <c r="GM24" s="95">
        <f>東久留米市!AW26</f>
        <v>564457</v>
      </c>
      <c r="GN24" s="97">
        <f>東久留米市!BF26</f>
        <v>3.4</v>
      </c>
      <c r="GO24" s="95" t="str">
        <f>東久留米市!BJ26</f>
        <v>-</v>
      </c>
      <c r="GP24" s="95" t="str">
        <f>東久留米市!AW27</f>
        <v>-</v>
      </c>
      <c r="GQ24" s="97" t="str">
        <f>東久留米市!BF27</f>
        <v>-</v>
      </c>
      <c r="GR24" s="95" t="str">
        <f>東久留米市!BJ27</f>
        <v>-</v>
      </c>
      <c r="GS24" s="95" t="str">
        <f>東久留米市!AW28</f>
        <v>-</v>
      </c>
      <c r="GT24" s="97" t="str">
        <f>東久留米市!BF28</f>
        <v>-</v>
      </c>
      <c r="GU24" s="95" t="str">
        <f>東久留米市!BJ28</f>
        <v>-</v>
      </c>
      <c r="GV24" s="95" t="str">
        <f>東久留米市!AW29</f>
        <v>-</v>
      </c>
      <c r="GW24" s="97" t="str">
        <f>東久留米市!BF29</f>
        <v>-</v>
      </c>
      <c r="GX24" s="95" t="str">
        <f>東久留米市!BJ29</f>
        <v>-</v>
      </c>
      <c r="GY24" s="95">
        <f>東久留米市!AW30</f>
        <v>1307432</v>
      </c>
      <c r="GZ24" s="97">
        <f>東久留米市!BF30</f>
        <v>7.8</v>
      </c>
      <c r="HA24" s="95" t="str">
        <f>東久留米市!BJ30</f>
        <v>-</v>
      </c>
      <c r="HB24" s="95">
        <f>東久留米市!AW31</f>
        <v>1307432</v>
      </c>
      <c r="HC24" s="97">
        <f>東久留米市!BF31</f>
        <v>7.8</v>
      </c>
      <c r="HD24" s="95" t="str">
        <f>東久留米市!BJ31</f>
        <v>-</v>
      </c>
      <c r="HE24" s="95" t="str">
        <f>東久留米市!AW32</f>
        <v>-</v>
      </c>
      <c r="HF24" s="97" t="str">
        <f>東久留米市!BF32</f>
        <v>-</v>
      </c>
      <c r="HG24" s="95" t="str">
        <f>東久留米市!BJ32</f>
        <v>-</v>
      </c>
      <c r="HH24" s="95" t="str">
        <f>東久留米市!AW33</f>
        <v>-</v>
      </c>
      <c r="HI24" s="97" t="str">
        <f>東久留米市!BF33</f>
        <v>-</v>
      </c>
      <c r="HJ24" s="95" t="str">
        <f>東久留米市!BJ33</f>
        <v>-</v>
      </c>
      <c r="HK24" s="95">
        <f>東久留米市!AW34</f>
        <v>1307432</v>
      </c>
      <c r="HL24" s="97">
        <f>東久留米市!BF34</f>
        <v>7.8</v>
      </c>
      <c r="HM24" s="95" t="str">
        <f>東久留米市!BJ34</f>
        <v>-</v>
      </c>
      <c r="HN24" s="95" t="str">
        <f>東久留米市!AW35</f>
        <v>-</v>
      </c>
      <c r="HO24" s="97" t="str">
        <f>東久留米市!BF35</f>
        <v>-</v>
      </c>
      <c r="HP24" s="95" t="str">
        <f>東久留米市!BJ35</f>
        <v>-</v>
      </c>
      <c r="HQ24" s="95" t="str">
        <f>東久留米市!AW36</f>
        <v>-</v>
      </c>
      <c r="HR24" s="97" t="str">
        <f>東久留米市!BF36</f>
        <v>-</v>
      </c>
      <c r="HS24" s="95" t="str">
        <f>東久留米市!BJ36</f>
        <v>-</v>
      </c>
      <c r="HT24" s="95" t="str">
        <f>東久留米市!AW37</f>
        <v>-</v>
      </c>
      <c r="HU24" s="97" t="str">
        <f>東久留米市!BF37</f>
        <v>-</v>
      </c>
      <c r="HV24" s="95" t="str">
        <f>東久留米市!BJ37</f>
        <v>-</v>
      </c>
      <c r="HW24" s="95">
        <f>東久留米市!AW38</f>
        <v>16793045</v>
      </c>
      <c r="HX24" s="97">
        <f>東久留米市!BF38</f>
        <v>100</v>
      </c>
      <c r="HY24" s="95">
        <f>東久留米市!BJ38</f>
        <v>54328</v>
      </c>
      <c r="HZ24" s="95" t="str">
        <f>東久留米市!BV14</f>
        <v>×</v>
      </c>
      <c r="IA24" s="95" t="str">
        <f>東久留米市!BV15</f>
        <v>×</v>
      </c>
      <c r="IB24" s="95" t="str">
        <f>東久留米市!BV16</f>
        <v>×</v>
      </c>
      <c r="IC24" s="95" t="str">
        <f>東久留米市!BV17</f>
        <v>×</v>
      </c>
      <c r="ID24" s="95" t="str">
        <f>東久留米市!BV18</f>
        <v>×</v>
      </c>
      <c r="IE24" s="95" t="str">
        <f>東久留米市!BV19</f>
        <v>×</v>
      </c>
      <c r="IF24" s="95" t="str">
        <f>東久留米市!BV20</f>
        <v>×</v>
      </c>
      <c r="IG24" s="95" t="str">
        <f>東久留米市!BV21</f>
        <v>×</v>
      </c>
      <c r="IH24" s="95" t="str">
        <f>東久留米市!BV22</f>
        <v>×</v>
      </c>
      <c r="II24" s="95" t="str">
        <f>東久留米市!BV23</f>
        <v>×</v>
      </c>
      <c r="IJ24" s="95" t="str">
        <f>東久留米市!BV24</f>
        <v>○</v>
      </c>
      <c r="IK24" s="95" t="str">
        <f>東久留米市!BV25</f>
        <v>×</v>
      </c>
      <c r="IL24" s="105">
        <f>東久留米市!CO11</f>
        <v>40892702</v>
      </c>
      <c r="IM24" s="105">
        <f>東久留米市!CY11</f>
        <v>39951359</v>
      </c>
      <c r="IN24" s="105">
        <f>東久留米市!CO12</f>
        <v>40062167</v>
      </c>
      <c r="IO24" s="105">
        <f>東久留米市!CY12</f>
        <v>39166722</v>
      </c>
      <c r="IP24" s="105">
        <f>東久留米市!CO13</f>
        <v>830535</v>
      </c>
      <c r="IQ24" s="105">
        <f>東久留米市!CY13</f>
        <v>784637</v>
      </c>
      <c r="IR24" s="105">
        <f>東久留米市!CO14</f>
        <v>143707</v>
      </c>
      <c r="IS24" s="105">
        <f>東久留米市!CY14</f>
        <v>223520</v>
      </c>
      <c r="IT24" s="105">
        <f>東久留米市!CO15</f>
        <v>686828</v>
      </c>
      <c r="IU24" s="105">
        <f>東久留米市!CY15</f>
        <v>561117</v>
      </c>
      <c r="IV24" s="105">
        <f>東久留米市!CO16</f>
        <v>125711</v>
      </c>
      <c r="IW24" s="105">
        <f>東久留米市!CY16</f>
        <v>-628022</v>
      </c>
      <c r="IX24" s="105">
        <f>東久留米市!CO17</f>
        <v>281286</v>
      </c>
      <c r="IY24" s="105">
        <f>東久留米市!CY17</f>
        <v>619361</v>
      </c>
      <c r="IZ24" s="105" t="str">
        <f>東久留米市!CO18</f>
        <v>-</v>
      </c>
      <c r="JA24" s="105" t="str">
        <f>東久留米市!CY18</f>
        <v>-</v>
      </c>
      <c r="JB24" s="105" t="str">
        <f>東久留米市!CO19</f>
        <v>-</v>
      </c>
      <c r="JC24" s="105" t="str">
        <f>東久留米市!CY19</f>
        <v>-</v>
      </c>
      <c r="JD24" s="105">
        <f>東久留米市!CO20</f>
        <v>406997</v>
      </c>
      <c r="JE24" s="105">
        <f>東久留米市!CY20</f>
        <v>-8661</v>
      </c>
      <c r="JF24" s="95">
        <f>東久留米市!CO23</f>
        <v>550</v>
      </c>
      <c r="JG24" s="95">
        <f>東久留米市!CT23</f>
        <v>1687950</v>
      </c>
      <c r="JH24" s="95">
        <f>東久留米市!CZ23</f>
        <v>3069</v>
      </c>
      <c r="JI24" s="95" t="str">
        <f>東久留米市!CO24</f>
        <v>-</v>
      </c>
      <c r="JJ24" s="95" t="str">
        <f>東久留米市!CT24</f>
        <v>-</v>
      </c>
      <c r="JK24" s="95" t="str">
        <f>東久留米市!CZ24</f>
        <v>-</v>
      </c>
      <c r="JL24" s="95">
        <f>東久留米市!CO25</f>
        <v>32</v>
      </c>
      <c r="JM24" s="95">
        <f>東久留米市!CT25</f>
        <v>102016</v>
      </c>
      <c r="JN24" s="95">
        <f>東久留米市!CZ25</f>
        <v>3188</v>
      </c>
      <c r="JO24" s="95">
        <f>東久留米市!CO26</f>
        <v>2</v>
      </c>
      <c r="JP24" s="95" t="str">
        <f>東久留米市!CT26</f>
        <v>*</v>
      </c>
      <c r="JQ24" s="95" t="str">
        <f>東久留米市!CZ26</f>
        <v>*</v>
      </c>
      <c r="JR24" s="95" t="str">
        <f>東久留米市!CO27</f>
        <v>-</v>
      </c>
      <c r="JS24" s="95" t="str">
        <f>東久留米市!CT27</f>
        <v>-</v>
      </c>
      <c r="JT24" s="95" t="str">
        <f>東久留米市!CZ27</f>
        <v>-</v>
      </c>
      <c r="JU24" s="95">
        <f>東久留米市!CO28</f>
        <v>551</v>
      </c>
      <c r="JV24" s="95">
        <f>東久留米市!CT28</f>
        <v>1698323</v>
      </c>
      <c r="JW24" s="95">
        <f>東久留米市!CZ28</f>
        <v>3082</v>
      </c>
      <c r="JX24" s="97">
        <f>東久留米市!CO29</f>
        <v>101.7</v>
      </c>
      <c r="JY24" s="95" t="str">
        <f>東久留米市!BV32</f>
        <v>○</v>
      </c>
      <c r="JZ24" s="95" t="str">
        <f>東久留米市!BV33</f>
        <v>×</v>
      </c>
      <c r="KA24" s="95" t="str">
        <f>東久留米市!BV34</f>
        <v>○</v>
      </c>
      <c r="KB24" s="95" t="str">
        <f>東久留米市!BV35</f>
        <v>×</v>
      </c>
      <c r="KC24" s="95" t="str">
        <f>東久留米市!BV36</f>
        <v>×</v>
      </c>
      <c r="KD24" s="95" t="str">
        <f>東久留米市!BV37</f>
        <v>×</v>
      </c>
      <c r="KE24" s="95" t="str">
        <f>東久留米市!BV38</f>
        <v>×</v>
      </c>
      <c r="KF24" s="95" t="str">
        <f>東久留米市!CC32</f>
        <v>○</v>
      </c>
      <c r="KG24" s="95" t="str">
        <f>東久留米市!CC33</f>
        <v>○</v>
      </c>
      <c r="KH24" s="95" t="str">
        <f>東久留米市!CC34</f>
        <v>×</v>
      </c>
      <c r="KI24" s="95" t="str">
        <f>東久留米市!CC35</f>
        <v>×</v>
      </c>
      <c r="KJ24" s="95" t="str">
        <f>東久留米市!CC36</f>
        <v>×</v>
      </c>
      <c r="KK24" s="95" t="str">
        <f>東久留米市!CC37</f>
        <v>×</v>
      </c>
      <c r="KL24" s="95" t="str">
        <f>東久留米市!CC38</f>
        <v>○</v>
      </c>
      <c r="KM24" s="95">
        <f>東久留米市!CO32</f>
        <v>1</v>
      </c>
      <c r="KN24" s="95" t="str">
        <f>東久留米市!CT32</f>
        <v>29.04.01</v>
      </c>
      <c r="KO24" s="95">
        <f>東久留米市!CZ32</f>
        <v>4320</v>
      </c>
      <c r="KP24" s="95">
        <f>東久留米市!CO33</f>
        <v>2</v>
      </c>
      <c r="KQ24" s="95" t="str">
        <f>東久留米市!CT33</f>
        <v>27.09.01</v>
      </c>
      <c r="KR24" s="95">
        <f>東久留米市!CZ33</f>
        <v>7980</v>
      </c>
      <c r="KS24" s="95">
        <f>東久留米市!CO34</f>
        <v>1</v>
      </c>
      <c r="KT24" s="95" t="str">
        <f>東久留米市!CT34</f>
        <v>18.01.01</v>
      </c>
      <c r="KU24" s="95">
        <f>東久留米市!CZ34</f>
        <v>7700</v>
      </c>
      <c r="KV24" s="95">
        <f>東久留米市!CO35</f>
        <v>1</v>
      </c>
      <c r="KW24" s="95" t="str">
        <f>東久留米市!CT35</f>
        <v>27.07.01</v>
      </c>
      <c r="KX24" s="95">
        <f>東久留米市!CZ35</f>
        <v>5225</v>
      </c>
      <c r="KY24" s="95">
        <f>東久留米市!CO36</f>
        <v>1</v>
      </c>
      <c r="KZ24" s="95" t="str">
        <f>東久留米市!CT36</f>
        <v>27.07.01</v>
      </c>
      <c r="LA24" s="95">
        <f>東久留米市!CZ36</f>
        <v>4845</v>
      </c>
      <c r="LB24" s="95">
        <f>東久留米市!CO37</f>
        <v>20</v>
      </c>
      <c r="LC24" s="95" t="str">
        <f>東久留米市!CT37</f>
        <v>27.07.01</v>
      </c>
      <c r="LD24" s="95">
        <f>東久留米市!CZ37</f>
        <v>4560</v>
      </c>
      <c r="LE24" s="95">
        <f>東久留米市!M49</f>
        <v>5391000</v>
      </c>
      <c r="LF24" s="95">
        <f>東久留米市!M50</f>
        <v>3453913</v>
      </c>
      <c r="LG24" s="95">
        <f>東久留米市!M51</f>
        <v>13416257</v>
      </c>
      <c r="LH24" s="95">
        <f>東久留米市!M52</f>
        <v>2521927</v>
      </c>
      <c r="LI24" s="95">
        <f>東久留米市!M53</f>
        <v>2303347</v>
      </c>
      <c r="LJ24" s="95">
        <f>東久留米市!M54</f>
        <v>218580</v>
      </c>
      <c r="LK24" s="95" t="str">
        <f>東久留米市!M55</f>
        <v>-</v>
      </c>
      <c r="LL24" s="95">
        <f>東久留米市!M56</f>
        <v>21329184</v>
      </c>
      <c r="LM24" s="95">
        <f>東久留米市!M57</f>
        <v>6810419</v>
      </c>
      <c r="LN24" s="95">
        <f>東久留米市!M58</f>
        <v>156116</v>
      </c>
      <c r="LO24" s="95">
        <f>東久留米市!M59</f>
        <v>4111667</v>
      </c>
      <c r="LP24" s="95">
        <f>東久留米市!M60</f>
        <v>966970</v>
      </c>
      <c r="LQ24" s="95">
        <f>東久留米市!M61</f>
        <v>4703854</v>
      </c>
      <c r="LR24" s="95">
        <f>東久留米市!M62</f>
        <v>500163</v>
      </c>
      <c r="LS24" s="95">
        <f>東久留米市!M63</f>
        <v>54480</v>
      </c>
      <c r="LT24" s="95" t="str">
        <f>東久留米市!M64</f>
        <v>-</v>
      </c>
      <c r="LU24" s="95">
        <f>東久留米市!M65</f>
        <v>2396284</v>
      </c>
      <c r="LV24" s="95">
        <f>東久留米市!M66</f>
        <v>68093</v>
      </c>
      <c r="LW24" s="95">
        <f>東久留米市!M67</f>
        <v>2396284</v>
      </c>
      <c r="LX24" s="95">
        <f>東久留米市!M68</f>
        <v>1301905</v>
      </c>
      <c r="LY24" s="95">
        <f>東久留米市!M69</f>
        <v>1094379</v>
      </c>
      <c r="LZ24" s="95" t="str">
        <f>東久留米市!M70</f>
        <v>-</v>
      </c>
      <c r="MA24" s="95" t="str">
        <f>東久留米市!M71</f>
        <v>-</v>
      </c>
      <c r="MB24" s="95">
        <f>東久留米市!M72</f>
        <v>40062167</v>
      </c>
      <c r="MC24" s="97">
        <f>東久留米市!U49</f>
        <v>13.5</v>
      </c>
      <c r="MD24" s="97">
        <f>東久留米市!U50</f>
        <v>8.6</v>
      </c>
      <c r="ME24" s="97">
        <f>東久留米市!U51</f>
        <v>33.5</v>
      </c>
      <c r="MF24" s="97">
        <f>東久留米市!U52</f>
        <v>6.3</v>
      </c>
      <c r="MG24" s="97">
        <f>東久留米市!U53</f>
        <v>5.7</v>
      </c>
      <c r="MH24" s="97">
        <f>東久留米市!U54</f>
        <v>0.5</v>
      </c>
      <c r="MI24" s="97" t="str">
        <f>東久留米市!U55</f>
        <v>-</v>
      </c>
      <c r="MJ24" s="97">
        <f>東久留米市!U56</f>
        <v>53.2</v>
      </c>
      <c r="MK24" s="97">
        <f>東久留米市!U57</f>
        <v>17</v>
      </c>
      <c r="ML24" s="97">
        <f>東久留米市!U58</f>
        <v>0.4</v>
      </c>
      <c r="MM24" s="97">
        <f>東久留米市!U59</f>
        <v>10.3</v>
      </c>
      <c r="MN24" s="97">
        <f>東久留米市!U60</f>
        <v>2.4</v>
      </c>
      <c r="MO24" s="97">
        <f>東久留米市!U61</f>
        <v>11.7</v>
      </c>
      <c r="MP24" s="97">
        <f>東久留米市!U62</f>
        <v>1.2</v>
      </c>
      <c r="MQ24" s="97">
        <f>東久留米市!U63</f>
        <v>0.1</v>
      </c>
      <c r="MR24" s="97" t="str">
        <f>東久留米市!U64</f>
        <v>-</v>
      </c>
      <c r="MS24" s="97">
        <f>東久留米市!U65</f>
        <v>6</v>
      </c>
      <c r="MT24" s="97">
        <f>東久留米市!U66</f>
        <v>0.2</v>
      </c>
      <c r="MU24" s="97">
        <f>東久留米市!U67</f>
        <v>6</v>
      </c>
      <c r="MV24" s="97">
        <f>東久留米市!U68</f>
        <v>3.2</v>
      </c>
      <c r="MW24" s="97">
        <f>東久留米市!U69</f>
        <v>2.7</v>
      </c>
      <c r="MX24" s="97" t="str">
        <f>東久留米市!U70</f>
        <v>-</v>
      </c>
      <c r="MY24" s="97" t="str">
        <f>東久留米市!U71</f>
        <v>-</v>
      </c>
      <c r="MZ24" s="97">
        <f>東久留米市!U72</f>
        <v>100</v>
      </c>
      <c r="NA24" s="95">
        <f>東久留米市!Y49</f>
        <v>4764611</v>
      </c>
      <c r="NB24" s="95">
        <f>東久留米市!Y50</f>
        <v>3056174</v>
      </c>
      <c r="NC24" s="95">
        <f>東久留米市!Y51</f>
        <v>3942691</v>
      </c>
      <c r="ND24" s="95">
        <f>東久留米市!Y52</f>
        <v>2521927</v>
      </c>
      <c r="NE24" s="95">
        <f>東久留米市!Y53</f>
        <v>2303347</v>
      </c>
      <c r="NF24" s="95">
        <f>東久留米市!Y54</f>
        <v>218580</v>
      </c>
      <c r="NG24" s="95" t="str">
        <f>東久留米市!Y55</f>
        <v>-</v>
      </c>
      <c r="NH24" s="95">
        <f>東久留米市!Y56</f>
        <v>11229229</v>
      </c>
      <c r="NI24" s="95">
        <f>東久留米市!Y57</f>
        <v>4784502</v>
      </c>
      <c r="NJ24" s="95">
        <f>東久留米市!Y58</f>
        <v>141923</v>
      </c>
      <c r="NK24" s="95">
        <f>東久留米市!Y59</f>
        <v>3347662</v>
      </c>
      <c r="NL24" s="95">
        <f>東久留米市!Y60</f>
        <v>965248</v>
      </c>
      <c r="NM24" s="95">
        <f>東久留米市!Y61</f>
        <v>4149653</v>
      </c>
      <c r="NN24" s="95">
        <f>東久留米市!Y62</f>
        <v>433522</v>
      </c>
      <c r="NO24" s="95">
        <f>東久留米市!Y63</f>
        <v>200</v>
      </c>
      <c r="NP24" s="95" t="str">
        <f>東久留米市!Y64</f>
        <v>-</v>
      </c>
      <c r="NQ24" s="95">
        <f>東久留米市!Y65</f>
        <v>436976</v>
      </c>
      <c r="NR24" s="95">
        <f>東久留米市!Y66</f>
        <v>64359</v>
      </c>
      <c r="NS24" s="95">
        <f>東久留米市!Y67</f>
        <v>436976</v>
      </c>
      <c r="NT24" s="95">
        <f>東久留米市!Y68</f>
        <v>163795</v>
      </c>
      <c r="NU24" s="95">
        <f>東久留米市!Y69</f>
        <v>273181</v>
      </c>
      <c r="NV24" s="95" t="str">
        <f>東久留米市!Y70</f>
        <v>-</v>
      </c>
      <c r="NW24" s="95" t="str">
        <f>東久留米市!Y71</f>
        <v>-</v>
      </c>
      <c r="NX24" s="95">
        <f>東久留米市!Y72</f>
        <v>24523667</v>
      </c>
      <c r="NY24" s="95">
        <f>東久留米市!AG49</f>
        <v>4739003</v>
      </c>
      <c r="NZ24" s="95" t="str">
        <f>東久留米市!AG50</f>
        <v>-</v>
      </c>
      <c r="OA24" s="95">
        <f>東久留米市!AG51</f>
        <v>3942411</v>
      </c>
      <c r="OB24" s="95">
        <f>東久留米市!AG52</f>
        <v>2521927</v>
      </c>
      <c r="OC24" s="95">
        <f>東久留米市!AG53</f>
        <v>2303347</v>
      </c>
      <c r="OD24" s="95">
        <f>東久留米市!AG54</f>
        <v>218580</v>
      </c>
      <c r="OE24" s="95" t="str">
        <f>東久留米市!AG55</f>
        <v>-</v>
      </c>
      <c r="OF24" s="95">
        <f>東久留米市!AG56</f>
        <v>11203341</v>
      </c>
      <c r="OG24" s="95">
        <f>東久留米市!AG57</f>
        <v>3783382</v>
      </c>
      <c r="OH24" s="95">
        <f>東久留米市!AG58</f>
        <v>141923</v>
      </c>
      <c r="OI24" s="95">
        <f>東久留米市!AG59</f>
        <v>2880334</v>
      </c>
      <c r="OJ24" s="95">
        <f>東久留米市!AG60</f>
        <v>829863</v>
      </c>
      <c r="OK24" s="95">
        <f>東久留米市!AG61</f>
        <v>3337769</v>
      </c>
      <c r="OL24" s="95" t="str">
        <f>東久留米市!AG62</f>
        <v>-</v>
      </c>
      <c r="OM24" s="95">
        <f>東久留米市!AG63</f>
        <v>200</v>
      </c>
      <c r="ON24" s="114">
        <f>東久留米市!AG64</f>
        <v>0</v>
      </c>
      <c r="OO24" s="114">
        <f>東久留米市!AG65</f>
        <v>0</v>
      </c>
      <c r="OP24" s="114">
        <f>東久留米市!AG66</f>
        <v>0</v>
      </c>
      <c r="OQ24" s="114">
        <f>東久留米市!AG67</f>
        <v>0</v>
      </c>
      <c r="OR24" s="114">
        <f>東久留米市!AG68</f>
        <v>0</v>
      </c>
      <c r="OS24" s="114">
        <f>東久留米市!AG69</f>
        <v>0</v>
      </c>
      <c r="OT24" s="114">
        <f>東久留米市!AG70</f>
        <v>0</v>
      </c>
      <c r="OU24" s="114">
        <f>東久留米市!AG71</f>
        <v>0</v>
      </c>
      <c r="OV24" s="114">
        <f>東久留米市!AG70</f>
        <v>0</v>
      </c>
      <c r="OW24" s="97">
        <f>東久留米市!AQ49</f>
        <v>20.7</v>
      </c>
      <c r="OX24" s="97" t="str">
        <f>東久留米市!AQ50</f>
        <v>-</v>
      </c>
      <c r="OY24" s="97">
        <f>東久留米市!AQ51</f>
        <v>17.2</v>
      </c>
      <c r="OZ24" s="97">
        <f>東久留米市!AQ52</f>
        <v>11</v>
      </c>
      <c r="PA24" s="97">
        <f>東久留米市!AQ53</f>
        <v>10.1</v>
      </c>
      <c r="PB24" s="97">
        <f>東久留米市!AQ54</f>
        <v>1</v>
      </c>
      <c r="PC24" s="97" t="str">
        <f>東久留米市!AQ55</f>
        <v>-</v>
      </c>
      <c r="PD24" s="97">
        <f>東久留米市!AQ56</f>
        <v>48.9</v>
      </c>
      <c r="PE24" s="97">
        <f>東久留米市!AQ57</f>
        <v>16.5</v>
      </c>
      <c r="PF24" s="97">
        <f>東久留米市!AQ58</f>
        <v>0.6</v>
      </c>
      <c r="PG24" s="97">
        <f>東久留米市!AQ59</f>
        <v>12.6</v>
      </c>
      <c r="PH24" s="97">
        <f>東久留米市!AQ60</f>
        <v>3.6</v>
      </c>
      <c r="PI24" s="97">
        <f>東久留米市!AQ61</f>
        <v>14.6</v>
      </c>
      <c r="PJ24" s="97" t="str">
        <f>東久留米市!AQ62</f>
        <v>-</v>
      </c>
      <c r="PK24" s="97">
        <f>東久留米市!AQ63</f>
        <v>0</v>
      </c>
      <c r="PL24" s="113">
        <f>東久留米市!AQ64</f>
        <v>0</v>
      </c>
      <c r="PM24" s="113">
        <f>東久留米市!AQ65</f>
        <v>0</v>
      </c>
      <c r="PN24" s="113">
        <f>東久留米市!AQ66</f>
        <v>0</v>
      </c>
      <c r="PO24" s="113">
        <f>東久留米市!AQ67</f>
        <v>0</v>
      </c>
      <c r="PP24" s="113" t="str">
        <f>東久留米市!AQ68</f>
        <v>(</v>
      </c>
      <c r="PQ24" s="113">
        <f>東久留米市!AQ69</f>
        <v>0</v>
      </c>
      <c r="PR24" s="113">
        <f>東久留米市!AQ70</f>
        <v>0</v>
      </c>
      <c r="PS24" s="113">
        <f>東久留米市!AQ71</f>
        <v>0</v>
      </c>
      <c r="PT24" s="113">
        <f>東久留米市!AQ72</f>
        <v>0</v>
      </c>
      <c r="PU24" s="95">
        <f>東久留米市!AH66</f>
        <v>21346949</v>
      </c>
      <c r="PV24" s="97">
        <f>東久留米市!AK68</f>
        <v>93.2</v>
      </c>
      <c r="PW24" s="97">
        <f>東久留米市!AR68</f>
        <v>100.5</v>
      </c>
      <c r="PX24" s="95">
        <f>東久留米市!AH72</f>
        <v>25354202</v>
      </c>
      <c r="PY24" s="95">
        <f>東久留米市!BF50</f>
        <v>294345</v>
      </c>
      <c r="PZ24" s="95">
        <f>東久留米市!BF51</f>
        <v>3595885</v>
      </c>
      <c r="QA24" s="95">
        <f>東久留米市!BF52</f>
        <v>21667448</v>
      </c>
      <c r="QB24" s="95">
        <f>東久留米市!BF53</f>
        <v>3096640</v>
      </c>
      <c r="QC24" s="95">
        <f>東久留米市!BF54</f>
        <v>210397</v>
      </c>
      <c r="QD24" s="95">
        <f>東久留米市!BF55</f>
        <v>69857</v>
      </c>
      <c r="QE24" s="95">
        <f>東久留米市!BF56</f>
        <v>245488</v>
      </c>
      <c r="QF24" s="95">
        <f>東久留米市!BF57</f>
        <v>2927571</v>
      </c>
      <c r="QG24" s="95">
        <f>東久留米市!BF58</f>
        <v>1638031</v>
      </c>
      <c r="QH24" s="95">
        <f>東久留米市!BF59</f>
        <v>3794578</v>
      </c>
      <c r="QI24" s="95" t="str">
        <f>東久留米市!BF60</f>
        <v>-</v>
      </c>
      <c r="QJ24" s="95">
        <f>東久留米市!BF61</f>
        <v>2521927</v>
      </c>
      <c r="QK24" s="95" t="str">
        <f>東久留米市!BF62</f>
        <v>-</v>
      </c>
      <c r="QL24" s="95" t="str">
        <f>東久留米市!BF63</f>
        <v>-</v>
      </c>
      <c r="QM24" s="95">
        <f>東久留米市!BF64</f>
        <v>40062167</v>
      </c>
      <c r="QN24" s="97">
        <f>東久留米市!BM50</f>
        <v>0.7</v>
      </c>
      <c r="QO24" s="97">
        <f>東久留米市!BM51</f>
        <v>9</v>
      </c>
      <c r="QP24" s="97">
        <f>東久留米市!BM52</f>
        <v>54.1</v>
      </c>
      <c r="QQ24" s="97">
        <f>東久留米市!BM53</f>
        <v>7.7</v>
      </c>
      <c r="QR24" s="97">
        <f>東久留米市!BM54</f>
        <v>0.5</v>
      </c>
      <c r="QS24" s="97">
        <f>東久留米市!BM55</f>
        <v>0.2</v>
      </c>
      <c r="QT24" s="97">
        <f>東久留米市!BM56</f>
        <v>0.6</v>
      </c>
      <c r="QU24" s="97">
        <f>東久留米市!BM57</f>
        <v>7.3</v>
      </c>
      <c r="QV24" s="97">
        <f>東久留米市!BM58</f>
        <v>4.0999999999999996</v>
      </c>
      <c r="QW24" s="97">
        <f>東久留米市!BM59</f>
        <v>9.5</v>
      </c>
      <c r="QX24" s="97" t="str">
        <f>東久留米市!BM60</f>
        <v>-</v>
      </c>
      <c r="QY24" s="97">
        <f>東久留米市!BM61</f>
        <v>6.3</v>
      </c>
      <c r="QZ24" s="97" t="str">
        <f>東久留米市!BM62</f>
        <v>-</v>
      </c>
      <c r="RA24" s="97" t="str">
        <f>東久留米市!BM63</f>
        <v>-</v>
      </c>
      <c r="RB24" s="97">
        <f>東久留米市!BM64</f>
        <v>100</v>
      </c>
      <c r="RC24" s="95">
        <f>東久留米市!BQ50</f>
        <v>6456</v>
      </c>
      <c r="RD24" s="95">
        <f>東久留米市!BQ51</f>
        <v>105575</v>
      </c>
      <c r="RE24" s="95">
        <f>東久留米市!BQ52</f>
        <v>687058</v>
      </c>
      <c r="RF24" s="95">
        <f>東久留米市!BQ53</f>
        <v>55980</v>
      </c>
      <c r="RG24" s="95">
        <f>東久留米市!BQ54</f>
        <v>2562</v>
      </c>
      <c r="RH24" s="95" t="str">
        <f>東久留米市!BQ55</f>
        <v>-</v>
      </c>
      <c r="RI24" s="95" t="str">
        <f>東久留米市!BQ56</f>
        <v>-</v>
      </c>
      <c r="RJ24" s="95">
        <f>東久留米市!BQ57</f>
        <v>893550</v>
      </c>
      <c r="RK24" s="95">
        <f>東久留米市!BQ58</f>
        <v>57561</v>
      </c>
      <c r="RL24" s="95">
        <f>東久留米市!BQ59</f>
        <v>587542</v>
      </c>
      <c r="RM24" s="95" t="str">
        <f>東久留米市!BQ60</f>
        <v>-</v>
      </c>
      <c r="RN24" s="95" t="str">
        <f>東久留米市!BQ61</f>
        <v>-</v>
      </c>
      <c r="RO24" s="95" t="str">
        <f>東久留米市!BQ62</f>
        <v>-</v>
      </c>
      <c r="RP24" s="95" t="str">
        <f>東久留米市!BQ63</f>
        <v>-</v>
      </c>
      <c r="RQ24" s="95">
        <f>東久留米市!BQ64</f>
        <v>2396284</v>
      </c>
      <c r="RR24" s="95">
        <f>東久留米市!BZ50</f>
        <v>294292</v>
      </c>
      <c r="RS24" s="95">
        <f>東久留米市!BZ51</f>
        <v>3058057</v>
      </c>
      <c r="RT24" s="95">
        <f>東久留米市!BZ52</f>
        <v>9995711</v>
      </c>
      <c r="RU24" s="95">
        <f>東久留米市!BZ53</f>
        <v>2433763</v>
      </c>
      <c r="RV24" s="95">
        <f>東久留米市!BZ54</f>
        <v>141664</v>
      </c>
      <c r="RW24" s="95">
        <f>東久留米市!BZ55</f>
        <v>43879</v>
      </c>
      <c r="RX24" s="95">
        <f>東久留米市!BZ56</f>
        <v>59244</v>
      </c>
      <c r="RY24" s="95">
        <f>東久留米市!BZ57</f>
        <v>2061730</v>
      </c>
      <c r="RZ24" s="95">
        <f>東久留米市!BZ58</f>
        <v>1353595</v>
      </c>
      <c r="SA24" s="95">
        <f>東久留米市!BZ59</f>
        <v>2559805</v>
      </c>
      <c r="SB24" s="95" t="str">
        <f>東久留米市!BZ60</f>
        <v>-</v>
      </c>
      <c r="SC24" s="95">
        <f>東久留米市!BZ61</f>
        <v>2521927</v>
      </c>
      <c r="SD24" s="95" t="str">
        <f>東久留米市!BZ62</f>
        <v>-</v>
      </c>
      <c r="SE24" s="95" t="str">
        <f>東久留米市!BZ63</f>
        <v>-</v>
      </c>
      <c r="SF24" s="95">
        <f>東久留米市!BZ64</f>
        <v>24523667</v>
      </c>
      <c r="SG24" s="95">
        <f>東久留米市!BF66</f>
        <v>4973089</v>
      </c>
      <c r="SH24" s="95">
        <f>東久留米市!BF67</f>
        <v>870318</v>
      </c>
      <c r="SI24" s="95">
        <f>東久留米市!BF68</f>
        <v>269235</v>
      </c>
      <c r="SJ24" s="95">
        <f>東久留米市!BF69</f>
        <v>2878</v>
      </c>
      <c r="SK24" s="95" t="str">
        <f>東久留米市!BF70</f>
        <v>-</v>
      </c>
      <c r="SL24" s="95">
        <f>東久留米市!BF71</f>
        <v>1143161</v>
      </c>
      <c r="SM24" s="95">
        <f>東久留米市!BF72</f>
        <v>2687497</v>
      </c>
      <c r="SN24" s="95">
        <f>東久留米市!BZ66</f>
        <v>450377</v>
      </c>
      <c r="SO24" s="95">
        <f>東久留米市!BZ67</f>
        <v>-298304</v>
      </c>
      <c r="SP24" s="95">
        <f>東久留米市!BZ68</f>
        <v>17425</v>
      </c>
      <c r="SQ24" s="95">
        <f>東久留米市!BZ69</f>
        <v>27220</v>
      </c>
      <c r="SR24" s="95">
        <f>東久留米市!BZ70</f>
        <v>91</v>
      </c>
      <c r="SS24" s="95">
        <f>東久留米市!BZ71</f>
        <v>99</v>
      </c>
      <c r="ST24" s="95">
        <f>東久留米市!BZ72</f>
        <v>296</v>
      </c>
      <c r="SU24" s="95">
        <f>東久留米市!CS48</f>
        <v>14269261</v>
      </c>
      <c r="SV24" s="95">
        <f>東久留米市!CS49</f>
        <v>16952693</v>
      </c>
      <c r="SW24" s="95">
        <f>東久留米市!CS50</f>
        <v>18248004</v>
      </c>
      <c r="SX24" s="95">
        <f>東久留米市!CS51</f>
        <v>22585958</v>
      </c>
      <c r="SY24" s="98">
        <f>東久留米市!CS52</f>
        <v>0.84</v>
      </c>
      <c r="SZ24" s="97">
        <f>東久留米市!CS53</f>
        <v>3</v>
      </c>
      <c r="TA24" s="97">
        <f>東久留米市!CS54</f>
        <v>9.9</v>
      </c>
      <c r="TB24" s="97" t="str">
        <f>東久留米市!CS55</f>
        <v>-</v>
      </c>
      <c r="TC24" s="97" t="str">
        <f>東久留米市!CS56</f>
        <v>-</v>
      </c>
      <c r="TD24" s="97">
        <f>東久留米市!CS57</f>
        <v>0.4</v>
      </c>
      <c r="TE24" s="97" t="str">
        <f>東久留米市!CS58</f>
        <v>-</v>
      </c>
      <c r="TF24" s="95">
        <f>東久留米市!CS59</f>
        <v>4629732</v>
      </c>
      <c r="TG24" s="95">
        <f>IF(東久留米市!CS60="-",0,東久留米市!CS60)</f>
        <v>322</v>
      </c>
      <c r="TH24" s="95">
        <f>東久留米市!CS61</f>
        <v>2406866</v>
      </c>
      <c r="TI24" s="95">
        <f>東久留米市!CS62</f>
        <v>24339666</v>
      </c>
      <c r="TJ24" s="95">
        <f>東久留米市!CS63</f>
        <v>960790</v>
      </c>
      <c r="TK24" s="95" t="str">
        <f>東久留米市!CS64</f>
        <v>-</v>
      </c>
      <c r="TL24" s="95">
        <f>東久留米市!CS65</f>
        <v>4224285</v>
      </c>
      <c r="TM24" s="95" t="str">
        <f>東久留米市!CS66</f>
        <v>-</v>
      </c>
      <c r="TN24" s="95" t="str">
        <f>東久留米市!CS67</f>
        <v>-</v>
      </c>
      <c r="TO24" s="95" t="str">
        <f>東久留米市!CS68</f>
        <v>-</v>
      </c>
      <c r="TP24" s="95">
        <f>東久留米市!DA48</f>
        <v>14373069</v>
      </c>
      <c r="TQ24" s="95">
        <f>東久留米市!DA49</f>
        <v>17024426</v>
      </c>
      <c r="TR24" s="95">
        <f>東久留米市!DA50</f>
        <v>18384298</v>
      </c>
      <c r="TS24" s="95">
        <f>東久留米市!DA51</f>
        <v>22399270</v>
      </c>
      <c r="TT24" s="97">
        <f>東久留米市!DA52</f>
        <v>0.83</v>
      </c>
      <c r="TU24" s="97">
        <f>東久留米市!DA53</f>
        <v>2.5</v>
      </c>
      <c r="TV24" s="97">
        <f>東久留米市!DA54</f>
        <v>9.8000000000000007</v>
      </c>
      <c r="TW24" s="97" t="str">
        <f>東久留米市!DA55</f>
        <v>-</v>
      </c>
      <c r="TX24" s="97" t="str">
        <f>東久留米市!DA56</f>
        <v>-</v>
      </c>
      <c r="TY24" s="97">
        <f>東久留米市!DA57</f>
        <v>0.7</v>
      </c>
      <c r="TZ24" s="97" t="str">
        <f>東久留米市!DA58</f>
        <v>-</v>
      </c>
      <c r="UA24" s="95">
        <f>東久留米市!DA59</f>
        <v>4348446</v>
      </c>
      <c r="UB24" s="95">
        <f>IF(東久留米市!DA60="-",0,東久留米市!DA60)</f>
        <v>322</v>
      </c>
      <c r="UC24" s="95">
        <f>東久留米市!DA61</f>
        <v>2313687</v>
      </c>
      <c r="UD24" s="95">
        <f>東久留米市!DA62</f>
        <v>24519413</v>
      </c>
      <c r="UE24" s="95" t="str">
        <f>東久留米市!DA63</f>
        <v>-</v>
      </c>
      <c r="UF24" s="95" t="str">
        <f>東久留米市!DA64</f>
        <v>-</v>
      </c>
      <c r="UG24" s="95">
        <f>東久留米市!DA65</f>
        <v>4588931</v>
      </c>
      <c r="UH24" s="95" t="str">
        <f>東久留米市!DA66</f>
        <v>-</v>
      </c>
      <c r="UI24" s="95" t="str">
        <f>東久留米市!DA67</f>
        <v>-</v>
      </c>
      <c r="UJ24" s="95" t="str">
        <f>東久留米市!DA68</f>
        <v>-</v>
      </c>
      <c r="UK24" s="97">
        <f>東久留米市!CS69</f>
        <v>99.3</v>
      </c>
      <c r="UL24" s="97">
        <f>東久留米市!CS71</f>
        <v>99</v>
      </c>
      <c r="UM24" s="97">
        <f>東久留米市!CS72</f>
        <v>99.5</v>
      </c>
      <c r="UN24" s="97">
        <f>東久留米市!CW69</f>
        <v>98.4</v>
      </c>
      <c r="UO24" s="97">
        <f>東久留米市!CW71</f>
        <v>97.9</v>
      </c>
      <c r="UP24" s="97">
        <f>東久留米市!CW72</f>
        <v>98.8</v>
      </c>
      <c r="UQ24" s="97">
        <f>東久留米市!DA69</f>
        <v>99.3</v>
      </c>
      <c r="UR24" s="97">
        <f>東久留米市!DA71</f>
        <v>98.9</v>
      </c>
      <c r="US24" s="98">
        <f>東久留米市!DA72</f>
        <v>99.6</v>
      </c>
      <c r="UT24" s="97">
        <f>東久留米市!DE69</f>
        <v>98.4</v>
      </c>
      <c r="UU24" s="97">
        <f>東久留米市!DE71</f>
        <v>97.7</v>
      </c>
      <c r="UV24" s="97">
        <f>東久留米市!DE72</f>
        <v>98.8</v>
      </c>
      <c r="UW24" s="286" t="str">
        <f>東久留米市!M16</f>
        <v>-</v>
      </c>
      <c r="UX24" s="287" t="str">
        <f>東久留米市!U16</f>
        <v>-</v>
      </c>
      <c r="UY24" s="286" t="str">
        <f>東久留米市!Y16</f>
        <v>-</v>
      </c>
      <c r="UZ24" s="287" t="str">
        <f>東久留米市!AG16</f>
        <v>-</v>
      </c>
      <c r="VA24" s="286" t="str">
        <f>東久留米市!M17</f>
        <v>-</v>
      </c>
      <c r="VB24" s="287" t="str">
        <f>東久留米市!U17</f>
        <v>-</v>
      </c>
      <c r="VC24" s="286" t="str">
        <f>東久留米市!Y17</f>
        <v>-</v>
      </c>
      <c r="VD24" s="287" t="str">
        <f>東久留米市!AG17</f>
        <v>-</v>
      </c>
    </row>
    <row r="25" spans="1:576" s="95" customFormat="1" ht="11.25">
      <c r="A25" s="109" t="str">
        <f>武蔵村山市!CK7</f>
        <v>武蔵村山市</v>
      </c>
      <c r="B25" s="110" t="s">
        <v>246</v>
      </c>
      <c r="C25" s="111" t="str">
        <f t="shared" si="0"/>
        <v>=武蔵村山市!ｃｓ51</v>
      </c>
      <c r="D25" s="95">
        <f>武蔵村山市!AC2</f>
        <v>71229</v>
      </c>
      <c r="E25" s="95">
        <f>武蔵村山市!AC3</f>
        <v>70053</v>
      </c>
      <c r="F25" s="125">
        <f t="shared" si="1"/>
        <v>1.6787289623570789E-2</v>
      </c>
      <c r="G25" s="98">
        <f>武蔵村山市!AC5</f>
        <v>15.32</v>
      </c>
      <c r="H25" s="95">
        <f>武蔵村山市!AC6</f>
        <v>4649</v>
      </c>
      <c r="I25" s="96">
        <f>武蔵村山市!AP4</f>
        <v>72489</v>
      </c>
      <c r="J25" s="96">
        <f>武蔵村山市!AP5</f>
        <v>72238</v>
      </c>
      <c r="K25" s="125">
        <f t="shared" si="2"/>
        <v>3.4746255433428797E-3</v>
      </c>
      <c r="L25" s="96">
        <f>武蔵村山市!AX4</f>
        <v>70901</v>
      </c>
      <c r="M25" s="96">
        <f>武蔵村山市!AX5</f>
        <v>70811</v>
      </c>
      <c r="N25" s="125">
        <f t="shared" si="3"/>
        <v>1.2709889706401523E-3</v>
      </c>
      <c r="O25" s="95">
        <f>武蔵村山市!BJ6</f>
        <v>354</v>
      </c>
      <c r="P25" s="97">
        <f>武蔵村山市!BJ7</f>
        <v>1.3</v>
      </c>
      <c r="Q25" s="95">
        <f>武蔵村山市!BJ8</f>
        <v>7232</v>
      </c>
      <c r="R25" s="97">
        <f>武蔵村山市!BJ9</f>
        <v>27</v>
      </c>
      <c r="S25" s="95">
        <f>武蔵村山市!BJ10</f>
        <v>19164</v>
      </c>
      <c r="T25" s="97">
        <f>武蔵村山市!BJ11</f>
        <v>71.599999999999994</v>
      </c>
      <c r="U25" s="95">
        <f>武蔵村山市!BQ6</f>
        <v>386</v>
      </c>
      <c r="V25" s="97">
        <f>武蔵村山市!BQ7</f>
        <v>1.3</v>
      </c>
      <c r="W25" s="95">
        <f>武蔵村山市!BQ8</f>
        <v>8301</v>
      </c>
      <c r="X25" s="97">
        <f>武蔵村山市!BQ9</f>
        <v>27.8</v>
      </c>
      <c r="Y25" s="95">
        <f>武蔵村山市!BQ10</f>
        <v>21137</v>
      </c>
      <c r="Z25" s="97">
        <f>武蔵村山市!BQ11</f>
        <v>70.900000000000006</v>
      </c>
      <c r="AA25" s="95" t="str">
        <f>武蔵村山市!BZ5</f>
        <v>13</v>
      </c>
      <c r="AB25" s="95" t="str">
        <f>武蔵村山市!BZ7</f>
        <v>東京都</v>
      </c>
      <c r="AC25" s="95" t="str">
        <f>武蔵村山市!CK5</f>
        <v>2233</v>
      </c>
      <c r="AD25" s="95" t="str">
        <f>武蔵村山市!CK7</f>
        <v>武蔵村山市</v>
      </c>
      <c r="AE25" s="95" t="str">
        <f>武蔵村山市!DB2</f>
        <v>Ⅱ－１</v>
      </c>
      <c r="AF25" s="99">
        <f>武蔵村山市!DB5</f>
        <v>43503</v>
      </c>
      <c r="AG25" s="95">
        <f>武蔵村山市!M11</f>
        <v>10316853</v>
      </c>
      <c r="AH25" s="97">
        <f>武蔵村山市!U11</f>
        <v>35.200000000000003</v>
      </c>
      <c r="AI25" s="95">
        <f>武蔵村山市!Y11</f>
        <v>9445473</v>
      </c>
      <c r="AJ25" s="97">
        <f>武蔵村山市!AG11</f>
        <v>70</v>
      </c>
      <c r="AK25" s="95">
        <f>武蔵村山市!M12</f>
        <v>124256</v>
      </c>
      <c r="AL25" s="97">
        <f>武蔵村山市!U12</f>
        <v>0.4</v>
      </c>
      <c r="AM25" s="95">
        <f>武蔵村山市!Y12</f>
        <v>124256</v>
      </c>
      <c r="AN25" s="97">
        <f>武蔵村山市!AG12</f>
        <v>0.9</v>
      </c>
      <c r="AO25" s="95">
        <f>武蔵村山市!M13</f>
        <v>15522</v>
      </c>
      <c r="AP25" s="97">
        <f>武蔵村山市!U13</f>
        <v>0.1</v>
      </c>
      <c r="AQ25" s="95">
        <f>武蔵村山市!Y13</f>
        <v>15522</v>
      </c>
      <c r="AR25" s="97">
        <f>武蔵村山市!AG13</f>
        <v>0.1</v>
      </c>
      <c r="AS25" s="95">
        <f>武蔵村山市!M14</f>
        <v>63870</v>
      </c>
      <c r="AT25" s="97">
        <f>武蔵村山市!U14</f>
        <v>0.2</v>
      </c>
      <c r="AU25" s="95">
        <f>武蔵村山市!Y14</f>
        <v>63870</v>
      </c>
      <c r="AV25" s="97">
        <f>武蔵村山市!AG14</f>
        <v>0.5</v>
      </c>
      <c r="AW25" s="95">
        <f>武蔵村山市!M15</f>
        <v>63891</v>
      </c>
      <c r="AX25" s="97">
        <f>武蔵村山市!U15</f>
        <v>0.2</v>
      </c>
      <c r="AY25" s="95">
        <f>武蔵村山市!Y15</f>
        <v>63891</v>
      </c>
      <c r="AZ25" s="97">
        <f>武蔵村山市!AG15</f>
        <v>0.5</v>
      </c>
      <c r="BA25" s="95">
        <f>武蔵村山市!M18</f>
        <v>1473247</v>
      </c>
      <c r="BB25" s="97">
        <f>武蔵村山市!U18</f>
        <v>5</v>
      </c>
      <c r="BC25" s="95">
        <f>武蔵村山市!Y18</f>
        <v>1473247</v>
      </c>
      <c r="BD25" s="97">
        <f>武蔵村山市!AG18</f>
        <v>10.9</v>
      </c>
      <c r="BE25" s="95" t="str">
        <f>武蔵村山市!M19</f>
        <v>-</v>
      </c>
      <c r="BF25" s="97" t="str">
        <f>武蔵村山市!U19</f>
        <v>-</v>
      </c>
      <c r="BG25" s="95" t="str">
        <f>武蔵村山市!Y19</f>
        <v>-</v>
      </c>
      <c r="BH25" s="97" t="str">
        <f>武蔵村山市!AG19</f>
        <v>-</v>
      </c>
      <c r="BI25" s="95" t="str">
        <f>武蔵村山市!M20</f>
        <v>-</v>
      </c>
      <c r="BJ25" s="97" t="str">
        <f>武蔵村山市!U20</f>
        <v>-</v>
      </c>
      <c r="BK25" s="95" t="str">
        <f>武蔵村山市!Y20</f>
        <v>-</v>
      </c>
      <c r="BL25" s="97" t="str">
        <f>武蔵村山市!AG20</f>
        <v>-</v>
      </c>
      <c r="BM25" s="95">
        <f>武蔵村山市!M21</f>
        <v>71163</v>
      </c>
      <c r="BN25" s="97">
        <f>武蔵村山市!U21</f>
        <v>0.2</v>
      </c>
      <c r="BO25" s="95">
        <f>武蔵村山市!Y21</f>
        <v>71163</v>
      </c>
      <c r="BP25" s="97">
        <f>武蔵村山市!AG21</f>
        <v>0.5</v>
      </c>
      <c r="BQ25" s="95" t="str">
        <f>武蔵村山市!M20</f>
        <v>-</v>
      </c>
      <c r="BR25" s="97" t="str">
        <f>武蔵村山市!U20</f>
        <v>-</v>
      </c>
      <c r="BS25" s="95" t="str">
        <f>武蔵村山市!Y20</f>
        <v>-</v>
      </c>
      <c r="BT25" s="97" t="str">
        <f>武蔵村山市!AG20</f>
        <v>-</v>
      </c>
      <c r="BU25" s="95">
        <f>武蔵村山市!M23</f>
        <v>69110</v>
      </c>
      <c r="BV25" s="97">
        <f>武蔵村山市!U21</f>
        <v>0.2</v>
      </c>
      <c r="BW25" s="95">
        <f>武蔵村山市!Y21</f>
        <v>71163</v>
      </c>
      <c r="BX25" s="97">
        <f>武蔵村山市!AG21</f>
        <v>0.5</v>
      </c>
      <c r="BY25" s="95">
        <f>武蔵村山市!M24</f>
        <v>1783786</v>
      </c>
      <c r="BZ25" s="97">
        <f>武蔵村山市!U24</f>
        <v>6.1</v>
      </c>
      <c r="CA25" s="95">
        <f>武蔵村山市!Y24</f>
        <v>1634062</v>
      </c>
      <c r="CB25" s="97">
        <f>武蔵村山市!AG24</f>
        <v>12.1</v>
      </c>
      <c r="CC25" s="95">
        <f>武蔵村山市!M25</f>
        <v>1634062</v>
      </c>
      <c r="CD25" s="97">
        <f>武蔵村山市!U25</f>
        <v>5.6</v>
      </c>
      <c r="CE25" s="95">
        <f>武蔵村山市!Y25</f>
        <v>1634062</v>
      </c>
      <c r="CF25" s="97">
        <f>武蔵村山市!AG25</f>
        <v>12.1</v>
      </c>
      <c r="CG25" s="95">
        <f>武蔵村山市!M26</f>
        <v>149692</v>
      </c>
      <c r="CH25" s="97">
        <f>武蔵村山市!U26</f>
        <v>0.5</v>
      </c>
      <c r="CI25" s="95" t="str">
        <f>武蔵村山市!Y26</f>
        <v>-</v>
      </c>
      <c r="CJ25" s="97" t="str">
        <f>武蔵村山市!AG26</f>
        <v>-</v>
      </c>
      <c r="CK25" s="95">
        <f>武蔵村山市!M27</f>
        <v>32</v>
      </c>
      <c r="CL25" s="97">
        <f>武蔵村山市!U27</f>
        <v>0</v>
      </c>
      <c r="CM25" s="95" t="str">
        <f>武蔵村山市!Y27</f>
        <v>-</v>
      </c>
      <c r="CN25" s="97" t="str">
        <f>武蔵村山市!AG27</f>
        <v>-</v>
      </c>
      <c r="CO25" s="95">
        <f>武蔵村山市!M28</f>
        <v>13981698</v>
      </c>
      <c r="CP25" s="97">
        <f>武蔵村山市!U28</f>
        <v>47.7</v>
      </c>
      <c r="CQ25" s="95">
        <f>武蔵村山市!Y28</f>
        <v>12960594</v>
      </c>
      <c r="CR25" s="97">
        <f>武蔵村山市!AG28</f>
        <v>96</v>
      </c>
      <c r="CS25" s="95">
        <f>武蔵村山市!M29</f>
        <v>10493</v>
      </c>
      <c r="CT25" s="97">
        <f>武蔵村山市!U29</f>
        <v>0</v>
      </c>
      <c r="CU25" s="95">
        <f>武蔵村山市!Y29</f>
        <v>10493</v>
      </c>
      <c r="CV25" s="97">
        <f>武蔵村山市!AG29</f>
        <v>0.1</v>
      </c>
      <c r="CW25" s="95">
        <f>武蔵村山市!M30</f>
        <v>294478</v>
      </c>
      <c r="CX25" s="97">
        <f>武蔵村山市!U30</f>
        <v>1</v>
      </c>
      <c r="CY25" s="95" t="str">
        <f>武蔵村山市!Y30</f>
        <v>-</v>
      </c>
      <c r="CZ25" s="97" t="str">
        <f>武蔵村山市!AG30</f>
        <v>-</v>
      </c>
      <c r="DA25" s="95">
        <f>武蔵村山市!M31</f>
        <v>127389</v>
      </c>
      <c r="DB25" s="97">
        <f>武蔵村山市!U31</f>
        <v>0.4</v>
      </c>
      <c r="DC25" s="95">
        <f>武蔵村山市!Y31</f>
        <v>48311</v>
      </c>
      <c r="DD25" s="97">
        <f>武蔵村山市!AG31</f>
        <v>0.4</v>
      </c>
      <c r="DE25" s="95">
        <f>武蔵村山市!M32</f>
        <v>136994</v>
      </c>
      <c r="DF25" s="97">
        <f>武蔵村山市!U32</f>
        <v>0.5</v>
      </c>
      <c r="DG25" s="95" t="str">
        <f>武蔵村山市!Y32</f>
        <v>-</v>
      </c>
      <c r="DH25" s="97" t="str">
        <f>武蔵村山市!AG32</f>
        <v>-</v>
      </c>
      <c r="DI25" s="95">
        <f>武蔵村山市!M33</f>
        <v>6262431</v>
      </c>
      <c r="DJ25" s="97">
        <f>武蔵村山市!U33</f>
        <v>21.4</v>
      </c>
      <c r="DK25" s="95" t="str">
        <f>武蔵村山市!Y33</f>
        <v>-</v>
      </c>
      <c r="DL25" s="97" t="str">
        <f>武蔵村山市!AG33</f>
        <v>-</v>
      </c>
      <c r="DM25" s="95">
        <f>武蔵村山市!M34</f>
        <v>464802</v>
      </c>
      <c r="DN25" s="97">
        <f>武蔵村山市!U34</f>
        <v>1.6</v>
      </c>
      <c r="DO25" s="95">
        <f>武蔵村山市!Y34</f>
        <v>464802</v>
      </c>
      <c r="DP25" s="97">
        <f>武蔵村山市!AG34</f>
        <v>3.4</v>
      </c>
      <c r="DQ25" s="95">
        <f>武蔵村山市!M35</f>
        <v>0</v>
      </c>
      <c r="DR25" s="97">
        <f>武蔵村山市!U35</f>
        <v>0</v>
      </c>
      <c r="DS25" s="95">
        <f>武蔵村山市!Y35</f>
        <v>0</v>
      </c>
      <c r="DT25" s="97">
        <f>武蔵村山市!AG35</f>
        <v>0</v>
      </c>
      <c r="DU25" s="95">
        <f>武蔵村山市!M36</f>
        <v>4788142</v>
      </c>
      <c r="DV25" s="97">
        <f>武蔵村山市!U36</f>
        <v>16.3</v>
      </c>
      <c r="DW25" s="95" t="str">
        <f>武蔵村山市!Y36</f>
        <v>-</v>
      </c>
      <c r="DX25" s="97" t="str">
        <f>武蔵村山市!AG36</f>
        <v>-</v>
      </c>
      <c r="DY25" s="95">
        <f>武蔵村山市!M37</f>
        <v>15426</v>
      </c>
      <c r="DZ25" s="97">
        <f>武蔵村山市!U37</f>
        <v>0.1</v>
      </c>
      <c r="EA25" s="95">
        <f>武蔵村山市!Y37</f>
        <v>9374</v>
      </c>
      <c r="EB25" s="97">
        <f>武蔵村山市!AG37</f>
        <v>0.1</v>
      </c>
      <c r="EC25" s="95">
        <f>武蔵村山市!M38</f>
        <v>7195</v>
      </c>
      <c r="ED25" s="97">
        <f>武蔵村山市!U38</f>
        <v>0</v>
      </c>
      <c r="EE25" s="95" t="str">
        <f>武蔵村山市!Y38</f>
        <v>-</v>
      </c>
      <c r="EF25" s="97" t="str">
        <f>武蔵村山市!AG38</f>
        <v>-</v>
      </c>
      <c r="EG25" s="95">
        <f>武蔵村山市!M39</f>
        <v>792789</v>
      </c>
      <c r="EH25" s="97">
        <f>武蔵村山市!U39</f>
        <v>2.7</v>
      </c>
      <c r="EI25" s="95" t="str">
        <f>武蔵村山市!Y39</f>
        <v>-</v>
      </c>
      <c r="EJ25" s="97" t="str">
        <f>武蔵村山市!AG39</f>
        <v>-</v>
      </c>
      <c r="EK25" s="95">
        <f>武蔵村山市!M40</f>
        <v>640715</v>
      </c>
      <c r="EL25" s="97">
        <f>武蔵村山市!U40</f>
        <v>2.2000000000000002</v>
      </c>
      <c r="EM25" s="95" t="str">
        <f>武蔵村山市!Y40</f>
        <v>-</v>
      </c>
      <c r="EN25" s="97" t="str">
        <f>武蔵村山市!AG40</f>
        <v>-</v>
      </c>
      <c r="EO25" s="95">
        <f>武蔵村山市!M41</f>
        <v>342019</v>
      </c>
      <c r="EP25" s="97">
        <f>武蔵村山市!U41</f>
        <v>1.2</v>
      </c>
      <c r="EQ25" s="95">
        <f>武蔵村山市!Y41</f>
        <v>1401</v>
      </c>
      <c r="ER25" s="97">
        <f>武蔵村山市!AG41</f>
        <v>0</v>
      </c>
      <c r="ES25" s="95">
        <f>武蔵村山市!M42</f>
        <v>1450633</v>
      </c>
      <c r="ET25" s="97">
        <f>武蔵村山市!U42</f>
        <v>4.9000000000000004</v>
      </c>
      <c r="EU25" s="95" t="str">
        <f>武蔵村山市!Y42</f>
        <v>-</v>
      </c>
      <c r="EV25" s="97" t="str">
        <f>武蔵村山市!AG42</f>
        <v>-</v>
      </c>
      <c r="EW25" s="95" t="str">
        <f>武蔵村山市!M43</f>
        <v>-</v>
      </c>
      <c r="EX25" s="97" t="str">
        <f>武蔵村山市!U43</f>
        <v>-</v>
      </c>
      <c r="EY25" s="95" t="str">
        <f>武蔵村山市!Y43</f>
        <v>-</v>
      </c>
      <c r="EZ25" s="97" t="str">
        <f>武蔵村山市!AG43</f>
        <v>-</v>
      </c>
      <c r="FA25" s="95">
        <f>武蔵村山市!M44</f>
        <v>953533</v>
      </c>
      <c r="FB25" s="97">
        <f>武蔵村山市!U44</f>
        <v>3.3</v>
      </c>
      <c r="FC25" s="95" t="str">
        <f>武蔵村山市!Y44</f>
        <v>-</v>
      </c>
      <c r="FD25" s="97" t="str">
        <f>武蔵村山市!AG44</f>
        <v>-</v>
      </c>
      <c r="FE25" s="95">
        <f>武蔵村山市!M45</f>
        <v>29315204</v>
      </c>
      <c r="FF25" s="97">
        <f>武蔵村山市!U45</f>
        <v>100</v>
      </c>
      <c r="FG25" s="95">
        <f>武蔵村山市!Y45</f>
        <v>13494975</v>
      </c>
      <c r="FH25" s="97">
        <f>武蔵村山市!AG45</f>
        <v>100</v>
      </c>
      <c r="FI25" s="95">
        <f>武蔵村山市!AW16</f>
        <v>9445473</v>
      </c>
      <c r="FJ25" s="97">
        <f>武蔵村山市!BF16</f>
        <v>91.6</v>
      </c>
      <c r="FK25" s="95">
        <f>武蔵村山市!BJ16</f>
        <v>25460</v>
      </c>
      <c r="FL25" s="95">
        <f>武蔵村山市!AW17</f>
        <v>9445473</v>
      </c>
      <c r="FM25" s="97">
        <f>武蔵村山市!BF17</f>
        <v>91.6</v>
      </c>
      <c r="FN25" s="95">
        <f>武蔵村山市!BJ17</f>
        <v>25460</v>
      </c>
      <c r="FO25" s="95">
        <f>武蔵村山市!AW18</f>
        <v>4227146</v>
      </c>
      <c r="FP25" s="97">
        <f>武蔵村山市!BF18</f>
        <v>41</v>
      </c>
      <c r="FQ25" s="95">
        <f>武蔵村山市!BJ18</f>
        <v>25460</v>
      </c>
      <c r="FR25" s="95">
        <f>武蔵村山市!AW19</f>
        <v>115578</v>
      </c>
      <c r="FS25" s="97">
        <f>武蔵村山市!BF19</f>
        <v>1.1000000000000001</v>
      </c>
      <c r="FT25" s="95" t="str">
        <f>武蔵村山市!BJ19</f>
        <v>-</v>
      </c>
      <c r="FU25" s="95">
        <f>武蔵村山市!AW20</f>
        <v>3595353</v>
      </c>
      <c r="FV25" s="97">
        <f>武蔵村山市!BF20</f>
        <v>34.799999999999997</v>
      </c>
      <c r="FW25" s="95" t="str">
        <f>武蔵村山市!BJ20</f>
        <v>-</v>
      </c>
      <c r="FX25" s="95">
        <f>武蔵村山市!AW21</f>
        <v>202376</v>
      </c>
      <c r="FY25" s="97">
        <f>武蔵村山市!BF21</f>
        <v>2</v>
      </c>
      <c r="FZ25" s="95" t="str">
        <f>武蔵村山市!BJ21</f>
        <v>-</v>
      </c>
      <c r="GA25" s="95">
        <f>武蔵村山市!AW22</f>
        <v>313839</v>
      </c>
      <c r="GB25" s="97">
        <f>武蔵村山市!BF22</f>
        <v>3</v>
      </c>
      <c r="GC25" s="95">
        <f>武蔵村山市!BJ22</f>
        <v>25460</v>
      </c>
      <c r="GD25" s="95">
        <f>武蔵村山市!AW23</f>
        <v>4617978</v>
      </c>
      <c r="GE25" s="97">
        <f>武蔵村山市!BF23</f>
        <v>44.8</v>
      </c>
      <c r="GF25" s="95" t="str">
        <f>武蔵村山市!BJ23</f>
        <v>-</v>
      </c>
      <c r="GG25" s="95">
        <f>武蔵村山市!AW24</f>
        <v>4291003</v>
      </c>
      <c r="GH25" s="97">
        <f>武蔵村山市!BF24</f>
        <v>41.6</v>
      </c>
      <c r="GI25" s="95" t="str">
        <f>武蔵村山市!BJ24</f>
        <v>-</v>
      </c>
      <c r="GJ25" s="95">
        <f>武蔵村山市!AW25</f>
        <v>133955</v>
      </c>
      <c r="GK25" s="97">
        <f>武蔵村山市!BF25</f>
        <v>1.3</v>
      </c>
      <c r="GL25" s="95" t="str">
        <f>武蔵村山市!BJ25</f>
        <v>-</v>
      </c>
      <c r="GM25" s="95">
        <f>武蔵村山市!AW26</f>
        <v>466394</v>
      </c>
      <c r="GN25" s="97">
        <f>武蔵村山市!BF26</f>
        <v>4.5</v>
      </c>
      <c r="GO25" s="95" t="str">
        <f>武蔵村山市!BJ26</f>
        <v>-</v>
      </c>
      <c r="GP25" s="95" t="str">
        <f>武蔵村山市!AW27</f>
        <v>-</v>
      </c>
      <c r="GQ25" s="97" t="str">
        <f>武蔵村山市!BF27</f>
        <v>-</v>
      </c>
      <c r="GR25" s="95" t="str">
        <f>武蔵村山市!BJ27</f>
        <v>-</v>
      </c>
      <c r="GS25" s="95" t="str">
        <f>武蔵村山市!AW28</f>
        <v>-</v>
      </c>
      <c r="GT25" s="97" t="str">
        <f>武蔵村山市!BF28</f>
        <v>-</v>
      </c>
      <c r="GU25" s="95" t="str">
        <f>武蔵村山市!BJ28</f>
        <v>-</v>
      </c>
      <c r="GV25" s="95" t="str">
        <f>武蔵村山市!AW29</f>
        <v>-</v>
      </c>
      <c r="GW25" s="97" t="str">
        <f>武蔵村山市!BF29</f>
        <v>-</v>
      </c>
      <c r="GX25" s="95" t="str">
        <f>武蔵村山市!BJ29</f>
        <v>-</v>
      </c>
      <c r="GY25" s="95">
        <f>武蔵村山市!AW30</f>
        <v>871380</v>
      </c>
      <c r="GZ25" s="97">
        <f>武蔵村山市!BF30</f>
        <v>8.4</v>
      </c>
      <c r="HA25" s="95" t="str">
        <f>武蔵村山市!BJ30</f>
        <v>-</v>
      </c>
      <c r="HB25" s="95">
        <f>武蔵村山市!AW31</f>
        <v>871380</v>
      </c>
      <c r="HC25" s="97">
        <f>武蔵村山市!BF31</f>
        <v>8.4</v>
      </c>
      <c r="HD25" s="95" t="str">
        <f>武蔵村山市!BJ31</f>
        <v>-</v>
      </c>
      <c r="HE25" s="95" t="str">
        <f>武蔵村山市!AW32</f>
        <v>-</v>
      </c>
      <c r="HF25" s="97" t="str">
        <f>武蔵村山市!BF32</f>
        <v>-</v>
      </c>
      <c r="HG25" s="95" t="str">
        <f>武蔵村山市!BJ32</f>
        <v>-</v>
      </c>
      <c r="HH25" s="95" t="str">
        <f>武蔵村山市!AW33</f>
        <v>-</v>
      </c>
      <c r="HI25" s="97" t="str">
        <f>武蔵村山市!BF33</f>
        <v>-</v>
      </c>
      <c r="HJ25" s="95" t="str">
        <f>武蔵村山市!BJ33</f>
        <v>-</v>
      </c>
      <c r="HK25" s="95">
        <f>武蔵村山市!AW34</f>
        <v>871380</v>
      </c>
      <c r="HL25" s="97">
        <f>武蔵村山市!BF34</f>
        <v>8.4</v>
      </c>
      <c r="HM25" s="95" t="str">
        <f>武蔵村山市!BJ34</f>
        <v>-</v>
      </c>
      <c r="HN25" s="95" t="str">
        <f>武蔵村山市!AW35</f>
        <v>-</v>
      </c>
      <c r="HO25" s="97" t="str">
        <f>武蔵村山市!BF35</f>
        <v>-</v>
      </c>
      <c r="HP25" s="95" t="str">
        <f>武蔵村山市!BJ35</f>
        <v>-</v>
      </c>
      <c r="HQ25" s="95" t="str">
        <f>武蔵村山市!AW36</f>
        <v>-</v>
      </c>
      <c r="HR25" s="97" t="str">
        <f>武蔵村山市!BF36</f>
        <v>-</v>
      </c>
      <c r="HS25" s="95" t="str">
        <f>武蔵村山市!BJ36</f>
        <v>-</v>
      </c>
      <c r="HT25" s="95" t="str">
        <f>武蔵村山市!AW37</f>
        <v>-</v>
      </c>
      <c r="HU25" s="97" t="str">
        <f>武蔵村山市!BF37</f>
        <v>-</v>
      </c>
      <c r="HV25" s="95" t="str">
        <f>武蔵村山市!BJ37</f>
        <v>-</v>
      </c>
      <c r="HW25" s="95">
        <f>武蔵村山市!AW38</f>
        <v>10316853</v>
      </c>
      <c r="HX25" s="97">
        <f>武蔵村山市!BF38</f>
        <v>100</v>
      </c>
      <c r="HY25" s="95">
        <f>武蔵村山市!BJ38</f>
        <v>25460</v>
      </c>
      <c r="HZ25" s="95" t="str">
        <f>武蔵村山市!BV14</f>
        <v>×</v>
      </c>
      <c r="IA25" s="95" t="str">
        <f>武蔵村山市!BV15</f>
        <v>×</v>
      </c>
      <c r="IB25" s="95" t="str">
        <f>武蔵村山市!BV16</f>
        <v>×</v>
      </c>
      <c r="IC25" s="95" t="str">
        <f>武蔵村山市!BV17</f>
        <v>×</v>
      </c>
      <c r="ID25" s="95" t="str">
        <f>武蔵村山市!BV18</f>
        <v>×</v>
      </c>
      <c r="IE25" s="95" t="str">
        <f>武蔵村山市!BV19</f>
        <v>×</v>
      </c>
      <c r="IF25" s="95" t="str">
        <f>武蔵村山市!BV20</f>
        <v>×</v>
      </c>
      <c r="IG25" s="95" t="str">
        <f>武蔵村山市!BV21</f>
        <v>×</v>
      </c>
      <c r="IH25" s="95" t="str">
        <f>武蔵村山市!BV22</f>
        <v>×</v>
      </c>
      <c r="II25" s="95" t="str">
        <f>武蔵村山市!BV23</f>
        <v>×</v>
      </c>
      <c r="IJ25" s="95" t="str">
        <f>武蔵村山市!BV24</f>
        <v>○</v>
      </c>
      <c r="IK25" s="95" t="str">
        <f>武蔵村山市!BV25</f>
        <v>×</v>
      </c>
      <c r="IL25" s="105">
        <f>武蔵村山市!CO11</f>
        <v>29315204</v>
      </c>
      <c r="IM25" s="105">
        <f>武蔵村山市!CY11</f>
        <v>28392470</v>
      </c>
      <c r="IN25" s="105">
        <f>武蔵村山市!CO12</f>
        <v>28590692</v>
      </c>
      <c r="IO25" s="105">
        <f>武蔵村山市!CY12</f>
        <v>27751755</v>
      </c>
      <c r="IP25" s="105">
        <f>武蔵村山市!CO13</f>
        <v>724512</v>
      </c>
      <c r="IQ25" s="105">
        <f>武蔵村山市!CY13</f>
        <v>640715</v>
      </c>
      <c r="IR25" s="105">
        <f>武蔵村山市!CO14</f>
        <v>23740</v>
      </c>
      <c r="IS25" s="105">
        <f>武蔵村山市!CY14</f>
        <v>19533</v>
      </c>
      <c r="IT25" s="105">
        <f>武蔵村山市!CO15</f>
        <v>700772</v>
      </c>
      <c r="IU25" s="105">
        <f>武蔵村山市!CY15</f>
        <v>621182</v>
      </c>
      <c r="IV25" s="105">
        <f>武蔵村山市!CO16</f>
        <v>79590</v>
      </c>
      <c r="IW25" s="105">
        <f>武蔵村山市!CY16</f>
        <v>-110282</v>
      </c>
      <c r="IX25" s="105">
        <f>武蔵村山市!CO17</f>
        <v>547299</v>
      </c>
      <c r="IY25" s="105">
        <f>武蔵村山市!CY17</f>
        <v>510848</v>
      </c>
      <c r="IZ25" s="105" t="str">
        <f>武蔵村山市!CO18</f>
        <v>-</v>
      </c>
      <c r="JA25" s="105" t="str">
        <f>武蔵村山市!CY18</f>
        <v>-</v>
      </c>
      <c r="JB25" s="105">
        <f>武蔵村山市!CO19</f>
        <v>82905</v>
      </c>
      <c r="JC25" s="105">
        <f>武蔵村山市!CY19</f>
        <v>476491</v>
      </c>
      <c r="JD25" s="105">
        <f>武蔵村山市!CO20</f>
        <v>543984</v>
      </c>
      <c r="JE25" s="105">
        <f>武蔵村山市!CY20</f>
        <v>-75925</v>
      </c>
      <c r="JF25" s="95">
        <f>武蔵村山市!CO23</f>
        <v>349</v>
      </c>
      <c r="JG25" s="95">
        <f>武蔵村山市!CT23</f>
        <v>1077363</v>
      </c>
      <c r="JH25" s="95">
        <f>武蔵村山市!CZ23</f>
        <v>3087</v>
      </c>
      <c r="JI25" s="95" t="str">
        <f>武蔵村山市!CO24</f>
        <v>-</v>
      </c>
      <c r="JJ25" s="95" t="str">
        <f>武蔵村山市!CT24</f>
        <v>-</v>
      </c>
      <c r="JK25" s="95" t="str">
        <f>武蔵村山市!CZ24</f>
        <v>-</v>
      </c>
      <c r="JL25" s="95">
        <f>武蔵村山市!CO25</f>
        <v>16</v>
      </c>
      <c r="JM25" s="95">
        <f>武蔵村山市!CT25</f>
        <v>51808</v>
      </c>
      <c r="JN25" s="95">
        <f>武蔵村山市!CZ25</f>
        <v>3238</v>
      </c>
      <c r="JO25" s="95">
        <f>武蔵村山市!CO26</f>
        <v>2</v>
      </c>
      <c r="JP25" s="95" t="str">
        <f>武蔵村山市!CT26</f>
        <v>*</v>
      </c>
      <c r="JQ25" s="95" t="str">
        <f>武蔵村山市!CZ26</f>
        <v>*</v>
      </c>
      <c r="JR25" s="95" t="str">
        <f>武蔵村山市!CO27</f>
        <v>-</v>
      </c>
      <c r="JS25" s="95" t="str">
        <f>武蔵村山市!CT27</f>
        <v>-</v>
      </c>
      <c r="JT25" s="95" t="str">
        <f>武蔵村山市!CZ27</f>
        <v>-</v>
      </c>
      <c r="JU25" s="95">
        <f>武蔵村山市!CO28</f>
        <v>345</v>
      </c>
      <c r="JV25" s="95">
        <f>武蔵村山市!CT28</f>
        <v>1070019</v>
      </c>
      <c r="JW25" s="95">
        <f>武蔵村山市!CZ28</f>
        <v>3102</v>
      </c>
      <c r="JX25" s="97">
        <f>武蔵村山市!CO29</f>
        <v>100</v>
      </c>
      <c r="JY25" s="95" t="str">
        <f>武蔵村山市!BV32</f>
        <v>○</v>
      </c>
      <c r="JZ25" s="95" t="str">
        <f>武蔵村山市!BV33</f>
        <v>×</v>
      </c>
      <c r="KA25" s="95" t="str">
        <f>武蔵村山市!BV34</f>
        <v>○</v>
      </c>
      <c r="KB25" s="95" t="str">
        <f>武蔵村山市!BV35</f>
        <v>×</v>
      </c>
      <c r="KC25" s="95" t="str">
        <f>武蔵村山市!BV36</f>
        <v>×</v>
      </c>
      <c r="KD25" s="95" t="str">
        <f>武蔵村山市!BV37</f>
        <v>×</v>
      </c>
      <c r="KE25" s="95" t="str">
        <f>武蔵村山市!BV38</f>
        <v>×</v>
      </c>
      <c r="KF25" s="95" t="str">
        <f>武蔵村山市!CC32</f>
        <v>○</v>
      </c>
      <c r="KG25" s="95" t="str">
        <f>武蔵村山市!CC33</f>
        <v>○</v>
      </c>
      <c r="KH25" s="95" t="str">
        <f>武蔵村山市!CC34</f>
        <v>○</v>
      </c>
      <c r="KI25" s="95" t="str">
        <f>武蔵村山市!CC35</f>
        <v>×</v>
      </c>
      <c r="KJ25" s="95" t="str">
        <f>武蔵村山市!CC36</f>
        <v>×</v>
      </c>
      <c r="KK25" s="95" t="str">
        <f>武蔵村山市!CC37</f>
        <v>×</v>
      </c>
      <c r="KL25" s="95" t="str">
        <f>武蔵村山市!CC38</f>
        <v>○</v>
      </c>
      <c r="KM25" s="95">
        <f>武蔵村山市!CO32</f>
        <v>1</v>
      </c>
      <c r="KN25" s="95" t="str">
        <f>武蔵村山市!CT32</f>
        <v xml:space="preserve"> 8.04.01</v>
      </c>
      <c r="KO25" s="95">
        <f>武蔵村山市!CZ32</f>
        <v>8530</v>
      </c>
      <c r="KP25" s="95">
        <f>武蔵村山市!CO33</f>
        <v>1</v>
      </c>
      <c r="KQ25" s="95" t="str">
        <f>武蔵村山市!CT33</f>
        <v xml:space="preserve"> 8.04.01</v>
      </c>
      <c r="KR25" s="95">
        <f>武蔵村山市!CZ33</f>
        <v>7400</v>
      </c>
      <c r="KS25" s="95">
        <f>武蔵村山市!CO34</f>
        <v>1</v>
      </c>
      <c r="KT25" s="95" t="str">
        <f>武蔵村山市!CT34</f>
        <v xml:space="preserve"> 8.04.01</v>
      </c>
      <c r="KU25" s="95">
        <f>武蔵村山市!CZ34</f>
        <v>6910</v>
      </c>
      <c r="KV25" s="95">
        <f>武蔵村山市!CO35</f>
        <v>1</v>
      </c>
      <c r="KW25" s="95" t="str">
        <f>武蔵村山市!CT35</f>
        <v xml:space="preserve"> 8.04.01</v>
      </c>
      <c r="KX25" s="95">
        <f>武蔵村山市!CZ35</f>
        <v>5050</v>
      </c>
      <c r="KY25" s="95">
        <f>武蔵村山市!CO36</f>
        <v>1</v>
      </c>
      <c r="KZ25" s="95" t="str">
        <f>武蔵村山市!CT36</f>
        <v xml:space="preserve"> 8.04.01</v>
      </c>
      <c r="LA25" s="95">
        <f>武蔵村山市!CZ36</f>
        <v>4580</v>
      </c>
      <c r="LB25" s="95">
        <f>武蔵村山市!CO37</f>
        <v>18</v>
      </c>
      <c r="LC25" s="95" t="str">
        <f>武蔵村山市!CT37</f>
        <v xml:space="preserve"> 8.04.01</v>
      </c>
      <c r="LD25" s="95">
        <f>武蔵村山市!CZ37</f>
        <v>4350</v>
      </c>
      <c r="LE25" s="95">
        <f>武蔵村山市!M49</f>
        <v>3599984</v>
      </c>
      <c r="LF25" s="95">
        <f>武蔵村山市!M50</f>
        <v>2161769</v>
      </c>
      <c r="LG25" s="95">
        <f>武蔵村山市!M51</f>
        <v>10937222</v>
      </c>
      <c r="LH25" s="95">
        <f>武蔵村山市!M52</f>
        <v>1214579</v>
      </c>
      <c r="LI25" s="95">
        <f>武蔵村山市!M53</f>
        <v>1114713</v>
      </c>
      <c r="LJ25" s="95">
        <f>武蔵村山市!M54</f>
        <v>99856</v>
      </c>
      <c r="LK25" s="95">
        <f>武蔵村山市!M55</f>
        <v>10</v>
      </c>
      <c r="LL25" s="95">
        <f>武蔵村山市!M56</f>
        <v>15751785</v>
      </c>
      <c r="LM25" s="95">
        <f>武蔵村山市!M57</f>
        <v>3344574</v>
      </c>
      <c r="LN25" s="95">
        <f>武蔵村山市!M58</f>
        <v>125866</v>
      </c>
      <c r="LO25" s="95">
        <f>武蔵村山市!M59</f>
        <v>2676900</v>
      </c>
      <c r="LP25" s="95">
        <f>武蔵村山市!M60</f>
        <v>682306</v>
      </c>
      <c r="LQ25" s="95">
        <f>武蔵村山市!M61</f>
        <v>3176002</v>
      </c>
      <c r="LR25" s="95">
        <f>武蔵村山市!M62</f>
        <v>964421</v>
      </c>
      <c r="LS25" s="95">
        <f>武蔵村山市!M63</f>
        <v>7200</v>
      </c>
      <c r="LT25" s="95" t="str">
        <f>武蔵村山市!M64</f>
        <v>-</v>
      </c>
      <c r="LU25" s="95">
        <f>武蔵村山市!M65</f>
        <v>2543944</v>
      </c>
      <c r="LV25" s="95">
        <f>武蔵村山市!M66</f>
        <v>75688</v>
      </c>
      <c r="LW25" s="95">
        <f>武蔵村山市!M67</f>
        <v>2543944</v>
      </c>
      <c r="LX25" s="95">
        <f>武蔵村山市!M68</f>
        <v>1385455</v>
      </c>
      <c r="LY25" s="95">
        <f>武蔵村山市!M69</f>
        <v>1158489</v>
      </c>
      <c r="LZ25" s="95" t="str">
        <f>武蔵村山市!M70</f>
        <v>-</v>
      </c>
      <c r="MA25" s="95" t="str">
        <f>武蔵村山市!M71</f>
        <v>-</v>
      </c>
      <c r="MB25" s="95">
        <f>武蔵村山市!M72</f>
        <v>28590692</v>
      </c>
      <c r="MC25" s="97">
        <f>武蔵村山市!U49</f>
        <v>12.6</v>
      </c>
      <c r="MD25" s="97">
        <f>武蔵村山市!U50</f>
        <v>7.6</v>
      </c>
      <c r="ME25" s="97">
        <f>武蔵村山市!U51</f>
        <v>38.299999999999997</v>
      </c>
      <c r="MF25" s="97">
        <f>武蔵村山市!U52</f>
        <v>4.2</v>
      </c>
      <c r="MG25" s="97">
        <f>武蔵村山市!U53</f>
        <v>3.9</v>
      </c>
      <c r="MH25" s="97">
        <f>武蔵村山市!U54</f>
        <v>0.3</v>
      </c>
      <c r="MI25" s="97">
        <f>武蔵村山市!U55</f>
        <v>0</v>
      </c>
      <c r="MJ25" s="97">
        <f>武蔵村山市!U56</f>
        <v>55.1</v>
      </c>
      <c r="MK25" s="97">
        <f>武蔵村山市!U57</f>
        <v>11.7</v>
      </c>
      <c r="ML25" s="97">
        <f>武蔵村山市!U58</f>
        <v>0.4</v>
      </c>
      <c r="MM25" s="97">
        <f>武蔵村山市!U59</f>
        <v>9.4</v>
      </c>
      <c r="MN25" s="97">
        <f>武蔵村山市!U60</f>
        <v>2.4</v>
      </c>
      <c r="MO25" s="97">
        <f>武蔵村山市!U61</f>
        <v>11.1</v>
      </c>
      <c r="MP25" s="97">
        <f>武蔵村山市!U62</f>
        <v>3.4</v>
      </c>
      <c r="MQ25" s="97">
        <f>武蔵村山市!U63</f>
        <v>0</v>
      </c>
      <c r="MR25" s="97" t="str">
        <f>武蔵村山市!U64</f>
        <v>-</v>
      </c>
      <c r="MS25" s="97">
        <f>武蔵村山市!U65</f>
        <v>8.9</v>
      </c>
      <c r="MT25" s="97">
        <f>武蔵村山市!U66</f>
        <v>0.3</v>
      </c>
      <c r="MU25" s="97">
        <f>武蔵村山市!U67</f>
        <v>8.9</v>
      </c>
      <c r="MV25" s="97">
        <f>武蔵村山市!U68</f>
        <v>4.8</v>
      </c>
      <c r="MW25" s="97">
        <f>武蔵村山市!U69</f>
        <v>4.0999999999999996</v>
      </c>
      <c r="MX25" s="97" t="str">
        <f>武蔵村山市!U70</f>
        <v>-</v>
      </c>
      <c r="MY25" s="97" t="str">
        <f>武蔵村山市!U71</f>
        <v>-</v>
      </c>
      <c r="MZ25" s="97">
        <f>武蔵村山市!U72</f>
        <v>100</v>
      </c>
      <c r="NA25" s="95">
        <f>武蔵村山市!Y49</f>
        <v>3288794</v>
      </c>
      <c r="NB25" s="95">
        <f>武蔵村山市!Y50</f>
        <v>1972585</v>
      </c>
      <c r="NC25" s="95">
        <f>武蔵村山市!Y51</f>
        <v>3278845</v>
      </c>
      <c r="ND25" s="95">
        <f>武蔵村山市!Y52</f>
        <v>1156247</v>
      </c>
      <c r="NE25" s="95">
        <f>武蔵村山市!Y53</f>
        <v>1056381</v>
      </c>
      <c r="NF25" s="95">
        <f>武蔵村山市!Y54</f>
        <v>99856</v>
      </c>
      <c r="NG25" s="95">
        <f>武蔵村山市!Y55</f>
        <v>10</v>
      </c>
      <c r="NH25" s="95">
        <f>武蔵村山市!Y56</f>
        <v>7723886</v>
      </c>
      <c r="NI25" s="95">
        <f>武蔵村山市!Y57</f>
        <v>2626205</v>
      </c>
      <c r="NJ25" s="95">
        <f>武蔵村山市!Y58</f>
        <v>117148</v>
      </c>
      <c r="NK25" s="95">
        <f>武蔵村山市!Y59</f>
        <v>1896353</v>
      </c>
      <c r="NL25" s="95">
        <f>武蔵村山市!Y60</f>
        <v>679210</v>
      </c>
      <c r="NM25" s="95">
        <f>武蔵村山市!Y61</f>
        <v>2603974</v>
      </c>
      <c r="NN25" s="95">
        <f>武蔵村山市!Y62</f>
        <v>956317</v>
      </c>
      <c r="NO25" s="95">
        <f>武蔵村山市!Y63</f>
        <v>112</v>
      </c>
      <c r="NP25" s="95" t="str">
        <f>武蔵村山市!Y64</f>
        <v>-</v>
      </c>
      <c r="NQ25" s="95">
        <f>武蔵村山市!Y65</f>
        <v>463190</v>
      </c>
      <c r="NR25" s="95">
        <f>武蔵村山市!Y66</f>
        <v>75688</v>
      </c>
      <c r="NS25" s="95">
        <f>武蔵村山市!Y67</f>
        <v>463190</v>
      </c>
      <c r="NT25" s="95">
        <f>武蔵村山市!Y68</f>
        <v>41367</v>
      </c>
      <c r="NU25" s="95">
        <f>武蔵村山市!Y69</f>
        <v>421823</v>
      </c>
      <c r="NV25" s="95" t="str">
        <f>武蔵村山市!Y70</f>
        <v>-</v>
      </c>
      <c r="NW25" s="95" t="str">
        <f>武蔵村山市!Y71</f>
        <v>-</v>
      </c>
      <c r="NX25" s="95">
        <f>武蔵村山市!Y72</f>
        <v>16387185</v>
      </c>
      <c r="NY25" s="95">
        <f>武蔵村山市!AG49</f>
        <v>3234504</v>
      </c>
      <c r="NZ25" s="95" t="str">
        <f>武蔵村山市!AG50</f>
        <v>-</v>
      </c>
      <c r="OA25" s="95">
        <f>武蔵村山市!AG51</f>
        <v>3278845</v>
      </c>
      <c r="OB25" s="95">
        <f>武蔵村山市!AG52</f>
        <v>1156247</v>
      </c>
      <c r="OC25" s="95">
        <f>武蔵村山市!AG53</f>
        <v>1056381</v>
      </c>
      <c r="OD25" s="95">
        <f>武蔵村山市!AG54</f>
        <v>99856</v>
      </c>
      <c r="OE25" s="95">
        <f>武蔵村山市!AG55</f>
        <v>10</v>
      </c>
      <c r="OF25" s="95">
        <f>武蔵村山市!AG56</f>
        <v>7669596</v>
      </c>
      <c r="OG25" s="95">
        <f>武蔵村山市!AG57</f>
        <v>2561375</v>
      </c>
      <c r="OH25" s="95">
        <f>武蔵村山市!AG58</f>
        <v>117148</v>
      </c>
      <c r="OI25" s="95">
        <f>武蔵村山市!AG59</f>
        <v>1523767</v>
      </c>
      <c r="OJ25" s="95">
        <f>武蔵村山市!AG60</f>
        <v>569574</v>
      </c>
      <c r="OK25" s="95">
        <f>武蔵村山市!AG61</f>
        <v>1718832</v>
      </c>
      <c r="OL25" s="95" t="str">
        <f>武蔵村山市!AG62</f>
        <v>-</v>
      </c>
      <c r="OM25" s="95" t="str">
        <f>武蔵村山市!AG63</f>
        <v>-</v>
      </c>
      <c r="ON25" s="114">
        <f>武蔵村山市!AG64</f>
        <v>0</v>
      </c>
      <c r="OO25" s="114">
        <f>武蔵村山市!AG65</f>
        <v>0</v>
      </c>
      <c r="OP25" s="114">
        <f>武蔵村山市!AG66</f>
        <v>0</v>
      </c>
      <c r="OQ25" s="114">
        <f>武蔵村山市!AG67</f>
        <v>0</v>
      </c>
      <c r="OR25" s="114">
        <f>武蔵村山市!AG68</f>
        <v>0</v>
      </c>
      <c r="OS25" s="114">
        <f>武蔵村山市!AG69</f>
        <v>0</v>
      </c>
      <c r="OT25" s="114">
        <f>武蔵村山市!AG70</f>
        <v>0</v>
      </c>
      <c r="OU25" s="114">
        <f>武蔵村山市!AG71</f>
        <v>0</v>
      </c>
      <c r="OV25" s="114">
        <f>武蔵村山市!AG70</f>
        <v>0</v>
      </c>
      <c r="OW25" s="97">
        <f>武蔵村山市!AQ49</f>
        <v>22.4</v>
      </c>
      <c r="OX25" s="97" t="str">
        <f>武蔵村山市!AQ50</f>
        <v>-</v>
      </c>
      <c r="OY25" s="97">
        <f>武蔵村山市!AQ51</f>
        <v>22.7</v>
      </c>
      <c r="OZ25" s="97">
        <f>武蔵村山市!AQ52</f>
        <v>8</v>
      </c>
      <c r="PA25" s="97">
        <f>武蔵村山市!AQ53</f>
        <v>7.3</v>
      </c>
      <c r="PB25" s="97">
        <f>武蔵村山市!AQ54</f>
        <v>0.7</v>
      </c>
      <c r="PC25" s="97">
        <f>武蔵村山市!AQ55</f>
        <v>0</v>
      </c>
      <c r="PD25" s="97">
        <f>武蔵村山市!AQ56</f>
        <v>53.1</v>
      </c>
      <c r="PE25" s="97">
        <f>武蔵村山市!AQ57</f>
        <v>17.7</v>
      </c>
      <c r="PF25" s="97">
        <f>武蔵村山市!AQ58</f>
        <v>0.8</v>
      </c>
      <c r="PG25" s="97">
        <f>武蔵村山市!AQ59</f>
        <v>10.5</v>
      </c>
      <c r="PH25" s="97">
        <f>武蔵村山市!AQ60</f>
        <v>3.9</v>
      </c>
      <c r="PI25" s="97">
        <f>武蔵村山市!AQ61</f>
        <v>11.9</v>
      </c>
      <c r="PJ25" s="97" t="str">
        <f>武蔵村山市!AQ62</f>
        <v>-</v>
      </c>
      <c r="PK25" s="97" t="str">
        <f>武蔵村山市!AQ63</f>
        <v>-</v>
      </c>
      <c r="PL25" s="113">
        <f>武蔵村山市!AQ64</f>
        <v>0</v>
      </c>
      <c r="PM25" s="113">
        <f>武蔵村山市!AQ65</f>
        <v>0</v>
      </c>
      <c r="PN25" s="113">
        <f>武蔵村山市!AQ66</f>
        <v>0</v>
      </c>
      <c r="PO25" s="113">
        <f>武蔵村山市!AQ67</f>
        <v>0</v>
      </c>
      <c r="PP25" s="113" t="str">
        <f>武蔵村山市!AQ68</f>
        <v>(</v>
      </c>
      <c r="PQ25" s="113">
        <f>武蔵村山市!AQ69</f>
        <v>0</v>
      </c>
      <c r="PR25" s="113">
        <f>武蔵村山市!AQ70</f>
        <v>0</v>
      </c>
      <c r="PS25" s="113">
        <f>武蔵村山市!AQ71</f>
        <v>0</v>
      </c>
      <c r="PT25" s="113">
        <f>武蔵村山市!AQ72</f>
        <v>0</v>
      </c>
      <c r="PU25" s="95">
        <f>武蔵村山市!AH66</f>
        <v>13590718</v>
      </c>
      <c r="PV25" s="97">
        <f>武蔵村山市!AK68</f>
        <v>94.1</v>
      </c>
      <c r="PW25" s="97">
        <f>武蔵村山市!AR68</f>
        <v>100.7</v>
      </c>
      <c r="PX25" s="95">
        <f>武蔵村山市!AH72</f>
        <v>17111697</v>
      </c>
      <c r="PY25" s="95">
        <f>武蔵村山市!BF50</f>
        <v>270464</v>
      </c>
      <c r="PZ25" s="95">
        <f>武蔵村山市!BF51</f>
        <v>2985866</v>
      </c>
      <c r="QA25" s="95">
        <f>武蔵村山市!BF52</f>
        <v>14872808</v>
      </c>
      <c r="QB25" s="95">
        <f>武蔵村山市!BF53</f>
        <v>1919638</v>
      </c>
      <c r="QC25" s="95">
        <f>武蔵村山市!BF54</f>
        <v>57619</v>
      </c>
      <c r="QD25" s="95">
        <f>武蔵村山市!BF55</f>
        <v>56812</v>
      </c>
      <c r="QE25" s="95">
        <f>武蔵村山市!BF56</f>
        <v>467984</v>
      </c>
      <c r="QF25" s="95">
        <f>武蔵村山市!BF57</f>
        <v>2750035</v>
      </c>
      <c r="QG25" s="95">
        <f>武蔵村山市!BF58</f>
        <v>944659</v>
      </c>
      <c r="QH25" s="95">
        <f>武蔵村山市!BF59</f>
        <v>3050228</v>
      </c>
      <c r="QI25" s="95" t="str">
        <f>武蔵村山市!BF60</f>
        <v>-</v>
      </c>
      <c r="QJ25" s="95">
        <f>武蔵村山市!BF61</f>
        <v>1214579</v>
      </c>
      <c r="QK25" s="95" t="str">
        <f>武蔵村山市!BF62</f>
        <v>-</v>
      </c>
      <c r="QL25" s="95" t="str">
        <f>武蔵村山市!BF63</f>
        <v>-</v>
      </c>
      <c r="QM25" s="95">
        <f>武蔵村山市!BF64</f>
        <v>28590692</v>
      </c>
      <c r="QN25" s="97">
        <f>武蔵村山市!BM50</f>
        <v>0.9</v>
      </c>
      <c r="QO25" s="97">
        <f>武蔵村山市!BM51</f>
        <v>10.4</v>
      </c>
      <c r="QP25" s="97">
        <f>武蔵村山市!BM52</f>
        <v>52</v>
      </c>
      <c r="QQ25" s="97">
        <f>武蔵村山市!BM53</f>
        <v>6.7</v>
      </c>
      <c r="QR25" s="97">
        <f>武蔵村山市!BM54</f>
        <v>0.2</v>
      </c>
      <c r="QS25" s="97">
        <f>武蔵村山市!BM55</f>
        <v>0.2</v>
      </c>
      <c r="QT25" s="97">
        <f>武蔵村山市!BM56</f>
        <v>1.6</v>
      </c>
      <c r="QU25" s="97">
        <f>武蔵村山市!BM57</f>
        <v>9.6</v>
      </c>
      <c r="QV25" s="97">
        <f>武蔵村山市!BM58</f>
        <v>3.3</v>
      </c>
      <c r="QW25" s="97">
        <f>武蔵村山市!BM59</f>
        <v>10.7</v>
      </c>
      <c r="QX25" s="97" t="str">
        <f>武蔵村山市!BM60</f>
        <v>-</v>
      </c>
      <c r="QY25" s="97">
        <f>武蔵村山市!BM61</f>
        <v>4.2</v>
      </c>
      <c r="QZ25" s="97" t="str">
        <f>武蔵村山市!BM62</f>
        <v>-</v>
      </c>
      <c r="RA25" s="97" t="str">
        <f>武蔵村山市!BM63</f>
        <v>-</v>
      </c>
      <c r="RB25" s="97">
        <f>武蔵村山市!BM64</f>
        <v>100</v>
      </c>
      <c r="RC25" s="95" t="str">
        <f>武蔵村山市!BQ50</f>
        <v>-</v>
      </c>
      <c r="RD25" s="95">
        <f>武蔵村山市!BQ51</f>
        <v>43357</v>
      </c>
      <c r="RE25" s="95">
        <f>武蔵村山市!BQ52</f>
        <v>25249</v>
      </c>
      <c r="RF25" s="95" t="str">
        <f>武蔵村山市!BQ53</f>
        <v>-</v>
      </c>
      <c r="RG25" s="95" t="str">
        <f>武蔵村山市!BQ54</f>
        <v>-</v>
      </c>
      <c r="RH25" s="95">
        <f>武蔵村山市!BQ55</f>
        <v>18382</v>
      </c>
      <c r="RI25" s="95">
        <f>武蔵村山市!BQ56</f>
        <v>268746</v>
      </c>
      <c r="RJ25" s="95">
        <f>武蔵村山市!BQ57</f>
        <v>1444824</v>
      </c>
      <c r="RK25" s="95">
        <f>武蔵村山市!BQ58</f>
        <v>14603</v>
      </c>
      <c r="RL25" s="95">
        <f>武蔵村山市!BQ59</f>
        <v>728783</v>
      </c>
      <c r="RM25" s="95" t="str">
        <f>武蔵村山市!BQ60</f>
        <v>-</v>
      </c>
      <c r="RN25" s="95" t="str">
        <f>武蔵村山市!BQ61</f>
        <v>-</v>
      </c>
      <c r="RO25" s="95" t="str">
        <f>武蔵村山市!BQ62</f>
        <v>-</v>
      </c>
      <c r="RP25" s="95" t="str">
        <f>武蔵村山市!BQ63</f>
        <v>-</v>
      </c>
      <c r="RQ25" s="95">
        <f>武蔵村山市!BQ64</f>
        <v>2543944</v>
      </c>
      <c r="RR25" s="95">
        <f>武蔵村山市!BZ50</f>
        <v>270464</v>
      </c>
      <c r="RS25" s="95">
        <f>武蔵村山市!BZ51</f>
        <v>2727583</v>
      </c>
      <c r="RT25" s="95">
        <f>武蔵村山市!BZ52</f>
        <v>6510366</v>
      </c>
      <c r="RU25" s="95">
        <f>武蔵村山市!BZ53</f>
        <v>1502166</v>
      </c>
      <c r="RV25" s="95">
        <f>武蔵村山市!BZ54</f>
        <v>33974</v>
      </c>
      <c r="RW25" s="95">
        <f>武蔵村山市!BZ55</f>
        <v>39222</v>
      </c>
      <c r="RX25" s="95">
        <f>武蔵村山市!BZ56</f>
        <v>227739</v>
      </c>
      <c r="RY25" s="95">
        <f>武蔵村山市!BZ57</f>
        <v>1147971</v>
      </c>
      <c r="RZ25" s="95">
        <f>武蔵村山市!BZ58</f>
        <v>467931</v>
      </c>
      <c r="SA25" s="95">
        <f>武蔵村山市!BZ59</f>
        <v>2303522</v>
      </c>
      <c r="SB25" s="95" t="str">
        <f>武蔵村山市!BZ60</f>
        <v>-</v>
      </c>
      <c r="SC25" s="95">
        <f>武蔵村山市!BZ61</f>
        <v>1156247</v>
      </c>
      <c r="SD25" s="95" t="str">
        <f>武蔵村山市!BZ62</f>
        <v>-</v>
      </c>
      <c r="SE25" s="95" t="str">
        <f>武蔵村山市!BZ63</f>
        <v>-</v>
      </c>
      <c r="SF25" s="95">
        <f>武蔵村山市!BZ64</f>
        <v>16387185</v>
      </c>
      <c r="SG25" s="95">
        <f>武蔵村山市!BF66</f>
        <v>3176002</v>
      </c>
      <c r="SH25" s="95">
        <f>武蔵村山市!BF67</f>
        <v>488691</v>
      </c>
      <c r="SI25" s="95">
        <f>武蔵村山市!BF68</f>
        <v>22671</v>
      </c>
      <c r="SJ25" s="95">
        <f>武蔵村山市!BF69</f>
        <v>8721</v>
      </c>
      <c r="SK25" s="95" t="str">
        <f>武蔵村山市!BF70</f>
        <v>-</v>
      </c>
      <c r="SL25" s="95">
        <f>武蔵村山市!BF71</f>
        <v>1005159</v>
      </c>
      <c r="SM25" s="95">
        <f>武蔵村山市!BF72</f>
        <v>1650760</v>
      </c>
      <c r="SN25" s="95">
        <f>武蔵村山市!BZ66</f>
        <v>446757</v>
      </c>
      <c r="SO25" s="95">
        <f>武蔵村山市!BZ67</f>
        <v>-174533</v>
      </c>
      <c r="SP25" s="95">
        <f>武蔵村山市!BZ68</f>
        <v>11052</v>
      </c>
      <c r="SQ25" s="95">
        <f>武蔵村山市!BZ69</f>
        <v>18770</v>
      </c>
      <c r="SR25" s="95">
        <f>武蔵村山市!BZ70</f>
        <v>85</v>
      </c>
      <c r="SS25" s="95">
        <f>武蔵村山市!BZ71</f>
        <v>118</v>
      </c>
      <c r="ST25" s="95">
        <f>武蔵村山市!BZ72</f>
        <v>304</v>
      </c>
      <c r="SU25" s="95">
        <f>武蔵村山市!CS48</f>
        <v>8792068</v>
      </c>
      <c r="SV25" s="95">
        <f>武蔵村山市!CS49</f>
        <v>10434362</v>
      </c>
      <c r="SW25" s="95">
        <f>武蔵村山市!CS50</f>
        <v>11200003</v>
      </c>
      <c r="SX25" s="95">
        <f>武蔵村山市!CS51</f>
        <v>13787598</v>
      </c>
      <c r="SY25" s="98">
        <f>武蔵村山市!CS52</f>
        <v>0.84</v>
      </c>
      <c r="SZ25" s="97">
        <f>武蔵村山市!CS53</f>
        <v>5.0999999999999996</v>
      </c>
      <c r="TA25" s="97">
        <f>武蔵村山市!CS54</f>
        <v>6.8</v>
      </c>
      <c r="TB25" s="97" t="str">
        <f>武蔵村山市!CS55</f>
        <v>-</v>
      </c>
      <c r="TC25" s="97" t="str">
        <f>武蔵村山市!CS56</f>
        <v>-</v>
      </c>
      <c r="TD25" s="97">
        <f>武蔵村山市!CS57</f>
        <v>-0.3</v>
      </c>
      <c r="TE25" s="97" t="str">
        <f>武蔵村山市!CS58</f>
        <v>-</v>
      </c>
      <c r="TF25" s="95">
        <f>武蔵村山市!CS59</f>
        <v>1152737</v>
      </c>
      <c r="TG25" s="95">
        <f>IF(武蔵村山市!CS60="-",0,武蔵村山市!CS60)</f>
        <v>0</v>
      </c>
      <c r="TH25" s="95">
        <f>武蔵村山市!CS61</f>
        <v>3069237</v>
      </c>
      <c r="TI25" s="95">
        <f>武蔵村山市!CS62</f>
        <v>14555253</v>
      </c>
      <c r="TJ25" s="95">
        <f>武蔵村山市!CS63</f>
        <v>3592504</v>
      </c>
      <c r="TK25" s="95" t="str">
        <f>武蔵村山市!CS64</f>
        <v>-</v>
      </c>
      <c r="TL25" s="95">
        <f>武蔵村山市!CS65</f>
        <v>3942372</v>
      </c>
      <c r="TM25" s="95" t="str">
        <f>武蔵村山市!CS66</f>
        <v>-</v>
      </c>
      <c r="TN25" s="95" t="str">
        <f>武蔵村山市!CS67</f>
        <v>-</v>
      </c>
      <c r="TO25" s="95">
        <f>武蔵村山市!CS68</f>
        <v>500498</v>
      </c>
      <c r="TP25" s="95">
        <f>武蔵村山市!DA48</f>
        <v>8734292</v>
      </c>
      <c r="TQ25" s="95">
        <f>武蔵村山市!DA49</f>
        <v>10453197</v>
      </c>
      <c r="TR25" s="95">
        <f>武蔵村山市!DA50</f>
        <v>11118962</v>
      </c>
      <c r="TS25" s="95">
        <f>武蔵村山市!DA51</f>
        <v>13648306</v>
      </c>
      <c r="TT25" s="97">
        <f>武蔵村山市!DA52</f>
        <v>0.83</v>
      </c>
      <c r="TU25" s="97">
        <f>武蔵村山市!DA53</f>
        <v>4.5999999999999996</v>
      </c>
      <c r="TV25" s="97">
        <f>武蔵村山市!DA54</f>
        <v>6.9</v>
      </c>
      <c r="TW25" s="97" t="str">
        <f>武蔵村山市!DA55</f>
        <v>-</v>
      </c>
      <c r="TX25" s="97" t="str">
        <f>武蔵村山市!DA56</f>
        <v>-</v>
      </c>
      <c r="TY25" s="97">
        <f>武蔵村山市!DA57</f>
        <v>-0.7</v>
      </c>
      <c r="TZ25" s="97" t="str">
        <f>武蔵村山市!DA58</f>
        <v>-</v>
      </c>
      <c r="UA25" s="95">
        <f>武蔵村山市!DA59</f>
        <v>688343</v>
      </c>
      <c r="UB25" s="95">
        <f>IF(武蔵村山市!DA60="-",0,武蔵村山市!DA60)</f>
        <v>0</v>
      </c>
      <c r="UC25" s="95">
        <f>武蔵村山市!DA61</f>
        <v>2887029</v>
      </c>
      <c r="UD25" s="95">
        <f>武蔵村山市!DA62</f>
        <v>14219333</v>
      </c>
      <c r="UE25" s="95">
        <f>武蔵村山市!DA63</f>
        <v>4432614</v>
      </c>
      <c r="UF25" s="95" t="str">
        <f>武蔵村山市!DA64</f>
        <v>-</v>
      </c>
      <c r="UG25" s="95">
        <f>武蔵村山市!DA65</f>
        <v>4173069</v>
      </c>
      <c r="UH25" s="95" t="str">
        <f>武蔵村山市!DA66</f>
        <v>-</v>
      </c>
      <c r="UI25" s="95" t="str">
        <f>武蔵村山市!DA67</f>
        <v>-</v>
      </c>
      <c r="UJ25" s="95">
        <f>武蔵村山市!DA68</f>
        <v>900456</v>
      </c>
      <c r="UK25" s="97">
        <f>武蔵村山市!CS69</f>
        <v>99.1</v>
      </c>
      <c r="UL25" s="97">
        <f>武蔵村山市!CS71</f>
        <v>98.6</v>
      </c>
      <c r="UM25" s="97">
        <f>武蔵村山市!CS72</f>
        <v>99.5</v>
      </c>
      <c r="UN25" s="97">
        <f>武蔵村山市!CW69</f>
        <v>97.3</v>
      </c>
      <c r="UO25" s="97">
        <f>武蔵村山市!CW71</f>
        <v>95.8</v>
      </c>
      <c r="UP25" s="97">
        <f>武蔵村山市!CW72</f>
        <v>98.4</v>
      </c>
      <c r="UQ25" s="97">
        <f>武蔵村山市!DA69</f>
        <v>99</v>
      </c>
      <c r="UR25" s="97">
        <f>武蔵村山市!DA71</f>
        <v>98.5</v>
      </c>
      <c r="US25" s="98">
        <f>武蔵村山市!DA72</f>
        <v>99.3</v>
      </c>
      <c r="UT25" s="97">
        <f>武蔵村山市!DE69</f>
        <v>96.8</v>
      </c>
      <c r="UU25" s="97">
        <f>武蔵村山市!DE71</f>
        <v>95.1</v>
      </c>
      <c r="UV25" s="97">
        <f>武蔵村山市!DE72</f>
        <v>97.9</v>
      </c>
      <c r="UW25" s="286" t="str">
        <f>武蔵村山市!M16</f>
        <v>-</v>
      </c>
      <c r="UX25" s="287" t="str">
        <f>武蔵村山市!U16</f>
        <v>-</v>
      </c>
      <c r="UY25" s="286" t="str">
        <f>武蔵村山市!Y16</f>
        <v>-</v>
      </c>
      <c r="UZ25" s="287" t="str">
        <f>武蔵村山市!AG16</f>
        <v>-</v>
      </c>
      <c r="VA25" s="286" t="str">
        <f>武蔵村山市!M17</f>
        <v>-</v>
      </c>
      <c r="VB25" s="287" t="str">
        <f>武蔵村山市!U17</f>
        <v>-</v>
      </c>
      <c r="VC25" s="286" t="str">
        <f>武蔵村山市!Y17</f>
        <v>-</v>
      </c>
      <c r="VD25" s="287" t="str">
        <f>武蔵村山市!AG17</f>
        <v>-</v>
      </c>
    </row>
    <row r="26" spans="1:576" s="95" customFormat="1" ht="11.25">
      <c r="A26" s="109" t="str">
        <f>多摩市!CK7</f>
        <v>多摩市</v>
      </c>
      <c r="B26" s="110" t="s">
        <v>247</v>
      </c>
      <c r="C26" s="111" t="str">
        <f t="shared" si="0"/>
        <v>=多摩市!ｃｓ51</v>
      </c>
      <c r="D26" s="95">
        <f>多摩市!AC2</f>
        <v>146631</v>
      </c>
      <c r="E26" s="95">
        <f>多摩市!AC3</f>
        <v>147648</v>
      </c>
      <c r="F26" s="125">
        <f t="shared" si="1"/>
        <v>-6.888003901170392E-3</v>
      </c>
      <c r="G26" s="98">
        <f>多摩市!AC5</f>
        <v>21.01</v>
      </c>
      <c r="H26" s="95">
        <f>多摩市!AC6</f>
        <v>6979</v>
      </c>
      <c r="I26" s="96">
        <f>多摩市!AP4</f>
        <v>148724</v>
      </c>
      <c r="J26" s="96">
        <f>多摩市!AP5</f>
        <v>148293</v>
      </c>
      <c r="K26" s="125">
        <f t="shared" si="2"/>
        <v>2.9064082593244223E-3</v>
      </c>
      <c r="L26" s="96">
        <f>多摩市!AX4</f>
        <v>146279</v>
      </c>
      <c r="M26" s="96">
        <f>多摩市!AX5</f>
        <v>145891</v>
      </c>
      <c r="N26" s="125">
        <f t="shared" si="3"/>
        <v>2.6595197784646807E-3</v>
      </c>
      <c r="O26" s="95">
        <f>多摩市!BJ6</f>
        <v>277</v>
      </c>
      <c r="P26" s="97">
        <f>多摩市!BJ7</f>
        <v>0.5</v>
      </c>
      <c r="Q26" s="95">
        <f>多摩市!BJ8</f>
        <v>8619</v>
      </c>
      <c r="R26" s="97">
        <f>多摩市!BJ9</f>
        <v>15.2</v>
      </c>
      <c r="S26" s="95">
        <f>多摩市!BJ10</f>
        <v>47656</v>
      </c>
      <c r="T26" s="97">
        <f>多摩市!BJ11</f>
        <v>84.3</v>
      </c>
      <c r="U26" s="95">
        <f>多摩市!BQ6</f>
        <v>280</v>
      </c>
      <c r="V26" s="97">
        <f>多摩市!BQ7</f>
        <v>0.5</v>
      </c>
      <c r="W26" s="95">
        <f>多摩市!BQ8</f>
        <v>9102</v>
      </c>
      <c r="X26" s="97">
        <f>多摩市!BQ9</f>
        <v>15.5</v>
      </c>
      <c r="Y26" s="95">
        <f>多摩市!BQ10</f>
        <v>49394</v>
      </c>
      <c r="Z26" s="97">
        <f>多摩市!BQ11</f>
        <v>84</v>
      </c>
      <c r="AA26" s="95" t="str">
        <f>多摩市!BZ5</f>
        <v>13</v>
      </c>
      <c r="AB26" s="95" t="str">
        <f>多摩市!BZ7</f>
        <v>東京都</v>
      </c>
      <c r="AC26" s="95" t="str">
        <f>多摩市!CK5</f>
        <v>2241</v>
      </c>
      <c r="AD26" s="95" t="str">
        <f>多摩市!CK7</f>
        <v>多摩市</v>
      </c>
      <c r="AE26" s="95" t="str">
        <f>多摩市!DB2</f>
        <v>Ⅲ－３</v>
      </c>
      <c r="AF26" s="99">
        <f>多摩市!DB5</f>
        <v>43505</v>
      </c>
      <c r="AG26" s="95">
        <f>多摩市!M11</f>
        <v>28629843</v>
      </c>
      <c r="AH26" s="97">
        <f>多摩市!U11</f>
        <v>50.4</v>
      </c>
      <c r="AI26" s="95">
        <f>多摩市!Y11</f>
        <v>26895662</v>
      </c>
      <c r="AJ26" s="97">
        <f>多摩市!AG11</f>
        <v>86.3</v>
      </c>
      <c r="AK26" s="95">
        <f>多摩市!M12</f>
        <v>249284</v>
      </c>
      <c r="AL26" s="97">
        <f>多摩市!U12</f>
        <v>0.4</v>
      </c>
      <c r="AM26" s="95">
        <f>多摩市!Y12</f>
        <v>249284</v>
      </c>
      <c r="AN26" s="97">
        <f>多摩市!AG12</f>
        <v>0.8</v>
      </c>
      <c r="AO26" s="95">
        <f>多摩市!M13</f>
        <v>45666</v>
      </c>
      <c r="AP26" s="97">
        <f>多摩市!U13</f>
        <v>0.1</v>
      </c>
      <c r="AQ26" s="95">
        <f>多摩市!Y13</f>
        <v>45666</v>
      </c>
      <c r="AR26" s="97">
        <f>多摩市!AG13</f>
        <v>0.1</v>
      </c>
      <c r="AS26" s="95">
        <f>多摩市!M14</f>
        <v>187847</v>
      </c>
      <c r="AT26" s="97">
        <f>多摩市!U14</f>
        <v>0.3</v>
      </c>
      <c r="AU26" s="95">
        <f>多摩市!Y14</f>
        <v>187847</v>
      </c>
      <c r="AV26" s="97">
        <f>多摩市!AG14</f>
        <v>0.6</v>
      </c>
      <c r="AW26" s="95">
        <f>多摩市!M15</f>
        <v>187782</v>
      </c>
      <c r="AX26" s="97">
        <f>多摩市!U15</f>
        <v>0.3</v>
      </c>
      <c r="AY26" s="95">
        <f>多摩市!Y15</f>
        <v>187782</v>
      </c>
      <c r="AZ26" s="97">
        <f>多摩市!AG15</f>
        <v>0.6</v>
      </c>
      <c r="BA26" s="95">
        <f>多摩市!M18</f>
        <v>3126755</v>
      </c>
      <c r="BB26" s="97">
        <f>多摩市!U18</f>
        <v>5.5</v>
      </c>
      <c r="BC26" s="95">
        <f>多摩市!Y18</f>
        <v>3126755</v>
      </c>
      <c r="BD26" s="97">
        <f>多摩市!AG18</f>
        <v>10</v>
      </c>
      <c r="BE26" s="95">
        <f>多摩市!M19</f>
        <v>32285</v>
      </c>
      <c r="BF26" s="97">
        <f>多摩市!U19</f>
        <v>0.1</v>
      </c>
      <c r="BG26" s="95">
        <f>多摩市!Y19</f>
        <v>32285</v>
      </c>
      <c r="BH26" s="97">
        <f>多摩市!AG19</f>
        <v>0.1</v>
      </c>
      <c r="BI26" s="95" t="str">
        <f>多摩市!M20</f>
        <v>-</v>
      </c>
      <c r="BJ26" s="97" t="str">
        <f>多摩市!U20</f>
        <v>-</v>
      </c>
      <c r="BK26" s="95" t="str">
        <f>多摩市!Y20</f>
        <v>-</v>
      </c>
      <c r="BL26" s="97" t="str">
        <f>多摩市!AG20</f>
        <v>-</v>
      </c>
      <c r="BM26" s="95">
        <f>多摩市!M21</f>
        <v>143717</v>
      </c>
      <c r="BN26" s="97">
        <f>多摩市!U21</f>
        <v>0.3</v>
      </c>
      <c r="BO26" s="95">
        <f>多摩市!Y21</f>
        <v>143717</v>
      </c>
      <c r="BP26" s="97">
        <f>多摩市!AG21</f>
        <v>0.5</v>
      </c>
      <c r="BQ26" s="95" t="str">
        <f>多摩市!M20</f>
        <v>-</v>
      </c>
      <c r="BR26" s="97" t="str">
        <f>多摩市!U20</f>
        <v>-</v>
      </c>
      <c r="BS26" s="95" t="str">
        <f>多摩市!Y20</f>
        <v>-</v>
      </c>
      <c r="BT26" s="97" t="str">
        <f>多摩市!AG20</f>
        <v>-</v>
      </c>
      <c r="BU26" s="95">
        <f>多摩市!M23</f>
        <v>96504</v>
      </c>
      <c r="BV26" s="97">
        <f>多摩市!U21</f>
        <v>0.3</v>
      </c>
      <c r="BW26" s="95">
        <f>多摩市!Y21</f>
        <v>143717</v>
      </c>
      <c r="BX26" s="97">
        <f>多摩市!AG21</f>
        <v>0.5</v>
      </c>
      <c r="BY26" s="95">
        <f>多摩市!M24</f>
        <v>65843</v>
      </c>
      <c r="BZ26" s="97">
        <f>多摩市!U24</f>
        <v>0.1</v>
      </c>
      <c r="CA26" s="95" t="str">
        <f>多摩市!Y24</f>
        <v>-</v>
      </c>
      <c r="CB26" s="97" t="str">
        <f>多摩市!AG24</f>
        <v>-</v>
      </c>
      <c r="CC26" s="95" t="str">
        <f>多摩市!M25</f>
        <v>-</v>
      </c>
      <c r="CD26" s="97" t="str">
        <f>多摩市!U25</f>
        <v>-</v>
      </c>
      <c r="CE26" s="95" t="str">
        <f>多摩市!Y25</f>
        <v>-</v>
      </c>
      <c r="CF26" s="97" t="str">
        <f>多摩市!AG25</f>
        <v>-</v>
      </c>
      <c r="CG26" s="95">
        <f>多摩市!M26</f>
        <v>65736</v>
      </c>
      <c r="CH26" s="97">
        <f>多摩市!U26</f>
        <v>0.1</v>
      </c>
      <c r="CI26" s="95" t="str">
        <f>多摩市!Y26</f>
        <v>-</v>
      </c>
      <c r="CJ26" s="97" t="str">
        <f>多摩市!AG26</f>
        <v>-</v>
      </c>
      <c r="CK26" s="95">
        <f>多摩市!M27</f>
        <v>107</v>
      </c>
      <c r="CL26" s="97">
        <f>多摩市!U27</f>
        <v>0</v>
      </c>
      <c r="CM26" s="95" t="str">
        <f>多摩市!Y27</f>
        <v>-</v>
      </c>
      <c r="CN26" s="97" t="str">
        <f>多摩市!AG27</f>
        <v>-</v>
      </c>
      <c r="CO26" s="95">
        <f>多摩市!M28</f>
        <v>32765526</v>
      </c>
      <c r="CP26" s="97">
        <f>多摩市!U28</f>
        <v>57.7</v>
      </c>
      <c r="CQ26" s="95">
        <f>多摩市!Y28</f>
        <v>30965502</v>
      </c>
      <c r="CR26" s="97">
        <f>多摩市!AG28</f>
        <v>99.4</v>
      </c>
      <c r="CS26" s="95">
        <f>多摩市!M29</f>
        <v>14440</v>
      </c>
      <c r="CT26" s="97">
        <f>多摩市!U29</f>
        <v>0</v>
      </c>
      <c r="CU26" s="95">
        <f>多摩市!Y29</f>
        <v>14440</v>
      </c>
      <c r="CV26" s="97">
        <f>多摩市!AG29</f>
        <v>0</v>
      </c>
      <c r="CW26" s="95">
        <f>多摩市!M30</f>
        <v>606049</v>
      </c>
      <c r="CX26" s="97">
        <f>多摩市!U30</f>
        <v>1.1000000000000001</v>
      </c>
      <c r="CY26" s="95" t="str">
        <f>多摩市!Y30</f>
        <v>-</v>
      </c>
      <c r="CZ26" s="97" t="str">
        <f>多摩市!AG30</f>
        <v>-</v>
      </c>
      <c r="DA26" s="95">
        <f>多摩市!M31</f>
        <v>343935</v>
      </c>
      <c r="DB26" s="97">
        <f>多摩市!U31</f>
        <v>0.6</v>
      </c>
      <c r="DC26" s="95">
        <f>多摩市!Y31</f>
        <v>83915</v>
      </c>
      <c r="DD26" s="97">
        <f>多摩市!AG31</f>
        <v>0.3</v>
      </c>
      <c r="DE26" s="95">
        <f>多摩市!M32</f>
        <v>662080</v>
      </c>
      <c r="DF26" s="97">
        <f>多摩市!U32</f>
        <v>1.2</v>
      </c>
      <c r="DG26" s="95" t="str">
        <f>多摩市!Y32</f>
        <v>-</v>
      </c>
      <c r="DH26" s="97" t="str">
        <f>多摩市!AG32</f>
        <v>-</v>
      </c>
      <c r="DI26" s="95">
        <f>多摩市!M33</f>
        <v>8434768</v>
      </c>
      <c r="DJ26" s="97">
        <f>多摩市!U33</f>
        <v>14.8</v>
      </c>
      <c r="DK26" s="95" t="str">
        <f>多摩市!Y33</f>
        <v>-</v>
      </c>
      <c r="DL26" s="97" t="str">
        <f>多摩市!AG33</f>
        <v>-</v>
      </c>
      <c r="DM26" s="95">
        <f>多摩市!M34</f>
        <v>25999</v>
      </c>
      <c r="DN26" s="97">
        <f>多摩市!U34</f>
        <v>0</v>
      </c>
      <c r="DO26" s="95">
        <f>多摩市!Y34</f>
        <v>25999</v>
      </c>
      <c r="DP26" s="97">
        <f>多摩市!AG34</f>
        <v>0.1</v>
      </c>
      <c r="DQ26" s="95">
        <f>多摩市!M35</f>
        <v>0</v>
      </c>
      <c r="DR26" s="97">
        <f>多摩市!U35</f>
        <v>0</v>
      </c>
      <c r="DS26" s="95">
        <f>多摩市!Y35</f>
        <v>0</v>
      </c>
      <c r="DT26" s="97">
        <f>多摩市!AG35</f>
        <v>0</v>
      </c>
      <c r="DU26" s="95">
        <f>多摩市!M36</f>
        <v>7034915</v>
      </c>
      <c r="DV26" s="97">
        <f>多摩市!U36</f>
        <v>12.4</v>
      </c>
      <c r="DW26" s="95" t="str">
        <f>多摩市!Y36</f>
        <v>-</v>
      </c>
      <c r="DX26" s="97" t="str">
        <f>多摩市!AG36</f>
        <v>-</v>
      </c>
      <c r="DY26" s="95">
        <f>多摩市!M37</f>
        <v>1490206</v>
      </c>
      <c r="DZ26" s="97">
        <f>多摩市!U37</f>
        <v>2.6</v>
      </c>
      <c r="EA26" s="95">
        <f>多摩市!Y37</f>
        <v>49940</v>
      </c>
      <c r="EB26" s="97">
        <f>多摩市!AG37</f>
        <v>0.2</v>
      </c>
      <c r="EC26" s="95">
        <f>多摩市!M38</f>
        <v>12295</v>
      </c>
      <c r="ED26" s="97">
        <f>多摩市!U38</f>
        <v>0</v>
      </c>
      <c r="EE26" s="95" t="str">
        <f>多摩市!Y38</f>
        <v>-</v>
      </c>
      <c r="EF26" s="97" t="str">
        <f>多摩市!AG38</f>
        <v>-</v>
      </c>
      <c r="EG26" s="95">
        <f>多摩市!M39</f>
        <v>1457253</v>
      </c>
      <c r="EH26" s="97">
        <f>多摩市!U39</f>
        <v>2.6</v>
      </c>
      <c r="EI26" s="95" t="str">
        <f>多摩市!Y39</f>
        <v>-</v>
      </c>
      <c r="EJ26" s="97" t="str">
        <f>多摩市!AG39</f>
        <v>-</v>
      </c>
      <c r="EK26" s="95">
        <f>多摩市!M40</f>
        <v>2088967</v>
      </c>
      <c r="EL26" s="97">
        <f>多摩市!U40</f>
        <v>3.7</v>
      </c>
      <c r="EM26" s="95" t="str">
        <f>多摩市!Y40</f>
        <v>-</v>
      </c>
      <c r="EN26" s="97" t="str">
        <f>多摩市!AG40</f>
        <v>-</v>
      </c>
      <c r="EO26" s="95">
        <f>多摩市!M41</f>
        <v>435352</v>
      </c>
      <c r="EP26" s="97">
        <f>多摩市!U41</f>
        <v>0.8</v>
      </c>
      <c r="EQ26" s="95">
        <f>多摩市!Y41</f>
        <v>10896</v>
      </c>
      <c r="ER26" s="97">
        <f>多摩市!AG41</f>
        <v>0</v>
      </c>
      <c r="ES26" s="95">
        <f>多摩市!M42</f>
        <v>1452300</v>
      </c>
      <c r="ET26" s="97">
        <f>多摩市!U42</f>
        <v>2.6</v>
      </c>
      <c r="EU26" s="95" t="str">
        <f>多摩市!Y42</f>
        <v>-</v>
      </c>
      <c r="EV26" s="97" t="str">
        <f>多摩市!AG42</f>
        <v>-</v>
      </c>
      <c r="EW26" s="95" t="str">
        <f>多摩市!M43</f>
        <v>-</v>
      </c>
      <c r="EX26" s="97" t="str">
        <f>多摩市!U43</f>
        <v>-</v>
      </c>
      <c r="EY26" s="95" t="str">
        <f>多摩市!Y43</f>
        <v>-</v>
      </c>
      <c r="EZ26" s="97" t="str">
        <f>多摩市!AG43</f>
        <v>-</v>
      </c>
      <c r="FA26" s="95" t="str">
        <f>多摩市!M44</f>
        <v>-</v>
      </c>
      <c r="FB26" s="97" t="str">
        <f>多摩市!U44</f>
        <v>-</v>
      </c>
      <c r="FC26" s="95" t="str">
        <f>多摩市!Y44</f>
        <v>-</v>
      </c>
      <c r="FD26" s="97" t="str">
        <f>多摩市!AG44</f>
        <v>-</v>
      </c>
      <c r="FE26" s="95">
        <f>多摩市!M45</f>
        <v>56824085</v>
      </c>
      <c r="FF26" s="97">
        <f>多摩市!U45</f>
        <v>100</v>
      </c>
      <c r="FG26" s="95">
        <f>多摩市!Y45</f>
        <v>31150692</v>
      </c>
      <c r="FH26" s="97">
        <f>多摩市!AG45</f>
        <v>100</v>
      </c>
      <c r="FI26" s="95">
        <f>多摩市!AW16</f>
        <v>26895662</v>
      </c>
      <c r="FJ26" s="97">
        <f>多摩市!BF16</f>
        <v>93.9</v>
      </c>
      <c r="FK26" s="95">
        <f>多摩市!BJ16</f>
        <v>203817</v>
      </c>
      <c r="FL26" s="95">
        <f>多摩市!AW17</f>
        <v>26895662</v>
      </c>
      <c r="FM26" s="97">
        <f>多摩市!BF17</f>
        <v>93.9</v>
      </c>
      <c r="FN26" s="95">
        <f>多摩市!BJ17</f>
        <v>203817</v>
      </c>
      <c r="FO26" s="95">
        <f>多摩市!AW18</f>
        <v>12157226</v>
      </c>
      <c r="FP26" s="97">
        <f>多摩市!BF18</f>
        <v>42.5</v>
      </c>
      <c r="FQ26" s="95">
        <f>多摩市!BJ18</f>
        <v>203817</v>
      </c>
      <c r="FR26" s="95">
        <f>多摩市!AW19</f>
        <v>263042</v>
      </c>
      <c r="FS26" s="97">
        <f>多摩市!BF19</f>
        <v>0.9</v>
      </c>
      <c r="FT26" s="95" t="str">
        <f>多摩市!BJ19</f>
        <v>-</v>
      </c>
      <c r="FU26" s="95">
        <f>多摩市!AW20</f>
        <v>10277718</v>
      </c>
      <c r="FV26" s="97">
        <f>多摩市!BF20</f>
        <v>35.9</v>
      </c>
      <c r="FW26" s="95" t="str">
        <f>多摩市!BJ20</f>
        <v>-</v>
      </c>
      <c r="FX26" s="95">
        <f>多摩市!AW21</f>
        <v>445111</v>
      </c>
      <c r="FY26" s="97">
        <f>多摩市!BF21</f>
        <v>1.6</v>
      </c>
      <c r="FZ26" s="95" t="str">
        <f>多摩市!BJ21</f>
        <v>-</v>
      </c>
      <c r="GA26" s="95">
        <f>多摩市!AW22</f>
        <v>1171355</v>
      </c>
      <c r="GB26" s="97">
        <f>多摩市!BF22</f>
        <v>4.0999999999999996</v>
      </c>
      <c r="GC26" s="95">
        <f>多摩市!BJ22</f>
        <v>203817</v>
      </c>
      <c r="GD26" s="95">
        <f>多摩市!AW23</f>
        <v>13837898</v>
      </c>
      <c r="GE26" s="97">
        <f>多摩市!BF23</f>
        <v>48.3</v>
      </c>
      <c r="GF26" s="95" t="str">
        <f>多摩市!BJ23</f>
        <v>-</v>
      </c>
      <c r="GG26" s="95">
        <f>多摩市!AW24</f>
        <v>13634521</v>
      </c>
      <c r="GH26" s="97">
        <f>多摩市!BF24</f>
        <v>47.6</v>
      </c>
      <c r="GI26" s="95" t="str">
        <f>多摩市!BJ24</f>
        <v>-</v>
      </c>
      <c r="GJ26" s="95">
        <f>多摩市!AW25</f>
        <v>113584</v>
      </c>
      <c r="GK26" s="97">
        <f>多摩市!BF25</f>
        <v>0.4</v>
      </c>
      <c r="GL26" s="95" t="str">
        <f>多摩市!BJ25</f>
        <v>-</v>
      </c>
      <c r="GM26" s="95">
        <f>多摩市!AW26</f>
        <v>786954</v>
      </c>
      <c r="GN26" s="97">
        <f>多摩市!BF26</f>
        <v>2.7</v>
      </c>
      <c r="GO26" s="95" t="str">
        <f>多摩市!BJ26</f>
        <v>-</v>
      </c>
      <c r="GP26" s="95" t="str">
        <f>多摩市!AW27</f>
        <v>-</v>
      </c>
      <c r="GQ26" s="97" t="str">
        <f>多摩市!BF27</f>
        <v>-</v>
      </c>
      <c r="GR26" s="95" t="str">
        <f>多摩市!BJ27</f>
        <v>-</v>
      </c>
      <c r="GS26" s="95" t="str">
        <f>多摩市!AW28</f>
        <v>-</v>
      </c>
      <c r="GT26" s="97" t="str">
        <f>多摩市!BF28</f>
        <v>-</v>
      </c>
      <c r="GU26" s="95" t="str">
        <f>多摩市!BJ28</f>
        <v>-</v>
      </c>
      <c r="GV26" s="95" t="str">
        <f>多摩市!AW29</f>
        <v>-</v>
      </c>
      <c r="GW26" s="97" t="str">
        <f>多摩市!BF29</f>
        <v>-</v>
      </c>
      <c r="GX26" s="95" t="str">
        <f>多摩市!BJ29</f>
        <v>-</v>
      </c>
      <c r="GY26" s="95">
        <f>多摩市!AW30</f>
        <v>1734181</v>
      </c>
      <c r="GZ26" s="97">
        <f>多摩市!BF30</f>
        <v>6.1</v>
      </c>
      <c r="HA26" s="95" t="str">
        <f>多摩市!BJ30</f>
        <v>-</v>
      </c>
      <c r="HB26" s="95">
        <f>多摩市!AW31</f>
        <v>1734181</v>
      </c>
      <c r="HC26" s="97">
        <f>多摩市!BF31</f>
        <v>6.1</v>
      </c>
      <c r="HD26" s="95" t="str">
        <f>多摩市!BJ31</f>
        <v>-</v>
      </c>
      <c r="HE26" s="95" t="str">
        <f>多摩市!AW32</f>
        <v>-</v>
      </c>
      <c r="HF26" s="97" t="str">
        <f>多摩市!BF32</f>
        <v>-</v>
      </c>
      <c r="HG26" s="95" t="str">
        <f>多摩市!BJ32</f>
        <v>-</v>
      </c>
      <c r="HH26" s="95" t="str">
        <f>多摩市!AW33</f>
        <v>-</v>
      </c>
      <c r="HI26" s="97" t="str">
        <f>多摩市!BF33</f>
        <v>-</v>
      </c>
      <c r="HJ26" s="95" t="str">
        <f>多摩市!BJ33</f>
        <v>-</v>
      </c>
      <c r="HK26" s="95">
        <f>多摩市!AW34</f>
        <v>1734181</v>
      </c>
      <c r="HL26" s="97">
        <f>多摩市!BF34</f>
        <v>6.1</v>
      </c>
      <c r="HM26" s="95" t="str">
        <f>多摩市!BJ34</f>
        <v>-</v>
      </c>
      <c r="HN26" s="95" t="str">
        <f>多摩市!AW35</f>
        <v>-</v>
      </c>
      <c r="HO26" s="97" t="str">
        <f>多摩市!BF35</f>
        <v>-</v>
      </c>
      <c r="HP26" s="95" t="str">
        <f>多摩市!BJ35</f>
        <v>-</v>
      </c>
      <c r="HQ26" s="95" t="str">
        <f>多摩市!AW36</f>
        <v>-</v>
      </c>
      <c r="HR26" s="97" t="str">
        <f>多摩市!BF36</f>
        <v>-</v>
      </c>
      <c r="HS26" s="95" t="str">
        <f>多摩市!BJ36</f>
        <v>-</v>
      </c>
      <c r="HT26" s="95" t="str">
        <f>多摩市!AW37</f>
        <v>-</v>
      </c>
      <c r="HU26" s="97" t="str">
        <f>多摩市!BF37</f>
        <v>-</v>
      </c>
      <c r="HV26" s="95" t="str">
        <f>多摩市!BJ37</f>
        <v>-</v>
      </c>
      <c r="HW26" s="95">
        <f>多摩市!AW38</f>
        <v>28629843</v>
      </c>
      <c r="HX26" s="97">
        <f>多摩市!BF38</f>
        <v>100</v>
      </c>
      <c r="HY26" s="95">
        <f>多摩市!BJ38</f>
        <v>203817</v>
      </c>
      <c r="HZ26" s="95" t="str">
        <f>多摩市!BV14</f>
        <v>×</v>
      </c>
      <c r="IA26" s="95" t="str">
        <f>多摩市!BV15</f>
        <v>×</v>
      </c>
      <c r="IB26" s="95" t="str">
        <f>多摩市!BV16</f>
        <v>×</v>
      </c>
      <c r="IC26" s="95" t="str">
        <f>多摩市!BV17</f>
        <v>×</v>
      </c>
      <c r="ID26" s="95" t="str">
        <f>多摩市!BV18</f>
        <v>×</v>
      </c>
      <c r="IE26" s="95" t="str">
        <f>多摩市!BV19</f>
        <v>×</v>
      </c>
      <c r="IF26" s="95" t="str">
        <f>多摩市!BV20</f>
        <v>×</v>
      </c>
      <c r="IG26" s="95" t="str">
        <f>多摩市!BV21</f>
        <v>×</v>
      </c>
      <c r="IH26" s="95" t="str">
        <f>多摩市!BV22</f>
        <v>×</v>
      </c>
      <c r="II26" s="95" t="str">
        <f>多摩市!BV23</f>
        <v>×</v>
      </c>
      <c r="IJ26" s="95" t="str">
        <f>多摩市!BV24</f>
        <v>○</v>
      </c>
      <c r="IK26" s="95" t="str">
        <f>多摩市!BV25</f>
        <v>○</v>
      </c>
      <c r="IL26" s="105">
        <f>多摩市!CO11</f>
        <v>56824085</v>
      </c>
      <c r="IM26" s="105">
        <f>多摩市!CY11</f>
        <v>54800263</v>
      </c>
      <c r="IN26" s="105">
        <f>多摩市!CO12</f>
        <v>55256158</v>
      </c>
      <c r="IO26" s="105">
        <f>多摩市!CY12</f>
        <v>52711296</v>
      </c>
      <c r="IP26" s="105">
        <f>多摩市!CO13</f>
        <v>1567927</v>
      </c>
      <c r="IQ26" s="105">
        <f>多摩市!CY13</f>
        <v>2088967</v>
      </c>
      <c r="IR26" s="105">
        <f>多摩市!CO14</f>
        <v>88081</v>
      </c>
      <c r="IS26" s="105">
        <f>多摩市!CY14</f>
        <v>199911</v>
      </c>
      <c r="IT26" s="105">
        <f>多摩市!CO15</f>
        <v>1479846</v>
      </c>
      <c r="IU26" s="105">
        <f>多摩市!CY15</f>
        <v>1889056</v>
      </c>
      <c r="IV26" s="105">
        <f>多摩市!CO16</f>
        <v>-409210</v>
      </c>
      <c r="IW26" s="105">
        <f>多摩市!CY16</f>
        <v>318712</v>
      </c>
      <c r="IX26" s="105">
        <f>多摩市!CO17</f>
        <v>1020092</v>
      </c>
      <c r="IY26" s="105">
        <f>多摩市!CY17</f>
        <v>1211252</v>
      </c>
      <c r="IZ26" s="105" t="str">
        <f>多摩市!CO18</f>
        <v>-</v>
      </c>
      <c r="JA26" s="105" t="str">
        <f>多摩市!CY18</f>
        <v>-</v>
      </c>
      <c r="JB26" s="105">
        <f>多摩市!CO19</f>
        <v>1021000</v>
      </c>
      <c r="JC26" s="105">
        <f>多摩市!CY19</f>
        <v>1169000</v>
      </c>
      <c r="JD26" s="105">
        <f>多摩市!CO20</f>
        <v>-410118</v>
      </c>
      <c r="JE26" s="105">
        <f>多摩市!CY20</f>
        <v>360964</v>
      </c>
      <c r="JF26" s="95">
        <f>多摩市!CO23</f>
        <v>770</v>
      </c>
      <c r="JG26" s="95">
        <f>多摩市!CT23</f>
        <v>2393160</v>
      </c>
      <c r="JH26" s="95">
        <f>多摩市!CZ23</f>
        <v>3108</v>
      </c>
      <c r="JI26" s="95" t="str">
        <f>多摩市!CO24</f>
        <v>-</v>
      </c>
      <c r="JJ26" s="95" t="str">
        <f>多摩市!CT24</f>
        <v>-</v>
      </c>
      <c r="JK26" s="95" t="str">
        <f>多摩市!CZ24</f>
        <v>-</v>
      </c>
      <c r="JL26" s="95">
        <f>多摩市!CO25</f>
        <v>43</v>
      </c>
      <c r="JM26" s="95">
        <f>多摩市!CT25</f>
        <v>153209</v>
      </c>
      <c r="JN26" s="95">
        <f>多摩市!CZ25</f>
        <v>3563</v>
      </c>
      <c r="JO26" s="95">
        <f>多摩市!CO26</f>
        <v>3</v>
      </c>
      <c r="JP26" s="95">
        <f>多摩市!CT26</f>
        <v>13629</v>
      </c>
      <c r="JQ26" s="95">
        <f>多摩市!CZ26</f>
        <v>4543</v>
      </c>
      <c r="JR26" s="95" t="str">
        <f>多摩市!CO27</f>
        <v>-</v>
      </c>
      <c r="JS26" s="95" t="str">
        <f>多摩市!CT27</f>
        <v>-</v>
      </c>
      <c r="JT26" s="95" t="str">
        <f>多摩市!CZ27</f>
        <v>-</v>
      </c>
      <c r="JU26" s="95">
        <f>多摩市!CO28</f>
        <v>760</v>
      </c>
      <c r="JV26" s="95">
        <f>多摩市!CT28</f>
        <v>2441328</v>
      </c>
      <c r="JW26" s="95">
        <f>多摩市!CZ28</f>
        <v>3212</v>
      </c>
      <c r="JX26" s="97">
        <f>多摩市!CO29</f>
        <v>100.6</v>
      </c>
      <c r="JY26" s="95" t="str">
        <f>多摩市!BV32</f>
        <v>○</v>
      </c>
      <c r="JZ26" s="95" t="str">
        <f>多摩市!BV33</f>
        <v>×</v>
      </c>
      <c r="KA26" s="95" t="str">
        <f>多摩市!BV34</f>
        <v>○</v>
      </c>
      <c r="KB26" s="95" t="str">
        <f>多摩市!BV35</f>
        <v>×</v>
      </c>
      <c r="KC26" s="95" t="str">
        <f>多摩市!BV36</f>
        <v>×</v>
      </c>
      <c r="KD26" s="95" t="str">
        <f>多摩市!BV37</f>
        <v>×</v>
      </c>
      <c r="KE26" s="95" t="str">
        <f>多摩市!BV38</f>
        <v>×</v>
      </c>
      <c r="KF26" s="95" t="str">
        <f>多摩市!CC32</f>
        <v>×</v>
      </c>
      <c r="KG26" s="95" t="str">
        <f>多摩市!CC33</f>
        <v>○</v>
      </c>
      <c r="KH26" s="95" t="str">
        <f>多摩市!CC34</f>
        <v>○</v>
      </c>
      <c r="KI26" s="95" t="str">
        <f>多摩市!CC35</f>
        <v>×</v>
      </c>
      <c r="KJ26" s="95" t="str">
        <f>多摩市!CC36</f>
        <v>×</v>
      </c>
      <c r="KK26" s="95" t="str">
        <f>多摩市!CC37</f>
        <v>×</v>
      </c>
      <c r="KL26" s="95" t="str">
        <f>多摩市!CC38</f>
        <v>○</v>
      </c>
      <c r="KM26" s="95">
        <f>多摩市!CO32</f>
        <v>1</v>
      </c>
      <c r="KN26" s="95" t="str">
        <f>多摩市!CT32</f>
        <v>29.04.01</v>
      </c>
      <c r="KO26" s="95">
        <f>多摩市!CZ32</f>
        <v>9506</v>
      </c>
      <c r="KP26" s="95">
        <f>多摩市!CO33</f>
        <v>2</v>
      </c>
      <c r="KQ26" s="95" t="str">
        <f>多摩市!CT33</f>
        <v>29.04.01</v>
      </c>
      <c r="KR26" s="95">
        <f>多摩市!CZ33</f>
        <v>8308</v>
      </c>
      <c r="KS26" s="95">
        <f>多摩市!CO34</f>
        <v>1</v>
      </c>
      <c r="KT26" s="95" t="str">
        <f>多摩市!CT34</f>
        <v>29.04.01</v>
      </c>
      <c r="KU26" s="95">
        <f>多摩市!CZ34</f>
        <v>7893</v>
      </c>
      <c r="KV26" s="95">
        <f>多摩市!CO35</f>
        <v>1</v>
      </c>
      <c r="KW26" s="95" t="str">
        <f>多摩市!CT35</f>
        <v>27.04.01</v>
      </c>
      <c r="KX26" s="95">
        <f>多摩市!CZ35</f>
        <v>5796</v>
      </c>
      <c r="KY26" s="95">
        <f>多摩市!CO36</f>
        <v>1</v>
      </c>
      <c r="KZ26" s="95" t="str">
        <f>多摩市!CT36</f>
        <v>27.04.01</v>
      </c>
      <c r="LA26" s="95">
        <f>多摩市!CZ36</f>
        <v>5291</v>
      </c>
      <c r="LB26" s="95">
        <f>多摩市!CO37</f>
        <v>24</v>
      </c>
      <c r="LC26" s="95" t="str">
        <f>多摩市!CT37</f>
        <v>27.04.01</v>
      </c>
      <c r="LD26" s="95">
        <f>多摩市!CZ37</f>
        <v>4945</v>
      </c>
      <c r="LE26" s="95">
        <f>多摩市!M49</f>
        <v>8165896</v>
      </c>
      <c r="LF26" s="95">
        <f>多摩市!M50</f>
        <v>5324793</v>
      </c>
      <c r="LG26" s="95">
        <f>多摩市!M51</f>
        <v>15214163</v>
      </c>
      <c r="LH26" s="95">
        <f>多摩市!M52</f>
        <v>1945048</v>
      </c>
      <c r="LI26" s="95">
        <f>多摩市!M53</f>
        <v>1808707</v>
      </c>
      <c r="LJ26" s="95">
        <f>多摩市!M54</f>
        <v>136341</v>
      </c>
      <c r="LK26" s="95" t="str">
        <f>多摩市!M55</f>
        <v>-</v>
      </c>
      <c r="LL26" s="95">
        <f>多摩市!M56</f>
        <v>25325107</v>
      </c>
      <c r="LM26" s="95">
        <f>多摩市!M57</f>
        <v>9327162</v>
      </c>
      <c r="LN26" s="95">
        <f>多摩市!M58</f>
        <v>322133</v>
      </c>
      <c r="LO26" s="95">
        <f>多摩市!M59</f>
        <v>6664488</v>
      </c>
      <c r="LP26" s="95">
        <f>多摩市!M60</f>
        <v>1121573</v>
      </c>
      <c r="LQ26" s="95">
        <f>多摩市!M61</f>
        <v>4670872</v>
      </c>
      <c r="LR26" s="95">
        <f>多摩市!M62</f>
        <v>4780326</v>
      </c>
      <c r="LS26" s="95" t="str">
        <f>多摩市!M63</f>
        <v>-</v>
      </c>
      <c r="LT26" s="95" t="str">
        <f>多摩市!M64</f>
        <v>-</v>
      </c>
      <c r="LU26" s="95">
        <f>多摩市!M65</f>
        <v>4166070</v>
      </c>
      <c r="LV26" s="95">
        <f>多摩市!M66</f>
        <v>97172</v>
      </c>
      <c r="LW26" s="95">
        <f>多摩市!M67</f>
        <v>4166070</v>
      </c>
      <c r="LX26" s="95">
        <f>多摩市!M68</f>
        <v>329225</v>
      </c>
      <c r="LY26" s="95">
        <f>多摩市!M69</f>
        <v>3798783</v>
      </c>
      <c r="LZ26" s="95" t="str">
        <f>多摩市!M70</f>
        <v>-</v>
      </c>
      <c r="MA26" s="95" t="str">
        <f>多摩市!M71</f>
        <v>-</v>
      </c>
      <c r="MB26" s="95">
        <f>多摩市!M72</f>
        <v>55256158</v>
      </c>
      <c r="MC26" s="97">
        <f>多摩市!U49</f>
        <v>14.8</v>
      </c>
      <c r="MD26" s="97">
        <f>多摩市!U50</f>
        <v>9.6</v>
      </c>
      <c r="ME26" s="97">
        <f>多摩市!U51</f>
        <v>27.5</v>
      </c>
      <c r="MF26" s="97">
        <f>多摩市!U52</f>
        <v>3.5</v>
      </c>
      <c r="MG26" s="97">
        <f>多摩市!U53</f>
        <v>3.3</v>
      </c>
      <c r="MH26" s="97">
        <f>多摩市!U54</f>
        <v>0.2</v>
      </c>
      <c r="MI26" s="97" t="str">
        <f>多摩市!U55</f>
        <v>-</v>
      </c>
      <c r="MJ26" s="97">
        <f>多摩市!U56</f>
        <v>45.8</v>
      </c>
      <c r="MK26" s="97">
        <f>多摩市!U57</f>
        <v>16.899999999999999</v>
      </c>
      <c r="ML26" s="97">
        <f>多摩市!U58</f>
        <v>0.6</v>
      </c>
      <c r="MM26" s="97">
        <f>多摩市!U59</f>
        <v>12.1</v>
      </c>
      <c r="MN26" s="97">
        <f>多摩市!U60</f>
        <v>2</v>
      </c>
      <c r="MO26" s="97">
        <f>多摩市!U61</f>
        <v>8.5</v>
      </c>
      <c r="MP26" s="97">
        <f>多摩市!U62</f>
        <v>8.6999999999999993</v>
      </c>
      <c r="MQ26" s="97" t="str">
        <f>多摩市!U63</f>
        <v>-</v>
      </c>
      <c r="MR26" s="97" t="str">
        <f>多摩市!U64</f>
        <v>-</v>
      </c>
      <c r="MS26" s="97">
        <f>多摩市!U65</f>
        <v>7.5</v>
      </c>
      <c r="MT26" s="97">
        <f>多摩市!U66</f>
        <v>0.2</v>
      </c>
      <c r="MU26" s="97">
        <f>多摩市!U67</f>
        <v>7.5</v>
      </c>
      <c r="MV26" s="97">
        <f>多摩市!U68</f>
        <v>0.6</v>
      </c>
      <c r="MW26" s="97">
        <f>多摩市!U69</f>
        <v>6.9</v>
      </c>
      <c r="MX26" s="97" t="str">
        <f>多摩市!U70</f>
        <v>-</v>
      </c>
      <c r="MY26" s="97" t="str">
        <f>多摩市!U71</f>
        <v>-</v>
      </c>
      <c r="MZ26" s="97">
        <f>多摩市!U72</f>
        <v>100</v>
      </c>
      <c r="NA26" s="95">
        <f>多摩市!Y49</f>
        <v>7579845</v>
      </c>
      <c r="NB26" s="95">
        <f>多摩市!Y50</f>
        <v>4835645</v>
      </c>
      <c r="NC26" s="95">
        <f>多摩市!Y51</f>
        <v>4176425</v>
      </c>
      <c r="ND26" s="95">
        <f>多摩市!Y52</f>
        <v>1837535</v>
      </c>
      <c r="NE26" s="95">
        <f>多摩市!Y53</f>
        <v>1712351</v>
      </c>
      <c r="NF26" s="95">
        <f>多摩市!Y54</f>
        <v>125184</v>
      </c>
      <c r="NG26" s="95" t="str">
        <f>多摩市!Y55</f>
        <v>-</v>
      </c>
      <c r="NH26" s="95">
        <f>多摩市!Y56</f>
        <v>13593805</v>
      </c>
      <c r="NI26" s="95">
        <f>多摩市!Y57</f>
        <v>7654751</v>
      </c>
      <c r="NJ26" s="95">
        <f>多摩市!Y58</f>
        <v>266596</v>
      </c>
      <c r="NK26" s="95">
        <f>多摩市!Y59</f>
        <v>4378961</v>
      </c>
      <c r="NL26" s="95">
        <f>多摩市!Y60</f>
        <v>743563</v>
      </c>
      <c r="NM26" s="95">
        <f>多摩市!Y61</f>
        <v>4104021</v>
      </c>
      <c r="NN26" s="95">
        <f>多摩市!Y62</f>
        <v>4772881</v>
      </c>
      <c r="NO26" s="95" t="str">
        <f>多摩市!Y63</f>
        <v>-</v>
      </c>
      <c r="NP26" s="95" t="str">
        <f>多摩市!Y64</f>
        <v>-</v>
      </c>
      <c r="NQ26" s="95">
        <f>多摩市!Y65</f>
        <v>1421329</v>
      </c>
      <c r="NR26" s="95">
        <f>多摩市!Y66</f>
        <v>97172</v>
      </c>
      <c r="NS26" s="95">
        <f>多摩市!Y67</f>
        <v>1421329</v>
      </c>
      <c r="NT26" s="95">
        <f>多摩市!Y68</f>
        <v>141862</v>
      </c>
      <c r="NU26" s="95">
        <f>多摩市!Y69</f>
        <v>1279003</v>
      </c>
      <c r="NV26" s="95" t="str">
        <f>多摩市!Y70</f>
        <v>-</v>
      </c>
      <c r="NW26" s="95" t="str">
        <f>多摩市!Y71</f>
        <v>-</v>
      </c>
      <c r="NX26" s="95">
        <f>多摩市!Y72</f>
        <v>36192344</v>
      </c>
      <c r="NY26" s="95">
        <f>多摩市!AG49</f>
        <v>7543295</v>
      </c>
      <c r="NZ26" s="95" t="str">
        <f>多摩市!AG50</f>
        <v>-</v>
      </c>
      <c r="OA26" s="95">
        <f>多摩市!AG51</f>
        <v>4176360</v>
      </c>
      <c r="OB26" s="95">
        <f>多摩市!AG52</f>
        <v>1837535</v>
      </c>
      <c r="OC26" s="95">
        <f>多摩市!AG53</f>
        <v>1712351</v>
      </c>
      <c r="OD26" s="95">
        <f>多摩市!AG54</f>
        <v>125184</v>
      </c>
      <c r="OE26" s="95" t="str">
        <f>多摩市!AG55</f>
        <v>-</v>
      </c>
      <c r="OF26" s="95">
        <f>多摩市!AG56</f>
        <v>13557190</v>
      </c>
      <c r="OG26" s="95">
        <f>多摩市!AG57</f>
        <v>6954751</v>
      </c>
      <c r="OH26" s="95">
        <f>多摩市!AG58</f>
        <v>266596</v>
      </c>
      <c r="OI26" s="95">
        <f>多摩市!AG59</f>
        <v>3954386</v>
      </c>
      <c r="OJ26" s="95">
        <f>多摩市!AG60</f>
        <v>726415</v>
      </c>
      <c r="OK26" s="95">
        <f>多摩市!AG61</f>
        <v>2987751</v>
      </c>
      <c r="OL26" s="95" t="str">
        <f>多摩市!AG62</f>
        <v>-</v>
      </c>
      <c r="OM26" s="95" t="str">
        <f>多摩市!AG63</f>
        <v>-</v>
      </c>
      <c r="ON26" s="114">
        <f>多摩市!AG64</f>
        <v>0</v>
      </c>
      <c r="OO26" s="114">
        <f>多摩市!AG65</f>
        <v>0</v>
      </c>
      <c r="OP26" s="114">
        <f>多摩市!AG66</f>
        <v>0</v>
      </c>
      <c r="OQ26" s="114">
        <f>多摩市!AG67</f>
        <v>0</v>
      </c>
      <c r="OR26" s="114">
        <f>多摩市!AG68</f>
        <v>0</v>
      </c>
      <c r="OS26" s="114">
        <f>多摩市!AG69</f>
        <v>0</v>
      </c>
      <c r="OT26" s="114">
        <f>多摩市!AG70</f>
        <v>0</v>
      </c>
      <c r="OU26" s="114">
        <f>多摩市!AG71</f>
        <v>0</v>
      </c>
      <c r="OV26" s="114">
        <f>多摩市!AG70</f>
        <v>0</v>
      </c>
      <c r="OW26" s="97">
        <f>多摩市!AQ49</f>
        <v>24.2</v>
      </c>
      <c r="OX26" s="97" t="str">
        <f>多摩市!AQ50</f>
        <v>-</v>
      </c>
      <c r="OY26" s="97">
        <f>多摩市!AQ51</f>
        <v>13.4</v>
      </c>
      <c r="OZ26" s="97">
        <f>多摩市!AQ52</f>
        <v>5.9</v>
      </c>
      <c r="PA26" s="97">
        <f>多摩市!AQ53</f>
        <v>5.5</v>
      </c>
      <c r="PB26" s="97">
        <f>多摩市!AQ54</f>
        <v>0.4</v>
      </c>
      <c r="PC26" s="97" t="str">
        <f>多摩市!AQ55</f>
        <v>-</v>
      </c>
      <c r="PD26" s="97">
        <f>多摩市!AQ56</f>
        <v>43.5</v>
      </c>
      <c r="PE26" s="97">
        <f>多摩市!AQ57</f>
        <v>22.3</v>
      </c>
      <c r="PF26" s="97">
        <f>多摩市!AQ58</f>
        <v>0.9</v>
      </c>
      <c r="PG26" s="97">
        <f>多摩市!AQ59</f>
        <v>12.7</v>
      </c>
      <c r="PH26" s="97">
        <f>多摩市!AQ60</f>
        <v>2.2999999999999998</v>
      </c>
      <c r="PI26" s="97">
        <f>多摩市!AQ61</f>
        <v>9.6</v>
      </c>
      <c r="PJ26" s="97" t="str">
        <f>多摩市!AQ62</f>
        <v>-</v>
      </c>
      <c r="PK26" s="97" t="str">
        <f>多摩市!AQ63</f>
        <v>-</v>
      </c>
      <c r="PL26" s="113">
        <f>多摩市!AQ64</f>
        <v>0</v>
      </c>
      <c r="PM26" s="113">
        <f>多摩市!AQ65</f>
        <v>0</v>
      </c>
      <c r="PN26" s="113">
        <f>多摩市!AQ66</f>
        <v>0</v>
      </c>
      <c r="PO26" s="113">
        <f>多摩市!AQ67</f>
        <v>0</v>
      </c>
      <c r="PP26" s="113" t="str">
        <f>多摩市!AQ68</f>
        <v>(</v>
      </c>
      <c r="PQ26" s="113">
        <f>多摩市!AQ69</f>
        <v>0</v>
      </c>
      <c r="PR26" s="113">
        <f>多摩市!AQ70</f>
        <v>0</v>
      </c>
      <c r="PS26" s="113">
        <f>多摩市!AQ71</f>
        <v>0</v>
      </c>
      <c r="PT26" s="113">
        <f>多摩市!AQ72</f>
        <v>0</v>
      </c>
      <c r="PU26" s="95">
        <f>多摩市!AH66</f>
        <v>27720674</v>
      </c>
      <c r="PV26" s="97">
        <f>多摩市!AK68</f>
        <v>89</v>
      </c>
      <c r="PW26" s="97">
        <f>多摩市!AR68</f>
        <v>89</v>
      </c>
      <c r="PX26" s="95">
        <f>多摩市!AH72</f>
        <v>37760271</v>
      </c>
      <c r="PY26" s="95">
        <f>多摩市!BF50</f>
        <v>382402</v>
      </c>
      <c r="PZ26" s="95">
        <f>多摩市!BF51</f>
        <v>9449193</v>
      </c>
      <c r="QA26" s="95">
        <f>多摩市!BF52</f>
        <v>26177904</v>
      </c>
      <c r="QB26" s="95">
        <f>多摩市!BF53</f>
        <v>4123538</v>
      </c>
      <c r="QC26" s="95">
        <f>多摩市!BF54</f>
        <v>258505</v>
      </c>
      <c r="QD26" s="95">
        <f>多摩市!BF55</f>
        <v>59057</v>
      </c>
      <c r="QE26" s="95">
        <f>多摩市!BF56</f>
        <v>308602</v>
      </c>
      <c r="QF26" s="95">
        <f>多摩市!BF57</f>
        <v>3556891</v>
      </c>
      <c r="QG26" s="95">
        <f>多摩市!BF58</f>
        <v>1849357</v>
      </c>
      <c r="QH26" s="95">
        <f>多摩市!BF59</f>
        <v>7145661</v>
      </c>
      <c r="QI26" s="95" t="str">
        <f>多摩市!BF60</f>
        <v>-</v>
      </c>
      <c r="QJ26" s="95">
        <f>多摩市!BF61</f>
        <v>1945048</v>
      </c>
      <c r="QK26" s="95" t="str">
        <f>多摩市!BF62</f>
        <v>-</v>
      </c>
      <c r="QL26" s="95" t="str">
        <f>多摩市!BF63</f>
        <v>-</v>
      </c>
      <c r="QM26" s="95">
        <f>多摩市!BF64</f>
        <v>55256158</v>
      </c>
      <c r="QN26" s="97">
        <f>多摩市!BM50</f>
        <v>0.7</v>
      </c>
      <c r="QO26" s="97">
        <f>多摩市!BM51</f>
        <v>17.100000000000001</v>
      </c>
      <c r="QP26" s="97">
        <f>多摩市!BM52</f>
        <v>47.4</v>
      </c>
      <c r="QQ26" s="97">
        <f>多摩市!BM53</f>
        <v>7.5</v>
      </c>
      <c r="QR26" s="97">
        <f>多摩市!BM54</f>
        <v>0.5</v>
      </c>
      <c r="QS26" s="97">
        <f>多摩市!BM55</f>
        <v>0.1</v>
      </c>
      <c r="QT26" s="97">
        <f>多摩市!BM56</f>
        <v>0.6</v>
      </c>
      <c r="QU26" s="97">
        <f>多摩市!BM57</f>
        <v>6.4</v>
      </c>
      <c r="QV26" s="97">
        <f>多摩市!BM58</f>
        <v>3.3</v>
      </c>
      <c r="QW26" s="97">
        <f>多摩市!BM59</f>
        <v>12.9</v>
      </c>
      <c r="QX26" s="97" t="str">
        <f>多摩市!BM60</f>
        <v>-</v>
      </c>
      <c r="QY26" s="97">
        <f>多摩市!BM61</f>
        <v>3.5</v>
      </c>
      <c r="QZ26" s="97" t="str">
        <f>多摩市!BM62</f>
        <v>-</v>
      </c>
      <c r="RA26" s="97" t="str">
        <f>多摩市!BM63</f>
        <v>-</v>
      </c>
      <c r="RB26" s="97">
        <f>多摩市!BM64</f>
        <v>100</v>
      </c>
      <c r="RC26" s="95" t="str">
        <f>多摩市!BQ50</f>
        <v>-</v>
      </c>
      <c r="RD26" s="95">
        <f>多摩市!BQ51</f>
        <v>591472</v>
      </c>
      <c r="RE26" s="95">
        <f>多摩市!BQ52</f>
        <v>440377</v>
      </c>
      <c r="RF26" s="95">
        <f>多摩市!BQ53</f>
        <v>512123</v>
      </c>
      <c r="RG26" s="95" t="str">
        <f>多摩市!BQ54</f>
        <v>-</v>
      </c>
      <c r="RH26" s="95" t="str">
        <f>多摩市!BQ55</f>
        <v>-</v>
      </c>
      <c r="RI26" s="95">
        <f>多摩市!BQ56</f>
        <v>8372</v>
      </c>
      <c r="RJ26" s="95">
        <f>多摩市!BQ57</f>
        <v>495321</v>
      </c>
      <c r="RK26" s="95">
        <f>多摩市!BQ58</f>
        <v>62637</v>
      </c>
      <c r="RL26" s="95">
        <f>多摩市!BQ59</f>
        <v>2055768</v>
      </c>
      <c r="RM26" s="95" t="str">
        <f>多摩市!BQ60</f>
        <v>-</v>
      </c>
      <c r="RN26" s="95" t="str">
        <f>多摩市!BQ61</f>
        <v>-</v>
      </c>
      <c r="RO26" s="95" t="str">
        <f>多摩市!BQ62</f>
        <v>-</v>
      </c>
      <c r="RP26" s="95" t="str">
        <f>多摩市!BQ63</f>
        <v>-</v>
      </c>
      <c r="RQ26" s="95">
        <f>多摩市!BQ64</f>
        <v>4166070</v>
      </c>
      <c r="RR26" s="95">
        <f>多摩市!BZ50</f>
        <v>381972</v>
      </c>
      <c r="RS26" s="95">
        <f>多摩市!BZ51</f>
        <v>8286394</v>
      </c>
      <c r="RT26" s="95">
        <f>多摩市!BZ52</f>
        <v>12281741</v>
      </c>
      <c r="RU26" s="95">
        <f>多摩市!BZ53</f>
        <v>2825594</v>
      </c>
      <c r="RV26" s="95">
        <f>多摩市!BZ54</f>
        <v>230653</v>
      </c>
      <c r="RW26" s="95">
        <f>多摩市!BZ55</f>
        <v>55743</v>
      </c>
      <c r="RX26" s="95">
        <f>多摩市!BZ56</f>
        <v>282859</v>
      </c>
      <c r="RY26" s="95">
        <f>多摩市!BZ57</f>
        <v>3288871</v>
      </c>
      <c r="RZ26" s="95">
        <f>多摩市!BZ58</f>
        <v>1348720</v>
      </c>
      <c r="SA26" s="95">
        <f>多摩市!BZ59</f>
        <v>5372262</v>
      </c>
      <c r="SB26" s="95" t="str">
        <f>多摩市!BZ60</f>
        <v>-</v>
      </c>
      <c r="SC26" s="95">
        <f>多摩市!BZ61</f>
        <v>1837535</v>
      </c>
      <c r="SD26" s="95" t="str">
        <f>多摩市!BZ62</f>
        <v>-</v>
      </c>
      <c r="SE26" s="95" t="str">
        <f>多摩市!BZ63</f>
        <v>-</v>
      </c>
      <c r="SF26" s="95">
        <f>多摩市!BZ64</f>
        <v>36192344</v>
      </c>
      <c r="SG26" s="95">
        <f>多摩市!BF66</f>
        <v>4909623</v>
      </c>
      <c r="SH26" s="95">
        <f>多摩市!BF67</f>
        <v>238751</v>
      </c>
      <c r="SI26" s="95" t="str">
        <f>多摩市!BF68</f>
        <v>-</v>
      </c>
      <c r="SJ26" s="95" t="str">
        <f>多摩市!BF69</f>
        <v>-</v>
      </c>
      <c r="SK26" s="95" t="str">
        <f>多摩市!BF70</f>
        <v>-</v>
      </c>
      <c r="SL26" s="95">
        <f>多摩市!BF71</f>
        <v>1807944</v>
      </c>
      <c r="SM26" s="95">
        <f>多摩市!BF72</f>
        <v>2862928</v>
      </c>
      <c r="SN26" s="95">
        <f>多摩市!BZ66</f>
        <v>482664</v>
      </c>
      <c r="SO26" s="95">
        <f>多摩市!BZ67</f>
        <v>-751538</v>
      </c>
      <c r="SP26" s="95">
        <f>多摩市!BZ68</f>
        <v>23375</v>
      </c>
      <c r="SQ26" s="95">
        <f>多摩市!BZ69</f>
        <v>35405</v>
      </c>
      <c r="SR26" s="95">
        <f>多摩市!BZ70</f>
        <v>85</v>
      </c>
      <c r="SS26" s="95">
        <f>多摩市!BZ71</f>
        <v>91</v>
      </c>
      <c r="ST26" s="95">
        <f>多摩市!BZ72</f>
        <v>300</v>
      </c>
      <c r="SU26" s="95">
        <f>多摩市!CS48</f>
        <v>23647054</v>
      </c>
      <c r="SV26" s="95">
        <f>多摩市!CS49</f>
        <v>20491603</v>
      </c>
      <c r="SW26" s="95">
        <f>多摩市!CS50</f>
        <v>30533213</v>
      </c>
      <c r="SX26" s="95">
        <f>多摩市!CS51</f>
        <v>30533213</v>
      </c>
      <c r="SY26" s="98">
        <f>多摩市!CS52</f>
        <v>1.1399999999999999</v>
      </c>
      <c r="SZ26" s="97">
        <f>多摩市!CS53</f>
        <v>4.8</v>
      </c>
      <c r="TA26" s="97">
        <f>多摩市!CS54</f>
        <v>4.9000000000000004</v>
      </c>
      <c r="TB26" s="97" t="str">
        <f>多摩市!CS55</f>
        <v>-</v>
      </c>
      <c r="TC26" s="97" t="str">
        <f>多摩市!CS56</f>
        <v>-</v>
      </c>
      <c r="TD26" s="97">
        <f>多摩市!CS57</f>
        <v>0.3</v>
      </c>
      <c r="TE26" s="97" t="str">
        <f>多摩市!CS58</f>
        <v>-</v>
      </c>
      <c r="TF26" s="95">
        <f>多摩市!CS59</f>
        <v>3562459</v>
      </c>
      <c r="TG26" s="95">
        <f>IF(多摩市!CS60="-",0,多摩市!CS60)</f>
        <v>0</v>
      </c>
      <c r="TH26" s="95">
        <f>多摩市!CS61</f>
        <v>13019511</v>
      </c>
      <c r="TI26" s="95">
        <f>多摩市!CS62</f>
        <v>15358403</v>
      </c>
      <c r="TJ26" s="95">
        <f>多摩市!CS63</f>
        <v>2546153</v>
      </c>
      <c r="TK26" s="95" t="str">
        <f>多摩市!CS64</f>
        <v>-</v>
      </c>
      <c r="TL26" s="95">
        <f>多摩市!CS65</f>
        <v>9300207</v>
      </c>
      <c r="TM26" s="95" t="str">
        <f>多摩市!CS66</f>
        <v>-</v>
      </c>
      <c r="TN26" s="95">
        <f>多摩市!CS67</f>
        <v>20000</v>
      </c>
      <c r="TO26" s="95" t="str">
        <f>多摩市!CS68</f>
        <v>-</v>
      </c>
      <c r="TP26" s="95">
        <f>多摩市!DA48</f>
        <v>23625699</v>
      </c>
      <c r="TQ26" s="95">
        <f>多摩市!DA49</f>
        <v>20829767</v>
      </c>
      <c r="TR26" s="95">
        <f>多摩市!DA50</f>
        <v>30595001</v>
      </c>
      <c r="TS26" s="95">
        <f>多摩市!DA51</f>
        <v>30595001</v>
      </c>
      <c r="TT26" s="97">
        <f>多摩市!DA52</f>
        <v>1.1100000000000001</v>
      </c>
      <c r="TU26" s="97">
        <f>多摩市!DA53</f>
        <v>6.2</v>
      </c>
      <c r="TV26" s="97">
        <f>多摩市!DA54</f>
        <v>5.5</v>
      </c>
      <c r="TW26" s="97" t="str">
        <f>多摩市!DA55</f>
        <v>-</v>
      </c>
      <c r="TX26" s="97" t="str">
        <f>多摩市!DA56</f>
        <v>-</v>
      </c>
      <c r="TY26" s="97">
        <f>多摩市!DA57</f>
        <v>0</v>
      </c>
      <c r="TZ26" s="97" t="str">
        <f>多摩市!DA58</f>
        <v>-</v>
      </c>
      <c r="UA26" s="95">
        <f>多摩市!DA59</f>
        <v>3563367</v>
      </c>
      <c r="UB26" s="95">
        <f>IF(多摩市!DA60="-",0,多摩市!DA60)</f>
        <v>0</v>
      </c>
      <c r="UC26" s="95">
        <f>多摩市!DA61</f>
        <v>9663107</v>
      </c>
      <c r="UD26" s="95">
        <f>多摩市!DA62</f>
        <v>15714810</v>
      </c>
      <c r="UE26" s="95">
        <f>多摩市!DA63</f>
        <v>2985262</v>
      </c>
      <c r="UF26" s="95" t="str">
        <f>多摩市!DA64</f>
        <v>-</v>
      </c>
      <c r="UG26" s="95">
        <f>多摩市!DA65</f>
        <v>7640461</v>
      </c>
      <c r="UH26" s="95" t="str">
        <f>多摩市!DA66</f>
        <v>-</v>
      </c>
      <c r="UI26" s="95">
        <f>多摩市!DA67</f>
        <v>20000</v>
      </c>
      <c r="UJ26" s="95" t="str">
        <f>多摩市!DA68</f>
        <v>-</v>
      </c>
      <c r="UK26" s="97">
        <f>多摩市!CS69</f>
        <v>99.4</v>
      </c>
      <c r="UL26" s="97">
        <f>多摩市!CS71</f>
        <v>99</v>
      </c>
      <c r="UM26" s="97">
        <f>多摩市!CS72</f>
        <v>99.7</v>
      </c>
      <c r="UN26" s="97">
        <f>多摩市!CW69</f>
        <v>98.3</v>
      </c>
      <c r="UO26" s="97">
        <f>多摩市!CW71</f>
        <v>97.1</v>
      </c>
      <c r="UP26" s="97">
        <f>多摩市!CW72</f>
        <v>99.2</v>
      </c>
      <c r="UQ26" s="97">
        <f>多摩市!DA69</f>
        <v>99.2</v>
      </c>
      <c r="UR26" s="97">
        <f>多摩市!DA71</f>
        <v>98.8</v>
      </c>
      <c r="US26" s="98">
        <f>多摩市!DA72</f>
        <v>99.6</v>
      </c>
      <c r="UT26" s="97">
        <f>多摩市!DE69</f>
        <v>98</v>
      </c>
      <c r="UU26" s="97">
        <f>多摩市!DE71</f>
        <v>96.9</v>
      </c>
      <c r="UV26" s="97">
        <f>多摩市!DE72</f>
        <v>98.8</v>
      </c>
      <c r="UW26" s="286" t="str">
        <f>多摩市!M16</f>
        <v>-</v>
      </c>
      <c r="UX26" s="287" t="str">
        <f>多摩市!U16</f>
        <v>-</v>
      </c>
      <c r="UY26" s="286" t="str">
        <f>多摩市!Y16</f>
        <v>-</v>
      </c>
      <c r="UZ26" s="287" t="str">
        <f>多摩市!AG16</f>
        <v>-</v>
      </c>
      <c r="VA26" s="286" t="str">
        <f>多摩市!M17</f>
        <v>-</v>
      </c>
      <c r="VB26" s="287" t="str">
        <f>多摩市!U17</f>
        <v>-</v>
      </c>
      <c r="VC26" s="286" t="str">
        <f>多摩市!Y17</f>
        <v>-</v>
      </c>
      <c r="VD26" s="287" t="str">
        <f>多摩市!AG17</f>
        <v>-</v>
      </c>
    </row>
    <row r="27" spans="1:576" s="95" customFormat="1" ht="11.25">
      <c r="A27" s="109" t="str">
        <f>稲城市!CK7</f>
        <v>稲城市</v>
      </c>
      <c r="B27" s="110" t="s">
        <v>248</v>
      </c>
      <c r="C27" s="111" t="str">
        <f t="shared" si="0"/>
        <v>=稲城市!ｃｓ51</v>
      </c>
      <c r="D27" s="95">
        <f>稲城市!AC2</f>
        <v>87636</v>
      </c>
      <c r="E27" s="95">
        <f>稲城市!AC3</f>
        <v>84835</v>
      </c>
      <c r="F27" s="125">
        <f t="shared" si="1"/>
        <v>3.3017033064183465E-2</v>
      </c>
      <c r="G27" s="98">
        <f>稲城市!AC5</f>
        <v>17.97</v>
      </c>
      <c r="H27" s="95">
        <f>稲城市!AC6</f>
        <v>4877</v>
      </c>
      <c r="I27" s="96">
        <f>稲城市!AP4</f>
        <v>89915</v>
      </c>
      <c r="J27" s="96">
        <f>稲城市!AP5</f>
        <v>89089</v>
      </c>
      <c r="K27" s="125">
        <f t="shared" si="2"/>
        <v>9.271627249155312E-3</v>
      </c>
      <c r="L27" s="96">
        <f>稲城市!AX4</f>
        <v>88684</v>
      </c>
      <c r="M27" s="96">
        <f>稲城市!AX5</f>
        <v>87906</v>
      </c>
      <c r="N27" s="125">
        <f t="shared" si="3"/>
        <v>8.85036288762997E-3</v>
      </c>
      <c r="O27" s="95">
        <f>稲城市!BJ6</f>
        <v>483</v>
      </c>
      <c r="P27" s="97">
        <f>稲城市!BJ7</f>
        <v>1.3</v>
      </c>
      <c r="Q27" s="95">
        <f>稲城市!BJ8</f>
        <v>7363</v>
      </c>
      <c r="R27" s="97">
        <f>稲城市!BJ9</f>
        <v>19.600000000000001</v>
      </c>
      <c r="S27" s="95">
        <f>稲城市!BJ10</f>
        <v>29788</v>
      </c>
      <c r="T27" s="97">
        <f>稲城市!BJ11</f>
        <v>79.2</v>
      </c>
      <c r="U27" s="95">
        <f>稲城市!BQ6</f>
        <v>485</v>
      </c>
      <c r="V27" s="97">
        <f>稲城市!BQ7</f>
        <v>1.4</v>
      </c>
      <c r="W27" s="95">
        <f>稲城市!BQ8</f>
        <v>7265</v>
      </c>
      <c r="X27" s="97">
        <f>稲城市!BQ9</f>
        <v>20.5</v>
      </c>
      <c r="Y27" s="95">
        <f>稲城市!BQ10</f>
        <v>27674</v>
      </c>
      <c r="Z27" s="97">
        <f>稲城市!BQ11</f>
        <v>78.099999999999994</v>
      </c>
      <c r="AA27" s="95" t="str">
        <f>稲城市!BZ5</f>
        <v>13</v>
      </c>
      <c r="AB27" s="95" t="str">
        <f>稲城市!BZ7</f>
        <v>東京都</v>
      </c>
      <c r="AC27" s="95" t="str">
        <f>稲城市!CK5</f>
        <v>2250</v>
      </c>
      <c r="AD27" s="95" t="str">
        <f>稲城市!CK7</f>
        <v>稲城市</v>
      </c>
      <c r="AE27" s="95" t="str">
        <f>稲城市!DB2</f>
        <v>Ⅱ－３</v>
      </c>
      <c r="AF27" s="99">
        <f>稲城市!DB5</f>
        <v>43505</v>
      </c>
      <c r="AG27" s="95">
        <f>稲城市!M11</f>
        <v>15131414</v>
      </c>
      <c r="AH27" s="97">
        <f>稲城市!U11</f>
        <v>47.1</v>
      </c>
      <c r="AI27" s="95">
        <f>稲城市!Y11</f>
        <v>13913394</v>
      </c>
      <c r="AJ27" s="97">
        <f>稲城市!AG11</f>
        <v>81.099999999999994</v>
      </c>
      <c r="AK27" s="95">
        <f>稲城市!M12</f>
        <v>148204</v>
      </c>
      <c r="AL27" s="97">
        <f>稲城市!U12</f>
        <v>0.5</v>
      </c>
      <c r="AM27" s="95">
        <f>稲城市!Y12</f>
        <v>148204</v>
      </c>
      <c r="AN27" s="97">
        <f>稲城市!AG12</f>
        <v>0.9</v>
      </c>
      <c r="AO27" s="95">
        <f>稲城市!M13</f>
        <v>28990</v>
      </c>
      <c r="AP27" s="97">
        <f>稲城市!U13</f>
        <v>0.1</v>
      </c>
      <c r="AQ27" s="95">
        <f>稲城市!Y13</f>
        <v>28990</v>
      </c>
      <c r="AR27" s="97">
        <f>稲城市!AG13</f>
        <v>0.2</v>
      </c>
      <c r="AS27" s="95">
        <f>稲城市!M14</f>
        <v>119370</v>
      </c>
      <c r="AT27" s="97">
        <f>稲城市!U14</f>
        <v>0.4</v>
      </c>
      <c r="AU27" s="95">
        <f>稲城市!Y14</f>
        <v>119370</v>
      </c>
      <c r="AV27" s="97">
        <f>稲城市!AG14</f>
        <v>0.7</v>
      </c>
      <c r="AW27" s="95">
        <f>稲城市!M15</f>
        <v>119572</v>
      </c>
      <c r="AX27" s="97">
        <f>稲城市!U15</f>
        <v>0.4</v>
      </c>
      <c r="AY27" s="95">
        <f>稲城市!Y15</f>
        <v>119572</v>
      </c>
      <c r="AZ27" s="97">
        <f>稲城市!AG15</f>
        <v>0.7</v>
      </c>
      <c r="BA27" s="95">
        <f>稲城市!M18</f>
        <v>1721941</v>
      </c>
      <c r="BB27" s="97">
        <f>稲城市!U18</f>
        <v>5.4</v>
      </c>
      <c r="BC27" s="95">
        <f>稲城市!Y18</f>
        <v>1721941</v>
      </c>
      <c r="BD27" s="97">
        <f>稲城市!AG18</f>
        <v>10</v>
      </c>
      <c r="BE27" s="95">
        <f>稲城市!M19</f>
        <v>78421</v>
      </c>
      <c r="BF27" s="97">
        <f>稲城市!U19</f>
        <v>0.2</v>
      </c>
      <c r="BG27" s="95">
        <f>稲城市!Y19</f>
        <v>78421</v>
      </c>
      <c r="BH27" s="97">
        <f>稲城市!AG19</f>
        <v>0.5</v>
      </c>
      <c r="BI27" s="95" t="str">
        <f>稲城市!M20</f>
        <v>-</v>
      </c>
      <c r="BJ27" s="97" t="str">
        <f>稲城市!U20</f>
        <v>-</v>
      </c>
      <c r="BK27" s="95" t="str">
        <f>稲城市!Y20</f>
        <v>-</v>
      </c>
      <c r="BL27" s="97" t="str">
        <f>稲城市!AG20</f>
        <v>-</v>
      </c>
      <c r="BM27" s="95">
        <f>稲城市!M21</f>
        <v>85258</v>
      </c>
      <c r="BN27" s="97">
        <f>稲城市!U21</f>
        <v>0.3</v>
      </c>
      <c r="BO27" s="95">
        <f>稲城市!Y21</f>
        <v>85258</v>
      </c>
      <c r="BP27" s="97">
        <f>稲城市!AG21</f>
        <v>0.5</v>
      </c>
      <c r="BQ27" s="95" t="str">
        <f>稲城市!M20</f>
        <v>-</v>
      </c>
      <c r="BR27" s="97" t="str">
        <f>稲城市!U20</f>
        <v>-</v>
      </c>
      <c r="BS27" s="95" t="str">
        <f>稲城市!Y20</f>
        <v>-</v>
      </c>
      <c r="BT27" s="97" t="str">
        <f>稲城市!AG20</f>
        <v>-</v>
      </c>
      <c r="BU27" s="95">
        <f>稲城市!M23</f>
        <v>74212</v>
      </c>
      <c r="BV27" s="97">
        <f>稲城市!U21</f>
        <v>0.3</v>
      </c>
      <c r="BW27" s="95">
        <f>稲城市!Y21</f>
        <v>85258</v>
      </c>
      <c r="BX27" s="97">
        <f>稲城市!AG21</f>
        <v>0.5</v>
      </c>
      <c r="BY27" s="95">
        <f>稲城市!M24</f>
        <v>727259</v>
      </c>
      <c r="BZ27" s="97">
        <f>稲城市!U24</f>
        <v>2.2999999999999998</v>
      </c>
      <c r="CA27" s="95">
        <f>稲城市!Y24</f>
        <v>521447</v>
      </c>
      <c r="CB27" s="97">
        <f>稲城市!AG24</f>
        <v>3</v>
      </c>
      <c r="CC27" s="95">
        <f>稲城市!M25</f>
        <v>521447</v>
      </c>
      <c r="CD27" s="97">
        <f>稲城市!U25</f>
        <v>1.6</v>
      </c>
      <c r="CE27" s="95">
        <f>稲城市!Y25</f>
        <v>521447</v>
      </c>
      <c r="CF27" s="97">
        <f>稲城市!AG25</f>
        <v>3</v>
      </c>
      <c r="CG27" s="95">
        <f>稲城市!M26</f>
        <v>205750</v>
      </c>
      <c r="CH27" s="97">
        <f>稲城市!U26</f>
        <v>0.6</v>
      </c>
      <c r="CI27" s="95" t="str">
        <f>稲城市!Y26</f>
        <v>-</v>
      </c>
      <c r="CJ27" s="97" t="str">
        <f>稲城市!AG26</f>
        <v>-</v>
      </c>
      <c r="CK27" s="95">
        <f>稲城市!M27</f>
        <v>62</v>
      </c>
      <c r="CL27" s="97">
        <f>稲城市!U27</f>
        <v>0</v>
      </c>
      <c r="CM27" s="95" t="str">
        <f>稲城市!Y27</f>
        <v>-</v>
      </c>
      <c r="CN27" s="97" t="str">
        <f>稲城市!AG27</f>
        <v>-</v>
      </c>
      <c r="CO27" s="95">
        <f>稲城市!M28</f>
        <v>18234641</v>
      </c>
      <c r="CP27" s="97">
        <f>稲城市!U28</f>
        <v>56.7</v>
      </c>
      <c r="CQ27" s="95">
        <f>稲城市!Y28</f>
        <v>16810809</v>
      </c>
      <c r="CR27" s="97">
        <f>稲城市!AG28</f>
        <v>98</v>
      </c>
      <c r="CS27" s="95">
        <f>稲城市!M29</f>
        <v>8885</v>
      </c>
      <c r="CT27" s="97">
        <f>稲城市!U29</f>
        <v>0</v>
      </c>
      <c r="CU27" s="95">
        <f>稲城市!Y29</f>
        <v>8885</v>
      </c>
      <c r="CV27" s="97">
        <f>稲城市!AG29</f>
        <v>0.1</v>
      </c>
      <c r="CW27" s="95">
        <f>稲城市!M30</f>
        <v>382460</v>
      </c>
      <c r="CX27" s="97">
        <f>稲城市!U30</f>
        <v>1.2</v>
      </c>
      <c r="CY27" s="95" t="str">
        <f>稲城市!Y30</f>
        <v>-</v>
      </c>
      <c r="CZ27" s="97" t="str">
        <f>稲城市!AG30</f>
        <v>-</v>
      </c>
      <c r="DA27" s="95">
        <f>稲城市!M31</f>
        <v>356304</v>
      </c>
      <c r="DB27" s="97">
        <f>稲城市!U31</f>
        <v>1.1000000000000001</v>
      </c>
      <c r="DC27" s="95">
        <f>稲城市!Y31</f>
        <v>76301</v>
      </c>
      <c r="DD27" s="97">
        <f>稲城市!AG31</f>
        <v>0.4</v>
      </c>
      <c r="DE27" s="95">
        <f>稲城市!M32</f>
        <v>329595</v>
      </c>
      <c r="DF27" s="97">
        <f>稲城市!U32</f>
        <v>1</v>
      </c>
      <c r="DG27" s="95" t="str">
        <f>稲城市!Y32</f>
        <v>-</v>
      </c>
      <c r="DH27" s="97" t="str">
        <f>稲城市!AG32</f>
        <v>-</v>
      </c>
      <c r="DI27" s="95">
        <f>稲城市!M33</f>
        <v>4587606</v>
      </c>
      <c r="DJ27" s="97">
        <f>稲城市!U33</f>
        <v>14.3</v>
      </c>
      <c r="DK27" s="95" t="str">
        <f>稲城市!Y33</f>
        <v>-</v>
      </c>
      <c r="DL27" s="97" t="str">
        <f>稲城市!AG33</f>
        <v>-</v>
      </c>
      <c r="DM27" s="95">
        <f>稲城市!M34</f>
        <v>244161</v>
      </c>
      <c r="DN27" s="97">
        <f>稲城市!U34</f>
        <v>0.8</v>
      </c>
      <c r="DO27" s="95">
        <f>稲城市!Y34</f>
        <v>244161</v>
      </c>
      <c r="DP27" s="97">
        <f>稲城市!AG34</f>
        <v>1.4</v>
      </c>
      <c r="DQ27" s="95">
        <f>稲城市!M35</f>
        <v>0</v>
      </c>
      <c r="DR27" s="97">
        <f>稲城市!U35</f>
        <v>0</v>
      </c>
      <c r="DS27" s="95">
        <f>稲城市!Y35</f>
        <v>0</v>
      </c>
      <c r="DT27" s="97">
        <f>稲城市!AG35</f>
        <v>0</v>
      </c>
      <c r="DU27" s="95">
        <f>稲城市!M36</f>
        <v>5376799</v>
      </c>
      <c r="DV27" s="97">
        <f>稲城市!U36</f>
        <v>16.7</v>
      </c>
      <c r="DW27" s="95" t="str">
        <f>稲城市!Y36</f>
        <v>-</v>
      </c>
      <c r="DX27" s="97" t="str">
        <f>稲城市!AG36</f>
        <v>-</v>
      </c>
      <c r="DY27" s="95">
        <f>稲城市!M37</f>
        <v>31872</v>
      </c>
      <c r="DZ27" s="97">
        <f>稲城市!U37</f>
        <v>0.1</v>
      </c>
      <c r="EA27" s="95">
        <f>稲城市!Y37</f>
        <v>7542</v>
      </c>
      <c r="EB27" s="97">
        <f>稲城市!AG37</f>
        <v>0</v>
      </c>
      <c r="EC27" s="95">
        <f>稲城市!M38</f>
        <v>10985</v>
      </c>
      <c r="ED27" s="97">
        <f>稲城市!U38</f>
        <v>0</v>
      </c>
      <c r="EE27" s="95" t="str">
        <f>稲城市!Y38</f>
        <v>-</v>
      </c>
      <c r="EF27" s="97" t="str">
        <f>稲城市!AG38</f>
        <v>-</v>
      </c>
      <c r="EG27" s="95">
        <f>稲城市!M39</f>
        <v>277157</v>
      </c>
      <c r="EH27" s="97">
        <f>稲城市!U39</f>
        <v>0.9</v>
      </c>
      <c r="EI27" s="95" t="str">
        <f>稲城市!Y39</f>
        <v>-</v>
      </c>
      <c r="EJ27" s="97" t="str">
        <f>稲城市!AG39</f>
        <v>-</v>
      </c>
      <c r="EK27" s="95">
        <f>稲城市!M40</f>
        <v>651251</v>
      </c>
      <c r="EL27" s="97">
        <f>稲城市!U40</f>
        <v>2</v>
      </c>
      <c r="EM27" s="95" t="str">
        <f>稲城市!Y40</f>
        <v>-</v>
      </c>
      <c r="EN27" s="97" t="str">
        <f>稲城市!AG40</f>
        <v>-</v>
      </c>
      <c r="EO27" s="95">
        <f>稲城市!M41</f>
        <v>277684</v>
      </c>
      <c r="EP27" s="97">
        <f>稲城市!U41</f>
        <v>0.9</v>
      </c>
      <c r="EQ27" s="95">
        <f>稲城市!Y41</f>
        <v>22</v>
      </c>
      <c r="ER27" s="97">
        <f>稲城市!AG41</f>
        <v>0</v>
      </c>
      <c r="ES27" s="95">
        <f>稲城市!M42</f>
        <v>1380598</v>
      </c>
      <c r="ET27" s="97">
        <f>稲城市!U42</f>
        <v>4.3</v>
      </c>
      <c r="EU27" s="95" t="str">
        <f>稲城市!Y42</f>
        <v>-</v>
      </c>
      <c r="EV27" s="97" t="str">
        <f>稲城市!AG42</f>
        <v>-</v>
      </c>
      <c r="EW27" s="95" t="str">
        <f>稲城市!M43</f>
        <v>-</v>
      </c>
      <c r="EX27" s="97" t="str">
        <f>稲城市!U43</f>
        <v>-</v>
      </c>
      <c r="EY27" s="95" t="str">
        <f>稲城市!Y43</f>
        <v>-</v>
      </c>
      <c r="EZ27" s="97" t="str">
        <f>稲城市!AG43</f>
        <v>-</v>
      </c>
      <c r="FA27" s="95">
        <f>稲城市!M44</f>
        <v>674598</v>
      </c>
      <c r="FB27" s="97">
        <f>稲城市!U44</f>
        <v>2.1</v>
      </c>
      <c r="FC27" s="95" t="str">
        <f>稲城市!Y44</f>
        <v>-</v>
      </c>
      <c r="FD27" s="97" t="str">
        <f>稲城市!AG44</f>
        <v>-</v>
      </c>
      <c r="FE27" s="95">
        <f>稲城市!M45</f>
        <v>32149998</v>
      </c>
      <c r="FF27" s="97">
        <f>稲城市!U45</f>
        <v>100</v>
      </c>
      <c r="FG27" s="95">
        <f>稲城市!Y45</f>
        <v>17147720</v>
      </c>
      <c r="FH27" s="97">
        <f>稲城市!AG45</f>
        <v>100</v>
      </c>
      <c r="FI27" s="95">
        <f>稲城市!AW16</f>
        <v>13913394</v>
      </c>
      <c r="FJ27" s="97">
        <f>稲城市!BF16</f>
        <v>92</v>
      </c>
      <c r="FK27" s="95">
        <f>稲城市!BJ16</f>
        <v>52398</v>
      </c>
      <c r="FL27" s="95">
        <f>稲城市!AW17</f>
        <v>13913394</v>
      </c>
      <c r="FM27" s="97">
        <f>稲城市!BF17</f>
        <v>92</v>
      </c>
      <c r="FN27" s="95">
        <f>稲城市!BJ17</f>
        <v>52398</v>
      </c>
      <c r="FO27" s="95">
        <f>稲城市!AW18</f>
        <v>7426533</v>
      </c>
      <c r="FP27" s="97">
        <f>稲城市!BF18</f>
        <v>49.1</v>
      </c>
      <c r="FQ27" s="95">
        <f>稲城市!BJ18</f>
        <v>52398</v>
      </c>
      <c r="FR27" s="95">
        <f>稲城市!AW19</f>
        <v>155191</v>
      </c>
      <c r="FS27" s="97">
        <f>稲城市!BF19</f>
        <v>1</v>
      </c>
      <c r="FT27" s="95" t="str">
        <f>稲城市!BJ19</f>
        <v>-</v>
      </c>
      <c r="FU27" s="95">
        <f>稲城市!AW20</f>
        <v>6714420</v>
      </c>
      <c r="FV27" s="97">
        <f>稲城市!BF20</f>
        <v>44.4</v>
      </c>
      <c r="FW27" s="95" t="str">
        <f>稲城市!BJ20</f>
        <v>-</v>
      </c>
      <c r="FX27" s="95">
        <f>稲城市!AW21</f>
        <v>188167</v>
      </c>
      <c r="FY27" s="97">
        <f>稲城市!BF21</f>
        <v>1.2</v>
      </c>
      <c r="FZ27" s="95" t="str">
        <f>稲城市!BJ21</f>
        <v>-</v>
      </c>
      <c r="GA27" s="95">
        <f>稲城市!AW22</f>
        <v>368755</v>
      </c>
      <c r="GB27" s="97">
        <f>稲城市!BF22</f>
        <v>2.4</v>
      </c>
      <c r="GC27" s="95">
        <f>稲城市!BJ22</f>
        <v>52398</v>
      </c>
      <c r="GD27" s="95">
        <f>稲城市!AW23</f>
        <v>6010859</v>
      </c>
      <c r="GE27" s="97">
        <f>稲城市!BF23</f>
        <v>39.700000000000003</v>
      </c>
      <c r="GF27" s="95" t="str">
        <f>稲城市!BJ23</f>
        <v>-</v>
      </c>
      <c r="GG27" s="95">
        <f>稲城市!AW24</f>
        <v>5924449</v>
      </c>
      <c r="GH27" s="97">
        <f>稲城市!BF24</f>
        <v>39.200000000000003</v>
      </c>
      <c r="GI27" s="95" t="str">
        <f>稲城市!BJ24</f>
        <v>-</v>
      </c>
      <c r="GJ27" s="95">
        <f>稲城市!AW25</f>
        <v>67580</v>
      </c>
      <c r="GK27" s="97">
        <f>稲城市!BF25</f>
        <v>0.4</v>
      </c>
      <c r="GL27" s="95" t="str">
        <f>稲城市!BJ25</f>
        <v>-</v>
      </c>
      <c r="GM27" s="95">
        <f>稲城市!AW26</f>
        <v>408422</v>
      </c>
      <c r="GN27" s="97">
        <f>稲城市!BF26</f>
        <v>2.7</v>
      </c>
      <c r="GO27" s="95" t="str">
        <f>稲城市!BJ26</f>
        <v>-</v>
      </c>
      <c r="GP27" s="95" t="str">
        <f>稲城市!AW27</f>
        <v>-</v>
      </c>
      <c r="GQ27" s="97" t="str">
        <f>稲城市!BF27</f>
        <v>-</v>
      </c>
      <c r="GR27" s="95" t="str">
        <f>稲城市!BJ27</f>
        <v>-</v>
      </c>
      <c r="GS27" s="95" t="str">
        <f>稲城市!AW28</f>
        <v>-</v>
      </c>
      <c r="GT27" s="97" t="str">
        <f>稲城市!BF28</f>
        <v>-</v>
      </c>
      <c r="GU27" s="95" t="str">
        <f>稲城市!BJ28</f>
        <v>-</v>
      </c>
      <c r="GV27" s="95" t="str">
        <f>稲城市!AW29</f>
        <v>-</v>
      </c>
      <c r="GW27" s="97" t="str">
        <f>稲城市!BF29</f>
        <v>-</v>
      </c>
      <c r="GX27" s="95" t="str">
        <f>稲城市!BJ29</f>
        <v>-</v>
      </c>
      <c r="GY27" s="95">
        <f>稲城市!AW30</f>
        <v>1218020</v>
      </c>
      <c r="GZ27" s="97">
        <f>稲城市!BF30</f>
        <v>8</v>
      </c>
      <c r="HA27" s="95" t="str">
        <f>稲城市!BJ30</f>
        <v>-</v>
      </c>
      <c r="HB27" s="95">
        <f>稲城市!AW31</f>
        <v>1218020</v>
      </c>
      <c r="HC27" s="97">
        <f>稲城市!BF31</f>
        <v>8</v>
      </c>
      <c r="HD27" s="95" t="str">
        <f>稲城市!BJ31</f>
        <v>-</v>
      </c>
      <c r="HE27" s="95" t="str">
        <f>稲城市!AW32</f>
        <v>-</v>
      </c>
      <c r="HF27" s="97" t="str">
        <f>稲城市!BF32</f>
        <v>-</v>
      </c>
      <c r="HG27" s="95" t="str">
        <f>稲城市!BJ32</f>
        <v>-</v>
      </c>
      <c r="HH27" s="95" t="str">
        <f>稲城市!AW33</f>
        <v>-</v>
      </c>
      <c r="HI27" s="97" t="str">
        <f>稲城市!BF33</f>
        <v>-</v>
      </c>
      <c r="HJ27" s="95" t="str">
        <f>稲城市!BJ33</f>
        <v>-</v>
      </c>
      <c r="HK27" s="95">
        <f>稲城市!AW34</f>
        <v>1218020</v>
      </c>
      <c r="HL27" s="97">
        <f>稲城市!BF34</f>
        <v>8</v>
      </c>
      <c r="HM27" s="95" t="str">
        <f>稲城市!BJ34</f>
        <v>-</v>
      </c>
      <c r="HN27" s="95" t="str">
        <f>稲城市!AW35</f>
        <v>-</v>
      </c>
      <c r="HO27" s="97" t="str">
        <f>稲城市!BF35</f>
        <v>-</v>
      </c>
      <c r="HP27" s="95" t="str">
        <f>稲城市!BJ35</f>
        <v>-</v>
      </c>
      <c r="HQ27" s="95" t="str">
        <f>稲城市!AW36</f>
        <v>-</v>
      </c>
      <c r="HR27" s="97" t="str">
        <f>稲城市!BF36</f>
        <v>-</v>
      </c>
      <c r="HS27" s="95" t="str">
        <f>稲城市!BJ36</f>
        <v>-</v>
      </c>
      <c r="HT27" s="95" t="str">
        <f>稲城市!AW37</f>
        <v>-</v>
      </c>
      <c r="HU27" s="97" t="str">
        <f>稲城市!BF37</f>
        <v>-</v>
      </c>
      <c r="HV27" s="95" t="str">
        <f>稲城市!BJ37</f>
        <v>-</v>
      </c>
      <c r="HW27" s="95">
        <f>稲城市!AW38</f>
        <v>15131414</v>
      </c>
      <c r="HX27" s="97">
        <f>稲城市!BF38</f>
        <v>100</v>
      </c>
      <c r="HY27" s="95">
        <f>稲城市!BJ38</f>
        <v>52398</v>
      </c>
      <c r="HZ27" s="95" t="str">
        <f>稲城市!BV14</f>
        <v>×</v>
      </c>
      <c r="IA27" s="95" t="str">
        <f>稲城市!BV15</f>
        <v>×</v>
      </c>
      <c r="IB27" s="95" t="str">
        <f>稲城市!BV16</f>
        <v>×</v>
      </c>
      <c r="IC27" s="95" t="str">
        <f>稲城市!BV17</f>
        <v>×</v>
      </c>
      <c r="ID27" s="95" t="str">
        <f>稲城市!BV18</f>
        <v>×</v>
      </c>
      <c r="IE27" s="95" t="str">
        <f>稲城市!BV19</f>
        <v>×</v>
      </c>
      <c r="IF27" s="95" t="str">
        <f>稲城市!BV20</f>
        <v>×</v>
      </c>
      <c r="IG27" s="95" t="str">
        <f>稲城市!BV21</f>
        <v>×</v>
      </c>
      <c r="IH27" s="95" t="str">
        <f>稲城市!BV22</f>
        <v>×</v>
      </c>
      <c r="II27" s="95" t="str">
        <f>稲城市!BV23</f>
        <v>×</v>
      </c>
      <c r="IJ27" s="95" t="str">
        <f>稲城市!BV24</f>
        <v>○</v>
      </c>
      <c r="IK27" s="95" t="str">
        <f>稲城市!BV25</f>
        <v>×</v>
      </c>
      <c r="IL27" s="105">
        <f>稲城市!CO11</f>
        <v>32149998</v>
      </c>
      <c r="IM27" s="105">
        <f>稲城市!CY11</f>
        <v>34537388</v>
      </c>
      <c r="IN27" s="105">
        <f>稲城市!CO12</f>
        <v>31382711</v>
      </c>
      <c r="IO27" s="105">
        <f>稲城市!CY12</f>
        <v>33886137</v>
      </c>
      <c r="IP27" s="105">
        <f>稲城市!CO13</f>
        <v>767287</v>
      </c>
      <c r="IQ27" s="105">
        <f>稲城市!CY13</f>
        <v>651251</v>
      </c>
      <c r="IR27" s="105">
        <f>稲城市!CO14</f>
        <v>31724</v>
      </c>
      <c r="IS27" s="105">
        <f>稲城市!CY14</f>
        <v>85309</v>
      </c>
      <c r="IT27" s="105">
        <f>稲城市!CO15</f>
        <v>735563</v>
      </c>
      <c r="IU27" s="105">
        <f>稲城市!CY15</f>
        <v>565942</v>
      </c>
      <c r="IV27" s="105">
        <f>稲城市!CO16</f>
        <v>169621</v>
      </c>
      <c r="IW27" s="105">
        <f>稲城市!CY16</f>
        <v>-74723</v>
      </c>
      <c r="IX27" s="105">
        <f>稲城市!CO17</f>
        <v>3887</v>
      </c>
      <c r="IY27" s="105">
        <f>稲城市!CY17</f>
        <v>89803</v>
      </c>
      <c r="IZ27" s="105" t="str">
        <f>稲城市!CO18</f>
        <v>-</v>
      </c>
      <c r="JA27" s="105" t="str">
        <f>稲城市!CY18</f>
        <v>-</v>
      </c>
      <c r="JB27" s="105">
        <f>稲城市!CO19</f>
        <v>24725</v>
      </c>
      <c r="JC27" s="105">
        <f>稲城市!CY19</f>
        <v>620000</v>
      </c>
      <c r="JD27" s="105">
        <f>稲城市!CO20</f>
        <v>148783</v>
      </c>
      <c r="JE27" s="105">
        <f>稲城市!CY20</f>
        <v>-604920</v>
      </c>
      <c r="JF27" s="95">
        <f>稲城市!CO23</f>
        <v>518</v>
      </c>
      <c r="JG27" s="95">
        <f>稲城市!CT23</f>
        <v>1563324</v>
      </c>
      <c r="JH27" s="95">
        <f>稲城市!CZ23</f>
        <v>3018</v>
      </c>
      <c r="JI27" s="95">
        <f>稲城市!CO24</f>
        <v>108</v>
      </c>
      <c r="JJ27" s="95">
        <f>稲城市!CT24</f>
        <v>295380</v>
      </c>
      <c r="JK27" s="95">
        <f>稲城市!CZ24</f>
        <v>2735</v>
      </c>
      <c r="JL27" s="95">
        <f>稲城市!CO25</f>
        <v>18</v>
      </c>
      <c r="JM27" s="95">
        <f>稲城市!CT25</f>
        <v>56430</v>
      </c>
      <c r="JN27" s="95">
        <f>稲城市!CZ25</f>
        <v>3135</v>
      </c>
      <c r="JO27" s="95">
        <f>稲城市!CO26</f>
        <v>2</v>
      </c>
      <c r="JP27" s="95" t="str">
        <f>稲城市!CT26</f>
        <v>*</v>
      </c>
      <c r="JQ27" s="95" t="str">
        <f>稲城市!CZ26</f>
        <v>*</v>
      </c>
      <c r="JR27" s="95" t="str">
        <f>稲城市!CO27</f>
        <v>-</v>
      </c>
      <c r="JS27" s="95" t="str">
        <f>稲城市!CT27</f>
        <v>-</v>
      </c>
      <c r="JT27" s="95" t="str">
        <f>稲城市!CZ27</f>
        <v>-</v>
      </c>
      <c r="JU27" s="95">
        <f>稲城市!CO28</f>
        <v>518</v>
      </c>
      <c r="JV27" s="95">
        <f>稲城市!CT28</f>
        <v>1580628</v>
      </c>
      <c r="JW27" s="95">
        <f>稲城市!CZ28</f>
        <v>3051</v>
      </c>
      <c r="JX27" s="97">
        <f>稲城市!CO29</f>
        <v>102</v>
      </c>
      <c r="JY27" s="95" t="str">
        <f>稲城市!BV32</f>
        <v>○</v>
      </c>
      <c r="JZ27" s="95" t="str">
        <f>稲城市!BV33</f>
        <v>×</v>
      </c>
      <c r="KA27" s="95" t="str">
        <f>稲城市!BV34</f>
        <v>○</v>
      </c>
      <c r="KB27" s="95" t="str">
        <f>稲城市!BV35</f>
        <v>×</v>
      </c>
      <c r="KC27" s="95" t="str">
        <f>稲城市!BV36</f>
        <v>×</v>
      </c>
      <c r="KD27" s="95" t="str">
        <f>稲城市!BV37</f>
        <v>×</v>
      </c>
      <c r="KE27" s="95" t="str">
        <f>稲城市!BV38</f>
        <v>×</v>
      </c>
      <c r="KF27" s="95" t="str">
        <f>稲城市!CC32</f>
        <v>○</v>
      </c>
      <c r="KG27" s="95" t="str">
        <f>稲城市!CC33</f>
        <v>○</v>
      </c>
      <c r="KH27" s="95" t="str">
        <f>稲城市!CC34</f>
        <v>○</v>
      </c>
      <c r="KI27" s="95" t="str">
        <f>稲城市!CC35</f>
        <v>×</v>
      </c>
      <c r="KJ27" s="95" t="str">
        <f>稲城市!CC36</f>
        <v>×</v>
      </c>
      <c r="KK27" s="95" t="str">
        <f>稲城市!CC37</f>
        <v>×</v>
      </c>
      <c r="KL27" s="95" t="str">
        <f>稲城市!CC38</f>
        <v>○</v>
      </c>
      <c r="KM27" s="95">
        <f>稲城市!CO32</f>
        <v>1</v>
      </c>
      <c r="KN27" s="95" t="str">
        <f>稲城市!CT32</f>
        <v>15.04.01</v>
      </c>
      <c r="KO27" s="95">
        <f>稲城市!CZ32</f>
        <v>8540</v>
      </c>
      <c r="KP27" s="95">
        <f>稲城市!CO33</f>
        <v>1</v>
      </c>
      <c r="KQ27" s="95" t="str">
        <f>稲城市!CT33</f>
        <v>15.04.01</v>
      </c>
      <c r="KR27" s="95">
        <f>稲城市!CZ33</f>
        <v>7400</v>
      </c>
      <c r="KS27" s="95">
        <f>稲城市!CO34</f>
        <v>1</v>
      </c>
      <c r="KT27" s="95" t="str">
        <f>稲城市!CT34</f>
        <v>15.04.01</v>
      </c>
      <c r="KU27" s="95">
        <f>稲城市!CZ34</f>
        <v>6950</v>
      </c>
      <c r="KV27" s="95">
        <f>稲城市!CO35</f>
        <v>1</v>
      </c>
      <c r="KW27" s="95" t="str">
        <f>稲城市!CT35</f>
        <v>15.04.01</v>
      </c>
      <c r="KX27" s="95">
        <f>稲城市!CZ35</f>
        <v>4980</v>
      </c>
      <c r="KY27" s="95">
        <f>稲城市!CO36</f>
        <v>1</v>
      </c>
      <c r="KZ27" s="95" t="str">
        <f>稲城市!CT36</f>
        <v>15.04.01</v>
      </c>
      <c r="LA27" s="95">
        <f>稲城市!CZ36</f>
        <v>4540</v>
      </c>
      <c r="LB27" s="95">
        <f>稲城市!CO37</f>
        <v>20</v>
      </c>
      <c r="LC27" s="95" t="str">
        <f>稲城市!CT37</f>
        <v>15.04.01</v>
      </c>
      <c r="LD27" s="95">
        <f>稲城市!CZ37</f>
        <v>4240</v>
      </c>
      <c r="LE27" s="95">
        <f>稲城市!M49</f>
        <v>5043737</v>
      </c>
      <c r="LF27" s="95">
        <f>稲城市!M50</f>
        <v>3259642</v>
      </c>
      <c r="LG27" s="95">
        <f>稲城市!M51</f>
        <v>9415274</v>
      </c>
      <c r="LH27" s="95">
        <f>稲城市!M52</f>
        <v>2085238</v>
      </c>
      <c r="LI27" s="95">
        <f>稲城市!M53</f>
        <v>1913417</v>
      </c>
      <c r="LJ27" s="95">
        <f>稲城市!M54</f>
        <v>171809</v>
      </c>
      <c r="LK27" s="95">
        <f>稲城市!M55</f>
        <v>12</v>
      </c>
      <c r="LL27" s="95">
        <f>稲城市!M56</f>
        <v>16544249</v>
      </c>
      <c r="LM27" s="95">
        <f>稲城市!M57</f>
        <v>4916104</v>
      </c>
      <c r="LN27" s="95">
        <f>稲城市!M58</f>
        <v>144022</v>
      </c>
      <c r="LO27" s="95">
        <f>稲城市!M59</f>
        <v>2650385</v>
      </c>
      <c r="LP27" s="95">
        <f>稲城市!M60</f>
        <v>598540</v>
      </c>
      <c r="LQ27" s="95">
        <f>稲城市!M61</f>
        <v>2311906</v>
      </c>
      <c r="LR27" s="95">
        <f>稲城市!M62</f>
        <v>62241</v>
      </c>
      <c r="LS27" s="95" t="str">
        <f>稲城市!M63</f>
        <v>-</v>
      </c>
      <c r="LT27" s="95" t="str">
        <f>稲城市!M64</f>
        <v>-</v>
      </c>
      <c r="LU27" s="95">
        <f>稲城市!M65</f>
        <v>4753804</v>
      </c>
      <c r="LV27" s="95">
        <f>稲城市!M66</f>
        <v>160836</v>
      </c>
      <c r="LW27" s="95">
        <f>稲城市!M67</f>
        <v>4741524</v>
      </c>
      <c r="LX27" s="95">
        <f>稲城市!M68</f>
        <v>731796</v>
      </c>
      <c r="LY27" s="95">
        <f>稲城市!M69</f>
        <v>4009728</v>
      </c>
      <c r="LZ27" s="95">
        <f>稲城市!M70</f>
        <v>12280</v>
      </c>
      <c r="MA27" s="95" t="str">
        <f>稲城市!M71</f>
        <v>-</v>
      </c>
      <c r="MB27" s="95">
        <f>稲城市!M72</f>
        <v>31382711</v>
      </c>
      <c r="MC27" s="97">
        <f>稲城市!U49</f>
        <v>16.100000000000001</v>
      </c>
      <c r="MD27" s="97">
        <f>稲城市!U50</f>
        <v>10.4</v>
      </c>
      <c r="ME27" s="97">
        <f>稲城市!U51</f>
        <v>30</v>
      </c>
      <c r="MF27" s="97">
        <f>稲城市!U52</f>
        <v>6.6</v>
      </c>
      <c r="MG27" s="97">
        <f>稲城市!U53</f>
        <v>6.1</v>
      </c>
      <c r="MH27" s="97">
        <f>稲城市!U54</f>
        <v>0.5</v>
      </c>
      <c r="MI27" s="97">
        <f>稲城市!U55</f>
        <v>0</v>
      </c>
      <c r="MJ27" s="97">
        <f>稲城市!U56</f>
        <v>52.7</v>
      </c>
      <c r="MK27" s="97">
        <f>稲城市!U57</f>
        <v>15.7</v>
      </c>
      <c r="ML27" s="97">
        <f>稲城市!U58</f>
        <v>0.5</v>
      </c>
      <c r="MM27" s="97">
        <f>稲城市!U59</f>
        <v>8.4</v>
      </c>
      <c r="MN27" s="97">
        <f>稲城市!U60</f>
        <v>1.9</v>
      </c>
      <c r="MO27" s="97">
        <f>稲城市!U61</f>
        <v>7.4</v>
      </c>
      <c r="MP27" s="97">
        <f>稲城市!U62</f>
        <v>0.2</v>
      </c>
      <c r="MQ27" s="97" t="str">
        <f>稲城市!U63</f>
        <v>-</v>
      </c>
      <c r="MR27" s="97" t="str">
        <f>稲城市!U64</f>
        <v>-</v>
      </c>
      <c r="MS27" s="97">
        <f>稲城市!U65</f>
        <v>15.1</v>
      </c>
      <c r="MT27" s="97">
        <f>稲城市!U66</f>
        <v>0.5</v>
      </c>
      <c r="MU27" s="97">
        <f>稲城市!U67</f>
        <v>15.1</v>
      </c>
      <c r="MV27" s="97">
        <f>稲城市!U68</f>
        <v>2.2999999999999998</v>
      </c>
      <c r="MW27" s="97">
        <f>稲城市!U69</f>
        <v>12.8</v>
      </c>
      <c r="MX27" s="97">
        <f>稲城市!U70</f>
        <v>0</v>
      </c>
      <c r="MY27" s="97" t="str">
        <f>稲城市!U71</f>
        <v>-</v>
      </c>
      <c r="MZ27" s="97">
        <f>稲城市!U72</f>
        <v>100</v>
      </c>
      <c r="NA27" s="95">
        <f>稲城市!Y49</f>
        <v>4698922</v>
      </c>
      <c r="NB27" s="95">
        <f>稲城市!Y50</f>
        <v>2991932</v>
      </c>
      <c r="NC27" s="95">
        <f>稲城市!Y51</f>
        <v>3102021</v>
      </c>
      <c r="ND27" s="95">
        <f>稲城市!Y52</f>
        <v>1968327</v>
      </c>
      <c r="NE27" s="95">
        <f>稲城市!Y53</f>
        <v>1805707</v>
      </c>
      <c r="NF27" s="95">
        <f>稲城市!Y54</f>
        <v>162608</v>
      </c>
      <c r="NG27" s="95">
        <f>稲城市!Y55</f>
        <v>12</v>
      </c>
      <c r="NH27" s="95">
        <f>稲城市!Y56</f>
        <v>9769270</v>
      </c>
      <c r="NI27" s="95">
        <f>稲城市!Y57</f>
        <v>3898027</v>
      </c>
      <c r="NJ27" s="95">
        <f>稲城市!Y58</f>
        <v>144022</v>
      </c>
      <c r="NK27" s="95">
        <f>稲城市!Y59</f>
        <v>1629383</v>
      </c>
      <c r="NL27" s="95">
        <f>稲城市!Y60</f>
        <v>254399</v>
      </c>
      <c r="NM27" s="95">
        <f>稲城市!Y61</f>
        <v>2074339</v>
      </c>
      <c r="NN27" s="95">
        <f>稲城市!Y62</f>
        <v>58254</v>
      </c>
      <c r="NO27" s="95" t="str">
        <f>稲城市!Y63</f>
        <v>-</v>
      </c>
      <c r="NP27" s="95" t="str">
        <f>稲城市!Y64</f>
        <v>-</v>
      </c>
      <c r="NQ27" s="95">
        <f>稲城市!Y65</f>
        <v>1961536</v>
      </c>
      <c r="NR27" s="95">
        <f>稲城市!Y66</f>
        <v>160836</v>
      </c>
      <c r="NS27" s="95">
        <f>稲城市!Y67</f>
        <v>1949256</v>
      </c>
      <c r="NT27" s="95">
        <f>稲城市!Y68</f>
        <v>104550</v>
      </c>
      <c r="NU27" s="95">
        <f>稲城市!Y69</f>
        <v>1844706</v>
      </c>
      <c r="NV27" s="95">
        <f>稲城市!Y70</f>
        <v>12280</v>
      </c>
      <c r="NW27" s="95" t="str">
        <f>稲城市!Y71</f>
        <v>-</v>
      </c>
      <c r="NX27" s="95">
        <f>稲城市!Y72</f>
        <v>19534831</v>
      </c>
      <c r="NY27" s="95">
        <f>稲城市!AG49</f>
        <v>4688148</v>
      </c>
      <c r="NZ27" s="95" t="str">
        <f>稲城市!AG50</f>
        <v>-</v>
      </c>
      <c r="OA27" s="95">
        <f>稲城市!AG51</f>
        <v>3101986</v>
      </c>
      <c r="OB27" s="95">
        <f>稲城市!AG52</f>
        <v>1968327</v>
      </c>
      <c r="OC27" s="95">
        <f>稲城市!AG53</f>
        <v>1805707</v>
      </c>
      <c r="OD27" s="95">
        <f>稲城市!AG54</f>
        <v>162608</v>
      </c>
      <c r="OE27" s="95">
        <f>稲城市!AG55</f>
        <v>12</v>
      </c>
      <c r="OF27" s="95">
        <f>稲城市!AG56</f>
        <v>9758461</v>
      </c>
      <c r="OG27" s="95">
        <f>稲城市!AG57</f>
        <v>3515023</v>
      </c>
      <c r="OH27" s="95">
        <f>稲城市!AG58</f>
        <v>144022</v>
      </c>
      <c r="OI27" s="95">
        <f>稲城市!AG59</f>
        <v>1338946</v>
      </c>
      <c r="OJ27" s="95">
        <f>稲城市!AG60</f>
        <v>201381</v>
      </c>
      <c r="OK27" s="95">
        <f>稲城市!AG61</f>
        <v>1520462</v>
      </c>
      <c r="OL27" s="95" t="str">
        <f>稲城市!AG62</f>
        <v>-</v>
      </c>
      <c r="OM27" s="95" t="str">
        <f>稲城市!AG63</f>
        <v>-</v>
      </c>
      <c r="ON27" s="114">
        <f>稲城市!AG64</f>
        <v>0</v>
      </c>
      <c r="OO27" s="114">
        <f>稲城市!AG65</f>
        <v>0</v>
      </c>
      <c r="OP27" s="114">
        <f>稲城市!AG66</f>
        <v>0</v>
      </c>
      <c r="OQ27" s="114">
        <f>稲城市!AG67</f>
        <v>0</v>
      </c>
      <c r="OR27" s="114">
        <f>稲城市!AG68</f>
        <v>0</v>
      </c>
      <c r="OS27" s="114">
        <f>稲城市!AG69</f>
        <v>0</v>
      </c>
      <c r="OT27" s="114">
        <f>稲城市!AG70</f>
        <v>0</v>
      </c>
      <c r="OU27" s="114">
        <f>稲城市!AG71</f>
        <v>0</v>
      </c>
      <c r="OV27" s="114">
        <f>稲城市!AG70</f>
        <v>0</v>
      </c>
      <c r="OW27" s="97">
        <f>稲城市!AQ49</f>
        <v>26.3</v>
      </c>
      <c r="OX27" s="97" t="str">
        <f>稲城市!AQ50</f>
        <v>-</v>
      </c>
      <c r="OY27" s="97">
        <f>稲城市!AQ51</f>
        <v>17.399999999999999</v>
      </c>
      <c r="OZ27" s="97">
        <f>稲城市!AQ52</f>
        <v>11</v>
      </c>
      <c r="PA27" s="97">
        <f>稲城市!AQ53</f>
        <v>10.1</v>
      </c>
      <c r="PB27" s="97">
        <f>稲城市!AQ54</f>
        <v>0.9</v>
      </c>
      <c r="PC27" s="97">
        <f>稲城市!AQ55</f>
        <v>0</v>
      </c>
      <c r="PD27" s="97">
        <f>稲城市!AQ56</f>
        <v>54.8</v>
      </c>
      <c r="PE27" s="97">
        <f>稲城市!AQ57</f>
        <v>19.7</v>
      </c>
      <c r="PF27" s="97">
        <f>稲城市!AQ58</f>
        <v>0.8</v>
      </c>
      <c r="PG27" s="97">
        <f>稲城市!AQ59</f>
        <v>7.5</v>
      </c>
      <c r="PH27" s="97">
        <f>稲城市!AQ60</f>
        <v>1.1000000000000001</v>
      </c>
      <c r="PI27" s="97">
        <f>稲城市!AQ61</f>
        <v>8.5</v>
      </c>
      <c r="PJ27" s="97" t="str">
        <f>稲城市!AQ62</f>
        <v>-</v>
      </c>
      <c r="PK27" s="97" t="str">
        <f>稲城市!AQ63</f>
        <v>-</v>
      </c>
      <c r="PL27" s="113">
        <f>稲城市!AQ64</f>
        <v>0</v>
      </c>
      <c r="PM27" s="113">
        <f>稲城市!AQ65</f>
        <v>0</v>
      </c>
      <c r="PN27" s="113">
        <f>稲城市!AQ66</f>
        <v>0</v>
      </c>
      <c r="PO27" s="113">
        <f>稲城市!AQ67</f>
        <v>0</v>
      </c>
      <c r="PP27" s="113" t="str">
        <f>稲城市!AQ68</f>
        <v>(</v>
      </c>
      <c r="PQ27" s="113">
        <f>稲城市!AQ69</f>
        <v>0</v>
      </c>
      <c r="PR27" s="113">
        <f>稲城市!AQ70</f>
        <v>0</v>
      </c>
      <c r="PS27" s="113">
        <f>稲城市!AQ71</f>
        <v>0</v>
      </c>
      <c r="PT27" s="113">
        <f>稲城市!AQ72</f>
        <v>0</v>
      </c>
      <c r="PU27" s="95">
        <f>稲城市!AH66</f>
        <v>16276914</v>
      </c>
      <c r="PV27" s="97">
        <f>稲城市!AK68</f>
        <v>91.3</v>
      </c>
      <c r="PW27" s="97">
        <f>稲城市!AR68</f>
        <v>94.9</v>
      </c>
      <c r="PX27" s="95">
        <f>稲城市!AH72</f>
        <v>20302118</v>
      </c>
      <c r="PY27" s="95">
        <f>稲城市!BF50</f>
        <v>307538</v>
      </c>
      <c r="PZ27" s="95">
        <f>稲城市!BF51</f>
        <v>2692266</v>
      </c>
      <c r="QA27" s="95">
        <f>稲城市!BF52</f>
        <v>13429128</v>
      </c>
      <c r="QB27" s="95">
        <f>稲城市!BF53</f>
        <v>2801820</v>
      </c>
      <c r="QC27" s="95">
        <f>稲城市!BF54</f>
        <v>110293</v>
      </c>
      <c r="QD27" s="95">
        <f>稲城市!BF55</f>
        <v>64321</v>
      </c>
      <c r="QE27" s="95">
        <f>稲城市!BF56</f>
        <v>203264</v>
      </c>
      <c r="QF27" s="95">
        <f>稲城市!BF57</f>
        <v>4063748</v>
      </c>
      <c r="QG27" s="95">
        <f>稲城市!BF58</f>
        <v>1078272</v>
      </c>
      <c r="QH27" s="95">
        <f>稲城市!BF59</f>
        <v>4534543</v>
      </c>
      <c r="QI27" s="95">
        <f>稲城市!BF60</f>
        <v>12280</v>
      </c>
      <c r="QJ27" s="95">
        <f>稲城市!BF61</f>
        <v>2085238</v>
      </c>
      <c r="QK27" s="95" t="str">
        <f>稲城市!BF62</f>
        <v>-</v>
      </c>
      <c r="QL27" s="95" t="str">
        <f>稲城市!BF63</f>
        <v>-</v>
      </c>
      <c r="QM27" s="95">
        <f>稲城市!BF64</f>
        <v>31382711</v>
      </c>
      <c r="QN27" s="97">
        <f>稲城市!BM50</f>
        <v>1</v>
      </c>
      <c r="QO27" s="97">
        <f>稲城市!BM51</f>
        <v>8.6</v>
      </c>
      <c r="QP27" s="97">
        <f>稲城市!BM52</f>
        <v>42.8</v>
      </c>
      <c r="QQ27" s="97">
        <f>稲城市!BM53</f>
        <v>8.9</v>
      </c>
      <c r="QR27" s="97">
        <f>稲城市!BM54</f>
        <v>0.4</v>
      </c>
      <c r="QS27" s="97">
        <f>稲城市!BM55</f>
        <v>0.2</v>
      </c>
      <c r="QT27" s="97">
        <f>稲城市!BM56</f>
        <v>0.6</v>
      </c>
      <c r="QU27" s="97">
        <f>稲城市!BM57</f>
        <v>12.9</v>
      </c>
      <c r="QV27" s="97">
        <f>稲城市!BM58</f>
        <v>3.4</v>
      </c>
      <c r="QW27" s="97">
        <f>稲城市!BM59</f>
        <v>14.4</v>
      </c>
      <c r="QX27" s="97">
        <f>稲城市!BM60</f>
        <v>0</v>
      </c>
      <c r="QY27" s="97">
        <f>稲城市!BM61</f>
        <v>6.6</v>
      </c>
      <c r="QZ27" s="97" t="str">
        <f>稲城市!BM62</f>
        <v>-</v>
      </c>
      <c r="RA27" s="97" t="str">
        <f>稲城市!BM63</f>
        <v>-</v>
      </c>
      <c r="RB27" s="97">
        <f>稲城市!BM64</f>
        <v>100</v>
      </c>
      <c r="RC27" s="95" t="str">
        <f>稲城市!BQ50</f>
        <v>-</v>
      </c>
      <c r="RD27" s="95">
        <f>稲城市!BQ51</f>
        <v>197710</v>
      </c>
      <c r="RE27" s="95">
        <f>稲城市!BQ52</f>
        <v>94448</v>
      </c>
      <c r="RF27" s="95">
        <f>稲城市!BQ53</f>
        <v>39289</v>
      </c>
      <c r="RG27" s="95" t="str">
        <f>稲城市!BQ54</f>
        <v>-</v>
      </c>
      <c r="RH27" s="95" t="str">
        <f>稲城市!BQ55</f>
        <v>-</v>
      </c>
      <c r="RI27" s="95" t="str">
        <f>稲城市!BQ56</f>
        <v>-</v>
      </c>
      <c r="RJ27" s="95">
        <f>稲城市!BQ57</f>
        <v>2548410</v>
      </c>
      <c r="RK27" s="95">
        <f>稲城市!BQ58</f>
        <v>76442</v>
      </c>
      <c r="RL27" s="95">
        <f>稲城市!BQ59</f>
        <v>1785225</v>
      </c>
      <c r="RM27" s="95" t="str">
        <f>稲城市!BQ60</f>
        <v>-</v>
      </c>
      <c r="RN27" s="95" t="str">
        <f>稲城市!BQ61</f>
        <v>-</v>
      </c>
      <c r="RO27" s="95" t="str">
        <f>稲城市!BQ62</f>
        <v>-</v>
      </c>
      <c r="RP27" s="95" t="str">
        <f>稲城市!BQ63</f>
        <v>-</v>
      </c>
      <c r="RQ27" s="95">
        <f>稲城市!BQ64</f>
        <v>4741524</v>
      </c>
      <c r="RR27" s="95">
        <f>稲城市!BZ50</f>
        <v>306769</v>
      </c>
      <c r="RS27" s="95">
        <f>稲城市!BZ51</f>
        <v>2284016</v>
      </c>
      <c r="RT27" s="95">
        <f>稲城市!BZ52</f>
        <v>6341292</v>
      </c>
      <c r="RU27" s="95">
        <f>稲城市!BZ53</f>
        <v>1631334</v>
      </c>
      <c r="RV27" s="95">
        <f>稲城市!BZ54</f>
        <v>89524</v>
      </c>
      <c r="RW27" s="95">
        <f>稲城市!BZ55</f>
        <v>54504</v>
      </c>
      <c r="RX27" s="95">
        <f>稲城市!BZ56</f>
        <v>191332</v>
      </c>
      <c r="RY27" s="95">
        <f>稲城市!BZ57</f>
        <v>2834109</v>
      </c>
      <c r="RZ27" s="95">
        <f>稲城市!BZ58</f>
        <v>965831</v>
      </c>
      <c r="SA27" s="95">
        <f>稲城市!BZ59</f>
        <v>2855513</v>
      </c>
      <c r="SB27" s="95">
        <f>稲城市!BZ60</f>
        <v>12280</v>
      </c>
      <c r="SC27" s="95">
        <f>稲城市!BZ61</f>
        <v>1968327</v>
      </c>
      <c r="SD27" s="95" t="str">
        <f>稲城市!BZ62</f>
        <v>-</v>
      </c>
      <c r="SE27" s="95" t="str">
        <f>稲城市!BZ63</f>
        <v>-</v>
      </c>
      <c r="SF27" s="95">
        <f>稲城市!BZ64</f>
        <v>19534831</v>
      </c>
      <c r="SG27" s="95">
        <f>稲城市!BF66</f>
        <v>3013591</v>
      </c>
      <c r="SH27" s="95">
        <f>稲城市!BF67</f>
        <v>701685</v>
      </c>
      <c r="SI27" s="95">
        <f>稲城市!BF68</f>
        <v>412858</v>
      </c>
      <c r="SJ27" s="95" t="str">
        <f>稲城市!BF69</f>
        <v>-</v>
      </c>
      <c r="SK27" s="95" t="str">
        <f>稲城市!BF70</f>
        <v>-</v>
      </c>
      <c r="SL27" s="95">
        <f>稲城市!BF71</f>
        <v>628116</v>
      </c>
      <c r="SM27" s="95">
        <f>稲城市!BF72</f>
        <v>1270932</v>
      </c>
      <c r="SN27" s="95" t="str">
        <f>稲城市!BZ66</f>
        <v>-</v>
      </c>
      <c r="SO27" s="95">
        <f>稲城市!BZ67</f>
        <v>-467688</v>
      </c>
      <c r="SP27" s="95">
        <f>稲城市!BZ68</f>
        <v>11286</v>
      </c>
      <c r="SQ27" s="95">
        <f>稲城市!BZ69</f>
        <v>17836</v>
      </c>
      <c r="SR27" s="95">
        <f>稲城市!BZ70</f>
        <v>83</v>
      </c>
      <c r="SS27" s="95">
        <f>稲城市!BZ71</f>
        <v>90</v>
      </c>
      <c r="ST27" s="95">
        <f>稲城市!BZ72</f>
        <v>275</v>
      </c>
      <c r="SU27" s="95">
        <f>稲城市!CS48</f>
        <v>12574806</v>
      </c>
      <c r="SV27" s="95">
        <f>稲城市!CS49</f>
        <v>13106593</v>
      </c>
      <c r="SW27" s="95">
        <f>稲城市!CS50</f>
        <v>16240194</v>
      </c>
      <c r="SX27" s="95">
        <f>稲城市!CS51</f>
        <v>17436239</v>
      </c>
      <c r="SY27" s="98">
        <f>稲城市!CS52</f>
        <v>0.95</v>
      </c>
      <c r="SZ27" s="97">
        <f>稲城市!CS53</f>
        <v>4.2</v>
      </c>
      <c r="TA27" s="97">
        <f>稲城市!CS54</f>
        <v>9.6999999999999993</v>
      </c>
      <c r="TB27" s="97" t="str">
        <f>稲城市!CS55</f>
        <v>-</v>
      </c>
      <c r="TC27" s="97" t="str">
        <f>稲城市!CS56</f>
        <v>-</v>
      </c>
      <c r="TD27" s="97">
        <f>稲城市!CS57</f>
        <v>2.1</v>
      </c>
      <c r="TE27" s="97">
        <f>稲城市!CS58</f>
        <v>30.1</v>
      </c>
      <c r="TF27" s="95">
        <f>稲城市!CS59</f>
        <v>2635409</v>
      </c>
      <c r="TG27" s="95">
        <f>IF(稲城市!CS60="-",0,稲城市!CS60)</f>
        <v>0</v>
      </c>
      <c r="TH27" s="95">
        <f>稲城市!CS61</f>
        <v>2481140</v>
      </c>
      <c r="TI27" s="95">
        <f>稲城市!CS62</f>
        <v>23083995</v>
      </c>
      <c r="TJ27" s="95">
        <f>稲城市!CS63</f>
        <v>20107732</v>
      </c>
      <c r="TK27" s="95" t="str">
        <f>稲城市!CS64</f>
        <v>-</v>
      </c>
      <c r="TL27" s="95">
        <f>稲城市!CS65</f>
        <v>5980136</v>
      </c>
      <c r="TM27" s="95">
        <f>稲城市!CS66</f>
        <v>93431</v>
      </c>
      <c r="TN27" s="95">
        <f>稲城市!CS67</f>
        <v>20000</v>
      </c>
      <c r="TO27" s="95" t="str">
        <f>稲城市!CS68</f>
        <v>-</v>
      </c>
      <c r="TP27" s="95">
        <f>稲城市!DA48</f>
        <v>12449253</v>
      </c>
      <c r="TQ27" s="95">
        <f>稲城市!DA49</f>
        <v>13010297</v>
      </c>
      <c r="TR27" s="95">
        <f>稲城市!DA50</f>
        <v>16082673</v>
      </c>
      <c r="TS27" s="95">
        <f>稲城市!DA51</f>
        <v>17223727</v>
      </c>
      <c r="TT27" s="97">
        <f>稲城市!DA52</f>
        <v>0.94</v>
      </c>
      <c r="TU27" s="97">
        <f>稲城市!DA53</f>
        <v>3.3</v>
      </c>
      <c r="TV27" s="97">
        <f>稲城市!DA54</f>
        <v>9.3000000000000007</v>
      </c>
      <c r="TW27" s="97" t="str">
        <f>稲城市!DA55</f>
        <v>-</v>
      </c>
      <c r="TX27" s="97" t="str">
        <f>稲城市!DA56</f>
        <v>-</v>
      </c>
      <c r="TY27" s="97">
        <f>稲城市!DA57</f>
        <v>1.3</v>
      </c>
      <c r="TZ27" s="97">
        <f>稲城市!DA58</f>
        <v>47.9</v>
      </c>
      <c r="UA27" s="95">
        <f>稲城市!DA59</f>
        <v>2656247</v>
      </c>
      <c r="UB27" s="95">
        <f>IF(稲城市!DA60="-",0,稲城市!DA60)</f>
        <v>0</v>
      </c>
      <c r="UC27" s="95">
        <f>稲城市!DA61</f>
        <v>2672787</v>
      </c>
      <c r="UD27" s="95">
        <f>稲城市!DA62</f>
        <v>23616814</v>
      </c>
      <c r="UE27" s="95">
        <f>稲城市!DA63</f>
        <v>21797849</v>
      </c>
      <c r="UF27" s="95" t="str">
        <f>稲城市!DA64</f>
        <v>-</v>
      </c>
      <c r="UG27" s="95">
        <f>稲城市!DA65</f>
        <v>7317199</v>
      </c>
      <c r="UH27" s="95">
        <f>稲城市!DA66</f>
        <v>93431</v>
      </c>
      <c r="UI27" s="95">
        <f>稲城市!DA67</f>
        <v>20000</v>
      </c>
      <c r="UJ27" s="95" t="str">
        <f>稲城市!DA68</f>
        <v>-</v>
      </c>
      <c r="UK27" s="97">
        <f>稲城市!CS69</f>
        <v>99.7</v>
      </c>
      <c r="UL27" s="97">
        <f>稲城市!CS71</f>
        <v>99.6</v>
      </c>
      <c r="UM27" s="97">
        <f>稲城市!CS72</f>
        <v>99.9</v>
      </c>
      <c r="UN27" s="97">
        <f>稲城市!CW69</f>
        <v>98.6</v>
      </c>
      <c r="UO27" s="97">
        <f>稲城市!CW71</f>
        <v>98.7</v>
      </c>
      <c r="UP27" s="97">
        <f>稲城市!CW72</f>
        <v>98.5</v>
      </c>
      <c r="UQ27" s="97">
        <f>稲城市!DA69</f>
        <v>99.7</v>
      </c>
      <c r="UR27" s="97">
        <f>稲城市!DA71</f>
        <v>99.5</v>
      </c>
      <c r="US27" s="98">
        <f>稲城市!DA72</f>
        <v>99.9</v>
      </c>
      <c r="UT27" s="97">
        <f>稲城市!DE69</f>
        <v>98.4</v>
      </c>
      <c r="UU27" s="97">
        <f>稲城市!DE71</f>
        <v>98.4</v>
      </c>
      <c r="UV27" s="97">
        <f>稲城市!DE72</f>
        <v>98.2</v>
      </c>
      <c r="UW27" s="286" t="str">
        <f>稲城市!M16</f>
        <v>-</v>
      </c>
      <c r="UX27" s="287" t="str">
        <f>稲城市!U16</f>
        <v>-</v>
      </c>
      <c r="UY27" s="286" t="str">
        <f>稲城市!Y16</f>
        <v>-</v>
      </c>
      <c r="UZ27" s="287" t="str">
        <f>稲城市!AG16</f>
        <v>-</v>
      </c>
      <c r="VA27" s="286" t="str">
        <f>稲城市!M17</f>
        <v>-</v>
      </c>
      <c r="VB27" s="287" t="str">
        <f>稲城市!U17</f>
        <v>-</v>
      </c>
      <c r="VC27" s="286" t="str">
        <f>稲城市!Y17</f>
        <v>-</v>
      </c>
      <c r="VD27" s="287" t="str">
        <f>稲城市!AG17</f>
        <v>-</v>
      </c>
    </row>
    <row r="28" spans="1:576" s="95" customFormat="1" ht="11.25">
      <c r="A28" s="109" t="str">
        <f>羽村市!CK7</f>
        <v>羽村市</v>
      </c>
      <c r="B28" s="110" t="s">
        <v>249</v>
      </c>
      <c r="C28" s="111" t="str">
        <f t="shared" si="0"/>
        <v>=羽村市!ｃｓ51</v>
      </c>
      <c r="D28" s="95">
        <f>羽村市!AC2</f>
        <v>55833</v>
      </c>
      <c r="E28" s="95">
        <f>羽村市!AC3</f>
        <v>57032</v>
      </c>
      <c r="F28" s="125">
        <f t="shared" si="1"/>
        <v>-2.1023285173236039E-2</v>
      </c>
      <c r="G28" s="98">
        <f>羽村市!AC5</f>
        <v>9.9</v>
      </c>
      <c r="H28" s="95">
        <f>羽村市!AC6</f>
        <v>5640</v>
      </c>
      <c r="I28" s="96">
        <f>羽村市!AP4</f>
        <v>55870</v>
      </c>
      <c r="J28" s="96">
        <f>羽村市!AP5</f>
        <v>56244</v>
      </c>
      <c r="K28" s="125">
        <f t="shared" si="2"/>
        <v>-6.6495981793613934E-3</v>
      </c>
      <c r="L28" s="96">
        <f>羽村市!AX4</f>
        <v>54555</v>
      </c>
      <c r="M28" s="96">
        <f>羽村市!AX5</f>
        <v>55011</v>
      </c>
      <c r="N28" s="125">
        <f t="shared" si="3"/>
        <v>-8.2892512406609331E-3</v>
      </c>
      <c r="O28" s="95">
        <f>羽村市!BJ6</f>
        <v>194</v>
      </c>
      <c r="P28" s="97">
        <f>羽村市!BJ7</f>
        <v>0.8</v>
      </c>
      <c r="Q28" s="95">
        <f>羽村市!BJ8</f>
        <v>7789</v>
      </c>
      <c r="R28" s="97">
        <f>羽村市!BJ9</f>
        <v>31.1</v>
      </c>
      <c r="S28" s="95">
        <f>羽村市!BJ10</f>
        <v>17082</v>
      </c>
      <c r="T28" s="97">
        <f>羽村市!BJ11</f>
        <v>68.2</v>
      </c>
      <c r="U28" s="95">
        <f>羽村市!BQ6</f>
        <v>185</v>
      </c>
      <c r="V28" s="97">
        <f>羽村市!BQ7</f>
        <v>0.7</v>
      </c>
      <c r="W28" s="95">
        <f>羽村市!BQ8</f>
        <v>8317</v>
      </c>
      <c r="X28" s="97">
        <f>羽村市!BQ9</f>
        <v>32.1</v>
      </c>
      <c r="Y28" s="95">
        <f>羽村市!BQ10</f>
        <v>17421</v>
      </c>
      <c r="Z28" s="97">
        <f>羽村市!BQ11</f>
        <v>67.2</v>
      </c>
      <c r="AA28" s="95" t="str">
        <f>羽村市!BZ5</f>
        <v>13</v>
      </c>
      <c r="AB28" s="95" t="str">
        <f>羽村市!BZ7</f>
        <v>東京都</v>
      </c>
      <c r="AC28" s="95" t="str">
        <f>羽村市!CK5</f>
        <v>2276</v>
      </c>
      <c r="AD28" s="95" t="str">
        <f>羽村市!CK7</f>
        <v>羽村市</v>
      </c>
      <c r="AE28" s="95" t="str">
        <f>羽村市!DB2</f>
        <v>Ⅱ－２</v>
      </c>
      <c r="AF28" s="99">
        <f>羽村市!DB5</f>
        <v>43503</v>
      </c>
      <c r="AG28" s="95">
        <f>羽村市!M11</f>
        <v>10252434</v>
      </c>
      <c r="AH28" s="97">
        <f>羽村市!U11</f>
        <v>43.7</v>
      </c>
      <c r="AI28" s="95">
        <f>羽村市!Y11</f>
        <v>9426931</v>
      </c>
      <c r="AJ28" s="97">
        <f>羽村市!AG11</f>
        <v>83.2</v>
      </c>
      <c r="AK28" s="95">
        <f>羽村市!M12</f>
        <v>101148</v>
      </c>
      <c r="AL28" s="97">
        <f>羽村市!U12</f>
        <v>0.4</v>
      </c>
      <c r="AM28" s="95">
        <f>羽村市!Y12</f>
        <v>101148</v>
      </c>
      <c r="AN28" s="97">
        <f>羽村市!AG12</f>
        <v>0.9</v>
      </c>
      <c r="AO28" s="95">
        <f>羽村市!M13</f>
        <v>15269</v>
      </c>
      <c r="AP28" s="97">
        <f>羽村市!U13</f>
        <v>0.1</v>
      </c>
      <c r="AQ28" s="95">
        <f>羽村市!Y13</f>
        <v>15269</v>
      </c>
      <c r="AR28" s="97">
        <f>羽村市!AG13</f>
        <v>0.1</v>
      </c>
      <c r="AS28" s="95">
        <f>羽村市!M14</f>
        <v>62781</v>
      </c>
      <c r="AT28" s="97">
        <f>羽村市!U14</f>
        <v>0.3</v>
      </c>
      <c r="AU28" s="95">
        <f>羽村市!Y14</f>
        <v>62781</v>
      </c>
      <c r="AV28" s="97">
        <f>羽村市!AG14</f>
        <v>0.6</v>
      </c>
      <c r="AW28" s="95">
        <f>羽村市!M15</f>
        <v>62692</v>
      </c>
      <c r="AX28" s="97">
        <f>羽村市!U15</f>
        <v>0.3</v>
      </c>
      <c r="AY28" s="95">
        <f>羽村市!Y15</f>
        <v>62692</v>
      </c>
      <c r="AZ28" s="97">
        <f>羽村市!AG15</f>
        <v>0.6</v>
      </c>
      <c r="BA28" s="95">
        <f>羽村市!M18</f>
        <v>1210516</v>
      </c>
      <c r="BB28" s="97">
        <f>羽村市!U18</f>
        <v>5.2</v>
      </c>
      <c r="BC28" s="95">
        <f>羽村市!Y18</f>
        <v>1210516</v>
      </c>
      <c r="BD28" s="97">
        <f>羽村市!AG18</f>
        <v>10.7</v>
      </c>
      <c r="BE28" s="95" t="str">
        <f>羽村市!M19</f>
        <v>-</v>
      </c>
      <c r="BF28" s="97" t="str">
        <f>羽村市!U19</f>
        <v>-</v>
      </c>
      <c r="BG28" s="95" t="str">
        <f>羽村市!Y19</f>
        <v>-</v>
      </c>
      <c r="BH28" s="97" t="str">
        <f>羽村市!AG19</f>
        <v>-</v>
      </c>
      <c r="BI28" s="95" t="str">
        <f>羽村市!M20</f>
        <v>-</v>
      </c>
      <c r="BJ28" s="97" t="str">
        <f>羽村市!U20</f>
        <v>-</v>
      </c>
      <c r="BK28" s="95" t="str">
        <f>羽村市!Y20</f>
        <v>-</v>
      </c>
      <c r="BL28" s="97" t="str">
        <f>羽村市!AG20</f>
        <v>-</v>
      </c>
      <c r="BM28" s="95">
        <f>羽村市!M21</f>
        <v>58167</v>
      </c>
      <c r="BN28" s="97">
        <f>羽村市!U21</f>
        <v>0.2</v>
      </c>
      <c r="BO28" s="95">
        <f>羽村市!Y21</f>
        <v>58167</v>
      </c>
      <c r="BP28" s="97">
        <f>羽村市!AG21</f>
        <v>0.5</v>
      </c>
      <c r="BQ28" s="95" t="str">
        <f>羽村市!M20</f>
        <v>-</v>
      </c>
      <c r="BR28" s="97" t="str">
        <f>羽村市!U20</f>
        <v>-</v>
      </c>
      <c r="BS28" s="95" t="str">
        <f>羽村市!Y20</f>
        <v>-</v>
      </c>
      <c r="BT28" s="97" t="str">
        <f>羽村市!AG20</f>
        <v>-</v>
      </c>
      <c r="BU28" s="95">
        <f>羽村市!M23</f>
        <v>41796</v>
      </c>
      <c r="BV28" s="97">
        <f>羽村市!U21</f>
        <v>0.2</v>
      </c>
      <c r="BW28" s="95">
        <f>羽村市!Y21</f>
        <v>58167</v>
      </c>
      <c r="BX28" s="97">
        <f>羽村市!AG21</f>
        <v>0.5</v>
      </c>
      <c r="BY28" s="95">
        <f>羽村市!M24</f>
        <v>113879</v>
      </c>
      <c r="BZ28" s="97">
        <f>羽村市!U24</f>
        <v>0.5</v>
      </c>
      <c r="CA28" s="95">
        <f>羽村市!Y24</f>
        <v>30666</v>
      </c>
      <c r="CB28" s="97">
        <f>羽村市!AG24</f>
        <v>0.3</v>
      </c>
      <c r="CC28" s="95">
        <f>羽村市!M25</f>
        <v>30666</v>
      </c>
      <c r="CD28" s="97">
        <f>羽村市!U25</f>
        <v>0.1</v>
      </c>
      <c r="CE28" s="95">
        <f>羽村市!Y25</f>
        <v>30666</v>
      </c>
      <c r="CF28" s="97">
        <f>羽村市!AG25</f>
        <v>0.3</v>
      </c>
      <c r="CG28" s="95">
        <f>羽村市!M26</f>
        <v>83178</v>
      </c>
      <c r="CH28" s="97">
        <f>羽村市!U26</f>
        <v>0.4</v>
      </c>
      <c r="CI28" s="95" t="str">
        <f>羽村市!Y26</f>
        <v>-</v>
      </c>
      <c r="CJ28" s="97" t="str">
        <f>羽村市!AG26</f>
        <v>-</v>
      </c>
      <c r="CK28" s="95">
        <f>羽村市!M27</f>
        <v>35</v>
      </c>
      <c r="CL28" s="97">
        <f>羽村市!U27</f>
        <v>0</v>
      </c>
      <c r="CM28" s="95" t="str">
        <f>羽村市!Y27</f>
        <v>-</v>
      </c>
      <c r="CN28" s="97" t="str">
        <f>羽村市!AG27</f>
        <v>-</v>
      </c>
      <c r="CO28" s="95">
        <f>羽村市!M28</f>
        <v>11918682</v>
      </c>
      <c r="CP28" s="97">
        <f>羽村市!U28</f>
        <v>50.8</v>
      </c>
      <c r="CQ28" s="95">
        <f>羽村市!Y28</f>
        <v>11009966</v>
      </c>
      <c r="CR28" s="97">
        <f>羽村市!AG28</f>
        <v>97.1</v>
      </c>
      <c r="CS28" s="95">
        <f>羽村市!M29</f>
        <v>7373</v>
      </c>
      <c r="CT28" s="97">
        <f>羽村市!U29</f>
        <v>0</v>
      </c>
      <c r="CU28" s="95">
        <f>羽村市!Y29</f>
        <v>7373</v>
      </c>
      <c r="CV28" s="97">
        <f>羽村市!AG29</f>
        <v>0.1</v>
      </c>
      <c r="CW28" s="95">
        <f>羽村市!M30</f>
        <v>249773</v>
      </c>
      <c r="CX28" s="97">
        <f>羽村市!U30</f>
        <v>1.1000000000000001</v>
      </c>
      <c r="CY28" s="95" t="str">
        <f>羽村市!Y30</f>
        <v>-</v>
      </c>
      <c r="CZ28" s="97" t="str">
        <f>羽村市!AG30</f>
        <v>-</v>
      </c>
      <c r="DA28" s="95">
        <f>羽村市!M31</f>
        <v>203303</v>
      </c>
      <c r="DB28" s="97">
        <f>羽村市!U31</f>
        <v>0.9</v>
      </c>
      <c r="DC28" s="95">
        <f>羽村市!Y31</f>
        <v>27259</v>
      </c>
      <c r="DD28" s="97">
        <f>羽村市!AG31</f>
        <v>0.2</v>
      </c>
      <c r="DE28" s="95">
        <f>羽村市!M32</f>
        <v>197144</v>
      </c>
      <c r="DF28" s="97">
        <f>羽村市!U32</f>
        <v>0.8</v>
      </c>
      <c r="DG28" s="95" t="str">
        <f>羽村市!Y32</f>
        <v>-</v>
      </c>
      <c r="DH28" s="97" t="str">
        <f>羽村市!AG32</f>
        <v>-</v>
      </c>
      <c r="DI28" s="95">
        <f>羽村市!M33</f>
        <v>3544538</v>
      </c>
      <c r="DJ28" s="97">
        <f>羽村市!U33</f>
        <v>15.1</v>
      </c>
      <c r="DK28" s="95" t="str">
        <f>羽村市!Y33</f>
        <v>-</v>
      </c>
      <c r="DL28" s="97" t="str">
        <f>羽村市!AG33</f>
        <v>-</v>
      </c>
      <c r="DM28" s="95">
        <f>羽村市!M34</f>
        <v>255483</v>
      </c>
      <c r="DN28" s="97">
        <f>羽村市!U34</f>
        <v>1.1000000000000001</v>
      </c>
      <c r="DO28" s="95">
        <f>羽村市!Y34</f>
        <v>255483</v>
      </c>
      <c r="DP28" s="97">
        <f>羽村市!AG34</f>
        <v>2.2999999999999998</v>
      </c>
      <c r="DQ28" s="95">
        <f>羽村市!M35</f>
        <v>0</v>
      </c>
      <c r="DR28" s="97">
        <f>羽村市!U35</f>
        <v>0</v>
      </c>
      <c r="DS28" s="95">
        <f>羽村市!Y35</f>
        <v>0</v>
      </c>
      <c r="DT28" s="97">
        <f>羽村市!AG35</f>
        <v>0</v>
      </c>
      <c r="DU28" s="95">
        <f>羽村市!M36</f>
        <v>3300857</v>
      </c>
      <c r="DV28" s="97">
        <f>羽村市!U36</f>
        <v>14.1</v>
      </c>
      <c r="DW28" s="95" t="str">
        <f>羽村市!Y36</f>
        <v>-</v>
      </c>
      <c r="DX28" s="97" t="str">
        <f>羽村市!AG36</f>
        <v>-</v>
      </c>
      <c r="DY28" s="95">
        <f>羽村市!M37</f>
        <v>21731</v>
      </c>
      <c r="DZ28" s="97">
        <f>羽村市!U37</f>
        <v>0.1</v>
      </c>
      <c r="EA28" s="95">
        <f>羽村市!Y37</f>
        <v>14143</v>
      </c>
      <c r="EB28" s="97">
        <f>羽村市!AG37</f>
        <v>0.1</v>
      </c>
      <c r="EC28" s="95">
        <f>羽村市!M38</f>
        <v>941</v>
      </c>
      <c r="ED28" s="97">
        <f>羽村市!U38</f>
        <v>0</v>
      </c>
      <c r="EE28" s="95" t="str">
        <f>羽村市!Y38</f>
        <v>-</v>
      </c>
      <c r="EF28" s="97" t="str">
        <f>羽村市!AG38</f>
        <v>-</v>
      </c>
      <c r="EG28" s="95">
        <f>羽村市!M39</f>
        <v>2286613</v>
      </c>
      <c r="EH28" s="97">
        <f>羽村市!U39</f>
        <v>9.6999999999999993</v>
      </c>
      <c r="EI28" s="95" t="str">
        <f>羽村市!Y39</f>
        <v>-</v>
      </c>
      <c r="EJ28" s="97" t="str">
        <f>羽村市!AG39</f>
        <v>-</v>
      </c>
      <c r="EK28" s="95">
        <f>羽村市!M40</f>
        <v>604742</v>
      </c>
      <c r="EL28" s="97">
        <f>羽村市!U40</f>
        <v>2.6</v>
      </c>
      <c r="EM28" s="95" t="str">
        <f>羽村市!Y40</f>
        <v>-</v>
      </c>
      <c r="EN28" s="97" t="str">
        <f>羽村市!AG40</f>
        <v>-</v>
      </c>
      <c r="EO28" s="95">
        <f>羽村市!M41</f>
        <v>308481</v>
      </c>
      <c r="EP28" s="97">
        <f>羽村市!U41</f>
        <v>1.3</v>
      </c>
      <c r="EQ28" s="95">
        <f>羽村市!Y41</f>
        <v>19090</v>
      </c>
      <c r="ER28" s="97">
        <f>羽村市!AG41</f>
        <v>0.2</v>
      </c>
      <c r="ES28" s="95">
        <f>羽村市!M42</f>
        <v>581800</v>
      </c>
      <c r="ET28" s="97">
        <f>羽村市!U42</f>
        <v>2.5</v>
      </c>
      <c r="EU28" s="95" t="str">
        <f>羽村市!Y42</f>
        <v>-</v>
      </c>
      <c r="EV28" s="97" t="str">
        <f>羽村市!AG42</f>
        <v>-</v>
      </c>
      <c r="EW28" s="95" t="str">
        <f>羽村市!M43</f>
        <v>-</v>
      </c>
      <c r="EX28" s="97" t="str">
        <f>羽村市!U43</f>
        <v>-</v>
      </c>
      <c r="EY28" s="95" t="str">
        <f>羽村市!Y43</f>
        <v>-</v>
      </c>
      <c r="EZ28" s="97" t="str">
        <f>羽村市!AG43</f>
        <v>-</v>
      </c>
      <c r="FA28" s="95">
        <f>羽村市!M44</f>
        <v>90000</v>
      </c>
      <c r="FB28" s="97">
        <f>羽村市!U44</f>
        <v>0.4</v>
      </c>
      <c r="FC28" s="95" t="str">
        <f>羽村市!Y44</f>
        <v>-</v>
      </c>
      <c r="FD28" s="97" t="str">
        <f>羽村市!AG44</f>
        <v>-</v>
      </c>
      <c r="FE28" s="95">
        <f>羽村市!M45</f>
        <v>23481461</v>
      </c>
      <c r="FF28" s="97">
        <f>羽村市!U45</f>
        <v>100</v>
      </c>
      <c r="FG28" s="95">
        <f>羽村市!Y45</f>
        <v>11333314</v>
      </c>
      <c r="FH28" s="97">
        <f>羽村市!AG45</f>
        <v>100</v>
      </c>
      <c r="FI28" s="95">
        <f>羽村市!AW16</f>
        <v>9426931</v>
      </c>
      <c r="FJ28" s="97">
        <f>羽村市!BF16</f>
        <v>91.9</v>
      </c>
      <c r="FK28" s="95">
        <f>羽村市!BJ16</f>
        <v>74654</v>
      </c>
      <c r="FL28" s="95">
        <f>羽村市!AW17</f>
        <v>9426931</v>
      </c>
      <c r="FM28" s="97">
        <f>羽村市!BF17</f>
        <v>91.9</v>
      </c>
      <c r="FN28" s="95">
        <f>羽村市!BJ17</f>
        <v>74654</v>
      </c>
      <c r="FO28" s="95">
        <f>羽村市!AW18</f>
        <v>4186882</v>
      </c>
      <c r="FP28" s="97">
        <f>羽村市!BF18</f>
        <v>40.799999999999997</v>
      </c>
      <c r="FQ28" s="95">
        <f>羽村市!BJ18</f>
        <v>74654</v>
      </c>
      <c r="FR28" s="95">
        <f>羽村市!AW19</f>
        <v>101119</v>
      </c>
      <c r="FS28" s="97">
        <f>羽村市!BF19</f>
        <v>1</v>
      </c>
      <c r="FT28" s="95" t="str">
        <f>羽村市!BJ19</f>
        <v>-</v>
      </c>
      <c r="FU28" s="95">
        <f>羽村市!AW20</f>
        <v>3426468</v>
      </c>
      <c r="FV28" s="97">
        <f>羽村市!BF20</f>
        <v>33.4</v>
      </c>
      <c r="FW28" s="95" t="str">
        <f>羽村市!BJ20</f>
        <v>-</v>
      </c>
      <c r="FX28" s="95">
        <f>羽村市!AW21</f>
        <v>155960</v>
      </c>
      <c r="FY28" s="97">
        <f>羽村市!BF21</f>
        <v>1.5</v>
      </c>
      <c r="FZ28" s="95" t="str">
        <f>羽村市!BJ21</f>
        <v>-</v>
      </c>
      <c r="GA28" s="95">
        <f>羽村市!AW22</f>
        <v>503335</v>
      </c>
      <c r="GB28" s="97">
        <f>羽村市!BF22</f>
        <v>4.9000000000000004</v>
      </c>
      <c r="GC28" s="95">
        <f>羽村市!BJ22</f>
        <v>74654</v>
      </c>
      <c r="GD28" s="95">
        <f>羽村市!AW23</f>
        <v>4736021</v>
      </c>
      <c r="GE28" s="97">
        <f>羽村市!BF23</f>
        <v>46.2</v>
      </c>
      <c r="GF28" s="95" t="str">
        <f>羽村市!BJ23</f>
        <v>-</v>
      </c>
      <c r="GG28" s="95">
        <f>羽村市!AW24</f>
        <v>4652173</v>
      </c>
      <c r="GH28" s="97">
        <f>羽村市!BF24</f>
        <v>45.4</v>
      </c>
      <c r="GI28" s="95" t="str">
        <f>羽村市!BJ24</f>
        <v>-</v>
      </c>
      <c r="GJ28" s="95">
        <f>羽村市!AW25</f>
        <v>87143</v>
      </c>
      <c r="GK28" s="97">
        <f>羽村市!BF25</f>
        <v>0.8</v>
      </c>
      <c r="GL28" s="95" t="str">
        <f>羽村市!BJ25</f>
        <v>-</v>
      </c>
      <c r="GM28" s="95">
        <f>羽村市!AW26</f>
        <v>416885</v>
      </c>
      <c r="GN28" s="97">
        <f>羽村市!BF26</f>
        <v>4.0999999999999996</v>
      </c>
      <c r="GO28" s="95" t="str">
        <f>羽村市!BJ26</f>
        <v>-</v>
      </c>
      <c r="GP28" s="95" t="str">
        <f>羽村市!AW27</f>
        <v>-</v>
      </c>
      <c r="GQ28" s="97" t="str">
        <f>羽村市!BF27</f>
        <v>-</v>
      </c>
      <c r="GR28" s="95" t="str">
        <f>羽村市!BJ27</f>
        <v>-</v>
      </c>
      <c r="GS28" s="95" t="str">
        <f>羽村市!AW28</f>
        <v>-</v>
      </c>
      <c r="GT28" s="97" t="str">
        <f>羽村市!BF28</f>
        <v>-</v>
      </c>
      <c r="GU28" s="95" t="str">
        <f>羽村市!BJ28</f>
        <v>-</v>
      </c>
      <c r="GV28" s="95" t="str">
        <f>羽村市!AW29</f>
        <v>-</v>
      </c>
      <c r="GW28" s="97" t="str">
        <f>羽村市!BF29</f>
        <v>-</v>
      </c>
      <c r="GX28" s="95" t="str">
        <f>羽村市!BJ29</f>
        <v>-</v>
      </c>
      <c r="GY28" s="95">
        <f>羽村市!AW30</f>
        <v>825503</v>
      </c>
      <c r="GZ28" s="97">
        <f>羽村市!BF30</f>
        <v>8.1</v>
      </c>
      <c r="HA28" s="95" t="str">
        <f>羽村市!BJ30</f>
        <v>-</v>
      </c>
      <c r="HB28" s="95">
        <f>羽村市!AW31</f>
        <v>825503</v>
      </c>
      <c r="HC28" s="97">
        <f>羽村市!BF31</f>
        <v>8.1</v>
      </c>
      <c r="HD28" s="95" t="str">
        <f>羽村市!BJ31</f>
        <v>-</v>
      </c>
      <c r="HE28" s="95" t="str">
        <f>羽村市!AW32</f>
        <v>-</v>
      </c>
      <c r="HF28" s="97" t="str">
        <f>羽村市!BF32</f>
        <v>-</v>
      </c>
      <c r="HG28" s="95" t="str">
        <f>羽村市!BJ32</f>
        <v>-</v>
      </c>
      <c r="HH28" s="95" t="str">
        <f>羽村市!AW33</f>
        <v>-</v>
      </c>
      <c r="HI28" s="97" t="str">
        <f>羽村市!BF33</f>
        <v>-</v>
      </c>
      <c r="HJ28" s="95" t="str">
        <f>羽村市!BJ33</f>
        <v>-</v>
      </c>
      <c r="HK28" s="95">
        <f>羽村市!AW34</f>
        <v>825503</v>
      </c>
      <c r="HL28" s="97">
        <f>羽村市!BF34</f>
        <v>8.1</v>
      </c>
      <c r="HM28" s="95" t="str">
        <f>羽村市!BJ34</f>
        <v>-</v>
      </c>
      <c r="HN28" s="95" t="str">
        <f>羽村市!AW35</f>
        <v>-</v>
      </c>
      <c r="HO28" s="97" t="str">
        <f>羽村市!BF35</f>
        <v>-</v>
      </c>
      <c r="HP28" s="95" t="str">
        <f>羽村市!BJ35</f>
        <v>-</v>
      </c>
      <c r="HQ28" s="95" t="str">
        <f>羽村市!AW36</f>
        <v>-</v>
      </c>
      <c r="HR28" s="97" t="str">
        <f>羽村市!BF36</f>
        <v>-</v>
      </c>
      <c r="HS28" s="95" t="str">
        <f>羽村市!BJ36</f>
        <v>-</v>
      </c>
      <c r="HT28" s="95" t="str">
        <f>羽村市!AW37</f>
        <v>-</v>
      </c>
      <c r="HU28" s="97" t="str">
        <f>羽村市!BF37</f>
        <v>-</v>
      </c>
      <c r="HV28" s="95" t="str">
        <f>羽村市!BJ37</f>
        <v>-</v>
      </c>
      <c r="HW28" s="95">
        <f>羽村市!AW38</f>
        <v>10252434</v>
      </c>
      <c r="HX28" s="97">
        <f>羽村市!BF38</f>
        <v>100</v>
      </c>
      <c r="HY28" s="95">
        <f>羽村市!BJ38</f>
        <v>74654</v>
      </c>
      <c r="HZ28" s="95" t="str">
        <f>羽村市!BV14</f>
        <v>×</v>
      </c>
      <c r="IA28" s="95" t="str">
        <f>羽村市!BV15</f>
        <v>×</v>
      </c>
      <c r="IB28" s="95" t="str">
        <f>羽村市!BV16</f>
        <v>×</v>
      </c>
      <c r="IC28" s="95" t="str">
        <f>羽村市!BV17</f>
        <v>×</v>
      </c>
      <c r="ID28" s="95" t="str">
        <f>羽村市!BV18</f>
        <v>×</v>
      </c>
      <c r="IE28" s="95" t="str">
        <f>羽村市!BV19</f>
        <v>×</v>
      </c>
      <c r="IF28" s="95" t="str">
        <f>羽村市!BV20</f>
        <v>×</v>
      </c>
      <c r="IG28" s="95" t="str">
        <f>羽村市!BV21</f>
        <v>×</v>
      </c>
      <c r="IH28" s="95" t="str">
        <f>羽村市!BV22</f>
        <v>×</v>
      </c>
      <c r="II28" s="95" t="str">
        <f>羽村市!BV23</f>
        <v>×</v>
      </c>
      <c r="IJ28" s="95" t="str">
        <f>羽村市!BV24</f>
        <v>×</v>
      </c>
      <c r="IK28" s="95" t="str">
        <f>羽村市!BV25</f>
        <v>×</v>
      </c>
      <c r="IL28" s="105">
        <f>羽村市!CO11</f>
        <v>23481461</v>
      </c>
      <c r="IM28" s="105">
        <f>羽村市!CY11</f>
        <v>23877112</v>
      </c>
      <c r="IN28" s="105">
        <f>羽村市!CO12</f>
        <v>22873104</v>
      </c>
      <c r="IO28" s="105">
        <f>羽村市!CY12</f>
        <v>23272370</v>
      </c>
      <c r="IP28" s="105">
        <f>羽村市!CO13</f>
        <v>608357</v>
      </c>
      <c r="IQ28" s="105">
        <f>羽村市!CY13</f>
        <v>604742</v>
      </c>
      <c r="IR28" s="105">
        <f>羽村市!CO14</f>
        <v>7586</v>
      </c>
      <c r="IS28" s="105">
        <f>羽村市!CY14</f>
        <v>147503</v>
      </c>
      <c r="IT28" s="105">
        <f>羽村市!CO15</f>
        <v>600771</v>
      </c>
      <c r="IU28" s="105">
        <f>羽村市!CY15</f>
        <v>457239</v>
      </c>
      <c r="IV28" s="105">
        <f>羽村市!CO16</f>
        <v>143532</v>
      </c>
      <c r="IW28" s="105">
        <f>羽村市!CY16</f>
        <v>-223841</v>
      </c>
      <c r="IX28" s="105">
        <f>羽村市!CO17</f>
        <v>477313</v>
      </c>
      <c r="IY28" s="105">
        <f>羽村市!CY17</f>
        <v>508893</v>
      </c>
      <c r="IZ28" s="105" t="str">
        <f>羽村市!CO18</f>
        <v>-</v>
      </c>
      <c r="JA28" s="105" t="str">
        <f>羽村市!CY18</f>
        <v>-</v>
      </c>
      <c r="JB28" s="105">
        <f>羽村市!CO19</f>
        <v>1147563</v>
      </c>
      <c r="JC28" s="105">
        <f>羽村市!CY19</f>
        <v>1504987</v>
      </c>
      <c r="JD28" s="105">
        <f>羽村市!CO20</f>
        <v>-526718</v>
      </c>
      <c r="JE28" s="105">
        <f>羽村市!CY20</f>
        <v>-1219935</v>
      </c>
      <c r="JF28" s="95">
        <f>羽村市!CO23</f>
        <v>342</v>
      </c>
      <c r="JG28" s="95">
        <f>羽村市!CT23</f>
        <v>1098504</v>
      </c>
      <c r="JH28" s="95">
        <f>羽村市!CZ23</f>
        <v>3212</v>
      </c>
      <c r="JI28" s="95" t="str">
        <f>羽村市!CO24</f>
        <v>-</v>
      </c>
      <c r="JJ28" s="95" t="str">
        <f>羽村市!CT24</f>
        <v>-</v>
      </c>
      <c r="JK28" s="95" t="str">
        <f>羽村市!CZ24</f>
        <v>-</v>
      </c>
      <c r="JL28" s="95">
        <f>羽村市!CO25</f>
        <v>8</v>
      </c>
      <c r="JM28" s="95">
        <f>羽村市!CT25</f>
        <v>26448</v>
      </c>
      <c r="JN28" s="95">
        <f>羽村市!CZ25</f>
        <v>3306</v>
      </c>
      <c r="JO28" s="95">
        <f>羽村市!CO26</f>
        <v>2</v>
      </c>
      <c r="JP28" s="95" t="str">
        <f>羽村市!CT26</f>
        <v>*</v>
      </c>
      <c r="JQ28" s="95" t="str">
        <f>羽村市!CZ26</f>
        <v>*</v>
      </c>
      <c r="JR28" s="95" t="str">
        <f>羽村市!CO27</f>
        <v>-</v>
      </c>
      <c r="JS28" s="95" t="str">
        <f>羽村市!CT27</f>
        <v>-</v>
      </c>
      <c r="JT28" s="95" t="str">
        <f>羽村市!CZ27</f>
        <v>-</v>
      </c>
      <c r="JU28" s="95">
        <f>羽村市!CO28</f>
        <v>340</v>
      </c>
      <c r="JV28" s="95">
        <f>羽村市!CT28</f>
        <v>1086102</v>
      </c>
      <c r="JW28" s="95">
        <f>羽村市!CZ28</f>
        <v>3194</v>
      </c>
      <c r="JX28" s="97">
        <f>羽村市!CO29</f>
        <v>101.8</v>
      </c>
      <c r="JY28" s="95" t="str">
        <f>羽村市!BV32</f>
        <v>○</v>
      </c>
      <c r="JZ28" s="95" t="str">
        <f>羽村市!BV33</f>
        <v>×</v>
      </c>
      <c r="KA28" s="95" t="str">
        <f>羽村市!BV34</f>
        <v>○</v>
      </c>
      <c r="KB28" s="95" t="str">
        <f>羽村市!BV35</f>
        <v>×</v>
      </c>
      <c r="KC28" s="95" t="str">
        <f>羽村市!BV36</f>
        <v>×</v>
      </c>
      <c r="KD28" s="95" t="str">
        <f>羽村市!BV37</f>
        <v>×</v>
      </c>
      <c r="KE28" s="95" t="str">
        <f>羽村市!BV38</f>
        <v>×</v>
      </c>
      <c r="KF28" s="95" t="str">
        <f>羽村市!CC32</f>
        <v>×</v>
      </c>
      <c r="KG28" s="95" t="str">
        <f>羽村市!CC33</f>
        <v>○</v>
      </c>
      <c r="KH28" s="95" t="str">
        <f>羽村市!CC34</f>
        <v>○</v>
      </c>
      <c r="KI28" s="95" t="str">
        <f>羽村市!CC35</f>
        <v>×</v>
      </c>
      <c r="KJ28" s="95" t="str">
        <f>羽村市!CC36</f>
        <v>×</v>
      </c>
      <c r="KK28" s="95" t="str">
        <f>羽村市!CC37</f>
        <v>×</v>
      </c>
      <c r="KL28" s="95" t="str">
        <f>羽村市!CC38</f>
        <v>○</v>
      </c>
      <c r="KM28" s="95">
        <f>羽村市!CO32</f>
        <v>1</v>
      </c>
      <c r="KN28" s="95" t="str">
        <f>羽村市!CT32</f>
        <v xml:space="preserve"> 7.07.01</v>
      </c>
      <c r="KO28" s="95">
        <f>羽村市!CZ32</f>
        <v>8850</v>
      </c>
      <c r="KP28" s="95">
        <f>羽村市!CO33</f>
        <v>1</v>
      </c>
      <c r="KQ28" s="95" t="str">
        <f>羽村市!CT33</f>
        <v xml:space="preserve"> 7.07.01</v>
      </c>
      <c r="KR28" s="95">
        <f>羽村市!CZ33</f>
        <v>7650</v>
      </c>
      <c r="KS28" s="95">
        <f>羽村市!CO34</f>
        <v>1</v>
      </c>
      <c r="KT28" s="95" t="str">
        <f>羽村市!CT34</f>
        <v xml:space="preserve"> 7.07.01</v>
      </c>
      <c r="KU28" s="95">
        <f>羽村市!CZ34</f>
        <v>7150</v>
      </c>
      <c r="KV28" s="95">
        <f>羽村市!CO35</f>
        <v>1</v>
      </c>
      <c r="KW28" s="95" t="str">
        <f>羽村市!CT35</f>
        <v xml:space="preserve"> 7.07.01</v>
      </c>
      <c r="KX28" s="95">
        <f>羽村市!CZ35</f>
        <v>5200</v>
      </c>
      <c r="KY28" s="95">
        <f>羽村市!CO36</f>
        <v>1</v>
      </c>
      <c r="KZ28" s="95" t="str">
        <f>羽村市!CT36</f>
        <v xml:space="preserve"> 7.07.01</v>
      </c>
      <c r="LA28" s="95">
        <f>羽村市!CZ36</f>
        <v>4500</v>
      </c>
      <c r="LB28" s="95">
        <f>羽村市!CO37</f>
        <v>16</v>
      </c>
      <c r="LC28" s="95" t="str">
        <f>羽村市!CT37</f>
        <v xml:space="preserve"> 7.07.01</v>
      </c>
      <c r="LD28" s="95">
        <f>羽村市!CZ37</f>
        <v>4300</v>
      </c>
      <c r="LE28" s="95">
        <f>羽村市!M49</f>
        <v>3360799</v>
      </c>
      <c r="LF28" s="95">
        <f>羽村市!M50</f>
        <v>2159580</v>
      </c>
      <c r="LG28" s="95">
        <f>羽村市!M51</f>
        <v>6946016</v>
      </c>
      <c r="LH28" s="95">
        <f>羽村市!M52</f>
        <v>1160606</v>
      </c>
      <c r="LI28" s="95">
        <f>羽村市!M53</f>
        <v>1062683</v>
      </c>
      <c r="LJ28" s="95">
        <f>羽村市!M54</f>
        <v>97923</v>
      </c>
      <c r="LK28" s="95" t="str">
        <f>羽村市!M55</f>
        <v>-</v>
      </c>
      <c r="LL28" s="95">
        <f>羽村市!M56</f>
        <v>11467421</v>
      </c>
      <c r="LM28" s="95">
        <f>羽村市!M57</f>
        <v>3328061</v>
      </c>
      <c r="LN28" s="95">
        <f>羽村市!M58</f>
        <v>178589</v>
      </c>
      <c r="LO28" s="95">
        <f>羽村市!M59</f>
        <v>2992954</v>
      </c>
      <c r="LP28" s="95">
        <f>羽村市!M60</f>
        <v>738793</v>
      </c>
      <c r="LQ28" s="95">
        <f>羽村市!M61</f>
        <v>2504774</v>
      </c>
      <c r="LR28" s="95">
        <f>羽村市!M62</f>
        <v>604623</v>
      </c>
      <c r="LS28" s="95" t="str">
        <f>羽村市!M63</f>
        <v>-</v>
      </c>
      <c r="LT28" s="95" t="str">
        <f>羽村市!M64</f>
        <v>-</v>
      </c>
      <c r="LU28" s="95">
        <f>羽村市!M65</f>
        <v>1796682</v>
      </c>
      <c r="LV28" s="95">
        <f>羽村市!M66</f>
        <v>54342</v>
      </c>
      <c r="LW28" s="95">
        <f>羽村市!M67</f>
        <v>1796682</v>
      </c>
      <c r="LX28" s="95">
        <f>羽村市!M68</f>
        <v>710284</v>
      </c>
      <c r="LY28" s="95">
        <f>羽村市!M69</f>
        <v>1086398</v>
      </c>
      <c r="LZ28" s="95" t="str">
        <f>羽村市!M70</f>
        <v>-</v>
      </c>
      <c r="MA28" s="95" t="str">
        <f>羽村市!M71</f>
        <v>-</v>
      </c>
      <c r="MB28" s="95">
        <f>羽村市!M72</f>
        <v>22873104</v>
      </c>
      <c r="MC28" s="97">
        <f>羽村市!U49</f>
        <v>14.7</v>
      </c>
      <c r="MD28" s="97">
        <f>羽村市!U50</f>
        <v>9.4</v>
      </c>
      <c r="ME28" s="97">
        <f>羽村市!U51</f>
        <v>30.4</v>
      </c>
      <c r="MF28" s="97">
        <f>羽村市!U52</f>
        <v>5.0999999999999996</v>
      </c>
      <c r="MG28" s="97">
        <f>羽村市!U53</f>
        <v>4.5999999999999996</v>
      </c>
      <c r="MH28" s="97">
        <f>羽村市!U54</f>
        <v>0.4</v>
      </c>
      <c r="MI28" s="97" t="str">
        <f>羽村市!U55</f>
        <v>-</v>
      </c>
      <c r="MJ28" s="97">
        <f>羽村市!U56</f>
        <v>50.1</v>
      </c>
      <c r="MK28" s="97">
        <f>羽村市!U57</f>
        <v>14.6</v>
      </c>
      <c r="ML28" s="97">
        <f>羽村市!U58</f>
        <v>0.8</v>
      </c>
      <c r="MM28" s="97">
        <f>羽村市!U59</f>
        <v>13.1</v>
      </c>
      <c r="MN28" s="97">
        <f>羽村市!U60</f>
        <v>3.2</v>
      </c>
      <c r="MO28" s="97">
        <f>羽村市!U61</f>
        <v>11</v>
      </c>
      <c r="MP28" s="97">
        <f>羽村市!U62</f>
        <v>2.6</v>
      </c>
      <c r="MQ28" s="97" t="str">
        <f>羽村市!U63</f>
        <v>-</v>
      </c>
      <c r="MR28" s="97" t="str">
        <f>羽村市!U64</f>
        <v>-</v>
      </c>
      <c r="MS28" s="97">
        <f>羽村市!U65</f>
        <v>7.9</v>
      </c>
      <c r="MT28" s="97">
        <f>羽村市!U66</f>
        <v>0.2</v>
      </c>
      <c r="MU28" s="97">
        <f>羽村市!U67</f>
        <v>7.9</v>
      </c>
      <c r="MV28" s="97">
        <f>羽村市!U68</f>
        <v>3.1</v>
      </c>
      <c r="MW28" s="97">
        <f>羽村市!U69</f>
        <v>4.7</v>
      </c>
      <c r="MX28" s="97" t="str">
        <f>羽村市!U70</f>
        <v>-</v>
      </c>
      <c r="MY28" s="97" t="str">
        <f>羽村市!U71</f>
        <v>-</v>
      </c>
      <c r="MZ28" s="97">
        <f>羽村市!U72</f>
        <v>100</v>
      </c>
      <c r="NA28" s="95">
        <f>羽村市!Y49</f>
        <v>3017096</v>
      </c>
      <c r="NB28" s="95">
        <f>羽村市!Y50</f>
        <v>1939159</v>
      </c>
      <c r="NC28" s="95">
        <f>羽村市!Y51</f>
        <v>2388201</v>
      </c>
      <c r="ND28" s="95">
        <f>羽村市!Y52</f>
        <v>1160606</v>
      </c>
      <c r="NE28" s="95">
        <f>羽村市!Y53</f>
        <v>1062683</v>
      </c>
      <c r="NF28" s="95">
        <f>羽村市!Y54</f>
        <v>97923</v>
      </c>
      <c r="NG28" s="95" t="str">
        <f>羽村市!Y55</f>
        <v>-</v>
      </c>
      <c r="NH28" s="95">
        <f>羽村市!Y56</f>
        <v>6565903</v>
      </c>
      <c r="NI28" s="95">
        <f>羽村市!Y57</f>
        <v>2308737</v>
      </c>
      <c r="NJ28" s="95">
        <f>羽村市!Y58</f>
        <v>88179</v>
      </c>
      <c r="NK28" s="95">
        <f>羽村市!Y59</f>
        <v>2270575</v>
      </c>
      <c r="NL28" s="95">
        <f>羽村市!Y60</f>
        <v>573797</v>
      </c>
      <c r="NM28" s="95">
        <f>羽村市!Y61</f>
        <v>2292294</v>
      </c>
      <c r="NN28" s="95">
        <f>羽村市!Y62</f>
        <v>600839</v>
      </c>
      <c r="NO28" s="95" t="str">
        <f>羽村市!Y63</f>
        <v>-</v>
      </c>
      <c r="NP28" s="95" t="str">
        <f>羽村市!Y64</f>
        <v>-</v>
      </c>
      <c r="NQ28" s="95">
        <f>羽村市!Y65</f>
        <v>212817</v>
      </c>
      <c r="NR28" s="95">
        <f>羽村市!Y66</f>
        <v>54342</v>
      </c>
      <c r="NS28" s="95">
        <f>羽村市!Y67</f>
        <v>212817</v>
      </c>
      <c r="NT28" s="95">
        <f>羽村市!Y68</f>
        <v>63596</v>
      </c>
      <c r="NU28" s="95">
        <f>羽村市!Y69</f>
        <v>149221</v>
      </c>
      <c r="NV28" s="95" t="str">
        <f>羽村市!Y70</f>
        <v>-</v>
      </c>
      <c r="NW28" s="95" t="str">
        <f>羽村市!Y71</f>
        <v>-</v>
      </c>
      <c r="NX28" s="95">
        <f>羽村市!Y72</f>
        <v>14339344</v>
      </c>
      <c r="NY28" s="95">
        <f>羽村市!AG49</f>
        <v>2982164</v>
      </c>
      <c r="NZ28" s="95" t="str">
        <f>羽村市!AG50</f>
        <v>-</v>
      </c>
      <c r="OA28" s="95">
        <f>羽村市!AG51</f>
        <v>2388201</v>
      </c>
      <c r="OB28" s="95">
        <f>羽村市!AG52</f>
        <v>1160606</v>
      </c>
      <c r="OC28" s="95">
        <f>羽村市!AG53</f>
        <v>1062683</v>
      </c>
      <c r="OD28" s="95">
        <f>羽村市!AG54</f>
        <v>97923</v>
      </c>
      <c r="OE28" s="95" t="str">
        <f>羽村市!AG55</f>
        <v>-</v>
      </c>
      <c r="OF28" s="95">
        <f>羽村市!AG56</f>
        <v>6530971</v>
      </c>
      <c r="OG28" s="95">
        <f>羽村市!AG57</f>
        <v>1991728</v>
      </c>
      <c r="OH28" s="95">
        <f>羽村市!AG58</f>
        <v>88179</v>
      </c>
      <c r="OI28" s="95">
        <f>羽村市!AG59</f>
        <v>1967483</v>
      </c>
      <c r="OJ28" s="95">
        <f>羽村市!AG60</f>
        <v>541156</v>
      </c>
      <c r="OK28" s="95">
        <f>羽村市!AG61</f>
        <v>1511195</v>
      </c>
      <c r="OL28" s="95" t="str">
        <f>羽村市!AG62</f>
        <v>-</v>
      </c>
      <c r="OM28" s="95" t="str">
        <f>羽村市!AG63</f>
        <v>-</v>
      </c>
      <c r="ON28" s="114">
        <f>羽村市!AG64</f>
        <v>0</v>
      </c>
      <c r="OO28" s="114">
        <f>羽村市!AG65</f>
        <v>0</v>
      </c>
      <c r="OP28" s="114">
        <f>羽村市!AG66</f>
        <v>0</v>
      </c>
      <c r="OQ28" s="114">
        <f>羽村市!AG67</f>
        <v>0</v>
      </c>
      <c r="OR28" s="114">
        <f>羽村市!AG68</f>
        <v>0</v>
      </c>
      <c r="OS28" s="114">
        <f>羽村市!AG69</f>
        <v>0</v>
      </c>
      <c r="OT28" s="114">
        <f>羽村市!AG70</f>
        <v>0</v>
      </c>
      <c r="OU28" s="114">
        <f>羽村市!AG71</f>
        <v>0</v>
      </c>
      <c r="OV28" s="114">
        <f>羽村市!AG70</f>
        <v>0</v>
      </c>
      <c r="OW28" s="97">
        <f>羽村市!AQ49</f>
        <v>26.1</v>
      </c>
      <c r="OX28" s="97" t="str">
        <f>羽村市!AQ50</f>
        <v>-</v>
      </c>
      <c r="OY28" s="97">
        <f>羽村市!AQ51</f>
        <v>20.9</v>
      </c>
      <c r="OZ28" s="97">
        <f>羽村市!AQ52</f>
        <v>10.199999999999999</v>
      </c>
      <c r="PA28" s="97">
        <f>羽村市!AQ53</f>
        <v>9.3000000000000007</v>
      </c>
      <c r="PB28" s="97">
        <f>羽村市!AQ54</f>
        <v>0.9</v>
      </c>
      <c r="PC28" s="97" t="str">
        <f>羽村市!AQ55</f>
        <v>-</v>
      </c>
      <c r="PD28" s="97">
        <f>羽村市!AQ56</f>
        <v>57.2</v>
      </c>
      <c r="PE28" s="97">
        <f>羽村市!AQ57</f>
        <v>17.399999999999999</v>
      </c>
      <c r="PF28" s="97">
        <f>羽村市!AQ58</f>
        <v>0.8</v>
      </c>
      <c r="PG28" s="97">
        <f>羽村市!AQ59</f>
        <v>17.2</v>
      </c>
      <c r="PH28" s="97">
        <f>羽村市!AQ60</f>
        <v>4.7</v>
      </c>
      <c r="PI28" s="97">
        <f>羽村市!AQ61</f>
        <v>13.2</v>
      </c>
      <c r="PJ28" s="97" t="str">
        <f>羽村市!AQ62</f>
        <v>-</v>
      </c>
      <c r="PK28" s="97" t="str">
        <f>羽村市!AQ63</f>
        <v>-</v>
      </c>
      <c r="PL28" s="113">
        <f>羽村市!AQ64</f>
        <v>0</v>
      </c>
      <c r="PM28" s="113">
        <f>羽村市!AQ65</f>
        <v>0</v>
      </c>
      <c r="PN28" s="113">
        <f>羽村市!AQ66</f>
        <v>0</v>
      </c>
      <c r="PO28" s="113">
        <f>羽村市!AQ67</f>
        <v>0</v>
      </c>
      <c r="PP28" s="113" t="str">
        <f>羽村市!AQ68</f>
        <v>(</v>
      </c>
      <c r="PQ28" s="113">
        <f>羽村市!AQ69</f>
        <v>0</v>
      </c>
      <c r="PR28" s="113">
        <f>羽村市!AQ70</f>
        <v>0</v>
      </c>
      <c r="PS28" s="113">
        <f>羽村市!AQ71</f>
        <v>0</v>
      </c>
      <c r="PT28" s="113">
        <f>羽村市!AQ72</f>
        <v>0</v>
      </c>
      <c r="PU28" s="95">
        <f>羽村市!AH66</f>
        <v>12089556</v>
      </c>
      <c r="PV28" s="97">
        <f>羽村市!AK68</f>
        <v>105.8</v>
      </c>
      <c r="PW28" s="97">
        <f>羽村市!AR68</f>
        <v>106.7</v>
      </c>
      <c r="PX28" s="95">
        <f>羽村市!AH72</f>
        <v>14947701</v>
      </c>
      <c r="PY28" s="95">
        <f>羽村市!BF50</f>
        <v>253047</v>
      </c>
      <c r="PZ28" s="95">
        <f>羽村市!BF51</f>
        <v>2751292</v>
      </c>
      <c r="QA28" s="95">
        <f>羽村市!BF52</f>
        <v>10821502</v>
      </c>
      <c r="QB28" s="95">
        <f>羽村市!BF53</f>
        <v>1906398</v>
      </c>
      <c r="QC28" s="95">
        <f>羽村市!BF54</f>
        <v>134882</v>
      </c>
      <c r="QD28" s="95">
        <f>羽村市!BF55</f>
        <v>36708</v>
      </c>
      <c r="QE28" s="95">
        <f>羽村市!BF56</f>
        <v>329792</v>
      </c>
      <c r="QF28" s="95">
        <f>羽村市!BF57</f>
        <v>2681649</v>
      </c>
      <c r="QG28" s="95">
        <f>羽村市!BF58</f>
        <v>796765</v>
      </c>
      <c r="QH28" s="95">
        <f>羽村市!BF59</f>
        <v>2000463</v>
      </c>
      <c r="QI28" s="95" t="str">
        <f>羽村市!BF60</f>
        <v>-</v>
      </c>
      <c r="QJ28" s="95">
        <f>羽村市!BF61</f>
        <v>1160606</v>
      </c>
      <c r="QK28" s="95" t="str">
        <f>羽村市!BF62</f>
        <v>-</v>
      </c>
      <c r="QL28" s="95" t="str">
        <f>羽村市!BF63</f>
        <v>-</v>
      </c>
      <c r="QM28" s="95">
        <f>羽村市!BF64</f>
        <v>22873104</v>
      </c>
      <c r="QN28" s="97">
        <f>羽村市!BM50</f>
        <v>1.1000000000000001</v>
      </c>
      <c r="QO28" s="97">
        <f>羽村市!BM51</f>
        <v>12</v>
      </c>
      <c r="QP28" s="97">
        <f>羽村市!BM52</f>
        <v>47.3</v>
      </c>
      <c r="QQ28" s="97">
        <f>羽村市!BM53</f>
        <v>8.3000000000000007</v>
      </c>
      <c r="QR28" s="97">
        <f>羽村市!BM54</f>
        <v>0.6</v>
      </c>
      <c r="QS28" s="97">
        <f>羽村市!BM55</f>
        <v>0.2</v>
      </c>
      <c r="QT28" s="97">
        <f>羽村市!BM56</f>
        <v>1.4</v>
      </c>
      <c r="QU28" s="97">
        <f>羽村市!BM57</f>
        <v>11.7</v>
      </c>
      <c r="QV28" s="97">
        <f>羽村市!BM58</f>
        <v>3.5</v>
      </c>
      <c r="QW28" s="97">
        <f>羽村市!BM59</f>
        <v>8.6999999999999993</v>
      </c>
      <c r="QX28" s="97" t="str">
        <f>羽村市!BM60</f>
        <v>-</v>
      </c>
      <c r="QY28" s="97">
        <f>羽村市!BM61</f>
        <v>5.0999999999999996</v>
      </c>
      <c r="QZ28" s="97" t="str">
        <f>羽村市!BM62</f>
        <v>-</v>
      </c>
      <c r="RA28" s="97" t="str">
        <f>羽村市!BM63</f>
        <v>-</v>
      </c>
      <c r="RB28" s="97">
        <f>羽村市!BM64</f>
        <v>100</v>
      </c>
      <c r="RC28" s="95" t="str">
        <f>羽村市!BQ50</f>
        <v>-</v>
      </c>
      <c r="RD28" s="95">
        <f>羽村市!BQ51</f>
        <v>95867</v>
      </c>
      <c r="RE28" s="95">
        <f>羽村市!BQ52</f>
        <v>273396</v>
      </c>
      <c r="RF28" s="95">
        <f>羽村市!BQ53</f>
        <v>9275</v>
      </c>
      <c r="RG28" s="95" t="str">
        <f>羽村市!BQ54</f>
        <v>-</v>
      </c>
      <c r="RH28" s="95">
        <f>羽村市!BQ55</f>
        <v>8100</v>
      </c>
      <c r="RI28" s="95">
        <f>羽村市!BQ56</f>
        <v>1292</v>
      </c>
      <c r="RJ28" s="95">
        <f>羽村市!BQ57</f>
        <v>1338957</v>
      </c>
      <c r="RK28" s="95">
        <f>羽村市!BQ58</f>
        <v>28976</v>
      </c>
      <c r="RL28" s="95">
        <f>羽村市!BQ59</f>
        <v>40819</v>
      </c>
      <c r="RM28" s="95" t="str">
        <f>羽村市!BQ60</f>
        <v>-</v>
      </c>
      <c r="RN28" s="95" t="str">
        <f>羽村市!BQ61</f>
        <v>-</v>
      </c>
      <c r="RO28" s="95" t="str">
        <f>羽村市!BQ62</f>
        <v>-</v>
      </c>
      <c r="RP28" s="95" t="str">
        <f>羽村市!BQ63</f>
        <v>-</v>
      </c>
      <c r="RQ28" s="95">
        <f>羽村市!BQ64</f>
        <v>1796682</v>
      </c>
      <c r="RR28" s="95">
        <f>羽村市!BZ50</f>
        <v>253047</v>
      </c>
      <c r="RS28" s="95">
        <f>羽村市!BZ51</f>
        <v>2445978</v>
      </c>
      <c r="RT28" s="95">
        <f>羽村市!BZ52</f>
        <v>5416416</v>
      </c>
      <c r="RU28" s="95">
        <f>羽村市!BZ53</f>
        <v>1236372</v>
      </c>
      <c r="RV28" s="95">
        <f>羽村市!BZ54</f>
        <v>122942</v>
      </c>
      <c r="RW28" s="95">
        <f>羽村市!BZ55</f>
        <v>29982</v>
      </c>
      <c r="RX28" s="95">
        <f>羽村市!BZ56</f>
        <v>315142</v>
      </c>
      <c r="RY28" s="95">
        <f>羽村市!BZ57</f>
        <v>1201624</v>
      </c>
      <c r="RZ28" s="95">
        <f>羽村市!BZ58</f>
        <v>573412</v>
      </c>
      <c r="SA28" s="95">
        <f>羽村市!BZ59</f>
        <v>1583823</v>
      </c>
      <c r="SB28" s="95" t="str">
        <f>羽村市!BZ60</f>
        <v>-</v>
      </c>
      <c r="SC28" s="95">
        <f>羽村市!BZ61</f>
        <v>1160606</v>
      </c>
      <c r="SD28" s="95" t="str">
        <f>羽村市!BZ62</f>
        <v>-</v>
      </c>
      <c r="SE28" s="95" t="str">
        <f>羽村市!BZ63</f>
        <v>-</v>
      </c>
      <c r="SF28" s="95">
        <f>羽村市!BZ64</f>
        <v>14339344</v>
      </c>
      <c r="SG28" s="95">
        <f>羽村市!BF66</f>
        <v>2854748</v>
      </c>
      <c r="SH28" s="95">
        <f>羽村市!BF67</f>
        <v>391919</v>
      </c>
      <c r="SI28" s="95">
        <f>羽村市!BF68</f>
        <v>337546</v>
      </c>
      <c r="SJ28" s="95">
        <f>羽村市!BF69</f>
        <v>12428</v>
      </c>
      <c r="SK28" s="95">
        <f>羽村市!BF70</f>
        <v>219</v>
      </c>
      <c r="SL28" s="95">
        <f>羽村市!BF71</f>
        <v>1004428</v>
      </c>
      <c r="SM28" s="95">
        <f>羽村市!BF72</f>
        <v>1108208</v>
      </c>
      <c r="SN28" s="95">
        <f>羽村市!BZ66</f>
        <v>330347</v>
      </c>
      <c r="SO28" s="95">
        <f>羽村市!BZ67</f>
        <v>-442348</v>
      </c>
      <c r="SP28" s="95">
        <f>羽村市!BZ68</f>
        <v>8369</v>
      </c>
      <c r="SQ28" s="95">
        <f>羽村市!BZ69</f>
        <v>13386</v>
      </c>
      <c r="SR28" s="95">
        <f>羽村市!BZ70</f>
        <v>85</v>
      </c>
      <c r="SS28" s="95">
        <f>羽村市!BZ71</f>
        <v>102</v>
      </c>
      <c r="ST28" s="95">
        <f>羽村市!BZ72</f>
        <v>298</v>
      </c>
      <c r="SU28" s="95">
        <f>羽村市!CS48</f>
        <v>8609139</v>
      </c>
      <c r="SV28" s="95">
        <f>羽村市!CS49</f>
        <v>8647285</v>
      </c>
      <c r="SW28" s="95">
        <f>羽村市!CS50</f>
        <v>11065767</v>
      </c>
      <c r="SX28" s="95">
        <f>羽村市!CS51</f>
        <v>11187058</v>
      </c>
      <c r="SY28" s="98">
        <f>羽村市!CS52</f>
        <v>1.02</v>
      </c>
      <c r="SZ28" s="97">
        <f>羽村市!CS53</f>
        <v>5.4</v>
      </c>
      <c r="TA28" s="97">
        <f>羽村市!CS54</f>
        <v>7.8</v>
      </c>
      <c r="TB28" s="97" t="str">
        <f>羽村市!CS55</f>
        <v>-</v>
      </c>
      <c r="TC28" s="97" t="str">
        <f>羽村市!CS56</f>
        <v>-</v>
      </c>
      <c r="TD28" s="97">
        <f>羽村市!CS57</f>
        <v>2</v>
      </c>
      <c r="TE28" s="97">
        <f>羽村市!CS58</f>
        <v>5.3</v>
      </c>
      <c r="TF28" s="95">
        <f>羽村市!CS59</f>
        <v>891324</v>
      </c>
      <c r="TG28" s="95">
        <f>IF(羽村市!CS60="-",0,羽村市!CS60)</f>
        <v>2182</v>
      </c>
      <c r="TH28" s="95">
        <f>羽村市!CS61</f>
        <v>2166833</v>
      </c>
      <c r="TI28" s="95">
        <f>羽村市!CS62</f>
        <v>10327490</v>
      </c>
      <c r="TJ28" s="95">
        <f>羽村市!CS63</f>
        <v>3968781</v>
      </c>
      <c r="TK28" s="95" t="str">
        <f>羽村市!CS64</f>
        <v>-</v>
      </c>
      <c r="TL28" s="95">
        <f>羽村市!CS65</f>
        <v>1022766</v>
      </c>
      <c r="TM28" s="95" t="str">
        <f>羽村市!CS66</f>
        <v>-</v>
      </c>
      <c r="TN28" s="95" t="str">
        <f>羽村市!CS67</f>
        <v>-</v>
      </c>
      <c r="TO28" s="95" t="str">
        <f>羽村市!CS68</f>
        <v>-</v>
      </c>
      <c r="TP28" s="95">
        <f>羽村市!DA48</f>
        <v>8985526</v>
      </c>
      <c r="TQ28" s="95">
        <f>羽村市!DA49</f>
        <v>8777183</v>
      </c>
      <c r="TR28" s="95">
        <f>羽村市!DA50</f>
        <v>11556475</v>
      </c>
      <c r="TS28" s="95">
        <f>羽村市!DA51</f>
        <v>11556475</v>
      </c>
      <c r="TT28" s="97">
        <f>羽村市!DA52</f>
        <v>1.01</v>
      </c>
      <c r="TU28" s="97">
        <f>羽村市!DA53</f>
        <v>4</v>
      </c>
      <c r="TV28" s="97">
        <f>羽村市!DA54</f>
        <v>7.8</v>
      </c>
      <c r="TW28" s="97" t="str">
        <f>羽村市!DA55</f>
        <v>-</v>
      </c>
      <c r="TX28" s="97" t="str">
        <f>羽村市!DA56</f>
        <v>-</v>
      </c>
      <c r="TY28" s="97">
        <f>羽村市!DA57</f>
        <v>1.5</v>
      </c>
      <c r="TZ28" s="97" t="str">
        <f>羽村市!DA58</f>
        <v>-</v>
      </c>
      <c r="UA28" s="95">
        <f>羽村市!DA59</f>
        <v>1561574</v>
      </c>
      <c r="UB28" s="95">
        <f>IF(羽村市!DA60="-",0,羽村市!DA60)</f>
        <v>2180</v>
      </c>
      <c r="UC28" s="95">
        <f>羽村市!DA61</f>
        <v>2826195</v>
      </c>
      <c r="UD28" s="95">
        <f>羽村市!DA62</f>
        <v>10808373</v>
      </c>
      <c r="UE28" s="95">
        <f>羽村市!DA63</f>
        <v>3470541</v>
      </c>
      <c r="UF28" s="95" t="str">
        <f>羽村市!DA64</f>
        <v>-</v>
      </c>
      <c r="UG28" s="95">
        <f>羽村市!DA65</f>
        <v>1324937</v>
      </c>
      <c r="UH28" s="95" t="str">
        <f>羽村市!DA66</f>
        <v>-</v>
      </c>
      <c r="UI28" s="95" t="str">
        <f>羽村市!DA67</f>
        <v>-</v>
      </c>
      <c r="UJ28" s="95" t="str">
        <f>羽村市!DA68</f>
        <v>-</v>
      </c>
      <c r="UK28" s="97">
        <f>羽村市!CS69</f>
        <v>99.1</v>
      </c>
      <c r="UL28" s="97">
        <f>羽村市!CS71</f>
        <v>98.6</v>
      </c>
      <c r="UM28" s="97">
        <f>羽村市!CS72</f>
        <v>99.3</v>
      </c>
      <c r="UN28" s="97">
        <f>羽村市!CW69</f>
        <v>97.4</v>
      </c>
      <c r="UO28" s="97">
        <f>羽村市!CW71</f>
        <v>96.1</v>
      </c>
      <c r="UP28" s="97">
        <f>羽村市!CW72</f>
        <v>98.2</v>
      </c>
      <c r="UQ28" s="97">
        <f>羽村市!DA69</f>
        <v>99</v>
      </c>
      <c r="UR28" s="97">
        <f>羽村市!DA71</f>
        <v>98.7</v>
      </c>
      <c r="US28" s="98">
        <f>羽村市!DA72</f>
        <v>99.2</v>
      </c>
      <c r="UT28" s="97">
        <f>羽村市!DE69</f>
        <v>97.4</v>
      </c>
      <c r="UU28" s="97">
        <f>羽村市!DE71</f>
        <v>96.1</v>
      </c>
      <c r="UV28" s="97">
        <f>羽村市!DE72</f>
        <v>98.3</v>
      </c>
      <c r="UW28" s="286" t="str">
        <f>羽村市!M16</f>
        <v>-</v>
      </c>
      <c r="UX28" s="287" t="str">
        <f>羽村市!U16</f>
        <v>-</v>
      </c>
      <c r="UY28" s="286" t="str">
        <f>羽村市!Y16</f>
        <v>-</v>
      </c>
      <c r="UZ28" s="287" t="str">
        <f>羽村市!AG16</f>
        <v>-</v>
      </c>
      <c r="VA28" s="286" t="str">
        <f>羽村市!M17</f>
        <v>-</v>
      </c>
      <c r="VB28" s="287" t="str">
        <f>羽村市!U17</f>
        <v>-</v>
      </c>
      <c r="VC28" s="286" t="str">
        <f>羽村市!Y17</f>
        <v>-</v>
      </c>
      <c r="VD28" s="287" t="str">
        <f>羽村市!AG17</f>
        <v>-</v>
      </c>
    </row>
    <row r="29" spans="1:576" s="95" customFormat="1" ht="11.25">
      <c r="A29" s="109" t="str">
        <f>あきる野市!CK7</f>
        <v>あきる野市</v>
      </c>
      <c r="B29" s="110" t="s">
        <v>250</v>
      </c>
      <c r="C29" s="111" t="str">
        <f t="shared" si="0"/>
        <v>=あきる野市!ｃｓ51</v>
      </c>
      <c r="D29" s="95">
        <f>あきる野市!AC2</f>
        <v>80954</v>
      </c>
      <c r="E29" s="95">
        <f>あきる野市!AC3</f>
        <v>80868</v>
      </c>
      <c r="F29" s="125">
        <f t="shared" si="1"/>
        <v>1.0634614433397971E-3</v>
      </c>
      <c r="G29" s="98">
        <f>あきる野市!AC5</f>
        <v>73.47</v>
      </c>
      <c r="H29" s="95">
        <f>あきる野市!AC6</f>
        <v>1102</v>
      </c>
      <c r="I29" s="96">
        <f>あきる野市!AP4</f>
        <v>80985</v>
      </c>
      <c r="J29" s="96">
        <f>あきる野市!AP5</f>
        <v>81403</v>
      </c>
      <c r="K29" s="125">
        <f t="shared" si="2"/>
        <v>-5.1349458865151965E-3</v>
      </c>
      <c r="L29" s="96">
        <f>あきる野市!AX4</f>
        <v>80233</v>
      </c>
      <c r="M29" s="96">
        <f>あきる野市!AX5</f>
        <v>80663</v>
      </c>
      <c r="N29" s="125">
        <f t="shared" si="3"/>
        <v>-5.3308208224340792E-3</v>
      </c>
      <c r="O29" s="95">
        <f>あきる野市!BJ6</f>
        <v>628</v>
      </c>
      <c r="P29" s="97">
        <f>あきる野市!BJ7</f>
        <v>2</v>
      </c>
      <c r="Q29" s="95">
        <f>あきる野市!BJ8</f>
        <v>7906</v>
      </c>
      <c r="R29" s="97">
        <f>あきる野市!BJ9</f>
        <v>24.7</v>
      </c>
      <c r="S29" s="95">
        <f>あきる野市!BJ10</f>
        <v>23449</v>
      </c>
      <c r="T29" s="97">
        <f>あきる野市!BJ11</f>
        <v>73.3</v>
      </c>
      <c r="U29" s="95">
        <f>あきる野市!BQ6</f>
        <v>613</v>
      </c>
      <c r="V29" s="97">
        <f>あきる野市!BQ7</f>
        <v>1.9</v>
      </c>
      <c r="W29" s="95">
        <f>あきる野市!BQ8</f>
        <v>8577</v>
      </c>
      <c r="X29" s="97">
        <f>あきる野市!BQ9</f>
        <v>26</v>
      </c>
      <c r="Y29" s="95">
        <f>あきる野市!BQ10</f>
        <v>23829</v>
      </c>
      <c r="Z29" s="97">
        <f>あきる野市!BQ11</f>
        <v>72.2</v>
      </c>
      <c r="AA29" s="95" t="str">
        <f>あきる野市!BZ5</f>
        <v>13</v>
      </c>
      <c r="AB29" s="95" t="str">
        <f>あきる野市!BZ7</f>
        <v>東京都</v>
      </c>
      <c r="AC29" s="95" t="str">
        <f>あきる野市!CK5</f>
        <v>2284</v>
      </c>
      <c r="AD29" s="95" t="str">
        <f>あきる野市!CK7</f>
        <v>あきる野市</v>
      </c>
      <c r="AE29" s="95" t="str">
        <f>あきる野市!DB2</f>
        <v>Ⅱ－３</v>
      </c>
      <c r="AF29" s="99">
        <f>あきる野市!DB5</f>
        <v>43502</v>
      </c>
      <c r="AG29" s="95">
        <f>あきる野市!M11</f>
        <v>10765030</v>
      </c>
      <c r="AH29" s="97">
        <f>あきる野市!U11</f>
        <v>35.200000000000003</v>
      </c>
      <c r="AI29" s="95">
        <f>あきる野市!Y11</f>
        <v>9904923</v>
      </c>
      <c r="AJ29" s="97">
        <f>あきる野市!AG11</f>
        <v>64.099999999999994</v>
      </c>
      <c r="AK29" s="95">
        <f>あきる野市!M12</f>
        <v>172057</v>
      </c>
      <c r="AL29" s="97">
        <f>あきる野市!U12</f>
        <v>0.6</v>
      </c>
      <c r="AM29" s="95">
        <f>あきる野市!Y12</f>
        <v>172057</v>
      </c>
      <c r="AN29" s="97">
        <f>あきる野市!AG12</f>
        <v>1.1000000000000001</v>
      </c>
      <c r="AO29" s="95">
        <f>あきる野市!M13</f>
        <v>19189</v>
      </c>
      <c r="AP29" s="97">
        <f>あきる野市!U13</f>
        <v>0.1</v>
      </c>
      <c r="AQ29" s="95">
        <f>あきる野市!Y13</f>
        <v>19189</v>
      </c>
      <c r="AR29" s="97">
        <f>あきる野市!AG13</f>
        <v>0.1</v>
      </c>
      <c r="AS29" s="95">
        <f>あきる野市!M14</f>
        <v>78811</v>
      </c>
      <c r="AT29" s="97">
        <f>あきる野市!U14</f>
        <v>0.3</v>
      </c>
      <c r="AU29" s="95">
        <f>あきる野市!Y14</f>
        <v>78811</v>
      </c>
      <c r="AV29" s="97">
        <f>あきる野市!AG14</f>
        <v>0.5</v>
      </c>
      <c r="AW29" s="95">
        <f>あきる野市!M15</f>
        <v>78534</v>
      </c>
      <c r="AX29" s="97">
        <f>あきる野市!U15</f>
        <v>0.3</v>
      </c>
      <c r="AY29" s="95">
        <f>あきる野市!Y15</f>
        <v>78534</v>
      </c>
      <c r="AZ29" s="97">
        <f>あきる野市!AG15</f>
        <v>0.5</v>
      </c>
      <c r="BA29" s="95">
        <f>あきる野市!M18</f>
        <v>1614848</v>
      </c>
      <c r="BB29" s="97">
        <f>あきる野市!U18</f>
        <v>5.3</v>
      </c>
      <c r="BC29" s="95">
        <f>あきる野市!Y18</f>
        <v>1614848</v>
      </c>
      <c r="BD29" s="97">
        <f>あきる野市!AG18</f>
        <v>10.5</v>
      </c>
      <c r="BE29" s="95">
        <f>あきる野市!M19</f>
        <v>54323</v>
      </c>
      <c r="BF29" s="97">
        <f>あきる野市!U19</f>
        <v>0.2</v>
      </c>
      <c r="BG29" s="95">
        <f>あきる野市!Y19</f>
        <v>54323</v>
      </c>
      <c r="BH29" s="97">
        <f>あきる野市!AG19</f>
        <v>0.4</v>
      </c>
      <c r="BI29" s="95" t="str">
        <f>あきる野市!M20</f>
        <v>-</v>
      </c>
      <c r="BJ29" s="97" t="str">
        <f>あきる野市!U20</f>
        <v>-</v>
      </c>
      <c r="BK29" s="95" t="str">
        <f>あきる野市!Y20</f>
        <v>-</v>
      </c>
      <c r="BL29" s="97" t="str">
        <f>あきる野市!AG20</f>
        <v>-</v>
      </c>
      <c r="BM29" s="95">
        <f>あきる野市!M21</f>
        <v>98442</v>
      </c>
      <c r="BN29" s="97">
        <f>あきる野市!U21</f>
        <v>0.3</v>
      </c>
      <c r="BO29" s="95">
        <f>あきる野市!Y21</f>
        <v>98442</v>
      </c>
      <c r="BP29" s="97">
        <f>あきる野市!AG21</f>
        <v>0.6</v>
      </c>
      <c r="BQ29" s="95" t="str">
        <f>あきる野市!M20</f>
        <v>-</v>
      </c>
      <c r="BR29" s="97" t="str">
        <f>あきる野市!U20</f>
        <v>-</v>
      </c>
      <c r="BS29" s="95" t="str">
        <f>あきる野市!Y20</f>
        <v>-</v>
      </c>
      <c r="BT29" s="97" t="str">
        <f>あきる野市!AG20</f>
        <v>-</v>
      </c>
      <c r="BU29" s="95">
        <f>あきる野市!M23</f>
        <v>66119</v>
      </c>
      <c r="BV29" s="97">
        <f>あきる野市!U21</f>
        <v>0.3</v>
      </c>
      <c r="BW29" s="95">
        <f>あきる野市!Y21</f>
        <v>98442</v>
      </c>
      <c r="BX29" s="97">
        <f>あきる野市!AG21</f>
        <v>0.6</v>
      </c>
      <c r="BY29" s="95">
        <f>あきる野市!M24</f>
        <v>3779407</v>
      </c>
      <c r="BZ29" s="97">
        <f>あきる野市!U24</f>
        <v>12.3</v>
      </c>
      <c r="CA29" s="95">
        <f>あきる野市!Y24</f>
        <v>3236660</v>
      </c>
      <c r="CB29" s="97">
        <f>あきる野市!AG24</f>
        <v>21</v>
      </c>
      <c r="CC29" s="95">
        <f>あきる野市!M25</f>
        <v>3236660</v>
      </c>
      <c r="CD29" s="97">
        <f>あきる野市!U25</f>
        <v>10.6</v>
      </c>
      <c r="CE29" s="95">
        <f>あきる野市!Y25</f>
        <v>3236660</v>
      </c>
      <c r="CF29" s="97">
        <f>あきる野市!AG25</f>
        <v>21</v>
      </c>
      <c r="CG29" s="95">
        <f>あきる野市!M26</f>
        <v>542747</v>
      </c>
      <c r="CH29" s="97">
        <f>あきる野市!U26</f>
        <v>1.8</v>
      </c>
      <c r="CI29" s="95" t="str">
        <f>あきる野市!Y26</f>
        <v>-</v>
      </c>
      <c r="CJ29" s="97" t="str">
        <f>あきる野市!AG26</f>
        <v>-</v>
      </c>
      <c r="CK29" s="95" t="str">
        <f>あきる野市!M27</f>
        <v>-</v>
      </c>
      <c r="CL29" s="97" t="str">
        <f>あきる野市!U27</f>
        <v>-</v>
      </c>
      <c r="CM29" s="95" t="str">
        <f>あきる野市!Y27</f>
        <v>-</v>
      </c>
      <c r="CN29" s="97" t="str">
        <f>あきる野市!AG27</f>
        <v>-</v>
      </c>
      <c r="CO29" s="95">
        <f>あきる野市!M28</f>
        <v>16726760</v>
      </c>
      <c r="CP29" s="97">
        <f>あきる野市!U28</f>
        <v>54.6</v>
      </c>
      <c r="CQ29" s="95">
        <f>あきる野市!Y28</f>
        <v>15323906</v>
      </c>
      <c r="CR29" s="97">
        <f>あきる野市!AG28</f>
        <v>99.2</v>
      </c>
      <c r="CS29" s="95">
        <f>あきる野市!M29</f>
        <v>12140</v>
      </c>
      <c r="CT29" s="97">
        <f>あきる野市!U29</f>
        <v>0</v>
      </c>
      <c r="CU29" s="95">
        <f>あきる野市!Y29</f>
        <v>12140</v>
      </c>
      <c r="CV29" s="97">
        <f>あきる野市!AG29</f>
        <v>0.1</v>
      </c>
      <c r="CW29" s="95">
        <f>あきる野市!M30</f>
        <v>403763</v>
      </c>
      <c r="CX29" s="97">
        <f>あきる野市!U30</f>
        <v>1.3</v>
      </c>
      <c r="CY29" s="95" t="str">
        <f>あきる野市!Y30</f>
        <v>-</v>
      </c>
      <c r="CZ29" s="97" t="str">
        <f>あきる野市!AG30</f>
        <v>-</v>
      </c>
      <c r="DA29" s="95">
        <f>あきる野市!M31</f>
        <v>166958</v>
      </c>
      <c r="DB29" s="97">
        <f>あきる野市!U31</f>
        <v>0.5</v>
      </c>
      <c r="DC29" s="95">
        <f>あきる野市!Y31</f>
        <v>24535</v>
      </c>
      <c r="DD29" s="97">
        <f>あきる野市!AG31</f>
        <v>0.2</v>
      </c>
      <c r="DE29" s="95">
        <f>あきる野市!M32</f>
        <v>271240</v>
      </c>
      <c r="DF29" s="97">
        <f>あきる野市!U32</f>
        <v>0.9</v>
      </c>
      <c r="DG29" s="95" t="str">
        <f>あきる野市!Y32</f>
        <v>-</v>
      </c>
      <c r="DH29" s="97" t="str">
        <f>あきる野市!AG32</f>
        <v>-</v>
      </c>
      <c r="DI29" s="95">
        <f>あきる野市!M33</f>
        <v>4489416</v>
      </c>
      <c r="DJ29" s="97">
        <f>あきる野市!U33</f>
        <v>14.7</v>
      </c>
      <c r="DK29" s="95" t="str">
        <f>あきる野市!Y33</f>
        <v>-</v>
      </c>
      <c r="DL29" s="97" t="str">
        <f>あきる野市!AG33</f>
        <v>-</v>
      </c>
      <c r="DM29" s="95" t="str">
        <f>あきる野市!M34</f>
        <v>-</v>
      </c>
      <c r="DN29" s="97" t="str">
        <f>あきる野市!U34</f>
        <v>-</v>
      </c>
      <c r="DO29" s="95" t="str">
        <f>あきる野市!Y34</f>
        <v>-</v>
      </c>
      <c r="DP29" s="97" t="str">
        <f>あきる野市!AG34</f>
        <v>-</v>
      </c>
      <c r="DQ29" s="95">
        <f>あきる野市!M35</f>
        <v>0</v>
      </c>
      <c r="DR29" s="97">
        <f>あきる野市!U35</f>
        <v>0</v>
      </c>
      <c r="DS29" s="95">
        <f>あきる野市!Y35</f>
        <v>0</v>
      </c>
      <c r="DT29" s="97">
        <f>あきる野市!AG35</f>
        <v>0</v>
      </c>
      <c r="DU29" s="95">
        <f>あきる野市!M36</f>
        <v>5644426</v>
      </c>
      <c r="DV29" s="97">
        <f>あきる野市!U36</f>
        <v>18.399999999999999</v>
      </c>
      <c r="DW29" s="95" t="str">
        <f>あきる野市!Y36</f>
        <v>-</v>
      </c>
      <c r="DX29" s="97" t="str">
        <f>あきる野市!AG36</f>
        <v>-</v>
      </c>
      <c r="DY29" s="95">
        <f>あきる野市!M37</f>
        <v>748245</v>
      </c>
      <c r="DZ29" s="97">
        <f>あきる野市!U37</f>
        <v>2.4</v>
      </c>
      <c r="EA29" s="95">
        <f>あきる野市!Y37</f>
        <v>80043</v>
      </c>
      <c r="EB29" s="97">
        <f>あきる野市!AG37</f>
        <v>0.5</v>
      </c>
      <c r="EC29" s="95">
        <f>あきる野市!M38</f>
        <v>17643</v>
      </c>
      <c r="ED29" s="97">
        <f>あきる野市!U38</f>
        <v>0.1</v>
      </c>
      <c r="EE29" s="95" t="str">
        <f>あきる野市!Y38</f>
        <v>-</v>
      </c>
      <c r="EF29" s="97" t="str">
        <f>あきる野市!AG38</f>
        <v>-</v>
      </c>
      <c r="EG29" s="95">
        <f>あきる野市!M39</f>
        <v>114962</v>
      </c>
      <c r="EH29" s="97">
        <f>あきる野市!U39</f>
        <v>0.4</v>
      </c>
      <c r="EI29" s="95" t="str">
        <f>あきる野市!Y39</f>
        <v>-</v>
      </c>
      <c r="EJ29" s="97" t="str">
        <f>あきる野市!AG39</f>
        <v>-</v>
      </c>
      <c r="EK29" s="95">
        <f>あきる野市!M40</f>
        <v>405554</v>
      </c>
      <c r="EL29" s="97">
        <f>あきる野市!U40</f>
        <v>1.3</v>
      </c>
      <c r="EM29" s="95" t="str">
        <f>あきる野市!Y40</f>
        <v>-</v>
      </c>
      <c r="EN29" s="97" t="str">
        <f>あきる野市!AG40</f>
        <v>-</v>
      </c>
      <c r="EO29" s="95">
        <f>あきる野市!M41</f>
        <v>193971</v>
      </c>
      <c r="EP29" s="97">
        <f>あきる野市!U41</f>
        <v>0.6</v>
      </c>
      <c r="EQ29" s="95">
        <f>あきる野市!Y41</f>
        <v>9</v>
      </c>
      <c r="ER29" s="97">
        <f>あきる野市!AG41</f>
        <v>0</v>
      </c>
      <c r="ES29" s="95">
        <f>あきる野市!M42</f>
        <v>1422708</v>
      </c>
      <c r="ET29" s="97">
        <f>あきる野市!U42</f>
        <v>4.5999999999999996</v>
      </c>
      <c r="EU29" s="95" t="str">
        <f>あきる野市!Y42</f>
        <v>-</v>
      </c>
      <c r="EV29" s="97" t="str">
        <f>あきる野市!AG42</f>
        <v>-</v>
      </c>
      <c r="EW29" s="95" t="str">
        <f>あきる野市!M43</f>
        <v>-</v>
      </c>
      <c r="EX29" s="97" t="str">
        <f>あきる野市!U43</f>
        <v>-</v>
      </c>
      <c r="EY29" s="95" t="str">
        <f>あきる野市!Y43</f>
        <v>-</v>
      </c>
      <c r="EZ29" s="97" t="str">
        <f>あきる野市!AG43</f>
        <v>-</v>
      </c>
      <c r="FA29" s="95">
        <f>あきる野市!M44</f>
        <v>1182808</v>
      </c>
      <c r="FB29" s="97">
        <f>あきる野市!U44</f>
        <v>3.9</v>
      </c>
      <c r="FC29" s="95" t="str">
        <f>あきる野市!Y44</f>
        <v>-</v>
      </c>
      <c r="FD29" s="97" t="str">
        <f>あきる野市!AG44</f>
        <v>-</v>
      </c>
      <c r="FE29" s="95">
        <f>あきる野市!M45</f>
        <v>30617786</v>
      </c>
      <c r="FF29" s="97">
        <f>あきる野市!U45</f>
        <v>100</v>
      </c>
      <c r="FG29" s="95">
        <f>あきる野市!Y45</f>
        <v>15440633</v>
      </c>
      <c r="FH29" s="97">
        <f>あきる野市!AG45</f>
        <v>100</v>
      </c>
      <c r="FI29" s="95">
        <f>あきる野市!AW16</f>
        <v>9893424</v>
      </c>
      <c r="FJ29" s="97">
        <f>あきる野市!BF16</f>
        <v>91.9</v>
      </c>
      <c r="FK29" s="95">
        <f>あきる野市!BJ16</f>
        <v>31980</v>
      </c>
      <c r="FL29" s="95">
        <f>あきる野市!AW17</f>
        <v>9893424</v>
      </c>
      <c r="FM29" s="97">
        <f>あきる野市!BF17</f>
        <v>91.9</v>
      </c>
      <c r="FN29" s="95">
        <f>あきる野市!BJ17</f>
        <v>31980</v>
      </c>
      <c r="FO29" s="95">
        <f>あきる野市!AW18</f>
        <v>4855737</v>
      </c>
      <c r="FP29" s="97">
        <f>あきる野市!BF18</f>
        <v>45.1</v>
      </c>
      <c r="FQ29" s="95">
        <f>あきる野市!BJ18</f>
        <v>31980</v>
      </c>
      <c r="FR29" s="95">
        <f>あきる野市!AW19</f>
        <v>140105</v>
      </c>
      <c r="FS29" s="97">
        <f>あきる野市!BF19</f>
        <v>1.3</v>
      </c>
      <c r="FT29" s="95" t="str">
        <f>あきる野市!BJ19</f>
        <v>-</v>
      </c>
      <c r="FU29" s="95">
        <f>あきる野市!AW20</f>
        <v>4337272</v>
      </c>
      <c r="FV29" s="97">
        <f>あきる野市!BF20</f>
        <v>40.299999999999997</v>
      </c>
      <c r="FW29" s="95" t="str">
        <f>あきる野市!BJ20</f>
        <v>-</v>
      </c>
      <c r="FX29" s="95">
        <f>あきる野市!AW21</f>
        <v>146154</v>
      </c>
      <c r="FY29" s="97">
        <f>あきる野市!BF21</f>
        <v>1.4</v>
      </c>
      <c r="FZ29" s="95" t="str">
        <f>あきる野市!BJ21</f>
        <v>-</v>
      </c>
      <c r="GA29" s="95">
        <f>あきる野市!AW22</f>
        <v>232206</v>
      </c>
      <c r="GB29" s="97">
        <f>あきる野市!BF22</f>
        <v>2.2000000000000002</v>
      </c>
      <c r="GC29" s="95">
        <f>あきる野市!BJ22</f>
        <v>31980</v>
      </c>
      <c r="GD29" s="95">
        <f>あきる野市!AW23</f>
        <v>4460882</v>
      </c>
      <c r="GE29" s="97">
        <f>あきる野市!BF23</f>
        <v>41.4</v>
      </c>
      <c r="GF29" s="95" t="str">
        <f>あきる野市!BJ23</f>
        <v>-</v>
      </c>
      <c r="GG29" s="95">
        <f>あきる野市!AW24</f>
        <v>4457008</v>
      </c>
      <c r="GH29" s="97">
        <f>あきる野市!BF24</f>
        <v>41.4</v>
      </c>
      <c r="GI29" s="95" t="str">
        <f>あきる野市!BJ24</f>
        <v>-</v>
      </c>
      <c r="GJ29" s="95">
        <f>あきる野市!AW25</f>
        <v>183607</v>
      </c>
      <c r="GK29" s="97">
        <f>あきる野市!BF25</f>
        <v>1.7</v>
      </c>
      <c r="GL29" s="95" t="str">
        <f>あきる野市!BJ25</f>
        <v>-</v>
      </c>
      <c r="GM29" s="95">
        <f>あきる野市!AW26</f>
        <v>393198</v>
      </c>
      <c r="GN29" s="97">
        <f>あきる野市!BF26</f>
        <v>3.7</v>
      </c>
      <c r="GO29" s="95" t="str">
        <f>あきる野市!BJ26</f>
        <v>-</v>
      </c>
      <c r="GP29" s="95" t="str">
        <f>あきる野市!AW27</f>
        <v>-</v>
      </c>
      <c r="GQ29" s="97" t="str">
        <f>あきる野市!BF27</f>
        <v>-</v>
      </c>
      <c r="GR29" s="95" t="str">
        <f>あきる野市!BJ27</f>
        <v>-</v>
      </c>
      <c r="GS29" s="95" t="str">
        <f>あきる野市!AW28</f>
        <v>-</v>
      </c>
      <c r="GT29" s="97" t="str">
        <f>あきる野市!BF28</f>
        <v>-</v>
      </c>
      <c r="GU29" s="95" t="str">
        <f>あきる野市!BJ28</f>
        <v>-</v>
      </c>
      <c r="GV29" s="95" t="str">
        <f>あきる野市!AW29</f>
        <v>-</v>
      </c>
      <c r="GW29" s="97" t="str">
        <f>あきる野市!BF29</f>
        <v>-</v>
      </c>
      <c r="GX29" s="95" t="str">
        <f>あきる野市!BJ29</f>
        <v>-</v>
      </c>
      <c r="GY29" s="95">
        <f>あきる野市!AW30</f>
        <v>871606</v>
      </c>
      <c r="GZ29" s="97">
        <f>あきる野市!BF30</f>
        <v>8.1</v>
      </c>
      <c r="HA29" s="95" t="str">
        <f>あきる野市!BJ30</f>
        <v>-</v>
      </c>
      <c r="HB29" s="95">
        <f>あきる野市!AW31</f>
        <v>871606</v>
      </c>
      <c r="HC29" s="97">
        <f>あきる野市!BF31</f>
        <v>8.1</v>
      </c>
      <c r="HD29" s="95" t="str">
        <f>あきる野市!BJ31</f>
        <v>-</v>
      </c>
      <c r="HE29" s="95">
        <f>あきる野市!AW32</f>
        <v>11499</v>
      </c>
      <c r="HF29" s="97">
        <f>あきる野市!BF32</f>
        <v>0.1</v>
      </c>
      <c r="HG29" s="95" t="str">
        <f>あきる野市!BJ32</f>
        <v>-</v>
      </c>
      <c r="HH29" s="95" t="str">
        <f>あきる野市!AW33</f>
        <v>-</v>
      </c>
      <c r="HI29" s="97" t="str">
        <f>あきる野市!BF33</f>
        <v>-</v>
      </c>
      <c r="HJ29" s="95" t="str">
        <f>あきる野市!BJ33</f>
        <v>-</v>
      </c>
      <c r="HK29" s="95">
        <f>あきる野市!AW34</f>
        <v>860107</v>
      </c>
      <c r="HL29" s="97">
        <f>あきる野市!BF34</f>
        <v>8</v>
      </c>
      <c r="HM29" s="95" t="str">
        <f>あきる野市!BJ34</f>
        <v>-</v>
      </c>
      <c r="HN29" s="95" t="str">
        <f>あきる野市!AW35</f>
        <v>-</v>
      </c>
      <c r="HO29" s="97" t="str">
        <f>あきる野市!BF35</f>
        <v>-</v>
      </c>
      <c r="HP29" s="95" t="str">
        <f>あきる野市!BJ35</f>
        <v>-</v>
      </c>
      <c r="HQ29" s="95" t="str">
        <f>あきる野市!AW36</f>
        <v>-</v>
      </c>
      <c r="HR29" s="97" t="str">
        <f>あきる野市!BF36</f>
        <v>-</v>
      </c>
      <c r="HS29" s="95" t="str">
        <f>あきる野市!BJ36</f>
        <v>-</v>
      </c>
      <c r="HT29" s="95" t="str">
        <f>あきる野市!AW37</f>
        <v>-</v>
      </c>
      <c r="HU29" s="97" t="str">
        <f>あきる野市!BF37</f>
        <v>-</v>
      </c>
      <c r="HV29" s="95" t="str">
        <f>あきる野市!BJ37</f>
        <v>-</v>
      </c>
      <c r="HW29" s="95">
        <f>あきる野市!AW38</f>
        <v>10765030</v>
      </c>
      <c r="HX29" s="97">
        <f>あきる野市!BF38</f>
        <v>100</v>
      </c>
      <c r="HY29" s="95">
        <f>あきる野市!BJ38</f>
        <v>31980</v>
      </c>
      <c r="HZ29" s="95" t="str">
        <f>あきる野市!BV14</f>
        <v>×</v>
      </c>
      <c r="IA29" s="95" t="str">
        <f>あきる野市!BV15</f>
        <v>×</v>
      </c>
      <c r="IB29" s="95" t="str">
        <f>あきる野市!BV16</f>
        <v>×</v>
      </c>
      <c r="IC29" s="95" t="str">
        <f>あきる野市!BV17</f>
        <v>×</v>
      </c>
      <c r="ID29" s="95" t="str">
        <f>あきる野市!BV18</f>
        <v>×</v>
      </c>
      <c r="IE29" s="95" t="str">
        <f>あきる野市!BV19</f>
        <v>×</v>
      </c>
      <c r="IF29" s="95" t="str">
        <f>あきる野市!BV20</f>
        <v>×</v>
      </c>
      <c r="IG29" s="95" t="str">
        <f>あきる野市!BV21</f>
        <v>×</v>
      </c>
      <c r="IH29" s="95" t="str">
        <f>あきる野市!BV22</f>
        <v>×</v>
      </c>
      <c r="II29" s="95" t="str">
        <f>あきる野市!BV23</f>
        <v>×</v>
      </c>
      <c r="IJ29" s="95" t="str">
        <f>あきる野市!BV24</f>
        <v>○</v>
      </c>
      <c r="IK29" s="95" t="str">
        <f>あきる野市!BV25</f>
        <v>×</v>
      </c>
      <c r="IL29" s="105">
        <f>あきる野市!CO11</f>
        <v>30617786</v>
      </c>
      <c r="IM29" s="105">
        <f>あきる野市!CY11</f>
        <v>29681405</v>
      </c>
      <c r="IN29" s="105">
        <f>あきる野市!CO12</f>
        <v>29961975</v>
      </c>
      <c r="IO29" s="105">
        <f>あきる野市!CY12</f>
        <v>29275851</v>
      </c>
      <c r="IP29" s="105">
        <f>あきる野市!CO13</f>
        <v>655811</v>
      </c>
      <c r="IQ29" s="105">
        <f>あきる野市!CY13</f>
        <v>405554</v>
      </c>
      <c r="IR29" s="105">
        <f>あきる野市!CO14</f>
        <v>33943</v>
      </c>
      <c r="IS29" s="105" t="str">
        <f>あきる野市!CY14</f>
        <v>-</v>
      </c>
      <c r="IT29" s="105">
        <f>あきる野市!CO15</f>
        <v>621868</v>
      </c>
      <c r="IU29" s="105">
        <f>あきる野市!CY15</f>
        <v>405554</v>
      </c>
      <c r="IV29" s="105">
        <f>あきる野市!CO16</f>
        <v>216314</v>
      </c>
      <c r="IW29" s="105">
        <f>あきる野市!CY16</f>
        <v>-423005</v>
      </c>
      <c r="IX29" s="105">
        <f>あきる野市!CO17</f>
        <v>4151</v>
      </c>
      <c r="IY29" s="105">
        <f>あきる野市!CY17</f>
        <v>46227</v>
      </c>
      <c r="IZ29" s="105">
        <f>あきる野市!CO18</f>
        <v>40000</v>
      </c>
      <c r="JA29" s="105">
        <f>あきる野市!CY18</f>
        <v>220000</v>
      </c>
      <c r="JB29" s="105" t="str">
        <f>あきる野市!CO19</f>
        <v>-</v>
      </c>
      <c r="JC29" s="105">
        <f>あきる野市!CY19</f>
        <v>20277</v>
      </c>
      <c r="JD29" s="105">
        <f>あきる野市!CO20</f>
        <v>260465</v>
      </c>
      <c r="JE29" s="105">
        <f>あきる野市!CY20</f>
        <v>-177055</v>
      </c>
      <c r="JF29" s="95">
        <f>あきる野市!CO23</f>
        <v>400</v>
      </c>
      <c r="JG29" s="95">
        <f>あきる野市!CT23</f>
        <v>1274400</v>
      </c>
      <c r="JH29" s="95">
        <f>あきる野市!CZ23</f>
        <v>3186</v>
      </c>
      <c r="JI29" s="95" t="str">
        <f>あきる野市!CO24</f>
        <v>-</v>
      </c>
      <c r="JJ29" s="95" t="str">
        <f>あきる野市!CT24</f>
        <v>-</v>
      </c>
      <c r="JK29" s="95" t="str">
        <f>あきる野市!CZ24</f>
        <v>-</v>
      </c>
      <c r="JL29" s="95">
        <f>あきる野市!CO25</f>
        <v>13</v>
      </c>
      <c r="JM29" s="95">
        <f>あきる野市!CT25</f>
        <v>43030</v>
      </c>
      <c r="JN29" s="95">
        <f>あきる野市!CZ25</f>
        <v>3310</v>
      </c>
      <c r="JO29" s="95">
        <f>あきる野市!CO26</f>
        <v>2</v>
      </c>
      <c r="JP29" s="95" t="str">
        <f>あきる野市!CT26</f>
        <v>*</v>
      </c>
      <c r="JQ29" s="95" t="str">
        <f>あきる野市!CZ26</f>
        <v>*</v>
      </c>
      <c r="JR29" s="95" t="str">
        <f>あきる野市!CO27</f>
        <v>-</v>
      </c>
      <c r="JS29" s="95" t="str">
        <f>あきる野市!CT27</f>
        <v>-</v>
      </c>
      <c r="JT29" s="95" t="str">
        <f>あきる野市!CZ27</f>
        <v>-</v>
      </c>
      <c r="JU29" s="95">
        <f>あきる野市!CO28</f>
        <v>397</v>
      </c>
      <c r="JV29" s="95">
        <f>あきる野市!CT28</f>
        <v>1266782</v>
      </c>
      <c r="JW29" s="95">
        <f>あきる野市!CZ28</f>
        <v>3191</v>
      </c>
      <c r="JX29" s="97">
        <f>あきる野市!CO29</f>
        <v>99.4</v>
      </c>
      <c r="JY29" s="95" t="str">
        <f>あきる野市!BV32</f>
        <v>○</v>
      </c>
      <c r="JZ29" s="95" t="str">
        <f>あきる野市!BV33</f>
        <v>×</v>
      </c>
      <c r="KA29" s="95" t="str">
        <f>あきる野市!BV34</f>
        <v>○</v>
      </c>
      <c r="KB29" s="95" t="str">
        <f>あきる野市!BV35</f>
        <v>×</v>
      </c>
      <c r="KC29" s="95" t="str">
        <f>あきる野市!BV36</f>
        <v>×</v>
      </c>
      <c r="KD29" s="95" t="str">
        <f>あきる野市!BV37</f>
        <v>×</v>
      </c>
      <c r="KE29" s="95" t="str">
        <f>あきる野市!BV38</f>
        <v>×</v>
      </c>
      <c r="KF29" s="95" t="str">
        <f>あきる野市!CC32</f>
        <v>○</v>
      </c>
      <c r="KG29" s="95" t="str">
        <f>あきる野市!CC33</f>
        <v>○</v>
      </c>
      <c r="KH29" s="95" t="str">
        <f>あきる野市!CC34</f>
        <v>○</v>
      </c>
      <c r="KI29" s="95" t="str">
        <f>あきる野市!CC35</f>
        <v>×</v>
      </c>
      <c r="KJ29" s="95" t="str">
        <f>あきる野市!CC36</f>
        <v>×</v>
      </c>
      <c r="KK29" s="95" t="str">
        <f>あきる野市!CC37</f>
        <v>×</v>
      </c>
      <c r="KL29" s="95" t="str">
        <f>あきる野市!CC38</f>
        <v>○</v>
      </c>
      <c r="KM29" s="95">
        <f>あきる野市!CO32</f>
        <v>1</v>
      </c>
      <c r="KN29" s="95" t="str">
        <f>あきる野市!CT32</f>
        <v>27.10.15</v>
      </c>
      <c r="KO29" s="95">
        <f>あきる野市!CZ32</f>
        <v>8600</v>
      </c>
      <c r="KP29" s="95">
        <f>あきる野市!CO33</f>
        <v>1</v>
      </c>
      <c r="KQ29" s="95" t="str">
        <f>あきる野市!CT33</f>
        <v xml:space="preserve"> 7.09.01</v>
      </c>
      <c r="KR29" s="95">
        <f>あきる野市!CZ33</f>
        <v>7400</v>
      </c>
      <c r="KS29" s="95">
        <f>あきる野市!CO34</f>
        <v>1</v>
      </c>
      <c r="KT29" s="95" t="str">
        <f>あきる野市!CT34</f>
        <v xml:space="preserve"> 7.09.01</v>
      </c>
      <c r="KU29" s="95">
        <f>あきる野市!CZ34</f>
        <v>6950</v>
      </c>
      <c r="KV29" s="95">
        <f>あきる野市!CO35</f>
        <v>1</v>
      </c>
      <c r="KW29" s="95" t="str">
        <f>あきる野市!CT35</f>
        <v xml:space="preserve"> 7.09.01</v>
      </c>
      <c r="KX29" s="95">
        <f>あきる野市!CZ35</f>
        <v>5100</v>
      </c>
      <c r="KY29" s="95">
        <f>あきる野市!CO36</f>
        <v>1</v>
      </c>
      <c r="KZ29" s="95" t="str">
        <f>あきる野市!CT36</f>
        <v xml:space="preserve"> 7.09.01</v>
      </c>
      <c r="LA29" s="95">
        <f>あきる野市!CZ36</f>
        <v>4560</v>
      </c>
      <c r="LB29" s="95">
        <f>あきる野市!CO37</f>
        <v>19</v>
      </c>
      <c r="LC29" s="95" t="str">
        <f>あきる野市!CT37</f>
        <v xml:space="preserve"> 7.09.01</v>
      </c>
      <c r="LD29" s="95">
        <f>あきる野市!CZ37</f>
        <v>4330</v>
      </c>
      <c r="LE29" s="95">
        <f>あきる野市!M49</f>
        <v>4074931</v>
      </c>
      <c r="LF29" s="95">
        <f>あきる野市!M50</f>
        <v>2603293</v>
      </c>
      <c r="LG29" s="95">
        <f>あきる野市!M51</f>
        <v>8613328</v>
      </c>
      <c r="LH29" s="95">
        <f>あきる野市!M52</f>
        <v>2727795</v>
      </c>
      <c r="LI29" s="95">
        <f>あきる野市!M53</f>
        <v>2511694</v>
      </c>
      <c r="LJ29" s="95">
        <f>あきる野市!M54</f>
        <v>216101</v>
      </c>
      <c r="LK29" s="95" t="str">
        <f>あきる野市!M55</f>
        <v>-</v>
      </c>
      <c r="LL29" s="95">
        <f>あきる野市!M56</f>
        <v>15416054</v>
      </c>
      <c r="LM29" s="95">
        <f>あきる野市!M57</f>
        <v>4037029</v>
      </c>
      <c r="LN29" s="95">
        <f>あきる野市!M58</f>
        <v>36501</v>
      </c>
      <c r="LO29" s="95">
        <f>あきる野市!M59</f>
        <v>3877159</v>
      </c>
      <c r="LP29" s="95">
        <f>あきる野市!M60</f>
        <v>915142</v>
      </c>
      <c r="LQ29" s="95">
        <f>あきる野市!M61</f>
        <v>4158744</v>
      </c>
      <c r="LR29" s="95">
        <f>あきる野市!M62</f>
        <v>100537</v>
      </c>
      <c r="LS29" s="95">
        <f>あきる野市!M63</f>
        <v>26650</v>
      </c>
      <c r="LT29" s="95" t="str">
        <f>あきる野市!M64</f>
        <v>-</v>
      </c>
      <c r="LU29" s="95">
        <f>あきる野市!M65</f>
        <v>2309301</v>
      </c>
      <c r="LV29" s="95">
        <f>あきる野市!M66</f>
        <v>71708</v>
      </c>
      <c r="LW29" s="95">
        <f>あきる野市!M67</f>
        <v>2283364</v>
      </c>
      <c r="LX29" s="95">
        <f>あきる野市!M68</f>
        <v>874176</v>
      </c>
      <c r="LY29" s="95">
        <f>あきる野市!M69</f>
        <v>1409188</v>
      </c>
      <c r="LZ29" s="95">
        <f>あきる野市!M70</f>
        <v>25937</v>
      </c>
      <c r="MA29" s="95" t="str">
        <f>あきる野市!M71</f>
        <v>-</v>
      </c>
      <c r="MB29" s="95">
        <f>あきる野市!M72</f>
        <v>29961975</v>
      </c>
      <c r="MC29" s="97">
        <f>あきる野市!U49</f>
        <v>13.6</v>
      </c>
      <c r="MD29" s="97">
        <f>あきる野市!U50</f>
        <v>8.6999999999999993</v>
      </c>
      <c r="ME29" s="97">
        <f>あきる野市!U51</f>
        <v>28.7</v>
      </c>
      <c r="MF29" s="97">
        <f>あきる野市!U52</f>
        <v>9.1</v>
      </c>
      <c r="MG29" s="97">
        <f>あきる野市!U53</f>
        <v>8.4</v>
      </c>
      <c r="MH29" s="97">
        <f>あきる野市!U54</f>
        <v>0.7</v>
      </c>
      <c r="MI29" s="97" t="str">
        <f>あきる野市!U55</f>
        <v>-</v>
      </c>
      <c r="MJ29" s="97">
        <f>あきる野市!U56</f>
        <v>51.5</v>
      </c>
      <c r="MK29" s="97">
        <f>あきる野市!U57</f>
        <v>13.5</v>
      </c>
      <c r="ML29" s="97">
        <f>あきる野市!U58</f>
        <v>0.1</v>
      </c>
      <c r="MM29" s="97">
        <f>あきる野市!U59</f>
        <v>12.9</v>
      </c>
      <c r="MN29" s="97">
        <f>あきる野市!U60</f>
        <v>3.1</v>
      </c>
      <c r="MO29" s="97">
        <f>あきる野市!U61</f>
        <v>13.9</v>
      </c>
      <c r="MP29" s="97">
        <f>あきる野市!U62</f>
        <v>0.3</v>
      </c>
      <c r="MQ29" s="97">
        <f>あきる野市!U63</f>
        <v>0.1</v>
      </c>
      <c r="MR29" s="97" t="str">
        <f>あきる野市!U64</f>
        <v>-</v>
      </c>
      <c r="MS29" s="97">
        <f>あきる野市!U65</f>
        <v>7.7</v>
      </c>
      <c r="MT29" s="97">
        <f>あきる野市!U66</f>
        <v>0.2</v>
      </c>
      <c r="MU29" s="97">
        <f>あきる野市!U67</f>
        <v>7.6</v>
      </c>
      <c r="MV29" s="97">
        <f>あきる野市!U68</f>
        <v>2.9</v>
      </c>
      <c r="MW29" s="97">
        <f>あきる野市!U69</f>
        <v>4.7</v>
      </c>
      <c r="MX29" s="97">
        <f>あきる野市!U70</f>
        <v>0.1</v>
      </c>
      <c r="MY29" s="97" t="str">
        <f>あきる野市!U71</f>
        <v>-</v>
      </c>
      <c r="MZ29" s="97">
        <f>あきる野市!U72</f>
        <v>100</v>
      </c>
      <c r="NA29" s="95">
        <f>あきる野市!Y49</f>
        <v>3665530</v>
      </c>
      <c r="NB29" s="95">
        <f>あきる野市!Y50</f>
        <v>2364753</v>
      </c>
      <c r="NC29" s="95">
        <f>あきる野市!Y51</f>
        <v>2092177</v>
      </c>
      <c r="ND29" s="95">
        <f>あきる野市!Y52</f>
        <v>2663665</v>
      </c>
      <c r="NE29" s="95">
        <f>あきる野市!Y53</f>
        <v>2447564</v>
      </c>
      <c r="NF29" s="95">
        <f>あきる野市!Y54</f>
        <v>216101</v>
      </c>
      <c r="NG29" s="95" t="str">
        <f>あきる野市!Y55</f>
        <v>-</v>
      </c>
      <c r="NH29" s="95">
        <f>あきる野市!Y56</f>
        <v>8421372</v>
      </c>
      <c r="NI29" s="95">
        <f>あきる野市!Y57</f>
        <v>3133333</v>
      </c>
      <c r="NJ29" s="95">
        <f>あきる野市!Y58</f>
        <v>33424</v>
      </c>
      <c r="NK29" s="95">
        <f>あきる野市!Y59</f>
        <v>2814064</v>
      </c>
      <c r="NL29" s="95">
        <f>あきる野市!Y60</f>
        <v>685342</v>
      </c>
      <c r="NM29" s="95">
        <f>あきる野市!Y61</f>
        <v>3741238</v>
      </c>
      <c r="NN29" s="95">
        <f>あきる野市!Y62</f>
        <v>36680</v>
      </c>
      <c r="NO29" s="95" t="str">
        <f>あきる野市!Y63</f>
        <v>-</v>
      </c>
      <c r="NP29" s="95" t="str">
        <f>あきる野市!Y64</f>
        <v>-</v>
      </c>
      <c r="NQ29" s="95">
        <f>あきる野市!Y65</f>
        <v>419534</v>
      </c>
      <c r="NR29" s="95">
        <f>あきる野市!Y66</f>
        <v>71708</v>
      </c>
      <c r="NS29" s="95">
        <f>あきる野市!Y67</f>
        <v>417310</v>
      </c>
      <c r="NT29" s="95">
        <f>あきる野市!Y68</f>
        <v>32992</v>
      </c>
      <c r="NU29" s="95">
        <f>あきる野市!Y69</f>
        <v>384318</v>
      </c>
      <c r="NV29" s="95">
        <f>あきる野市!Y70</f>
        <v>2224</v>
      </c>
      <c r="NW29" s="95" t="str">
        <f>あきる野市!Y71</f>
        <v>-</v>
      </c>
      <c r="NX29" s="95">
        <f>あきる野市!Y72</f>
        <v>18599645</v>
      </c>
      <c r="NY29" s="95">
        <f>あきる野市!AG49</f>
        <v>3646797</v>
      </c>
      <c r="NZ29" s="95" t="str">
        <f>あきる野市!AG50</f>
        <v>-</v>
      </c>
      <c r="OA29" s="95">
        <f>あきる野市!AG51</f>
        <v>2092147</v>
      </c>
      <c r="OB29" s="95">
        <f>あきる野市!AG52</f>
        <v>2623665</v>
      </c>
      <c r="OC29" s="95">
        <f>あきる野市!AG53</f>
        <v>2407564</v>
      </c>
      <c r="OD29" s="95">
        <f>あきる野市!AG54</f>
        <v>216101</v>
      </c>
      <c r="OE29" s="95" t="str">
        <f>あきる野市!AG55</f>
        <v>-</v>
      </c>
      <c r="OF29" s="95">
        <f>あきる野市!AG56</f>
        <v>8362609</v>
      </c>
      <c r="OG29" s="95">
        <f>あきる野市!AG57</f>
        <v>2710982</v>
      </c>
      <c r="OH29" s="95">
        <f>あきる野市!AG58</f>
        <v>33424</v>
      </c>
      <c r="OI29" s="95">
        <f>あきる野市!AG59</f>
        <v>2557184</v>
      </c>
      <c r="OJ29" s="95">
        <f>あきる野市!AG60</f>
        <v>631138</v>
      </c>
      <c r="OK29" s="95">
        <f>あきる野市!AG61</f>
        <v>2773973</v>
      </c>
      <c r="OL29" s="95" t="str">
        <f>あきる野市!AG62</f>
        <v>-</v>
      </c>
      <c r="OM29" s="95" t="str">
        <f>あきる野市!AG63</f>
        <v>-</v>
      </c>
      <c r="ON29" s="114">
        <f>あきる野市!AG64</f>
        <v>0</v>
      </c>
      <c r="OO29" s="114">
        <f>あきる野市!AG65</f>
        <v>0</v>
      </c>
      <c r="OP29" s="114">
        <f>あきる野市!AG66</f>
        <v>0</v>
      </c>
      <c r="OQ29" s="114">
        <f>あきる野市!AG67</f>
        <v>0</v>
      </c>
      <c r="OR29" s="114">
        <f>あきる野市!AG68</f>
        <v>0</v>
      </c>
      <c r="OS29" s="114">
        <f>あきる野市!AG69</f>
        <v>0</v>
      </c>
      <c r="OT29" s="114">
        <f>あきる野市!AG70</f>
        <v>0</v>
      </c>
      <c r="OU29" s="114">
        <f>あきる野市!AG71</f>
        <v>0</v>
      </c>
      <c r="OV29" s="114">
        <f>あきる野市!AG70</f>
        <v>0</v>
      </c>
      <c r="OW29" s="97">
        <f>あきる野市!AQ49</f>
        <v>21.9</v>
      </c>
      <c r="OX29" s="97" t="str">
        <f>あきる野市!AQ50</f>
        <v>-</v>
      </c>
      <c r="OY29" s="97">
        <f>あきる野市!AQ51</f>
        <v>12.6</v>
      </c>
      <c r="OZ29" s="97">
        <f>あきる野市!AQ52</f>
        <v>15.8</v>
      </c>
      <c r="PA29" s="97">
        <f>あきる野市!AQ53</f>
        <v>14.5</v>
      </c>
      <c r="PB29" s="97">
        <f>あきる野市!AQ54</f>
        <v>1.3</v>
      </c>
      <c r="PC29" s="97" t="str">
        <f>あきる野市!AQ55</f>
        <v>-</v>
      </c>
      <c r="PD29" s="97">
        <f>あきる野市!AQ56</f>
        <v>50.3</v>
      </c>
      <c r="PE29" s="97">
        <f>あきる野市!AQ57</f>
        <v>16.3</v>
      </c>
      <c r="PF29" s="97">
        <f>あきる野市!AQ58</f>
        <v>0.2</v>
      </c>
      <c r="PG29" s="97">
        <f>あきる野市!AQ59</f>
        <v>15.4</v>
      </c>
      <c r="PH29" s="97">
        <f>あきる野市!AQ60</f>
        <v>3.8</v>
      </c>
      <c r="PI29" s="97">
        <f>あきる野市!AQ61</f>
        <v>16.7</v>
      </c>
      <c r="PJ29" s="97" t="str">
        <f>あきる野市!AQ62</f>
        <v>-</v>
      </c>
      <c r="PK29" s="97" t="str">
        <f>あきる野市!AQ63</f>
        <v>-</v>
      </c>
      <c r="PL29" s="113">
        <f>あきる野市!AQ64</f>
        <v>0</v>
      </c>
      <c r="PM29" s="113">
        <f>あきる野市!AQ65</f>
        <v>0</v>
      </c>
      <c r="PN29" s="113">
        <f>あきる野市!AQ66</f>
        <v>0</v>
      </c>
      <c r="PO29" s="113">
        <f>あきる野市!AQ67</f>
        <v>0</v>
      </c>
      <c r="PP29" s="113" t="str">
        <f>あきる野市!AQ68</f>
        <v>(</v>
      </c>
      <c r="PQ29" s="113">
        <f>あきる野市!AQ69</f>
        <v>0</v>
      </c>
      <c r="PR29" s="113">
        <f>あきる野市!AQ70</f>
        <v>0</v>
      </c>
      <c r="PS29" s="113">
        <f>あきる野市!AQ71</f>
        <v>0</v>
      </c>
      <c r="PT29" s="113">
        <f>あきる野市!AQ72</f>
        <v>0</v>
      </c>
      <c r="PU29" s="95">
        <f>あきる野市!AH66</f>
        <v>16438172</v>
      </c>
      <c r="PV29" s="97">
        <f>あきる野市!AK68</f>
        <v>98.9</v>
      </c>
      <c r="PW29" s="97">
        <f>あきる野市!AR68</f>
        <v>106.5</v>
      </c>
      <c r="PX29" s="95">
        <f>あきる野市!AH72</f>
        <v>19255456</v>
      </c>
      <c r="PY29" s="95">
        <f>あきる野市!BF50</f>
        <v>279599</v>
      </c>
      <c r="PZ29" s="95">
        <f>あきる野市!BF51</f>
        <v>2564467</v>
      </c>
      <c r="QA29" s="95">
        <f>あきる野市!BF52</f>
        <v>13657491</v>
      </c>
      <c r="QB29" s="95">
        <f>あきる野市!BF53</f>
        <v>3202102</v>
      </c>
      <c r="QC29" s="95">
        <f>あきる野市!BF54</f>
        <v>182496</v>
      </c>
      <c r="QD29" s="95">
        <f>あきる野市!BF55</f>
        <v>344517</v>
      </c>
      <c r="QE29" s="95">
        <f>あきる野市!BF56</f>
        <v>393148</v>
      </c>
      <c r="QF29" s="95">
        <f>あきる野市!BF57</f>
        <v>2782993</v>
      </c>
      <c r="QG29" s="95">
        <f>あきる野市!BF58</f>
        <v>1074273</v>
      </c>
      <c r="QH29" s="95">
        <f>あきる野市!BF59</f>
        <v>2727157</v>
      </c>
      <c r="QI29" s="95">
        <f>あきる野市!BF60</f>
        <v>25937</v>
      </c>
      <c r="QJ29" s="95">
        <f>あきる野市!BF61</f>
        <v>2727795</v>
      </c>
      <c r="QK29" s="95" t="str">
        <f>あきる野市!BF62</f>
        <v>-</v>
      </c>
      <c r="QL29" s="95" t="str">
        <f>あきる野市!BF63</f>
        <v>-</v>
      </c>
      <c r="QM29" s="95">
        <f>あきる野市!BF64</f>
        <v>29961975</v>
      </c>
      <c r="QN29" s="97">
        <f>あきる野市!BM50</f>
        <v>0.9</v>
      </c>
      <c r="QO29" s="97">
        <f>あきる野市!BM51</f>
        <v>8.6</v>
      </c>
      <c r="QP29" s="97">
        <f>あきる野市!BM52</f>
        <v>45.6</v>
      </c>
      <c r="QQ29" s="97">
        <f>あきる野市!BM53</f>
        <v>10.7</v>
      </c>
      <c r="QR29" s="97">
        <f>あきる野市!BM54</f>
        <v>0.6</v>
      </c>
      <c r="QS29" s="97">
        <f>あきる野市!BM55</f>
        <v>1.1000000000000001</v>
      </c>
      <c r="QT29" s="97">
        <f>あきる野市!BM56</f>
        <v>1.3</v>
      </c>
      <c r="QU29" s="97">
        <f>あきる野市!BM57</f>
        <v>9.3000000000000007</v>
      </c>
      <c r="QV29" s="97">
        <f>あきる野市!BM58</f>
        <v>3.6</v>
      </c>
      <c r="QW29" s="97">
        <f>あきる野市!BM59</f>
        <v>9.1</v>
      </c>
      <c r="QX29" s="97">
        <f>あきる野市!BM60</f>
        <v>0.1</v>
      </c>
      <c r="QY29" s="97">
        <f>あきる野市!BM61</f>
        <v>9.1</v>
      </c>
      <c r="QZ29" s="97" t="str">
        <f>あきる野市!BM62</f>
        <v>-</v>
      </c>
      <c r="RA29" s="97" t="str">
        <f>あきる野市!BM63</f>
        <v>-</v>
      </c>
      <c r="RB29" s="97">
        <f>あきる野市!BM64</f>
        <v>100</v>
      </c>
      <c r="RC29" s="95" t="str">
        <f>あきる野市!BQ50</f>
        <v>-</v>
      </c>
      <c r="RD29" s="95">
        <f>あきる野市!BQ51</f>
        <v>71279</v>
      </c>
      <c r="RE29" s="95">
        <f>あきる野市!BQ52</f>
        <v>622893</v>
      </c>
      <c r="RF29" s="95">
        <f>あきる野市!BQ53</f>
        <v>12846</v>
      </c>
      <c r="RG29" s="95" t="str">
        <f>あきる野市!BQ54</f>
        <v>-</v>
      </c>
      <c r="RH29" s="95">
        <f>あきる野市!BQ55</f>
        <v>165107</v>
      </c>
      <c r="RI29" s="95">
        <f>あきる野市!BQ56</f>
        <v>52102</v>
      </c>
      <c r="RJ29" s="95">
        <f>あきる野市!BQ57</f>
        <v>979918</v>
      </c>
      <c r="RK29" s="95">
        <f>あきる野市!BQ58</f>
        <v>25820</v>
      </c>
      <c r="RL29" s="95">
        <f>あきる野市!BQ59</f>
        <v>353399</v>
      </c>
      <c r="RM29" s="95" t="str">
        <f>あきる野市!BQ60</f>
        <v>-</v>
      </c>
      <c r="RN29" s="95" t="str">
        <f>あきる野市!BQ61</f>
        <v>-</v>
      </c>
      <c r="RO29" s="95" t="str">
        <f>あきる野市!BQ62</f>
        <v>-</v>
      </c>
      <c r="RP29" s="95" t="str">
        <f>あきる野市!BQ63</f>
        <v>-</v>
      </c>
      <c r="RQ29" s="95">
        <f>あきる野市!BQ64</f>
        <v>2283364</v>
      </c>
      <c r="RR29" s="95">
        <f>あきる野市!BZ50</f>
        <v>276193</v>
      </c>
      <c r="RS29" s="95">
        <f>あきる野市!BZ51</f>
        <v>2204452</v>
      </c>
      <c r="RT29" s="95">
        <f>あきる野市!BZ52</f>
        <v>5731773</v>
      </c>
      <c r="RU29" s="95">
        <f>あきる野市!BZ53</f>
        <v>2253677</v>
      </c>
      <c r="RV29" s="95">
        <f>あきる野市!BZ54</f>
        <v>168227</v>
      </c>
      <c r="RW29" s="95">
        <f>あきる野市!BZ55</f>
        <v>120481</v>
      </c>
      <c r="RX29" s="95">
        <f>あきる野市!BZ56</f>
        <v>293692</v>
      </c>
      <c r="RY29" s="95">
        <f>あきる野市!BZ57</f>
        <v>1980763</v>
      </c>
      <c r="RZ29" s="95">
        <f>あきる野市!BZ58</f>
        <v>783044</v>
      </c>
      <c r="SA29" s="95">
        <f>あきる野市!BZ59</f>
        <v>2121454</v>
      </c>
      <c r="SB29" s="95">
        <f>あきる野市!BZ60</f>
        <v>2224</v>
      </c>
      <c r="SC29" s="95">
        <f>あきる野市!BZ61</f>
        <v>2663665</v>
      </c>
      <c r="SD29" s="95" t="str">
        <f>あきる野市!BZ62</f>
        <v>-</v>
      </c>
      <c r="SE29" s="95" t="str">
        <f>あきる野市!BZ63</f>
        <v>-</v>
      </c>
      <c r="SF29" s="95">
        <f>あきる野市!BZ64</f>
        <v>18599645</v>
      </c>
      <c r="SG29" s="95">
        <f>あきる野市!BF66</f>
        <v>5014871</v>
      </c>
      <c r="SH29" s="95">
        <f>あきる野市!BF67</f>
        <v>1348897</v>
      </c>
      <c r="SI29" s="95">
        <f>あきる野市!BF68</f>
        <v>856127</v>
      </c>
      <c r="SJ29" s="95" t="str">
        <f>あきる野市!BF69</f>
        <v>-</v>
      </c>
      <c r="SK29" s="95" t="str">
        <f>あきる野市!BF70</f>
        <v>-</v>
      </c>
      <c r="SL29" s="95">
        <f>あきる野市!BF71</f>
        <v>989190</v>
      </c>
      <c r="SM29" s="95">
        <f>あきる野市!BF72</f>
        <v>1820657</v>
      </c>
      <c r="SN29" s="95">
        <f>あきる野市!BZ66</f>
        <v>442322</v>
      </c>
      <c r="SO29" s="95">
        <f>あきる野市!BZ67</f>
        <v>-274275</v>
      </c>
      <c r="SP29" s="95">
        <f>あきる野市!BZ68</f>
        <v>12450</v>
      </c>
      <c r="SQ29" s="95">
        <f>あきる野市!BZ69</f>
        <v>20692</v>
      </c>
      <c r="SR29" s="95">
        <f>あきる野市!BZ70</f>
        <v>82</v>
      </c>
      <c r="SS29" s="95">
        <f>あきる野市!BZ71</f>
        <v>96</v>
      </c>
      <c r="ST29" s="95">
        <f>あきる野市!BZ72</f>
        <v>289</v>
      </c>
      <c r="SU29" s="95">
        <f>あきる野市!CS48</f>
        <v>9417025</v>
      </c>
      <c r="SV29" s="95">
        <f>あきる野市!CS49</f>
        <v>12670620</v>
      </c>
      <c r="SW29" s="95">
        <f>あきる野市!CS50</f>
        <v>11940284</v>
      </c>
      <c r="SX29" s="95">
        <f>あきる野市!CS51</f>
        <v>16359752</v>
      </c>
      <c r="SY29" s="98">
        <f>あきる野市!CS52</f>
        <v>0.74</v>
      </c>
      <c r="SZ29" s="97">
        <f>あきる野市!CS53</f>
        <v>3.8</v>
      </c>
      <c r="TA29" s="97">
        <f>あきる野市!CS54</f>
        <v>13.8</v>
      </c>
      <c r="TB29" s="97" t="str">
        <f>あきる野市!CS55</f>
        <v>-</v>
      </c>
      <c r="TC29" s="97" t="str">
        <f>あきる野市!CS56</f>
        <v>-</v>
      </c>
      <c r="TD29" s="97">
        <f>あきる野市!CS57</f>
        <v>8.5</v>
      </c>
      <c r="TE29" s="97">
        <f>あきる野市!CS58</f>
        <v>51.5</v>
      </c>
      <c r="TF29" s="95">
        <f>あきる野市!CS59</f>
        <v>1651339</v>
      </c>
      <c r="TG29" s="95">
        <f>IF(あきる野市!CS60="-",0,あきる野市!CS60)</f>
        <v>0</v>
      </c>
      <c r="TH29" s="95">
        <f>あきる野市!CS61</f>
        <v>1472794</v>
      </c>
      <c r="TI29" s="95">
        <f>あきる野市!CS62</f>
        <v>25960481</v>
      </c>
      <c r="TJ29" s="95">
        <f>あきる野市!CS63</f>
        <v>53900</v>
      </c>
      <c r="TK29" s="95" t="str">
        <f>あきる野市!CS64</f>
        <v>-</v>
      </c>
      <c r="TL29" s="95">
        <f>あきる野市!CS65</f>
        <v>2660747</v>
      </c>
      <c r="TM29" s="95" t="str">
        <f>あきる野市!CS66</f>
        <v>-</v>
      </c>
      <c r="TN29" s="95">
        <f>あきる野市!CS67</f>
        <v>20000</v>
      </c>
      <c r="TO29" s="95" t="str">
        <f>あきる野市!CS68</f>
        <v>-</v>
      </c>
      <c r="TP29" s="95">
        <f>あきる野市!DA48</f>
        <v>9491602</v>
      </c>
      <c r="TQ29" s="95">
        <f>あきる野市!DA49</f>
        <v>12652011</v>
      </c>
      <c r="TR29" s="95">
        <f>あきる野市!DA50</f>
        <v>12031250</v>
      </c>
      <c r="TS29" s="95">
        <f>あきる野市!DA51</f>
        <v>16231042</v>
      </c>
      <c r="TT29" s="97">
        <f>あきる野市!DA52</f>
        <v>0.73</v>
      </c>
      <c r="TU29" s="97">
        <f>あきる野市!DA53</f>
        <v>2.5</v>
      </c>
      <c r="TV29" s="97">
        <f>あきる野市!DA54</f>
        <v>14.5</v>
      </c>
      <c r="TW29" s="97" t="str">
        <f>あきる野市!DA55</f>
        <v>-</v>
      </c>
      <c r="TX29" s="97" t="str">
        <f>あきる野市!DA56</f>
        <v>-</v>
      </c>
      <c r="TY29" s="97">
        <f>あきる野市!DA57</f>
        <v>7.8</v>
      </c>
      <c r="TZ29" s="97">
        <f>あきる野市!DA58</f>
        <v>53.7</v>
      </c>
      <c r="UA29" s="95">
        <f>あきる野市!DA59</f>
        <v>1647188</v>
      </c>
      <c r="UB29" s="95">
        <f>IF(あきる野市!DA60="-",0,あきる野市!DA60)</f>
        <v>8479</v>
      </c>
      <c r="UC29" s="95">
        <f>あきる野市!DA61</f>
        <v>1429603</v>
      </c>
      <c r="UD29" s="95">
        <f>あきる野市!DA62</f>
        <v>27049467</v>
      </c>
      <c r="UE29" s="95" t="str">
        <f>あきる野市!DA63</f>
        <v>-</v>
      </c>
      <c r="UF29" s="95" t="str">
        <f>あきる野市!DA64</f>
        <v>-</v>
      </c>
      <c r="UG29" s="95">
        <f>あきる野市!DA65</f>
        <v>2559725</v>
      </c>
      <c r="UH29" s="95" t="str">
        <f>あきる野市!DA66</f>
        <v>-</v>
      </c>
      <c r="UI29" s="95">
        <f>あきる野市!DA67</f>
        <v>20000</v>
      </c>
      <c r="UJ29" s="95" t="str">
        <f>あきる野市!DA68</f>
        <v>-</v>
      </c>
      <c r="UK29" s="97">
        <f>あきる野市!CS69</f>
        <v>99.3</v>
      </c>
      <c r="UL29" s="97">
        <f>あきる野市!CS71</f>
        <v>99.1</v>
      </c>
      <c r="UM29" s="97">
        <f>あきる野市!CS72</f>
        <v>99.5</v>
      </c>
      <c r="UN29" s="97">
        <f>あきる野市!CW69</f>
        <v>98.4</v>
      </c>
      <c r="UO29" s="97">
        <f>あきる野市!CW71</f>
        <v>97.9</v>
      </c>
      <c r="UP29" s="97">
        <f>あきる野市!CW72</f>
        <v>98.8</v>
      </c>
      <c r="UQ29" s="97">
        <f>あきる野市!DA69</f>
        <v>99.2</v>
      </c>
      <c r="UR29" s="97">
        <f>あきる野市!DA71</f>
        <v>98.9</v>
      </c>
      <c r="US29" s="98">
        <f>あきる野市!DA72</f>
        <v>99.4</v>
      </c>
      <c r="UT29" s="97">
        <f>あきる野市!DE69</f>
        <v>98.3</v>
      </c>
      <c r="UU29" s="97">
        <f>あきる野市!DE71</f>
        <v>97.6</v>
      </c>
      <c r="UV29" s="97">
        <f>あきる野市!DE72</f>
        <v>98.7</v>
      </c>
      <c r="UW29" s="286" t="str">
        <f>あきる野市!M16</f>
        <v>-</v>
      </c>
      <c r="UX29" s="287" t="str">
        <f>あきる野市!U16</f>
        <v>-</v>
      </c>
      <c r="UY29" s="286" t="str">
        <f>あきる野市!Y16</f>
        <v>-</v>
      </c>
      <c r="UZ29" s="287" t="str">
        <f>あきる野市!AG16</f>
        <v>-</v>
      </c>
      <c r="VA29" s="286" t="str">
        <f>あきる野市!M17</f>
        <v>-</v>
      </c>
      <c r="VB29" s="287" t="str">
        <f>あきる野市!U17</f>
        <v>-</v>
      </c>
      <c r="VC29" s="286" t="str">
        <f>あきる野市!Y17</f>
        <v>-</v>
      </c>
      <c r="VD29" s="287" t="str">
        <f>あきる野市!AG17</f>
        <v>-</v>
      </c>
    </row>
    <row r="30" spans="1:576" s="95" customFormat="1" ht="11.25">
      <c r="A30" s="109" t="str">
        <f>西東京市!CK7</f>
        <v>西東京市</v>
      </c>
      <c r="B30" s="110" t="s">
        <v>251</v>
      </c>
      <c r="C30" s="111" t="str">
        <f t="shared" si="0"/>
        <v>=西東京市!ｃｓ51</v>
      </c>
      <c r="D30" s="95">
        <f>西東京市!AC2</f>
        <v>200012</v>
      </c>
      <c r="E30" s="95">
        <f>西東京市!AC3</f>
        <v>196511</v>
      </c>
      <c r="F30" s="125">
        <f t="shared" si="1"/>
        <v>1.7815796571184261E-2</v>
      </c>
      <c r="G30" s="98">
        <f>西東京市!AC5</f>
        <v>15.75</v>
      </c>
      <c r="H30" s="95">
        <f>西東京市!AC6</f>
        <v>12699</v>
      </c>
      <c r="I30" s="96">
        <f>西東京市!AP4</f>
        <v>201058</v>
      </c>
      <c r="J30" s="96">
        <f>西東京市!AP5</f>
        <v>199790</v>
      </c>
      <c r="K30" s="125">
        <f t="shared" si="2"/>
        <v>6.3466639971969663E-3</v>
      </c>
      <c r="L30" s="96">
        <f>西東京市!AX4</f>
        <v>196749</v>
      </c>
      <c r="M30" s="96">
        <f>西東京市!AX5</f>
        <v>195901</v>
      </c>
      <c r="N30" s="125">
        <f t="shared" si="3"/>
        <v>4.3287170560639687E-3</v>
      </c>
      <c r="O30" s="95">
        <f>西東京市!BJ6</f>
        <v>615</v>
      </c>
      <c r="P30" s="97">
        <f>西東京市!BJ7</f>
        <v>0.7</v>
      </c>
      <c r="Q30" s="95">
        <f>西東京市!BJ8</f>
        <v>12981</v>
      </c>
      <c r="R30" s="97">
        <f>西東京市!BJ9</f>
        <v>15.6</v>
      </c>
      <c r="S30" s="95">
        <f>西東京市!BJ10</f>
        <v>69372</v>
      </c>
      <c r="T30" s="97">
        <f>西東京市!BJ11</f>
        <v>83.6</v>
      </c>
      <c r="U30" s="95">
        <f>西東京市!BQ6</f>
        <v>558</v>
      </c>
      <c r="V30" s="97">
        <f>西東京市!BQ7</f>
        <v>0.7</v>
      </c>
      <c r="W30" s="95">
        <f>西東京市!BQ8</f>
        <v>12346</v>
      </c>
      <c r="X30" s="97">
        <f>西東京市!BQ9</f>
        <v>15.9</v>
      </c>
      <c r="Y30" s="95">
        <f>西東京市!BQ10</f>
        <v>64638</v>
      </c>
      <c r="Z30" s="97">
        <f>西東京市!BQ11</f>
        <v>83.4</v>
      </c>
      <c r="AA30" s="95" t="str">
        <f>西東京市!BZ5</f>
        <v>13</v>
      </c>
      <c r="AB30" s="95" t="str">
        <f>西東京市!BZ7</f>
        <v>東京都</v>
      </c>
      <c r="AC30" s="95" t="str">
        <f>西東京市!CK5</f>
        <v>2292</v>
      </c>
      <c r="AD30" s="95" t="str">
        <f>西東京市!CK7</f>
        <v>西東京市</v>
      </c>
      <c r="AE30" s="95" t="str">
        <f>西東京市!DB2</f>
        <v>Ⅳ－３</v>
      </c>
      <c r="AF30" s="99">
        <f>西東京市!DB5</f>
        <v>43506</v>
      </c>
      <c r="AG30" s="95">
        <f>西東京市!M11</f>
        <v>31708411</v>
      </c>
      <c r="AH30" s="97">
        <f>西東京市!U11</f>
        <v>44.2</v>
      </c>
      <c r="AI30" s="95">
        <f>西東京市!Y11</f>
        <v>29263500</v>
      </c>
      <c r="AJ30" s="97">
        <f>西東京市!AG11</f>
        <v>78.599999999999994</v>
      </c>
      <c r="AK30" s="95">
        <f>西東京市!M12</f>
        <v>273144</v>
      </c>
      <c r="AL30" s="97">
        <f>西東京市!U12</f>
        <v>0.4</v>
      </c>
      <c r="AM30" s="95">
        <f>西東京市!Y12</f>
        <v>273144</v>
      </c>
      <c r="AN30" s="97">
        <f>西東京市!AG12</f>
        <v>0.7</v>
      </c>
      <c r="AO30" s="95">
        <f>西東京市!M13</f>
        <v>63145</v>
      </c>
      <c r="AP30" s="97">
        <f>西東京市!U13</f>
        <v>0.1</v>
      </c>
      <c r="AQ30" s="95">
        <f>西東京市!Y13</f>
        <v>63145</v>
      </c>
      <c r="AR30" s="97">
        <f>西東京市!AG13</f>
        <v>0.2</v>
      </c>
      <c r="AS30" s="95">
        <f>西東京市!M14</f>
        <v>259772</v>
      </c>
      <c r="AT30" s="97">
        <f>西東京市!U14</f>
        <v>0.4</v>
      </c>
      <c r="AU30" s="95">
        <f>西東京市!Y14</f>
        <v>259772</v>
      </c>
      <c r="AV30" s="97">
        <f>西東京市!AG14</f>
        <v>0.7</v>
      </c>
      <c r="AW30" s="95">
        <f>西東京市!M15</f>
        <v>259733</v>
      </c>
      <c r="AX30" s="97">
        <f>西東京市!U15</f>
        <v>0.4</v>
      </c>
      <c r="AY30" s="95">
        <f>西東京市!Y15</f>
        <v>259733</v>
      </c>
      <c r="AZ30" s="97">
        <f>西東京市!AG15</f>
        <v>0.7</v>
      </c>
      <c r="BA30" s="95">
        <f>西東京市!M18</f>
        <v>3896150</v>
      </c>
      <c r="BB30" s="97">
        <f>西東京市!U18</f>
        <v>5.4</v>
      </c>
      <c r="BC30" s="95">
        <f>西東京市!Y18</f>
        <v>3896150</v>
      </c>
      <c r="BD30" s="97" t="str">
        <f>西東京市!AG20</f>
        <v>-</v>
      </c>
      <c r="BE30" s="95" t="str">
        <f>西東京市!M19</f>
        <v>-</v>
      </c>
      <c r="BF30" s="97" t="str">
        <f>西東京市!U19</f>
        <v>-</v>
      </c>
      <c r="BG30" s="95" t="str">
        <f>西東京市!Y19</f>
        <v>-</v>
      </c>
      <c r="BH30" s="97" t="str">
        <f>西東京市!AG19</f>
        <v>-</v>
      </c>
      <c r="BI30" s="95" t="str">
        <f>西東京市!M20</f>
        <v>-</v>
      </c>
      <c r="BJ30" s="97" t="str">
        <f>西東京市!U20</f>
        <v>-</v>
      </c>
      <c r="BK30" s="95" t="str">
        <f>西東京市!Y20</f>
        <v>-</v>
      </c>
      <c r="BL30" s="97" t="str">
        <f>西東京市!AG20</f>
        <v>-</v>
      </c>
      <c r="BM30" s="95">
        <f>西東京市!M21</f>
        <v>156240</v>
      </c>
      <c r="BN30" s="97">
        <f>西東京市!U21</f>
        <v>0.2</v>
      </c>
      <c r="BO30" s="95">
        <f>西東京市!Y21</f>
        <v>156240</v>
      </c>
      <c r="BP30" s="97">
        <f>西東京市!AG21</f>
        <v>0.4</v>
      </c>
      <c r="BQ30" s="95" t="str">
        <f>西東京市!M20</f>
        <v>-</v>
      </c>
      <c r="BR30" s="97" t="str">
        <f>西東京市!U20</f>
        <v>-</v>
      </c>
      <c r="BS30" s="95" t="str">
        <f>西東京市!Y20</f>
        <v>-</v>
      </c>
      <c r="BT30" s="97" t="str">
        <f>西東京市!AG20</f>
        <v>-</v>
      </c>
      <c r="BU30" s="95">
        <f>西東京市!M23</f>
        <v>148626</v>
      </c>
      <c r="BV30" s="97">
        <f>西東京市!U21</f>
        <v>0.2</v>
      </c>
      <c r="BW30" s="95">
        <f>西東京市!Y21</f>
        <v>156240</v>
      </c>
      <c r="BX30" s="97">
        <f>西東京市!AG21</f>
        <v>0.4</v>
      </c>
      <c r="BY30" s="95">
        <f>西東京市!M24</f>
        <v>3030497</v>
      </c>
      <c r="BZ30" s="97">
        <f>西東京市!U24</f>
        <v>4.2</v>
      </c>
      <c r="CA30" s="95">
        <f>西東京市!Y24</f>
        <v>2703807</v>
      </c>
      <c r="CB30" s="97">
        <f>西東京市!AG24</f>
        <v>7.3</v>
      </c>
      <c r="CC30" s="95">
        <f>西東京市!M25</f>
        <v>2703807</v>
      </c>
      <c r="CD30" s="97">
        <f>西東京市!U25</f>
        <v>3.8</v>
      </c>
      <c r="CE30" s="95">
        <f>西東京市!Y25</f>
        <v>2703807</v>
      </c>
      <c r="CF30" s="97">
        <f>西東京市!AG25</f>
        <v>7.3</v>
      </c>
      <c r="CG30" s="95">
        <f>西東京市!M26</f>
        <v>326477</v>
      </c>
      <c r="CH30" s="97">
        <f>西東京市!U26</f>
        <v>0.5</v>
      </c>
      <c r="CI30" s="95" t="str">
        <f>西東京市!Y26</f>
        <v>-</v>
      </c>
      <c r="CJ30" s="97" t="str">
        <f>西東京市!AG26</f>
        <v>-</v>
      </c>
      <c r="CK30" s="95">
        <f>西東京市!M27</f>
        <v>213</v>
      </c>
      <c r="CL30" s="97">
        <f>西東京市!U27</f>
        <v>0</v>
      </c>
      <c r="CM30" s="95" t="str">
        <f>西東京市!Y27</f>
        <v>-</v>
      </c>
      <c r="CN30" s="97" t="str">
        <f>西東京市!AG27</f>
        <v>-</v>
      </c>
      <c r="CO30" s="95">
        <f>西東京市!M28</f>
        <v>39795718</v>
      </c>
      <c r="CP30" s="97">
        <f>西東京市!U28</f>
        <v>55.4</v>
      </c>
      <c r="CQ30" s="95">
        <f>西東京市!Y28</f>
        <v>37024117</v>
      </c>
      <c r="CR30" s="97">
        <f>西東京市!AG28</f>
        <v>99.5</v>
      </c>
      <c r="CS30" s="95">
        <f>西東京市!M29</f>
        <v>18482</v>
      </c>
      <c r="CT30" s="97">
        <f>西東京市!U29</f>
        <v>0</v>
      </c>
      <c r="CU30" s="95">
        <f>西東京市!Y29</f>
        <v>18482</v>
      </c>
      <c r="CV30" s="97">
        <f>西東京市!AG29</f>
        <v>0</v>
      </c>
      <c r="CW30" s="95">
        <f>西東京市!M30</f>
        <v>606366</v>
      </c>
      <c r="CX30" s="97">
        <f>西東京市!U30</f>
        <v>0.8</v>
      </c>
      <c r="CY30" s="95" t="str">
        <f>西東京市!Y30</f>
        <v>-</v>
      </c>
      <c r="CZ30" s="97" t="str">
        <f>西東京市!AG30</f>
        <v>-</v>
      </c>
      <c r="DA30" s="95">
        <f>西東京市!M31</f>
        <v>645191</v>
      </c>
      <c r="DB30" s="97">
        <f>西東京市!U31</f>
        <v>0.9</v>
      </c>
      <c r="DC30" s="95">
        <f>西東京市!Y31</f>
        <v>124448</v>
      </c>
      <c r="DD30" s="97">
        <f>西東京市!AG31</f>
        <v>0.3</v>
      </c>
      <c r="DE30" s="95">
        <f>西東京市!M32</f>
        <v>426479</v>
      </c>
      <c r="DF30" s="97">
        <f>西東京市!U32</f>
        <v>0.6</v>
      </c>
      <c r="DG30" s="95" t="str">
        <f>西東京市!Y32</f>
        <v>-</v>
      </c>
      <c r="DH30" s="97" t="str">
        <f>西東京市!AG32</f>
        <v>-</v>
      </c>
      <c r="DI30" s="95">
        <f>西東京市!M33</f>
        <v>12140947</v>
      </c>
      <c r="DJ30" s="97">
        <f>西東京市!U33</f>
        <v>16.899999999999999</v>
      </c>
      <c r="DK30" s="95" t="str">
        <f>西東京市!Y33</f>
        <v>-</v>
      </c>
      <c r="DL30" s="97" t="str">
        <f>西東京市!AG33</f>
        <v>-</v>
      </c>
      <c r="DM30" s="95" t="str">
        <f>西東京市!M34</f>
        <v>-</v>
      </c>
      <c r="DN30" s="97" t="str">
        <f>西東京市!U34</f>
        <v>-</v>
      </c>
      <c r="DO30" s="95" t="str">
        <f>西東京市!Y34</f>
        <v>-</v>
      </c>
      <c r="DP30" s="97" t="str">
        <f>西東京市!AG34</f>
        <v>-</v>
      </c>
      <c r="DQ30" s="95">
        <f>西東京市!M35</f>
        <v>0</v>
      </c>
      <c r="DR30" s="97">
        <f>西東京市!U35</f>
        <v>0</v>
      </c>
      <c r="DS30" s="95">
        <f>西東京市!Y35</f>
        <v>0</v>
      </c>
      <c r="DT30" s="97">
        <f>西東京市!AG35</f>
        <v>0</v>
      </c>
      <c r="DU30" s="95">
        <f>西東京市!M36</f>
        <v>9097086</v>
      </c>
      <c r="DV30" s="97">
        <f>西東京市!U36</f>
        <v>12.7</v>
      </c>
      <c r="DW30" s="95" t="str">
        <f>西東京市!Y36</f>
        <v>-</v>
      </c>
      <c r="DX30" s="97" t="str">
        <f>西東京市!AG36</f>
        <v>-</v>
      </c>
      <c r="DY30" s="95">
        <f>西東京市!M37</f>
        <v>62985</v>
      </c>
      <c r="DZ30" s="97">
        <f>西東京市!U37</f>
        <v>0.1</v>
      </c>
      <c r="EA30" s="95">
        <f>西東京市!Y37</f>
        <v>53497</v>
      </c>
      <c r="EB30" s="97">
        <f>西東京市!AG37</f>
        <v>0.1</v>
      </c>
      <c r="EC30" s="95">
        <f>西東京市!M38</f>
        <v>138819</v>
      </c>
      <c r="ED30" s="95">
        <f>西東京市!U38</f>
        <v>0.2</v>
      </c>
      <c r="EE30" s="95" t="str">
        <f>西東京市!Y38</f>
        <v>-</v>
      </c>
      <c r="EF30" s="97" t="str">
        <f>西東京市!AG38</f>
        <v>-</v>
      </c>
      <c r="EG30" s="95">
        <f>西東京市!M39</f>
        <v>2360348</v>
      </c>
      <c r="EH30" s="97">
        <f>西東京市!U39</f>
        <v>3.3</v>
      </c>
      <c r="EI30" s="95" t="str">
        <f>西東京市!Y39</f>
        <v>-</v>
      </c>
      <c r="EJ30" s="97" t="str">
        <f>西東京市!AG39</f>
        <v>-</v>
      </c>
      <c r="EK30" s="95">
        <f>西東京市!M40</f>
        <v>1669628</v>
      </c>
      <c r="EL30" s="97">
        <f>西東京市!U40</f>
        <v>2.2999999999999998</v>
      </c>
      <c r="EM30" s="95" t="str">
        <f>西東京市!Y40</f>
        <v>-</v>
      </c>
      <c r="EN30" s="97" t="str">
        <f>西東京市!AG40</f>
        <v>-</v>
      </c>
      <c r="EO30" s="95">
        <f>西東京市!M41</f>
        <v>435045</v>
      </c>
      <c r="EP30" s="97">
        <f>西東京市!U41</f>
        <v>0.6</v>
      </c>
      <c r="EQ30" s="95">
        <f>西東京市!Y41</f>
        <v>544</v>
      </c>
      <c r="ER30" s="97">
        <f>西東京市!AG41</f>
        <v>0</v>
      </c>
      <c r="ES30" s="95">
        <f>西東京市!M42</f>
        <v>4408265</v>
      </c>
      <c r="ET30" s="97">
        <f>西東京市!U42</f>
        <v>6.1</v>
      </c>
      <c r="EU30" s="95" t="str">
        <f>西東京市!Y42</f>
        <v>-</v>
      </c>
      <c r="EV30" s="97" t="str">
        <f>西東京市!AG42</f>
        <v>-</v>
      </c>
      <c r="EW30" s="95" t="str">
        <f>西東京市!M43</f>
        <v>-</v>
      </c>
      <c r="EX30" s="97" t="str">
        <f>西東京市!U43</f>
        <v>-</v>
      </c>
      <c r="EY30" s="95" t="str">
        <f>西東京市!Y43</f>
        <v>-</v>
      </c>
      <c r="EZ30" s="97" t="str">
        <f>西東京市!AG43</f>
        <v>-</v>
      </c>
      <c r="FA30" s="95">
        <f>西東京市!M44</f>
        <v>2496865</v>
      </c>
      <c r="FB30" s="97">
        <f>西東京市!U44</f>
        <v>3.5</v>
      </c>
      <c r="FC30" s="95" t="str">
        <f>西東京市!Y44</f>
        <v>-</v>
      </c>
      <c r="FD30" s="97" t="str">
        <f>西東京市!AG44</f>
        <v>-</v>
      </c>
      <c r="FE30" s="95">
        <f>西東京市!M45</f>
        <v>71805359</v>
      </c>
      <c r="FF30" s="97">
        <f>西東京市!U45</f>
        <v>100</v>
      </c>
      <c r="FG30" s="95">
        <f>西東京市!Y45</f>
        <v>37221088</v>
      </c>
      <c r="FH30" s="97">
        <f>西東京市!AG45</f>
        <v>100</v>
      </c>
      <c r="FI30" s="95">
        <f>西東京市!AW16</f>
        <v>29263500</v>
      </c>
      <c r="FJ30" s="97">
        <f>西東京市!BF16</f>
        <v>92.3</v>
      </c>
      <c r="FK30" s="95">
        <f>西東京市!BJ16</f>
        <v>150357</v>
      </c>
      <c r="FL30" s="95">
        <f>西東京市!AW17</f>
        <v>29263500</v>
      </c>
      <c r="FM30" s="97">
        <f>西東京市!BF17</f>
        <v>92.3</v>
      </c>
      <c r="FN30" s="95">
        <f>西東京市!BJ17</f>
        <v>150357</v>
      </c>
      <c r="FO30" s="95">
        <f>西東京市!AW18</f>
        <v>16340117</v>
      </c>
      <c r="FP30" s="97">
        <f>西東京市!BF18</f>
        <v>51.5</v>
      </c>
      <c r="FQ30" s="95">
        <f>西東京市!BJ18</f>
        <v>150357</v>
      </c>
      <c r="FR30" s="95">
        <f>西東京市!AW19</f>
        <v>354344</v>
      </c>
      <c r="FS30" s="97">
        <f>西東京市!BF19</f>
        <v>1.1000000000000001</v>
      </c>
      <c r="FT30" s="95" t="str">
        <f>西東京市!BJ19</f>
        <v>-</v>
      </c>
      <c r="FU30" s="95">
        <f>西東京市!AW20</f>
        <v>14484756</v>
      </c>
      <c r="FV30" s="97">
        <f>西東京市!BF20</f>
        <v>45.7</v>
      </c>
      <c r="FW30" s="95" t="str">
        <f>西東京市!BJ20</f>
        <v>-</v>
      </c>
      <c r="FX30" s="95">
        <f>西東京市!AW21</f>
        <v>409066</v>
      </c>
      <c r="FY30" s="97">
        <f>西東京市!BF21</f>
        <v>1.3</v>
      </c>
      <c r="FZ30" s="95" t="str">
        <f>西東京市!BJ21</f>
        <v>-</v>
      </c>
      <c r="GA30" s="95">
        <f>西東京市!AW22</f>
        <v>1091951</v>
      </c>
      <c r="GB30" s="97">
        <f>西東京市!BF22</f>
        <v>3.4</v>
      </c>
      <c r="GC30" s="95">
        <f>西東京市!BJ22</f>
        <v>150357</v>
      </c>
      <c r="GD30" s="95">
        <f>西東京市!AW23</f>
        <v>11857238</v>
      </c>
      <c r="GE30" s="97">
        <f>西東京市!BF23</f>
        <v>37.4</v>
      </c>
      <c r="GF30" s="95" t="str">
        <f>西東京市!BJ23</f>
        <v>-</v>
      </c>
      <c r="GG30" s="95">
        <f>西東京市!AW24</f>
        <v>11433876</v>
      </c>
      <c r="GH30" s="97">
        <f>西東京市!BF24</f>
        <v>36.1</v>
      </c>
      <c r="GI30" s="95" t="str">
        <f>西東京市!BJ24</f>
        <v>-</v>
      </c>
      <c r="GJ30" s="95">
        <f>西東京市!AW25</f>
        <v>111857</v>
      </c>
      <c r="GK30" s="97">
        <f>西東京市!BF25</f>
        <v>0.4</v>
      </c>
      <c r="GL30" s="95" t="str">
        <f>西東京市!BJ25</f>
        <v>-</v>
      </c>
      <c r="GM30" s="95">
        <f>西東京市!AW26</f>
        <v>954288</v>
      </c>
      <c r="GN30" s="97">
        <f>西東京市!BF26</f>
        <v>3</v>
      </c>
      <c r="GO30" s="95" t="str">
        <f>西東京市!BJ26</f>
        <v>-</v>
      </c>
      <c r="GP30" s="95" t="str">
        <f>西東京市!AW27</f>
        <v>-</v>
      </c>
      <c r="GQ30" s="97" t="str">
        <f>西東京市!BF27</f>
        <v>-</v>
      </c>
      <c r="GR30" s="95" t="str">
        <f>西東京市!BJ27</f>
        <v>-</v>
      </c>
      <c r="GS30" s="95" t="str">
        <f>西東京市!AW28</f>
        <v>-</v>
      </c>
      <c r="GT30" s="97" t="str">
        <f>西東京市!BF28</f>
        <v>-</v>
      </c>
      <c r="GU30" s="95" t="str">
        <f>西東京市!BJ28</f>
        <v>-</v>
      </c>
      <c r="GV30" s="95" t="str">
        <f>西東京市!AW29</f>
        <v>-</v>
      </c>
      <c r="GW30" s="97" t="str">
        <f>西東京市!BF29</f>
        <v>-</v>
      </c>
      <c r="GX30" s="95" t="str">
        <f>西東京市!BJ29</f>
        <v>-</v>
      </c>
      <c r="GY30" s="95">
        <f>西東京市!AW30</f>
        <v>2444911</v>
      </c>
      <c r="GZ30" s="97">
        <f>西東京市!BF30</f>
        <v>7.7</v>
      </c>
      <c r="HA30" s="95" t="str">
        <f>西東京市!BJ30</f>
        <v>-</v>
      </c>
      <c r="HB30" s="95">
        <f>西東京市!AW31</f>
        <v>2444911</v>
      </c>
      <c r="HC30" s="97">
        <f>西東京市!BF31</f>
        <v>7.7</v>
      </c>
      <c r="HD30" s="95" t="str">
        <f>西東京市!BJ31</f>
        <v>-</v>
      </c>
      <c r="HE30" s="95" t="str">
        <f>西東京市!AW32</f>
        <v>-</v>
      </c>
      <c r="HF30" s="97" t="str">
        <f>西東京市!BF32</f>
        <v>-</v>
      </c>
      <c r="HG30" s="95" t="str">
        <f>西東京市!BJ32</f>
        <v>-</v>
      </c>
      <c r="HH30" s="95" t="str">
        <f>西東京市!AW33</f>
        <v>-</v>
      </c>
      <c r="HI30" s="97" t="str">
        <f>西東京市!BF33</f>
        <v>-</v>
      </c>
      <c r="HJ30" s="95" t="str">
        <f>西東京市!BJ33</f>
        <v>-</v>
      </c>
      <c r="HK30" s="95">
        <f>西東京市!AW34</f>
        <v>2444911</v>
      </c>
      <c r="HL30" s="97">
        <f>西東京市!BF34</f>
        <v>7.7</v>
      </c>
      <c r="HM30" s="95" t="str">
        <f>西東京市!BJ34</f>
        <v>-</v>
      </c>
      <c r="HN30" s="95" t="str">
        <f>西東京市!AW35</f>
        <v>-</v>
      </c>
      <c r="HO30" s="97" t="str">
        <f>西東京市!BF35</f>
        <v>-</v>
      </c>
      <c r="HP30" s="95" t="str">
        <f>西東京市!BJ35</f>
        <v>-</v>
      </c>
      <c r="HQ30" s="95" t="str">
        <f>西東京市!AW36</f>
        <v>-</v>
      </c>
      <c r="HR30" s="97" t="str">
        <f>西東京市!BF36</f>
        <v>-</v>
      </c>
      <c r="HS30" s="95" t="str">
        <f>西東京市!BJ36</f>
        <v>-</v>
      </c>
      <c r="HT30" s="95" t="str">
        <f>西東京市!AW37</f>
        <v>-</v>
      </c>
      <c r="HU30" s="97" t="str">
        <f>西東京市!BF37</f>
        <v>-</v>
      </c>
      <c r="HV30" s="95" t="str">
        <f>西東京市!BJ37</f>
        <v>-</v>
      </c>
      <c r="HW30" s="95">
        <f>西東京市!AW38</f>
        <v>31708411</v>
      </c>
      <c r="HX30" s="97">
        <f>西東京市!BF38</f>
        <v>100</v>
      </c>
      <c r="HY30" s="95">
        <f>西東京市!BJ38</f>
        <v>150357</v>
      </c>
      <c r="HZ30" s="95" t="str">
        <f>西東京市!BV14</f>
        <v>×</v>
      </c>
      <c r="IA30" s="95" t="str">
        <f>西東京市!BV15</f>
        <v>×</v>
      </c>
      <c r="IB30" s="95" t="str">
        <f>西東京市!BV16</f>
        <v>×</v>
      </c>
      <c r="IC30" s="95" t="str">
        <f>西東京市!BV17</f>
        <v>×</v>
      </c>
      <c r="ID30" s="95" t="str">
        <f>西東京市!BV18</f>
        <v>×</v>
      </c>
      <c r="IE30" s="95" t="str">
        <f>西東京市!BV19</f>
        <v>×</v>
      </c>
      <c r="IF30" s="95" t="str">
        <f>西東京市!BV20</f>
        <v>×</v>
      </c>
      <c r="IG30" s="95" t="str">
        <f>西東京市!BV21</f>
        <v>×</v>
      </c>
      <c r="IH30" s="95" t="str">
        <f>西東京市!BV22</f>
        <v>×</v>
      </c>
      <c r="II30" s="95" t="str">
        <f>西東京市!BV23</f>
        <v>×</v>
      </c>
      <c r="IJ30" s="95" t="str">
        <f>西東京市!BV24</f>
        <v>○</v>
      </c>
      <c r="IK30" s="95" t="str">
        <f>西東京市!BV25</f>
        <v>×</v>
      </c>
      <c r="IL30" s="105">
        <f>西東京市!CO11</f>
        <v>71805359</v>
      </c>
      <c r="IM30" s="105">
        <f>西東京市!CY11</f>
        <v>70415425</v>
      </c>
      <c r="IN30" s="105">
        <f>西東京市!CO12</f>
        <v>70147688</v>
      </c>
      <c r="IO30" s="105">
        <f>西東京市!CY12</f>
        <v>68745697</v>
      </c>
      <c r="IP30" s="105">
        <f>西東京市!CO13</f>
        <v>1657671</v>
      </c>
      <c r="IQ30" s="105">
        <f>西東京市!CY13</f>
        <v>1669728</v>
      </c>
      <c r="IR30" s="105">
        <f>西東京市!CO14</f>
        <v>119694</v>
      </c>
      <c r="IS30" s="105">
        <f>西東京市!CY14</f>
        <v>225611</v>
      </c>
      <c r="IT30" s="105">
        <f>西東京市!CO15</f>
        <v>1537977</v>
      </c>
      <c r="IU30" s="105">
        <f>西東京市!CY15</f>
        <v>1444117</v>
      </c>
      <c r="IV30" s="105">
        <f>西東京市!CO16</f>
        <v>93860</v>
      </c>
      <c r="IW30" s="105">
        <f>西東京市!CY16</f>
        <v>7726</v>
      </c>
      <c r="IX30" s="105">
        <f>西東京市!CO17</f>
        <v>1051559</v>
      </c>
      <c r="IY30" s="105">
        <f>西東京市!CY17</f>
        <v>924238</v>
      </c>
      <c r="IZ30" s="105" t="str">
        <f>西東京市!CO18</f>
        <v>-</v>
      </c>
      <c r="JA30" s="105" t="str">
        <f>西東京市!CY18</f>
        <v>-</v>
      </c>
      <c r="JB30" s="105">
        <f>西東京市!CO19</f>
        <v>1310000</v>
      </c>
      <c r="JC30" s="105">
        <f>西東京市!CY19</f>
        <v>1672000</v>
      </c>
      <c r="JD30" s="105">
        <f>西東京市!CO20</f>
        <v>-164581</v>
      </c>
      <c r="JE30" s="105">
        <f>西東京市!CY20</f>
        <v>-740036</v>
      </c>
      <c r="JF30" s="95">
        <f>西東京市!CO23</f>
        <v>942</v>
      </c>
      <c r="JG30" s="95">
        <f>西東京市!CT23</f>
        <v>2960706</v>
      </c>
      <c r="JH30" s="95">
        <f>西東京市!CZ23</f>
        <v>3143</v>
      </c>
      <c r="JI30" s="95" t="str">
        <f>西東京市!CO24</f>
        <v>-</v>
      </c>
      <c r="JJ30" s="95" t="str">
        <f>西東京市!CT24</f>
        <v>-</v>
      </c>
      <c r="JK30" s="95" t="str">
        <f>西東京市!CZ24</f>
        <v>-</v>
      </c>
      <c r="JL30" s="95">
        <f>西東京市!CO25</f>
        <v>81</v>
      </c>
      <c r="JM30" s="95">
        <f>西東京市!CT25</f>
        <v>272241</v>
      </c>
      <c r="JN30" s="95">
        <f>西東京市!CZ25</f>
        <v>3361</v>
      </c>
      <c r="JO30" s="95">
        <f>西東京市!CO26</f>
        <v>4</v>
      </c>
      <c r="JP30" s="95">
        <f>西東京市!CT26</f>
        <v>17647</v>
      </c>
      <c r="JQ30" s="95">
        <f>西東京市!CZ26</f>
        <v>4412</v>
      </c>
      <c r="JR30" s="95" t="str">
        <f>西東京市!CO27</f>
        <v>-</v>
      </c>
      <c r="JS30" s="95" t="str">
        <f>西東京市!CT27</f>
        <v>-</v>
      </c>
      <c r="JT30" s="95" t="str">
        <f>西東京市!CZ27</f>
        <v>-</v>
      </c>
      <c r="JU30" s="95">
        <f>西東京市!CO28</f>
        <v>958</v>
      </c>
      <c r="JV30" s="95">
        <f>西東京市!CT28</f>
        <v>3019885</v>
      </c>
      <c r="JW30" s="95">
        <f>西東京市!CZ28</f>
        <v>3152</v>
      </c>
      <c r="JX30" s="97">
        <f>西東京市!CO29</f>
        <v>99.4</v>
      </c>
      <c r="JY30" s="95" t="str">
        <f>西東京市!BV32</f>
        <v>×</v>
      </c>
      <c r="JZ30" s="95" t="str">
        <f>西東京市!BV33</f>
        <v>×</v>
      </c>
      <c r="KA30" s="95" t="str">
        <f>西東京市!BV34</f>
        <v>×</v>
      </c>
      <c r="KB30" s="95" t="str">
        <f>西東京市!BV35</f>
        <v>×</v>
      </c>
      <c r="KC30" s="95" t="str">
        <f>西東京市!BV36</f>
        <v>×</v>
      </c>
      <c r="KD30" s="95" t="str">
        <f>西東京市!BV37</f>
        <v>×</v>
      </c>
      <c r="KE30" s="95" t="str">
        <f>西東京市!BV38</f>
        <v>×</v>
      </c>
      <c r="KF30" s="95" t="str">
        <f>西東京市!CC32</f>
        <v>○</v>
      </c>
      <c r="KG30" s="95" t="str">
        <f>西東京市!CC33</f>
        <v>○</v>
      </c>
      <c r="KH30" s="95" t="str">
        <f>西東京市!CC34</f>
        <v>×</v>
      </c>
      <c r="KI30" s="95" t="str">
        <f>西東京市!CC35</f>
        <v>×</v>
      </c>
      <c r="KJ30" s="95" t="str">
        <f>西東京市!CC36</f>
        <v>×</v>
      </c>
      <c r="KK30" s="95" t="str">
        <f>西東京市!CC37</f>
        <v>×</v>
      </c>
      <c r="KL30" s="95" t="str">
        <f>西東京市!CC38</f>
        <v>○</v>
      </c>
      <c r="KM30" s="95">
        <f>西東京市!CO32</f>
        <v>1</v>
      </c>
      <c r="KN30" s="95" t="str">
        <f>西東京市!CT32</f>
        <v>29.04.01</v>
      </c>
      <c r="KO30" s="95">
        <f>西東京市!CZ32</f>
        <v>7920</v>
      </c>
      <c r="KP30" s="95">
        <f>西東京市!CO33</f>
        <v>2</v>
      </c>
      <c r="KQ30" s="95" t="str">
        <f>西東京市!CT33</f>
        <v>29.04.01</v>
      </c>
      <c r="KR30" s="95">
        <f>西東京市!CZ33</f>
        <v>7016</v>
      </c>
      <c r="KS30" s="95">
        <f>西東京市!CO34</f>
        <v>1</v>
      </c>
      <c r="KT30" s="95" t="str">
        <f>西東京市!CT34</f>
        <v>27.10.01</v>
      </c>
      <c r="KU30" s="95">
        <f>西東京市!CZ34</f>
        <v>7780</v>
      </c>
      <c r="KV30" s="95">
        <f>西東京市!CO35</f>
        <v>1</v>
      </c>
      <c r="KW30" s="95" t="str">
        <f>西東京市!CT35</f>
        <v>27.10.01</v>
      </c>
      <c r="KX30" s="95">
        <f>西東京市!CZ35</f>
        <v>6270</v>
      </c>
      <c r="KY30" s="95">
        <f>西東京市!CO36</f>
        <v>1</v>
      </c>
      <c r="KZ30" s="95" t="str">
        <f>西東京市!CT36</f>
        <v>27.10.01</v>
      </c>
      <c r="LA30" s="95">
        <f>西東京市!CZ36</f>
        <v>5610</v>
      </c>
      <c r="LB30" s="95">
        <f>西東京市!CO37</f>
        <v>26</v>
      </c>
      <c r="LC30" s="95" t="str">
        <f>西東京市!CT37</f>
        <v>27.10.01</v>
      </c>
      <c r="LD30" s="95">
        <f>西東京市!CZ37</f>
        <v>5280</v>
      </c>
      <c r="LE30" s="95">
        <f>西東京市!M49</f>
        <v>10113981</v>
      </c>
      <c r="LF30" s="95">
        <f>西東京市!M50</f>
        <v>6289875</v>
      </c>
      <c r="LG30" s="95">
        <f>西東京市!M51</f>
        <v>20669090</v>
      </c>
      <c r="LH30" s="95">
        <f>西東京市!M52</f>
        <v>5955935</v>
      </c>
      <c r="LI30" s="95">
        <f>西東京市!M53</f>
        <v>5554660</v>
      </c>
      <c r="LJ30" s="95">
        <f>西東京市!M54</f>
        <v>401142</v>
      </c>
      <c r="LK30" s="95">
        <f>西東京市!M55</f>
        <v>133</v>
      </c>
      <c r="LL30" s="95">
        <f>西東京市!M56</f>
        <v>36739006</v>
      </c>
      <c r="LM30" s="95">
        <f>西東京市!M57</f>
        <v>10951655</v>
      </c>
      <c r="LN30" s="95">
        <f>西東京市!M58</f>
        <v>218210</v>
      </c>
      <c r="LO30" s="95">
        <f>西東京市!M59</f>
        <v>7505748</v>
      </c>
      <c r="LP30" s="95">
        <f>西東京市!M60</f>
        <v>1422200</v>
      </c>
      <c r="LQ30" s="95">
        <f>西東京市!M61</f>
        <v>7623251</v>
      </c>
      <c r="LR30" s="95">
        <f>西東京市!M62</f>
        <v>1587236</v>
      </c>
      <c r="LS30" s="95">
        <f>西東京市!M63</f>
        <v>5410</v>
      </c>
      <c r="LT30" s="95" t="str">
        <f>西東京市!M64</f>
        <v>-</v>
      </c>
      <c r="LU30" s="95">
        <f>西東京市!M65</f>
        <v>5517172</v>
      </c>
      <c r="LV30" s="95">
        <f>西東京市!M66</f>
        <v>129384</v>
      </c>
      <c r="LW30" s="95">
        <f>西東京市!M67</f>
        <v>5517172</v>
      </c>
      <c r="LX30" s="95">
        <f>西東京市!M68</f>
        <v>1944046</v>
      </c>
      <c r="LY30" s="95">
        <f>西東京市!M69</f>
        <v>3573126</v>
      </c>
      <c r="LZ30" s="95" t="str">
        <f>西東京市!M70</f>
        <v>-</v>
      </c>
      <c r="MA30" s="95" t="str">
        <f>西東京市!M71</f>
        <v>-</v>
      </c>
      <c r="MB30" s="95">
        <f>西東京市!M72</f>
        <v>70147688</v>
      </c>
      <c r="MC30" s="97">
        <f>西東京市!U49</f>
        <v>14.4</v>
      </c>
      <c r="MD30" s="97">
        <f>西東京市!U50</f>
        <v>9</v>
      </c>
      <c r="ME30" s="97">
        <f>西東京市!U51</f>
        <v>29.5</v>
      </c>
      <c r="MF30" s="97">
        <f>西東京市!U52</f>
        <v>8.5</v>
      </c>
      <c r="MG30" s="97">
        <f>西東京市!U53</f>
        <v>7.9</v>
      </c>
      <c r="MH30" s="97">
        <f>西東京市!U54</f>
        <v>0.6</v>
      </c>
      <c r="MI30" s="97">
        <f>西東京市!U55</f>
        <v>0</v>
      </c>
      <c r="MJ30" s="97">
        <f>西東京市!U56</f>
        <v>52.4</v>
      </c>
      <c r="MK30" s="97">
        <f>西東京市!U57</f>
        <v>15.6</v>
      </c>
      <c r="ML30" s="97">
        <f>西東京市!U58</f>
        <v>0.3</v>
      </c>
      <c r="MM30" s="97">
        <f>西東京市!U59</f>
        <v>10.7</v>
      </c>
      <c r="MN30" s="97">
        <f>西東京市!U60</f>
        <v>2</v>
      </c>
      <c r="MO30" s="97">
        <f>西東京市!U61</f>
        <v>10.9</v>
      </c>
      <c r="MP30" s="97">
        <f>西東京市!U62</f>
        <v>2.2999999999999998</v>
      </c>
      <c r="MQ30" s="97">
        <f>西東京市!U63</f>
        <v>0</v>
      </c>
      <c r="MR30" s="97" t="str">
        <f>西東京市!U64</f>
        <v>-</v>
      </c>
      <c r="MS30" s="97">
        <f>西東京市!U65</f>
        <v>7.9</v>
      </c>
      <c r="MT30" s="97">
        <f>西東京市!U66</f>
        <v>0.2</v>
      </c>
      <c r="MU30" s="97">
        <f>西東京市!U67</f>
        <v>7.9</v>
      </c>
      <c r="MV30" s="97">
        <f>西東京市!U68</f>
        <v>2.8</v>
      </c>
      <c r="MW30" s="97">
        <f>西東京市!U69</f>
        <v>5.0999999999999996</v>
      </c>
      <c r="MX30" s="97" t="str">
        <f>西東京市!U70</f>
        <v>-</v>
      </c>
      <c r="MY30" s="97" t="str">
        <f>西東京市!U71</f>
        <v>-</v>
      </c>
      <c r="MZ30" s="97">
        <f>西東京市!U72</f>
        <v>100</v>
      </c>
      <c r="NA30" s="95">
        <f>西東京市!Y49</f>
        <v>9439423</v>
      </c>
      <c r="NB30" s="95">
        <f>西東京市!Y50</f>
        <v>5793209</v>
      </c>
      <c r="NC30" s="95">
        <f>西東京市!Y51</f>
        <v>5398986</v>
      </c>
      <c r="ND30" s="95">
        <f>西東京市!Y52</f>
        <v>5955252</v>
      </c>
      <c r="NE30" s="95">
        <f>西東京市!Y53</f>
        <v>5554660</v>
      </c>
      <c r="NF30" s="95">
        <f>西東京市!Y54</f>
        <v>400459</v>
      </c>
      <c r="NG30" s="95">
        <f>西東京市!Y55</f>
        <v>133</v>
      </c>
      <c r="NH30" s="95">
        <f>西東京市!Y56</f>
        <v>20793661</v>
      </c>
      <c r="NI30" s="95">
        <f>西東京市!Y57</f>
        <v>8759740</v>
      </c>
      <c r="NJ30" s="95">
        <f>西東京市!Y58</f>
        <v>214340</v>
      </c>
      <c r="NK30" s="95">
        <f>西東京市!Y59</f>
        <v>5502455</v>
      </c>
      <c r="NL30" s="95">
        <f>西東京市!Y60</f>
        <v>1096032</v>
      </c>
      <c r="NM30" s="95">
        <f>西東京市!Y61</f>
        <v>6820922</v>
      </c>
      <c r="NN30" s="95">
        <f>西東京市!Y62</f>
        <v>1492882</v>
      </c>
      <c r="NO30" s="95">
        <f>西東京市!Y63</f>
        <v>2714</v>
      </c>
      <c r="NP30" s="95" t="str">
        <f>西東京市!Y64</f>
        <v>-</v>
      </c>
      <c r="NQ30" s="95">
        <f>西東京市!Y65</f>
        <v>1077953</v>
      </c>
      <c r="NR30" s="95">
        <f>西東京市!Y66</f>
        <v>129384</v>
      </c>
      <c r="NS30" s="95">
        <f>西東京市!Y67</f>
        <v>1077953</v>
      </c>
      <c r="NT30" s="95">
        <f>西東京市!Y68</f>
        <v>98648</v>
      </c>
      <c r="NU30" s="95">
        <f>西東京市!Y69</f>
        <v>979305</v>
      </c>
      <c r="NV30" s="95" t="str">
        <f>西東京市!Y70</f>
        <v>-</v>
      </c>
      <c r="NW30" s="95" t="str">
        <f>西東京市!Y71</f>
        <v>-</v>
      </c>
      <c r="NX30" s="95">
        <f>西東京市!Y72</f>
        <v>44664667</v>
      </c>
      <c r="NY30" s="95">
        <f>西東京市!AG49</f>
        <v>9129894</v>
      </c>
      <c r="NZ30" s="95" t="str">
        <f>西東京市!AG50</f>
        <v>-</v>
      </c>
      <c r="OA30" s="95">
        <f>西東京市!AG51</f>
        <v>5398946</v>
      </c>
      <c r="OB30" s="95">
        <f>西東京市!AG52</f>
        <v>5955252</v>
      </c>
      <c r="OC30" s="95">
        <f>西東京市!AG53</f>
        <v>5554660</v>
      </c>
      <c r="OD30" s="95">
        <f>西東京市!AG54</f>
        <v>400459</v>
      </c>
      <c r="OE30" s="95">
        <f>西東京市!AG55</f>
        <v>133</v>
      </c>
      <c r="OF30" s="95">
        <f>西東京市!AG56</f>
        <v>20484092</v>
      </c>
      <c r="OG30" s="95">
        <f>西東京市!AG57</f>
        <v>7824814</v>
      </c>
      <c r="OH30" s="95">
        <f>西東京市!AG58</f>
        <v>208389</v>
      </c>
      <c r="OI30" s="95">
        <f>西東京市!AG59</f>
        <v>4603458</v>
      </c>
      <c r="OJ30" s="95">
        <f>西東京市!AG60</f>
        <v>890917</v>
      </c>
      <c r="OK30" s="95">
        <f>西東京市!AG61</f>
        <v>4656052</v>
      </c>
      <c r="OL30" s="95" t="str">
        <f>西東京市!AG62</f>
        <v>-</v>
      </c>
      <c r="OM30" s="95">
        <f>西東京市!AG63</f>
        <v>714</v>
      </c>
      <c r="ON30" s="114">
        <f>西東京市!AG64</f>
        <v>0</v>
      </c>
      <c r="OO30" s="114">
        <f>西東京市!AG65</f>
        <v>0</v>
      </c>
      <c r="OP30" s="114">
        <f>西東京市!AG66</f>
        <v>0</v>
      </c>
      <c r="OQ30" s="114">
        <f>西東京市!AG67</f>
        <v>0</v>
      </c>
      <c r="OR30" s="114">
        <f>西東京市!AG68</f>
        <v>0</v>
      </c>
      <c r="OS30" s="114">
        <f>西東京市!AG69</f>
        <v>0</v>
      </c>
      <c r="OT30" s="114">
        <f>西東京市!AG70</f>
        <v>0</v>
      </c>
      <c r="OU30" s="114">
        <f>西東京市!AG71</f>
        <v>0</v>
      </c>
      <c r="OV30" s="114">
        <f>西東京市!AG70</f>
        <v>0</v>
      </c>
      <c r="OW30" s="97">
        <f>西東京市!AQ49</f>
        <v>23</v>
      </c>
      <c r="OX30" s="97" t="str">
        <f>西東京市!AQ50</f>
        <v>-</v>
      </c>
      <c r="OY30" s="97">
        <f>西東京市!AQ51</f>
        <v>13.6</v>
      </c>
      <c r="OZ30" s="97">
        <f>西東京市!AQ52</f>
        <v>15</v>
      </c>
      <c r="PA30" s="97">
        <f>西東京市!AQ53</f>
        <v>14</v>
      </c>
      <c r="PB30" s="97">
        <f>西東京市!AQ54</f>
        <v>1</v>
      </c>
      <c r="PC30" s="97">
        <f>西東京市!AQ55</f>
        <v>0</v>
      </c>
      <c r="PD30" s="97">
        <f>西東京市!AQ56</f>
        <v>51.6</v>
      </c>
      <c r="PE30" s="97">
        <f>西東京市!AQ57</f>
        <v>19.7</v>
      </c>
      <c r="PF30" s="97">
        <f>西東京市!AQ58</f>
        <v>0.5</v>
      </c>
      <c r="PG30" s="97">
        <f>西東京市!AQ59</f>
        <v>11.6</v>
      </c>
      <c r="PH30" s="97">
        <f>西東京市!AQ60</f>
        <v>2.2000000000000002</v>
      </c>
      <c r="PI30" s="97">
        <f>西東京市!AQ61</f>
        <v>11.7</v>
      </c>
      <c r="PJ30" s="97" t="str">
        <f>西東京市!AQ62</f>
        <v>-</v>
      </c>
      <c r="PK30" s="97">
        <f>西東京市!AQ63</f>
        <v>0</v>
      </c>
      <c r="PL30" s="113">
        <f>西東京市!AQ64</f>
        <v>0</v>
      </c>
      <c r="PM30" s="113">
        <f>西東京市!AQ65</f>
        <v>0</v>
      </c>
      <c r="PN30" s="113">
        <f>西東京市!AQ66</f>
        <v>0</v>
      </c>
      <c r="PO30" s="113">
        <f>西東京市!AQ67</f>
        <v>0</v>
      </c>
      <c r="PP30" s="113" t="str">
        <f>西東京市!AQ68</f>
        <v>(</v>
      </c>
      <c r="PQ30" s="113">
        <f>西東京市!AQ69</f>
        <v>0</v>
      </c>
      <c r="PR30" s="113">
        <f>西東京市!AQ70</f>
        <v>0</v>
      </c>
      <c r="PS30" s="113">
        <f>西東京市!AQ71</f>
        <v>0</v>
      </c>
      <c r="PT30" s="113">
        <f>西東京市!AQ72</f>
        <v>0</v>
      </c>
      <c r="PU30" s="95">
        <f>西東京市!AH66</f>
        <v>37777519</v>
      </c>
      <c r="PV30" s="97">
        <f>西東京市!AK68</f>
        <v>95.1</v>
      </c>
      <c r="PW30" s="97">
        <f>西東京市!AR68</f>
        <v>101.5</v>
      </c>
      <c r="PX30" s="95">
        <f>西東京市!AH72</f>
        <v>46322338</v>
      </c>
      <c r="PY30" s="95">
        <f>西東京市!BF50</f>
        <v>532264</v>
      </c>
      <c r="PZ30" s="95">
        <f>西東京市!BF51</f>
        <v>6927799</v>
      </c>
      <c r="QA30" s="95">
        <f>西東京市!BF52</f>
        <v>36673781</v>
      </c>
      <c r="QB30" s="95">
        <f>西東京市!BF53</f>
        <v>5034512</v>
      </c>
      <c r="QC30" s="95">
        <f>西東京市!BF54</f>
        <v>362002</v>
      </c>
      <c r="QD30" s="95">
        <f>西東京市!BF55</f>
        <v>66343</v>
      </c>
      <c r="QE30" s="95">
        <f>西東京市!BF56</f>
        <v>218906</v>
      </c>
      <c r="QF30" s="95">
        <f>西東京市!BF57</f>
        <v>4308042</v>
      </c>
      <c r="QG30" s="95">
        <f>西東京市!BF58</f>
        <v>2404082</v>
      </c>
      <c r="QH30" s="95">
        <f>西東京市!BF59</f>
        <v>7664022</v>
      </c>
      <c r="QI30" s="95" t="str">
        <f>西東京市!BF60</f>
        <v>-</v>
      </c>
      <c r="QJ30" s="95">
        <f>西東京市!BF61</f>
        <v>5955935</v>
      </c>
      <c r="QK30" s="95" t="str">
        <f>西東京市!BF62</f>
        <v>-</v>
      </c>
      <c r="QL30" s="95" t="str">
        <f>西東京市!BF63</f>
        <v>-</v>
      </c>
      <c r="QM30" s="95">
        <f>西東京市!BF64</f>
        <v>70147688</v>
      </c>
      <c r="QN30" s="97">
        <f>西東京市!BM50</f>
        <v>0.8</v>
      </c>
      <c r="QO30" s="97">
        <f>西東京市!BM51</f>
        <v>9.9</v>
      </c>
      <c r="QP30" s="97">
        <f>西東京市!BM52</f>
        <v>52.3</v>
      </c>
      <c r="QQ30" s="97">
        <f>西東京市!BM53</f>
        <v>7.2</v>
      </c>
      <c r="QR30" s="97">
        <f>西東京市!BM54</f>
        <v>0.5</v>
      </c>
      <c r="QS30" s="97">
        <f>西東京市!BM55</f>
        <v>0.1</v>
      </c>
      <c r="QT30" s="97">
        <f>西東京市!BM56</f>
        <v>0.3</v>
      </c>
      <c r="QU30" s="97">
        <f>西東京市!BM57</f>
        <v>6.1</v>
      </c>
      <c r="QV30" s="97">
        <f>西東京市!BM58</f>
        <v>3.4</v>
      </c>
      <c r="QW30" s="97">
        <f>西東京市!BM59</f>
        <v>10.9</v>
      </c>
      <c r="QX30" s="97" t="str">
        <f>西東京市!BM60</f>
        <v>-</v>
      </c>
      <c r="QY30" s="97">
        <f>西東京市!BM61</f>
        <v>8.5</v>
      </c>
      <c r="QZ30" s="97" t="str">
        <f>西東京市!BM62</f>
        <v>-</v>
      </c>
      <c r="RA30" s="97" t="str">
        <f>西東京市!BM63</f>
        <v>-</v>
      </c>
      <c r="RB30" s="97">
        <f>西東京市!BM64</f>
        <v>100</v>
      </c>
      <c r="RC30" s="95">
        <f>西東京市!BQ50</f>
        <v>84232</v>
      </c>
      <c r="RD30" s="95">
        <f>西東京市!BQ51</f>
        <v>631407</v>
      </c>
      <c r="RE30" s="95">
        <f>西東京市!BQ52</f>
        <v>431633</v>
      </c>
      <c r="RF30" s="95">
        <f>西東京市!BQ53</f>
        <v>8947</v>
      </c>
      <c r="RG30" s="95" t="str">
        <f>西東京市!BQ54</f>
        <v>-</v>
      </c>
      <c r="RH30" s="95" t="str">
        <f>西東京市!BQ55</f>
        <v>-</v>
      </c>
      <c r="RI30" s="95" t="str">
        <f>西東京市!BQ56</f>
        <v>-</v>
      </c>
      <c r="RJ30" s="95">
        <f>西東京市!BQ57</f>
        <v>2564646</v>
      </c>
      <c r="RK30" s="95">
        <f>西東京市!BQ58</f>
        <v>108223</v>
      </c>
      <c r="RL30" s="95">
        <f>西東京市!BQ59</f>
        <v>1688084</v>
      </c>
      <c r="RM30" s="95" t="str">
        <f>西東京市!BQ60</f>
        <v>-</v>
      </c>
      <c r="RN30" s="95" t="str">
        <f>西東京市!BQ61</f>
        <v>-</v>
      </c>
      <c r="RO30" s="95" t="str">
        <f>西東京市!BQ62</f>
        <v>-</v>
      </c>
      <c r="RP30" s="95" t="str">
        <f>西東京市!BQ63</f>
        <v>-</v>
      </c>
      <c r="RQ30" s="95">
        <f>西東京市!BQ64</f>
        <v>5517172</v>
      </c>
      <c r="RR30" s="95">
        <f>西東京市!BZ50</f>
        <v>532257</v>
      </c>
      <c r="RS30" s="95">
        <f>西東京市!BZ51</f>
        <v>5798962</v>
      </c>
      <c r="RT30" s="95">
        <f>西東京市!BZ52</f>
        <v>18398602</v>
      </c>
      <c r="RU30" s="95">
        <f>西東京市!BZ53</f>
        <v>3806195</v>
      </c>
      <c r="RV30" s="95">
        <f>西東京市!BZ54</f>
        <v>332673</v>
      </c>
      <c r="RW30" s="95">
        <f>西東京市!BZ55</f>
        <v>63261</v>
      </c>
      <c r="RX30" s="95">
        <f>西東京市!BZ56</f>
        <v>180697</v>
      </c>
      <c r="RY30" s="95">
        <f>西東京市!BZ57</f>
        <v>2159943</v>
      </c>
      <c r="RZ30" s="95">
        <f>西東京市!BZ58</f>
        <v>1777549</v>
      </c>
      <c r="SA30" s="95">
        <f>西東京市!BZ59</f>
        <v>5659276</v>
      </c>
      <c r="SB30" s="95" t="str">
        <f>西東京市!BZ60</f>
        <v>-</v>
      </c>
      <c r="SC30" s="95">
        <f>西東京市!BZ61</f>
        <v>5955252</v>
      </c>
      <c r="SD30" s="95" t="str">
        <f>西東京市!BZ62</f>
        <v>-</v>
      </c>
      <c r="SE30" s="95" t="str">
        <f>西東京市!BZ63</f>
        <v>-</v>
      </c>
      <c r="SF30" s="95">
        <f>西東京市!BZ64</f>
        <v>44664667</v>
      </c>
      <c r="SG30" s="95">
        <f>西東京市!BF66</f>
        <v>7832756</v>
      </c>
      <c r="SH30" s="95">
        <f>西東京市!BF67</f>
        <v>350000</v>
      </c>
      <c r="SI30" s="95">
        <f>西東京市!BF68</f>
        <v>205183</v>
      </c>
      <c r="SJ30" s="95">
        <f>西東京市!BF69</f>
        <v>124544</v>
      </c>
      <c r="SK30" s="95">
        <f>西東京市!BF70</f>
        <v>4322</v>
      </c>
      <c r="SL30" s="95">
        <f>西東京市!BF71</f>
        <v>2702035</v>
      </c>
      <c r="SM30" s="95">
        <f>西東京市!BF72</f>
        <v>4446672</v>
      </c>
      <c r="SN30" s="95">
        <f>西東京市!BZ66</f>
        <v>677208</v>
      </c>
      <c r="SO30" s="95">
        <f>西東京市!BZ67</f>
        <v>-1173258</v>
      </c>
      <c r="SP30" s="95">
        <f>西東京市!BZ68</f>
        <v>29431</v>
      </c>
      <c r="SQ30" s="95">
        <f>西東京市!BZ69</f>
        <v>44237</v>
      </c>
      <c r="SR30" s="95">
        <f>西東京市!BZ70</f>
        <v>93</v>
      </c>
      <c r="SS30" s="95">
        <f>西東京市!BZ71</f>
        <v>97</v>
      </c>
      <c r="ST30" s="95">
        <f>西東京市!BZ72</f>
        <v>279</v>
      </c>
      <c r="SU30" s="95">
        <f>西東京市!CS48</f>
        <v>26408440</v>
      </c>
      <c r="SV30" s="95">
        <f>西東京市!CS49</f>
        <v>29121452</v>
      </c>
      <c r="SW30" s="95">
        <f>西東京市!CS50</f>
        <v>34001288</v>
      </c>
      <c r="SX30" s="95">
        <f>西東京市!CS51</f>
        <v>39201960</v>
      </c>
      <c r="SY30" s="98">
        <f>西東京市!CS52</f>
        <v>0.91</v>
      </c>
      <c r="SZ30" s="97">
        <f>西東京市!CS53</f>
        <v>3.9</v>
      </c>
      <c r="TA30" s="97">
        <f>西東京市!CS54</f>
        <v>12.9</v>
      </c>
      <c r="TB30" s="97" t="str">
        <f>西東京市!CS55</f>
        <v>-</v>
      </c>
      <c r="TC30" s="97" t="str">
        <f>西東京市!CS56</f>
        <v>-</v>
      </c>
      <c r="TD30" s="97">
        <f>西東京市!CS57</f>
        <v>0.1</v>
      </c>
      <c r="TE30" s="97">
        <f>西東京市!CS58</f>
        <v>19.2</v>
      </c>
      <c r="TF30" s="95">
        <f>西東京市!CS59</f>
        <v>3007769</v>
      </c>
      <c r="TG30" s="95">
        <f>IF(西東京市!CS60="-",0,西東京市!CS60)</f>
        <v>0</v>
      </c>
      <c r="TH30" s="95">
        <f>西東京市!CS61</f>
        <v>2990087</v>
      </c>
      <c r="TI30" s="95">
        <f>西東京市!CS62</f>
        <v>54263324</v>
      </c>
      <c r="TJ30" s="95">
        <f>西東京市!CS63</f>
        <v>3969475</v>
      </c>
      <c r="TK30" s="95" t="str">
        <f>西東京市!CS64</f>
        <v>-</v>
      </c>
      <c r="TL30" s="95">
        <f>西東京市!CS65</f>
        <v>4105439</v>
      </c>
      <c r="TM30" s="95" t="str">
        <f>西東京市!CS66</f>
        <v>-</v>
      </c>
      <c r="TN30" s="95" t="str">
        <f>西東京市!CS67</f>
        <v>-</v>
      </c>
      <c r="TO30" s="95">
        <f>西東京市!CS68</f>
        <v>430593</v>
      </c>
      <c r="TP30" s="95">
        <f>西東京市!DA48</f>
        <v>26510171</v>
      </c>
      <c r="TQ30" s="95">
        <f>西東京市!DA49</f>
        <v>29202489</v>
      </c>
      <c r="TR30" s="95">
        <f>西東京市!DA50</f>
        <v>34142473</v>
      </c>
      <c r="TS30" s="95">
        <f>西東京市!DA51</f>
        <v>39022961</v>
      </c>
      <c r="TT30" s="97">
        <f>西東京市!DA52</f>
        <v>0.9</v>
      </c>
      <c r="TU30" s="97">
        <f>西東京市!DA53</f>
        <v>3.7</v>
      </c>
      <c r="TV30" s="97">
        <f>西東京市!DA54</f>
        <v>14.1</v>
      </c>
      <c r="TW30" s="97" t="str">
        <f>西東京市!DA55</f>
        <v>-</v>
      </c>
      <c r="TX30" s="97" t="str">
        <f>西東京市!DA56</f>
        <v>-</v>
      </c>
      <c r="TY30" s="97">
        <f>西東京市!DA57</f>
        <v>-0.2</v>
      </c>
      <c r="TZ30" s="97">
        <f>西東京市!DA58</f>
        <v>18.100000000000001</v>
      </c>
      <c r="UA30" s="95">
        <f>西東京市!DA59</f>
        <v>3266210</v>
      </c>
      <c r="UB30" s="95">
        <f>IF(西東京市!DA60="-",0,西東京市!DA60)</f>
        <v>0</v>
      </c>
      <c r="UC30" s="95">
        <f>西東京市!DA61</f>
        <v>3073288</v>
      </c>
      <c r="UD30" s="95">
        <f>西東京市!DA62</f>
        <v>55409719</v>
      </c>
      <c r="UE30" s="95">
        <f>西東京市!DA63</f>
        <v>284010</v>
      </c>
      <c r="UF30" s="95" t="str">
        <f>西東京市!DA64</f>
        <v>-</v>
      </c>
      <c r="UG30" s="95">
        <f>西東京市!DA65</f>
        <v>4922957</v>
      </c>
      <c r="UH30" s="95" t="str">
        <f>西東京市!DA66</f>
        <v>-</v>
      </c>
      <c r="UI30" s="95" t="str">
        <f>西東京市!DA67</f>
        <v>-</v>
      </c>
      <c r="UJ30" s="95">
        <f>西東京市!DA68</f>
        <v>430578</v>
      </c>
      <c r="UK30" s="97">
        <f>西東京市!CS69</f>
        <v>99.3</v>
      </c>
      <c r="UL30" s="97">
        <f>西東京市!CS71</f>
        <v>99.1</v>
      </c>
      <c r="UM30" s="97">
        <f>西東京市!CS72</f>
        <v>99.5</v>
      </c>
      <c r="UN30" s="97">
        <f>西東京市!CW69</f>
        <v>98.3</v>
      </c>
      <c r="UO30" s="97">
        <f>西東京市!CW71</f>
        <v>97.5</v>
      </c>
      <c r="UP30" s="97">
        <f>西東京市!CW72</f>
        <v>99</v>
      </c>
      <c r="UQ30" s="97">
        <f>西東京市!DA69</f>
        <v>99.1</v>
      </c>
      <c r="UR30" s="97">
        <f>西東京市!DA71</f>
        <v>99</v>
      </c>
      <c r="US30" s="98">
        <f>西東京市!DA72</f>
        <v>99.3</v>
      </c>
      <c r="UT30" s="97">
        <f>西東京市!DE69</f>
        <v>97.8</v>
      </c>
      <c r="UU30" s="97">
        <f>西東京市!DE71</f>
        <v>97</v>
      </c>
      <c r="UV30" s="97">
        <f>西東京市!DE72</f>
        <v>98.6</v>
      </c>
      <c r="UW30" s="286" t="str">
        <f>西東京市!M16</f>
        <v>-</v>
      </c>
      <c r="UX30" s="287" t="str">
        <f>西東京市!U16</f>
        <v>-</v>
      </c>
      <c r="UY30" s="286" t="str">
        <f>西東京市!Y16</f>
        <v>-</v>
      </c>
      <c r="UZ30" s="287" t="str">
        <f>西東京市!AG16</f>
        <v>-</v>
      </c>
      <c r="VA30" s="286" t="str">
        <f>西東京市!M17</f>
        <v>-</v>
      </c>
      <c r="VB30" s="287" t="str">
        <f>西東京市!U17</f>
        <v>-</v>
      </c>
      <c r="VC30" s="286" t="str">
        <f>西東京市!Y17</f>
        <v>-</v>
      </c>
      <c r="VD30" s="287" t="str">
        <f>西東京市!AG17</f>
        <v>-</v>
      </c>
    </row>
    <row r="31" spans="1:576">
      <c r="CD31" s="100"/>
      <c r="CF31" s="100"/>
    </row>
  </sheetData>
  <dataConsolidate/>
  <mergeCells count="108">
    <mergeCell ref="UW3:UZ3"/>
    <mergeCell ref="VA3:VD3"/>
    <mergeCell ref="I2:N2"/>
    <mergeCell ref="I3:K3"/>
    <mergeCell ref="L3:N3"/>
    <mergeCell ref="D2:F3"/>
    <mergeCell ref="G2:H3"/>
    <mergeCell ref="AG3:AJ3"/>
    <mergeCell ref="AK3:AN3"/>
    <mergeCell ref="AO3:AR3"/>
    <mergeCell ref="AS3:AV3"/>
    <mergeCell ref="AA2:AB4"/>
    <mergeCell ref="AC2:AD4"/>
    <mergeCell ref="AE2:AE4"/>
    <mergeCell ref="AF2:AF4"/>
    <mergeCell ref="O4:P4"/>
    <mergeCell ref="Q4:R4"/>
    <mergeCell ref="S4:T4"/>
    <mergeCell ref="U4:V4"/>
    <mergeCell ref="W4:X4"/>
    <mergeCell ref="Y4:Z4"/>
    <mergeCell ref="O2:Z2"/>
    <mergeCell ref="O3:T3"/>
    <mergeCell ref="U3:Z3"/>
    <mergeCell ref="AW3:AZ3"/>
    <mergeCell ref="BA3:BD3"/>
    <mergeCell ref="BE3:BH3"/>
    <mergeCell ref="BI3:BL3"/>
    <mergeCell ref="BM3:BP3"/>
    <mergeCell ref="BQ3:BT3"/>
    <mergeCell ref="BU3:BX3"/>
    <mergeCell ref="BY3:CB3"/>
    <mergeCell ref="CC3:CF3"/>
    <mergeCell ref="CG3:CJ3"/>
    <mergeCell ref="CK3:CN3"/>
    <mergeCell ref="CO3:CR3"/>
    <mergeCell ref="CS3:CV3"/>
    <mergeCell ref="CW3:CZ3"/>
    <mergeCell ref="DA3:DD3"/>
    <mergeCell ref="DE3:DH3"/>
    <mergeCell ref="DI3:DL3"/>
    <mergeCell ref="DM3:DP3"/>
    <mergeCell ref="DQ3:DT3"/>
    <mergeCell ref="DU3:DX3"/>
    <mergeCell ref="DY3:EB3"/>
    <mergeCell ref="EW3:EZ3"/>
    <mergeCell ref="FA3:FD3"/>
    <mergeCell ref="FE3:FH3"/>
    <mergeCell ref="FI3:FK3"/>
    <mergeCell ref="EC3:EF3"/>
    <mergeCell ref="EG3:EJ3"/>
    <mergeCell ref="EK3:EN3"/>
    <mergeCell ref="EO3:ER3"/>
    <mergeCell ref="ES3:EV3"/>
    <mergeCell ref="FL3:FN3"/>
    <mergeCell ref="FO3:FQ3"/>
    <mergeCell ref="FR3:FT3"/>
    <mergeCell ref="FU3:FW3"/>
    <mergeCell ref="FX3:FZ3"/>
    <mergeCell ref="GA3:GC3"/>
    <mergeCell ref="GD3:GF3"/>
    <mergeCell ref="GG3:GI3"/>
    <mergeCell ref="GJ3:GL3"/>
    <mergeCell ref="GM3:GO3"/>
    <mergeCell ref="GP3:GR3"/>
    <mergeCell ref="GS3:GU3"/>
    <mergeCell ref="GV3:GX3"/>
    <mergeCell ref="GY3:HA3"/>
    <mergeCell ref="HB3:HD3"/>
    <mergeCell ref="HT3:HV3"/>
    <mergeCell ref="HW3:HY3"/>
    <mergeCell ref="HZ3:IK3"/>
    <mergeCell ref="HE3:HG3"/>
    <mergeCell ref="HH3:HJ3"/>
    <mergeCell ref="HK3:HM3"/>
    <mergeCell ref="HN3:HP3"/>
    <mergeCell ref="HQ3:HS3"/>
    <mergeCell ref="IL3:IM3"/>
    <mergeCell ref="IN3:IO3"/>
    <mergeCell ref="IP3:IQ3"/>
    <mergeCell ref="IR3:IS3"/>
    <mergeCell ref="IT3:IU3"/>
    <mergeCell ref="IV3:IW3"/>
    <mergeCell ref="IX3:IY3"/>
    <mergeCell ref="IZ3:JA3"/>
    <mergeCell ref="JB3:JC3"/>
    <mergeCell ref="RC3:RQ3"/>
    <mergeCell ref="RR3:SF3"/>
    <mergeCell ref="JD3:JE3"/>
    <mergeCell ref="JR3:JT3"/>
    <mergeCell ref="JU3:JW3"/>
    <mergeCell ref="JF3:JH3"/>
    <mergeCell ref="JI3:JK3"/>
    <mergeCell ref="JL3:JN3"/>
    <mergeCell ref="JO3:JQ3"/>
    <mergeCell ref="PY3:QM3"/>
    <mergeCell ref="QN3:RB3"/>
    <mergeCell ref="NY3:OV3"/>
    <mergeCell ref="OW3:PT3"/>
    <mergeCell ref="LB3:LD3"/>
    <mergeCell ref="LE3:MB3"/>
    <mergeCell ref="MC3:MZ3"/>
    <mergeCell ref="NA3:NX3"/>
    <mergeCell ref="KM3:KO3"/>
    <mergeCell ref="KP3:KR3"/>
    <mergeCell ref="KS3:KU3"/>
    <mergeCell ref="KV3:KX3"/>
    <mergeCell ref="KY3:LA3"/>
  </mergeCells>
  <phoneticPr fontId="2"/>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BX1" zoomScale="80" zoomScaleNormal="80" workbookViewId="0">
      <selection activeCell="DA59" sqref="DA59:DH59"/>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64" t="s">
        <v>776</v>
      </c>
      <c r="E2" s="964"/>
      <c r="F2" s="964"/>
      <c r="G2" s="964"/>
      <c r="H2" s="964"/>
      <c r="I2" s="964"/>
      <c r="J2" s="964"/>
      <c r="K2" s="964"/>
      <c r="L2" s="964"/>
      <c r="M2" s="964"/>
      <c r="N2" s="964"/>
      <c r="O2" s="964"/>
      <c r="P2" s="964"/>
      <c r="Q2" s="964"/>
      <c r="R2" s="279"/>
      <c r="S2" s="74"/>
      <c r="T2" s="74"/>
      <c r="U2" s="965" t="s">
        <v>200</v>
      </c>
      <c r="V2" s="966"/>
      <c r="W2" s="949" t="s">
        <v>384</v>
      </c>
      <c r="X2" s="947"/>
      <c r="Y2" s="947"/>
      <c r="Z2" s="947"/>
      <c r="AA2" s="947"/>
      <c r="AB2" s="947"/>
      <c r="AC2" s="969">
        <v>577513</v>
      </c>
      <c r="AD2" s="970"/>
      <c r="AE2" s="970"/>
      <c r="AF2" s="970"/>
      <c r="AG2" s="970"/>
      <c r="AH2" s="970"/>
      <c r="AI2" s="944" t="s">
        <v>187</v>
      </c>
      <c r="AJ2" s="944"/>
      <c r="AK2" s="79"/>
      <c r="AL2" s="971" t="s">
        <v>77</v>
      </c>
      <c r="AM2" s="971"/>
      <c r="AN2" s="971"/>
      <c r="AO2" s="78"/>
      <c r="AP2" s="949" t="s">
        <v>199</v>
      </c>
      <c r="AQ2" s="947"/>
      <c r="AR2" s="947"/>
      <c r="AS2" s="947"/>
      <c r="AT2" s="947"/>
      <c r="AU2" s="947"/>
      <c r="AV2" s="947"/>
      <c r="AW2" s="948"/>
      <c r="AX2" s="77"/>
      <c r="AY2" s="947" t="s">
        <v>198</v>
      </c>
      <c r="AZ2" s="947"/>
      <c r="BA2" s="947"/>
      <c r="BB2" s="947"/>
      <c r="BC2" s="947"/>
      <c r="BD2" s="947"/>
      <c r="BE2" s="76"/>
      <c r="BF2" s="961"/>
      <c r="BG2" s="963"/>
      <c r="BH2" s="947" t="s">
        <v>197</v>
      </c>
      <c r="BI2" s="947"/>
      <c r="BJ2" s="947"/>
      <c r="BK2" s="947"/>
      <c r="BL2" s="947"/>
      <c r="BM2" s="947"/>
      <c r="BN2" s="947"/>
      <c r="BO2" s="947"/>
      <c r="BP2" s="947"/>
      <c r="BQ2" s="947"/>
      <c r="BR2" s="947"/>
      <c r="BS2" s="947"/>
      <c r="BT2" s="947"/>
      <c r="BU2" s="944"/>
      <c r="BV2" s="944"/>
      <c r="BW2" s="945"/>
      <c r="BX2" s="75"/>
      <c r="BY2" s="74"/>
      <c r="BZ2" s="947" t="s">
        <v>196</v>
      </c>
      <c r="CA2" s="947"/>
      <c r="CB2" s="947"/>
      <c r="CC2" s="947"/>
      <c r="CD2" s="947"/>
      <c r="CE2" s="947"/>
      <c r="CF2" s="947"/>
      <c r="CG2" s="73"/>
      <c r="CH2" s="73"/>
      <c r="CI2" s="73"/>
      <c r="CJ2" s="73"/>
      <c r="CK2" s="947" t="s">
        <v>195</v>
      </c>
      <c r="CL2" s="947"/>
      <c r="CM2" s="947"/>
      <c r="CN2" s="947"/>
      <c r="CO2" s="947"/>
      <c r="CP2" s="947"/>
      <c r="CQ2" s="948"/>
      <c r="CR2" s="949" t="s">
        <v>194</v>
      </c>
      <c r="CS2" s="947"/>
      <c r="CT2" s="947"/>
      <c r="CU2" s="947"/>
      <c r="CV2" s="947"/>
      <c r="CW2" s="947"/>
      <c r="CX2" s="947"/>
      <c r="CY2" s="947"/>
      <c r="CZ2" s="947"/>
      <c r="DA2" s="948"/>
      <c r="DB2" s="950" t="s">
        <v>385</v>
      </c>
      <c r="DC2" s="944"/>
      <c r="DD2" s="944"/>
      <c r="DE2" s="944"/>
      <c r="DF2" s="944"/>
      <c r="DG2" s="944"/>
      <c r="DH2" s="951"/>
      <c r="DI2" s="4"/>
    </row>
    <row r="3" spans="2:113" ht="13.5" customHeight="1">
      <c r="B3" s="17"/>
      <c r="C3" s="6"/>
      <c r="D3" s="937"/>
      <c r="E3" s="937"/>
      <c r="F3" s="937"/>
      <c r="G3" s="937"/>
      <c r="H3" s="937"/>
      <c r="I3" s="937"/>
      <c r="J3" s="937"/>
      <c r="K3" s="937"/>
      <c r="L3" s="937"/>
      <c r="M3" s="937"/>
      <c r="N3" s="937"/>
      <c r="O3" s="937"/>
      <c r="P3" s="937"/>
      <c r="Q3" s="937"/>
      <c r="R3" s="277"/>
      <c r="S3" s="6"/>
      <c r="T3" s="6"/>
      <c r="U3" s="967"/>
      <c r="V3" s="968"/>
      <c r="W3" s="619" t="s">
        <v>386</v>
      </c>
      <c r="X3" s="582"/>
      <c r="Y3" s="582"/>
      <c r="Z3" s="582"/>
      <c r="AA3" s="582"/>
      <c r="AB3" s="582"/>
      <c r="AC3" s="583">
        <v>580053</v>
      </c>
      <c r="AD3" s="584"/>
      <c r="AE3" s="584"/>
      <c r="AF3" s="584"/>
      <c r="AG3" s="584"/>
      <c r="AH3" s="584"/>
      <c r="AI3" s="941" t="s">
        <v>187</v>
      </c>
      <c r="AJ3" s="941"/>
      <c r="AK3" s="72"/>
      <c r="AL3" s="972"/>
      <c r="AM3" s="972"/>
      <c r="AN3" s="972"/>
      <c r="AO3" s="71"/>
      <c r="AP3" s="697"/>
      <c r="AQ3" s="662"/>
      <c r="AR3" s="662"/>
      <c r="AS3" s="662"/>
      <c r="AT3" s="662"/>
      <c r="AU3" s="662"/>
      <c r="AV3" s="662"/>
      <c r="AW3" s="663"/>
      <c r="AX3" s="20"/>
      <c r="AY3" s="662"/>
      <c r="AZ3" s="662"/>
      <c r="BA3" s="662"/>
      <c r="BB3" s="662"/>
      <c r="BC3" s="662"/>
      <c r="BD3" s="662"/>
      <c r="BE3" s="21"/>
      <c r="BF3" s="962"/>
      <c r="BG3" s="824"/>
      <c r="BH3" s="662"/>
      <c r="BI3" s="662"/>
      <c r="BJ3" s="662"/>
      <c r="BK3" s="662"/>
      <c r="BL3" s="662"/>
      <c r="BM3" s="662"/>
      <c r="BN3" s="662"/>
      <c r="BO3" s="662"/>
      <c r="BP3" s="662"/>
      <c r="BQ3" s="662"/>
      <c r="BR3" s="662"/>
      <c r="BS3" s="662"/>
      <c r="BT3" s="662"/>
      <c r="BU3" s="936"/>
      <c r="BV3" s="936"/>
      <c r="BW3" s="946"/>
      <c r="BX3" s="46"/>
      <c r="BY3" s="4"/>
      <c r="BZ3" s="582"/>
      <c r="CA3" s="582"/>
      <c r="CB3" s="582"/>
      <c r="CC3" s="582"/>
      <c r="CD3" s="582"/>
      <c r="CE3" s="582"/>
      <c r="CF3" s="582"/>
      <c r="CG3" s="35"/>
      <c r="CH3" s="35"/>
      <c r="CI3" s="6"/>
      <c r="CJ3" s="6"/>
      <c r="CK3" s="582"/>
      <c r="CL3" s="582"/>
      <c r="CM3" s="582"/>
      <c r="CN3" s="582"/>
      <c r="CO3" s="582"/>
      <c r="CP3" s="582"/>
      <c r="CQ3" s="585"/>
      <c r="CR3" s="619"/>
      <c r="CS3" s="582"/>
      <c r="CT3" s="582"/>
      <c r="CU3" s="582"/>
      <c r="CV3" s="582"/>
      <c r="CW3" s="582"/>
      <c r="CX3" s="582"/>
      <c r="CY3" s="582"/>
      <c r="CZ3" s="582"/>
      <c r="DA3" s="585"/>
      <c r="DB3" s="817"/>
      <c r="DC3" s="941"/>
      <c r="DD3" s="941"/>
      <c r="DE3" s="941"/>
      <c r="DF3" s="941"/>
      <c r="DG3" s="941"/>
      <c r="DH3" s="952"/>
      <c r="DI3" s="4"/>
    </row>
    <row r="4" spans="2:113" ht="13.5" customHeight="1">
      <c r="B4" s="17"/>
      <c r="C4" s="6"/>
      <c r="D4" s="937"/>
      <c r="E4" s="937"/>
      <c r="F4" s="937"/>
      <c r="G4" s="937"/>
      <c r="H4" s="937"/>
      <c r="I4" s="937"/>
      <c r="J4" s="937"/>
      <c r="K4" s="937"/>
      <c r="L4" s="937"/>
      <c r="M4" s="937"/>
      <c r="N4" s="937"/>
      <c r="O4" s="937"/>
      <c r="P4" s="937"/>
      <c r="Q4" s="937"/>
      <c r="R4" s="277"/>
      <c r="S4" s="6"/>
      <c r="T4" s="6"/>
      <c r="U4" s="967"/>
      <c r="V4" s="968"/>
      <c r="W4" s="619" t="s">
        <v>193</v>
      </c>
      <c r="X4" s="582"/>
      <c r="Y4" s="582"/>
      <c r="Z4" s="582"/>
      <c r="AA4" s="582"/>
      <c r="AB4" s="582"/>
      <c r="AC4" s="973" t="s">
        <v>387</v>
      </c>
      <c r="AD4" s="820"/>
      <c r="AE4" s="820"/>
      <c r="AF4" s="820"/>
      <c r="AG4" s="820"/>
      <c r="AH4" s="820"/>
      <c r="AI4" s="941" t="s">
        <v>21</v>
      </c>
      <c r="AJ4" s="941"/>
      <c r="AK4" s="728" t="s">
        <v>777</v>
      </c>
      <c r="AL4" s="632"/>
      <c r="AM4" s="632"/>
      <c r="AN4" s="632"/>
      <c r="AO4" s="633"/>
      <c r="AP4" s="749">
        <v>563178</v>
      </c>
      <c r="AQ4" s="750"/>
      <c r="AR4" s="750"/>
      <c r="AS4" s="750"/>
      <c r="AT4" s="750"/>
      <c r="AU4" s="750"/>
      <c r="AV4" s="805" t="s">
        <v>187</v>
      </c>
      <c r="AW4" s="805"/>
      <c r="AX4" s="750">
        <v>550959</v>
      </c>
      <c r="AY4" s="750"/>
      <c r="AZ4" s="750"/>
      <c r="BA4" s="750"/>
      <c r="BB4" s="750"/>
      <c r="BC4" s="750"/>
      <c r="BD4" s="805" t="s">
        <v>187</v>
      </c>
      <c r="BE4" s="840"/>
      <c r="BF4" s="6"/>
      <c r="BG4" s="632" t="s">
        <v>77</v>
      </c>
      <c r="BH4" s="632"/>
      <c r="BI4" s="24"/>
      <c r="BJ4" s="801"/>
      <c r="BK4" s="632" t="s">
        <v>384</v>
      </c>
      <c r="BL4" s="632"/>
      <c r="BM4" s="632"/>
      <c r="BN4" s="632"/>
      <c r="BO4" s="632"/>
      <c r="BP4" s="840"/>
      <c r="BQ4" s="801"/>
      <c r="BR4" s="632" t="s">
        <v>386</v>
      </c>
      <c r="BS4" s="632"/>
      <c r="BT4" s="632"/>
      <c r="BU4" s="632"/>
      <c r="BV4" s="632"/>
      <c r="BW4" s="840"/>
      <c r="BX4" s="46"/>
      <c r="BY4" s="4"/>
      <c r="BZ4" s="69"/>
      <c r="CA4" s="69"/>
      <c r="CB4" s="69"/>
      <c r="CC4" s="69"/>
      <c r="CD4" s="69"/>
      <c r="CE4" s="69"/>
      <c r="CF4" s="69"/>
      <c r="CG4" s="6"/>
      <c r="CH4" s="6"/>
      <c r="CI4" s="6"/>
      <c r="CJ4" s="35"/>
      <c r="CK4" s="69"/>
      <c r="CL4" s="69"/>
      <c r="CM4" s="69"/>
      <c r="CN4" s="69"/>
      <c r="CO4" s="69"/>
      <c r="CP4" s="69"/>
      <c r="CQ4" s="68"/>
      <c r="CR4" s="619"/>
      <c r="CS4" s="582"/>
      <c r="CT4" s="582"/>
      <c r="CU4" s="582"/>
      <c r="CV4" s="582"/>
      <c r="CW4" s="582"/>
      <c r="CX4" s="582"/>
      <c r="CY4" s="582"/>
      <c r="CZ4" s="582"/>
      <c r="DA4" s="585"/>
      <c r="DB4" s="817"/>
      <c r="DC4" s="941"/>
      <c r="DD4" s="941"/>
      <c r="DE4" s="941"/>
      <c r="DF4" s="941"/>
      <c r="DG4" s="941"/>
      <c r="DH4" s="952"/>
      <c r="DI4" s="4"/>
    </row>
    <row r="5" spans="2:113" ht="13.5" customHeight="1">
      <c r="B5" s="17"/>
      <c r="C5" s="6"/>
      <c r="D5" s="937" t="s">
        <v>192</v>
      </c>
      <c r="E5" s="937"/>
      <c r="F5" s="937"/>
      <c r="G5" s="937"/>
      <c r="H5" s="937"/>
      <c r="I5" s="937"/>
      <c r="J5" s="937"/>
      <c r="K5" s="937"/>
      <c r="L5" s="937"/>
      <c r="M5" s="937"/>
      <c r="N5" s="937"/>
      <c r="O5" s="937"/>
      <c r="P5" s="937"/>
      <c r="Q5" s="937"/>
      <c r="R5" s="277"/>
      <c r="S5" s="6"/>
      <c r="T5" s="6"/>
      <c r="U5" s="728" t="s">
        <v>191</v>
      </c>
      <c r="V5" s="632"/>
      <c r="W5" s="632"/>
      <c r="X5" s="632"/>
      <c r="Y5" s="632"/>
      <c r="Z5" s="632"/>
      <c r="AA5" s="632"/>
      <c r="AB5" s="632"/>
      <c r="AC5" s="939">
        <v>186.38</v>
      </c>
      <c r="AD5" s="940"/>
      <c r="AE5" s="940"/>
      <c r="AF5" s="940"/>
      <c r="AG5" s="940"/>
      <c r="AH5" s="940"/>
      <c r="AI5" s="805" t="s">
        <v>190</v>
      </c>
      <c r="AJ5" s="805"/>
      <c r="AK5" s="619" t="s">
        <v>388</v>
      </c>
      <c r="AL5" s="582"/>
      <c r="AM5" s="582"/>
      <c r="AN5" s="582"/>
      <c r="AO5" s="585"/>
      <c r="AP5" s="583">
        <v>563228</v>
      </c>
      <c r="AQ5" s="584"/>
      <c r="AR5" s="584"/>
      <c r="AS5" s="584"/>
      <c r="AT5" s="584"/>
      <c r="AU5" s="584"/>
      <c r="AV5" s="941" t="s">
        <v>187</v>
      </c>
      <c r="AW5" s="941"/>
      <c r="AX5" s="584">
        <v>552115</v>
      </c>
      <c r="AY5" s="584"/>
      <c r="AZ5" s="584"/>
      <c r="BA5" s="584"/>
      <c r="BB5" s="584"/>
      <c r="BC5" s="584"/>
      <c r="BD5" s="941" t="s">
        <v>187</v>
      </c>
      <c r="BE5" s="818"/>
      <c r="BF5" s="11"/>
      <c r="BG5" s="582"/>
      <c r="BH5" s="582"/>
      <c r="BI5" s="70"/>
      <c r="BJ5" s="823"/>
      <c r="BK5" s="662"/>
      <c r="BL5" s="662"/>
      <c r="BM5" s="662"/>
      <c r="BN5" s="662"/>
      <c r="BO5" s="662"/>
      <c r="BP5" s="816"/>
      <c r="BQ5" s="823"/>
      <c r="BR5" s="662"/>
      <c r="BS5" s="662"/>
      <c r="BT5" s="662"/>
      <c r="BU5" s="662"/>
      <c r="BV5" s="662"/>
      <c r="BW5" s="816"/>
      <c r="BX5" s="46"/>
      <c r="BY5" s="4"/>
      <c r="BZ5" s="959" t="s">
        <v>389</v>
      </c>
      <c r="CA5" s="959"/>
      <c r="CB5" s="959"/>
      <c r="CC5" s="959"/>
      <c r="CD5" s="959"/>
      <c r="CE5" s="959"/>
      <c r="CF5" s="959"/>
      <c r="CG5" s="35"/>
      <c r="CH5" s="35"/>
      <c r="CI5" s="35"/>
      <c r="CJ5" s="35"/>
      <c r="CK5" s="959" t="s">
        <v>390</v>
      </c>
      <c r="CL5" s="959"/>
      <c r="CM5" s="959"/>
      <c r="CN5" s="959"/>
      <c r="CO5" s="959"/>
      <c r="CP5" s="959"/>
      <c r="CQ5" s="960"/>
      <c r="CR5" s="619" t="s">
        <v>189</v>
      </c>
      <c r="CS5" s="582"/>
      <c r="CT5" s="582"/>
      <c r="CU5" s="582"/>
      <c r="CV5" s="582"/>
      <c r="CW5" s="582"/>
      <c r="CX5" s="582"/>
      <c r="CY5" s="582"/>
      <c r="CZ5" s="582"/>
      <c r="DA5" s="585"/>
      <c r="DB5" s="953">
        <v>43472</v>
      </c>
      <c r="DC5" s="954"/>
      <c r="DD5" s="954"/>
      <c r="DE5" s="954"/>
      <c r="DF5" s="954"/>
      <c r="DG5" s="954"/>
      <c r="DH5" s="955"/>
      <c r="DI5" s="4"/>
    </row>
    <row r="6" spans="2:113" ht="13.5" customHeight="1">
      <c r="B6" s="17"/>
      <c r="C6" s="6"/>
      <c r="D6" s="938"/>
      <c r="E6" s="938"/>
      <c r="F6" s="938"/>
      <c r="G6" s="938"/>
      <c r="H6" s="938"/>
      <c r="I6" s="938"/>
      <c r="J6" s="938"/>
      <c r="K6" s="938"/>
      <c r="L6" s="938"/>
      <c r="M6" s="938"/>
      <c r="N6" s="938"/>
      <c r="O6" s="938"/>
      <c r="P6" s="938"/>
      <c r="Q6" s="938"/>
      <c r="R6" s="277"/>
      <c r="S6" s="6"/>
      <c r="T6" s="6"/>
      <c r="U6" s="619" t="s">
        <v>188</v>
      </c>
      <c r="V6" s="582"/>
      <c r="W6" s="582"/>
      <c r="X6" s="582"/>
      <c r="Y6" s="582"/>
      <c r="Z6" s="582"/>
      <c r="AA6" s="582"/>
      <c r="AB6" s="582"/>
      <c r="AC6" s="583">
        <v>3099</v>
      </c>
      <c r="AD6" s="584"/>
      <c r="AE6" s="584"/>
      <c r="AF6" s="584"/>
      <c r="AG6" s="584"/>
      <c r="AH6" s="584"/>
      <c r="AI6" s="941" t="s">
        <v>187</v>
      </c>
      <c r="AJ6" s="941"/>
      <c r="AK6" s="697" t="s">
        <v>186</v>
      </c>
      <c r="AL6" s="662"/>
      <c r="AM6" s="662"/>
      <c r="AN6" s="662"/>
      <c r="AO6" s="663"/>
      <c r="AP6" s="934" t="s">
        <v>560</v>
      </c>
      <c r="AQ6" s="935"/>
      <c r="AR6" s="935"/>
      <c r="AS6" s="935"/>
      <c r="AT6" s="935"/>
      <c r="AU6" s="935"/>
      <c r="AV6" s="936" t="s">
        <v>21</v>
      </c>
      <c r="AW6" s="936"/>
      <c r="AX6" s="935" t="s">
        <v>495</v>
      </c>
      <c r="AY6" s="935"/>
      <c r="AZ6" s="935"/>
      <c r="BA6" s="935"/>
      <c r="BB6" s="935"/>
      <c r="BC6" s="935"/>
      <c r="BD6" s="936" t="s">
        <v>21</v>
      </c>
      <c r="BE6" s="936"/>
      <c r="BF6" s="795" t="s">
        <v>185</v>
      </c>
      <c r="BG6" s="788"/>
      <c r="BH6" s="788"/>
      <c r="BI6" s="796"/>
      <c r="BJ6" s="584">
        <v>1576</v>
      </c>
      <c r="BK6" s="584"/>
      <c r="BL6" s="584"/>
      <c r="BM6" s="584"/>
      <c r="BN6" s="584"/>
      <c r="BO6" s="584"/>
      <c r="BP6" s="584"/>
      <c r="BQ6" s="584">
        <v>1557</v>
      </c>
      <c r="BR6" s="584"/>
      <c r="BS6" s="584"/>
      <c r="BT6" s="584"/>
      <c r="BU6" s="584"/>
      <c r="BV6" s="584"/>
      <c r="BW6" s="672"/>
      <c r="BX6" s="46"/>
      <c r="BY6" s="4"/>
      <c r="BZ6" s="69"/>
      <c r="CA6" s="69"/>
      <c r="CB6" s="69"/>
      <c r="CC6" s="69"/>
      <c r="CD6" s="69"/>
      <c r="CE6" s="69"/>
      <c r="CF6" s="69"/>
      <c r="CG6" s="6"/>
      <c r="CH6" s="6"/>
      <c r="CI6" s="6"/>
      <c r="CJ6" s="6"/>
      <c r="CK6" s="69"/>
      <c r="CL6" s="69"/>
      <c r="CM6" s="69"/>
      <c r="CN6" s="69"/>
      <c r="CO6" s="69"/>
      <c r="CP6" s="69"/>
      <c r="CQ6" s="68"/>
      <c r="CR6" s="619"/>
      <c r="CS6" s="582"/>
      <c r="CT6" s="582"/>
      <c r="CU6" s="582"/>
      <c r="CV6" s="582"/>
      <c r="CW6" s="582"/>
      <c r="CX6" s="582"/>
      <c r="CY6" s="582"/>
      <c r="CZ6" s="582"/>
      <c r="DA6" s="585"/>
      <c r="DB6" s="953"/>
      <c r="DC6" s="954"/>
      <c r="DD6" s="954"/>
      <c r="DE6" s="954"/>
      <c r="DF6" s="954"/>
      <c r="DG6" s="954"/>
      <c r="DH6" s="955"/>
      <c r="DI6" s="4"/>
    </row>
    <row r="7" spans="2:113" ht="13.5" customHeight="1">
      <c r="B7" s="932"/>
      <c r="C7" s="930"/>
      <c r="D7" s="930"/>
      <c r="E7" s="930"/>
      <c r="F7" s="788" t="s">
        <v>184</v>
      </c>
      <c r="G7" s="788"/>
      <c r="H7" s="788"/>
      <c r="I7" s="788"/>
      <c r="J7" s="788"/>
      <c r="K7" s="788"/>
      <c r="L7" s="788"/>
      <c r="M7" s="788"/>
      <c r="N7" s="788"/>
      <c r="O7" s="788"/>
      <c r="P7" s="788"/>
      <c r="Q7" s="788"/>
      <c r="R7" s="788"/>
      <c r="S7" s="788"/>
      <c r="T7" s="928"/>
      <c r="U7" s="928"/>
      <c r="V7" s="928"/>
      <c r="W7" s="930"/>
      <c r="X7" s="788" t="s">
        <v>393</v>
      </c>
      <c r="Y7" s="788"/>
      <c r="Z7" s="788"/>
      <c r="AA7" s="788"/>
      <c r="AB7" s="788"/>
      <c r="AC7" s="788"/>
      <c r="AD7" s="788"/>
      <c r="AE7" s="788"/>
      <c r="AF7" s="788"/>
      <c r="AG7" s="928"/>
      <c r="AH7" s="928"/>
      <c r="AI7" s="805"/>
      <c r="AJ7" s="942"/>
      <c r="AK7" s="35"/>
      <c r="AL7" s="35"/>
      <c r="AM7" s="35"/>
      <c r="AN7" s="35"/>
      <c r="AO7" s="35"/>
      <c r="AP7" s="35"/>
      <c r="AQ7" s="35"/>
      <c r="AR7" s="35"/>
      <c r="AS7" s="35"/>
      <c r="AT7" s="35"/>
      <c r="AU7" s="35"/>
      <c r="AV7" s="35"/>
      <c r="AW7" s="35"/>
      <c r="AX7" s="35"/>
      <c r="AY7" s="35"/>
      <c r="AZ7" s="35"/>
      <c r="BA7" s="35"/>
      <c r="BB7" s="35"/>
      <c r="BC7" s="35"/>
      <c r="BD7" s="35"/>
      <c r="BE7" s="35"/>
      <c r="BF7" s="660"/>
      <c r="BG7" s="582"/>
      <c r="BH7" s="582"/>
      <c r="BI7" s="626"/>
      <c r="BJ7" s="588">
        <v>0.7</v>
      </c>
      <c r="BK7" s="588"/>
      <c r="BL7" s="588"/>
      <c r="BM7" s="588"/>
      <c r="BN7" s="588"/>
      <c r="BO7" s="588"/>
      <c r="BP7" s="588"/>
      <c r="BQ7" s="588">
        <v>0.7</v>
      </c>
      <c r="BR7" s="588"/>
      <c r="BS7" s="588"/>
      <c r="BT7" s="588"/>
      <c r="BU7" s="588"/>
      <c r="BV7" s="588"/>
      <c r="BW7" s="647"/>
      <c r="BX7" s="46"/>
      <c r="BY7" s="4"/>
      <c r="BZ7" s="959" t="s">
        <v>394</v>
      </c>
      <c r="CA7" s="959"/>
      <c r="CB7" s="959"/>
      <c r="CC7" s="959"/>
      <c r="CD7" s="959"/>
      <c r="CE7" s="959"/>
      <c r="CF7" s="959"/>
      <c r="CG7" s="35"/>
      <c r="CH7" s="35"/>
      <c r="CI7" s="35"/>
      <c r="CJ7" s="35"/>
      <c r="CK7" s="959" t="s">
        <v>201</v>
      </c>
      <c r="CL7" s="959"/>
      <c r="CM7" s="959"/>
      <c r="CN7" s="959"/>
      <c r="CO7" s="959"/>
      <c r="CP7" s="959"/>
      <c r="CQ7" s="960"/>
      <c r="CR7" s="619"/>
      <c r="CS7" s="582"/>
      <c r="CT7" s="582"/>
      <c r="CU7" s="582"/>
      <c r="CV7" s="582"/>
      <c r="CW7" s="582"/>
      <c r="CX7" s="582"/>
      <c r="CY7" s="582"/>
      <c r="CZ7" s="582"/>
      <c r="DA7" s="585"/>
      <c r="DB7" s="953"/>
      <c r="DC7" s="954"/>
      <c r="DD7" s="954"/>
      <c r="DE7" s="954"/>
      <c r="DF7" s="954"/>
      <c r="DG7" s="954"/>
      <c r="DH7" s="955"/>
      <c r="DI7" s="4"/>
    </row>
    <row r="8" spans="2:113" ht="13.5" customHeight="1">
      <c r="B8" s="933"/>
      <c r="C8" s="931"/>
      <c r="D8" s="931"/>
      <c r="E8" s="931"/>
      <c r="F8" s="806"/>
      <c r="G8" s="806"/>
      <c r="H8" s="806"/>
      <c r="I8" s="806"/>
      <c r="J8" s="806"/>
      <c r="K8" s="806"/>
      <c r="L8" s="806"/>
      <c r="M8" s="806"/>
      <c r="N8" s="806"/>
      <c r="O8" s="806"/>
      <c r="P8" s="806"/>
      <c r="Q8" s="806"/>
      <c r="R8" s="806"/>
      <c r="S8" s="806"/>
      <c r="T8" s="929"/>
      <c r="U8" s="929"/>
      <c r="V8" s="929"/>
      <c r="W8" s="931"/>
      <c r="X8" s="806"/>
      <c r="Y8" s="806"/>
      <c r="Z8" s="806"/>
      <c r="AA8" s="806"/>
      <c r="AB8" s="806"/>
      <c r="AC8" s="806"/>
      <c r="AD8" s="806"/>
      <c r="AE8" s="806"/>
      <c r="AF8" s="806"/>
      <c r="AG8" s="929"/>
      <c r="AH8" s="929"/>
      <c r="AI8" s="929"/>
      <c r="AJ8" s="943"/>
      <c r="AK8" s="35"/>
      <c r="AL8" s="35"/>
      <c r="AM8" s="35"/>
      <c r="AN8" s="35"/>
      <c r="AO8" s="35"/>
      <c r="AP8" s="35"/>
      <c r="AQ8" s="35"/>
      <c r="AR8" s="35"/>
      <c r="AS8" s="35"/>
      <c r="AT8" s="35"/>
      <c r="AU8" s="35"/>
      <c r="AV8" s="35"/>
      <c r="AW8" s="35"/>
      <c r="AX8" s="35"/>
      <c r="AY8" s="35"/>
      <c r="AZ8" s="35"/>
      <c r="BA8" s="35"/>
      <c r="BB8" s="35"/>
      <c r="BC8" s="35"/>
      <c r="BD8" s="35"/>
      <c r="BE8" s="35"/>
      <c r="BF8" s="660" t="s">
        <v>183</v>
      </c>
      <c r="BG8" s="582"/>
      <c r="BH8" s="582"/>
      <c r="BI8" s="626"/>
      <c r="BJ8" s="584">
        <v>48616</v>
      </c>
      <c r="BK8" s="584"/>
      <c r="BL8" s="584"/>
      <c r="BM8" s="584"/>
      <c r="BN8" s="584"/>
      <c r="BO8" s="584"/>
      <c r="BP8" s="584"/>
      <c r="BQ8" s="584">
        <v>49126</v>
      </c>
      <c r="BR8" s="584"/>
      <c r="BS8" s="584"/>
      <c r="BT8" s="584"/>
      <c r="BU8" s="584"/>
      <c r="BV8" s="584"/>
      <c r="BW8" s="672"/>
      <c r="BX8" s="33"/>
      <c r="BY8" s="32"/>
      <c r="BZ8" s="67"/>
      <c r="CA8" s="67"/>
      <c r="CB8" s="67"/>
      <c r="CC8" s="67"/>
      <c r="CD8" s="67"/>
      <c r="CE8" s="67"/>
      <c r="CF8" s="67"/>
      <c r="CG8" s="30"/>
      <c r="CH8" s="30"/>
      <c r="CI8" s="30"/>
      <c r="CJ8" s="30"/>
      <c r="CK8" s="67"/>
      <c r="CL8" s="67"/>
      <c r="CM8" s="67"/>
      <c r="CN8" s="67"/>
      <c r="CO8" s="67"/>
      <c r="CP8" s="67"/>
      <c r="CQ8" s="66"/>
      <c r="CR8" s="697"/>
      <c r="CS8" s="662"/>
      <c r="CT8" s="662"/>
      <c r="CU8" s="662"/>
      <c r="CV8" s="662"/>
      <c r="CW8" s="662"/>
      <c r="CX8" s="662"/>
      <c r="CY8" s="662"/>
      <c r="CZ8" s="662"/>
      <c r="DA8" s="663"/>
      <c r="DB8" s="956"/>
      <c r="DC8" s="957"/>
      <c r="DD8" s="957"/>
      <c r="DE8" s="957"/>
      <c r="DF8" s="957"/>
      <c r="DG8" s="957"/>
      <c r="DH8" s="958"/>
      <c r="DI8" s="4"/>
    </row>
    <row r="9" spans="2:113" ht="13.5" customHeight="1">
      <c r="B9" s="29"/>
      <c r="C9" s="28"/>
      <c r="D9" s="788" t="s">
        <v>77</v>
      </c>
      <c r="E9" s="788"/>
      <c r="F9" s="788"/>
      <c r="G9" s="788"/>
      <c r="H9" s="788"/>
      <c r="I9" s="788"/>
      <c r="J9" s="788"/>
      <c r="K9" s="27"/>
      <c r="L9" s="25"/>
      <c r="M9" s="26"/>
      <c r="N9" s="788" t="s">
        <v>76</v>
      </c>
      <c r="O9" s="788"/>
      <c r="P9" s="788"/>
      <c r="Q9" s="788"/>
      <c r="R9" s="788"/>
      <c r="S9" s="788"/>
      <c r="T9" s="25"/>
      <c r="U9" s="795" t="s">
        <v>73</v>
      </c>
      <c r="V9" s="788"/>
      <c r="W9" s="788"/>
      <c r="X9" s="796"/>
      <c r="Y9" s="795" t="s">
        <v>182</v>
      </c>
      <c r="Z9" s="788"/>
      <c r="AA9" s="788"/>
      <c r="AB9" s="788"/>
      <c r="AC9" s="788"/>
      <c r="AD9" s="788"/>
      <c r="AE9" s="788"/>
      <c r="AF9" s="788"/>
      <c r="AG9" s="795" t="s">
        <v>73</v>
      </c>
      <c r="AH9" s="788"/>
      <c r="AI9" s="788"/>
      <c r="AJ9" s="796"/>
      <c r="AK9" s="46"/>
      <c r="AL9" s="4"/>
      <c r="AM9" s="4"/>
      <c r="AN9" s="4"/>
      <c r="AO9" s="4"/>
      <c r="AP9" s="4"/>
      <c r="AQ9" s="4"/>
      <c r="AR9" s="4"/>
      <c r="AS9" s="4"/>
      <c r="AT9" s="4"/>
      <c r="AU9" s="4"/>
      <c r="AV9" s="4"/>
      <c r="AW9" s="4"/>
      <c r="AX9" s="4"/>
      <c r="AY9" s="4"/>
      <c r="AZ9" s="4"/>
      <c r="BA9" s="4"/>
      <c r="BB9" s="4"/>
      <c r="BC9" s="4"/>
      <c r="BD9" s="4"/>
      <c r="BE9" s="4"/>
      <c r="BF9" s="660"/>
      <c r="BG9" s="582"/>
      <c r="BH9" s="582"/>
      <c r="BI9" s="626"/>
      <c r="BJ9" s="588">
        <v>21.2</v>
      </c>
      <c r="BK9" s="588"/>
      <c r="BL9" s="588"/>
      <c r="BM9" s="588"/>
      <c r="BN9" s="588"/>
      <c r="BO9" s="588"/>
      <c r="BP9" s="588"/>
      <c r="BQ9" s="588">
        <v>21.6</v>
      </c>
      <c r="BR9" s="588"/>
      <c r="BS9" s="588"/>
      <c r="BT9" s="588"/>
      <c r="BU9" s="588"/>
      <c r="BV9" s="588"/>
      <c r="BW9" s="647"/>
      <c r="BX9" s="39"/>
      <c r="BY9" s="43"/>
      <c r="BZ9" s="43"/>
      <c r="CA9" s="632" t="s">
        <v>181</v>
      </c>
      <c r="CB9" s="632"/>
      <c r="CC9" s="632"/>
      <c r="CD9" s="632"/>
      <c r="CE9" s="632"/>
      <c r="CF9" s="632"/>
      <c r="CG9" s="632"/>
      <c r="CH9" s="632"/>
      <c r="CI9" s="632"/>
      <c r="CJ9" s="632"/>
      <c r="CK9" s="632"/>
      <c r="CL9" s="38"/>
      <c r="CM9" s="38"/>
      <c r="CN9" s="24"/>
      <c r="CO9" s="728" t="s">
        <v>778</v>
      </c>
      <c r="CP9" s="632"/>
      <c r="CQ9" s="632"/>
      <c r="CR9" s="632"/>
      <c r="CS9" s="632"/>
      <c r="CT9" s="632"/>
      <c r="CU9" s="632"/>
      <c r="CV9" s="632"/>
      <c r="CW9" s="632"/>
      <c r="CX9" s="632"/>
      <c r="CY9" s="728" t="s">
        <v>395</v>
      </c>
      <c r="CZ9" s="632"/>
      <c r="DA9" s="632"/>
      <c r="DB9" s="632"/>
      <c r="DC9" s="632"/>
      <c r="DD9" s="632"/>
      <c r="DE9" s="632"/>
      <c r="DF9" s="632"/>
      <c r="DG9" s="632"/>
      <c r="DH9" s="809"/>
      <c r="DI9" s="4"/>
    </row>
    <row r="10" spans="2:113" ht="13.5" customHeight="1">
      <c r="B10" s="65"/>
      <c r="C10" s="54"/>
      <c r="D10" s="806"/>
      <c r="E10" s="806"/>
      <c r="F10" s="806"/>
      <c r="G10" s="806"/>
      <c r="H10" s="806"/>
      <c r="I10" s="806"/>
      <c r="J10" s="806"/>
      <c r="K10" s="36"/>
      <c r="L10" s="53"/>
      <c r="M10" s="55"/>
      <c r="N10" s="916"/>
      <c r="O10" s="916"/>
      <c r="P10" s="916"/>
      <c r="Q10" s="916"/>
      <c r="R10" s="916"/>
      <c r="S10" s="916"/>
      <c r="T10" s="53"/>
      <c r="U10" s="917"/>
      <c r="V10" s="916"/>
      <c r="W10" s="916"/>
      <c r="X10" s="918"/>
      <c r="Y10" s="855"/>
      <c r="Z10" s="806"/>
      <c r="AA10" s="806"/>
      <c r="AB10" s="806"/>
      <c r="AC10" s="806"/>
      <c r="AD10" s="806"/>
      <c r="AE10" s="806"/>
      <c r="AF10" s="806"/>
      <c r="AG10" s="917"/>
      <c r="AH10" s="916"/>
      <c r="AI10" s="916"/>
      <c r="AJ10" s="918"/>
      <c r="AK10" s="46"/>
      <c r="AL10" s="4"/>
      <c r="AM10" s="4"/>
      <c r="AN10" s="4"/>
      <c r="AO10" s="4"/>
      <c r="AP10" s="4"/>
      <c r="AQ10" s="6"/>
      <c r="AR10" s="6"/>
      <c r="AS10" s="6"/>
      <c r="AT10" s="6"/>
      <c r="AU10" s="6"/>
      <c r="AV10" s="6"/>
      <c r="AW10" s="6"/>
      <c r="AX10" s="6"/>
      <c r="AY10" s="6"/>
      <c r="AZ10" s="6"/>
      <c r="BA10" s="6"/>
      <c r="BB10" s="6"/>
      <c r="BC10" s="6"/>
      <c r="BD10" s="6"/>
      <c r="BE10" s="6"/>
      <c r="BF10" s="660" t="s">
        <v>180</v>
      </c>
      <c r="BG10" s="582"/>
      <c r="BH10" s="582"/>
      <c r="BI10" s="626"/>
      <c r="BJ10" s="584">
        <v>179322</v>
      </c>
      <c r="BK10" s="584"/>
      <c r="BL10" s="584"/>
      <c r="BM10" s="584"/>
      <c r="BN10" s="584"/>
      <c r="BO10" s="584"/>
      <c r="BP10" s="584"/>
      <c r="BQ10" s="584">
        <v>177219</v>
      </c>
      <c r="BR10" s="584"/>
      <c r="BS10" s="584"/>
      <c r="BT10" s="584"/>
      <c r="BU10" s="584"/>
      <c r="BV10" s="584"/>
      <c r="BW10" s="584"/>
      <c r="BX10" s="22"/>
      <c r="BY10" s="30"/>
      <c r="BZ10" s="30"/>
      <c r="CA10" s="662"/>
      <c r="CB10" s="662"/>
      <c r="CC10" s="662"/>
      <c r="CD10" s="662"/>
      <c r="CE10" s="662"/>
      <c r="CF10" s="662"/>
      <c r="CG10" s="662"/>
      <c r="CH10" s="662"/>
      <c r="CI10" s="662"/>
      <c r="CJ10" s="662"/>
      <c r="CK10" s="662"/>
      <c r="CL10" s="30"/>
      <c r="CM10" s="30"/>
      <c r="CN10" s="21"/>
      <c r="CO10" s="697"/>
      <c r="CP10" s="662"/>
      <c r="CQ10" s="662"/>
      <c r="CR10" s="662"/>
      <c r="CS10" s="662"/>
      <c r="CT10" s="662"/>
      <c r="CU10" s="662"/>
      <c r="CV10" s="662"/>
      <c r="CW10" s="662"/>
      <c r="CX10" s="662"/>
      <c r="CY10" s="697"/>
      <c r="CZ10" s="662"/>
      <c r="DA10" s="662"/>
      <c r="DB10" s="662"/>
      <c r="DC10" s="662"/>
      <c r="DD10" s="662"/>
      <c r="DE10" s="662"/>
      <c r="DF10" s="662"/>
      <c r="DG10" s="662"/>
      <c r="DH10" s="810"/>
      <c r="DI10" s="4"/>
    </row>
    <row r="11" spans="2:113" ht="13.5" customHeight="1">
      <c r="B11" s="849" t="s">
        <v>179</v>
      </c>
      <c r="C11" s="773"/>
      <c r="D11" s="773"/>
      <c r="E11" s="773"/>
      <c r="F11" s="773"/>
      <c r="G11" s="773"/>
      <c r="H11" s="773"/>
      <c r="I11" s="773"/>
      <c r="J11" s="773"/>
      <c r="K11" s="773"/>
      <c r="L11" s="774"/>
      <c r="M11" s="583">
        <v>89959126</v>
      </c>
      <c r="N11" s="584"/>
      <c r="O11" s="584"/>
      <c r="P11" s="584"/>
      <c r="Q11" s="584"/>
      <c r="R11" s="584"/>
      <c r="S11" s="584"/>
      <c r="T11" s="584"/>
      <c r="U11" s="588">
        <v>46.2</v>
      </c>
      <c r="V11" s="588"/>
      <c r="W11" s="588"/>
      <c r="X11" s="588"/>
      <c r="Y11" s="790">
        <v>83014717</v>
      </c>
      <c r="Z11" s="790"/>
      <c r="AA11" s="790"/>
      <c r="AB11" s="790"/>
      <c r="AC11" s="790"/>
      <c r="AD11" s="790"/>
      <c r="AE11" s="790"/>
      <c r="AF11" s="790"/>
      <c r="AG11" s="791">
        <v>80.400000000000006</v>
      </c>
      <c r="AH11" s="791"/>
      <c r="AI11" s="791"/>
      <c r="AJ11" s="792"/>
      <c r="AK11" s="46"/>
      <c r="AL11" s="4"/>
      <c r="AM11" s="4"/>
      <c r="AN11" s="4"/>
      <c r="AO11" s="4"/>
      <c r="AP11" s="4"/>
      <c r="AQ11" s="6"/>
      <c r="AR11" s="6"/>
      <c r="AS11" s="6"/>
      <c r="AT11" s="6"/>
      <c r="AU11" s="6"/>
      <c r="AV11" s="6"/>
      <c r="AW11" s="6"/>
      <c r="AX11" s="6"/>
      <c r="AY11" s="6"/>
      <c r="AZ11" s="6"/>
      <c r="BA11" s="6"/>
      <c r="BB11" s="6"/>
      <c r="BC11" s="6"/>
      <c r="BD11" s="6"/>
      <c r="BE11" s="6"/>
      <c r="BF11" s="855"/>
      <c r="BG11" s="806"/>
      <c r="BH11" s="806"/>
      <c r="BI11" s="856"/>
      <c r="BJ11" s="922">
        <v>78.099999999999994</v>
      </c>
      <c r="BK11" s="922"/>
      <c r="BL11" s="922"/>
      <c r="BM11" s="922"/>
      <c r="BN11" s="922"/>
      <c r="BO11" s="922"/>
      <c r="BP11" s="922"/>
      <c r="BQ11" s="922">
        <v>77.8</v>
      </c>
      <c r="BR11" s="922"/>
      <c r="BS11" s="922"/>
      <c r="BT11" s="922"/>
      <c r="BU11" s="922"/>
      <c r="BV11" s="922"/>
      <c r="BW11" s="925"/>
      <c r="BX11" s="719"/>
      <c r="BY11" s="926"/>
      <c r="BZ11" s="728" t="s">
        <v>396</v>
      </c>
      <c r="CA11" s="793"/>
      <c r="CB11" s="793"/>
      <c r="CC11" s="793"/>
      <c r="CD11" s="793"/>
      <c r="CE11" s="793"/>
      <c r="CF11" s="793"/>
      <c r="CG11" s="793"/>
      <c r="CH11" s="793"/>
      <c r="CI11" s="793"/>
      <c r="CJ11" s="793"/>
      <c r="CK11" s="793"/>
      <c r="CL11" s="793"/>
      <c r="CM11" s="793"/>
      <c r="CN11" s="794"/>
      <c r="CO11" s="749">
        <v>194691523</v>
      </c>
      <c r="CP11" s="750"/>
      <c r="CQ11" s="750"/>
      <c r="CR11" s="750"/>
      <c r="CS11" s="750"/>
      <c r="CT11" s="750"/>
      <c r="CU11" s="750"/>
      <c r="CV11" s="750"/>
      <c r="CW11" s="750"/>
      <c r="CX11" s="750"/>
      <c r="CY11" s="750">
        <v>195932846</v>
      </c>
      <c r="CZ11" s="750"/>
      <c r="DA11" s="750"/>
      <c r="DB11" s="750"/>
      <c r="DC11" s="750"/>
      <c r="DD11" s="750"/>
      <c r="DE11" s="750"/>
      <c r="DF11" s="750"/>
      <c r="DG11" s="750"/>
      <c r="DH11" s="927"/>
      <c r="DI11" s="4"/>
    </row>
    <row r="12" spans="2:113" ht="13.5" customHeight="1">
      <c r="B12" s="659" t="s">
        <v>397</v>
      </c>
      <c r="C12" s="582"/>
      <c r="D12" s="582"/>
      <c r="E12" s="582"/>
      <c r="F12" s="582"/>
      <c r="G12" s="582"/>
      <c r="H12" s="582"/>
      <c r="I12" s="582"/>
      <c r="J12" s="582"/>
      <c r="K12" s="582"/>
      <c r="L12" s="585"/>
      <c r="M12" s="583">
        <v>970538</v>
      </c>
      <c r="N12" s="584"/>
      <c r="O12" s="584"/>
      <c r="P12" s="584"/>
      <c r="Q12" s="584"/>
      <c r="R12" s="584"/>
      <c r="S12" s="584"/>
      <c r="T12" s="584"/>
      <c r="U12" s="588">
        <v>0.5</v>
      </c>
      <c r="V12" s="588"/>
      <c r="W12" s="588"/>
      <c r="X12" s="588"/>
      <c r="Y12" s="584">
        <v>970538</v>
      </c>
      <c r="Z12" s="584"/>
      <c r="AA12" s="584"/>
      <c r="AB12" s="584"/>
      <c r="AC12" s="584"/>
      <c r="AD12" s="584"/>
      <c r="AE12" s="584"/>
      <c r="AF12" s="584"/>
      <c r="AG12" s="588">
        <v>0.9</v>
      </c>
      <c r="AH12" s="588"/>
      <c r="AI12" s="588"/>
      <c r="AJ12" s="647"/>
      <c r="AK12" s="39"/>
      <c r="AL12" s="43"/>
      <c r="AM12" s="43"/>
      <c r="AN12" s="632" t="s">
        <v>178</v>
      </c>
      <c r="AO12" s="632"/>
      <c r="AP12" s="632"/>
      <c r="AQ12" s="632"/>
      <c r="AR12" s="632"/>
      <c r="AS12" s="632"/>
      <c r="AT12" s="632"/>
      <c r="AU12" s="632"/>
      <c r="AV12" s="632"/>
      <c r="AW12" s="632"/>
      <c r="AX12" s="632"/>
      <c r="AY12" s="632"/>
      <c r="AZ12" s="632"/>
      <c r="BA12" s="632"/>
      <c r="BB12" s="632"/>
      <c r="BC12" s="38"/>
      <c r="BD12" s="38"/>
      <c r="BE12" s="632" t="s">
        <v>393</v>
      </c>
      <c r="BF12" s="582"/>
      <c r="BG12" s="582"/>
      <c r="BH12" s="582"/>
      <c r="BI12" s="582"/>
      <c r="BJ12" s="632"/>
      <c r="BK12" s="632"/>
      <c r="BL12" s="632"/>
      <c r="BM12" s="632"/>
      <c r="BN12" s="38"/>
      <c r="BO12" s="38"/>
      <c r="BP12" s="38"/>
      <c r="BQ12" s="893" t="s">
        <v>398</v>
      </c>
      <c r="BR12" s="745"/>
      <c r="BS12" s="745"/>
      <c r="BT12" s="745"/>
      <c r="BU12" s="745"/>
      <c r="BV12" s="745"/>
      <c r="BW12" s="746"/>
      <c r="BX12" s="924" t="s">
        <v>399</v>
      </c>
      <c r="BY12" s="896"/>
      <c r="BZ12" s="619" t="s">
        <v>400</v>
      </c>
      <c r="CA12" s="684"/>
      <c r="CB12" s="684"/>
      <c r="CC12" s="684"/>
      <c r="CD12" s="684"/>
      <c r="CE12" s="684"/>
      <c r="CF12" s="684"/>
      <c r="CG12" s="684"/>
      <c r="CH12" s="684"/>
      <c r="CI12" s="684"/>
      <c r="CJ12" s="684"/>
      <c r="CK12" s="684"/>
      <c r="CL12" s="684"/>
      <c r="CM12" s="684"/>
      <c r="CN12" s="685"/>
      <c r="CO12" s="583">
        <v>190648275</v>
      </c>
      <c r="CP12" s="584"/>
      <c r="CQ12" s="584"/>
      <c r="CR12" s="584"/>
      <c r="CS12" s="584"/>
      <c r="CT12" s="584"/>
      <c r="CU12" s="584"/>
      <c r="CV12" s="584"/>
      <c r="CW12" s="584"/>
      <c r="CX12" s="584"/>
      <c r="CY12" s="584">
        <v>193944232</v>
      </c>
      <c r="CZ12" s="584"/>
      <c r="DA12" s="584"/>
      <c r="DB12" s="584"/>
      <c r="DC12" s="584"/>
      <c r="DD12" s="584"/>
      <c r="DE12" s="584"/>
      <c r="DF12" s="584"/>
      <c r="DG12" s="584"/>
      <c r="DH12" s="903"/>
      <c r="DI12" s="4"/>
    </row>
    <row r="13" spans="2:113" ht="13.5" customHeight="1">
      <c r="B13" s="659" t="s">
        <v>401</v>
      </c>
      <c r="C13" s="582"/>
      <c r="D13" s="582"/>
      <c r="E13" s="582"/>
      <c r="F13" s="582"/>
      <c r="G13" s="582"/>
      <c r="H13" s="582"/>
      <c r="I13" s="582"/>
      <c r="J13" s="582"/>
      <c r="K13" s="582"/>
      <c r="L13" s="585"/>
      <c r="M13" s="583">
        <v>155206</v>
      </c>
      <c r="N13" s="584"/>
      <c r="O13" s="584"/>
      <c r="P13" s="584"/>
      <c r="Q13" s="584"/>
      <c r="R13" s="584"/>
      <c r="S13" s="584"/>
      <c r="T13" s="584"/>
      <c r="U13" s="588">
        <v>0.1</v>
      </c>
      <c r="V13" s="588"/>
      <c r="W13" s="588"/>
      <c r="X13" s="588"/>
      <c r="Y13" s="584">
        <v>155206</v>
      </c>
      <c r="Z13" s="584"/>
      <c r="AA13" s="584"/>
      <c r="AB13" s="584"/>
      <c r="AC13" s="584"/>
      <c r="AD13" s="584"/>
      <c r="AE13" s="584"/>
      <c r="AF13" s="584"/>
      <c r="AG13" s="588">
        <v>0.2</v>
      </c>
      <c r="AH13" s="588"/>
      <c r="AI13" s="588"/>
      <c r="AJ13" s="647"/>
      <c r="AK13" s="49"/>
      <c r="AL13" s="6"/>
      <c r="AM13" s="6"/>
      <c r="AN13" s="806"/>
      <c r="AO13" s="806"/>
      <c r="AP13" s="806"/>
      <c r="AQ13" s="806"/>
      <c r="AR13" s="806"/>
      <c r="AS13" s="806"/>
      <c r="AT13" s="806"/>
      <c r="AU13" s="806"/>
      <c r="AV13" s="806"/>
      <c r="AW13" s="806"/>
      <c r="AX13" s="806"/>
      <c r="AY13" s="806"/>
      <c r="AZ13" s="806"/>
      <c r="BA13" s="806"/>
      <c r="BB13" s="806"/>
      <c r="BC13" s="35"/>
      <c r="BD13" s="35"/>
      <c r="BE13" s="582"/>
      <c r="BF13" s="582"/>
      <c r="BG13" s="582"/>
      <c r="BH13" s="582"/>
      <c r="BI13" s="582"/>
      <c r="BJ13" s="582"/>
      <c r="BK13" s="582"/>
      <c r="BL13" s="582"/>
      <c r="BM13" s="582"/>
      <c r="BN13" s="35"/>
      <c r="BO13" s="35"/>
      <c r="BP13" s="35"/>
      <c r="BQ13" s="905"/>
      <c r="BR13" s="906"/>
      <c r="BS13" s="906"/>
      <c r="BT13" s="906"/>
      <c r="BU13" s="906"/>
      <c r="BV13" s="906"/>
      <c r="BW13" s="923"/>
      <c r="BX13" s="924"/>
      <c r="BY13" s="896"/>
      <c r="BZ13" s="619" t="s">
        <v>402</v>
      </c>
      <c r="CA13" s="684"/>
      <c r="CB13" s="684"/>
      <c r="CC13" s="684"/>
      <c r="CD13" s="684"/>
      <c r="CE13" s="684"/>
      <c r="CF13" s="684"/>
      <c r="CG13" s="684"/>
      <c r="CH13" s="684"/>
      <c r="CI13" s="684"/>
      <c r="CJ13" s="684"/>
      <c r="CK13" s="684"/>
      <c r="CL13" s="684"/>
      <c r="CM13" s="684"/>
      <c r="CN13" s="685"/>
      <c r="CO13" s="583">
        <v>4043248</v>
      </c>
      <c r="CP13" s="584"/>
      <c r="CQ13" s="584"/>
      <c r="CR13" s="584"/>
      <c r="CS13" s="584"/>
      <c r="CT13" s="584"/>
      <c r="CU13" s="584"/>
      <c r="CV13" s="584"/>
      <c r="CW13" s="584"/>
      <c r="CX13" s="584"/>
      <c r="CY13" s="584">
        <v>1988614</v>
      </c>
      <c r="CZ13" s="584"/>
      <c r="DA13" s="584"/>
      <c r="DB13" s="584"/>
      <c r="DC13" s="584"/>
      <c r="DD13" s="584"/>
      <c r="DE13" s="584"/>
      <c r="DF13" s="584"/>
      <c r="DG13" s="584"/>
      <c r="DH13" s="903"/>
      <c r="DI13" s="4"/>
    </row>
    <row r="14" spans="2:113" ht="13.5" customHeight="1">
      <c r="B14" s="659" t="s">
        <v>176</v>
      </c>
      <c r="C14" s="582"/>
      <c r="D14" s="582"/>
      <c r="E14" s="582"/>
      <c r="F14" s="582"/>
      <c r="G14" s="582"/>
      <c r="H14" s="582"/>
      <c r="I14" s="582"/>
      <c r="J14" s="582"/>
      <c r="K14" s="582"/>
      <c r="L14" s="585"/>
      <c r="M14" s="583">
        <v>638002</v>
      </c>
      <c r="N14" s="584"/>
      <c r="O14" s="584"/>
      <c r="P14" s="584"/>
      <c r="Q14" s="584"/>
      <c r="R14" s="584"/>
      <c r="S14" s="584"/>
      <c r="T14" s="584"/>
      <c r="U14" s="588">
        <v>0.3</v>
      </c>
      <c r="V14" s="588"/>
      <c r="W14" s="588"/>
      <c r="X14" s="588"/>
      <c r="Y14" s="584">
        <v>638002</v>
      </c>
      <c r="Z14" s="584"/>
      <c r="AA14" s="584"/>
      <c r="AB14" s="584"/>
      <c r="AC14" s="584"/>
      <c r="AD14" s="584"/>
      <c r="AE14" s="584"/>
      <c r="AF14" s="584"/>
      <c r="AG14" s="588">
        <v>0.6</v>
      </c>
      <c r="AH14" s="588"/>
      <c r="AI14" s="588"/>
      <c r="AJ14" s="647"/>
      <c r="AK14" s="26"/>
      <c r="AL14" s="28"/>
      <c r="AM14" s="914" t="s">
        <v>77</v>
      </c>
      <c r="AN14" s="914"/>
      <c r="AO14" s="914"/>
      <c r="AP14" s="914"/>
      <c r="AQ14" s="914"/>
      <c r="AR14" s="914"/>
      <c r="AS14" s="914"/>
      <c r="AT14" s="914"/>
      <c r="AU14" s="64"/>
      <c r="AV14" s="63"/>
      <c r="AW14" s="26"/>
      <c r="AX14" s="788" t="s">
        <v>175</v>
      </c>
      <c r="AY14" s="788"/>
      <c r="AZ14" s="788"/>
      <c r="BA14" s="788"/>
      <c r="BB14" s="788"/>
      <c r="BC14" s="788"/>
      <c r="BD14" s="788"/>
      <c r="BE14" s="25"/>
      <c r="BF14" s="795" t="s">
        <v>73</v>
      </c>
      <c r="BG14" s="788"/>
      <c r="BH14" s="788"/>
      <c r="BI14" s="796"/>
      <c r="BJ14" s="26"/>
      <c r="BK14" s="914" t="s">
        <v>174</v>
      </c>
      <c r="BL14" s="914"/>
      <c r="BM14" s="914"/>
      <c r="BN14" s="914"/>
      <c r="BO14" s="914"/>
      <c r="BP14" s="62"/>
      <c r="BQ14" s="795" t="s">
        <v>173</v>
      </c>
      <c r="BR14" s="788"/>
      <c r="BS14" s="788"/>
      <c r="BT14" s="788"/>
      <c r="BU14" s="789"/>
      <c r="BV14" s="919" t="s">
        <v>403</v>
      </c>
      <c r="BW14" s="920"/>
      <c r="BX14" s="924"/>
      <c r="BY14" s="896"/>
      <c r="BZ14" s="641" t="s">
        <v>404</v>
      </c>
      <c r="CA14" s="694"/>
      <c r="CB14" s="694"/>
      <c r="CC14" s="694"/>
      <c r="CD14" s="694"/>
      <c r="CE14" s="694"/>
      <c r="CF14" s="694"/>
      <c r="CG14" s="694"/>
      <c r="CH14" s="694"/>
      <c r="CI14" s="694"/>
      <c r="CJ14" s="694"/>
      <c r="CK14" s="694"/>
      <c r="CL14" s="694"/>
      <c r="CM14" s="694"/>
      <c r="CN14" s="921"/>
      <c r="CO14" s="583">
        <v>511188</v>
      </c>
      <c r="CP14" s="584"/>
      <c r="CQ14" s="584"/>
      <c r="CR14" s="584"/>
      <c r="CS14" s="584"/>
      <c r="CT14" s="584"/>
      <c r="CU14" s="584"/>
      <c r="CV14" s="584"/>
      <c r="CW14" s="584"/>
      <c r="CX14" s="584"/>
      <c r="CY14" s="584">
        <v>11936</v>
      </c>
      <c r="CZ14" s="584"/>
      <c r="DA14" s="584"/>
      <c r="DB14" s="584"/>
      <c r="DC14" s="584"/>
      <c r="DD14" s="584"/>
      <c r="DE14" s="584"/>
      <c r="DF14" s="584"/>
      <c r="DG14" s="584"/>
      <c r="DH14" s="903"/>
      <c r="DI14" s="4"/>
    </row>
    <row r="15" spans="2:113" ht="13.5" customHeight="1">
      <c r="B15" s="853" t="s">
        <v>172</v>
      </c>
      <c r="C15" s="695"/>
      <c r="D15" s="695"/>
      <c r="E15" s="695"/>
      <c r="F15" s="695"/>
      <c r="G15" s="695"/>
      <c r="H15" s="695"/>
      <c r="I15" s="695"/>
      <c r="J15" s="695"/>
      <c r="K15" s="695"/>
      <c r="L15" s="696"/>
      <c r="M15" s="583">
        <v>636932</v>
      </c>
      <c r="N15" s="584"/>
      <c r="O15" s="584"/>
      <c r="P15" s="584"/>
      <c r="Q15" s="584"/>
      <c r="R15" s="584"/>
      <c r="S15" s="584"/>
      <c r="T15" s="584"/>
      <c r="U15" s="588">
        <v>0.3</v>
      </c>
      <c r="V15" s="588"/>
      <c r="W15" s="588"/>
      <c r="X15" s="588"/>
      <c r="Y15" s="584">
        <v>636932</v>
      </c>
      <c r="Z15" s="584"/>
      <c r="AA15" s="584"/>
      <c r="AB15" s="584"/>
      <c r="AC15" s="584"/>
      <c r="AD15" s="584"/>
      <c r="AE15" s="584"/>
      <c r="AF15" s="584"/>
      <c r="AG15" s="588">
        <v>0.6</v>
      </c>
      <c r="AH15" s="588"/>
      <c r="AI15" s="588"/>
      <c r="AJ15" s="647"/>
      <c r="AK15" s="55"/>
      <c r="AL15" s="54"/>
      <c r="AM15" s="915"/>
      <c r="AN15" s="915"/>
      <c r="AO15" s="915"/>
      <c r="AP15" s="915"/>
      <c r="AQ15" s="915"/>
      <c r="AR15" s="915"/>
      <c r="AS15" s="915"/>
      <c r="AT15" s="915"/>
      <c r="AU15" s="54"/>
      <c r="AV15" s="61"/>
      <c r="AW15" s="55"/>
      <c r="AX15" s="916"/>
      <c r="AY15" s="916"/>
      <c r="AZ15" s="916"/>
      <c r="BA15" s="916"/>
      <c r="BB15" s="916"/>
      <c r="BC15" s="916"/>
      <c r="BD15" s="916"/>
      <c r="BE15" s="61"/>
      <c r="BF15" s="917"/>
      <c r="BG15" s="916"/>
      <c r="BH15" s="916"/>
      <c r="BI15" s="918"/>
      <c r="BJ15" s="55"/>
      <c r="BK15" s="916"/>
      <c r="BL15" s="916"/>
      <c r="BM15" s="916"/>
      <c r="BN15" s="916"/>
      <c r="BO15" s="916"/>
      <c r="BP15" s="61"/>
      <c r="BQ15" s="619" t="s">
        <v>171</v>
      </c>
      <c r="BR15" s="582"/>
      <c r="BS15" s="582"/>
      <c r="BT15" s="582"/>
      <c r="BU15" s="585"/>
      <c r="BV15" s="817" t="s">
        <v>403</v>
      </c>
      <c r="BW15" s="818"/>
      <c r="BX15" s="924"/>
      <c r="BY15" s="896"/>
      <c r="BZ15" s="619" t="s">
        <v>405</v>
      </c>
      <c r="CA15" s="694"/>
      <c r="CB15" s="694"/>
      <c r="CC15" s="694"/>
      <c r="CD15" s="694"/>
      <c r="CE15" s="694"/>
      <c r="CF15" s="694"/>
      <c r="CG15" s="694"/>
      <c r="CH15" s="694"/>
      <c r="CI15" s="694"/>
      <c r="CJ15" s="694"/>
      <c r="CK15" s="694"/>
      <c r="CL15" s="694"/>
      <c r="CM15" s="694"/>
      <c r="CN15" s="921"/>
      <c r="CO15" s="583">
        <v>3532060</v>
      </c>
      <c r="CP15" s="584"/>
      <c r="CQ15" s="584"/>
      <c r="CR15" s="584"/>
      <c r="CS15" s="584"/>
      <c r="CT15" s="584"/>
      <c r="CU15" s="584"/>
      <c r="CV15" s="584"/>
      <c r="CW15" s="584"/>
      <c r="CX15" s="584"/>
      <c r="CY15" s="584">
        <v>1976678</v>
      </c>
      <c r="CZ15" s="584"/>
      <c r="DA15" s="584"/>
      <c r="DB15" s="584"/>
      <c r="DC15" s="584"/>
      <c r="DD15" s="584"/>
      <c r="DE15" s="584"/>
      <c r="DF15" s="584"/>
      <c r="DG15" s="584"/>
      <c r="DH15" s="903"/>
      <c r="DI15" s="4"/>
    </row>
    <row r="16" spans="2:113" ht="13.5" customHeight="1">
      <c r="B16" s="853" t="s">
        <v>779</v>
      </c>
      <c r="C16" s="695"/>
      <c r="D16" s="695"/>
      <c r="E16" s="695"/>
      <c r="F16" s="695"/>
      <c r="G16" s="695"/>
      <c r="H16" s="695"/>
      <c r="I16" s="695"/>
      <c r="J16" s="695"/>
      <c r="K16" s="695"/>
      <c r="L16" s="696"/>
      <c r="M16" s="583" t="s">
        <v>368</v>
      </c>
      <c r="N16" s="584"/>
      <c r="O16" s="584"/>
      <c r="P16" s="584"/>
      <c r="Q16" s="584"/>
      <c r="R16" s="584"/>
      <c r="S16" s="584"/>
      <c r="T16" s="584"/>
      <c r="U16" s="588" t="s">
        <v>368</v>
      </c>
      <c r="V16" s="588"/>
      <c r="W16" s="588"/>
      <c r="X16" s="588"/>
      <c r="Y16" s="584" t="s">
        <v>368</v>
      </c>
      <c r="Z16" s="584"/>
      <c r="AA16" s="584"/>
      <c r="AB16" s="584"/>
      <c r="AC16" s="584"/>
      <c r="AD16" s="584"/>
      <c r="AE16" s="584"/>
      <c r="AF16" s="584"/>
      <c r="AG16" s="588" t="s">
        <v>368</v>
      </c>
      <c r="AH16" s="588"/>
      <c r="AI16" s="588"/>
      <c r="AJ16" s="647"/>
      <c r="AK16" s="619" t="s">
        <v>169</v>
      </c>
      <c r="AL16" s="582"/>
      <c r="AM16" s="582"/>
      <c r="AN16" s="582"/>
      <c r="AO16" s="582"/>
      <c r="AP16" s="582"/>
      <c r="AQ16" s="582"/>
      <c r="AR16" s="582"/>
      <c r="AS16" s="582"/>
      <c r="AT16" s="582"/>
      <c r="AU16" s="582"/>
      <c r="AV16" s="585"/>
      <c r="AW16" s="583">
        <v>80989343</v>
      </c>
      <c r="AX16" s="584"/>
      <c r="AY16" s="584"/>
      <c r="AZ16" s="584"/>
      <c r="BA16" s="584"/>
      <c r="BB16" s="584"/>
      <c r="BC16" s="584"/>
      <c r="BD16" s="584"/>
      <c r="BE16" s="584"/>
      <c r="BF16" s="588">
        <v>90</v>
      </c>
      <c r="BG16" s="588"/>
      <c r="BH16" s="588"/>
      <c r="BI16" s="588"/>
      <c r="BJ16" s="584">
        <v>513304</v>
      </c>
      <c r="BK16" s="821"/>
      <c r="BL16" s="821"/>
      <c r="BM16" s="821"/>
      <c r="BN16" s="821"/>
      <c r="BO16" s="821"/>
      <c r="BP16" s="822"/>
      <c r="BQ16" s="619" t="s">
        <v>168</v>
      </c>
      <c r="BR16" s="582"/>
      <c r="BS16" s="582"/>
      <c r="BT16" s="582"/>
      <c r="BU16" s="585"/>
      <c r="BV16" s="817" t="s">
        <v>403</v>
      </c>
      <c r="BW16" s="818"/>
      <c r="BX16" s="924"/>
      <c r="BY16" s="896"/>
      <c r="BZ16" s="619" t="s">
        <v>406</v>
      </c>
      <c r="CA16" s="684"/>
      <c r="CB16" s="684"/>
      <c r="CC16" s="684"/>
      <c r="CD16" s="684"/>
      <c r="CE16" s="684"/>
      <c r="CF16" s="684"/>
      <c r="CG16" s="684"/>
      <c r="CH16" s="684"/>
      <c r="CI16" s="684"/>
      <c r="CJ16" s="684"/>
      <c r="CK16" s="684"/>
      <c r="CL16" s="684"/>
      <c r="CM16" s="684"/>
      <c r="CN16" s="685"/>
      <c r="CO16" s="583">
        <v>1556065</v>
      </c>
      <c r="CP16" s="584"/>
      <c r="CQ16" s="584"/>
      <c r="CR16" s="584"/>
      <c r="CS16" s="584"/>
      <c r="CT16" s="584"/>
      <c r="CU16" s="584"/>
      <c r="CV16" s="584"/>
      <c r="CW16" s="584"/>
      <c r="CX16" s="584"/>
      <c r="CY16" s="584">
        <v>-2079644</v>
      </c>
      <c r="CZ16" s="584"/>
      <c r="DA16" s="584"/>
      <c r="DB16" s="584"/>
      <c r="DC16" s="584"/>
      <c r="DD16" s="584"/>
      <c r="DE16" s="584"/>
      <c r="DF16" s="584"/>
      <c r="DG16" s="584"/>
      <c r="DH16" s="903"/>
      <c r="DI16" s="4"/>
    </row>
    <row r="17" spans="2:113" ht="13.5" customHeight="1">
      <c r="B17" s="853" t="s">
        <v>780</v>
      </c>
      <c r="C17" s="695"/>
      <c r="D17" s="695"/>
      <c r="E17" s="695"/>
      <c r="F17" s="695"/>
      <c r="G17" s="695"/>
      <c r="H17" s="695"/>
      <c r="I17" s="695"/>
      <c r="J17" s="695"/>
      <c r="K17" s="695"/>
      <c r="L17" s="696"/>
      <c r="M17" s="583" t="s">
        <v>368</v>
      </c>
      <c r="N17" s="584"/>
      <c r="O17" s="584"/>
      <c r="P17" s="584"/>
      <c r="Q17" s="584"/>
      <c r="R17" s="584"/>
      <c r="S17" s="584"/>
      <c r="T17" s="584"/>
      <c r="U17" s="588" t="s">
        <v>368</v>
      </c>
      <c r="V17" s="588"/>
      <c r="W17" s="588"/>
      <c r="X17" s="588"/>
      <c r="Y17" s="584" t="s">
        <v>368</v>
      </c>
      <c r="Z17" s="584"/>
      <c r="AA17" s="584"/>
      <c r="AB17" s="584"/>
      <c r="AC17" s="584"/>
      <c r="AD17" s="584"/>
      <c r="AE17" s="584"/>
      <c r="AF17" s="584"/>
      <c r="AG17" s="588" t="s">
        <v>368</v>
      </c>
      <c r="AH17" s="588"/>
      <c r="AI17" s="588"/>
      <c r="AJ17" s="647"/>
      <c r="AK17" s="49"/>
      <c r="AL17" s="582" t="s">
        <v>166</v>
      </c>
      <c r="AM17" s="582"/>
      <c r="AN17" s="582"/>
      <c r="AO17" s="582"/>
      <c r="AP17" s="582"/>
      <c r="AQ17" s="582"/>
      <c r="AR17" s="582"/>
      <c r="AS17" s="582"/>
      <c r="AT17" s="582"/>
      <c r="AU17" s="582"/>
      <c r="AV17" s="585"/>
      <c r="AW17" s="583">
        <v>80989343</v>
      </c>
      <c r="AX17" s="584"/>
      <c r="AY17" s="584"/>
      <c r="AZ17" s="584"/>
      <c r="BA17" s="584"/>
      <c r="BB17" s="584"/>
      <c r="BC17" s="584"/>
      <c r="BD17" s="584"/>
      <c r="BE17" s="584"/>
      <c r="BF17" s="588">
        <v>90</v>
      </c>
      <c r="BG17" s="588"/>
      <c r="BH17" s="588"/>
      <c r="BI17" s="588"/>
      <c r="BJ17" s="584">
        <v>513304</v>
      </c>
      <c r="BK17" s="821"/>
      <c r="BL17" s="821"/>
      <c r="BM17" s="821"/>
      <c r="BN17" s="821"/>
      <c r="BO17" s="821"/>
      <c r="BP17" s="822"/>
      <c r="BQ17" s="619" t="s">
        <v>165</v>
      </c>
      <c r="BR17" s="582"/>
      <c r="BS17" s="582"/>
      <c r="BT17" s="582"/>
      <c r="BU17" s="585"/>
      <c r="BV17" s="817" t="s">
        <v>403</v>
      </c>
      <c r="BW17" s="818"/>
      <c r="BX17" s="924"/>
      <c r="BY17" s="896"/>
      <c r="BZ17" s="619" t="s">
        <v>39</v>
      </c>
      <c r="CA17" s="684"/>
      <c r="CB17" s="684"/>
      <c r="CC17" s="684"/>
      <c r="CD17" s="684"/>
      <c r="CE17" s="684"/>
      <c r="CF17" s="684"/>
      <c r="CG17" s="684"/>
      <c r="CH17" s="684"/>
      <c r="CI17" s="684"/>
      <c r="CJ17" s="684"/>
      <c r="CK17" s="684"/>
      <c r="CL17" s="684"/>
      <c r="CM17" s="684"/>
      <c r="CN17" s="685"/>
      <c r="CO17" s="583">
        <v>1171</v>
      </c>
      <c r="CP17" s="584"/>
      <c r="CQ17" s="584"/>
      <c r="CR17" s="584"/>
      <c r="CS17" s="584"/>
      <c r="CT17" s="584"/>
      <c r="CU17" s="584"/>
      <c r="CV17" s="584"/>
      <c r="CW17" s="584"/>
      <c r="CX17" s="584"/>
      <c r="CY17" s="584">
        <v>2101209</v>
      </c>
      <c r="CZ17" s="584"/>
      <c r="DA17" s="584"/>
      <c r="DB17" s="584"/>
      <c r="DC17" s="584"/>
      <c r="DD17" s="584"/>
      <c r="DE17" s="584"/>
      <c r="DF17" s="584"/>
      <c r="DG17" s="584"/>
      <c r="DH17" s="903"/>
      <c r="DI17" s="4"/>
    </row>
    <row r="18" spans="2:113" ht="13.5" customHeight="1">
      <c r="B18" s="853" t="s">
        <v>170</v>
      </c>
      <c r="C18" s="695"/>
      <c r="D18" s="695"/>
      <c r="E18" s="695"/>
      <c r="F18" s="695"/>
      <c r="G18" s="695"/>
      <c r="H18" s="695"/>
      <c r="I18" s="695"/>
      <c r="J18" s="695"/>
      <c r="K18" s="695"/>
      <c r="L18" s="696"/>
      <c r="M18" s="583">
        <v>12054150</v>
      </c>
      <c r="N18" s="584"/>
      <c r="O18" s="584"/>
      <c r="P18" s="584"/>
      <c r="Q18" s="584"/>
      <c r="R18" s="584"/>
      <c r="S18" s="584"/>
      <c r="T18" s="584"/>
      <c r="U18" s="588">
        <v>6.2</v>
      </c>
      <c r="V18" s="588"/>
      <c r="W18" s="588"/>
      <c r="X18" s="588"/>
      <c r="Y18" s="584">
        <v>12054150</v>
      </c>
      <c r="Z18" s="584"/>
      <c r="AA18" s="584"/>
      <c r="AB18" s="584"/>
      <c r="AC18" s="584"/>
      <c r="AD18" s="584"/>
      <c r="AE18" s="584"/>
      <c r="AF18" s="584"/>
      <c r="AG18" s="588">
        <v>11.7</v>
      </c>
      <c r="AH18" s="588"/>
      <c r="AI18" s="588"/>
      <c r="AJ18" s="647"/>
      <c r="AK18" s="49"/>
      <c r="AL18" s="6"/>
      <c r="AM18" s="908" t="s">
        <v>7</v>
      </c>
      <c r="AN18" s="908"/>
      <c r="AO18" s="908"/>
      <c r="AP18" s="908"/>
      <c r="AQ18" s="908"/>
      <c r="AR18" s="908"/>
      <c r="AS18" s="908"/>
      <c r="AT18" s="908"/>
      <c r="AU18" s="908"/>
      <c r="AV18" s="909"/>
      <c r="AW18" s="583">
        <v>41504450</v>
      </c>
      <c r="AX18" s="584"/>
      <c r="AY18" s="584"/>
      <c r="AZ18" s="584"/>
      <c r="BA18" s="584"/>
      <c r="BB18" s="584"/>
      <c r="BC18" s="584"/>
      <c r="BD18" s="584"/>
      <c r="BE18" s="584"/>
      <c r="BF18" s="588">
        <v>46.1</v>
      </c>
      <c r="BG18" s="588"/>
      <c r="BH18" s="588"/>
      <c r="BI18" s="588"/>
      <c r="BJ18" s="584">
        <v>513304</v>
      </c>
      <c r="BK18" s="821"/>
      <c r="BL18" s="821"/>
      <c r="BM18" s="821"/>
      <c r="BN18" s="821"/>
      <c r="BO18" s="821"/>
      <c r="BP18" s="822"/>
      <c r="BQ18" s="619" t="s">
        <v>163</v>
      </c>
      <c r="BR18" s="582"/>
      <c r="BS18" s="582"/>
      <c r="BT18" s="582"/>
      <c r="BU18" s="585"/>
      <c r="BV18" s="817" t="s">
        <v>403</v>
      </c>
      <c r="BW18" s="818"/>
      <c r="BX18" s="924"/>
      <c r="BY18" s="896"/>
      <c r="BZ18" s="619" t="s">
        <v>407</v>
      </c>
      <c r="CA18" s="684"/>
      <c r="CB18" s="684"/>
      <c r="CC18" s="684"/>
      <c r="CD18" s="684"/>
      <c r="CE18" s="684"/>
      <c r="CF18" s="684"/>
      <c r="CG18" s="684"/>
      <c r="CH18" s="684"/>
      <c r="CI18" s="684"/>
      <c r="CJ18" s="684"/>
      <c r="CK18" s="684"/>
      <c r="CL18" s="684"/>
      <c r="CM18" s="684"/>
      <c r="CN18" s="685"/>
      <c r="CO18" s="583" t="s">
        <v>368</v>
      </c>
      <c r="CP18" s="584"/>
      <c r="CQ18" s="584"/>
      <c r="CR18" s="584"/>
      <c r="CS18" s="584"/>
      <c r="CT18" s="584"/>
      <c r="CU18" s="584"/>
      <c r="CV18" s="584"/>
      <c r="CW18" s="584"/>
      <c r="CX18" s="584"/>
      <c r="CY18" s="584" t="s">
        <v>368</v>
      </c>
      <c r="CZ18" s="584"/>
      <c r="DA18" s="584"/>
      <c r="DB18" s="584"/>
      <c r="DC18" s="584"/>
      <c r="DD18" s="584"/>
      <c r="DE18" s="584"/>
      <c r="DF18" s="584"/>
      <c r="DG18" s="584"/>
      <c r="DH18" s="903"/>
      <c r="DI18" s="4"/>
    </row>
    <row r="19" spans="2:113" ht="13.5" customHeight="1">
      <c r="B19" s="853" t="s">
        <v>167</v>
      </c>
      <c r="C19" s="695"/>
      <c r="D19" s="695"/>
      <c r="E19" s="695"/>
      <c r="F19" s="695"/>
      <c r="G19" s="695"/>
      <c r="H19" s="695"/>
      <c r="I19" s="695"/>
      <c r="J19" s="695"/>
      <c r="K19" s="695"/>
      <c r="L19" s="696"/>
      <c r="M19" s="583">
        <v>94580</v>
      </c>
      <c r="N19" s="584"/>
      <c r="O19" s="584"/>
      <c r="P19" s="584"/>
      <c r="Q19" s="584"/>
      <c r="R19" s="584"/>
      <c r="S19" s="584"/>
      <c r="T19" s="584"/>
      <c r="U19" s="588">
        <v>0</v>
      </c>
      <c r="V19" s="588"/>
      <c r="W19" s="588"/>
      <c r="X19" s="588"/>
      <c r="Y19" s="584">
        <v>94580</v>
      </c>
      <c r="Z19" s="584"/>
      <c r="AA19" s="584"/>
      <c r="AB19" s="584"/>
      <c r="AC19" s="584"/>
      <c r="AD19" s="584"/>
      <c r="AE19" s="584"/>
      <c r="AF19" s="584"/>
      <c r="AG19" s="588">
        <v>0.1</v>
      </c>
      <c r="AH19" s="588"/>
      <c r="AI19" s="588"/>
      <c r="AJ19" s="647"/>
      <c r="AK19" s="911" t="s">
        <v>116</v>
      </c>
      <c r="AL19" s="60"/>
      <c r="AM19" s="59"/>
      <c r="AN19" s="894" t="s">
        <v>161</v>
      </c>
      <c r="AO19" s="894"/>
      <c r="AP19" s="894"/>
      <c r="AQ19" s="894"/>
      <c r="AR19" s="894"/>
      <c r="AS19" s="894"/>
      <c r="AT19" s="894"/>
      <c r="AU19" s="894"/>
      <c r="AV19" s="895"/>
      <c r="AW19" s="741">
        <v>948104</v>
      </c>
      <c r="AX19" s="742"/>
      <c r="AY19" s="742"/>
      <c r="AZ19" s="742"/>
      <c r="BA19" s="742"/>
      <c r="BB19" s="742"/>
      <c r="BC19" s="742"/>
      <c r="BD19" s="742"/>
      <c r="BE19" s="742"/>
      <c r="BF19" s="743">
        <v>1.1000000000000001</v>
      </c>
      <c r="BG19" s="743"/>
      <c r="BH19" s="743"/>
      <c r="BI19" s="743"/>
      <c r="BJ19" s="742" t="s">
        <v>368</v>
      </c>
      <c r="BK19" s="831"/>
      <c r="BL19" s="831"/>
      <c r="BM19" s="831"/>
      <c r="BN19" s="831"/>
      <c r="BO19" s="831"/>
      <c r="BP19" s="832"/>
      <c r="BQ19" s="619" t="s">
        <v>160</v>
      </c>
      <c r="BR19" s="582"/>
      <c r="BS19" s="582"/>
      <c r="BT19" s="582"/>
      <c r="BU19" s="585"/>
      <c r="BV19" s="817" t="s">
        <v>403</v>
      </c>
      <c r="BW19" s="818"/>
      <c r="BX19" s="924"/>
      <c r="BY19" s="896"/>
      <c r="BZ19" s="619" t="s">
        <v>408</v>
      </c>
      <c r="CA19" s="684"/>
      <c r="CB19" s="684"/>
      <c r="CC19" s="684"/>
      <c r="CD19" s="684"/>
      <c r="CE19" s="684"/>
      <c r="CF19" s="684"/>
      <c r="CG19" s="684"/>
      <c r="CH19" s="684"/>
      <c r="CI19" s="684"/>
      <c r="CJ19" s="684"/>
      <c r="CK19" s="684"/>
      <c r="CL19" s="684"/>
      <c r="CM19" s="684"/>
      <c r="CN19" s="685"/>
      <c r="CO19" s="583">
        <v>1000000</v>
      </c>
      <c r="CP19" s="584"/>
      <c r="CQ19" s="584"/>
      <c r="CR19" s="584"/>
      <c r="CS19" s="584"/>
      <c r="CT19" s="584"/>
      <c r="CU19" s="584"/>
      <c r="CV19" s="584"/>
      <c r="CW19" s="584"/>
      <c r="CX19" s="584"/>
      <c r="CY19" s="584" t="s">
        <v>368</v>
      </c>
      <c r="CZ19" s="584"/>
      <c r="DA19" s="584"/>
      <c r="DB19" s="584"/>
      <c r="DC19" s="584"/>
      <c r="DD19" s="584"/>
      <c r="DE19" s="584"/>
      <c r="DF19" s="584"/>
      <c r="DG19" s="584"/>
      <c r="DH19" s="903"/>
      <c r="DI19" s="4"/>
    </row>
    <row r="20" spans="2:113" ht="13.5" customHeight="1">
      <c r="B20" s="853" t="s">
        <v>164</v>
      </c>
      <c r="C20" s="695"/>
      <c r="D20" s="695"/>
      <c r="E20" s="695"/>
      <c r="F20" s="695"/>
      <c r="G20" s="695"/>
      <c r="H20" s="695"/>
      <c r="I20" s="695"/>
      <c r="J20" s="695"/>
      <c r="K20" s="695"/>
      <c r="L20" s="696"/>
      <c r="M20" s="583" t="s">
        <v>368</v>
      </c>
      <c r="N20" s="584"/>
      <c r="O20" s="584"/>
      <c r="P20" s="584"/>
      <c r="Q20" s="584"/>
      <c r="R20" s="584"/>
      <c r="S20" s="584"/>
      <c r="T20" s="584"/>
      <c r="U20" s="588" t="s">
        <v>368</v>
      </c>
      <c r="V20" s="588"/>
      <c r="W20" s="588"/>
      <c r="X20" s="588"/>
      <c r="Y20" s="584" t="s">
        <v>368</v>
      </c>
      <c r="Z20" s="584"/>
      <c r="AA20" s="584"/>
      <c r="AB20" s="584"/>
      <c r="AC20" s="584"/>
      <c r="AD20" s="584"/>
      <c r="AE20" s="584"/>
      <c r="AF20" s="584"/>
      <c r="AG20" s="588" t="s">
        <v>368</v>
      </c>
      <c r="AH20" s="588"/>
      <c r="AI20" s="588"/>
      <c r="AJ20" s="647"/>
      <c r="AK20" s="912"/>
      <c r="AL20" s="58"/>
      <c r="AM20" s="6"/>
      <c r="AN20" s="582" t="s">
        <v>158</v>
      </c>
      <c r="AO20" s="582"/>
      <c r="AP20" s="582"/>
      <c r="AQ20" s="582"/>
      <c r="AR20" s="582"/>
      <c r="AS20" s="582"/>
      <c r="AT20" s="582"/>
      <c r="AU20" s="582"/>
      <c r="AV20" s="585"/>
      <c r="AW20" s="583">
        <v>35159745</v>
      </c>
      <c r="AX20" s="584"/>
      <c r="AY20" s="584"/>
      <c r="AZ20" s="584"/>
      <c r="BA20" s="584"/>
      <c r="BB20" s="584"/>
      <c r="BC20" s="584"/>
      <c r="BD20" s="584"/>
      <c r="BE20" s="584"/>
      <c r="BF20" s="588">
        <v>39.1</v>
      </c>
      <c r="BG20" s="588"/>
      <c r="BH20" s="588"/>
      <c r="BI20" s="588"/>
      <c r="BJ20" s="584" t="s">
        <v>368</v>
      </c>
      <c r="BK20" s="821"/>
      <c r="BL20" s="821"/>
      <c r="BM20" s="821"/>
      <c r="BN20" s="821"/>
      <c r="BO20" s="821"/>
      <c r="BP20" s="822"/>
      <c r="BQ20" s="619" t="s">
        <v>157</v>
      </c>
      <c r="BR20" s="582"/>
      <c r="BS20" s="582"/>
      <c r="BT20" s="582"/>
      <c r="BU20" s="585"/>
      <c r="BV20" s="817" t="s">
        <v>403</v>
      </c>
      <c r="BW20" s="818"/>
      <c r="BX20" s="897"/>
      <c r="BY20" s="898"/>
      <c r="BZ20" s="697" t="s">
        <v>410</v>
      </c>
      <c r="CA20" s="901"/>
      <c r="CB20" s="901"/>
      <c r="CC20" s="901"/>
      <c r="CD20" s="901"/>
      <c r="CE20" s="901"/>
      <c r="CF20" s="901"/>
      <c r="CG20" s="901"/>
      <c r="CH20" s="901"/>
      <c r="CI20" s="901"/>
      <c r="CJ20" s="901"/>
      <c r="CK20" s="901"/>
      <c r="CL20" s="901"/>
      <c r="CM20" s="901"/>
      <c r="CN20" s="902"/>
      <c r="CO20" s="583">
        <v>557236</v>
      </c>
      <c r="CP20" s="584"/>
      <c r="CQ20" s="584"/>
      <c r="CR20" s="584"/>
      <c r="CS20" s="584"/>
      <c r="CT20" s="584"/>
      <c r="CU20" s="584"/>
      <c r="CV20" s="584"/>
      <c r="CW20" s="584"/>
      <c r="CX20" s="584"/>
      <c r="CY20" s="584">
        <v>21565</v>
      </c>
      <c r="CZ20" s="584"/>
      <c r="DA20" s="584"/>
      <c r="DB20" s="584"/>
      <c r="DC20" s="584"/>
      <c r="DD20" s="584"/>
      <c r="DE20" s="584"/>
      <c r="DF20" s="584"/>
      <c r="DG20" s="584"/>
      <c r="DH20" s="903"/>
      <c r="DI20" s="4"/>
    </row>
    <row r="21" spans="2:113" ht="13.5" customHeight="1">
      <c r="B21" s="853" t="s">
        <v>162</v>
      </c>
      <c r="C21" s="695"/>
      <c r="D21" s="695"/>
      <c r="E21" s="695"/>
      <c r="F21" s="695"/>
      <c r="G21" s="695"/>
      <c r="H21" s="695"/>
      <c r="I21" s="695"/>
      <c r="J21" s="695"/>
      <c r="K21" s="695"/>
      <c r="L21" s="696"/>
      <c r="M21" s="583">
        <v>558015</v>
      </c>
      <c r="N21" s="584"/>
      <c r="O21" s="584"/>
      <c r="P21" s="584"/>
      <c r="Q21" s="584"/>
      <c r="R21" s="584"/>
      <c r="S21" s="584"/>
      <c r="T21" s="584"/>
      <c r="U21" s="588">
        <v>0.3</v>
      </c>
      <c r="V21" s="588"/>
      <c r="W21" s="588"/>
      <c r="X21" s="588"/>
      <c r="Y21" s="584">
        <v>558015</v>
      </c>
      <c r="Z21" s="584"/>
      <c r="AA21" s="584"/>
      <c r="AB21" s="584"/>
      <c r="AC21" s="584"/>
      <c r="AD21" s="584"/>
      <c r="AE21" s="584"/>
      <c r="AF21" s="584"/>
      <c r="AG21" s="588">
        <v>0.5</v>
      </c>
      <c r="AH21" s="588"/>
      <c r="AI21" s="588"/>
      <c r="AJ21" s="647"/>
      <c r="AK21" s="912"/>
      <c r="AL21" s="58"/>
      <c r="AM21" s="6"/>
      <c r="AN21" s="582" t="s">
        <v>155</v>
      </c>
      <c r="AO21" s="582"/>
      <c r="AP21" s="582"/>
      <c r="AQ21" s="582"/>
      <c r="AR21" s="582"/>
      <c r="AS21" s="582"/>
      <c r="AT21" s="582"/>
      <c r="AU21" s="582"/>
      <c r="AV21" s="585"/>
      <c r="AW21" s="583">
        <v>1453280</v>
      </c>
      <c r="AX21" s="584"/>
      <c r="AY21" s="584"/>
      <c r="AZ21" s="584"/>
      <c r="BA21" s="584"/>
      <c r="BB21" s="584"/>
      <c r="BC21" s="584"/>
      <c r="BD21" s="584"/>
      <c r="BE21" s="584"/>
      <c r="BF21" s="588">
        <v>1.6</v>
      </c>
      <c r="BG21" s="588"/>
      <c r="BH21" s="588"/>
      <c r="BI21" s="588"/>
      <c r="BJ21" s="584" t="s">
        <v>368</v>
      </c>
      <c r="BK21" s="821"/>
      <c r="BL21" s="821"/>
      <c r="BM21" s="821"/>
      <c r="BN21" s="821"/>
      <c r="BO21" s="821"/>
      <c r="BP21" s="822"/>
      <c r="BQ21" s="619" t="s">
        <v>154</v>
      </c>
      <c r="BR21" s="582"/>
      <c r="BS21" s="582"/>
      <c r="BT21" s="582"/>
      <c r="BU21" s="585"/>
      <c r="BV21" s="817" t="s">
        <v>403</v>
      </c>
      <c r="BW21" s="818"/>
      <c r="BX21" s="26"/>
      <c r="BY21" s="28"/>
      <c r="BZ21" s="28"/>
      <c r="CA21" s="788" t="s">
        <v>153</v>
      </c>
      <c r="CB21" s="788"/>
      <c r="CC21" s="788"/>
      <c r="CD21" s="788"/>
      <c r="CE21" s="788"/>
      <c r="CF21" s="788"/>
      <c r="CG21" s="788"/>
      <c r="CH21" s="788"/>
      <c r="CI21" s="788"/>
      <c r="CJ21" s="788"/>
      <c r="CK21" s="788"/>
      <c r="CL21" s="27"/>
      <c r="CM21" s="27"/>
      <c r="CN21" s="25"/>
      <c r="CO21" s="910" t="s">
        <v>152</v>
      </c>
      <c r="CP21" s="632"/>
      <c r="CQ21" s="632"/>
      <c r="CR21" s="632"/>
      <c r="CS21" s="632"/>
      <c r="CT21" s="893" t="s">
        <v>411</v>
      </c>
      <c r="CU21" s="788"/>
      <c r="CV21" s="788"/>
      <c r="CW21" s="788"/>
      <c r="CX21" s="788"/>
      <c r="CY21" s="796"/>
      <c r="CZ21" s="893" t="s">
        <v>412</v>
      </c>
      <c r="DA21" s="745"/>
      <c r="DB21" s="745"/>
      <c r="DC21" s="745"/>
      <c r="DD21" s="745"/>
      <c r="DE21" s="745"/>
      <c r="DF21" s="745"/>
      <c r="DG21" s="745"/>
      <c r="DH21" s="904"/>
      <c r="DI21" s="4"/>
    </row>
    <row r="22" spans="2:113" ht="13.5" customHeight="1">
      <c r="B22" s="659" t="s">
        <v>159</v>
      </c>
      <c r="C22" s="582"/>
      <c r="D22" s="582"/>
      <c r="E22" s="582"/>
      <c r="F22" s="582"/>
      <c r="G22" s="582"/>
      <c r="H22" s="582"/>
      <c r="I22" s="582"/>
      <c r="J22" s="582"/>
      <c r="K22" s="582"/>
      <c r="L22" s="585"/>
      <c r="M22" s="583" t="s">
        <v>368</v>
      </c>
      <c r="N22" s="584"/>
      <c r="O22" s="584"/>
      <c r="P22" s="584"/>
      <c r="Q22" s="584"/>
      <c r="R22" s="584"/>
      <c r="S22" s="584"/>
      <c r="T22" s="584"/>
      <c r="U22" s="588" t="s">
        <v>368</v>
      </c>
      <c r="V22" s="588"/>
      <c r="W22" s="588"/>
      <c r="X22" s="588"/>
      <c r="Y22" s="584" t="s">
        <v>368</v>
      </c>
      <c r="Z22" s="584"/>
      <c r="AA22" s="584"/>
      <c r="AB22" s="584"/>
      <c r="AC22" s="584"/>
      <c r="AD22" s="584"/>
      <c r="AE22" s="584"/>
      <c r="AF22" s="584"/>
      <c r="AG22" s="588" t="s">
        <v>368</v>
      </c>
      <c r="AH22" s="588"/>
      <c r="AI22" s="588"/>
      <c r="AJ22" s="647"/>
      <c r="AK22" s="913"/>
      <c r="AL22" s="57"/>
      <c r="AM22" s="56"/>
      <c r="AN22" s="908" t="s">
        <v>150</v>
      </c>
      <c r="AO22" s="908"/>
      <c r="AP22" s="908"/>
      <c r="AQ22" s="908"/>
      <c r="AR22" s="908"/>
      <c r="AS22" s="908"/>
      <c r="AT22" s="908"/>
      <c r="AU22" s="908"/>
      <c r="AV22" s="909"/>
      <c r="AW22" s="733">
        <v>3943321</v>
      </c>
      <c r="AX22" s="734"/>
      <c r="AY22" s="734"/>
      <c r="AZ22" s="734"/>
      <c r="BA22" s="734"/>
      <c r="BB22" s="734"/>
      <c r="BC22" s="734"/>
      <c r="BD22" s="734"/>
      <c r="BE22" s="734"/>
      <c r="BF22" s="735">
        <v>4.4000000000000004</v>
      </c>
      <c r="BG22" s="735"/>
      <c r="BH22" s="735"/>
      <c r="BI22" s="735"/>
      <c r="BJ22" s="734">
        <v>513304</v>
      </c>
      <c r="BK22" s="833"/>
      <c r="BL22" s="833"/>
      <c r="BM22" s="833"/>
      <c r="BN22" s="833"/>
      <c r="BO22" s="833"/>
      <c r="BP22" s="834"/>
      <c r="BQ22" s="619" t="s">
        <v>149</v>
      </c>
      <c r="BR22" s="582"/>
      <c r="BS22" s="582"/>
      <c r="BT22" s="582"/>
      <c r="BU22" s="585"/>
      <c r="BV22" s="817" t="s">
        <v>403</v>
      </c>
      <c r="BW22" s="818"/>
      <c r="BX22" s="55"/>
      <c r="BY22" s="54"/>
      <c r="BZ22" s="36"/>
      <c r="CA22" s="806"/>
      <c r="CB22" s="806"/>
      <c r="CC22" s="806"/>
      <c r="CD22" s="806"/>
      <c r="CE22" s="806"/>
      <c r="CF22" s="806"/>
      <c r="CG22" s="806"/>
      <c r="CH22" s="806"/>
      <c r="CI22" s="806"/>
      <c r="CJ22" s="806"/>
      <c r="CK22" s="806"/>
      <c r="CL22" s="36"/>
      <c r="CM22" s="36"/>
      <c r="CN22" s="53"/>
      <c r="CO22" s="661"/>
      <c r="CP22" s="662"/>
      <c r="CQ22" s="662"/>
      <c r="CR22" s="662"/>
      <c r="CS22" s="662"/>
      <c r="CT22" s="855"/>
      <c r="CU22" s="806"/>
      <c r="CV22" s="806"/>
      <c r="CW22" s="806"/>
      <c r="CX22" s="806"/>
      <c r="CY22" s="856"/>
      <c r="CZ22" s="905"/>
      <c r="DA22" s="906"/>
      <c r="DB22" s="906"/>
      <c r="DC22" s="906"/>
      <c r="DD22" s="906"/>
      <c r="DE22" s="906"/>
      <c r="DF22" s="906"/>
      <c r="DG22" s="906"/>
      <c r="DH22" s="907"/>
      <c r="DI22" s="4"/>
    </row>
    <row r="23" spans="2:113" ht="13.5" customHeight="1">
      <c r="B23" s="659" t="s">
        <v>156</v>
      </c>
      <c r="C23" s="582"/>
      <c r="D23" s="582"/>
      <c r="E23" s="582"/>
      <c r="F23" s="582"/>
      <c r="G23" s="582"/>
      <c r="H23" s="582"/>
      <c r="I23" s="582"/>
      <c r="J23" s="582"/>
      <c r="K23" s="582"/>
      <c r="L23" s="585"/>
      <c r="M23" s="583">
        <v>424285</v>
      </c>
      <c r="N23" s="584"/>
      <c r="O23" s="584"/>
      <c r="P23" s="584"/>
      <c r="Q23" s="584"/>
      <c r="R23" s="584"/>
      <c r="S23" s="584"/>
      <c r="T23" s="584"/>
      <c r="U23" s="588">
        <v>0.2</v>
      </c>
      <c r="V23" s="588"/>
      <c r="W23" s="588"/>
      <c r="X23" s="588"/>
      <c r="Y23" s="584">
        <v>424285</v>
      </c>
      <c r="Z23" s="584"/>
      <c r="AA23" s="584"/>
      <c r="AB23" s="584"/>
      <c r="AC23" s="584"/>
      <c r="AD23" s="584"/>
      <c r="AE23" s="584"/>
      <c r="AF23" s="584"/>
      <c r="AG23" s="588">
        <v>0.4</v>
      </c>
      <c r="AH23" s="588"/>
      <c r="AI23" s="588"/>
      <c r="AJ23" s="647"/>
      <c r="AK23" s="46"/>
      <c r="AL23" s="4"/>
      <c r="AM23" s="894" t="s">
        <v>147</v>
      </c>
      <c r="AN23" s="894"/>
      <c r="AO23" s="894"/>
      <c r="AP23" s="894"/>
      <c r="AQ23" s="894"/>
      <c r="AR23" s="894"/>
      <c r="AS23" s="894"/>
      <c r="AT23" s="894"/>
      <c r="AU23" s="894"/>
      <c r="AV23" s="895"/>
      <c r="AW23" s="741">
        <v>35573767</v>
      </c>
      <c r="AX23" s="742"/>
      <c r="AY23" s="742"/>
      <c r="AZ23" s="742"/>
      <c r="BA23" s="742"/>
      <c r="BB23" s="742"/>
      <c r="BC23" s="742"/>
      <c r="BD23" s="742"/>
      <c r="BE23" s="742"/>
      <c r="BF23" s="743">
        <v>39.5</v>
      </c>
      <c r="BG23" s="743"/>
      <c r="BH23" s="743"/>
      <c r="BI23" s="743"/>
      <c r="BJ23" s="742" t="s">
        <v>368</v>
      </c>
      <c r="BK23" s="831"/>
      <c r="BL23" s="831"/>
      <c r="BM23" s="831"/>
      <c r="BN23" s="831"/>
      <c r="BO23" s="831"/>
      <c r="BP23" s="832"/>
      <c r="BQ23" s="835" t="s">
        <v>146</v>
      </c>
      <c r="BR23" s="695"/>
      <c r="BS23" s="695"/>
      <c r="BT23" s="695"/>
      <c r="BU23" s="696"/>
      <c r="BV23" s="817" t="s">
        <v>403</v>
      </c>
      <c r="BW23" s="818"/>
      <c r="BX23" s="720" t="s">
        <v>145</v>
      </c>
      <c r="BY23" s="896"/>
      <c r="BZ23" s="641" t="s">
        <v>144</v>
      </c>
      <c r="CA23" s="642"/>
      <c r="CB23" s="642"/>
      <c r="CC23" s="642"/>
      <c r="CD23" s="642"/>
      <c r="CE23" s="642"/>
      <c r="CF23" s="642"/>
      <c r="CG23" s="642"/>
      <c r="CH23" s="642"/>
      <c r="CI23" s="642"/>
      <c r="CJ23" s="642"/>
      <c r="CK23" s="642"/>
      <c r="CL23" s="642"/>
      <c r="CM23" s="642"/>
      <c r="CN23" s="643"/>
      <c r="CO23" s="899">
        <v>2624</v>
      </c>
      <c r="CP23" s="900"/>
      <c r="CQ23" s="900"/>
      <c r="CR23" s="900"/>
      <c r="CS23" s="900"/>
      <c r="CT23" s="888">
        <f>CO23*CZ23</f>
        <v>8381056</v>
      </c>
      <c r="CU23" s="888"/>
      <c r="CV23" s="888"/>
      <c r="CW23" s="888"/>
      <c r="CX23" s="888"/>
      <c r="CY23" s="888"/>
      <c r="CZ23" s="888">
        <v>3194</v>
      </c>
      <c r="DA23" s="888"/>
      <c r="DB23" s="888"/>
      <c r="DC23" s="888"/>
      <c r="DD23" s="888"/>
      <c r="DE23" s="888"/>
      <c r="DF23" s="888"/>
      <c r="DG23" s="888"/>
      <c r="DH23" s="889"/>
      <c r="DI23" s="4"/>
    </row>
    <row r="24" spans="2:113" ht="13.5" customHeight="1">
      <c r="B24" s="659" t="s">
        <v>151</v>
      </c>
      <c r="C24" s="582"/>
      <c r="D24" s="582"/>
      <c r="E24" s="582"/>
      <c r="F24" s="582"/>
      <c r="G24" s="582"/>
      <c r="H24" s="582"/>
      <c r="I24" s="582"/>
      <c r="J24" s="582"/>
      <c r="K24" s="582"/>
      <c r="L24" s="585"/>
      <c r="M24" s="583">
        <v>4277034</v>
      </c>
      <c r="N24" s="584"/>
      <c r="O24" s="584"/>
      <c r="P24" s="584"/>
      <c r="Q24" s="584"/>
      <c r="R24" s="584"/>
      <c r="S24" s="584"/>
      <c r="T24" s="584"/>
      <c r="U24" s="588">
        <v>2.2000000000000002</v>
      </c>
      <c r="V24" s="588"/>
      <c r="W24" s="588"/>
      <c r="X24" s="588"/>
      <c r="Y24" s="584">
        <v>3960811</v>
      </c>
      <c r="Z24" s="584"/>
      <c r="AA24" s="584"/>
      <c r="AB24" s="584"/>
      <c r="AC24" s="584"/>
      <c r="AD24" s="584"/>
      <c r="AE24" s="584"/>
      <c r="AF24" s="584"/>
      <c r="AG24" s="588">
        <v>3.8</v>
      </c>
      <c r="AH24" s="588"/>
      <c r="AI24" s="588"/>
      <c r="AJ24" s="647"/>
      <c r="AK24" s="46"/>
      <c r="AL24" s="4"/>
      <c r="AM24" s="4"/>
      <c r="AN24" s="582" t="s">
        <v>142</v>
      </c>
      <c r="AO24" s="582"/>
      <c r="AP24" s="582"/>
      <c r="AQ24" s="582"/>
      <c r="AR24" s="582"/>
      <c r="AS24" s="582"/>
      <c r="AT24" s="582"/>
      <c r="AU24" s="582"/>
      <c r="AV24" s="585"/>
      <c r="AW24" s="583">
        <v>34690209</v>
      </c>
      <c r="AX24" s="584"/>
      <c r="AY24" s="584"/>
      <c r="AZ24" s="584"/>
      <c r="BA24" s="584"/>
      <c r="BB24" s="584"/>
      <c r="BC24" s="584"/>
      <c r="BD24" s="584"/>
      <c r="BE24" s="584"/>
      <c r="BF24" s="588">
        <v>38.6</v>
      </c>
      <c r="BG24" s="588"/>
      <c r="BH24" s="588"/>
      <c r="BI24" s="588"/>
      <c r="BJ24" s="584" t="s">
        <v>368</v>
      </c>
      <c r="BK24" s="821"/>
      <c r="BL24" s="821"/>
      <c r="BM24" s="821"/>
      <c r="BN24" s="821"/>
      <c r="BO24" s="821"/>
      <c r="BP24" s="822"/>
      <c r="BQ24" s="890" t="s">
        <v>141</v>
      </c>
      <c r="BR24" s="891"/>
      <c r="BS24" s="891"/>
      <c r="BT24" s="891"/>
      <c r="BU24" s="892"/>
      <c r="BV24" s="817" t="s">
        <v>409</v>
      </c>
      <c r="BW24" s="818"/>
      <c r="BX24" s="720"/>
      <c r="BY24" s="896"/>
      <c r="BZ24" s="52"/>
      <c r="CA24" s="582" t="s">
        <v>140</v>
      </c>
      <c r="CB24" s="582"/>
      <c r="CC24" s="582"/>
      <c r="CD24" s="582"/>
      <c r="CE24" s="582"/>
      <c r="CF24" s="582"/>
      <c r="CG24" s="582"/>
      <c r="CH24" s="582"/>
      <c r="CI24" s="582"/>
      <c r="CJ24" s="582"/>
      <c r="CK24" s="582"/>
      <c r="CL24" s="582"/>
      <c r="CM24" s="582"/>
      <c r="CN24" s="585"/>
      <c r="CO24" s="583" t="s">
        <v>368</v>
      </c>
      <c r="CP24" s="584"/>
      <c r="CQ24" s="584"/>
      <c r="CR24" s="584"/>
      <c r="CS24" s="584"/>
      <c r="CT24" s="752" t="s">
        <v>368</v>
      </c>
      <c r="CU24" s="752"/>
      <c r="CV24" s="752"/>
      <c r="CW24" s="752"/>
      <c r="CX24" s="752"/>
      <c r="CY24" s="752"/>
      <c r="CZ24" s="752" t="s">
        <v>368</v>
      </c>
      <c r="DA24" s="752"/>
      <c r="DB24" s="752"/>
      <c r="DC24" s="752"/>
      <c r="DD24" s="752"/>
      <c r="DE24" s="752"/>
      <c r="DF24" s="752"/>
      <c r="DG24" s="752"/>
      <c r="DH24" s="754"/>
      <c r="DI24" s="4"/>
    </row>
    <row r="25" spans="2:113" ht="13.5" customHeight="1">
      <c r="B25" s="878" t="s">
        <v>116</v>
      </c>
      <c r="C25" s="885" t="s">
        <v>148</v>
      </c>
      <c r="D25" s="886"/>
      <c r="E25" s="886"/>
      <c r="F25" s="886"/>
      <c r="G25" s="886"/>
      <c r="H25" s="886"/>
      <c r="I25" s="886"/>
      <c r="J25" s="886"/>
      <c r="K25" s="886"/>
      <c r="L25" s="887"/>
      <c r="M25" s="741">
        <v>3960811</v>
      </c>
      <c r="N25" s="742"/>
      <c r="O25" s="742"/>
      <c r="P25" s="742"/>
      <c r="Q25" s="742"/>
      <c r="R25" s="742"/>
      <c r="S25" s="742"/>
      <c r="T25" s="742"/>
      <c r="U25" s="743">
        <v>2</v>
      </c>
      <c r="V25" s="743"/>
      <c r="W25" s="743"/>
      <c r="X25" s="743"/>
      <c r="Y25" s="742">
        <v>3960811</v>
      </c>
      <c r="Z25" s="742"/>
      <c r="AA25" s="742"/>
      <c r="AB25" s="742"/>
      <c r="AC25" s="742"/>
      <c r="AD25" s="742"/>
      <c r="AE25" s="742"/>
      <c r="AF25" s="742"/>
      <c r="AG25" s="743">
        <v>3.8</v>
      </c>
      <c r="AH25" s="743"/>
      <c r="AI25" s="743"/>
      <c r="AJ25" s="781"/>
      <c r="AK25" s="46"/>
      <c r="AL25" s="4"/>
      <c r="AM25" s="582" t="s">
        <v>138</v>
      </c>
      <c r="AN25" s="582"/>
      <c r="AO25" s="582"/>
      <c r="AP25" s="582"/>
      <c r="AQ25" s="582"/>
      <c r="AR25" s="582"/>
      <c r="AS25" s="582"/>
      <c r="AT25" s="582"/>
      <c r="AU25" s="582"/>
      <c r="AV25" s="585"/>
      <c r="AW25" s="583">
        <v>687705</v>
      </c>
      <c r="AX25" s="584"/>
      <c r="AY25" s="584"/>
      <c r="AZ25" s="584"/>
      <c r="BA25" s="584"/>
      <c r="BB25" s="584"/>
      <c r="BC25" s="584"/>
      <c r="BD25" s="584"/>
      <c r="BE25" s="584"/>
      <c r="BF25" s="588">
        <v>0.8</v>
      </c>
      <c r="BG25" s="588"/>
      <c r="BH25" s="588"/>
      <c r="BI25" s="588"/>
      <c r="BJ25" s="584" t="s">
        <v>368</v>
      </c>
      <c r="BK25" s="821"/>
      <c r="BL25" s="821"/>
      <c r="BM25" s="821"/>
      <c r="BN25" s="821"/>
      <c r="BO25" s="821"/>
      <c r="BP25" s="822"/>
      <c r="BQ25" s="619" t="s">
        <v>137</v>
      </c>
      <c r="BR25" s="582"/>
      <c r="BS25" s="582"/>
      <c r="BT25" s="582"/>
      <c r="BU25" s="585"/>
      <c r="BV25" s="817" t="s">
        <v>403</v>
      </c>
      <c r="BW25" s="818"/>
      <c r="BX25" s="720"/>
      <c r="BY25" s="896"/>
      <c r="BZ25" s="51"/>
      <c r="CA25" s="582" t="s">
        <v>136</v>
      </c>
      <c r="CB25" s="582"/>
      <c r="CC25" s="582"/>
      <c r="CD25" s="582"/>
      <c r="CE25" s="582"/>
      <c r="CF25" s="582"/>
      <c r="CG25" s="582"/>
      <c r="CH25" s="582"/>
      <c r="CI25" s="582"/>
      <c r="CJ25" s="582"/>
      <c r="CK25" s="582"/>
      <c r="CL25" s="582"/>
      <c r="CM25" s="582"/>
      <c r="CN25" s="585"/>
      <c r="CO25" s="583">
        <v>357</v>
      </c>
      <c r="CP25" s="584"/>
      <c r="CQ25" s="584"/>
      <c r="CR25" s="584"/>
      <c r="CS25" s="584"/>
      <c r="CT25" s="752">
        <v>1238433</v>
      </c>
      <c r="CU25" s="752"/>
      <c r="CV25" s="752"/>
      <c r="CW25" s="752"/>
      <c r="CX25" s="752"/>
      <c r="CY25" s="752"/>
      <c r="CZ25" s="752">
        <v>3469</v>
      </c>
      <c r="DA25" s="752"/>
      <c r="DB25" s="752"/>
      <c r="DC25" s="752"/>
      <c r="DD25" s="752"/>
      <c r="DE25" s="752"/>
      <c r="DF25" s="752"/>
      <c r="DG25" s="752"/>
      <c r="DH25" s="754"/>
      <c r="DI25" s="4"/>
    </row>
    <row r="26" spans="2:113" ht="13.5" customHeight="1">
      <c r="B26" s="879"/>
      <c r="C26" s="881" t="s">
        <v>143</v>
      </c>
      <c r="D26" s="695"/>
      <c r="E26" s="695"/>
      <c r="F26" s="695"/>
      <c r="G26" s="695"/>
      <c r="H26" s="695"/>
      <c r="I26" s="695"/>
      <c r="J26" s="695"/>
      <c r="K26" s="695"/>
      <c r="L26" s="696"/>
      <c r="M26" s="583">
        <v>315501</v>
      </c>
      <c r="N26" s="584"/>
      <c r="O26" s="584"/>
      <c r="P26" s="584"/>
      <c r="Q26" s="584"/>
      <c r="R26" s="584"/>
      <c r="S26" s="584"/>
      <c r="T26" s="584"/>
      <c r="U26" s="588">
        <v>0.2</v>
      </c>
      <c r="V26" s="588"/>
      <c r="W26" s="588"/>
      <c r="X26" s="588"/>
      <c r="Y26" s="584" t="s">
        <v>368</v>
      </c>
      <c r="Z26" s="584"/>
      <c r="AA26" s="584"/>
      <c r="AB26" s="584"/>
      <c r="AC26" s="584"/>
      <c r="AD26" s="584"/>
      <c r="AE26" s="584"/>
      <c r="AF26" s="584"/>
      <c r="AG26" s="588" t="s">
        <v>368</v>
      </c>
      <c r="AH26" s="588"/>
      <c r="AI26" s="588"/>
      <c r="AJ26" s="647"/>
      <c r="AK26" s="46"/>
      <c r="AL26" s="4"/>
      <c r="AM26" s="582" t="s">
        <v>134</v>
      </c>
      <c r="AN26" s="582"/>
      <c r="AO26" s="582"/>
      <c r="AP26" s="582"/>
      <c r="AQ26" s="582"/>
      <c r="AR26" s="582"/>
      <c r="AS26" s="582"/>
      <c r="AT26" s="582"/>
      <c r="AU26" s="582"/>
      <c r="AV26" s="585"/>
      <c r="AW26" s="583">
        <v>3223421</v>
      </c>
      <c r="AX26" s="584"/>
      <c r="AY26" s="584"/>
      <c r="AZ26" s="584"/>
      <c r="BA26" s="584"/>
      <c r="BB26" s="584"/>
      <c r="BC26" s="584"/>
      <c r="BD26" s="584"/>
      <c r="BE26" s="584"/>
      <c r="BF26" s="588">
        <v>3.6</v>
      </c>
      <c r="BG26" s="588"/>
      <c r="BH26" s="588"/>
      <c r="BI26" s="588"/>
      <c r="BJ26" s="584" t="s">
        <v>368</v>
      </c>
      <c r="BK26" s="821"/>
      <c r="BL26" s="821"/>
      <c r="BM26" s="821"/>
      <c r="BN26" s="821"/>
      <c r="BO26" s="821"/>
      <c r="BP26" s="822"/>
      <c r="BQ26" s="619"/>
      <c r="BR26" s="582"/>
      <c r="BS26" s="582"/>
      <c r="BT26" s="582"/>
      <c r="BU26" s="585"/>
      <c r="BV26" s="817"/>
      <c r="BW26" s="818"/>
      <c r="BX26" s="720"/>
      <c r="BY26" s="896"/>
      <c r="BZ26" s="619" t="s">
        <v>133</v>
      </c>
      <c r="CA26" s="582"/>
      <c r="CB26" s="582"/>
      <c r="CC26" s="582"/>
      <c r="CD26" s="582"/>
      <c r="CE26" s="582"/>
      <c r="CF26" s="582"/>
      <c r="CG26" s="582"/>
      <c r="CH26" s="582"/>
      <c r="CI26" s="582"/>
      <c r="CJ26" s="582"/>
      <c r="CK26" s="582"/>
      <c r="CL26" s="582"/>
      <c r="CM26" s="582"/>
      <c r="CN26" s="585"/>
      <c r="CO26" s="583">
        <v>12</v>
      </c>
      <c r="CP26" s="584"/>
      <c r="CQ26" s="584"/>
      <c r="CR26" s="584"/>
      <c r="CS26" s="584"/>
      <c r="CT26" s="752">
        <v>45172</v>
      </c>
      <c r="CU26" s="752"/>
      <c r="CV26" s="752"/>
      <c r="CW26" s="752"/>
      <c r="CX26" s="752"/>
      <c r="CY26" s="752"/>
      <c r="CZ26" s="752">
        <v>3764</v>
      </c>
      <c r="DA26" s="752"/>
      <c r="DB26" s="752"/>
      <c r="DC26" s="752"/>
      <c r="DD26" s="752"/>
      <c r="DE26" s="752"/>
      <c r="DF26" s="752"/>
      <c r="DG26" s="752"/>
      <c r="DH26" s="754"/>
      <c r="DI26" s="4"/>
    </row>
    <row r="27" spans="2:113" ht="13.5" customHeight="1">
      <c r="B27" s="880"/>
      <c r="C27" s="882" t="s">
        <v>139</v>
      </c>
      <c r="D27" s="883"/>
      <c r="E27" s="883"/>
      <c r="F27" s="883"/>
      <c r="G27" s="883"/>
      <c r="H27" s="883"/>
      <c r="I27" s="883"/>
      <c r="J27" s="883"/>
      <c r="K27" s="883"/>
      <c r="L27" s="884"/>
      <c r="M27" s="874">
        <v>722</v>
      </c>
      <c r="N27" s="875"/>
      <c r="O27" s="875"/>
      <c r="P27" s="875"/>
      <c r="Q27" s="875"/>
      <c r="R27" s="875"/>
      <c r="S27" s="875"/>
      <c r="T27" s="875"/>
      <c r="U27" s="876">
        <v>0</v>
      </c>
      <c r="V27" s="876"/>
      <c r="W27" s="876"/>
      <c r="X27" s="876"/>
      <c r="Y27" s="875" t="s">
        <v>368</v>
      </c>
      <c r="Z27" s="875"/>
      <c r="AA27" s="875"/>
      <c r="AB27" s="875"/>
      <c r="AC27" s="875"/>
      <c r="AD27" s="875"/>
      <c r="AE27" s="875"/>
      <c r="AF27" s="875"/>
      <c r="AG27" s="876" t="s">
        <v>368</v>
      </c>
      <c r="AH27" s="876"/>
      <c r="AI27" s="876"/>
      <c r="AJ27" s="877"/>
      <c r="AK27" s="46"/>
      <c r="AL27" s="4"/>
      <c r="AM27" s="582" t="s">
        <v>131</v>
      </c>
      <c r="AN27" s="582"/>
      <c r="AO27" s="582"/>
      <c r="AP27" s="582"/>
      <c r="AQ27" s="582"/>
      <c r="AR27" s="582"/>
      <c r="AS27" s="582"/>
      <c r="AT27" s="582"/>
      <c r="AU27" s="582"/>
      <c r="AV27" s="585"/>
      <c r="AW27" s="583" t="s">
        <v>368</v>
      </c>
      <c r="AX27" s="584"/>
      <c r="AY27" s="584"/>
      <c r="AZ27" s="584"/>
      <c r="BA27" s="584"/>
      <c r="BB27" s="584"/>
      <c r="BC27" s="584"/>
      <c r="BD27" s="584"/>
      <c r="BE27" s="584"/>
      <c r="BF27" s="588" t="s">
        <v>368</v>
      </c>
      <c r="BG27" s="588"/>
      <c r="BH27" s="588"/>
      <c r="BI27" s="588"/>
      <c r="BJ27" s="584" t="s">
        <v>368</v>
      </c>
      <c r="BK27" s="821"/>
      <c r="BL27" s="821"/>
      <c r="BM27" s="821"/>
      <c r="BN27" s="821"/>
      <c r="BO27" s="821"/>
      <c r="BP27" s="822"/>
      <c r="BQ27" s="619"/>
      <c r="BR27" s="582"/>
      <c r="BS27" s="582"/>
      <c r="BT27" s="582"/>
      <c r="BU27" s="585"/>
      <c r="BV27" s="817"/>
      <c r="BW27" s="818"/>
      <c r="BX27" s="720"/>
      <c r="BY27" s="896"/>
      <c r="BZ27" s="619" t="s">
        <v>130</v>
      </c>
      <c r="CA27" s="582"/>
      <c r="CB27" s="582"/>
      <c r="CC27" s="582"/>
      <c r="CD27" s="582"/>
      <c r="CE27" s="582"/>
      <c r="CF27" s="582"/>
      <c r="CG27" s="582"/>
      <c r="CH27" s="582"/>
      <c r="CI27" s="582"/>
      <c r="CJ27" s="582"/>
      <c r="CK27" s="582"/>
      <c r="CL27" s="582"/>
      <c r="CM27" s="582"/>
      <c r="CN27" s="585"/>
      <c r="CO27" s="583" t="s">
        <v>368</v>
      </c>
      <c r="CP27" s="584"/>
      <c r="CQ27" s="584"/>
      <c r="CR27" s="584"/>
      <c r="CS27" s="584"/>
      <c r="CT27" s="752" t="s">
        <v>368</v>
      </c>
      <c r="CU27" s="752"/>
      <c r="CV27" s="752"/>
      <c r="CW27" s="752"/>
      <c r="CX27" s="752"/>
      <c r="CY27" s="752"/>
      <c r="CZ27" s="752" t="s">
        <v>368</v>
      </c>
      <c r="DA27" s="752"/>
      <c r="DB27" s="752"/>
      <c r="DC27" s="752"/>
      <c r="DD27" s="752"/>
      <c r="DE27" s="752"/>
      <c r="DF27" s="752"/>
      <c r="DG27" s="752"/>
      <c r="DH27" s="754"/>
      <c r="DI27" s="4"/>
    </row>
    <row r="28" spans="2:113" ht="13.5" customHeight="1">
      <c r="B28" s="659" t="s">
        <v>135</v>
      </c>
      <c r="C28" s="582"/>
      <c r="D28" s="582"/>
      <c r="E28" s="582"/>
      <c r="F28" s="582"/>
      <c r="G28" s="582"/>
      <c r="H28" s="582"/>
      <c r="I28" s="582"/>
      <c r="J28" s="582"/>
      <c r="K28" s="582"/>
      <c r="L28" s="585"/>
      <c r="M28" s="870">
        <v>109767868</v>
      </c>
      <c r="N28" s="871"/>
      <c r="O28" s="871"/>
      <c r="P28" s="871"/>
      <c r="Q28" s="871"/>
      <c r="R28" s="871"/>
      <c r="S28" s="871"/>
      <c r="T28" s="871"/>
      <c r="U28" s="872">
        <v>56.4</v>
      </c>
      <c r="V28" s="872"/>
      <c r="W28" s="872"/>
      <c r="X28" s="872"/>
      <c r="Y28" s="871">
        <v>102507236</v>
      </c>
      <c r="Z28" s="871"/>
      <c r="AA28" s="871"/>
      <c r="AB28" s="871"/>
      <c r="AC28" s="871"/>
      <c r="AD28" s="871"/>
      <c r="AE28" s="871"/>
      <c r="AF28" s="871"/>
      <c r="AG28" s="872">
        <v>99.3</v>
      </c>
      <c r="AH28" s="872"/>
      <c r="AI28" s="872"/>
      <c r="AJ28" s="873"/>
      <c r="AK28" s="49"/>
      <c r="AL28" s="6"/>
      <c r="AM28" s="695" t="s">
        <v>128</v>
      </c>
      <c r="AN28" s="695"/>
      <c r="AO28" s="695"/>
      <c r="AP28" s="695"/>
      <c r="AQ28" s="695"/>
      <c r="AR28" s="695"/>
      <c r="AS28" s="695"/>
      <c r="AT28" s="695"/>
      <c r="AU28" s="695"/>
      <c r="AV28" s="696"/>
      <c r="AW28" s="583" t="s">
        <v>368</v>
      </c>
      <c r="AX28" s="584"/>
      <c r="AY28" s="584"/>
      <c r="AZ28" s="584"/>
      <c r="BA28" s="584"/>
      <c r="BB28" s="584"/>
      <c r="BC28" s="584"/>
      <c r="BD28" s="584"/>
      <c r="BE28" s="584"/>
      <c r="BF28" s="588" t="s">
        <v>368</v>
      </c>
      <c r="BG28" s="588"/>
      <c r="BH28" s="588"/>
      <c r="BI28" s="588"/>
      <c r="BJ28" s="584" t="s">
        <v>368</v>
      </c>
      <c r="BK28" s="821"/>
      <c r="BL28" s="821"/>
      <c r="BM28" s="821"/>
      <c r="BN28" s="821"/>
      <c r="BO28" s="821"/>
      <c r="BP28" s="822"/>
      <c r="BQ28" s="619"/>
      <c r="BR28" s="582"/>
      <c r="BS28" s="582"/>
      <c r="BT28" s="582"/>
      <c r="BU28" s="585"/>
      <c r="BV28" s="817"/>
      <c r="BW28" s="818"/>
      <c r="BX28" s="897"/>
      <c r="BY28" s="898"/>
      <c r="BZ28" s="697" t="s">
        <v>30</v>
      </c>
      <c r="CA28" s="662"/>
      <c r="CB28" s="662"/>
      <c r="CC28" s="662"/>
      <c r="CD28" s="662"/>
      <c r="CE28" s="662"/>
      <c r="CF28" s="662"/>
      <c r="CG28" s="662"/>
      <c r="CH28" s="662"/>
      <c r="CI28" s="662"/>
      <c r="CJ28" s="662"/>
      <c r="CK28" s="662"/>
      <c r="CL28" s="662"/>
      <c r="CM28" s="662"/>
      <c r="CN28" s="663"/>
      <c r="CO28" s="583">
        <v>2700</v>
      </c>
      <c r="CP28" s="584"/>
      <c r="CQ28" s="584"/>
      <c r="CR28" s="584"/>
      <c r="CS28" s="584"/>
      <c r="CT28" s="752">
        <v>8673652</v>
      </c>
      <c r="CU28" s="752"/>
      <c r="CV28" s="752"/>
      <c r="CW28" s="752"/>
      <c r="CX28" s="752"/>
      <c r="CY28" s="752"/>
      <c r="CZ28" s="752">
        <v>3212</v>
      </c>
      <c r="DA28" s="752"/>
      <c r="DB28" s="752"/>
      <c r="DC28" s="752"/>
      <c r="DD28" s="752"/>
      <c r="DE28" s="752"/>
      <c r="DF28" s="752"/>
      <c r="DG28" s="752"/>
      <c r="DH28" s="754"/>
      <c r="DI28" s="4"/>
    </row>
    <row r="29" spans="2:113" ht="13.5" customHeight="1">
      <c r="B29" s="853" t="s">
        <v>132</v>
      </c>
      <c r="C29" s="695"/>
      <c r="D29" s="695"/>
      <c r="E29" s="695"/>
      <c r="F29" s="695"/>
      <c r="G29" s="695"/>
      <c r="H29" s="695"/>
      <c r="I29" s="695"/>
      <c r="J29" s="695"/>
      <c r="K29" s="695"/>
      <c r="L29" s="696"/>
      <c r="M29" s="583">
        <v>73268</v>
      </c>
      <c r="N29" s="584"/>
      <c r="O29" s="584"/>
      <c r="P29" s="584"/>
      <c r="Q29" s="584"/>
      <c r="R29" s="584"/>
      <c r="S29" s="584"/>
      <c r="T29" s="584"/>
      <c r="U29" s="588">
        <v>0</v>
      </c>
      <c r="V29" s="588"/>
      <c r="W29" s="588"/>
      <c r="X29" s="588"/>
      <c r="Y29" s="584">
        <v>73268</v>
      </c>
      <c r="Z29" s="584"/>
      <c r="AA29" s="584"/>
      <c r="AB29" s="584"/>
      <c r="AC29" s="584"/>
      <c r="AD29" s="584"/>
      <c r="AE29" s="584"/>
      <c r="AF29" s="584"/>
      <c r="AG29" s="588">
        <v>0.1</v>
      </c>
      <c r="AH29" s="588"/>
      <c r="AI29" s="588"/>
      <c r="AJ29" s="647"/>
      <c r="AK29" s="49"/>
      <c r="AL29" s="582" t="s">
        <v>126</v>
      </c>
      <c r="AM29" s="582"/>
      <c r="AN29" s="582"/>
      <c r="AO29" s="582"/>
      <c r="AP29" s="582"/>
      <c r="AQ29" s="582"/>
      <c r="AR29" s="582"/>
      <c r="AS29" s="582"/>
      <c r="AT29" s="582"/>
      <c r="AU29" s="582"/>
      <c r="AV29" s="585"/>
      <c r="AW29" s="583" t="s">
        <v>368</v>
      </c>
      <c r="AX29" s="584"/>
      <c r="AY29" s="584"/>
      <c r="AZ29" s="584"/>
      <c r="BA29" s="584"/>
      <c r="BB29" s="584"/>
      <c r="BC29" s="584"/>
      <c r="BD29" s="584"/>
      <c r="BE29" s="584"/>
      <c r="BF29" s="588" t="s">
        <v>368</v>
      </c>
      <c r="BG29" s="588"/>
      <c r="BH29" s="588"/>
      <c r="BI29" s="588"/>
      <c r="BJ29" s="584" t="s">
        <v>368</v>
      </c>
      <c r="BK29" s="821"/>
      <c r="BL29" s="821"/>
      <c r="BM29" s="821"/>
      <c r="BN29" s="821"/>
      <c r="BO29" s="821"/>
      <c r="BP29" s="822"/>
      <c r="BQ29" s="861"/>
      <c r="BR29" s="862"/>
      <c r="BS29" s="862"/>
      <c r="BT29" s="862"/>
      <c r="BU29" s="863"/>
      <c r="BV29" s="864"/>
      <c r="BW29" s="816"/>
      <c r="BX29" s="865" t="s">
        <v>413</v>
      </c>
      <c r="BY29" s="866"/>
      <c r="BZ29" s="866"/>
      <c r="CA29" s="866"/>
      <c r="CB29" s="866"/>
      <c r="CC29" s="866"/>
      <c r="CD29" s="866"/>
      <c r="CE29" s="866"/>
      <c r="CF29" s="866"/>
      <c r="CG29" s="866"/>
      <c r="CH29" s="866"/>
      <c r="CI29" s="866"/>
      <c r="CJ29" s="866"/>
      <c r="CK29" s="866"/>
      <c r="CL29" s="866"/>
      <c r="CM29" s="866"/>
      <c r="CN29" s="867"/>
      <c r="CO29" s="868">
        <v>98.7</v>
      </c>
      <c r="CP29" s="784"/>
      <c r="CQ29" s="784"/>
      <c r="CR29" s="784"/>
      <c r="CS29" s="784"/>
      <c r="CT29" s="784"/>
      <c r="CU29" s="784"/>
      <c r="CV29" s="784"/>
      <c r="CW29" s="784"/>
      <c r="CX29" s="784"/>
      <c r="CY29" s="784"/>
      <c r="CZ29" s="784"/>
      <c r="DA29" s="784"/>
      <c r="DB29" s="784"/>
      <c r="DC29" s="784"/>
      <c r="DD29" s="784"/>
      <c r="DE29" s="784"/>
      <c r="DF29" s="784"/>
      <c r="DG29" s="784"/>
      <c r="DH29" s="869"/>
      <c r="DI29" s="4"/>
    </row>
    <row r="30" spans="2:113" ht="13.5" customHeight="1">
      <c r="B30" s="659" t="s">
        <v>129</v>
      </c>
      <c r="C30" s="582"/>
      <c r="D30" s="582"/>
      <c r="E30" s="582"/>
      <c r="F30" s="582"/>
      <c r="G30" s="582"/>
      <c r="H30" s="582"/>
      <c r="I30" s="582"/>
      <c r="J30" s="582"/>
      <c r="K30" s="582"/>
      <c r="L30" s="585"/>
      <c r="M30" s="583">
        <v>2065716</v>
      </c>
      <c r="N30" s="584"/>
      <c r="O30" s="584"/>
      <c r="P30" s="584"/>
      <c r="Q30" s="584"/>
      <c r="R30" s="584"/>
      <c r="S30" s="584"/>
      <c r="T30" s="584"/>
      <c r="U30" s="588">
        <v>1.1000000000000001</v>
      </c>
      <c r="V30" s="588"/>
      <c r="W30" s="588"/>
      <c r="X30" s="588"/>
      <c r="Y30" s="584" t="s">
        <v>368</v>
      </c>
      <c r="Z30" s="584"/>
      <c r="AA30" s="584"/>
      <c r="AB30" s="584"/>
      <c r="AC30" s="584"/>
      <c r="AD30" s="584"/>
      <c r="AE30" s="584"/>
      <c r="AF30" s="584"/>
      <c r="AG30" s="588" t="s">
        <v>368</v>
      </c>
      <c r="AH30" s="588"/>
      <c r="AI30" s="588"/>
      <c r="AJ30" s="647"/>
      <c r="AK30" s="619" t="s">
        <v>123</v>
      </c>
      <c r="AL30" s="582"/>
      <c r="AM30" s="582"/>
      <c r="AN30" s="582"/>
      <c r="AO30" s="582"/>
      <c r="AP30" s="582"/>
      <c r="AQ30" s="582"/>
      <c r="AR30" s="582"/>
      <c r="AS30" s="582"/>
      <c r="AT30" s="582"/>
      <c r="AU30" s="582"/>
      <c r="AV30" s="585"/>
      <c r="AW30" s="583">
        <v>8969783</v>
      </c>
      <c r="AX30" s="584"/>
      <c r="AY30" s="584"/>
      <c r="AZ30" s="584"/>
      <c r="BA30" s="584"/>
      <c r="BB30" s="584"/>
      <c r="BC30" s="584"/>
      <c r="BD30" s="584"/>
      <c r="BE30" s="584"/>
      <c r="BF30" s="588">
        <v>10</v>
      </c>
      <c r="BG30" s="588"/>
      <c r="BH30" s="588"/>
      <c r="BI30" s="588"/>
      <c r="BJ30" s="584" t="s">
        <v>368</v>
      </c>
      <c r="BK30" s="821"/>
      <c r="BL30" s="821"/>
      <c r="BM30" s="821"/>
      <c r="BN30" s="821"/>
      <c r="BO30" s="821"/>
      <c r="BP30" s="822"/>
      <c r="BQ30" s="728" t="s">
        <v>122</v>
      </c>
      <c r="BR30" s="632"/>
      <c r="BS30" s="632"/>
      <c r="BT30" s="632"/>
      <c r="BU30" s="632"/>
      <c r="BV30" s="632"/>
      <c r="BW30" s="632"/>
      <c r="BX30" s="632"/>
      <c r="BY30" s="632"/>
      <c r="BZ30" s="632"/>
      <c r="CA30" s="632"/>
      <c r="CB30" s="632"/>
      <c r="CC30" s="632"/>
      <c r="CD30" s="633"/>
      <c r="CE30" s="801"/>
      <c r="CF30" s="632" t="s">
        <v>121</v>
      </c>
      <c r="CG30" s="632"/>
      <c r="CH30" s="632"/>
      <c r="CI30" s="632"/>
      <c r="CJ30" s="632"/>
      <c r="CK30" s="632"/>
      <c r="CL30" s="632"/>
      <c r="CM30" s="632"/>
      <c r="CN30" s="854"/>
      <c r="CO30" s="795" t="s">
        <v>120</v>
      </c>
      <c r="CP30" s="788"/>
      <c r="CQ30" s="788"/>
      <c r="CR30" s="788"/>
      <c r="CS30" s="796"/>
      <c r="CT30" s="857" t="s">
        <v>119</v>
      </c>
      <c r="CU30" s="844"/>
      <c r="CV30" s="844"/>
      <c r="CW30" s="844"/>
      <c r="CX30" s="844"/>
      <c r="CY30" s="845"/>
      <c r="CZ30" s="638" t="s">
        <v>414</v>
      </c>
      <c r="DA30" s="639"/>
      <c r="DB30" s="639"/>
      <c r="DC30" s="639"/>
      <c r="DD30" s="639"/>
      <c r="DE30" s="639"/>
      <c r="DF30" s="639"/>
      <c r="DG30" s="639"/>
      <c r="DH30" s="859"/>
    </row>
    <row r="31" spans="2:113" ht="13.5" customHeight="1">
      <c r="B31" s="659" t="s">
        <v>127</v>
      </c>
      <c r="C31" s="582"/>
      <c r="D31" s="582"/>
      <c r="E31" s="582"/>
      <c r="F31" s="582"/>
      <c r="G31" s="582"/>
      <c r="H31" s="582"/>
      <c r="I31" s="582"/>
      <c r="J31" s="582"/>
      <c r="K31" s="582"/>
      <c r="L31" s="585"/>
      <c r="M31" s="583">
        <v>1907106</v>
      </c>
      <c r="N31" s="584"/>
      <c r="O31" s="584"/>
      <c r="P31" s="584"/>
      <c r="Q31" s="584"/>
      <c r="R31" s="584"/>
      <c r="S31" s="584"/>
      <c r="T31" s="584"/>
      <c r="U31" s="588">
        <v>1</v>
      </c>
      <c r="V31" s="588"/>
      <c r="W31" s="588"/>
      <c r="X31" s="588"/>
      <c r="Y31" s="584">
        <v>399829</v>
      </c>
      <c r="Z31" s="584"/>
      <c r="AA31" s="584"/>
      <c r="AB31" s="584"/>
      <c r="AC31" s="584"/>
      <c r="AD31" s="584"/>
      <c r="AE31" s="584"/>
      <c r="AF31" s="584"/>
      <c r="AG31" s="588">
        <v>0.4</v>
      </c>
      <c r="AH31" s="588"/>
      <c r="AI31" s="588"/>
      <c r="AJ31" s="647"/>
      <c r="AK31" s="49"/>
      <c r="AL31" s="667" t="s">
        <v>118</v>
      </c>
      <c r="AM31" s="667"/>
      <c r="AN31" s="667"/>
      <c r="AO31" s="667"/>
      <c r="AP31" s="667"/>
      <c r="AQ31" s="667"/>
      <c r="AR31" s="667"/>
      <c r="AS31" s="667"/>
      <c r="AT31" s="667"/>
      <c r="AU31" s="667"/>
      <c r="AV31" s="668"/>
      <c r="AW31" s="733">
        <v>8969783</v>
      </c>
      <c r="AX31" s="734"/>
      <c r="AY31" s="734"/>
      <c r="AZ31" s="734"/>
      <c r="BA31" s="734"/>
      <c r="BB31" s="734"/>
      <c r="BC31" s="734"/>
      <c r="BD31" s="734"/>
      <c r="BE31" s="734"/>
      <c r="BF31" s="735">
        <v>10</v>
      </c>
      <c r="BG31" s="735"/>
      <c r="BH31" s="735"/>
      <c r="BI31" s="735"/>
      <c r="BJ31" s="734" t="s">
        <v>368</v>
      </c>
      <c r="BK31" s="833"/>
      <c r="BL31" s="833"/>
      <c r="BM31" s="833"/>
      <c r="BN31" s="833"/>
      <c r="BO31" s="833"/>
      <c r="BP31" s="834"/>
      <c r="BQ31" s="697"/>
      <c r="BR31" s="662"/>
      <c r="BS31" s="662"/>
      <c r="BT31" s="662"/>
      <c r="BU31" s="662"/>
      <c r="BV31" s="662"/>
      <c r="BW31" s="662"/>
      <c r="BX31" s="662"/>
      <c r="BY31" s="662"/>
      <c r="BZ31" s="662"/>
      <c r="CA31" s="662"/>
      <c r="CB31" s="662"/>
      <c r="CC31" s="662"/>
      <c r="CD31" s="663"/>
      <c r="CE31" s="823"/>
      <c r="CF31" s="662"/>
      <c r="CG31" s="662"/>
      <c r="CH31" s="662"/>
      <c r="CI31" s="662"/>
      <c r="CJ31" s="662"/>
      <c r="CK31" s="662"/>
      <c r="CL31" s="662"/>
      <c r="CM31" s="662"/>
      <c r="CN31" s="824"/>
      <c r="CO31" s="855"/>
      <c r="CP31" s="806"/>
      <c r="CQ31" s="806"/>
      <c r="CR31" s="806"/>
      <c r="CS31" s="856"/>
      <c r="CT31" s="858"/>
      <c r="CU31" s="674"/>
      <c r="CV31" s="674"/>
      <c r="CW31" s="674"/>
      <c r="CX31" s="674"/>
      <c r="CY31" s="675"/>
      <c r="CZ31" s="644"/>
      <c r="DA31" s="645"/>
      <c r="DB31" s="645"/>
      <c r="DC31" s="645"/>
      <c r="DD31" s="645"/>
      <c r="DE31" s="645"/>
      <c r="DF31" s="645"/>
      <c r="DG31" s="645"/>
      <c r="DH31" s="860"/>
      <c r="DI31" s="4"/>
    </row>
    <row r="32" spans="2:113" ht="13.5" customHeight="1">
      <c r="B32" s="659" t="s">
        <v>124</v>
      </c>
      <c r="C32" s="582"/>
      <c r="D32" s="582"/>
      <c r="E32" s="582"/>
      <c r="F32" s="582"/>
      <c r="G32" s="582"/>
      <c r="H32" s="582"/>
      <c r="I32" s="582"/>
      <c r="J32" s="582"/>
      <c r="K32" s="582"/>
      <c r="L32" s="585"/>
      <c r="M32" s="583">
        <v>2498443</v>
      </c>
      <c r="N32" s="584"/>
      <c r="O32" s="584"/>
      <c r="P32" s="584"/>
      <c r="Q32" s="584"/>
      <c r="R32" s="584"/>
      <c r="S32" s="584"/>
      <c r="T32" s="584"/>
      <c r="U32" s="588">
        <v>1.3</v>
      </c>
      <c r="V32" s="588"/>
      <c r="W32" s="588"/>
      <c r="X32" s="588"/>
      <c r="Y32" s="584" t="s">
        <v>368</v>
      </c>
      <c r="Z32" s="584"/>
      <c r="AA32" s="584"/>
      <c r="AB32" s="584"/>
      <c r="AC32" s="584"/>
      <c r="AD32" s="584"/>
      <c r="AE32" s="584"/>
      <c r="AF32" s="584"/>
      <c r="AG32" s="588" t="s">
        <v>368</v>
      </c>
      <c r="AH32" s="588"/>
      <c r="AI32" s="588"/>
      <c r="AJ32" s="647"/>
      <c r="AK32" s="846" t="s">
        <v>116</v>
      </c>
      <c r="AL32" s="50"/>
      <c r="AM32" s="726" t="s">
        <v>115</v>
      </c>
      <c r="AN32" s="726"/>
      <c r="AO32" s="726"/>
      <c r="AP32" s="726"/>
      <c r="AQ32" s="726"/>
      <c r="AR32" s="726"/>
      <c r="AS32" s="726"/>
      <c r="AT32" s="726"/>
      <c r="AU32" s="726"/>
      <c r="AV32" s="727"/>
      <c r="AW32" s="741" t="s">
        <v>368</v>
      </c>
      <c r="AX32" s="742"/>
      <c r="AY32" s="742"/>
      <c r="AZ32" s="742"/>
      <c r="BA32" s="742"/>
      <c r="BB32" s="742"/>
      <c r="BC32" s="742"/>
      <c r="BD32" s="742"/>
      <c r="BE32" s="742"/>
      <c r="BF32" s="743" t="s">
        <v>368</v>
      </c>
      <c r="BG32" s="743"/>
      <c r="BH32" s="743"/>
      <c r="BI32" s="743"/>
      <c r="BJ32" s="742" t="s">
        <v>368</v>
      </c>
      <c r="BK32" s="831"/>
      <c r="BL32" s="831"/>
      <c r="BM32" s="831"/>
      <c r="BN32" s="831"/>
      <c r="BO32" s="831"/>
      <c r="BP32" s="832"/>
      <c r="BQ32" s="843" t="s">
        <v>114</v>
      </c>
      <c r="BR32" s="844"/>
      <c r="BS32" s="844"/>
      <c r="BT32" s="844"/>
      <c r="BU32" s="845"/>
      <c r="BV32" s="839" t="s">
        <v>403</v>
      </c>
      <c r="BW32" s="840"/>
      <c r="BX32" s="728" t="s">
        <v>113</v>
      </c>
      <c r="BY32" s="632"/>
      <c r="BZ32" s="632"/>
      <c r="CA32" s="632"/>
      <c r="CB32" s="633"/>
      <c r="CC32" s="839" t="s">
        <v>403</v>
      </c>
      <c r="CD32" s="840"/>
      <c r="CE32" s="728" t="s">
        <v>112</v>
      </c>
      <c r="CF32" s="632"/>
      <c r="CG32" s="632"/>
      <c r="CH32" s="632"/>
      <c r="CI32" s="632"/>
      <c r="CJ32" s="632"/>
      <c r="CK32" s="632"/>
      <c r="CL32" s="632"/>
      <c r="CM32" s="632"/>
      <c r="CN32" s="633"/>
      <c r="CO32" s="841">
        <v>1</v>
      </c>
      <c r="CP32" s="614"/>
      <c r="CQ32" s="614"/>
      <c r="CR32" s="614"/>
      <c r="CS32" s="614"/>
      <c r="CT32" s="842" t="s">
        <v>415</v>
      </c>
      <c r="CU32" s="842"/>
      <c r="CV32" s="842"/>
      <c r="CW32" s="842"/>
      <c r="CX32" s="842"/>
      <c r="CY32" s="842"/>
      <c r="CZ32" s="750">
        <v>11100</v>
      </c>
      <c r="DA32" s="783"/>
      <c r="DB32" s="783"/>
      <c r="DC32" s="783"/>
      <c r="DD32" s="783"/>
      <c r="DE32" s="783"/>
      <c r="DF32" s="783"/>
      <c r="DG32" s="783"/>
      <c r="DH32" s="786"/>
      <c r="DI32" s="4"/>
    </row>
    <row r="33" spans="2:113" ht="13.5" customHeight="1">
      <c r="B33" s="849" t="s">
        <v>8</v>
      </c>
      <c r="C33" s="773"/>
      <c r="D33" s="773"/>
      <c r="E33" s="773"/>
      <c r="F33" s="773"/>
      <c r="G33" s="773"/>
      <c r="H33" s="773"/>
      <c r="I33" s="773"/>
      <c r="J33" s="773"/>
      <c r="K33" s="773"/>
      <c r="L33" s="774"/>
      <c r="M33" s="583">
        <v>36652953</v>
      </c>
      <c r="N33" s="584"/>
      <c r="O33" s="584"/>
      <c r="P33" s="584"/>
      <c r="Q33" s="584"/>
      <c r="R33" s="584"/>
      <c r="S33" s="584"/>
      <c r="T33" s="584"/>
      <c r="U33" s="588">
        <v>18.8</v>
      </c>
      <c r="V33" s="588"/>
      <c r="W33" s="588"/>
      <c r="X33" s="588"/>
      <c r="Y33" s="584" t="s">
        <v>368</v>
      </c>
      <c r="Z33" s="584"/>
      <c r="AA33" s="584"/>
      <c r="AB33" s="584"/>
      <c r="AC33" s="584"/>
      <c r="AD33" s="584"/>
      <c r="AE33" s="584"/>
      <c r="AF33" s="584"/>
      <c r="AG33" s="588" t="s">
        <v>368</v>
      </c>
      <c r="AH33" s="588"/>
      <c r="AI33" s="588"/>
      <c r="AJ33" s="647"/>
      <c r="AK33" s="847"/>
      <c r="AL33" s="49"/>
      <c r="AM33" s="773" t="s">
        <v>416</v>
      </c>
      <c r="AN33" s="773"/>
      <c r="AO33" s="773"/>
      <c r="AP33" s="773"/>
      <c r="AQ33" s="773"/>
      <c r="AR33" s="773"/>
      <c r="AS33" s="773"/>
      <c r="AT33" s="773"/>
      <c r="AU33" s="773"/>
      <c r="AV33" s="774"/>
      <c r="AW33" s="583">
        <v>2025374</v>
      </c>
      <c r="AX33" s="584"/>
      <c r="AY33" s="584"/>
      <c r="AZ33" s="584"/>
      <c r="BA33" s="584"/>
      <c r="BB33" s="584"/>
      <c r="BC33" s="584"/>
      <c r="BD33" s="584"/>
      <c r="BE33" s="584"/>
      <c r="BF33" s="588">
        <v>2.2999999999999998</v>
      </c>
      <c r="BG33" s="588"/>
      <c r="BH33" s="588"/>
      <c r="BI33" s="588"/>
      <c r="BJ33" s="584" t="s">
        <v>368</v>
      </c>
      <c r="BK33" s="821"/>
      <c r="BL33" s="821"/>
      <c r="BM33" s="821"/>
      <c r="BN33" s="821"/>
      <c r="BO33" s="821"/>
      <c r="BP33" s="822"/>
      <c r="BQ33" s="838" t="s">
        <v>110</v>
      </c>
      <c r="BR33" s="708"/>
      <c r="BS33" s="708"/>
      <c r="BT33" s="708"/>
      <c r="BU33" s="709"/>
      <c r="BV33" s="817" t="s">
        <v>403</v>
      </c>
      <c r="BW33" s="818"/>
      <c r="BX33" s="619" t="s">
        <v>109</v>
      </c>
      <c r="BY33" s="582"/>
      <c r="BZ33" s="582"/>
      <c r="CA33" s="582"/>
      <c r="CB33" s="585"/>
      <c r="CC33" s="817" t="s">
        <v>409</v>
      </c>
      <c r="CD33" s="818"/>
      <c r="CE33" s="619" t="s">
        <v>108</v>
      </c>
      <c r="CF33" s="582"/>
      <c r="CG33" s="582"/>
      <c r="CH33" s="582"/>
      <c r="CI33" s="582"/>
      <c r="CJ33" s="582"/>
      <c r="CK33" s="582"/>
      <c r="CL33" s="582"/>
      <c r="CM33" s="582"/>
      <c r="CN33" s="585"/>
      <c r="CO33" s="819">
        <v>2</v>
      </c>
      <c r="CP33" s="752"/>
      <c r="CQ33" s="752"/>
      <c r="CR33" s="752"/>
      <c r="CS33" s="752"/>
      <c r="CT33" s="820" t="s">
        <v>417</v>
      </c>
      <c r="CU33" s="820"/>
      <c r="CV33" s="820"/>
      <c r="CW33" s="820"/>
      <c r="CX33" s="820"/>
      <c r="CY33" s="820"/>
      <c r="CZ33" s="584">
        <v>9400</v>
      </c>
      <c r="DA33" s="752"/>
      <c r="DB33" s="752"/>
      <c r="DC33" s="752"/>
      <c r="DD33" s="752"/>
      <c r="DE33" s="752"/>
      <c r="DF33" s="752"/>
      <c r="DG33" s="752"/>
      <c r="DH33" s="754"/>
      <c r="DI33" s="4"/>
    </row>
    <row r="34" spans="2:113" ht="13.5" customHeight="1">
      <c r="B34" s="850" t="s">
        <v>117</v>
      </c>
      <c r="C34" s="851"/>
      <c r="D34" s="851"/>
      <c r="E34" s="851"/>
      <c r="F34" s="851"/>
      <c r="G34" s="851"/>
      <c r="H34" s="851"/>
      <c r="I34" s="851"/>
      <c r="J34" s="851"/>
      <c r="K34" s="851"/>
      <c r="L34" s="852"/>
      <c r="M34" s="583" t="s">
        <v>368</v>
      </c>
      <c r="N34" s="584"/>
      <c r="O34" s="584"/>
      <c r="P34" s="584"/>
      <c r="Q34" s="584"/>
      <c r="R34" s="584"/>
      <c r="S34" s="584"/>
      <c r="T34" s="584"/>
      <c r="U34" s="588" t="s">
        <v>368</v>
      </c>
      <c r="V34" s="588"/>
      <c r="W34" s="588"/>
      <c r="X34" s="588"/>
      <c r="Y34" s="584" t="s">
        <v>368</v>
      </c>
      <c r="Z34" s="584"/>
      <c r="AA34" s="584"/>
      <c r="AB34" s="584"/>
      <c r="AC34" s="584"/>
      <c r="AD34" s="584"/>
      <c r="AE34" s="584"/>
      <c r="AF34" s="584"/>
      <c r="AG34" s="588" t="s">
        <v>368</v>
      </c>
      <c r="AH34" s="588"/>
      <c r="AI34" s="588"/>
      <c r="AJ34" s="713"/>
      <c r="AK34" s="847"/>
      <c r="AL34" s="49"/>
      <c r="AM34" s="582" t="s">
        <v>106</v>
      </c>
      <c r="AN34" s="582"/>
      <c r="AO34" s="582"/>
      <c r="AP34" s="582"/>
      <c r="AQ34" s="582"/>
      <c r="AR34" s="582"/>
      <c r="AS34" s="582"/>
      <c r="AT34" s="582"/>
      <c r="AU34" s="582"/>
      <c r="AV34" s="585"/>
      <c r="AW34" s="583">
        <v>6944409</v>
      </c>
      <c r="AX34" s="584"/>
      <c r="AY34" s="584"/>
      <c r="AZ34" s="584"/>
      <c r="BA34" s="584"/>
      <c r="BB34" s="584"/>
      <c r="BC34" s="584"/>
      <c r="BD34" s="584"/>
      <c r="BE34" s="584"/>
      <c r="BF34" s="588">
        <v>7.7</v>
      </c>
      <c r="BG34" s="588"/>
      <c r="BH34" s="588"/>
      <c r="BI34" s="588"/>
      <c r="BJ34" s="584" t="s">
        <v>368</v>
      </c>
      <c r="BK34" s="821"/>
      <c r="BL34" s="821"/>
      <c r="BM34" s="821"/>
      <c r="BN34" s="821"/>
      <c r="BO34" s="821"/>
      <c r="BP34" s="822"/>
      <c r="BQ34" s="619" t="s">
        <v>105</v>
      </c>
      <c r="BR34" s="582"/>
      <c r="BS34" s="582"/>
      <c r="BT34" s="582"/>
      <c r="BU34" s="585"/>
      <c r="BV34" s="817" t="s">
        <v>403</v>
      </c>
      <c r="BW34" s="818"/>
      <c r="BX34" s="619" t="s">
        <v>104</v>
      </c>
      <c r="BY34" s="582"/>
      <c r="BZ34" s="582"/>
      <c r="CA34" s="582"/>
      <c r="CB34" s="585"/>
      <c r="CC34" s="817" t="s">
        <v>409</v>
      </c>
      <c r="CD34" s="818"/>
      <c r="CE34" s="619" t="s">
        <v>103</v>
      </c>
      <c r="CF34" s="582"/>
      <c r="CG34" s="582"/>
      <c r="CH34" s="582"/>
      <c r="CI34" s="582"/>
      <c r="CJ34" s="582"/>
      <c r="CK34" s="582"/>
      <c r="CL34" s="582"/>
      <c r="CM34" s="582"/>
      <c r="CN34" s="585"/>
      <c r="CO34" s="819">
        <v>1</v>
      </c>
      <c r="CP34" s="752"/>
      <c r="CQ34" s="752"/>
      <c r="CR34" s="752"/>
      <c r="CS34" s="752"/>
      <c r="CT34" s="820" t="s">
        <v>415</v>
      </c>
      <c r="CU34" s="820"/>
      <c r="CV34" s="820"/>
      <c r="CW34" s="820"/>
      <c r="CX34" s="820"/>
      <c r="CY34" s="820"/>
      <c r="CZ34" s="584">
        <v>8100</v>
      </c>
      <c r="DA34" s="752"/>
      <c r="DB34" s="752"/>
      <c r="DC34" s="752"/>
      <c r="DD34" s="752"/>
      <c r="DE34" s="752"/>
      <c r="DF34" s="752"/>
      <c r="DG34" s="752"/>
      <c r="DH34" s="754"/>
      <c r="DI34" s="4"/>
    </row>
    <row r="35" spans="2:113" ht="13.5" customHeight="1">
      <c r="B35" s="853" t="s">
        <v>111</v>
      </c>
      <c r="C35" s="695"/>
      <c r="D35" s="695"/>
      <c r="E35" s="695"/>
      <c r="F35" s="695"/>
      <c r="G35" s="695"/>
      <c r="H35" s="695"/>
      <c r="I35" s="695"/>
      <c r="J35" s="695"/>
      <c r="K35" s="695"/>
      <c r="L35" s="696"/>
      <c r="M35" s="583"/>
      <c r="N35" s="584"/>
      <c r="O35" s="584"/>
      <c r="P35" s="584"/>
      <c r="Q35" s="584"/>
      <c r="R35" s="584"/>
      <c r="S35" s="584"/>
      <c r="T35" s="584"/>
      <c r="U35" s="588"/>
      <c r="V35" s="588"/>
      <c r="W35" s="588"/>
      <c r="X35" s="588"/>
      <c r="Y35" s="584"/>
      <c r="Z35" s="584"/>
      <c r="AA35" s="584"/>
      <c r="AB35" s="584"/>
      <c r="AC35" s="584"/>
      <c r="AD35" s="584"/>
      <c r="AE35" s="584"/>
      <c r="AF35" s="584"/>
      <c r="AG35" s="588"/>
      <c r="AH35" s="588"/>
      <c r="AI35" s="588"/>
      <c r="AJ35" s="713"/>
      <c r="AK35" s="848"/>
      <c r="AL35" s="48"/>
      <c r="AM35" s="836" t="s">
        <v>101</v>
      </c>
      <c r="AN35" s="836"/>
      <c r="AO35" s="836"/>
      <c r="AP35" s="836"/>
      <c r="AQ35" s="836"/>
      <c r="AR35" s="836"/>
      <c r="AS35" s="836"/>
      <c r="AT35" s="836"/>
      <c r="AU35" s="836"/>
      <c r="AV35" s="837"/>
      <c r="AW35" s="733" t="s">
        <v>368</v>
      </c>
      <c r="AX35" s="734"/>
      <c r="AY35" s="734"/>
      <c r="AZ35" s="734"/>
      <c r="BA35" s="734"/>
      <c r="BB35" s="734"/>
      <c r="BC35" s="734"/>
      <c r="BD35" s="734"/>
      <c r="BE35" s="734"/>
      <c r="BF35" s="735" t="s">
        <v>368</v>
      </c>
      <c r="BG35" s="735"/>
      <c r="BH35" s="735"/>
      <c r="BI35" s="735"/>
      <c r="BJ35" s="734" t="s">
        <v>368</v>
      </c>
      <c r="BK35" s="833"/>
      <c r="BL35" s="833"/>
      <c r="BM35" s="833"/>
      <c r="BN35" s="833"/>
      <c r="BO35" s="833"/>
      <c r="BP35" s="834"/>
      <c r="BQ35" s="835" t="s">
        <v>100</v>
      </c>
      <c r="BR35" s="695"/>
      <c r="BS35" s="695"/>
      <c r="BT35" s="695"/>
      <c r="BU35" s="696"/>
      <c r="BV35" s="817" t="s">
        <v>403</v>
      </c>
      <c r="BW35" s="818"/>
      <c r="BX35" s="619" t="s">
        <v>99</v>
      </c>
      <c r="BY35" s="582"/>
      <c r="BZ35" s="582"/>
      <c r="CA35" s="582"/>
      <c r="CB35" s="585"/>
      <c r="CC35" s="817" t="s">
        <v>403</v>
      </c>
      <c r="CD35" s="818"/>
      <c r="CE35" s="619" t="s">
        <v>418</v>
      </c>
      <c r="CF35" s="582"/>
      <c r="CG35" s="582"/>
      <c r="CH35" s="582"/>
      <c r="CI35" s="582"/>
      <c r="CJ35" s="582"/>
      <c r="CK35" s="582"/>
      <c r="CL35" s="582"/>
      <c r="CM35" s="582"/>
      <c r="CN35" s="585"/>
      <c r="CO35" s="819">
        <v>1</v>
      </c>
      <c r="CP35" s="752"/>
      <c r="CQ35" s="752"/>
      <c r="CR35" s="752"/>
      <c r="CS35" s="752"/>
      <c r="CT35" s="820" t="s">
        <v>415</v>
      </c>
      <c r="CU35" s="820"/>
      <c r="CV35" s="820"/>
      <c r="CW35" s="820"/>
      <c r="CX35" s="820"/>
      <c r="CY35" s="820"/>
      <c r="CZ35" s="584">
        <v>7500</v>
      </c>
      <c r="DA35" s="752"/>
      <c r="DB35" s="752"/>
      <c r="DC35" s="752"/>
      <c r="DD35" s="752"/>
      <c r="DE35" s="752"/>
      <c r="DF35" s="752"/>
      <c r="DG35" s="752"/>
      <c r="DH35" s="754"/>
      <c r="DI35" s="4"/>
    </row>
    <row r="36" spans="2:113" ht="13.5" customHeight="1">
      <c r="B36" s="659" t="s">
        <v>107</v>
      </c>
      <c r="C36" s="582"/>
      <c r="D36" s="582"/>
      <c r="E36" s="582"/>
      <c r="F36" s="582"/>
      <c r="G36" s="582"/>
      <c r="H36" s="582"/>
      <c r="I36" s="582"/>
      <c r="J36" s="582"/>
      <c r="K36" s="582"/>
      <c r="L36" s="585"/>
      <c r="M36" s="583">
        <v>25601953</v>
      </c>
      <c r="N36" s="584"/>
      <c r="O36" s="584"/>
      <c r="P36" s="584"/>
      <c r="Q36" s="584"/>
      <c r="R36" s="584"/>
      <c r="S36" s="584"/>
      <c r="T36" s="584"/>
      <c r="U36" s="588">
        <v>13.2</v>
      </c>
      <c r="V36" s="588"/>
      <c r="W36" s="588"/>
      <c r="X36" s="588"/>
      <c r="Y36" s="584" t="s">
        <v>368</v>
      </c>
      <c r="Z36" s="584"/>
      <c r="AA36" s="584"/>
      <c r="AB36" s="584"/>
      <c r="AC36" s="584"/>
      <c r="AD36" s="584"/>
      <c r="AE36" s="584"/>
      <c r="AF36" s="584"/>
      <c r="AG36" s="588" t="s">
        <v>368</v>
      </c>
      <c r="AH36" s="588"/>
      <c r="AI36" s="588"/>
      <c r="AJ36" s="713"/>
      <c r="AK36" s="47"/>
      <c r="AL36" s="726" t="s">
        <v>97</v>
      </c>
      <c r="AM36" s="726"/>
      <c r="AN36" s="726"/>
      <c r="AO36" s="726"/>
      <c r="AP36" s="726"/>
      <c r="AQ36" s="726"/>
      <c r="AR36" s="726"/>
      <c r="AS36" s="726"/>
      <c r="AT36" s="726"/>
      <c r="AU36" s="726"/>
      <c r="AV36" s="727"/>
      <c r="AW36" s="741" t="s">
        <v>368</v>
      </c>
      <c r="AX36" s="742"/>
      <c r="AY36" s="742"/>
      <c r="AZ36" s="742"/>
      <c r="BA36" s="742"/>
      <c r="BB36" s="742"/>
      <c r="BC36" s="742"/>
      <c r="BD36" s="742"/>
      <c r="BE36" s="742"/>
      <c r="BF36" s="743" t="s">
        <v>368</v>
      </c>
      <c r="BG36" s="743"/>
      <c r="BH36" s="743"/>
      <c r="BI36" s="743"/>
      <c r="BJ36" s="742" t="s">
        <v>368</v>
      </c>
      <c r="BK36" s="831"/>
      <c r="BL36" s="831"/>
      <c r="BM36" s="831"/>
      <c r="BN36" s="831"/>
      <c r="BO36" s="831"/>
      <c r="BP36" s="832"/>
      <c r="BQ36" s="619" t="s">
        <v>96</v>
      </c>
      <c r="BR36" s="582"/>
      <c r="BS36" s="582"/>
      <c r="BT36" s="582"/>
      <c r="BU36" s="585"/>
      <c r="BV36" s="817" t="s">
        <v>403</v>
      </c>
      <c r="BW36" s="818"/>
      <c r="BX36" s="619" t="s">
        <v>95</v>
      </c>
      <c r="BY36" s="582"/>
      <c r="BZ36" s="582"/>
      <c r="CA36" s="582"/>
      <c r="CB36" s="585"/>
      <c r="CC36" s="817" t="s">
        <v>403</v>
      </c>
      <c r="CD36" s="818"/>
      <c r="CE36" s="619" t="s">
        <v>94</v>
      </c>
      <c r="CF36" s="582"/>
      <c r="CG36" s="582"/>
      <c r="CH36" s="582"/>
      <c r="CI36" s="582"/>
      <c r="CJ36" s="582"/>
      <c r="CK36" s="582"/>
      <c r="CL36" s="582"/>
      <c r="CM36" s="582"/>
      <c r="CN36" s="585"/>
      <c r="CO36" s="819">
        <v>1</v>
      </c>
      <c r="CP36" s="752"/>
      <c r="CQ36" s="752"/>
      <c r="CR36" s="752"/>
      <c r="CS36" s="752"/>
      <c r="CT36" s="820" t="s">
        <v>415</v>
      </c>
      <c r="CU36" s="820"/>
      <c r="CV36" s="820"/>
      <c r="CW36" s="820"/>
      <c r="CX36" s="820"/>
      <c r="CY36" s="820"/>
      <c r="CZ36" s="584">
        <v>6800</v>
      </c>
      <c r="DA36" s="752"/>
      <c r="DB36" s="752"/>
      <c r="DC36" s="752"/>
      <c r="DD36" s="752"/>
      <c r="DE36" s="752"/>
      <c r="DF36" s="752"/>
      <c r="DG36" s="752"/>
      <c r="DH36" s="754"/>
      <c r="DI36" s="4"/>
    </row>
    <row r="37" spans="2:113" ht="13.5" customHeight="1">
      <c r="B37" s="659" t="s">
        <v>102</v>
      </c>
      <c r="C37" s="582"/>
      <c r="D37" s="582"/>
      <c r="E37" s="582"/>
      <c r="F37" s="582"/>
      <c r="G37" s="582"/>
      <c r="H37" s="582"/>
      <c r="I37" s="582"/>
      <c r="J37" s="582"/>
      <c r="K37" s="582"/>
      <c r="L37" s="585"/>
      <c r="M37" s="583">
        <v>739900</v>
      </c>
      <c r="N37" s="584"/>
      <c r="O37" s="584"/>
      <c r="P37" s="584"/>
      <c r="Q37" s="584"/>
      <c r="R37" s="584"/>
      <c r="S37" s="584"/>
      <c r="T37" s="584"/>
      <c r="U37" s="588">
        <v>0.4</v>
      </c>
      <c r="V37" s="588"/>
      <c r="W37" s="588"/>
      <c r="X37" s="588"/>
      <c r="Y37" s="584">
        <v>84130</v>
      </c>
      <c r="Z37" s="584"/>
      <c r="AA37" s="584"/>
      <c r="AB37" s="584"/>
      <c r="AC37" s="584"/>
      <c r="AD37" s="584"/>
      <c r="AE37" s="584"/>
      <c r="AF37" s="584"/>
      <c r="AG37" s="588">
        <v>0.1</v>
      </c>
      <c r="AH37" s="588"/>
      <c r="AI37" s="588"/>
      <c r="AJ37" s="713"/>
      <c r="AK37" s="619" t="s">
        <v>92</v>
      </c>
      <c r="AL37" s="582"/>
      <c r="AM37" s="582"/>
      <c r="AN37" s="582"/>
      <c r="AO37" s="582"/>
      <c r="AP37" s="582"/>
      <c r="AQ37" s="582"/>
      <c r="AR37" s="582"/>
      <c r="AS37" s="582"/>
      <c r="AT37" s="582"/>
      <c r="AU37" s="582"/>
      <c r="AV37" s="585"/>
      <c r="AW37" s="583" t="s">
        <v>368</v>
      </c>
      <c r="AX37" s="584"/>
      <c r="AY37" s="584"/>
      <c r="AZ37" s="584"/>
      <c r="BA37" s="584"/>
      <c r="BB37" s="584"/>
      <c r="BC37" s="584"/>
      <c r="BD37" s="584"/>
      <c r="BE37" s="584"/>
      <c r="BF37" s="588" t="s">
        <v>368</v>
      </c>
      <c r="BG37" s="588"/>
      <c r="BH37" s="588"/>
      <c r="BI37" s="588"/>
      <c r="BJ37" s="584" t="s">
        <v>368</v>
      </c>
      <c r="BK37" s="821"/>
      <c r="BL37" s="821"/>
      <c r="BM37" s="821"/>
      <c r="BN37" s="821"/>
      <c r="BO37" s="821"/>
      <c r="BP37" s="822"/>
      <c r="BQ37" s="619" t="s">
        <v>91</v>
      </c>
      <c r="BR37" s="582"/>
      <c r="BS37" s="582"/>
      <c r="BT37" s="582"/>
      <c r="BU37" s="585"/>
      <c r="BV37" s="817" t="s">
        <v>403</v>
      </c>
      <c r="BW37" s="818"/>
      <c r="BX37" s="619" t="s">
        <v>90</v>
      </c>
      <c r="BY37" s="582"/>
      <c r="BZ37" s="582"/>
      <c r="CA37" s="582"/>
      <c r="CB37" s="585"/>
      <c r="CC37" s="817" t="s">
        <v>403</v>
      </c>
      <c r="CD37" s="818"/>
      <c r="CE37" s="619" t="s">
        <v>89</v>
      </c>
      <c r="CF37" s="582"/>
      <c r="CG37" s="582"/>
      <c r="CH37" s="582"/>
      <c r="CI37" s="582"/>
      <c r="CJ37" s="582"/>
      <c r="CK37" s="582"/>
      <c r="CL37" s="582"/>
      <c r="CM37" s="582"/>
      <c r="CN37" s="585"/>
      <c r="CO37" s="819">
        <v>38</v>
      </c>
      <c r="CP37" s="752"/>
      <c r="CQ37" s="752"/>
      <c r="CR37" s="752"/>
      <c r="CS37" s="752"/>
      <c r="CT37" s="820" t="s">
        <v>415</v>
      </c>
      <c r="CU37" s="820"/>
      <c r="CV37" s="820"/>
      <c r="CW37" s="820"/>
      <c r="CX37" s="820"/>
      <c r="CY37" s="820"/>
      <c r="CZ37" s="584">
        <v>6100</v>
      </c>
      <c r="DA37" s="752"/>
      <c r="DB37" s="752"/>
      <c r="DC37" s="752"/>
      <c r="DD37" s="752"/>
      <c r="DE37" s="752"/>
      <c r="DF37" s="752"/>
      <c r="DG37" s="752"/>
      <c r="DH37" s="754"/>
      <c r="DI37" s="4"/>
    </row>
    <row r="38" spans="2:113" ht="13.5" customHeight="1">
      <c r="B38" s="659" t="s">
        <v>98</v>
      </c>
      <c r="C38" s="582"/>
      <c r="D38" s="582"/>
      <c r="E38" s="582"/>
      <c r="F38" s="582"/>
      <c r="G38" s="582"/>
      <c r="H38" s="582"/>
      <c r="I38" s="582"/>
      <c r="J38" s="582"/>
      <c r="K38" s="582"/>
      <c r="L38" s="585"/>
      <c r="M38" s="583">
        <v>145816</v>
      </c>
      <c r="N38" s="584"/>
      <c r="O38" s="584"/>
      <c r="P38" s="584"/>
      <c r="Q38" s="584"/>
      <c r="R38" s="584"/>
      <c r="S38" s="584"/>
      <c r="T38" s="584"/>
      <c r="U38" s="588">
        <v>0.1</v>
      </c>
      <c r="V38" s="588"/>
      <c r="W38" s="588"/>
      <c r="X38" s="588"/>
      <c r="Y38" s="584" t="s">
        <v>368</v>
      </c>
      <c r="Z38" s="584"/>
      <c r="AA38" s="584"/>
      <c r="AB38" s="584"/>
      <c r="AC38" s="584"/>
      <c r="AD38" s="584"/>
      <c r="AE38" s="584"/>
      <c r="AF38" s="584"/>
      <c r="AG38" s="588" t="s">
        <v>368</v>
      </c>
      <c r="AH38" s="588"/>
      <c r="AI38" s="588"/>
      <c r="AJ38" s="713"/>
      <c r="AK38" s="697" t="s">
        <v>87</v>
      </c>
      <c r="AL38" s="662"/>
      <c r="AM38" s="662"/>
      <c r="AN38" s="662"/>
      <c r="AO38" s="662"/>
      <c r="AP38" s="662"/>
      <c r="AQ38" s="662"/>
      <c r="AR38" s="662"/>
      <c r="AS38" s="662"/>
      <c r="AT38" s="662"/>
      <c r="AU38" s="662"/>
      <c r="AV38" s="663"/>
      <c r="AW38" s="830">
        <v>89959126</v>
      </c>
      <c r="AX38" s="812"/>
      <c r="AY38" s="812"/>
      <c r="AZ38" s="812"/>
      <c r="BA38" s="812"/>
      <c r="BB38" s="812"/>
      <c r="BC38" s="812"/>
      <c r="BD38" s="812"/>
      <c r="BE38" s="812"/>
      <c r="BF38" s="811">
        <v>100</v>
      </c>
      <c r="BG38" s="811"/>
      <c r="BH38" s="811"/>
      <c r="BI38" s="811"/>
      <c r="BJ38" s="812">
        <v>513304</v>
      </c>
      <c r="BK38" s="813"/>
      <c r="BL38" s="813"/>
      <c r="BM38" s="813"/>
      <c r="BN38" s="813"/>
      <c r="BO38" s="813"/>
      <c r="BP38" s="814"/>
      <c r="BQ38" s="697" t="s">
        <v>86</v>
      </c>
      <c r="BR38" s="662"/>
      <c r="BS38" s="662"/>
      <c r="BT38" s="662"/>
      <c r="BU38" s="663"/>
      <c r="BV38" s="815" t="s">
        <v>403</v>
      </c>
      <c r="BW38" s="816"/>
      <c r="BX38" s="697" t="s">
        <v>85</v>
      </c>
      <c r="BY38" s="662"/>
      <c r="BZ38" s="662"/>
      <c r="CA38" s="662"/>
      <c r="CB38" s="663"/>
      <c r="CC38" s="815" t="s">
        <v>409</v>
      </c>
      <c r="CD38" s="816"/>
      <c r="CE38" s="823"/>
      <c r="CF38" s="824"/>
      <c r="CG38" s="824"/>
      <c r="CH38" s="824"/>
      <c r="CI38" s="824"/>
      <c r="CJ38" s="824"/>
      <c r="CK38" s="824"/>
      <c r="CL38" s="824"/>
      <c r="CM38" s="824"/>
      <c r="CN38" s="825"/>
      <c r="CO38" s="826"/>
      <c r="CP38" s="827"/>
      <c r="CQ38" s="827"/>
      <c r="CR38" s="827"/>
      <c r="CS38" s="827"/>
      <c r="CT38" s="828"/>
      <c r="CU38" s="828"/>
      <c r="CV38" s="828"/>
      <c r="CW38" s="828"/>
      <c r="CX38" s="828"/>
      <c r="CY38" s="828"/>
      <c r="CZ38" s="827"/>
      <c r="DA38" s="827"/>
      <c r="DB38" s="827"/>
      <c r="DC38" s="827"/>
      <c r="DD38" s="827"/>
      <c r="DE38" s="827"/>
      <c r="DF38" s="827"/>
      <c r="DG38" s="827"/>
      <c r="DH38" s="829"/>
      <c r="DI38" s="4"/>
    </row>
    <row r="39" spans="2:113" ht="13.5" customHeight="1">
      <c r="B39" s="659" t="s">
        <v>93</v>
      </c>
      <c r="C39" s="582"/>
      <c r="D39" s="582"/>
      <c r="E39" s="582"/>
      <c r="F39" s="582"/>
      <c r="G39" s="582"/>
      <c r="H39" s="582"/>
      <c r="I39" s="582"/>
      <c r="J39" s="582"/>
      <c r="K39" s="582"/>
      <c r="L39" s="585"/>
      <c r="M39" s="583">
        <v>1437373</v>
      </c>
      <c r="N39" s="584"/>
      <c r="O39" s="584"/>
      <c r="P39" s="584"/>
      <c r="Q39" s="584"/>
      <c r="R39" s="584"/>
      <c r="S39" s="584"/>
      <c r="T39" s="584"/>
      <c r="U39" s="588">
        <v>0.7</v>
      </c>
      <c r="V39" s="588"/>
      <c r="W39" s="588"/>
      <c r="X39" s="588"/>
      <c r="Y39" s="584" t="s">
        <v>368</v>
      </c>
      <c r="Z39" s="584"/>
      <c r="AA39" s="584"/>
      <c r="AB39" s="584"/>
      <c r="AC39" s="584"/>
      <c r="AD39" s="584"/>
      <c r="AE39" s="584"/>
      <c r="AF39" s="584"/>
      <c r="AG39" s="588" t="s">
        <v>368</v>
      </c>
      <c r="AH39" s="588"/>
      <c r="AI39" s="588"/>
      <c r="AJ39" s="713"/>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59" t="s">
        <v>88</v>
      </c>
      <c r="C40" s="582"/>
      <c r="D40" s="582"/>
      <c r="E40" s="582"/>
      <c r="F40" s="582"/>
      <c r="G40" s="582"/>
      <c r="H40" s="582"/>
      <c r="I40" s="582"/>
      <c r="J40" s="582"/>
      <c r="K40" s="582"/>
      <c r="L40" s="585"/>
      <c r="M40" s="583">
        <v>1988614</v>
      </c>
      <c r="N40" s="584"/>
      <c r="O40" s="584"/>
      <c r="P40" s="584"/>
      <c r="Q40" s="584"/>
      <c r="R40" s="584"/>
      <c r="S40" s="584"/>
      <c r="T40" s="584"/>
      <c r="U40" s="588">
        <v>1</v>
      </c>
      <c r="V40" s="588"/>
      <c r="W40" s="588"/>
      <c r="X40" s="588"/>
      <c r="Y40" s="584" t="s">
        <v>368</v>
      </c>
      <c r="Z40" s="584"/>
      <c r="AA40" s="584"/>
      <c r="AB40" s="584"/>
      <c r="AC40" s="584"/>
      <c r="AD40" s="584"/>
      <c r="AE40" s="584"/>
      <c r="AF40" s="584"/>
      <c r="AG40" s="588" t="s">
        <v>368</v>
      </c>
      <c r="AH40" s="588"/>
      <c r="AI40" s="588"/>
      <c r="AJ40" s="713"/>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59" t="s">
        <v>84</v>
      </c>
      <c r="C41" s="582"/>
      <c r="D41" s="582"/>
      <c r="E41" s="582"/>
      <c r="F41" s="582"/>
      <c r="G41" s="582"/>
      <c r="H41" s="582"/>
      <c r="I41" s="582"/>
      <c r="J41" s="582"/>
      <c r="K41" s="582"/>
      <c r="L41" s="585"/>
      <c r="M41" s="583">
        <v>1509313</v>
      </c>
      <c r="N41" s="584"/>
      <c r="O41" s="584"/>
      <c r="P41" s="584"/>
      <c r="Q41" s="584"/>
      <c r="R41" s="584"/>
      <c r="S41" s="584"/>
      <c r="T41" s="584"/>
      <c r="U41" s="588">
        <v>0.8</v>
      </c>
      <c r="V41" s="588"/>
      <c r="W41" s="588"/>
      <c r="X41" s="588"/>
      <c r="Y41" s="584">
        <v>184478</v>
      </c>
      <c r="Z41" s="584"/>
      <c r="AA41" s="584"/>
      <c r="AB41" s="584"/>
      <c r="AC41" s="584"/>
      <c r="AD41" s="584"/>
      <c r="AE41" s="584"/>
      <c r="AF41" s="584"/>
      <c r="AG41" s="588">
        <v>0.2</v>
      </c>
      <c r="AH41" s="588"/>
      <c r="AI41" s="588"/>
      <c r="AJ41" s="713"/>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59" t="s">
        <v>83</v>
      </c>
      <c r="C42" s="582"/>
      <c r="D42" s="582"/>
      <c r="E42" s="582"/>
      <c r="F42" s="582"/>
      <c r="G42" s="582"/>
      <c r="H42" s="582"/>
      <c r="I42" s="582"/>
      <c r="J42" s="582"/>
      <c r="K42" s="582"/>
      <c r="L42" s="585"/>
      <c r="M42" s="583">
        <v>10303200</v>
      </c>
      <c r="N42" s="584"/>
      <c r="O42" s="584"/>
      <c r="P42" s="584"/>
      <c r="Q42" s="584"/>
      <c r="R42" s="584"/>
      <c r="S42" s="584"/>
      <c r="T42" s="584"/>
      <c r="U42" s="588">
        <v>5.3</v>
      </c>
      <c r="V42" s="588"/>
      <c r="W42" s="588"/>
      <c r="X42" s="588"/>
      <c r="Y42" s="584" t="s">
        <v>368</v>
      </c>
      <c r="Z42" s="584"/>
      <c r="AA42" s="584"/>
      <c r="AB42" s="584"/>
      <c r="AC42" s="584"/>
      <c r="AD42" s="584"/>
      <c r="AE42" s="584"/>
      <c r="AF42" s="584"/>
      <c r="AG42" s="588" t="s">
        <v>368</v>
      </c>
      <c r="AH42" s="588"/>
      <c r="AI42" s="588"/>
      <c r="AJ42" s="713"/>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695" t="s">
        <v>82</v>
      </c>
      <c r="D43" s="695"/>
      <c r="E43" s="695"/>
      <c r="F43" s="695"/>
      <c r="G43" s="695"/>
      <c r="H43" s="695"/>
      <c r="I43" s="695"/>
      <c r="J43" s="695"/>
      <c r="K43" s="695"/>
      <c r="L43" s="696"/>
      <c r="M43" s="583" t="s">
        <v>368</v>
      </c>
      <c r="N43" s="584"/>
      <c r="O43" s="584"/>
      <c r="P43" s="584"/>
      <c r="Q43" s="584"/>
      <c r="R43" s="584"/>
      <c r="S43" s="584"/>
      <c r="T43" s="584"/>
      <c r="U43" s="588" t="s">
        <v>368</v>
      </c>
      <c r="V43" s="588"/>
      <c r="W43" s="588"/>
      <c r="X43" s="588"/>
      <c r="Y43" s="584" t="s">
        <v>368</v>
      </c>
      <c r="Z43" s="584"/>
      <c r="AA43" s="584"/>
      <c r="AB43" s="584"/>
      <c r="AC43" s="584"/>
      <c r="AD43" s="584"/>
      <c r="AE43" s="584"/>
      <c r="AF43" s="584"/>
      <c r="AG43" s="588" t="s">
        <v>368</v>
      </c>
      <c r="AH43" s="588"/>
      <c r="AI43" s="588"/>
      <c r="AJ43" s="713"/>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695" t="s">
        <v>81</v>
      </c>
      <c r="D44" s="695"/>
      <c r="E44" s="695"/>
      <c r="F44" s="695"/>
      <c r="G44" s="695"/>
      <c r="H44" s="695"/>
      <c r="I44" s="695"/>
      <c r="J44" s="695"/>
      <c r="K44" s="695"/>
      <c r="L44" s="696"/>
      <c r="M44" s="583">
        <v>4900000</v>
      </c>
      <c r="N44" s="584"/>
      <c r="O44" s="584"/>
      <c r="P44" s="584"/>
      <c r="Q44" s="584"/>
      <c r="R44" s="584"/>
      <c r="S44" s="584"/>
      <c r="T44" s="584"/>
      <c r="U44" s="588">
        <v>2.5</v>
      </c>
      <c r="V44" s="588"/>
      <c r="W44" s="588"/>
      <c r="X44" s="588"/>
      <c r="Y44" s="584" t="s">
        <v>368</v>
      </c>
      <c r="Z44" s="584"/>
      <c r="AA44" s="584"/>
      <c r="AB44" s="584"/>
      <c r="AC44" s="584"/>
      <c r="AD44" s="584"/>
      <c r="AE44" s="584"/>
      <c r="AF44" s="584"/>
      <c r="AG44" s="588" t="s">
        <v>368</v>
      </c>
      <c r="AH44" s="588"/>
      <c r="AI44" s="588"/>
      <c r="AJ44" s="713"/>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4" t="s">
        <v>80</v>
      </c>
      <c r="C45" s="662"/>
      <c r="D45" s="662"/>
      <c r="E45" s="662"/>
      <c r="F45" s="662"/>
      <c r="G45" s="662"/>
      <c r="H45" s="662"/>
      <c r="I45" s="662"/>
      <c r="J45" s="662"/>
      <c r="K45" s="662"/>
      <c r="L45" s="663"/>
      <c r="M45" s="583">
        <v>194691523</v>
      </c>
      <c r="N45" s="584"/>
      <c r="O45" s="584"/>
      <c r="P45" s="584"/>
      <c r="Q45" s="584"/>
      <c r="R45" s="584"/>
      <c r="S45" s="584"/>
      <c r="T45" s="584"/>
      <c r="U45" s="588">
        <v>100</v>
      </c>
      <c r="V45" s="588"/>
      <c r="W45" s="588"/>
      <c r="X45" s="588"/>
      <c r="Y45" s="584">
        <v>103248941</v>
      </c>
      <c r="Z45" s="584"/>
      <c r="AA45" s="584"/>
      <c r="AB45" s="584"/>
      <c r="AC45" s="584"/>
      <c r="AD45" s="584"/>
      <c r="AE45" s="584"/>
      <c r="AF45" s="584"/>
      <c r="AG45" s="588">
        <v>100</v>
      </c>
      <c r="AH45" s="588"/>
      <c r="AI45" s="588"/>
      <c r="AJ45" s="713"/>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32" t="s">
        <v>79</v>
      </c>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41"/>
      <c r="AD46" s="41"/>
      <c r="AE46" s="41"/>
      <c r="AF46" s="41"/>
      <c r="AG46" s="43"/>
      <c r="AH46" s="632" t="s">
        <v>419</v>
      </c>
      <c r="AI46" s="632"/>
      <c r="AJ46" s="632"/>
      <c r="AK46" s="632"/>
      <c r="AL46" s="632"/>
      <c r="AM46" s="632"/>
      <c r="AN46" s="632"/>
      <c r="AO46" s="632"/>
      <c r="AP46" s="632"/>
      <c r="AQ46" s="38"/>
      <c r="AR46" s="38"/>
      <c r="AS46" s="38"/>
      <c r="AT46" s="41"/>
      <c r="AU46" s="41"/>
      <c r="AV46" s="40"/>
      <c r="AW46" s="42"/>
      <c r="AX46" s="41"/>
      <c r="AY46" s="41"/>
      <c r="AZ46" s="632" t="s">
        <v>78</v>
      </c>
      <c r="BA46" s="632"/>
      <c r="BB46" s="632"/>
      <c r="BC46" s="632"/>
      <c r="BD46" s="632"/>
      <c r="BE46" s="632"/>
      <c r="BF46" s="632"/>
      <c r="BG46" s="632"/>
      <c r="BH46" s="632"/>
      <c r="BI46" s="632"/>
      <c r="BJ46" s="632"/>
      <c r="BK46" s="632"/>
      <c r="BL46" s="632"/>
      <c r="BM46" s="632"/>
      <c r="BN46" s="632"/>
      <c r="BO46" s="632"/>
      <c r="BP46" s="632"/>
      <c r="BQ46" s="632"/>
      <c r="BR46" s="632"/>
      <c r="BS46" s="632"/>
      <c r="BT46" s="41"/>
      <c r="BU46" s="41"/>
      <c r="BV46" s="632" t="s">
        <v>419</v>
      </c>
      <c r="BW46" s="632"/>
      <c r="BX46" s="632"/>
      <c r="BY46" s="632"/>
      <c r="BZ46" s="632"/>
      <c r="CA46" s="632"/>
      <c r="CB46" s="632"/>
      <c r="CC46" s="632"/>
      <c r="CD46" s="41"/>
      <c r="CE46" s="40"/>
      <c r="CF46" s="39"/>
      <c r="CG46" s="275"/>
      <c r="CH46" s="807" t="s">
        <v>77</v>
      </c>
      <c r="CI46" s="807"/>
      <c r="CJ46" s="807"/>
      <c r="CK46" s="807"/>
      <c r="CL46" s="807"/>
      <c r="CM46" s="807"/>
      <c r="CN46" s="807"/>
      <c r="CO46" s="807"/>
      <c r="CP46" s="807"/>
      <c r="CQ46" s="38"/>
      <c r="CR46" s="24"/>
      <c r="CS46" s="728" t="s">
        <v>778</v>
      </c>
      <c r="CT46" s="632"/>
      <c r="CU46" s="632"/>
      <c r="CV46" s="632"/>
      <c r="CW46" s="632"/>
      <c r="CX46" s="632"/>
      <c r="CY46" s="632"/>
      <c r="CZ46" s="633"/>
      <c r="DA46" s="728" t="s">
        <v>395</v>
      </c>
      <c r="DB46" s="632"/>
      <c r="DC46" s="632"/>
      <c r="DD46" s="632"/>
      <c r="DE46" s="632"/>
      <c r="DF46" s="632"/>
      <c r="DG46" s="632"/>
      <c r="DH46" s="809"/>
      <c r="DI46" s="4"/>
    </row>
    <row r="47" spans="2:113" ht="13.5" customHeight="1">
      <c r="B47" s="37"/>
      <c r="C47" s="32"/>
      <c r="D47" s="32"/>
      <c r="E47" s="662"/>
      <c r="F47" s="662"/>
      <c r="G47" s="662"/>
      <c r="H47" s="662"/>
      <c r="I47" s="662"/>
      <c r="J47" s="662"/>
      <c r="K47" s="662"/>
      <c r="L47" s="662"/>
      <c r="M47" s="662"/>
      <c r="N47" s="662"/>
      <c r="O47" s="662"/>
      <c r="P47" s="662"/>
      <c r="Q47" s="662"/>
      <c r="R47" s="662"/>
      <c r="S47" s="662"/>
      <c r="T47" s="662"/>
      <c r="U47" s="662"/>
      <c r="V47" s="662"/>
      <c r="W47" s="662"/>
      <c r="X47" s="662"/>
      <c r="Y47" s="582"/>
      <c r="Z47" s="582"/>
      <c r="AA47" s="582"/>
      <c r="AB47" s="582"/>
      <c r="AC47" s="4"/>
      <c r="AD47" s="4"/>
      <c r="AE47" s="4"/>
      <c r="AF47" s="4"/>
      <c r="AG47" s="6"/>
      <c r="AH47" s="806"/>
      <c r="AI47" s="806"/>
      <c r="AJ47" s="806"/>
      <c r="AK47" s="806"/>
      <c r="AL47" s="806"/>
      <c r="AM47" s="806"/>
      <c r="AN47" s="806"/>
      <c r="AO47" s="806"/>
      <c r="AP47" s="806"/>
      <c r="AQ47" s="35"/>
      <c r="AR47" s="35"/>
      <c r="AS47" s="35"/>
      <c r="AT47" s="4"/>
      <c r="AU47" s="4"/>
      <c r="AV47" s="34"/>
      <c r="AW47" s="33"/>
      <c r="AX47" s="32"/>
      <c r="AY47" s="32"/>
      <c r="AZ47" s="662"/>
      <c r="BA47" s="662"/>
      <c r="BB47" s="662"/>
      <c r="BC47" s="662"/>
      <c r="BD47" s="662"/>
      <c r="BE47" s="662"/>
      <c r="BF47" s="662"/>
      <c r="BG47" s="662"/>
      <c r="BH47" s="662"/>
      <c r="BI47" s="662"/>
      <c r="BJ47" s="662"/>
      <c r="BK47" s="662"/>
      <c r="BL47" s="662"/>
      <c r="BM47" s="662"/>
      <c r="BN47" s="662"/>
      <c r="BO47" s="662"/>
      <c r="BP47" s="662"/>
      <c r="BQ47" s="662"/>
      <c r="BR47" s="662"/>
      <c r="BS47" s="662"/>
      <c r="BT47" s="32"/>
      <c r="BU47" s="32"/>
      <c r="BV47" s="662"/>
      <c r="BW47" s="662"/>
      <c r="BX47" s="662"/>
      <c r="BY47" s="662"/>
      <c r="BZ47" s="662"/>
      <c r="CA47" s="662"/>
      <c r="CB47" s="662"/>
      <c r="CC47" s="662"/>
      <c r="CD47" s="32"/>
      <c r="CE47" s="31"/>
      <c r="CF47" s="20"/>
      <c r="CG47" s="276"/>
      <c r="CH47" s="808"/>
      <c r="CI47" s="808"/>
      <c r="CJ47" s="808"/>
      <c r="CK47" s="808"/>
      <c r="CL47" s="808"/>
      <c r="CM47" s="808"/>
      <c r="CN47" s="808"/>
      <c r="CO47" s="808"/>
      <c r="CP47" s="808"/>
      <c r="CQ47" s="30"/>
      <c r="CR47" s="21"/>
      <c r="CS47" s="697"/>
      <c r="CT47" s="662"/>
      <c r="CU47" s="662"/>
      <c r="CV47" s="662"/>
      <c r="CW47" s="662"/>
      <c r="CX47" s="662"/>
      <c r="CY47" s="662"/>
      <c r="CZ47" s="663"/>
      <c r="DA47" s="697"/>
      <c r="DB47" s="662"/>
      <c r="DC47" s="662"/>
      <c r="DD47" s="662"/>
      <c r="DE47" s="662"/>
      <c r="DF47" s="662"/>
      <c r="DG47" s="662"/>
      <c r="DH47" s="810"/>
      <c r="DI47" s="4"/>
    </row>
    <row r="48" spans="2:113" ht="13.5" customHeight="1">
      <c r="B48" s="29"/>
      <c r="C48" s="28"/>
      <c r="D48" s="788" t="s">
        <v>77</v>
      </c>
      <c r="E48" s="788"/>
      <c r="F48" s="788"/>
      <c r="G48" s="788"/>
      <c r="H48" s="788"/>
      <c r="I48" s="788"/>
      <c r="J48" s="788"/>
      <c r="K48" s="27"/>
      <c r="L48" s="25"/>
      <c r="M48" s="26"/>
      <c r="N48" s="788" t="s">
        <v>76</v>
      </c>
      <c r="O48" s="788"/>
      <c r="P48" s="788"/>
      <c r="Q48" s="788"/>
      <c r="R48" s="788"/>
      <c r="S48" s="788"/>
      <c r="T48" s="25"/>
      <c r="U48" s="795" t="s">
        <v>73</v>
      </c>
      <c r="V48" s="788"/>
      <c r="W48" s="788"/>
      <c r="X48" s="796"/>
      <c r="Y48" s="797" t="s">
        <v>70</v>
      </c>
      <c r="Z48" s="797"/>
      <c r="AA48" s="797"/>
      <c r="AB48" s="797"/>
      <c r="AC48" s="797"/>
      <c r="AD48" s="797"/>
      <c r="AE48" s="797"/>
      <c r="AF48" s="797"/>
      <c r="AG48" s="798" t="s">
        <v>420</v>
      </c>
      <c r="AH48" s="799"/>
      <c r="AI48" s="799"/>
      <c r="AJ48" s="799"/>
      <c r="AK48" s="799"/>
      <c r="AL48" s="799"/>
      <c r="AM48" s="799"/>
      <c r="AN48" s="799"/>
      <c r="AO48" s="799"/>
      <c r="AP48" s="800"/>
      <c r="AQ48" s="797" t="s">
        <v>75</v>
      </c>
      <c r="AR48" s="797"/>
      <c r="AS48" s="797"/>
      <c r="AT48" s="797"/>
      <c r="AU48" s="797"/>
      <c r="AV48" s="797"/>
      <c r="AW48" s="6"/>
      <c r="AX48" s="632" t="s">
        <v>74</v>
      </c>
      <c r="AY48" s="632"/>
      <c r="AZ48" s="632"/>
      <c r="BA48" s="632"/>
      <c r="BB48" s="632"/>
      <c r="BC48" s="632"/>
      <c r="BD48" s="632"/>
      <c r="BE48" s="24"/>
      <c r="BF48" s="6"/>
      <c r="BG48" s="632" t="s">
        <v>421</v>
      </c>
      <c r="BH48" s="632"/>
      <c r="BI48" s="632"/>
      <c r="BJ48" s="632"/>
      <c r="BK48" s="632"/>
      <c r="BL48" s="24"/>
      <c r="BM48" s="632" t="s">
        <v>73</v>
      </c>
      <c r="BN48" s="632"/>
      <c r="BO48" s="632"/>
      <c r="BP48" s="632"/>
      <c r="BQ48" s="801"/>
      <c r="BR48" s="802"/>
      <c r="BS48" s="632" t="s">
        <v>422</v>
      </c>
      <c r="BT48" s="632"/>
      <c r="BU48" s="632"/>
      <c r="BV48" s="632"/>
      <c r="BW48" s="632"/>
      <c r="BX48" s="803"/>
      <c r="BY48" s="804"/>
      <c r="BZ48" s="6"/>
      <c r="CA48" s="805" t="s">
        <v>423</v>
      </c>
      <c r="CB48" s="805"/>
      <c r="CC48" s="805"/>
      <c r="CD48" s="805"/>
      <c r="CE48" s="23"/>
      <c r="CF48" s="728" t="s">
        <v>72</v>
      </c>
      <c r="CG48" s="793"/>
      <c r="CH48" s="793"/>
      <c r="CI48" s="793"/>
      <c r="CJ48" s="793"/>
      <c r="CK48" s="793"/>
      <c r="CL48" s="793"/>
      <c r="CM48" s="793"/>
      <c r="CN48" s="793"/>
      <c r="CO48" s="793"/>
      <c r="CP48" s="793"/>
      <c r="CQ48" s="793"/>
      <c r="CR48" s="794"/>
      <c r="CS48" s="749">
        <v>75202819</v>
      </c>
      <c r="CT48" s="783"/>
      <c r="CU48" s="783"/>
      <c r="CV48" s="783"/>
      <c r="CW48" s="783"/>
      <c r="CX48" s="783"/>
      <c r="CY48" s="783"/>
      <c r="CZ48" s="785"/>
      <c r="DA48" s="749">
        <v>77577453</v>
      </c>
      <c r="DB48" s="783"/>
      <c r="DC48" s="783"/>
      <c r="DD48" s="783"/>
      <c r="DE48" s="783"/>
      <c r="DF48" s="783"/>
      <c r="DG48" s="783"/>
      <c r="DH48" s="786"/>
      <c r="DI48" s="4"/>
    </row>
    <row r="49" spans="2:113" ht="13.5" customHeight="1">
      <c r="B49" s="787" t="s">
        <v>71</v>
      </c>
      <c r="C49" s="788"/>
      <c r="D49" s="788"/>
      <c r="E49" s="788"/>
      <c r="F49" s="788"/>
      <c r="G49" s="788"/>
      <c r="H49" s="788"/>
      <c r="I49" s="788"/>
      <c r="J49" s="788"/>
      <c r="K49" s="788"/>
      <c r="L49" s="789"/>
      <c r="M49" s="613">
        <v>27614345</v>
      </c>
      <c r="N49" s="790"/>
      <c r="O49" s="790"/>
      <c r="P49" s="790"/>
      <c r="Q49" s="790"/>
      <c r="R49" s="790"/>
      <c r="S49" s="790"/>
      <c r="T49" s="790"/>
      <c r="U49" s="791">
        <v>14.5</v>
      </c>
      <c r="V49" s="791"/>
      <c r="W49" s="791"/>
      <c r="X49" s="791"/>
      <c r="Y49" s="790">
        <v>25483420</v>
      </c>
      <c r="Z49" s="790"/>
      <c r="AA49" s="790"/>
      <c r="AB49" s="790"/>
      <c r="AC49" s="790"/>
      <c r="AD49" s="790"/>
      <c r="AE49" s="790"/>
      <c r="AF49" s="790"/>
      <c r="AG49" s="790">
        <v>25246134</v>
      </c>
      <c r="AH49" s="790"/>
      <c r="AI49" s="790"/>
      <c r="AJ49" s="790"/>
      <c r="AK49" s="790"/>
      <c r="AL49" s="790"/>
      <c r="AM49" s="790"/>
      <c r="AN49" s="790"/>
      <c r="AO49" s="790"/>
      <c r="AP49" s="790"/>
      <c r="AQ49" s="791">
        <v>23.3</v>
      </c>
      <c r="AR49" s="791"/>
      <c r="AS49" s="791"/>
      <c r="AT49" s="791"/>
      <c r="AU49" s="791"/>
      <c r="AV49" s="792"/>
      <c r="AW49" s="22"/>
      <c r="AX49" s="662"/>
      <c r="AY49" s="662"/>
      <c r="AZ49" s="662"/>
      <c r="BA49" s="662"/>
      <c r="BB49" s="662"/>
      <c r="BC49" s="662"/>
      <c r="BD49" s="662"/>
      <c r="BE49" s="21"/>
      <c r="BF49" s="22"/>
      <c r="BG49" s="662"/>
      <c r="BH49" s="662"/>
      <c r="BI49" s="662"/>
      <c r="BJ49" s="662"/>
      <c r="BK49" s="662"/>
      <c r="BL49" s="21"/>
      <c r="BM49" s="662"/>
      <c r="BN49" s="662"/>
      <c r="BO49" s="662"/>
      <c r="BP49" s="662"/>
      <c r="BQ49" s="20"/>
      <c r="BR49" s="662" t="s">
        <v>27</v>
      </c>
      <c r="BS49" s="662"/>
      <c r="BT49" s="662"/>
      <c r="BU49" s="662"/>
      <c r="BV49" s="662"/>
      <c r="BW49" s="662"/>
      <c r="BX49" s="662"/>
      <c r="BY49" s="19"/>
      <c r="BZ49" s="673" t="s">
        <v>70</v>
      </c>
      <c r="CA49" s="674"/>
      <c r="CB49" s="674"/>
      <c r="CC49" s="674"/>
      <c r="CD49" s="674"/>
      <c r="CE49" s="675"/>
      <c r="CF49" s="619" t="s">
        <v>69</v>
      </c>
      <c r="CG49" s="684"/>
      <c r="CH49" s="684"/>
      <c r="CI49" s="684"/>
      <c r="CJ49" s="684"/>
      <c r="CK49" s="684"/>
      <c r="CL49" s="684"/>
      <c r="CM49" s="684"/>
      <c r="CN49" s="684"/>
      <c r="CO49" s="684"/>
      <c r="CP49" s="684"/>
      <c r="CQ49" s="684"/>
      <c r="CR49" s="685"/>
      <c r="CS49" s="583">
        <v>79324476</v>
      </c>
      <c r="CT49" s="752"/>
      <c r="CU49" s="752"/>
      <c r="CV49" s="752"/>
      <c r="CW49" s="752"/>
      <c r="CX49" s="752"/>
      <c r="CY49" s="752"/>
      <c r="CZ49" s="753"/>
      <c r="DA49" s="583">
        <v>81108001</v>
      </c>
      <c r="DB49" s="752"/>
      <c r="DC49" s="752"/>
      <c r="DD49" s="752"/>
      <c r="DE49" s="752"/>
      <c r="DF49" s="752"/>
      <c r="DG49" s="752"/>
      <c r="DH49" s="754"/>
      <c r="DI49" s="4"/>
    </row>
    <row r="50" spans="2:113" ht="13.5" customHeight="1">
      <c r="B50" s="17"/>
      <c r="C50" s="582" t="s">
        <v>68</v>
      </c>
      <c r="D50" s="582"/>
      <c r="E50" s="582"/>
      <c r="F50" s="582"/>
      <c r="G50" s="582"/>
      <c r="H50" s="582"/>
      <c r="I50" s="582"/>
      <c r="J50" s="582"/>
      <c r="K50" s="582"/>
      <c r="L50" s="585"/>
      <c r="M50" s="583">
        <v>18440352</v>
      </c>
      <c r="N50" s="584"/>
      <c r="O50" s="584"/>
      <c r="P50" s="584"/>
      <c r="Q50" s="584"/>
      <c r="R50" s="584"/>
      <c r="S50" s="584"/>
      <c r="T50" s="584"/>
      <c r="U50" s="588">
        <v>9.6999999999999993</v>
      </c>
      <c r="V50" s="588"/>
      <c r="W50" s="588"/>
      <c r="X50" s="588"/>
      <c r="Y50" s="584">
        <v>16717070</v>
      </c>
      <c r="Z50" s="584"/>
      <c r="AA50" s="584"/>
      <c r="AB50" s="584"/>
      <c r="AC50" s="584"/>
      <c r="AD50" s="584"/>
      <c r="AE50" s="584"/>
      <c r="AF50" s="584"/>
      <c r="AG50" s="584" t="s">
        <v>368</v>
      </c>
      <c r="AH50" s="584"/>
      <c r="AI50" s="584"/>
      <c r="AJ50" s="584"/>
      <c r="AK50" s="584"/>
      <c r="AL50" s="584"/>
      <c r="AM50" s="584"/>
      <c r="AN50" s="584"/>
      <c r="AO50" s="584"/>
      <c r="AP50" s="584"/>
      <c r="AQ50" s="588" t="s">
        <v>368</v>
      </c>
      <c r="AR50" s="588"/>
      <c r="AS50" s="588"/>
      <c r="AT50" s="588"/>
      <c r="AU50" s="588"/>
      <c r="AV50" s="647"/>
      <c r="AW50" s="728" t="s">
        <v>67</v>
      </c>
      <c r="AX50" s="632"/>
      <c r="AY50" s="632"/>
      <c r="AZ50" s="632"/>
      <c r="BA50" s="632"/>
      <c r="BB50" s="632"/>
      <c r="BC50" s="632"/>
      <c r="BD50" s="632"/>
      <c r="BE50" s="633"/>
      <c r="BF50" s="782">
        <v>734703</v>
      </c>
      <c r="BG50" s="783"/>
      <c r="BH50" s="783"/>
      <c r="BI50" s="783"/>
      <c r="BJ50" s="783"/>
      <c r="BK50" s="783"/>
      <c r="BL50" s="783"/>
      <c r="BM50" s="784">
        <v>0.4</v>
      </c>
      <c r="BN50" s="784"/>
      <c r="BO50" s="784"/>
      <c r="BP50" s="784"/>
      <c r="BQ50" s="783" t="s">
        <v>368</v>
      </c>
      <c r="BR50" s="783"/>
      <c r="BS50" s="783"/>
      <c r="BT50" s="783"/>
      <c r="BU50" s="783"/>
      <c r="BV50" s="783"/>
      <c r="BW50" s="783"/>
      <c r="BX50" s="783"/>
      <c r="BY50" s="783"/>
      <c r="BZ50" s="783">
        <v>734231</v>
      </c>
      <c r="CA50" s="783"/>
      <c r="CB50" s="783"/>
      <c r="CC50" s="783"/>
      <c r="CD50" s="783"/>
      <c r="CE50" s="785"/>
      <c r="CF50" s="619" t="s">
        <v>66</v>
      </c>
      <c r="CG50" s="684"/>
      <c r="CH50" s="684"/>
      <c r="CI50" s="684"/>
      <c r="CJ50" s="684"/>
      <c r="CK50" s="684"/>
      <c r="CL50" s="684"/>
      <c r="CM50" s="684"/>
      <c r="CN50" s="684"/>
      <c r="CO50" s="684"/>
      <c r="CP50" s="684"/>
      <c r="CQ50" s="684"/>
      <c r="CR50" s="685"/>
      <c r="CS50" s="583">
        <v>96442674</v>
      </c>
      <c r="CT50" s="752"/>
      <c r="CU50" s="752"/>
      <c r="CV50" s="752"/>
      <c r="CW50" s="752"/>
      <c r="CX50" s="752"/>
      <c r="CY50" s="752"/>
      <c r="CZ50" s="753"/>
      <c r="DA50" s="583">
        <v>99538212</v>
      </c>
      <c r="DB50" s="752"/>
      <c r="DC50" s="752"/>
      <c r="DD50" s="752"/>
      <c r="DE50" s="752"/>
      <c r="DF50" s="752"/>
      <c r="DG50" s="752"/>
      <c r="DH50" s="754"/>
      <c r="DI50" s="4"/>
    </row>
    <row r="51" spans="2:113" ht="13.5" customHeight="1">
      <c r="B51" s="659" t="s">
        <v>65</v>
      </c>
      <c r="C51" s="582"/>
      <c r="D51" s="582"/>
      <c r="E51" s="582"/>
      <c r="F51" s="582"/>
      <c r="G51" s="582"/>
      <c r="H51" s="582"/>
      <c r="I51" s="582"/>
      <c r="J51" s="582"/>
      <c r="K51" s="582"/>
      <c r="L51" s="585"/>
      <c r="M51" s="583">
        <v>69299238</v>
      </c>
      <c r="N51" s="584"/>
      <c r="O51" s="584"/>
      <c r="P51" s="584"/>
      <c r="Q51" s="584"/>
      <c r="R51" s="584"/>
      <c r="S51" s="584"/>
      <c r="T51" s="584"/>
      <c r="U51" s="588">
        <v>36.299999999999997</v>
      </c>
      <c r="V51" s="588"/>
      <c r="W51" s="588"/>
      <c r="X51" s="588"/>
      <c r="Y51" s="584">
        <v>20642929</v>
      </c>
      <c r="Z51" s="584"/>
      <c r="AA51" s="584"/>
      <c r="AB51" s="584"/>
      <c r="AC51" s="584"/>
      <c r="AD51" s="584"/>
      <c r="AE51" s="584"/>
      <c r="AF51" s="584"/>
      <c r="AG51" s="584">
        <v>20642479</v>
      </c>
      <c r="AH51" s="584"/>
      <c r="AI51" s="584"/>
      <c r="AJ51" s="584"/>
      <c r="AK51" s="584"/>
      <c r="AL51" s="584"/>
      <c r="AM51" s="584"/>
      <c r="AN51" s="584"/>
      <c r="AO51" s="584"/>
      <c r="AP51" s="584"/>
      <c r="AQ51" s="588">
        <v>19.100000000000001</v>
      </c>
      <c r="AR51" s="588"/>
      <c r="AS51" s="588"/>
      <c r="AT51" s="588"/>
      <c r="AU51" s="588"/>
      <c r="AV51" s="647"/>
      <c r="AW51" s="619" t="s">
        <v>64</v>
      </c>
      <c r="AX51" s="582"/>
      <c r="AY51" s="582"/>
      <c r="AZ51" s="582"/>
      <c r="BA51" s="582"/>
      <c r="BB51" s="582"/>
      <c r="BC51" s="582"/>
      <c r="BD51" s="582"/>
      <c r="BE51" s="585"/>
      <c r="BF51" s="583">
        <v>16321497</v>
      </c>
      <c r="BG51" s="584"/>
      <c r="BH51" s="584"/>
      <c r="BI51" s="584"/>
      <c r="BJ51" s="584"/>
      <c r="BK51" s="584"/>
      <c r="BL51" s="584"/>
      <c r="BM51" s="588">
        <v>8.6</v>
      </c>
      <c r="BN51" s="588"/>
      <c r="BO51" s="588"/>
      <c r="BP51" s="588"/>
      <c r="BQ51" s="584">
        <v>362745</v>
      </c>
      <c r="BR51" s="584"/>
      <c r="BS51" s="584"/>
      <c r="BT51" s="584"/>
      <c r="BU51" s="584"/>
      <c r="BV51" s="584"/>
      <c r="BW51" s="584"/>
      <c r="BX51" s="584"/>
      <c r="BY51" s="584"/>
      <c r="BZ51" s="584">
        <v>14629761</v>
      </c>
      <c r="CA51" s="584"/>
      <c r="CB51" s="584"/>
      <c r="CC51" s="584"/>
      <c r="CD51" s="584"/>
      <c r="CE51" s="584"/>
      <c r="CF51" s="619" t="s">
        <v>63</v>
      </c>
      <c r="CG51" s="684"/>
      <c r="CH51" s="684"/>
      <c r="CI51" s="684"/>
      <c r="CJ51" s="684"/>
      <c r="CK51" s="684"/>
      <c r="CL51" s="684"/>
      <c r="CM51" s="684"/>
      <c r="CN51" s="684"/>
      <c r="CO51" s="684"/>
      <c r="CP51" s="684"/>
      <c r="CQ51" s="684"/>
      <c r="CR51" s="685"/>
      <c r="CS51" s="583">
        <v>107312792</v>
      </c>
      <c r="CT51" s="752"/>
      <c r="CU51" s="752"/>
      <c r="CV51" s="752"/>
      <c r="CW51" s="752"/>
      <c r="CX51" s="752"/>
      <c r="CY51" s="752"/>
      <c r="CZ51" s="753"/>
      <c r="DA51" s="583">
        <v>108160487</v>
      </c>
      <c r="DB51" s="752"/>
      <c r="DC51" s="752"/>
      <c r="DD51" s="752"/>
      <c r="DE51" s="752"/>
      <c r="DF51" s="752"/>
      <c r="DG51" s="752"/>
      <c r="DH51" s="754"/>
      <c r="DI51" s="4"/>
    </row>
    <row r="52" spans="2:113" ht="13.5" customHeight="1">
      <c r="B52" s="659" t="s">
        <v>40</v>
      </c>
      <c r="C52" s="582"/>
      <c r="D52" s="582"/>
      <c r="E52" s="582"/>
      <c r="F52" s="582"/>
      <c r="G52" s="582"/>
      <c r="H52" s="582"/>
      <c r="I52" s="582"/>
      <c r="J52" s="582"/>
      <c r="K52" s="582"/>
      <c r="L52" s="585"/>
      <c r="M52" s="583">
        <v>12634682</v>
      </c>
      <c r="N52" s="584"/>
      <c r="O52" s="584"/>
      <c r="P52" s="584"/>
      <c r="Q52" s="584"/>
      <c r="R52" s="584"/>
      <c r="S52" s="584"/>
      <c r="T52" s="584"/>
      <c r="U52" s="588">
        <v>6.6</v>
      </c>
      <c r="V52" s="588"/>
      <c r="W52" s="588"/>
      <c r="X52" s="588"/>
      <c r="Y52" s="584">
        <v>11172502</v>
      </c>
      <c r="Z52" s="584"/>
      <c r="AA52" s="584"/>
      <c r="AB52" s="584"/>
      <c r="AC52" s="584"/>
      <c r="AD52" s="584"/>
      <c r="AE52" s="584"/>
      <c r="AF52" s="584"/>
      <c r="AG52" s="734">
        <v>11146706</v>
      </c>
      <c r="AH52" s="734"/>
      <c r="AI52" s="734"/>
      <c r="AJ52" s="734"/>
      <c r="AK52" s="734"/>
      <c r="AL52" s="734"/>
      <c r="AM52" s="734"/>
      <c r="AN52" s="734"/>
      <c r="AO52" s="734"/>
      <c r="AP52" s="734"/>
      <c r="AQ52" s="588">
        <v>10.3</v>
      </c>
      <c r="AR52" s="588"/>
      <c r="AS52" s="588"/>
      <c r="AT52" s="588"/>
      <c r="AU52" s="588"/>
      <c r="AV52" s="647"/>
      <c r="AW52" s="619" t="s">
        <v>62</v>
      </c>
      <c r="AX52" s="582"/>
      <c r="AY52" s="582"/>
      <c r="AZ52" s="582"/>
      <c r="BA52" s="582"/>
      <c r="BB52" s="582"/>
      <c r="BC52" s="582"/>
      <c r="BD52" s="582"/>
      <c r="BE52" s="585"/>
      <c r="BF52" s="583">
        <v>98198075</v>
      </c>
      <c r="BG52" s="584"/>
      <c r="BH52" s="584"/>
      <c r="BI52" s="584"/>
      <c r="BJ52" s="584"/>
      <c r="BK52" s="584"/>
      <c r="BL52" s="584"/>
      <c r="BM52" s="588">
        <v>51.5</v>
      </c>
      <c r="BN52" s="588"/>
      <c r="BO52" s="588"/>
      <c r="BP52" s="588"/>
      <c r="BQ52" s="584">
        <v>1897418</v>
      </c>
      <c r="BR52" s="584"/>
      <c r="BS52" s="584"/>
      <c r="BT52" s="584"/>
      <c r="BU52" s="584"/>
      <c r="BV52" s="584"/>
      <c r="BW52" s="584"/>
      <c r="BX52" s="584"/>
      <c r="BY52" s="584"/>
      <c r="BZ52" s="584">
        <v>43234338</v>
      </c>
      <c r="CA52" s="584"/>
      <c r="CB52" s="584"/>
      <c r="CC52" s="584"/>
      <c r="CD52" s="584"/>
      <c r="CE52" s="584"/>
      <c r="CF52" s="619" t="s">
        <v>61</v>
      </c>
      <c r="CG52" s="684"/>
      <c r="CH52" s="684"/>
      <c r="CI52" s="684"/>
      <c r="CJ52" s="684"/>
      <c r="CK52" s="684"/>
      <c r="CL52" s="684"/>
      <c r="CM52" s="684"/>
      <c r="CN52" s="684"/>
      <c r="CO52" s="684"/>
      <c r="CP52" s="684"/>
      <c r="CQ52" s="684"/>
      <c r="CR52" s="685"/>
      <c r="CS52" s="769">
        <v>0.95</v>
      </c>
      <c r="CT52" s="770"/>
      <c r="CU52" s="770"/>
      <c r="CV52" s="770"/>
      <c r="CW52" s="770"/>
      <c r="CX52" s="770"/>
      <c r="CY52" s="770"/>
      <c r="CZ52" s="771"/>
      <c r="DA52" s="769">
        <v>0.95</v>
      </c>
      <c r="DB52" s="770"/>
      <c r="DC52" s="770"/>
      <c r="DD52" s="770"/>
      <c r="DE52" s="770"/>
      <c r="DF52" s="770"/>
      <c r="DG52" s="770"/>
      <c r="DH52" s="775"/>
      <c r="DI52" s="4"/>
    </row>
    <row r="53" spans="2:113" ht="13.5" customHeight="1">
      <c r="B53" s="686" t="s">
        <v>116</v>
      </c>
      <c r="C53" s="688" t="s">
        <v>424</v>
      </c>
      <c r="D53" s="689"/>
      <c r="E53" s="689"/>
      <c r="F53" s="689"/>
      <c r="G53" s="689"/>
      <c r="H53" s="689"/>
      <c r="I53" s="690" t="s">
        <v>12</v>
      </c>
      <c r="J53" s="692" t="s">
        <v>60</v>
      </c>
      <c r="K53" s="692"/>
      <c r="L53" s="693"/>
      <c r="M53" s="741">
        <v>11483521</v>
      </c>
      <c r="N53" s="742"/>
      <c r="O53" s="742"/>
      <c r="P53" s="742"/>
      <c r="Q53" s="742"/>
      <c r="R53" s="742"/>
      <c r="S53" s="742"/>
      <c r="T53" s="742"/>
      <c r="U53" s="743">
        <v>6</v>
      </c>
      <c r="V53" s="743"/>
      <c r="W53" s="743"/>
      <c r="X53" s="743"/>
      <c r="Y53" s="742">
        <v>10173582</v>
      </c>
      <c r="Z53" s="742"/>
      <c r="AA53" s="742"/>
      <c r="AB53" s="742"/>
      <c r="AC53" s="742"/>
      <c r="AD53" s="742"/>
      <c r="AE53" s="742"/>
      <c r="AF53" s="742"/>
      <c r="AG53" s="742">
        <v>10147786</v>
      </c>
      <c r="AH53" s="742"/>
      <c r="AI53" s="742"/>
      <c r="AJ53" s="742"/>
      <c r="AK53" s="742"/>
      <c r="AL53" s="742"/>
      <c r="AM53" s="742"/>
      <c r="AN53" s="742"/>
      <c r="AO53" s="742"/>
      <c r="AP53" s="742"/>
      <c r="AQ53" s="743">
        <v>9.4</v>
      </c>
      <c r="AR53" s="743"/>
      <c r="AS53" s="743"/>
      <c r="AT53" s="743"/>
      <c r="AU53" s="743"/>
      <c r="AV53" s="781"/>
      <c r="AW53" s="619" t="s">
        <v>59</v>
      </c>
      <c r="AX53" s="582"/>
      <c r="AY53" s="582"/>
      <c r="AZ53" s="582"/>
      <c r="BA53" s="582"/>
      <c r="BB53" s="582"/>
      <c r="BC53" s="582"/>
      <c r="BD53" s="582"/>
      <c r="BE53" s="585"/>
      <c r="BF53" s="583">
        <v>16639620</v>
      </c>
      <c r="BG53" s="584"/>
      <c r="BH53" s="584"/>
      <c r="BI53" s="584"/>
      <c r="BJ53" s="584"/>
      <c r="BK53" s="584"/>
      <c r="BL53" s="584"/>
      <c r="BM53" s="588">
        <v>8.6999999999999993</v>
      </c>
      <c r="BN53" s="588"/>
      <c r="BO53" s="588"/>
      <c r="BP53" s="588"/>
      <c r="BQ53" s="584">
        <v>1812872</v>
      </c>
      <c r="BR53" s="584"/>
      <c r="BS53" s="584"/>
      <c r="BT53" s="584"/>
      <c r="BU53" s="584"/>
      <c r="BV53" s="584"/>
      <c r="BW53" s="584"/>
      <c r="BX53" s="584"/>
      <c r="BY53" s="584"/>
      <c r="BZ53" s="584">
        <v>11779118</v>
      </c>
      <c r="CA53" s="584"/>
      <c r="CB53" s="584"/>
      <c r="CC53" s="584"/>
      <c r="CD53" s="584"/>
      <c r="CE53" s="584"/>
      <c r="CF53" s="619" t="s">
        <v>58</v>
      </c>
      <c r="CG53" s="694"/>
      <c r="CH53" s="694"/>
      <c r="CI53" s="694"/>
      <c r="CJ53" s="694"/>
      <c r="CK53" s="694"/>
      <c r="CL53" s="694"/>
      <c r="CM53" s="694"/>
      <c r="CN53" s="694"/>
      <c r="CO53" s="694"/>
      <c r="CP53" s="694"/>
      <c r="CQ53" s="708" t="s">
        <v>3</v>
      </c>
      <c r="CR53" s="709"/>
      <c r="CS53" s="586">
        <v>3.3</v>
      </c>
      <c r="CT53" s="635"/>
      <c r="CU53" s="635"/>
      <c r="CV53" s="635"/>
      <c r="CW53" s="635"/>
      <c r="CX53" s="635"/>
      <c r="CY53" s="635"/>
      <c r="CZ53" s="765"/>
      <c r="DA53" s="586">
        <v>1.8</v>
      </c>
      <c r="DB53" s="635"/>
      <c r="DC53" s="635"/>
      <c r="DD53" s="635"/>
      <c r="DE53" s="635"/>
      <c r="DF53" s="635"/>
      <c r="DG53" s="635"/>
      <c r="DH53" s="760"/>
      <c r="DI53" s="4"/>
    </row>
    <row r="54" spans="2:113" ht="13.5" customHeight="1">
      <c r="B54" s="616"/>
      <c r="C54" s="641"/>
      <c r="D54" s="642"/>
      <c r="E54" s="642"/>
      <c r="F54" s="642"/>
      <c r="G54" s="642"/>
      <c r="H54" s="642"/>
      <c r="I54" s="691"/>
      <c r="J54" s="695" t="s">
        <v>57</v>
      </c>
      <c r="K54" s="695"/>
      <c r="L54" s="696"/>
      <c r="M54" s="583">
        <v>1151161</v>
      </c>
      <c r="N54" s="584"/>
      <c r="O54" s="584"/>
      <c r="P54" s="584"/>
      <c r="Q54" s="584"/>
      <c r="R54" s="584"/>
      <c r="S54" s="584"/>
      <c r="T54" s="584"/>
      <c r="U54" s="588">
        <v>0.6</v>
      </c>
      <c r="V54" s="588"/>
      <c r="W54" s="588"/>
      <c r="X54" s="588"/>
      <c r="Y54" s="584">
        <v>998920</v>
      </c>
      <c r="Z54" s="584"/>
      <c r="AA54" s="584"/>
      <c r="AB54" s="584"/>
      <c r="AC54" s="584"/>
      <c r="AD54" s="584"/>
      <c r="AE54" s="584"/>
      <c r="AF54" s="584"/>
      <c r="AG54" s="584">
        <v>998920</v>
      </c>
      <c r="AH54" s="584"/>
      <c r="AI54" s="584"/>
      <c r="AJ54" s="584"/>
      <c r="AK54" s="584"/>
      <c r="AL54" s="584"/>
      <c r="AM54" s="584"/>
      <c r="AN54" s="584"/>
      <c r="AO54" s="584"/>
      <c r="AP54" s="584"/>
      <c r="AQ54" s="588">
        <v>0.9</v>
      </c>
      <c r="AR54" s="588"/>
      <c r="AS54" s="588"/>
      <c r="AT54" s="588"/>
      <c r="AU54" s="588"/>
      <c r="AV54" s="647"/>
      <c r="AW54" s="619" t="s">
        <v>56</v>
      </c>
      <c r="AX54" s="582"/>
      <c r="AY54" s="582"/>
      <c r="AZ54" s="582"/>
      <c r="BA54" s="582"/>
      <c r="BB54" s="582"/>
      <c r="BC54" s="582"/>
      <c r="BD54" s="582"/>
      <c r="BE54" s="585"/>
      <c r="BF54" s="583">
        <v>435506</v>
      </c>
      <c r="BG54" s="584"/>
      <c r="BH54" s="584"/>
      <c r="BI54" s="584"/>
      <c r="BJ54" s="584"/>
      <c r="BK54" s="584"/>
      <c r="BL54" s="584"/>
      <c r="BM54" s="588">
        <v>0.2</v>
      </c>
      <c r="BN54" s="588"/>
      <c r="BO54" s="588"/>
      <c r="BP54" s="588"/>
      <c r="BQ54" s="584" t="s">
        <v>368</v>
      </c>
      <c r="BR54" s="584"/>
      <c r="BS54" s="584"/>
      <c r="BT54" s="584"/>
      <c r="BU54" s="584"/>
      <c r="BV54" s="584"/>
      <c r="BW54" s="584"/>
      <c r="BX54" s="584"/>
      <c r="BY54" s="584"/>
      <c r="BZ54" s="584">
        <v>357963</v>
      </c>
      <c r="CA54" s="584"/>
      <c r="CB54" s="584"/>
      <c r="CC54" s="584"/>
      <c r="CD54" s="584"/>
      <c r="CE54" s="584"/>
      <c r="CF54" s="697" t="s">
        <v>55</v>
      </c>
      <c r="CG54" s="698"/>
      <c r="CH54" s="698"/>
      <c r="CI54" s="698"/>
      <c r="CJ54" s="698"/>
      <c r="CK54" s="698"/>
      <c r="CL54" s="698"/>
      <c r="CM54" s="698"/>
      <c r="CN54" s="698"/>
      <c r="CO54" s="698"/>
      <c r="CP54" s="698"/>
      <c r="CQ54" s="710" t="s">
        <v>3</v>
      </c>
      <c r="CR54" s="711"/>
      <c r="CS54" s="586">
        <v>9.3000000000000007</v>
      </c>
      <c r="CT54" s="635"/>
      <c r="CU54" s="635"/>
      <c r="CV54" s="635"/>
      <c r="CW54" s="635"/>
      <c r="CX54" s="635"/>
      <c r="CY54" s="635"/>
      <c r="CZ54" s="765"/>
      <c r="DA54" s="586">
        <v>9.3000000000000007</v>
      </c>
      <c r="DB54" s="635"/>
      <c r="DC54" s="635"/>
      <c r="DD54" s="635"/>
      <c r="DE54" s="635"/>
      <c r="DF54" s="635"/>
      <c r="DG54" s="635"/>
      <c r="DH54" s="760"/>
      <c r="DI54" s="4"/>
    </row>
    <row r="55" spans="2:113" ht="13.5" customHeight="1">
      <c r="B55" s="687"/>
      <c r="C55" s="699" t="s">
        <v>425</v>
      </c>
      <c r="D55" s="700"/>
      <c r="E55" s="700"/>
      <c r="F55" s="700"/>
      <c r="G55" s="700"/>
      <c r="H55" s="700"/>
      <c r="I55" s="700"/>
      <c r="J55" s="700"/>
      <c r="K55" s="700"/>
      <c r="L55" s="701"/>
      <c r="M55" s="733" t="s">
        <v>368</v>
      </c>
      <c r="N55" s="734"/>
      <c r="O55" s="734"/>
      <c r="P55" s="734"/>
      <c r="Q55" s="734"/>
      <c r="R55" s="734"/>
      <c r="S55" s="734"/>
      <c r="T55" s="734"/>
      <c r="U55" s="735" t="s">
        <v>368</v>
      </c>
      <c r="V55" s="735"/>
      <c r="W55" s="735"/>
      <c r="X55" s="735"/>
      <c r="Y55" s="734" t="s">
        <v>368</v>
      </c>
      <c r="Z55" s="734"/>
      <c r="AA55" s="734"/>
      <c r="AB55" s="734"/>
      <c r="AC55" s="734"/>
      <c r="AD55" s="734"/>
      <c r="AE55" s="734"/>
      <c r="AF55" s="734"/>
      <c r="AG55" s="734" t="s">
        <v>368</v>
      </c>
      <c r="AH55" s="734"/>
      <c r="AI55" s="734"/>
      <c r="AJ55" s="734"/>
      <c r="AK55" s="734"/>
      <c r="AL55" s="734"/>
      <c r="AM55" s="734"/>
      <c r="AN55" s="734"/>
      <c r="AO55" s="734"/>
      <c r="AP55" s="734"/>
      <c r="AQ55" s="735" t="s">
        <v>368</v>
      </c>
      <c r="AR55" s="735"/>
      <c r="AS55" s="735"/>
      <c r="AT55" s="735"/>
      <c r="AU55" s="735"/>
      <c r="AV55" s="778"/>
      <c r="AW55" s="619" t="s">
        <v>54</v>
      </c>
      <c r="AX55" s="582"/>
      <c r="AY55" s="582"/>
      <c r="AZ55" s="582"/>
      <c r="BA55" s="582"/>
      <c r="BB55" s="582"/>
      <c r="BC55" s="582"/>
      <c r="BD55" s="582"/>
      <c r="BE55" s="585"/>
      <c r="BF55" s="583">
        <v>427318</v>
      </c>
      <c r="BG55" s="584"/>
      <c r="BH55" s="584"/>
      <c r="BI55" s="584"/>
      <c r="BJ55" s="584"/>
      <c r="BK55" s="584"/>
      <c r="BL55" s="584"/>
      <c r="BM55" s="588">
        <v>0.2</v>
      </c>
      <c r="BN55" s="588"/>
      <c r="BO55" s="588"/>
      <c r="BP55" s="588"/>
      <c r="BQ55" s="584">
        <v>72470</v>
      </c>
      <c r="BR55" s="584"/>
      <c r="BS55" s="584"/>
      <c r="BT55" s="584"/>
      <c r="BU55" s="584"/>
      <c r="BV55" s="584"/>
      <c r="BW55" s="584"/>
      <c r="BX55" s="584"/>
      <c r="BY55" s="584"/>
      <c r="BZ55" s="584">
        <v>292258</v>
      </c>
      <c r="CA55" s="584"/>
      <c r="CB55" s="584"/>
      <c r="CC55" s="584"/>
      <c r="CD55" s="584"/>
      <c r="CE55" s="584"/>
      <c r="CF55" s="702" t="s">
        <v>426</v>
      </c>
      <c r="CG55" s="703"/>
      <c r="CH55" s="728" t="s">
        <v>53</v>
      </c>
      <c r="CI55" s="777"/>
      <c r="CJ55" s="777"/>
      <c r="CK55" s="777"/>
      <c r="CL55" s="777"/>
      <c r="CM55" s="777"/>
      <c r="CN55" s="777"/>
      <c r="CO55" s="777"/>
      <c r="CP55" s="777"/>
      <c r="CQ55" s="779" t="s">
        <v>3</v>
      </c>
      <c r="CR55" s="780"/>
      <c r="CS55" s="766" t="s">
        <v>368</v>
      </c>
      <c r="CT55" s="767"/>
      <c r="CU55" s="767"/>
      <c r="CV55" s="767"/>
      <c r="CW55" s="767"/>
      <c r="CX55" s="767"/>
      <c r="CY55" s="767"/>
      <c r="CZ55" s="768"/>
      <c r="DA55" s="766" t="s">
        <v>368</v>
      </c>
      <c r="DB55" s="767"/>
      <c r="DC55" s="767"/>
      <c r="DD55" s="767"/>
      <c r="DE55" s="767"/>
      <c r="DF55" s="767"/>
      <c r="DG55" s="767"/>
      <c r="DH55" s="776"/>
      <c r="DI55" s="4"/>
    </row>
    <row r="56" spans="2:113" ht="13.5" customHeight="1">
      <c r="B56" s="659" t="s">
        <v>52</v>
      </c>
      <c r="C56" s="582"/>
      <c r="D56" s="582"/>
      <c r="E56" s="582"/>
      <c r="F56" s="582"/>
      <c r="G56" s="582"/>
      <c r="H56" s="582"/>
      <c r="I56" s="582"/>
      <c r="J56" s="582"/>
      <c r="K56" s="582"/>
      <c r="L56" s="585"/>
      <c r="M56" s="583">
        <v>109548265</v>
      </c>
      <c r="N56" s="584"/>
      <c r="O56" s="584"/>
      <c r="P56" s="584"/>
      <c r="Q56" s="584"/>
      <c r="R56" s="584"/>
      <c r="S56" s="584"/>
      <c r="T56" s="584"/>
      <c r="U56" s="588">
        <v>57.5</v>
      </c>
      <c r="V56" s="588"/>
      <c r="W56" s="588"/>
      <c r="X56" s="588"/>
      <c r="Y56" s="584">
        <v>57298851</v>
      </c>
      <c r="Z56" s="584"/>
      <c r="AA56" s="584"/>
      <c r="AB56" s="584"/>
      <c r="AC56" s="584"/>
      <c r="AD56" s="584"/>
      <c r="AE56" s="584"/>
      <c r="AF56" s="584"/>
      <c r="AG56" s="742">
        <v>57035319</v>
      </c>
      <c r="AH56" s="742"/>
      <c r="AI56" s="742"/>
      <c r="AJ56" s="742"/>
      <c r="AK56" s="742"/>
      <c r="AL56" s="742"/>
      <c r="AM56" s="742"/>
      <c r="AN56" s="742"/>
      <c r="AO56" s="742"/>
      <c r="AP56" s="742"/>
      <c r="AQ56" s="588">
        <v>52.7</v>
      </c>
      <c r="AR56" s="588"/>
      <c r="AS56" s="588"/>
      <c r="AT56" s="588"/>
      <c r="AU56" s="588"/>
      <c r="AV56" s="647"/>
      <c r="AW56" s="772" t="s">
        <v>427</v>
      </c>
      <c r="AX56" s="773"/>
      <c r="AY56" s="773"/>
      <c r="AZ56" s="773"/>
      <c r="BA56" s="773"/>
      <c r="BB56" s="773"/>
      <c r="BC56" s="773"/>
      <c r="BD56" s="773"/>
      <c r="BE56" s="774"/>
      <c r="BF56" s="583">
        <v>1803096</v>
      </c>
      <c r="BG56" s="584"/>
      <c r="BH56" s="584"/>
      <c r="BI56" s="584"/>
      <c r="BJ56" s="584"/>
      <c r="BK56" s="584"/>
      <c r="BL56" s="584"/>
      <c r="BM56" s="588">
        <v>0.9</v>
      </c>
      <c r="BN56" s="588"/>
      <c r="BO56" s="588"/>
      <c r="BP56" s="588"/>
      <c r="BQ56" s="584">
        <v>2287</v>
      </c>
      <c r="BR56" s="584"/>
      <c r="BS56" s="584"/>
      <c r="BT56" s="584"/>
      <c r="BU56" s="584"/>
      <c r="BV56" s="584"/>
      <c r="BW56" s="584"/>
      <c r="BX56" s="584"/>
      <c r="BY56" s="584"/>
      <c r="BZ56" s="584">
        <v>1230697</v>
      </c>
      <c r="CA56" s="584"/>
      <c r="CB56" s="584"/>
      <c r="CC56" s="584"/>
      <c r="CD56" s="584"/>
      <c r="CE56" s="584"/>
      <c r="CF56" s="704"/>
      <c r="CG56" s="705"/>
      <c r="CH56" s="619" t="s">
        <v>51</v>
      </c>
      <c r="CI56" s="694"/>
      <c r="CJ56" s="694"/>
      <c r="CK56" s="694"/>
      <c r="CL56" s="694"/>
      <c r="CM56" s="694"/>
      <c r="CN56" s="694"/>
      <c r="CO56" s="694"/>
      <c r="CP56" s="694"/>
      <c r="CQ56" s="708" t="s">
        <v>3</v>
      </c>
      <c r="CR56" s="709"/>
      <c r="CS56" s="769" t="s">
        <v>368</v>
      </c>
      <c r="CT56" s="770"/>
      <c r="CU56" s="770"/>
      <c r="CV56" s="770"/>
      <c r="CW56" s="770"/>
      <c r="CX56" s="770"/>
      <c r="CY56" s="770"/>
      <c r="CZ56" s="771"/>
      <c r="DA56" s="769" t="s">
        <v>368</v>
      </c>
      <c r="DB56" s="770"/>
      <c r="DC56" s="770"/>
      <c r="DD56" s="770"/>
      <c r="DE56" s="770"/>
      <c r="DF56" s="770"/>
      <c r="DG56" s="770"/>
      <c r="DH56" s="775"/>
      <c r="DI56" s="4"/>
    </row>
    <row r="57" spans="2:113" ht="13.5" customHeight="1">
      <c r="B57" s="659" t="s">
        <v>50</v>
      </c>
      <c r="C57" s="582"/>
      <c r="D57" s="582"/>
      <c r="E57" s="582"/>
      <c r="F57" s="582"/>
      <c r="G57" s="582"/>
      <c r="H57" s="582"/>
      <c r="I57" s="582"/>
      <c r="J57" s="582"/>
      <c r="K57" s="582"/>
      <c r="L57" s="585"/>
      <c r="M57" s="583">
        <v>23245863</v>
      </c>
      <c r="N57" s="584"/>
      <c r="O57" s="584"/>
      <c r="P57" s="584"/>
      <c r="Q57" s="584"/>
      <c r="R57" s="584"/>
      <c r="S57" s="584"/>
      <c r="T57" s="584"/>
      <c r="U57" s="588">
        <v>12.2</v>
      </c>
      <c r="V57" s="588"/>
      <c r="W57" s="588"/>
      <c r="X57" s="588"/>
      <c r="Y57" s="584">
        <v>16799105</v>
      </c>
      <c r="Z57" s="584"/>
      <c r="AA57" s="584"/>
      <c r="AB57" s="584"/>
      <c r="AC57" s="584"/>
      <c r="AD57" s="584"/>
      <c r="AE57" s="584"/>
      <c r="AF57" s="584"/>
      <c r="AG57" s="584">
        <v>14493682</v>
      </c>
      <c r="AH57" s="584"/>
      <c r="AI57" s="584"/>
      <c r="AJ57" s="584"/>
      <c r="AK57" s="584"/>
      <c r="AL57" s="584"/>
      <c r="AM57" s="584"/>
      <c r="AN57" s="584"/>
      <c r="AO57" s="584"/>
      <c r="AP57" s="584"/>
      <c r="AQ57" s="588">
        <v>13.4</v>
      </c>
      <c r="AR57" s="588"/>
      <c r="AS57" s="588"/>
      <c r="AT57" s="588"/>
      <c r="AU57" s="588"/>
      <c r="AV57" s="647"/>
      <c r="AW57" s="619" t="s">
        <v>49</v>
      </c>
      <c r="AX57" s="582"/>
      <c r="AY57" s="582"/>
      <c r="AZ57" s="582"/>
      <c r="BA57" s="582"/>
      <c r="BB57" s="582"/>
      <c r="BC57" s="582"/>
      <c r="BD57" s="582"/>
      <c r="BE57" s="585"/>
      <c r="BF57" s="583">
        <v>18025626</v>
      </c>
      <c r="BG57" s="584"/>
      <c r="BH57" s="584"/>
      <c r="BI57" s="584"/>
      <c r="BJ57" s="584"/>
      <c r="BK57" s="584"/>
      <c r="BL57" s="584"/>
      <c r="BM57" s="588">
        <v>9.5</v>
      </c>
      <c r="BN57" s="588"/>
      <c r="BO57" s="588"/>
      <c r="BP57" s="588"/>
      <c r="BQ57" s="584">
        <v>6122783</v>
      </c>
      <c r="BR57" s="584"/>
      <c r="BS57" s="584"/>
      <c r="BT57" s="584"/>
      <c r="BU57" s="584"/>
      <c r="BV57" s="584"/>
      <c r="BW57" s="584"/>
      <c r="BX57" s="584"/>
      <c r="BY57" s="584"/>
      <c r="BZ57" s="584">
        <v>13526708</v>
      </c>
      <c r="CA57" s="584"/>
      <c r="CB57" s="584"/>
      <c r="CC57" s="584"/>
      <c r="CD57" s="584"/>
      <c r="CE57" s="584"/>
      <c r="CF57" s="704"/>
      <c r="CG57" s="705"/>
      <c r="CH57" s="619" t="s">
        <v>48</v>
      </c>
      <c r="CI57" s="694"/>
      <c r="CJ57" s="694"/>
      <c r="CK57" s="694"/>
      <c r="CL57" s="694"/>
      <c r="CM57" s="694"/>
      <c r="CN57" s="694"/>
      <c r="CO57" s="694"/>
      <c r="CP57" s="694"/>
      <c r="CQ57" s="708" t="s">
        <v>3</v>
      </c>
      <c r="CR57" s="709"/>
      <c r="CS57" s="586">
        <v>-0.5</v>
      </c>
      <c r="CT57" s="635"/>
      <c r="CU57" s="635"/>
      <c r="CV57" s="635"/>
      <c r="CW57" s="635"/>
      <c r="CX57" s="635"/>
      <c r="CY57" s="635"/>
      <c r="CZ57" s="765"/>
      <c r="DA57" s="586">
        <v>-0.6</v>
      </c>
      <c r="DB57" s="635"/>
      <c r="DC57" s="635"/>
      <c r="DD57" s="635"/>
      <c r="DE57" s="635"/>
      <c r="DF57" s="635"/>
      <c r="DG57" s="635"/>
      <c r="DH57" s="760"/>
    </row>
    <row r="58" spans="2:113" ht="13.5" customHeight="1">
      <c r="B58" s="659" t="s">
        <v>47</v>
      </c>
      <c r="C58" s="582"/>
      <c r="D58" s="582"/>
      <c r="E58" s="582"/>
      <c r="F58" s="582"/>
      <c r="G58" s="582"/>
      <c r="H58" s="582"/>
      <c r="I58" s="582"/>
      <c r="J58" s="582"/>
      <c r="K58" s="582"/>
      <c r="L58" s="585"/>
      <c r="M58" s="583">
        <v>2198065</v>
      </c>
      <c r="N58" s="584"/>
      <c r="O58" s="584"/>
      <c r="P58" s="584"/>
      <c r="Q58" s="584"/>
      <c r="R58" s="584"/>
      <c r="S58" s="584"/>
      <c r="T58" s="584"/>
      <c r="U58" s="588">
        <v>1.2</v>
      </c>
      <c r="V58" s="588"/>
      <c r="W58" s="588"/>
      <c r="X58" s="588"/>
      <c r="Y58" s="584">
        <v>1798382</v>
      </c>
      <c r="Z58" s="584"/>
      <c r="AA58" s="584"/>
      <c r="AB58" s="584"/>
      <c r="AC58" s="584"/>
      <c r="AD58" s="584"/>
      <c r="AE58" s="584"/>
      <c r="AF58" s="584"/>
      <c r="AG58" s="584">
        <v>1798382</v>
      </c>
      <c r="AH58" s="584"/>
      <c r="AI58" s="584"/>
      <c r="AJ58" s="584"/>
      <c r="AK58" s="584"/>
      <c r="AL58" s="584"/>
      <c r="AM58" s="584"/>
      <c r="AN58" s="584"/>
      <c r="AO58" s="584"/>
      <c r="AP58" s="584"/>
      <c r="AQ58" s="588">
        <v>1.7</v>
      </c>
      <c r="AR58" s="588"/>
      <c r="AS58" s="588"/>
      <c r="AT58" s="588"/>
      <c r="AU58" s="588"/>
      <c r="AV58" s="647"/>
      <c r="AW58" s="619" t="s">
        <v>46</v>
      </c>
      <c r="AX58" s="582"/>
      <c r="AY58" s="582"/>
      <c r="AZ58" s="582"/>
      <c r="BA58" s="582"/>
      <c r="BB58" s="582"/>
      <c r="BC58" s="582"/>
      <c r="BD58" s="582"/>
      <c r="BE58" s="585"/>
      <c r="BF58" s="583">
        <v>6774261</v>
      </c>
      <c r="BG58" s="584"/>
      <c r="BH58" s="584"/>
      <c r="BI58" s="584"/>
      <c r="BJ58" s="584"/>
      <c r="BK58" s="584"/>
      <c r="BL58" s="584"/>
      <c r="BM58" s="588">
        <v>3.6</v>
      </c>
      <c r="BN58" s="588"/>
      <c r="BO58" s="588"/>
      <c r="BP58" s="588"/>
      <c r="BQ58" s="584">
        <v>407542</v>
      </c>
      <c r="BR58" s="584"/>
      <c r="BS58" s="584"/>
      <c r="BT58" s="584"/>
      <c r="BU58" s="584"/>
      <c r="BV58" s="584"/>
      <c r="BW58" s="584"/>
      <c r="BX58" s="584"/>
      <c r="BY58" s="584"/>
      <c r="BZ58" s="584">
        <v>5293098</v>
      </c>
      <c r="CA58" s="584"/>
      <c r="CB58" s="584"/>
      <c r="CC58" s="584"/>
      <c r="CD58" s="584"/>
      <c r="CE58" s="584"/>
      <c r="CF58" s="706"/>
      <c r="CG58" s="707"/>
      <c r="CH58" s="697" t="s">
        <v>45</v>
      </c>
      <c r="CI58" s="698"/>
      <c r="CJ58" s="698"/>
      <c r="CK58" s="698"/>
      <c r="CL58" s="698"/>
      <c r="CM58" s="698"/>
      <c r="CN58" s="698"/>
      <c r="CO58" s="698"/>
      <c r="CP58" s="698"/>
      <c r="CQ58" s="710" t="s">
        <v>3</v>
      </c>
      <c r="CR58" s="711"/>
      <c r="CS58" s="761" t="s">
        <v>368</v>
      </c>
      <c r="CT58" s="762"/>
      <c r="CU58" s="762"/>
      <c r="CV58" s="762"/>
      <c r="CW58" s="762"/>
      <c r="CX58" s="762"/>
      <c r="CY58" s="762"/>
      <c r="CZ58" s="763"/>
      <c r="DA58" s="761" t="s">
        <v>368</v>
      </c>
      <c r="DB58" s="762"/>
      <c r="DC58" s="762"/>
      <c r="DD58" s="762"/>
      <c r="DE58" s="762"/>
      <c r="DF58" s="762"/>
      <c r="DG58" s="762"/>
      <c r="DH58" s="764"/>
      <c r="DI58" s="4"/>
    </row>
    <row r="59" spans="2:113" ht="13.5" customHeight="1">
      <c r="B59" s="659" t="s">
        <v>44</v>
      </c>
      <c r="C59" s="582"/>
      <c r="D59" s="582"/>
      <c r="E59" s="582"/>
      <c r="F59" s="582"/>
      <c r="G59" s="582"/>
      <c r="H59" s="582"/>
      <c r="I59" s="582"/>
      <c r="J59" s="582"/>
      <c r="K59" s="582"/>
      <c r="L59" s="585"/>
      <c r="M59" s="583">
        <v>15633270</v>
      </c>
      <c r="N59" s="584"/>
      <c r="O59" s="584"/>
      <c r="P59" s="584"/>
      <c r="Q59" s="584"/>
      <c r="R59" s="584"/>
      <c r="S59" s="584"/>
      <c r="T59" s="584"/>
      <c r="U59" s="588">
        <v>8.1999999999999993</v>
      </c>
      <c r="V59" s="588"/>
      <c r="W59" s="588"/>
      <c r="X59" s="588"/>
      <c r="Y59" s="584">
        <v>11973938</v>
      </c>
      <c r="Z59" s="584"/>
      <c r="AA59" s="584"/>
      <c r="AB59" s="584"/>
      <c r="AC59" s="584"/>
      <c r="AD59" s="584"/>
      <c r="AE59" s="584"/>
      <c r="AF59" s="584"/>
      <c r="AG59" s="584">
        <v>7508896</v>
      </c>
      <c r="AH59" s="584"/>
      <c r="AI59" s="584"/>
      <c r="AJ59" s="584"/>
      <c r="AK59" s="584"/>
      <c r="AL59" s="584"/>
      <c r="AM59" s="584"/>
      <c r="AN59" s="584"/>
      <c r="AO59" s="584"/>
      <c r="AP59" s="584"/>
      <c r="AQ59" s="588">
        <v>6.9</v>
      </c>
      <c r="AR59" s="588"/>
      <c r="AS59" s="588"/>
      <c r="AT59" s="588"/>
      <c r="AU59" s="588"/>
      <c r="AV59" s="647"/>
      <c r="AW59" s="619" t="s">
        <v>428</v>
      </c>
      <c r="AX59" s="582"/>
      <c r="AY59" s="582"/>
      <c r="AZ59" s="582"/>
      <c r="BA59" s="582"/>
      <c r="BB59" s="582"/>
      <c r="BC59" s="582"/>
      <c r="BD59" s="582"/>
      <c r="BE59" s="585"/>
      <c r="BF59" s="583">
        <v>18502516</v>
      </c>
      <c r="BG59" s="584"/>
      <c r="BH59" s="584"/>
      <c r="BI59" s="584"/>
      <c r="BJ59" s="584"/>
      <c r="BK59" s="584"/>
      <c r="BL59" s="584"/>
      <c r="BM59" s="588">
        <v>9.6999999999999993</v>
      </c>
      <c r="BN59" s="588"/>
      <c r="BO59" s="588"/>
      <c r="BP59" s="588"/>
      <c r="BQ59" s="584">
        <v>4644487</v>
      </c>
      <c r="BR59" s="584"/>
      <c r="BS59" s="584"/>
      <c r="BT59" s="584"/>
      <c r="BU59" s="584"/>
      <c r="BV59" s="584"/>
      <c r="BW59" s="584"/>
      <c r="BX59" s="584"/>
      <c r="BY59" s="584"/>
      <c r="BZ59" s="584">
        <v>13537633</v>
      </c>
      <c r="CA59" s="584"/>
      <c r="CB59" s="584"/>
      <c r="CC59" s="584"/>
      <c r="CD59" s="584"/>
      <c r="CE59" s="584"/>
      <c r="CF59" s="638" t="s">
        <v>429</v>
      </c>
      <c r="CG59" s="639"/>
      <c r="CH59" s="639"/>
      <c r="CI59" s="639"/>
      <c r="CJ59" s="640"/>
      <c r="CK59" s="632" t="s">
        <v>430</v>
      </c>
      <c r="CL59" s="632"/>
      <c r="CM59" s="632"/>
      <c r="CN59" s="632"/>
      <c r="CO59" s="632"/>
      <c r="CP59" s="632"/>
      <c r="CQ59" s="632"/>
      <c r="CR59" s="633"/>
      <c r="CS59" s="583">
        <v>11439609</v>
      </c>
      <c r="CT59" s="752"/>
      <c r="CU59" s="752"/>
      <c r="CV59" s="752"/>
      <c r="CW59" s="752"/>
      <c r="CX59" s="752"/>
      <c r="CY59" s="752"/>
      <c r="CZ59" s="753"/>
      <c r="DA59" s="583">
        <v>12438438</v>
      </c>
      <c r="DB59" s="752"/>
      <c r="DC59" s="752"/>
      <c r="DD59" s="752"/>
      <c r="DE59" s="752"/>
      <c r="DF59" s="752"/>
      <c r="DG59" s="752"/>
      <c r="DH59" s="754"/>
      <c r="DI59" s="4"/>
    </row>
    <row r="60" spans="2:113" ht="13.5" customHeight="1">
      <c r="B60" s="17"/>
      <c r="C60" s="582" t="s">
        <v>43</v>
      </c>
      <c r="D60" s="582"/>
      <c r="E60" s="582"/>
      <c r="F60" s="582"/>
      <c r="G60" s="582"/>
      <c r="H60" s="582"/>
      <c r="I60" s="582"/>
      <c r="J60" s="582"/>
      <c r="K60" s="582"/>
      <c r="L60" s="585"/>
      <c r="M60" s="583">
        <v>1948837</v>
      </c>
      <c r="N60" s="584"/>
      <c r="O60" s="584"/>
      <c r="P60" s="584"/>
      <c r="Q60" s="584"/>
      <c r="R60" s="584"/>
      <c r="S60" s="584"/>
      <c r="T60" s="584"/>
      <c r="U60" s="588">
        <v>1</v>
      </c>
      <c r="V60" s="588"/>
      <c r="W60" s="588"/>
      <c r="X60" s="588"/>
      <c r="Y60" s="584">
        <v>1662860</v>
      </c>
      <c r="Z60" s="584"/>
      <c r="AA60" s="584"/>
      <c r="AB60" s="584"/>
      <c r="AC60" s="584"/>
      <c r="AD60" s="584"/>
      <c r="AE60" s="584"/>
      <c r="AF60" s="584"/>
      <c r="AG60" s="584">
        <v>1649029</v>
      </c>
      <c r="AH60" s="584"/>
      <c r="AI60" s="584"/>
      <c r="AJ60" s="584"/>
      <c r="AK60" s="584"/>
      <c r="AL60" s="584"/>
      <c r="AM60" s="584"/>
      <c r="AN60" s="584"/>
      <c r="AO60" s="584"/>
      <c r="AP60" s="584"/>
      <c r="AQ60" s="588">
        <v>1.5</v>
      </c>
      <c r="AR60" s="588"/>
      <c r="AS60" s="588"/>
      <c r="AT60" s="588"/>
      <c r="AU60" s="588"/>
      <c r="AV60" s="647"/>
      <c r="AW60" s="619" t="s">
        <v>42</v>
      </c>
      <c r="AX60" s="582"/>
      <c r="AY60" s="582"/>
      <c r="AZ60" s="582"/>
      <c r="BA60" s="582"/>
      <c r="BB60" s="582"/>
      <c r="BC60" s="582"/>
      <c r="BD60" s="582"/>
      <c r="BE60" s="585"/>
      <c r="BF60" s="583">
        <v>151375</v>
      </c>
      <c r="BG60" s="584"/>
      <c r="BH60" s="584"/>
      <c r="BI60" s="584"/>
      <c r="BJ60" s="584"/>
      <c r="BK60" s="584"/>
      <c r="BL60" s="584"/>
      <c r="BM60" s="588">
        <v>0.1</v>
      </c>
      <c r="BN60" s="588"/>
      <c r="BO60" s="588"/>
      <c r="BP60" s="588"/>
      <c r="BQ60" s="584" t="s">
        <v>368</v>
      </c>
      <c r="BR60" s="584"/>
      <c r="BS60" s="584"/>
      <c r="BT60" s="584"/>
      <c r="BU60" s="584"/>
      <c r="BV60" s="584"/>
      <c r="BW60" s="584"/>
      <c r="BX60" s="584"/>
      <c r="BY60" s="584"/>
      <c r="BZ60" s="584">
        <v>133190</v>
      </c>
      <c r="CA60" s="584"/>
      <c r="CB60" s="584"/>
      <c r="CC60" s="584"/>
      <c r="CD60" s="584"/>
      <c r="CE60" s="584"/>
      <c r="CF60" s="641"/>
      <c r="CG60" s="642"/>
      <c r="CH60" s="642"/>
      <c r="CI60" s="642"/>
      <c r="CJ60" s="643"/>
      <c r="CK60" s="582" t="s">
        <v>431</v>
      </c>
      <c r="CL60" s="582"/>
      <c r="CM60" s="582"/>
      <c r="CN60" s="582"/>
      <c r="CO60" s="582"/>
      <c r="CP60" s="582"/>
      <c r="CQ60" s="582"/>
      <c r="CR60" s="585"/>
      <c r="CS60" s="583">
        <v>3737</v>
      </c>
      <c r="CT60" s="752"/>
      <c r="CU60" s="752"/>
      <c r="CV60" s="752"/>
      <c r="CW60" s="752"/>
      <c r="CX60" s="752"/>
      <c r="CY60" s="752"/>
      <c r="CZ60" s="753"/>
      <c r="DA60" s="583">
        <v>3734</v>
      </c>
      <c r="DB60" s="752"/>
      <c r="DC60" s="752"/>
      <c r="DD60" s="752"/>
      <c r="DE60" s="752"/>
      <c r="DF60" s="752"/>
      <c r="DG60" s="752"/>
      <c r="DH60" s="754"/>
      <c r="DI60" s="4"/>
    </row>
    <row r="61" spans="2:113" ht="13.5" customHeight="1">
      <c r="B61" s="659" t="s">
        <v>41</v>
      </c>
      <c r="C61" s="582"/>
      <c r="D61" s="582"/>
      <c r="E61" s="582"/>
      <c r="F61" s="582"/>
      <c r="G61" s="582"/>
      <c r="H61" s="582"/>
      <c r="I61" s="582"/>
      <c r="J61" s="582"/>
      <c r="K61" s="582"/>
      <c r="L61" s="585"/>
      <c r="M61" s="583">
        <v>22895114</v>
      </c>
      <c r="N61" s="584"/>
      <c r="O61" s="584"/>
      <c r="P61" s="584"/>
      <c r="Q61" s="584"/>
      <c r="R61" s="584"/>
      <c r="S61" s="584"/>
      <c r="T61" s="584"/>
      <c r="U61" s="588">
        <v>12</v>
      </c>
      <c r="V61" s="588"/>
      <c r="W61" s="588"/>
      <c r="X61" s="588"/>
      <c r="Y61" s="584">
        <v>20545320</v>
      </c>
      <c r="Z61" s="584"/>
      <c r="AA61" s="584"/>
      <c r="AB61" s="584"/>
      <c r="AC61" s="584"/>
      <c r="AD61" s="584"/>
      <c r="AE61" s="584"/>
      <c r="AF61" s="584"/>
      <c r="AG61" s="584">
        <v>14651734</v>
      </c>
      <c r="AH61" s="584"/>
      <c r="AI61" s="584"/>
      <c r="AJ61" s="584"/>
      <c r="AK61" s="584"/>
      <c r="AL61" s="584"/>
      <c r="AM61" s="584"/>
      <c r="AN61" s="584"/>
      <c r="AO61" s="584"/>
      <c r="AP61" s="584"/>
      <c r="AQ61" s="588">
        <v>13.5</v>
      </c>
      <c r="AR61" s="588"/>
      <c r="AS61" s="588"/>
      <c r="AT61" s="588"/>
      <c r="AU61" s="588"/>
      <c r="AV61" s="647"/>
      <c r="AW61" s="619" t="s">
        <v>40</v>
      </c>
      <c r="AX61" s="582"/>
      <c r="AY61" s="582"/>
      <c r="AZ61" s="582"/>
      <c r="BA61" s="582"/>
      <c r="BB61" s="582"/>
      <c r="BC61" s="582"/>
      <c r="BD61" s="582"/>
      <c r="BE61" s="585"/>
      <c r="BF61" s="583">
        <v>12634682</v>
      </c>
      <c r="BG61" s="584"/>
      <c r="BH61" s="584"/>
      <c r="BI61" s="584"/>
      <c r="BJ61" s="584"/>
      <c r="BK61" s="584"/>
      <c r="BL61" s="584"/>
      <c r="BM61" s="588">
        <v>6.6</v>
      </c>
      <c r="BN61" s="588"/>
      <c r="BO61" s="588"/>
      <c r="BP61" s="588"/>
      <c r="BQ61" s="584" t="s">
        <v>368</v>
      </c>
      <c r="BR61" s="584"/>
      <c r="BS61" s="584"/>
      <c r="BT61" s="584"/>
      <c r="BU61" s="584"/>
      <c r="BV61" s="584"/>
      <c r="BW61" s="584"/>
      <c r="BX61" s="584"/>
      <c r="BY61" s="584"/>
      <c r="BZ61" s="584">
        <v>11172502</v>
      </c>
      <c r="CA61" s="584"/>
      <c r="CB61" s="584"/>
      <c r="CC61" s="584"/>
      <c r="CD61" s="584"/>
      <c r="CE61" s="584"/>
      <c r="CF61" s="644"/>
      <c r="CG61" s="645"/>
      <c r="CH61" s="645"/>
      <c r="CI61" s="645"/>
      <c r="CJ61" s="646"/>
      <c r="CK61" s="662" t="s">
        <v>432</v>
      </c>
      <c r="CL61" s="662"/>
      <c r="CM61" s="662"/>
      <c r="CN61" s="662"/>
      <c r="CO61" s="662"/>
      <c r="CP61" s="662"/>
      <c r="CQ61" s="662"/>
      <c r="CR61" s="663"/>
      <c r="CS61" s="583">
        <v>12428122</v>
      </c>
      <c r="CT61" s="752"/>
      <c r="CU61" s="752"/>
      <c r="CV61" s="752"/>
      <c r="CW61" s="752"/>
      <c r="CX61" s="752"/>
      <c r="CY61" s="752"/>
      <c r="CZ61" s="753"/>
      <c r="DA61" s="583">
        <v>11321030</v>
      </c>
      <c r="DB61" s="752"/>
      <c r="DC61" s="752"/>
      <c r="DD61" s="752"/>
      <c r="DE61" s="752"/>
      <c r="DF61" s="752"/>
      <c r="DG61" s="752"/>
      <c r="DH61" s="754"/>
      <c r="DI61" s="4"/>
    </row>
    <row r="62" spans="2:113" ht="13.5" customHeight="1">
      <c r="B62" s="659" t="s">
        <v>39</v>
      </c>
      <c r="C62" s="582"/>
      <c r="D62" s="582"/>
      <c r="E62" s="582"/>
      <c r="F62" s="582"/>
      <c r="G62" s="582"/>
      <c r="H62" s="582"/>
      <c r="I62" s="582"/>
      <c r="J62" s="582"/>
      <c r="K62" s="582"/>
      <c r="L62" s="585"/>
      <c r="M62" s="583">
        <v>1523419</v>
      </c>
      <c r="N62" s="584"/>
      <c r="O62" s="584"/>
      <c r="P62" s="584"/>
      <c r="Q62" s="584"/>
      <c r="R62" s="584"/>
      <c r="S62" s="584"/>
      <c r="T62" s="584"/>
      <c r="U62" s="588">
        <v>0.8</v>
      </c>
      <c r="V62" s="588"/>
      <c r="W62" s="588"/>
      <c r="X62" s="588"/>
      <c r="Y62" s="584">
        <v>1374110</v>
      </c>
      <c r="Z62" s="584"/>
      <c r="AA62" s="584"/>
      <c r="AB62" s="584"/>
      <c r="AC62" s="584"/>
      <c r="AD62" s="584"/>
      <c r="AE62" s="584"/>
      <c r="AF62" s="584"/>
      <c r="AG62" s="584" t="s">
        <v>368</v>
      </c>
      <c r="AH62" s="584"/>
      <c r="AI62" s="584"/>
      <c r="AJ62" s="584"/>
      <c r="AK62" s="584"/>
      <c r="AL62" s="584"/>
      <c r="AM62" s="584"/>
      <c r="AN62" s="584"/>
      <c r="AO62" s="584"/>
      <c r="AP62" s="584"/>
      <c r="AQ62" s="588" t="s">
        <v>368</v>
      </c>
      <c r="AR62" s="588"/>
      <c r="AS62" s="588"/>
      <c r="AT62" s="588"/>
      <c r="AU62" s="588"/>
      <c r="AV62" s="647"/>
      <c r="AW62" s="619" t="s">
        <v>433</v>
      </c>
      <c r="AX62" s="582"/>
      <c r="AY62" s="582"/>
      <c r="AZ62" s="582"/>
      <c r="BA62" s="582"/>
      <c r="BB62" s="582"/>
      <c r="BC62" s="582"/>
      <c r="BD62" s="582"/>
      <c r="BE62" s="585"/>
      <c r="BF62" s="583" t="s">
        <v>368</v>
      </c>
      <c r="BG62" s="584"/>
      <c r="BH62" s="584"/>
      <c r="BI62" s="584"/>
      <c r="BJ62" s="584"/>
      <c r="BK62" s="584"/>
      <c r="BL62" s="584"/>
      <c r="BM62" s="588" t="s">
        <v>368</v>
      </c>
      <c r="BN62" s="588"/>
      <c r="BO62" s="588"/>
      <c r="BP62" s="588"/>
      <c r="BQ62" s="584" t="s">
        <v>368</v>
      </c>
      <c r="BR62" s="584"/>
      <c r="BS62" s="584"/>
      <c r="BT62" s="584"/>
      <c r="BU62" s="584"/>
      <c r="BV62" s="584"/>
      <c r="BW62" s="584"/>
      <c r="BX62" s="584"/>
      <c r="BY62" s="584"/>
      <c r="BZ62" s="584" t="s">
        <v>368</v>
      </c>
      <c r="CA62" s="584"/>
      <c r="CB62" s="584"/>
      <c r="CC62" s="584"/>
      <c r="CD62" s="584"/>
      <c r="CE62" s="584"/>
      <c r="CF62" s="648" t="s">
        <v>38</v>
      </c>
      <c r="CG62" s="649"/>
      <c r="CH62" s="649"/>
      <c r="CI62" s="649"/>
      <c r="CJ62" s="649"/>
      <c r="CK62" s="649"/>
      <c r="CL62" s="649"/>
      <c r="CM62" s="649"/>
      <c r="CN62" s="649"/>
      <c r="CO62" s="649"/>
      <c r="CP62" s="649"/>
      <c r="CQ62" s="649"/>
      <c r="CR62" s="649"/>
      <c r="CS62" s="755">
        <v>128967944</v>
      </c>
      <c r="CT62" s="756"/>
      <c r="CU62" s="756"/>
      <c r="CV62" s="756"/>
      <c r="CW62" s="756"/>
      <c r="CX62" s="756"/>
      <c r="CY62" s="756"/>
      <c r="CZ62" s="757"/>
      <c r="DA62" s="758">
        <v>130148265</v>
      </c>
      <c r="DB62" s="756"/>
      <c r="DC62" s="756"/>
      <c r="DD62" s="756"/>
      <c r="DE62" s="756"/>
      <c r="DF62" s="756"/>
      <c r="DG62" s="756"/>
      <c r="DH62" s="759"/>
      <c r="DI62" s="4"/>
    </row>
    <row r="63" spans="2:113" ht="13.5" customHeight="1">
      <c r="B63" s="659" t="s">
        <v>37</v>
      </c>
      <c r="C63" s="582"/>
      <c r="D63" s="582"/>
      <c r="E63" s="582"/>
      <c r="F63" s="582"/>
      <c r="G63" s="582"/>
      <c r="H63" s="582"/>
      <c r="I63" s="582"/>
      <c r="J63" s="582"/>
      <c r="K63" s="582"/>
      <c r="L63" s="585"/>
      <c r="M63" s="583">
        <v>130300</v>
      </c>
      <c r="N63" s="584"/>
      <c r="O63" s="584"/>
      <c r="P63" s="584"/>
      <c r="Q63" s="584"/>
      <c r="R63" s="584"/>
      <c r="S63" s="584"/>
      <c r="T63" s="584"/>
      <c r="U63" s="588">
        <v>0.1</v>
      </c>
      <c r="V63" s="588"/>
      <c r="W63" s="588"/>
      <c r="X63" s="588"/>
      <c r="Y63" s="584">
        <v>130300</v>
      </c>
      <c r="Z63" s="584"/>
      <c r="AA63" s="584"/>
      <c r="AB63" s="584"/>
      <c r="AC63" s="584"/>
      <c r="AD63" s="584"/>
      <c r="AE63" s="584"/>
      <c r="AF63" s="584"/>
      <c r="AG63" s="584">
        <v>130300</v>
      </c>
      <c r="AH63" s="584"/>
      <c r="AI63" s="584"/>
      <c r="AJ63" s="584"/>
      <c r="AK63" s="584"/>
      <c r="AL63" s="584"/>
      <c r="AM63" s="584"/>
      <c r="AN63" s="584"/>
      <c r="AO63" s="584"/>
      <c r="AP63" s="584"/>
      <c r="AQ63" s="588">
        <v>0.1</v>
      </c>
      <c r="AR63" s="588"/>
      <c r="AS63" s="588"/>
      <c r="AT63" s="588"/>
      <c r="AU63" s="588"/>
      <c r="AV63" s="647"/>
      <c r="AW63" s="619" t="s">
        <v>35</v>
      </c>
      <c r="AX63" s="582"/>
      <c r="AY63" s="582"/>
      <c r="AZ63" s="582"/>
      <c r="BA63" s="582"/>
      <c r="BB63" s="582"/>
      <c r="BC63" s="582"/>
      <c r="BD63" s="582"/>
      <c r="BE63" s="585"/>
      <c r="BF63" s="583" t="s">
        <v>368</v>
      </c>
      <c r="BG63" s="584"/>
      <c r="BH63" s="584"/>
      <c r="BI63" s="584"/>
      <c r="BJ63" s="584"/>
      <c r="BK63" s="584"/>
      <c r="BL63" s="584"/>
      <c r="BM63" s="588" t="s">
        <v>368</v>
      </c>
      <c r="BN63" s="588"/>
      <c r="BO63" s="588"/>
      <c r="BP63" s="588"/>
      <c r="BQ63" s="584" t="s">
        <v>368</v>
      </c>
      <c r="BR63" s="584"/>
      <c r="BS63" s="584"/>
      <c r="BT63" s="584"/>
      <c r="BU63" s="584"/>
      <c r="BV63" s="584"/>
      <c r="BW63" s="584"/>
      <c r="BX63" s="584"/>
      <c r="BY63" s="584"/>
      <c r="BZ63" s="584" t="s">
        <v>368</v>
      </c>
      <c r="CA63" s="584"/>
      <c r="CB63" s="584"/>
      <c r="CC63" s="584"/>
      <c r="CD63" s="584"/>
      <c r="CE63" s="584"/>
      <c r="CF63" s="650" t="s">
        <v>434</v>
      </c>
      <c r="CG63" s="651"/>
      <c r="CH63" s="651"/>
      <c r="CI63" s="651"/>
      <c r="CJ63" s="652"/>
      <c r="CK63" s="619" t="s">
        <v>36</v>
      </c>
      <c r="CL63" s="582"/>
      <c r="CM63" s="582"/>
      <c r="CN63" s="582"/>
      <c r="CO63" s="582"/>
      <c r="CP63" s="582"/>
      <c r="CQ63" s="582"/>
      <c r="CR63" s="585"/>
      <c r="CS63" s="583">
        <v>84383812</v>
      </c>
      <c r="CT63" s="752"/>
      <c r="CU63" s="752"/>
      <c r="CV63" s="752"/>
      <c r="CW63" s="752"/>
      <c r="CX63" s="752"/>
      <c r="CY63" s="752"/>
      <c r="CZ63" s="753"/>
      <c r="DA63" s="583">
        <v>97649414</v>
      </c>
      <c r="DB63" s="752"/>
      <c r="DC63" s="752"/>
      <c r="DD63" s="752"/>
      <c r="DE63" s="752"/>
      <c r="DF63" s="752"/>
      <c r="DG63" s="752"/>
      <c r="DH63" s="754"/>
      <c r="DI63" s="4"/>
    </row>
    <row r="64" spans="2:113" ht="13.5" customHeight="1">
      <c r="B64" s="659" t="s">
        <v>35</v>
      </c>
      <c r="C64" s="582"/>
      <c r="D64" s="582"/>
      <c r="E64" s="582"/>
      <c r="F64" s="582"/>
      <c r="G64" s="582"/>
      <c r="H64" s="582"/>
      <c r="I64" s="582"/>
      <c r="J64" s="582"/>
      <c r="K64" s="582"/>
      <c r="L64" s="585"/>
      <c r="M64" s="583" t="s">
        <v>368</v>
      </c>
      <c r="N64" s="584"/>
      <c r="O64" s="584"/>
      <c r="P64" s="584"/>
      <c r="Q64" s="584"/>
      <c r="R64" s="584"/>
      <c r="S64" s="584"/>
      <c r="T64" s="584"/>
      <c r="U64" s="588" t="s">
        <v>368</v>
      </c>
      <c r="V64" s="588"/>
      <c r="W64" s="588"/>
      <c r="X64" s="588"/>
      <c r="Y64" s="584" t="s">
        <v>368</v>
      </c>
      <c r="Z64" s="584"/>
      <c r="AA64" s="584"/>
      <c r="AB64" s="584"/>
      <c r="AC64" s="584"/>
      <c r="AD64" s="584"/>
      <c r="AE64" s="584"/>
      <c r="AF64" s="584"/>
      <c r="AW64" s="660" t="s">
        <v>6</v>
      </c>
      <c r="AX64" s="582"/>
      <c r="AY64" s="582"/>
      <c r="AZ64" s="582"/>
      <c r="BA64" s="582"/>
      <c r="BB64" s="582"/>
      <c r="BC64" s="582"/>
      <c r="BD64" s="582"/>
      <c r="BE64" s="585"/>
      <c r="BF64" s="583">
        <v>190648275</v>
      </c>
      <c r="BG64" s="584"/>
      <c r="BH64" s="584"/>
      <c r="BI64" s="584"/>
      <c r="BJ64" s="584"/>
      <c r="BK64" s="584"/>
      <c r="BL64" s="584"/>
      <c r="BM64" s="588">
        <v>100</v>
      </c>
      <c r="BN64" s="588"/>
      <c r="BO64" s="588"/>
      <c r="BP64" s="588"/>
      <c r="BQ64" s="584">
        <v>15322604</v>
      </c>
      <c r="BR64" s="584"/>
      <c r="BS64" s="584"/>
      <c r="BT64" s="584"/>
      <c r="BU64" s="584"/>
      <c r="BV64" s="584"/>
      <c r="BW64" s="584"/>
      <c r="BX64" s="584"/>
      <c r="BY64" s="584"/>
      <c r="BZ64" s="584">
        <v>115921497</v>
      </c>
      <c r="CA64" s="584"/>
      <c r="CB64" s="584"/>
      <c r="CC64" s="584"/>
      <c r="CD64" s="584"/>
      <c r="CE64" s="584"/>
      <c r="CF64" s="653"/>
      <c r="CG64" s="654"/>
      <c r="CH64" s="654"/>
      <c r="CI64" s="654"/>
      <c r="CJ64" s="655"/>
      <c r="CK64" s="619" t="s">
        <v>34</v>
      </c>
      <c r="CL64" s="582"/>
      <c r="CM64" s="582"/>
      <c r="CN64" s="582"/>
      <c r="CO64" s="582"/>
      <c r="CP64" s="582"/>
      <c r="CQ64" s="582"/>
      <c r="CR64" s="585"/>
      <c r="CS64" s="583" t="s">
        <v>368</v>
      </c>
      <c r="CT64" s="752"/>
      <c r="CU64" s="752"/>
      <c r="CV64" s="752"/>
      <c r="CW64" s="752"/>
      <c r="CX64" s="752"/>
      <c r="CY64" s="752"/>
      <c r="CZ64" s="753"/>
      <c r="DA64" s="583" t="s">
        <v>368</v>
      </c>
      <c r="DB64" s="752"/>
      <c r="DC64" s="752"/>
      <c r="DD64" s="752"/>
      <c r="DE64" s="752"/>
      <c r="DF64" s="752"/>
      <c r="DG64" s="752"/>
      <c r="DH64" s="754"/>
      <c r="DI64" s="4"/>
    </row>
    <row r="65" spans="2:113" ht="13.5" customHeight="1">
      <c r="B65" s="659" t="s">
        <v>33</v>
      </c>
      <c r="C65" s="582"/>
      <c r="D65" s="582"/>
      <c r="E65" s="582"/>
      <c r="F65" s="582"/>
      <c r="G65" s="582"/>
      <c r="H65" s="582"/>
      <c r="I65" s="582"/>
      <c r="J65" s="582"/>
      <c r="K65" s="582"/>
      <c r="L65" s="585"/>
      <c r="M65" s="583">
        <v>15473979</v>
      </c>
      <c r="N65" s="584"/>
      <c r="O65" s="584"/>
      <c r="P65" s="584"/>
      <c r="Q65" s="584"/>
      <c r="R65" s="584"/>
      <c r="S65" s="584"/>
      <c r="T65" s="584"/>
      <c r="U65" s="588">
        <v>8.1</v>
      </c>
      <c r="V65" s="588"/>
      <c r="W65" s="588"/>
      <c r="X65" s="588"/>
      <c r="Y65" s="584">
        <v>6001491</v>
      </c>
      <c r="Z65" s="584"/>
      <c r="AA65" s="584"/>
      <c r="AB65" s="584"/>
      <c r="AC65" s="584"/>
      <c r="AD65" s="584"/>
      <c r="AE65" s="584"/>
      <c r="AF65" s="584"/>
      <c r="AG65" s="18"/>
      <c r="AH65" s="745" t="s">
        <v>435</v>
      </c>
      <c r="AI65" s="745"/>
      <c r="AJ65" s="745"/>
      <c r="AK65" s="745"/>
      <c r="AL65" s="745"/>
      <c r="AM65" s="745"/>
      <c r="AN65" s="745"/>
      <c r="AO65" s="745"/>
      <c r="AP65" s="745"/>
      <c r="AQ65" s="745"/>
      <c r="AR65" s="745"/>
      <c r="AS65" s="745"/>
      <c r="AT65" s="745"/>
      <c r="AU65" s="745"/>
      <c r="AV65" s="746"/>
      <c r="AW65" s="661"/>
      <c r="AX65" s="662"/>
      <c r="AY65" s="662"/>
      <c r="AZ65" s="662"/>
      <c r="BA65" s="662"/>
      <c r="BB65" s="662"/>
      <c r="BC65" s="662"/>
      <c r="BD65" s="662"/>
      <c r="BE65" s="663"/>
      <c r="BF65" s="664"/>
      <c r="BG65" s="665"/>
      <c r="BH65" s="665"/>
      <c r="BI65" s="665"/>
      <c r="BJ65" s="665"/>
      <c r="BK65" s="665"/>
      <c r="BL65" s="665"/>
      <c r="BM65" s="666"/>
      <c r="BN65" s="666"/>
      <c r="BO65" s="666"/>
      <c r="BP65" s="666"/>
      <c r="BQ65" s="665"/>
      <c r="BR65" s="665"/>
      <c r="BS65" s="665"/>
      <c r="BT65" s="665"/>
      <c r="BU65" s="665"/>
      <c r="BV65" s="665"/>
      <c r="BW65" s="665"/>
      <c r="BX65" s="665"/>
      <c r="BY65" s="665"/>
      <c r="BZ65" s="665"/>
      <c r="CA65" s="665"/>
      <c r="CB65" s="665"/>
      <c r="CC65" s="665"/>
      <c r="CD65" s="665"/>
      <c r="CE65" s="665"/>
      <c r="CF65" s="653"/>
      <c r="CG65" s="654"/>
      <c r="CH65" s="654"/>
      <c r="CI65" s="654"/>
      <c r="CJ65" s="655"/>
      <c r="CK65" s="619" t="s">
        <v>32</v>
      </c>
      <c r="CL65" s="582"/>
      <c r="CM65" s="582"/>
      <c r="CN65" s="582"/>
      <c r="CO65" s="582"/>
      <c r="CP65" s="582"/>
      <c r="CQ65" s="582"/>
      <c r="CR65" s="585"/>
      <c r="CS65" s="583">
        <v>34009722</v>
      </c>
      <c r="CT65" s="752"/>
      <c r="CU65" s="752"/>
      <c r="CV65" s="752"/>
      <c r="CW65" s="752"/>
      <c r="CX65" s="752"/>
      <c r="CY65" s="752"/>
      <c r="CZ65" s="753"/>
      <c r="DA65" s="583">
        <v>37719206</v>
      </c>
      <c r="DB65" s="752"/>
      <c r="DC65" s="752"/>
      <c r="DD65" s="752"/>
      <c r="DE65" s="752"/>
      <c r="DF65" s="752"/>
      <c r="DG65" s="752"/>
      <c r="DH65" s="754"/>
      <c r="DI65" s="4"/>
    </row>
    <row r="66" spans="2:113" ht="13.5" customHeight="1">
      <c r="B66" s="17"/>
      <c r="C66" s="667" t="s">
        <v>31</v>
      </c>
      <c r="D66" s="667"/>
      <c r="E66" s="667"/>
      <c r="F66" s="667"/>
      <c r="G66" s="667"/>
      <c r="H66" s="667"/>
      <c r="I66" s="667"/>
      <c r="J66" s="667"/>
      <c r="K66" s="667"/>
      <c r="L66" s="668"/>
      <c r="M66" s="583">
        <v>787668</v>
      </c>
      <c r="N66" s="584"/>
      <c r="O66" s="584"/>
      <c r="P66" s="584"/>
      <c r="Q66" s="584"/>
      <c r="R66" s="584"/>
      <c r="S66" s="584"/>
      <c r="T66" s="584"/>
      <c r="U66" s="588">
        <v>0.4</v>
      </c>
      <c r="V66" s="588"/>
      <c r="W66" s="588"/>
      <c r="X66" s="588"/>
      <c r="Y66" s="584">
        <v>787668</v>
      </c>
      <c r="Z66" s="584"/>
      <c r="AA66" s="584"/>
      <c r="AB66" s="584"/>
      <c r="AC66" s="584"/>
      <c r="AD66" s="584"/>
      <c r="AE66" s="584"/>
      <c r="AF66" s="584"/>
      <c r="AG66" s="11"/>
      <c r="AH66" s="676">
        <v>95618313</v>
      </c>
      <c r="AI66" s="676"/>
      <c r="AJ66" s="676"/>
      <c r="AK66" s="676"/>
      <c r="AL66" s="676"/>
      <c r="AM66" s="676"/>
      <c r="AN66" s="676"/>
      <c r="AO66" s="676"/>
      <c r="AP66" s="676"/>
      <c r="AQ66" s="676"/>
      <c r="AR66" s="676"/>
      <c r="AS66" s="676"/>
      <c r="AT66" s="677" t="s">
        <v>5</v>
      </c>
      <c r="AU66" s="677"/>
      <c r="AV66" s="14"/>
      <c r="AW66" s="678" t="s">
        <v>436</v>
      </c>
      <c r="AX66" s="679"/>
      <c r="AY66" s="728" t="s">
        <v>30</v>
      </c>
      <c r="AZ66" s="747"/>
      <c r="BA66" s="747"/>
      <c r="BB66" s="747"/>
      <c r="BC66" s="747"/>
      <c r="BD66" s="747"/>
      <c r="BE66" s="748"/>
      <c r="BF66" s="749">
        <v>22895114</v>
      </c>
      <c r="BG66" s="750"/>
      <c r="BH66" s="750"/>
      <c r="BI66" s="750"/>
      <c r="BJ66" s="750"/>
      <c r="BK66" s="751"/>
      <c r="BL66" s="719" t="s">
        <v>437</v>
      </c>
      <c r="BM66" s="722" t="s">
        <v>438</v>
      </c>
      <c r="BN66" s="728" t="s">
        <v>29</v>
      </c>
      <c r="BO66" s="632"/>
      <c r="BP66" s="632"/>
      <c r="BQ66" s="632"/>
      <c r="BR66" s="632"/>
      <c r="BS66" s="632"/>
      <c r="BT66" s="632"/>
      <c r="BU66" s="632"/>
      <c r="BV66" s="632"/>
      <c r="BW66" s="632"/>
      <c r="BX66" s="632"/>
      <c r="BY66" s="633"/>
      <c r="BZ66" s="749">
        <v>1210445</v>
      </c>
      <c r="CA66" s="750"/>
      <c r="CB66" s="750"/>
      <c r="CC66" s="750"/>
      <c r="CD66" s="750"/>
      <c r="CE66" s="750"/>
      <c r="CF66" s="656"/>
      <c r="CG66" s="657"/>
      <c r="CH66" s="657"/>
      <c r="CI66" s="657"/>
      <c r="CJ66" s="658"/>
      <c r="CK66" s="697" t="s">
        <v>28</v>
      </c>
      <c r="CL66" s="662"/>
      <c r="CM66" s="662"/>
      <c r="CN66" s="662"/>
      <c r="CO66" s="662"/>
      <c r="CP66" s="662"/>
      <c r="CQ66" s="662"/>
      <c r="CR66" s="663"/>
      <c r="CS66" s="583" t="s">
        <v>368</v>
      </c>
      <c r="CT66" s="752"/>
      <c r="CU66" s="752"/>
      <c r="CV66" s="752"/>
      <c r="CW66" s="752"/>
      <c r="CX66" s="752"/>
      <c r="CY66" s="752"/>
      <c r="CZ66" s="753"/>
      <c r="DA66" s="583" t="s">
        <v>368</v>
      </c>
      <c r="DB66" s="752"/>
      <c r="DC66" s="752"/>
      <c r="DD66" s="752"/>
      <c r="DE66" s="752"/>
      <c r="DF66" s="752"/>
      <c r="DG66" s="752"/>
      <c r="DH66" s="754"/>
      <c r="DI66" s="4"/>
    </row>
    <row r="67" spans="2:113" ht="13.5" customHeight="1">
      <c r="B67" s="187"/>
      <c r="C67" s="725" t="s">
        <v>27</v>
      </c>
      <c r="D67" s="726"/>
      <c r="E67" s="726"/>
      <c r="F67" s="726"/>
      <c r="G67" s="726"/>
      <c r="H67" s="726"/>
      <c r="I67" s="726"/>
      <c r="J67" s="726"/>
      <c r="K67" s="726"/>
      <c r="L67" s="727"/>
      <c r="M67" s="741">
        <v>15322604</v>
      </c>
      <c r="N67" s="742"/>
      <c r="O67" s="742"/>
      <c r="P67" s="742"/>
      <c r="Q67" s="742"/>
      <c r="R67" s="742"/>
      <c r="S67" s="742"/>
      <c r="T67" s="742"/>
      <c r="U67" s="743">
        <v>8</v>
      </c>
      <c r="V67" s="743"/>
      <c r="W67" s="743"/>
      <c r="X67" s="743"/>
      <c r="Y67" s="742">
        <v>5868301</v>
      </c>
      <c r="Z67" s="742"/>
      <c r="AA67" s="742"/>
      <c r="AB67" s="742"/>
      <c r="AC67" s="742"/>
      <c r="AD67" s="742"/>
      <c r="AE67" s="742"/>
      <c r="AF67" s="744"/>
      <c r="AG67" s="11"/>
      <c r="AH67" s="582" t="s">
        <v>26</v>
      </c>
      <c r="AI67" s="582"/>
      <c r="AJ67" s="582"/>
      <c r="AK67" s="582"/>
      <c r="AL67" s="582"/>
      <c r="AM67" s="582"/>
      <c r="AN67" s="582"/>
      <c r="AO67" s="582"/>
      <c r="AP67" s="582"/>
      <c r="AQ67" s="582"/>
      <c r="AR67" s="582"/>
      <c r="AS67" s="582"/>
      <c r="AT67" s="582"/>
      <c r="AU67" s="582"/>
      <c r="AV67" s="626"/>
      <c r="AW67" s="680"/>
      <c r="AX67" s="681"/>
      <c r="AY67" s="669" t="s">
        <v>439</v>
      </c>
      <c r="AZ67" s="670"/>
      <c r="BA67" s="670"/>
      <c r="BB67" s="670"/>
      <c r="BC67" s="670"/>
      <c r="BD67" s="670"/>
      <c r="BE67" s="671"/>
      <c r="BF67" s="583">
        <v>4192000</v>
      </c>
      <c r="BG67" s="584"/>
      <c r="BH67" s="584"/>
      <c r="BI67" s="584"/>
      <c r="BJ67" s="584"/>
      <c r="BK67" s="672"/>
      <c r="BL67" s="720"/>
      <c r="BM67" s="723"/>
      <c r="BN67" s="619" t="s">
        <v>25</v>
      </c>
      <c r="BO67" s="582"/>
      <c r="BP67" s="582"/>
      <c r="BQ67" s="582"/>
      <c r="BR67" s="582"/>
      <c r="BS67" s="582"/>
      <c r="BT67" s="582"/>
      <c r="BU67" s="582"/>
      <c r="BV67" s="582"/>
      <c r="BW67" s="582"/>
      <c r="BX67" s="582"/>
      <c r="BY67" s="585"/>
      <c r="BZ67" s="583">
        <v>-2929284</v>
      </c>
      <c r="CA67" s="584"/>
      <c r="CB67" s="584"/>
      <c r="CC67" s="584"/>
      <c r="CD67" s="584"/>
      <c r="CE67" s="584"/>
      <c r="CF67" s="728" t="s">
        <v>24</v>
      </c>
      <c r="CG67" s="729"/>
      <c r="CH67" s="729"/>
      <c r="CI67" s="729"/>
      <c r="CJ67" s="729"/>
      <c r="CK67" s="729"/>
      <c r="CL67" s="729"/>
      <c r="CM67" s="729"/>
      <c r="CN67" s="729"/>
      <c r="CO67" s="729"/>
      <c r="CP67" s="729"/>
      <c r="CQ67" s="729"/>
      <c r="CR67" s="729"/>
      <c r="CS67" s="730">
        <v>27000</v>
      </c>
      <c r="CT67" s="614"/>
      <c r="CU67" s="614"/>
      <c r="CV67" s="614"/>
      <c r="CW67" s="614"/>
      <c r="CX67" s="614"/>
      <c r="CY67" s="614"/>
      <c r="CZ67" s="731"/>
      <c r="DA67" s="613">
        <v>20000</v>
      </c>
      <c r="DB67" s="614"/>
      <c r="DC67" s="614"/>
      <c r="DD67" s="614"/>
      <c r="DE67" s="614"/>
      <c r="DF67" s="614"/>
      <c r="DG67" s="614"/>
      <c r="DH67" s="615"/>
      <c r="DI67" s="4"/>
    </row>
    <row r="68" spans="2:113" ht="11.25" customHeight="1">
      <c r="B68" s="616" t="s">
        <v>23</v>
      </c>
      <c r="C68" s="13"/>
      <c r="D68" s="582" t="s">
        <v>22</v>
      </c>
      <c r="E68" s="582"/>
      <c r="F68" s="582"/>
      <c r="G68" s="582"/>
      <c r="H68" s="582"/>
      <c r="I68" s="582"/>
      <c r="J68" s="582"/>
      <c r="K68" s="582"/>
      <c r="L68" s="585"/>
      <c r="M68" s="583">
        <v>4128914</v>
      </c>
      <c r="N68" s="584"/>
      <c r="O68" s="584"/>
      <c r="P68" s="584"/>
      <c r="Q68" s="584"/>
      <c r="R68" s="584"/>
      <c r="S68" s="584"/>
      <c r="T68" s="584"/>
      <c r="U68" s="588">
        <v>2.2000000000000002</v>
      </c>
      <c r="V68" s="588"/>
      <c r="W68" s="588"/>
      <c r="X68" s="588"/>
      <c r="Y68" s="584">
        <v>301939</v>
      </c>
      <c r="Z68" s="584"/>
      <c r="AA68" s="584"/>
      <c r="AB68" s="584"/>
      <c r="AC68" s="584"/>
      <c r="AD68" s="584"/>
      <c r="AE68" s="584"/>
      <c r="AF68" s="672"/>
      <c r="AG68" s="11"/>
      <c r="AH68" s="4"/>
      <c r="AI68" s="4"/>
      <c r="AJ68" s="4"/>
      <c r="AK68" s="617">
        <v>88.4</v>
      </c>
      <c r="AL68" s="617"/>
      <c r="AM68" s="617"/>
      <c r="AN68" s="278" t="s">
        <v>21</v>
      </c>
      <c r="AO68" s="16"/>
      <c r="AP68" s="16"/>
      <c r="AQ68" s="15" t="s">
        <v>440</v>
      </c>
      <c r="AR68" s="618">
        <v>92.6</v>
      </c>
      <c r="AS68" s="618"/>
      <c r="AT68" s="618"/>
      <c r="AU68" s="278" t="s">
        <v>21</v>
      </c>
      <c r="AV68" s="14" t="s">
        <v>441</v>
      </c>
      <c r="AW68" s="680"/>
      <c r="AX68" s="681"/>
      <c r="AY68" s="669" t="s">
        <v>442</v>
      </c>
      <c r="AZ68" s="670"/>
      <c r="BA68" s="670"/>
      <c r="BB68" s="670"/>
      <c r="BC68" s="670"/>
      <c r="BD68" s="670"/>
      <c r="BE68" s="671"/>
      <c r="BF68" s="583">
        <v>508000</v>
      </c>
      <c r="BG68" s="584"/>
      <c r="BH68" s="584"/>
      <c r="BI68" s="584"/>
      <c r="BJ68" s="584"/>
      <c r="BK68" s="672"/>
      <c r="BL68" s="720"/>
      <c r="BM68" s="723"/>
      <c r="BN68" s="619" t="s">
        <v>20</v>
      </c>
      <c r="BO68" s="582"/>
      <c r="BP68" s="582"/>
      <c r="BQ68" s="582"/>
      <c r="BR68" s="582"/>
      <c r="BS68" s="582"/>
      <c r="BT68" s="582"/>
      <c r="BU68" s="582"/>
      <c r="BV68" s="582"/>
      <c r="BW68" s="582"/>
      <c r="BX68" s="582"/>
      <c r="BY68" s="585"/>
      <c r="BZ68" s="583">
        <v>87677</v>
      </c>
      <c r="CA68" s="584"/>
      <c r="CB68" s="584"/>
      <c r="CC68" s="584"/>
      <c r="CD68" s="584"/>
      <c r="CE68" s="584"/>
      <c r="CF68" s="619" t="s">
        <v>19</v>
      </c>
      <c r="CG68" s="620"/>
      <c r="CH68" s="620"/>
      <c r="CI68" s="620"/>
      <c r="CJ68" s="620"/>
      <c r="CK68" s="620"/>
      <c r="CL68" s="620"/>
      <c r="CM68" s="620"/>
      <c r="CN68" s="620"/>
      <c r="CO68" s="620"/>
      <c r="CP68" s="620"/>
      <c r="CQ68" s="620"/>
      <c r="CR68" s="620"/>
      <c r="CS68" s="621" t="s">
        <v>368</v>
      </c>
      <c r="CT68" s="622"/>
      <c r="CU68" s="622"/>
      <c r="CV68" s="622"/>
      <c r="CW68" s="622"/>
      <c r="CX68" s="622"/>
      <c r="CY68" s="622"/>
      <c r="CZ68" s="623"/>
      <c r="DA68" s="624" t="s">
        <v>368</v>
      </c>
      <c r="DB68" s="622"/>
      <c r="DC68" s="622"/>
      <c r="DD68" s="622"/>
      <c r="DE68" s="622"/>
      <c r="DF68" s="622"/>
      <c r="DG68" s="622"/>
      <c r="DH68" s="625"/>
      <c r="DI68" s="4"/>
    </row>
    <row r="69" spans="2:113" ht="13.5" customHeight="1">
      <c r="B69" s="616"/>
      <c r="C69" s="13"/>
      <c r="D69" s="582" t="s">
        <v>18</v>
      </c>
      <c r="E69" s="582"/>
      <c r="F69" s="582"/>
      <c r="G69" s="582"/>
      <c r="H69" s="582"/>
      <c r="I69" s="582"/>
      <c r="J69" s="582"/>
      <c r="K69" s="582"/>
      <c r="L69" s="585"/>
      <c r="M69" s="583">
        <v>11173330</v>
      </c>
      <c r="N69" s="584"/>
      <c r="O69" s="584"/>
      <c r="P69" s="584"/>
      <c r="Q69" s="584"/>
      <c r="R69" s="584"/>
      <c r="S69" s="584"/>
      <c r="T69" s="584"/>
      <c r="U69" s="588">
        <v>5.9</v>
      </c>
      <c r="V69" s="588"/>
      <c r="W69" s="588"/>
      <c r="X69" s="588"/>
      <c r="Y69" s="584">
        <v>5561702</v>
      </c>
      <c r="Z69" s="584"/>
      <c r="AA69" s="584"/>
      <c r="AB69" s="584"/>
      <c r="AC69" s="584"/>
      <c r="AD69" s="584"/>
      <c r="AE69" s="584"/>
      <c r="AF69" s="672"/>
      <c r="AG69" s="11"/>
      <c r="AH69" s="6"/>
      <c r="AI69" s="12"/>
      <c r="AJ69" s="12"/>
      <c r="AK69" s="12"/>
      <c r="AL69" s="582" t="s">
        <v>443</v>
      </c>
      <c r="AM69" s="582"/>
      <c r="AN69" s="582"/>
      <c r="AO69" s="582"/>
      <c r="AP69" s="582"/>
      <c r="AQ69" s="582"/>
      <c r="AR69" s="582"/>
      <c r="AS69" s="582"/>
      <c r="AT69" s="582"/>
      <c r="AU69" s="582"/>
      <c r="AV69" s="626"/>
      <c r="AW69" s="680"/>
      <c r="AX69" s="681"/>
      <c r="AY69" s="669" t="s">
        <v>444</v>
      </c>
      <c r="AZ69" s="670"/>
      <c r="BA69" s="670"/>
      <c r="BB69" s="670"/>
      <c r="BC69" s="670"/>
      <c r="BD69" s="670"/>
      <c r="BE69" s="671"/>
      <c r="BF69" s="583">
        <v>18684</v>
      </c>
      <c r="BG69" s="584"/>
      <c r="BH69" s="584"/>
      <c r="BI69" s="584"/>
      <c r="BJ69" s="584"/>
      <c r="BK69" s="672"/>
      <c r="BL69" s="720"/>
      <c r="BM69" s="723"/>
      <c r="BN69" s="619" t="s">
        <v>17</v>
      </c>
      <c r="BO69" s="582"/>
      <c r="BP69" s="582"/>
      <c r="BQ69" s="582"/>
      <c r="BR69" s="582"/>
      <c r="BS69" s="582"/>
      <c r="BT69" s="582"/>
      <c r="BU69" s="582"/>
      <c r="BV69" s="582"/>
      <c r="BW69" s="582"/>
      <c r="BX69" s="582"/>
      <c r="BY69" s="585"/>
      <c r="BZ69" s="583">
        <v>136038</v>
      </c>
      <c r="CA69" s="584"/>
      <c r="CB69" s="584"/>
      <c r="CC69" s="584"/>
      <c r="CD69" s="584"/>
      <c r="CE69" s="584"/>
      <c r="CF69" s="627" t="s">
        <v>16</v>
      </c>
      <c r="CG69" s="628"/>
      <c r="CH69" s="628" t="s">
        <v>15</v>
      </c>
      <c r="CI69" s="628"/>
      <c r="CJ69" s="631"/>
      <c r="CK69" s="632" t="s">
        <v>14</v>
      </c>
      <c r="CL69" s="632"/>
      <c r="CM69" s="632"/>
      <c r="CN69" s="632"/>
      <c r="CO69" s="632"/>
      <c r="CP69" s="632"/>
      <c r="CQ69" s="632"/>
      <c r="CR69" s="633"/>
      <c r="CS69" s="634">
        <v>99.3</v>
      </c>
      <c r="CT69" s="635"/>
      <c r="CU69" s="635"/>
      <c r="CV69" s="635"/>
      <c r="CW69" s="635">
        <v>97.7</v>
      </c>
      <c r="CX69" s="587"/>
      <c r="CY69" s="587"/>
      <c r="CZ69" s="589"/>
      <c r="DA69" s="634">
        <v>99.1</v>
      </c>
      <c r="DB69" s="587"/>
      <c r="DC69" s="587"/>
      <c r="DD69" s="587"/>
      <c r="DE69" s="635">
        <v>97.2</v>
      </c>
      <c r="DF69" s="587"/>
      <c r="DG69" s="587"/>
      <c r="DH69" s="590"/>
      <c r="DI69" s="4"/>
    </row>
    <row r="70" spans="2:113" ht="13.5" customHeight="1">
      <c r="B70" s="616"/>
      <c r="C70" s="619" t="s">
        <v>13</v>
      </c>
      <c r="D70" s="582"/>
      <c r="E70" s="582"/>
      <c r="F70" s="582"/>
      <c r="G70" s="582"/>
      <c r="H70" s="582"/>
      <c r="I70" s="582"/>
      <c r="J70" s="582"/>
      <c r="K70" s="582"/>
      <c r="L70" s="585"/>
      <c r="M70" s="583">
        <v>151375</v>
      </c>
      <c r="N70" s="584"/>
      <c r="O70" s="584"/>
      <c r="P70" s="584"/>
      <c r="Q70" s="584"/>
      <c r="R70" s="584"/>
      <c r="S70" s="584"/>
      <c r="T70" s="584"/>
      <c r="U70" s="588">
        <v>0.1</v>
      </c>
      <c r="V70" s="588"/>
      <c r="W70" s="588"/>
      <c r="X70" s="588"/>
      <c r="Y70" s="584">
        <v>133190</v>
      </c>
      <c r="Z70" s="584"/>
      <c r="AA70" s="584"/>
      <c r="AB70" s="584"/>
      <c r="AC70" s="584"/>
      <c r="AD70" s="584"/>
      <c r="AE70" s="584"/>
      <c r="AF70" s="672"/>
      <c r="AG70" s="11"/>
      <c r="AH70" s="6"/>
      <c r="AI70" s="12"/>
      <c r="AJ70" s="12"/>
      <c r="AK70" s="12"/>
      <c r="AL70" s="582" t="s">
        <v>445</v>
      </c>
      <c r="AM70" s="582"/>
      <c r="AN70" s="582"/>
      <c r="AO70" s="582"/>
      <c r="AP70" s="582"/>
      <c r="AQ70" s="582"/>
      <c r="AR70" s="582"/>
      <c r="AS70" s="582"/>
      <c r="AT70" s="582"/>
      <c r="AU70" s="582"/>
      <c r="AV70" s="626"/>
      <c r="AW70" s="680"/>
      <c r="AX70" s="681"/>
      <c r="AY70" s="669" t="s">
        <v>446</v>
      </c>
      <c r="AZ70" s="670"/>
      <c r="BA70" s="670"/>
      <c r="BB70" s="670"/>
      <c r="BC70" s="670"/>
      <c r="BD70" s="670"/>
      <c r="BE70" s="671"/>
      <c r="BF70" s="583" t="s">
        <v>368</v>
      </c>
      <c r="BG70" s="584"/>
      <c r="BH70" s="584"/>
      <c r="BI70" s="584"/>
      <c r="BJ70" s="584"/>
      <c r="BK70" s="672"/>
      <c r="BL70" s="720"/>
      <c r="BM70" s="723"/>
      <c r="BN70" s="737" t="s">
        <v>447</v>
      </c>
      <c r="BO70" s="737"/>
      <c r="BP70" s="737"/>
      <c r="BQ70" s="737"/>
      <c r="BR70" s="739" t="s">
        <v>12</v>
      </c>
      <c r="BS70" s="582" t="s">
        <v>11</v>
      </c>
      <c r="BT70" s="582"/>
      <c r="BU70" s="582"/>
      <c r="BV70" s="582"/>
      <c r="BW70" s="582"/>
      <c r="BX70" s="582"/>
      <c r="BY70" s="582"/>
      <c r="BZ70" s="583">
        <v>86</v>
      </c>
      <c r="CA70" s="584"/>
      <c r="CB70" s="584"/>
      <c r="CC70" s="584"/>
      <c r="CD70" s="584"/>
      <c r="CE70" s="584"/>
      <c r="CF70" s="629"/>
      <c r="CG70" s="630"/>
      <c r="CH70" s="637" t="s">
        <v>448</v>
      </c>
      <c r="CI70" s="637" t="s">
        <v>449</v>
      </c>
      <c r="CJ70" s="732" t="s">
        <v>450</v>
      </c>
      <c r="CK70" s="582"/>
      <c r="CL70" s="582"/>
      <c r="CM70" s="582"/>
      <c r="CN70" s="582"/>
      <c r="CO70" s="582"/>
      <c r="CP70" s="582"/>
      <c r="CQ70" s="582"/>
      <c r="CR70" s="585"/>
      <c r="CS70" s="634"/>
      <c r="CT70" s="635"/>
      <c r="CU70" s="635"/>
      <c r="CV70" s="635"/>
      <c r="CW70" s="587"/>
      <c r="CX70" s="587"/>
      <c r="CY70" s="587"/>
      <c r="CZ70" s="589"/>
      <c r="DA70" s="636"/>
      <c r="DB70" s="587"/>
      <c r="DC70" s="587"/>
      <c r="DD70" s="587"/>
      <c r="DE70" s="587"/>
      <c r="DF70" s="587"/>
      <c r="DG70" s="587"/>
      <c r="DH70" s="590"/>
      <c r="DI70" s="4"/>
    </row>
    <row r="71" spans="2:113" ht="13.5" customHeight="1">
      <c r="B71" s="188"/>
      <c r="C71" s="712" t="s">
        <v>10</v>
      </c>
      <c r="D71" s="667"/>
      <c r="E71" s="667"/>
      <c r="F71" s="667"/>
      <c r="G71" s="667"/>
      <c r="H71" s="667"/>
      <c r="I71" s="667"/>
      <c r="J71" s="667"/>
      <c r="K71" s="667"/>
      <c r="L71" s="668"/>
      <c r="M71" s="733" t="s">
        <v>368</v>
      </c>
      <c r="N71" s="734"/>
      <c r="O71" s="734"/>
      <c r="P71" s="734"/>
      <c r="Q71" s="734"/>
      <c r="R71" s="734"/>
      <c r="S71" s="734"/>
      <c r="T71" s="734"/>
      <c r="U71" s="735" t="s">
        <v>368</v>
      </c>
      <c r="V71" s="735"/>
      <c r="W71" s="735"/>
      <c r="X71" s="735"/>
      <c r="Y71" s="734" t="s">
        <v>368</v>
      </c>
      <c r="Z71" s="734"/>
      <c r="AA71" s="734"/>
      <c r="AB71" s="734"/>
      <c r="AC71" s="734"/>
      <c r="AD71" s="734"/>
      <c r="AE71" s="734"/>
      <c r="AF71" s="736"/>
      <c r="AG71" s="11"/>
      <c r="AH71" s="582" t="s">
        <v>9</v>
      </c>
      <c r="AI71" s="582"/>
      <c r="AJ71" s="582"/>
      <c r="AK71" s="582"/>
      <c r="AL71" s="582"/>
      <c r="AM71" s="582"/>
      <c r="AN71" s="582"/>
      <c r="AO71" s="582"/>
      <c r="AP71" s="582"/>
      <c r="AQ71" s="582"/>
      <c r="AR71" s="582"/>
      <c r="AS71" s="582"/>
      <c r="AT71" s="582"/>
      <c r="AU71" s="582"/>
      <c r="AV71" s="626"/>
      <c r="AW71" s="680"/>
      <c r="AX71" s="681"/>
      <c r="AY71" s="669" t="s">
        <v>451</v>
      </c>
      <c r="AZ71" s="670"/>
      <c r="BA71" s="670"/>
      <c r="BB71" s="670"/>
      <c r="BC71" s="670"/>
      <c r="BD71" s="670"/>
      <c r="BE71" s="671"/>
      <c r="BF71" s="583">
        <v>6635000</v>
      </c>
      <c r="BG71" s="584"/>
      <c r="BH71" s="584"/>
      <c r="BI71" s="584"/>
      <c r="BJ71" s="584"/>
      <c r="BK71" s="672"/>
      <c r="BL71" s="720"/>
      <c r="BM71" s="723"/>
      <c r="BN71" s="737"/>
      <c r="BO71" s="737"/>
      <c r="BP71" s="737"/>
      <c r="BQ71" s="737"/>
      <c r="BR71" s="739"/>
      <c r="BS71" s="582" t="s">
        <v>8</v>
      </c>
      <c r="BT71" s="582"/>
      <c r="BU71" s="582"/>
      <c r="BV71" s="582"/>
      <c r="BW71" s="582"/>
      <c r="BX71" s="582"/>
      <c r="BY71" s="582"/>
      <c r="BZ71" s="583">
        <v>96</v>
      </c>
      <c r="CA71" s="584"/>
      <c r="CB71" s="584"/>
      <c r="CC71" s="584"/>
      <c r="CD71" s="584"/>
      <c r="CE71" s="584"/>
      <c r="CF71" s="629"/>
      <c r="CG71" s="630"/>
      <c r="CH71" s="637"/>
      <c r="CI71" s="637"/>
      <c r="CJ71" s="732"/>
      <c r="CK71" s="582" t="s">
        <v>7</v>
      </c>
      <c r="CL71" s="582"/>
      <c r="CM71" s="582"/>
      <c r="CN71" s="582"/>
      <c r="CO71" s="582"/>
      <c r="CP71" s="582"/>
      <c r="CQ71" s="582"/>
      <c r="CR71" s="585"/>
      <c r="CS71" s="586">
        <v>99.1</v>
      </c>
      <c r="CT71" s="587"/>
      <c r="CU71" s="587"/>
      <c r="CV71" s="587"/>
      <c r="CW71" s="588">
        <v>96.9</v>
      </c>
      <c r="CX71" s="587"/>
      <c r="CY71" s="587"/>
      <c r="CZ71" s="589"/>
      <c r="DA71" s="586">
        <v>98.8</v>
      </c>
      <c r="DB71" s="587"/>
      <c r="DC71" s="587"/>
      <c r="DD71" s="587"/>
      <c r="DE71" s="588">
        <v>96.4</v>
      </c>
      <c r="DF71" s="587"/>
      <c r="DG71" s="587"/>
      <c r="DH71" s="590"/>
      <c r="DI71" s="4"/>
    </row>
    <row r="72" spans="2:113" ht="13.5" customHeight="1" thickBot="1">
      <c r="B72" s="591" t="s">
        <v>6</v>
      </c>
      <c r="C72" s="592"/>
      <c r="D72" s="592"/>
      <c r="E72" s="592"/>
      <c r="F72" s="592"/>
      <c r="G72" s="592"/>
      <c r="H72" s="592"/>
      <c r="I72" s="592"/>
      <c r="J72" s="592"/>
      <c r="K72" s="592"/>
      <c r="L72" s="593"/>
      <c r="M72" s="594">
        <v>190648275</v>
      </c>
      <c r="N72" s="595"/>
      <c r="O72" s="595"/>
      <c r="P72" s="595"/>
      <c r="Q72" s="595"/>
      <c r="R72" s="595"/>
      <c r="S72" s="595"/>
      <c r="T72" s="595"/>
      <c r="U72" s="596">
        <v>100</v>
      </c>
      <c r="V72" s="596"/>
      <c r="W72" s="596"/>
      <c r="X72" s="596"/>
      <c r="Y72" s="595">
        <v>115921497</v>
      </c>
      <c r="Z72" s="595"/>
      <c r="AA72" s="595"/>
      <c r="AB72" s="595"/>
      <c r="AC72" s="595"/>
      <c r="AD72" s="595"/>
      <c r="AE72" s="595"/>
      <c r="AF72" s="597"/>
      <c r="AG72" s="10"/>
      <c r="AH72" s="598">
        <v>119964745</v>
      </c>
      <c r="AI72" s="598"/>
      <c r="AJ72" s="598"/>
      <c r="AK72" s="598"/>
      <c r="AL72" s="598"/>
      <c r="AM72" s="598"/>
      <c r="AN72" s="598"/>
      <c r="AO72" s="598"/>
      <c r="AP72" s="598"/>
      <c r="AQ72" s="598"/>
      <c r="AR72" s="598"/>
      <c r="AS72" s="598"/>
      <c r="AT72" s="592" t="s">
        <v>5</v>
      </c>
      <c r="AU72" s="592"/>
      <c r="AV72" s="9"/>
      <c r="AW72" s="682"/>
      <c r="AX72" s="683"/>
      <c r="AY72" s="599" t="s">
        <v>85</v>
      </c>
      <c r="AZ72" s="600"/>
      <c r="BA72" s="600"/>
      <c r="BB72" s="600"/>
      <c r="BC72" s="600"/>
      <c r="BD72" s="600"/>
      <c r="BE72" s="601"/>
      <c r="BF72" s="602">
        <v>11541430</v>
      </c>
      <c r="BG72" s="603"/>
      <c r="BH72" s="603"/>
      <c r="BI72" s="603"/>
      <c r="BJ72" s="603"/>
      <c r="BK72" s="604"/>
      <c r="BL72" s="721"/>
      <c r="BM72" s="724"/>
      <c r="BN72" s="738"/>
      <c r="BO72" s="738"/>
      <c r="BP72" s="738"/>
      <c r="BQ72" s="738"/>
      <c r="BR72" s="740"/>
      <c r="BS72" s="592" t="s">
        <v>4</v>
      </c>
      <c r="BT72" s="592"/>
      <c r="BU72" s="592"/>
      <c r="BV72" s="592"/>
      <c r="BW72" s="592"/>
      <c r="BX72" s="592"/>
      <c r="BY72" s="592"/>
      <c r="BZ72" s="602">
        <v>291</v>
      </c>
      <c r="CA72" s="603"/>
      <c r="CB72" s="603"/>
      <c r="CC72" s="603"/>
      <c r="CD72" s="603"/>
      <c r="CE72" s="604"/>
      <c r="CF72" s="605" t="s">
        <v>3</v>
      </c>
      <c r="CG72" s="606"/>
      <c r="CH72" s="607" t="s">
        <v>2</v>
      </c>
      <c r="CI72" s="607"/>
      <c r="CJ72" s="608"/>
      <c r="CK72" s="592" t="s">
        <v>1</v>
      </c>
      <c r="CL72" s="592"/>
      <c r="CM72" s="592"/>
      <c r="CN72" s="592"/>
      <c r="CO72" s="592"/>
      <c r="CP72" s="592"/>
      <c r="CQ72" s="592"/>
      <c r="CR72" s="593"/>
      <c r="CS72" s="609">
        <v>99.5</v>
      </c>
      <c r="CT72" s="610"/>
      <c r="CU72" s="610"/>
      <c r="CV72" s="610"/>
      <c r="CW72" s="611">
        <v>98.3</v>
      </c>
      <c r="CX72" s="610"/>
      <c r="CY72" s="610"/>
      <c r="CZ72" s="612"/>
      <c r="DA72" s="609">
        <v>99.2</v>
      </c>
      <c r="DB72" s="610"/>
      <c r="DC72" s="610"/>
      <c r="DD72" s="610"/>
      <c r="DE72" s="611">
        <v>97.7</v>
      </c>
      <c r="DF72" s="610"/>
      <c r="DG72" s="610"/>
      <c r="DH72" s="718"/>
      <c r="DI72" s="4"/>
    </row>
    <row r="73" spans="2:113" ht="13.5" customHeight="1">
      <c r="B73" s="715" t="s">
        <v>0</v>
      </c>
      <c r="C73" s="715"/>
      <c r="D73" s="715"/>
      <c r="E73" s="715"/>
      <c r="F73" s="715"/>
      <c r="G73" s="715"/>
      <c r="H73" s="715"/>
      <c r="I73" s="715"/>
      <c r="J73" s="715"/>
      <c r="K73" s="715"/>
      <c r="L73" s="715"/>
      <c r="M73" s="715"/>
      <c r="N73" s="715"/>
      <c r="O73" s="715"/>
      <c r="P73" s="715"/>
      <c r="Q73" s="715"/>
      <c r="R73" s="715"/>
      <c r="S73" s="715"/>
      <c r="T73" s="715"/>
      <c r="U73" s="715"/>
      <c r="V73" s="715"/>
      <c r="W73" s="715"/>
      <c r="X73" s="715"/>
      <c r="Y73" s="715"/>
      <c r="Z73" s="715"/>
      <c r="AA73" s="715"/>
      <c r="AB73" s="715"/>
      <c r="AC73" s="715"/>
      <c r="AD73" s="715"/>
      <c r="AE73" s="715"/>
      <c r="AF73" s="715"/>
      <c r="AG73" s="715"/>
      <c r="AH73" s="715"/>
      <c r="AI73" s="715"/>
      <c r="AJ73" s="715"/>
      <c r="AK73" s="715"/>
      <c r="AL73" s="715"/>
      <c r="AM73" s="715"/>
      <c r="AN73" s="715"/>
      <c r="AO73" s="715"/>
      <c r="AP73" s="715"/>
      <c r="AQ73" s="715"/>
      <c r="AR73" s="715"/>
      <c r="AS73" s="715"/>
      <c r="AT73" s="715"/>
      <c r="AU73" s="715"/>
      <c r="AV73" s="715"/>
      <c r="AW73" s="715"/>
      <c r="AX73" s="715"/>
      <c r="AY73" s="715"/>
      <c r="AZ73" s="715"/>
      <c r="BA73" s="715"/>
      <c r="BB73" s="715"/>
      <c r="BC73" s="715"/>
      <c r="BD73" s="715"/>
      <c r="BE73" s="715"/>
      <c r="BF73" s="715"/>
      <c r="BG73" s="715"/>
      <c r="BH73" s="715"/>
      <c r="BI73" s="715"/>
      <c r="BJ73" s="715"/>
      <c r="BK73" s="715"/>
      <c r="BL73" s="715"/>
      <c r="BM73" s="715"/>
      <c r="BN73" s="715"/>
      <c r="BO73" s="715"/>
      <c r="BP73" s="715"/>
      <c r="BQ73" s="715"/>
      <c r="BR73" s="715"/>
      <c r="BS73" s="715"/>
      <c r="BT73" s="715"/>
      <c r="BU73" s="715"/>
      <c r="BV73" s="715"/>
      <c r="BW73" s="715"/>
      <c r="BX73" s="715"/>
      <c r="BY73" s="715"/>
      <c r="BZ73" s="715"/>
      <c r="CA73" s="715"/>
      <c r="CB73" s="715"/>
      <c r="CC73" s="715"/>
      <c r="CD73" s="715"/>
      <c r="CE73" s="715"/>
      <c r="CF73" s="715"/>
      <c r="CG73" s="715"/>
      <c r="CH73" s="715"/>
      <c r="CI73" s="715"/>
      <c r="CJ73" s="715"/>
      <c r="CK73" s="715"/>
      <c r="CL73" s="715"/>
      <c r="CN73" s="8"/>
      <c r="CO73" s="274"/>
      <c r="CP73" s="274"/>
      <c r="CQ73" s="274"/>
      <c r="CR73" s="274"/>
      <c r="CS73" s="274"/>
      <c r="CT73" s="278"/>
      <c r="CU73" s="278"/>
      <c r="CV73" s="278"/>
      <c r="CW73" s="278"/>
      <c r="CX73" s="278"/>
      <c r="CY73" s="278"/>
      <c r="CZ73" s="278"/>
      <c r="DA73" s="278"/>
      <c r="DB73" s="278"/>
      <c r="DC73" s="278"/>
      <c r="DD73" s="278"/>
      <c r="DE73" s="278"/>
      <c r="DF73" s="278"/>
      <c r="DG73" s="278"/>
      <c r="DH73" s="278"/>
    </row>
    <row r="74" spans="2:113" ht="13.5" customHeight="1">
      <c r="B74" s="716" t="s">
        <v>452</v>
      </c>
      <c r="C74" s="716"/>
      <c r="D74" s="716"/>
      <c r="E74" s="716"/>
      <c r="F74" s="716"/>
      <c r="G74" s="716"/>
      <c r="H74" s="716"/>
      <c r="I74" s="716"/>
      <c r="J74" s="716"/>
      <c r="K74" s="716"/>
      <c r="L74" s="716"/>
      <c r="M74" s="716"/>
      <c r="N74" s="716"/>
      <c r="O74" s="716"/>
      <c r="P74" s="716"/>
      <c r="Q74" s="716"/>
      <c r="R74" s="716"/>
      <c r="S74" s="716"/>
      <c r="T74" s="716"/>
      <c r="U74" s="716"/>
      <c r="V74" s="716"/>
      <c r="W74" s="716"/>
      <c r="X74" s="716"/>
      <c r="Y74" s="716"/>
      <c r="Z74" s="716"/>
      <c r="AA74" s="716"/>
      <c r="AB74" s="716"/>
      <c r="AC74" s="716"/>
      <c r="AD74" s="716"/>
      <c r="AE74" s="716"/>
      <c r="AF74" s="716"/>
      <c r="AG74" s="716"/>
      <c r="AH74" s="716"/>
      <c r="AI74" s="716"/>
      <c r="AJ74" s="716"/>
      <c r="AK74" s="716"/>
      <c r="AL74" s="716"/>
      <c r="AM74" s="716"/>
      <c r="AN74" s="716"/>
      <c r="AO74" s="716"/>
      <c r="AP74" s="716"/>
      <c r="AQ74" s="716"/>
      <c r="AR74" s="716"/>
      <c r="AS74" s="716"/>
      <c r="AT74" s="716"/>
      <c r="AU74" s="716"/>
      <c r="AV74" s="716"/>
      <c r="AW74" s="716"/>
      <c r="AX74" s="716"/>
      <c r="AY74" s="716"/>
      <c r="AZ74" s="716"/>
      <c r="BA74" s="716"/>
      <c r="BB74" s="716"/>
      <c r="BC74" s="716"/>
      <c r="BD74" s="716"/>
      <c r="BE74" s="716"/>
      <c r="BF74" s="716"/>
      <c r="BG74" s="716"/>
      <c r="BH74" s="716"/>
      <c r="BI74" s="716"/>
      <c r="BJ74" s="716"/>
      <c r="BK74" s="716"/>
      <c r="BL74" s="716"/>
      <c r="BM74" s="716"/>
      <c r="BN74" s="716"/>
      <c r="BO74" s="716"/>
      <c r="BP74" s="716"/>
      <c r="BQ74" s="716"/>
      <c r="BR74" s="716"/>
      <c r="BS74" s="716"/>
      <c r="BT74" s="716"/>
      <c r="BU74" s="716"/>
      <c r="BV74" s="716"/>
      <c r="BW74" s="716"/>
      <c r="BX74" s="716"/>
      <c r="BY74" s="716"/>
      <c r="BZ74" s="716"/>
      <c r="CA74" s="716"/>
      <c r="CB74" s="716"/>
      <c r="CC74" s="716"/>
      <c r="CD74" s="716"/>
      <c r="CE74" s="716"/>
      <c r="CF74" s="716"/>
      <c r="CG74" s="716"/>
      <c r="CH74" s="716"/>
      <c r="CI74" s="716"/>
      <c r="CJ74" s="716"/>
      <c r="CK74" s="716"/>
      <c r="CL74" s="716"/>
      <c r="CN74" s="7"/>
      <c r="CO74" s="7"/>
      <c r="CP74" s="7"/>
      <c r="CQ74" s="7"/>
      <c r="CR74" s="7"/>
      <c r="CS74" s="7"/>
      <c r="CT74" s="7"/>
      <c r="CU74" s="7"/>
      <c r="CV74" s="7"/>
      <c r="CW74" s="6"/>
      <c r="CZ74" s="6"/>
      <c r="DA74" s="6"/>
      <c r="DB74" s="4"/>
      <c r="DC74" s="4"/>
      <c r="DD74" s="4"/>
      <c r="DE74" s="580" t="s">
        <v>453</v>
      </c>
      <c r="DF74" s="580"/>
      <c r="DG74" s="580"/>
      <c r="DH74" s="580"/>
    </row>
    <row r="75" spans="2:113" ht="13.5" customHeight="1">
      <c r="B75" s="717" t="s">
        <v>454</v>
      </c>
      <c r="C75" s="717"/>
      <c r="D75" s="717"/>
      <c r="E75" s="717"/>
      <c r="F75" s="717"/>
      <c r="G75" s="717"/>
      <c r="H75" s="717"/>
      <c r="I75" s="717"/>
      <c r="J75" s="717"/>
      <c r="K75" s="717"/>
      <c r="L75" s="717"/>
      <c r="M75" s="717"/>
      <c r="N75" s="717"/>
      <c r="O75" s="717"/>
      <c r="P75" s="717"/>
      <c r="Q75" s="717"/>
      <c r="R75" s="717"/>
      <c r="S75" s="717"/>
      <c r="T75" s="717"/>
      <c r="U75" s="717"/>
      <c r="V75" s="717"/>
      <c r="W75" s="717"/>
      <c r="X75" s="717"/>
      <c r="Y75" s="717"/>
      <c r="Z75" s="717"/>
      <c r="AA75" s="717"/>
      <c r="AB75" s="717"/>
      <c r="AC75" s="717"/>
      <c r="AD75" s="717"/>
      <c r="AE75" s="717"/>
      <c r="AF75" s="717"/>
      <c r="AG75" s="717"/>
      <c r="AH75" s="717"/>
      <c r="AI75" s="717"/>
      <c r="AJ75" s="717"/>
      <c r="AK75" s="717"/>
      <c r="AL75" s="717"/>
      <c r="AM75" s="717"/>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7"/>
      <c r="BJ75" s="717"/>
      <c r="BK75" s="717"/>
      <c r="BL75" s="717"/>
      <c r="BM75" s="717"/>
      <c r="BN75" s="717"/>
      <c r="BO75" s="717"/>
      <c r="BP75" s="717"/>
      <c r="BQ75" s="717"/>
      <c r="BR75" s="717"/>
      <c r="BS75" s="717"/>
      <c r="BT75" s="717"/>
      <c r="BU75" s="717"/>
      <c r="BV75" s="717"/>
      <c r="BW75" s="717"/>
      <c r="BX75" s="717"/>
      <c r="BY75" s="717"/>
      <c r="BZ75" s="717"/>
      <c r="CA75" s="717"/>
      <c r="CB75" s="717"/>
      <c r="CC75" s="717"/>
      <c r="CD75" s="717"/>
      <c r="CE75" s="717"/>
      <c r="CF75" s="717"/>
      <c r="CG75" s="717"/>
      <c r="CH75" s="717"/>
      <c r="CI75" s="717"/>
      <c r="CJ75" s="717"/>
      <c r="CK75" s="717"/>
      <c r="CL75" s="717"/>
      <c r="CN75" s="3"/>
      <c r="CO75" s="3"/>
      <c r="CP75" s="3"/>
      <c r="CQ75" s="3"/>
      <c r="CR75" s="3"/>
      <c r="CS75" s="3"/>
      <c r="CT75" s="3"/>
      <c r="CU75" s="3"/>
      <c r="CV75" s="3"/>
      <c r="CW75" s="5"/>
      <c r="CZ75" s="4"/>
      <c r="DA75" s="4"/>
      <c r="DB75" s="4"/>
      <c r="DC75" s="4"/>
      <c r="DD75" s="4"/>
    </row>
    <row r="76" spans="2:113" ht="13.5" customHeight="1">
      <c r="B76" s="716" t="s">
        <v>781</v>
      </c>
      <c r="C76" s="716"/>
      <c r="D76" s="716"/>
      <c r="E76" s="716"/>
      <c r="F76" s="716"/>
      <c r="G76" s="716"/>
      <c r="H76" s="716"/>
      <c r="I76" s="716"/>
      <c r="J76" s="716"/>
      <c r="K76" s="716"/>
      <c r="L76" s="716"/>
      <c r="M76" s="716"/>
      <c r="N76" s="716"/>
      <c r="O76" s="716"/>
      <c r="P76" s="716"/>
      <c r="Q76" s="716"/>
      <c r="R76" s="716"/>
      <c r="S76" s="716"/>
      <c r="T76" s="716"/>
      <c r="U76" s="716"/>
      <c r="V76" s="716"/>
      <c r="W76" s="716"/>
      <c r="X76" s="716"/>
      <c r="Y76" s="716"/>
      <c r="Z76" s="716"/>
      <c r="AA76" s="716"/>
      <c r="AB76" s="716"/>
      <c r="AC76" s="716"/>
      <c r="AD76" s="716"/>
      <c r="AE76" s="716"/>
      <c r="AF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N76" s="3"/>
      <c r="CO76" s="3"/>
      <c r="CP76" s="3"/>
      <c r="CQ76" s="3"/>
      <c r="CR76" s="3"/>
      <c r="CS76" s="3"/>
      <c r="CT76" s="3"/>
      <c r="CU76" s="3"/>
      <c r="CV76" s="3"/>
    </row>
    <row r="77" spans="2:113" ht="13.5" customHeight="1">
      <c r="B77" s="581" t="s">
        <v>455</v>
      </c>
      <c r="C77" s="581"/>
      <c r="D77" s="581"/>
      <c r="E77" s="581"/>
      <c r="F77" s="581"/>
      <c r="G77" s="581"/>
      <c r="H77" s="581"/>
      <c r="I77" s="581"/>
      <c r="J77" s="581"/>
      <c r="K77" s="581"/>
      <c r="L77" s="581"/>
      <c r="M77" s="581"/>
      <c r="N77" s="581"/>
      <c r="O77" s="581"/>
      <c r="P77" s="581"/>
      <c r="Q77" s="581"/>
      <c r="R77" s="581"/>
      <c r="S77" s="581"/>
      <c r="T77" s="581"/>
      <c r="U77" s="581"/>
      <c r="V77" s="581"/>
      <c r="W77" s="581"/>
      <c r="X77" s="581"/>
      <c r="Y77" s="581"/>
      <c r="Z77" s="581"/>
      <c r="AA77" s="581"/>
      <c r="AB77" s="581"/>
      <c r="AC77" s="581"/>
      <c r="AD77" s="581"/>
      <c r="AE77" s="581"/>
      <c r="AF77" s="581"/>
      <c r="AG77" s="581"/>
      <c r="AH77" s="581"/>
      <c r="AI77" s="581"/>
      <c r="AJ77" s="581"/>
      <c r="AK77" s="581"/>
      <c r="AL77" s="581"/>
      <c r="AM77" s="581"/>
      <c r="AN77" s="581"/>
      <c r="AO77" s="581"/>
      <c r="AP77" s="581"/>
      <c r="AQ77" s="581"/>
      <c r="AR77" s="581"/>
      <c r="AS77" s="581"/>
      <c r="AT77" s="581"/>
      <c r="AU77" s="581"/>
      <c r="AV77" s="581"/>
      <c r="AW77" s="581"/>
      <c r="AX77" s="581"/>
      <c r="AY77" s="581"/>
      <c r="AZ77" s="581"/>
      <c r="BA77" s="581"/>
      <c r="BB77" s="581"/>
      <c r="BC77" s="581"/>
      <c r="BD77" s="581"/>
      <c r="BE77" s="581"/>
      <c r="BF77" s="581"/>
      <c r="BG77" s="581"/>
      <c r="BH77" s="581"/>
      <c r="BI77" s="581"/>
      <c r="BJ77" s="581"/>
      <c r="BK77" s="581"/>
      <c r="BL77" s="581"/>
      <c r="BM77" s="581"/>
      <c r="BN77" s="581"/>
      <c r="BO77" s="581"/>
      <c r="BP77" s="581"/>
      <c r="BQ77" s="581"/>
      <c r="BR77" s="581"/>
      <c r="BS77" s="581"/>
      <c r="BT77" s="581"/>
      <c r="BU77" s="581"/>
      <c r="BV77" s="581"/>
      <c r="BW77" s="581"/>
      <c r="BX77" s="581"/>
      <c r="BY77" s="581"/>
      <c r="BZ77" s="581"/>
      <c r="CA77" s="581"/>
      <c r="CB77" s="581"/>
      <c r="CC77" s="581"/>
      <c r="CD77" s="581"/>
      <c r="CE77" s="581"/>
      <c r="CF77" s="581"/>
      <c r="CG77" s="581"/>
      <c r="CH77" s="581"/>
      <c r="CI77" s="581"/>
      <c r="CJ77" s="581"/>
      <c r="CK77" s="581"/>
      <c r="CL77" s="581"/>
      <c r="CN77" s="3"/>
      <c r="CO77" s="3"/>
      <c r="CP77" s="3"/>
      <c r="CQ77" s="3"/>
      <c r="CR77" s="3"/>
      <c r="CS77" s="3"/>
      <c r="CT77" s="3"/>
      <c r="CU77" s="3"/>
      <c r="CV77" s="3"/>
    </row>
    <row r="78" spans="2:113" ht="13.5" customHeight="1">
      <c r="B78" s="581" t="s">
        <v>456</v>
      </c>
      <c r="C78" s="581"/>
      <c r="D78" s="581"/>
      <c r="E78" s="581"/>
      <c r="F78" s="581"/>
      <c r="G78" s="581"/>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81"/>
      <c r="AL78" s="581"/>
      <c r="AM78" s="581"/>
      <c r="AN78" s="581"/>
      <c r="AO78" s="581"/>
      <c r="AP78" s="581"/>
      <c r="AQ78" s="581"/>
      <c r="AR78" s="581"/>
      <c r="AS78" s="581"/>
      <c r="AT78" s="581"/>
      <c r="AU78" s="581"/>
      <c r="AV78" s="581"/>
      <c r="AW78" s="581"/>
      <c r="AX78" s="581"/>
      <c r="AY78" s="581"/>
      <c r="AZ78" s="581"/>
      <c r="BA78" s="581"/>
      <c r="BB78" s="581"/>
      <c r="BC78" s="581"/>
      <c r="BD78" s="581"/>
      <c r="BE78" s="581"/>
      <c r="BF78" s="581"/>
      <c r="BG78" s="581"/>
      <c r="BH78" s="581"/>
      <c r="BI78" s="581"/>
      <c r="BJ78" s="581"/>
      <c r="BK78" s="581"/>
      <c r="BL78" s="581"/>
      <c r="BM78" s="581"/>
      <c r="BN78" s="581"/>
      <c r="BO78" s="581"/>
      <c r="BP78" s="581"/>
      <c r="BQ78" s="581"/>
      <c r="BR78" s="581"/>
      <c r="BS78" s="581"/>
      <c r="BT78" s="581"/>
      <c r="BU78" s="581"/>
      <c r="BV78" s="581"/>
      <c r="BW78" s="581"/>
      <c r="BX78" s="581"/>
      <c r="BY78" s="581"/>
      <c r="BZ78" s="581"/>
      <c r="CA78" s="581"/>
      <c r="CB78" s="581"/>
      <c r="CC78" s="581"/>
      <c r="CD78" s="581"/>
      <c r="CE78" s="581"/>
      <c r="CF78" s="581"/>
      <c r="CG78" s="581"/>
      <c r="CH78" s="581"/>
      <c r="CI78" s="581"/>
      <c r="CJ78" s="581"/>
      <c r="CK78" s="581"/>
      <c r="CL78" s="581"/>
      <c r="CN78" s="2"/>
      <c r="CO78" s="2"/>
      <c r="CP78" s="2"/>
      <c r="CQ78" s="2"/>
      <c r="CR78" s="2"/>
      <c r="CS78" s="2"/>
      <c r="CT78" s="2"/>
      <c r="CU78" s="2"/>
      <c r="CV78" s="2"/>
    </row>
    <row r="79" spans="2:113" ht="13.5" customHeight="1">
      <c r="B79" s="581" t="s">
        <v>782</v>
      </c>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81"/>
      <c r="AL79" s="581"/>
      <c r="AM79" s="581"/>
      <c r="AN79" s="581"/>
      <c r="AO79" s="581"/>
      <c r="AP79" s="581"/>
      <c r="AQ79" s="581"/>
      <c r="AR79" s="581"/>
      <c r="AS79" s="581"/>
      <c r="AT79" s="581"/>
      <c r="AU79" s="581"/>
      <c r="AV79" s="581"/>
      <c r="AW79" s="581"/>
      <c r="AX79" s="581"/>
      <c r="AY79" s="581"/>
      <c r="AZ79" s="581"/>
      <c r="BA79" s="581"/>
      <c r="BB79" s="581"/>
      <c r="BC79" s="581"/>
      <c r="BD79" s="581"/>
      <c r="BE79" s="581"/>
      <c r="BF79" s="581"/>
      <c r="BG79" s="581"/>
      <c r="BH79" s="581"/>
      <c r="BI79" s="581"/>
      <c r="BJ79" s="581"/>
      <c r="BK79" s="581"/>
      <c r="BL79" s="581"/>
      <c r="BM79" s="581"/>
      <c r="BN79" s="581"/>
      <c r="BO79" s="581"/>
      <c r="BP79" s="581"/>
      <c r="BQ79" s="581"/>
      <c r="BR79" s="581"/>
      <c r="BS79" s="581"/>
      <c r="BT79" s="581"/>
      <c r="BU79" s="581"/>
      <c r="BV79" s="581"/>
      <c r="BW79" s="581"/>
      <c r="BX79" s="581"/>
      <c r="BY79" s="581"/>
      <c r="BZ79" s="581"/>
      <c r="CA79" s="581"/>
      <c r="CB79" s="581"/>
      <c r="CC79" s="581"/>
      <c r="CD79" s="581"/>
      <c r="CE79" s="581"/>
      <c r="CF79" s="581"/>
      <c r="CG79" s="581"/>
      <c r="CH79" s="581"/>
      <c r="CI79" s="581"/>
      <c r="CJ79" s="581"/>
      <c r="CK79" s="581"/>
      <c r="CL79" s="581"/>
      <c r="CM79" s="2"/>
      <c r="CN79" s="2"/>
      <c r="CO79" s="2"/>
      <c r="CP79" s="2"/>
      <c r="CQ79" s="2"/>
      <c r="CR79" s="2"/>
      <c r="CS79" s="2"/>
      <c r="CT79" s="2"/>
      <c r="CU79" s="2"/>
      <c r="CV79" s="2"/>
    </row>
  </sheetData>
  <mergeCells count="906">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CZ23:DH23"/>
    <mergeCell ref="CO24:CS24"/>
    <mergeCell ref="CT24:CY24"/>
    <mergeCell ref="CZ24:DH24"/>
    <mergeCell ref="CO25:CS25"/>
    <mergeCell ref="AW24:BE24"/>
    <mergeCell ref="BF24:BI24"/>
    <mergeCell ref="BJ24:BP24"/>
    <mergeCell ref="BQ24:BU24"/>
    <mergeCell ref="BV24:BW24"/>
    <mergeCell ref="CA24:CN24"/>
    <mergeCell ref="AW26:BE26"/>
    <mergeCell ref="BF26:BI26"/>
    <mergeCell ref="AW25:BE25"/>
    <mergeCell ref="BF25:BI25"/>
    <mergeCell ref="C25:L25"/>
    <mergeCell ref="M25:T25"/>
    <mergeCell ref="U25:X25"/>
    <mergeCell ref="M23:T23"/>
    <mergeCell ref="U23:X23"/>
    <mergeCell ref="Y23:AF23"/>
    <mergeCell ref="B23:L23"/>
    <mergeCell ref="B24:L24"/>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B25:B27"/>
    <mergeCell ref="C26:L26"/>
    <mergeCell ref="C27:L27"/>
    <mergeCell ref="M26:T26"/>
    <mergeCell ref="U26:X26"/>
    <mergeCell ref="Y26:AF26"/>
    <mergeCell ref="AG26:AJ26"/>
    <mergeCell ref="AM26:AV26"/>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AG34:AJ35"/>
    <mergeCell ref="B35:L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AM35:AV35"/>
    <mergeCell ref="AW35:BE35"/>
    <mergeCell ref="BF35:BI35"/>
    <mergeCell ref="BQ34:BU34"/>
    <mergeCell ref="BV34:BW34"/>
    <mergeCell ref="BX34:CB34"/>
    <mergeCell ref="CC34:CD34"/>
    <mergeCell ref="CE34:CN34"/>
    <mergeCell ref="AM34:AV34"/>
    <mergeCell ref="AW34:BE34"/>
    <mergeCell ref="BF34:BI34"/>
    <mergeCell ref="BJ34:BP34"/>
    <mergeCell ref="BV35:BW35"/>
    <mergeCell ref="BX35:CB35"/>
    <mergeCell ref="CC35:CD35"/>
    <mergeCell ref="CE35:CN35"/>
    <mergeCell ref="CE36:CN36"/>
    <mergeCell ref="CO36:CS36"/>
    <mergeCell ref="CT36:CY36"/>
    <mergeCell ref="CZ36:DH36"/>
    <mergeCell ref="BV36:BW36"/>
    <mergeCell ref="BX36:CB36"/>
    <mergeCell ref="CC36:CD36"/>
    <mergeCell ref="M34:T35"/>
    <mergeCell ref="U34:X35"/>
    <mergeCell ref="Y34:AF35"/>
    <mergeCell ref="M36:T36"/>
    <mergeCell ref="U36:X36"/>
    <mergeCell ref="Y36:AF36"/>
    <mergeCell ref="AG36:AJ36"/>
    <mergeCell ref="AL36:AV36"/>
    <mergeCell ref="AW36:BE36"/>
    <mergeCell ref="BJ35:BP35"/>
    <mergeCell ref="BQ35:BU35"/>
    <mergeCell ref="CT34:CY34"/>
    <mergeCell ref="CZ34:DH34"/>
    <mergeCell ref="CO34:CS34"/>
    <mergeCell ref="CO35:CS35"/>
    <mergeCell ref="CT35:CY35"/>
    <mergeCell ref="CZ35:DH35"/>
    <mergeCell ref="B37:L37"/>
    <mergeCell ref="M37:T37"/>
    <mergeCell ref="U37:X37"/>
    <mergeCell ref="Y37:AF37"/>
    <mergeCell ref="AG37:AJ37"/>
    <mergeCell ref="AK37:AV37"/>
    <mergeCell ref="BF36:BI36"/>
    <mergeCell ref="BJ36:BP36"/>
    <mergeCell ref="BQ36:BU36"/>
    <mergeCell ref="B36:L36"/>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AG42:AJ42"/>
    <mergeCell ref="B41:L41"/>
    <mergeCell ref="B42:L42"/>
    <mergeCell ref="C43:L43"/>
    <mergeCell ref="BF38:BI38"/>
    <mergeCell ref="BJ38:BP38"/>
    <mergeCell ref="BQ38:BU38"/>
    <mergeCell ref="BV38:BW38"/>
    <mergeCell ref="B39:L39"/>
    <mergeCell ref="M39:T39"/>
    <mergeCell ref="U39:X39"/>
    <mergeCell ref="Y39:AF39"/>
    <mergeCell ref="AG39:AJ39"/>
    <mergeCell ref="E46:AB47"/>
    <mergeCell ref="AH46:AP47"/>
    <mergeCell ref="AZ46:BS47"/>
    <mergeCell ref="BV46:CC47"/>
    <mergeCell ref="CH46:CP47"/>
    <mergeCell ref="CS46:CZ47"/>
    <mergeCell ref="DA46:DH47"/>
    <mergeCell ref="AX48:BD49"/>
    <mergeCell ref="B40:L40"/>
    <mergeCell ref="M40:T40"/>
    <mergeCell ref="U40:X40"/>
    <mergeCell ref="Y40:AF40"/>
    <mergeCell ref="AG40:AJ40"/>
    <mergeCell ref="M43:T43"/>
    <mergeCell ref="U43:X43"/>
    <mergeCell ref="Y43:AF43"/>
    <mergeCell ref="AG43:AJ43"/>
    <mergeCell ref="M41:T41"/>
    <mergeCell ref="U41:X41"/>
    <mergeCell ref="Y41:AF41"/>
    <mergeCell ref="AG41:AJ41"/>
    <mergeCell ref="M42:T42"/>
    <mergeCell ref="U42:X42"/>
    <mergeCell ref="Y42:AF42"/>
    <mergeCell ref="CF49:CR49"/>
    <mergeCell ref="CS49:CZ49"/>
    <mergeCell ref="DA49:DH49"/>
    <mergeCell ref="CS48:CZ48"/>
    <mergeCell ref="DA48:DH48"/>
    <mergeCell ref="B49:L49"/>
    <mergeCell ref="M49:T49"/>
    <mergeCell ref="U49:X49"/>
    <mergeCell ref="Y49:AF49"/>
    <mergeCell ref="AG49:AP49"/>
    <mergeCell ref="AQ49:AV49"/>
    <mergeCell ref="CF48:CR48"/>
    <mergeCell ref="D48:J48"/>
    <mergeCell ref="N48:S48"/>
    <mergeCell ref="U48:X48"/>
    <mergeCell ref="Y48:AF48"/>
    <mergeCell ref="AG48:AP48"/>
    <mergeCell ref="AQ48:AV48"/>
    <mergeCell ref="BG48:BK49"/>
    <mergeCell ref="BM48:BP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AW52:BE52"/>
    <mergeCell ref="BF52:BL52"/>
    <mergeCell ref="CS51:CZ51"/>
    <mergeCell ref="DA51:DH51"/>
    <mergeCell ref="M52:T52"/>
    <mergeCell ref="U52:X52"/>
    <mergeCell ref="Y52:AF52"/>
    <mergeCell ref="AG52:AP52"/>
    <mergeCell ref="AQ52:AV52"/>
    <mergeCell ref="AQ51:AV51"/>
    <mergeCell ref="AW51:BE51"/>
    <mergeCell ref="BF51:BL51"/>
    <mergeCell ref="BM51:BP51"/>
    <mergeCell ref="BQ51:BY51"/>
    <mergeCell ref="BZ51:CE51"/>
    <mergeCell ref="CS52:CZ52"/>
    <mergeCell ref="DA52:DH52"/>
    <mergeCell ref="BM52:BP52"/>
    <mergeCell ref="BQ52:BY52"/>
    <mergeCell ref="BZ52:CE52"/>
    <mergeCell ref="CF51:CR51"/>
    <mergeCell ref="BF53:BL53"/>
    <mergeCell ref="BM53:BP53"/>
    <mergeCell ref="BF54:BL54"/>
    <mergeCell ref="BM54:BP54"/>
    <mergeCell ref="M53:T53"/>
    <mergeCell ref="U53:X53"/>
    <mergeCell ref="Y53:AF53"/>
    <mergeCell ref="AG53:AP53"/>
    <mergeCell ref="AQ53:AV53"/>
    <mergeCell ref="AW53:BE53"/>
    <mergeCell ref="DA56:DH56"/>
    <mergeCell ref="BQ56:BY56"/>
    <mergeCell ref="BZ56:CE56"/>
    <mergeCell ref="CH56:CP56"/>
    <mergeCell ref="CQ56:CR56"/>
    <mergeCell ref="M54:T54"/>
    <mergeCell ref="U54:X54"/>
    <mergeCell ref="Y54:AF54"/>
    <mergeCell ref="AG54:AP54"/>
    <mergeCell ref="AQ54:AV54"/>
    <mergeCell ref="AW54:BE54"/>
    <mergeCell ref="DA55:DH55"/>
    <mergeCell ref="BM55:BP55"/>
    <mergeCell ref="BQ55:BY55"/>
    <mergeCell ref="BZ55:CE55"/>
    <mergeCell ref="CH55:CP55"/>
    <mergeCell ref="AW55:BE55"/>
    <mergeCell ref="BF55:BL55"/>
    <mergeCell ref="M55:T55"/>
    <mergeCell ref="U55:X55"/>
    <mergeCell ref="Y55:AF55"/>
    <mergeCell ref="AG55:AP55"/>
    <mergeCell ref="AQ55:AV55"/>
    <mergeCell ref="CQ55:CR55"/>
    <mergeCell ref="CQ53:CR53"/>
    <mergeCell ref="CS53:CZ53"/>
    <mergeCell ref="DA53:DH53"/>
    <mergeCell ref="BQ53:BY53"/>
    <mergeCell ref="BZ53:CE53"/>
    <mergeCell ref="BQ54:BY54"/>
    <mergeCell ref="BZ54:CE54"/>
    <mergeCell ref="CQ54:CR54"/>
    <mergeCell ref="CS54:CZ54"/>
    <mergeCell ref="DA54:DH54"/>
    <mergeCell ref="CS55:CZ55"/>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61:DH61"/>
    <mergeCell ref="BZ61:CE61"/>
    <mergeCell ref="CK61:CR61"/>
    <mergeCell ref="DA57:DH57"/>
    <mergeCell ref="BM57:BP57"/>
    <mergeCell ref="BQ57:BY57"/>
    <mergeCell ref="BZ57:CE57"/>
    <mergeCell ref="BZ58:CE58"/>
    <mergeCell ref="CS58:CZ58"/>
    <mergeCell ref="DA58:DH58"/>
    <mergeCell ref="BQ59:BY59"/>
    <mergeCell ref="BZ59:CE59"/>
    <mergeCell ref="CK59:CR59"/>
    <mergeCell ref="CS59:CZ59"/>
    <mergeCell ref="DA59:DH59"/>
    <mergeCell ref="CS57:CZ57"/>
    <mergeCell ref="BQ58:BY58"/>
    <mergeCell ref="BM58:BP58"/>
    <mergeCell ref="BF59:BL59"/>
    <mergeCell ref="BM59:BP59"/>
    <mergeCell ref="M60:T60"/>
    <mergeCell ref="U60:X60"/>
    <mergeCell ref="Y60:AF60"/>
    <mergeCell ref="AG60:AP60"/>
    <mergeCell ref="BF61:BL61"/>
    <mergeCell ref="BM61:BP61"/>
    <mergeCell ref="B61:L61"/>
    <mergeCell ref="B59:L59"/>
    <mergeCell ref="M59:T59"/>
    <mergeCell ref="U59:X59"/>
    <mergeCell ref="Y59:AF59"/>
    <mergeCell ref="AG59:AP59"/>
    <mergeCell ref="M58:T58"/>
    <mergeCell ref="U58:X58"/>
    <mergeCell ref="Y58:AF58"/>
    <mergeCell ref="M61:T61"/>
    <mergeCell ref="U61:X61"/>
    <mergeCell ref="Y61:AF61"/>
    <mergeCell ref="AG61:AP61"/>
    <mergeCell ref="AQ61:AV61"/>
    <mergeCell ref="AW61:BE61"/>
    <mergeCell ref="AQ60:AV60"/>
    <mergeCell ref="AW60:BE60"/>
    <mergeCell ref="AQ59:AV59"/>
    <mergeCell ref="AW59:BE59"/>
    <mergeCell ref="CS63:CZ63"/>
    <mergeCell ref="DA63:DH63"/>
    <mergeCell ref="BZ63:CE63"/>
    <mergeCell ref="CS62:CZ62"/>
    <mergeCell ref="DA62:DH62"/>
    <mergeCell ref="BZ66:CE66"/>
    <mergeCell ref="BZ68:CE68"/>
    <mergeCell ref="AG58:AP58"/>
    <mergeCell ref="AQ58:AV58"/>
    <mergeCell ref="CS60:CZ60"/>
    <mergeCell ref="DA60:DH60"/>
    <mergeCell ref="BZ60:CE60"/>
    <mergeCell ref="CS61:CZ61"/>
    <mergeCell ref="BZ67:CE67"/>
    <mergeCell ref="CK64:CR64"/>
    <mergeCell ref="DA64:DH64"/>
    <mergeCell ref="DA65:DH65"/>
    <mergeCell ref="DA66:DH66"/>
    <mergeCell ref="BQ61:BY61"/>
    <mergeCell ref="AW58:BE58"/>
    <mergeCell ref="BF58:BL58"/>
    <mergeCell ref="BF60:BL60"/>
    <mergeCell ref="BM60:BP60"/>
    <mergeCell ref="BQ60:BY60"/>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M65:T65"/>
    <mergeCell ref="U65:X65"/>
    <mergeCell ref="Y65:AF65"/>
    <mergeCell ref="AH65:AV65"/>
    <mergeCell ref="BZ64:CE64"/>
    <mergeCell ref="BZ65:CE65"/>
    <mergeCell ref="AY66:BE66"/>
    <mergeCell ref="BF66:BK66"/>
    <mergeCell ref="CS65:CZ65"/>
    <mergeCell ref="CS66:CZ66"/>
    <mergeCell ref="M64:T64"/>
    <mergeCell ref="U64:X64"/>
    <mergeCell ref="Y64:AF64"/>
    <mergeCell ref="CS64:CZ64"/>
    <mergeCell ref="M69:T69"/>
    <mergeCell ref="M71:T71"/>
    <mergeCell ref="U71:X71"/>
    <mergeCell ref="Y71:AF71"/>
    <mergeCell ref="AH71:AV71"/>
    <mergeCell ref="BN70:BQ72"/>
    <mergeCell ref="BR70:BR72"/>
    <mergeCell ref="M66:T66"/>
    <mergeCell ref="U66:X66"/>
    <mergeCell ref="Y66:AF66"/>
    <mergeCell ref="BN66:BY66"/>
    <mergeCell ref="M68:T68"/>
    <mergeCell ref="U68:X68"/>
    <mergeCell ref="Y68:AF68"/>
    <mergeCell ref="AY67:BE67"/>
    <mergeCell ref="BF67:BK67"/>
    <mergeCell ref="BN67:BY67"/>
    <mergeCell ref="AY68:BE68"/>
    <mergeCell ref="BF68:BK68"/>
    <mergeCell ref="M67:T67"/>
    <mergeCell ref="U67:X67"/>
    <mergeCell ref="Y67:AF67"/>
    <mergeCell ref="U69:X69"/>
    <mergeCell ref="Y69:AF69"/>
    <mergeCell ref="B73:CL73"/>
    <mergeCell ref="B74:CL74"/>
    <mergeCell ref="B75:CL75"/>
    <mergeCell ref="B76:CL76"/>
    <mergeCell ref="DE72:DH72"/>
    <mergeCell ref="BF70:BK70"/>
    <mergeCell ref="BS70:BY70"/>
    <mergeCell ref="BZ70:CE70"/>
    <mergeCell ref="BL66:BL72"/>
    <mergeCell ref="BM66:BM72"/>
    <mergeCell ref="CK66:CR66"/>
    <mergeCell ref="C67:L67"/>
    <mergeCell ref="AH67:AV67"/>
    <mergeCell ref="CF67:CR67"/>
    <mergeCell ref="CS67:CZ67"/>
    <mergeCell ref="M70:T70"/>
    <mergeCell ref="U70:X70"/>
    <mergeCell ref="Y70:AF70"/>
    <mergeCell ref="AY70:BE70"/>
    <mergeCell ref="AY69:BE69"/>
    <mergeCell ref="BF69:BK69"/>
    <mergeCell ref="BZ69:CE69"/>
    <mergeCell ref="CI70:CI71"/>
    <mergeCell ref="CJ70:CJ71"/>
    <mergeCell ref="C44:L44"/>
    <mergeCell ref="M44:T44"/>
    <mergeCell ref="U44:X44"/>
    <mergeCell ref="Y44:AF44"/>
    <mergeCell ref="AG44:AJ44"/>
    <mergeCell ref="B45:L45"/>
    <mergeCell ref="M45:T45"/>
    <mergeCell ref="U45:X45"/>
    <mergeCell ref="Y45:AF45"/>
    <mergeCell ref="AG45:AJ45"/>
    <mergeCell ref="BR49:BX49"/>
    <mergeCell ref="C50:L50"/>
    <mergeCell ref="B51:L51"/>
    <mergeCell ref="BZ49:CE49"/>
    <mergeCell ref="AH66:AS66"/>
    <mergeCell ref="AT66:AU66"/>
    <mergeCell ref="AW66:AX72"/>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C71:L71"/>
    <mergeCell ref="CH70:CH71"/>
    <mergeCell ref="CF59:CJ61"/>
    <mergeCell ref="C60:L60"/>
    <mergeCell ref="CK60:CR60"/>
    <mergeCell ref="AG62:AP62"/>
    <mergeCell ref="AQ62:AV62"/>
    <mergeCell ref="CF62:CR62"/>
    <mergeCell ref="AG63:AP63"/>
    <mergeCell ref="AQ63:AV63"/>
    <mergeCell ref="CF63:CJ66"/>
    <mergeCell ref="B64:L64"/>
    <mergeCell ref="AW64:BE64"/>
    <mergeCell ref="BF64:BL64"/>
    <mergeCell ref="BM64:BP64"/>
    <mergeCell ref="BQ64:BY64"/>
    <mergeCell ref="B65:L65"/>
    <mergeCell ref="AW65:BE65"/>
    <mergeCell ref="BF65:BL65"/>
    <mergeCell ref="BM65:BP65"/>
    <mergeCell ref="BQ65:BY65"/>
    <mergeCell ref="CK65:CR65"/>
    <mergeCell ref="C66:L66"/>
    <mergeCell ref="AY71:BE71"/>
    <mergeCell ref="BF71:BK71"/>
    <mergeCell ref="CS72:CV72"/>
    <mergeCell ref="CW72:CZ72"/>
    <mergeCell ref="DA72:DD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C70:L70"/>
    <mergeCell ref="AL70:AV70"/>
    <mergeCell ref="DE74:DH74"/>
    <mergeCell ref="B77:CL77"/>
    <mergeCell ref="B78:CL78"/>
    <mergeCell ref="B79:CL79"/>
    <mergeCell ref="BS71:BY71"/>
    <mergeCell ref="BZ71:CE71"/>
    <mergeCell ref="CK71:CR71"/>
    <mergeCell ref="CS71:CV71"/>
    <mergeCell ref="CW71:CZ71"/>
    <mergeCell ref="DA71:DD71"/>
    <mergeCell ref="DE71:DH71"/>
    <mergeCell ref="B72:L72"/>
    <mergeCell ref="M72:T72"/>
    <mergeCell ref="U72:X72"/>
    <mergeCell ref="Y72:AF72"/>
    <mergeCell ref="AH72:AS72"/>
    <mergeCell ref="AT72:AU72"/>
    <mergeCell ref="AY72:BE72"/>
    <mergeCell ref="BF72:BK72"/>
    <mergeCell ref="BS72:BY72"/>
    <mergeCell ref="BZ72:CE72"/>
    <mergeCell ref="CF72:CG72"/>
    <mergeCell ref="CH72:CJ72"/>
    <mergeCell ref="CK72:CR72"/>
  </mergeCells>
  <phoneticPr fontId="2"/>
  <pageMargins left="0.31496062992125984" right="0.31496062992125984" top="0.15748031496062992" bottom="0.15748031496062992" header="0.31496062992125984" footer="0.31496062992125984"/>
  <pageSetup paperSize="9" scale="6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7</vt:i4>
      </vt:variant>
    </vt:vector>
  </HeadingPairs>
  <TitlesOfParts>
    <vt:vector size="41" baseType="lpstr">
      <vt:lpstr>表紙</vt:lpstr>
      <vt:lpstr>前書き</vt:lpstr>
      <vt:lpstr>目次</vt:lpstr>
      <vt:lpstr>●1-5本文</vt:lpstr>
      <vt:lpstr>●6本文</vt:lpstr>
      <vt:lpstr>●7本文</vt:lpstr>
      <vt:lpstr>●8本文</vt:lpstr>
      <vt:lpstr>●1-5DB</vt:lpstr>
      <vt:lpstr>八王子市</vt:lpstr>
      <vt:lpstr>立川市</vt:lpstr>
      <vt:lpstr>武蔵野市</vt:lpstr>
      <vt:lpstr>三鷹市</vt:lpstr>
      <vt:lpstr>青梅市</vt:lpstr>
      <vt:lpstr>府中市</vt:lpstr>
      <vt:lpstr>昭島市</vt:lpstr>
      <vt:lpstr>調布市</vt:lpstr>
      <vt:lpstr>町田市</vt:lpstr>
      <vt:lpstr>小金井市</vt:lpstr>
      <vt:lpstr>小平市</vt:lpstr>
      <vt:lpstr>日野市</vt:lpstr>
      <vt:lpstr>東村山市</vt:lpstr>
      <vt:lpstr>国分寺市</vt:lpstr>
      <vt:lpstr>国立市</vt:lpstr>
      <vt:lpstr>福生市</vt:lpstr>
      <vt:lpstr>狛江市</vt:lpstr>
      <vt:lpstr>東大和市</vt:lpstr>
      <vt:lpstr>清瀬市</vt:lpstr>
      <vt:lpstr>東久留米市</vt:lpstr>
      <vt:lpstr>武蔵村山市</vt:lpstr>
      <vt:lpstr>多摩市</vt:lpstr>
      <vt:lpstr>稲城市</vt:lpstr>
      <vt:lpstr>羽村市</vt:lpstr>
      <vt:lpstr>あきる野市</vt:lpstr>
      <vt:lpstr>西東京市</vt:lpstr>
      <vt:lpstr>'●1-5本文'!Print_Area</vt:lpstr>
      <vt:lpstr>●6本文!Print_Area</vt:lpstr>
      <vt:lpstr>●7本文!Print_Area</vt:lpstr>
      <vt:lpstr>●8本文!Print_Area</vt:lpstr>
      <vt:lpstr>前書き!Print_Area</vt:lpstr>
      <vt:lpstr>表紙!Print_Area</vt:lpstr>
      <vt:lpstr>目次!Print_Area</vt:lpstr>
    </vt:vector>
  </TitlesOfParts>
  <Manager>財務調査課</Manager>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決算状況カード（市町村）</dc:title>
  <dc:creator>財務調査課</dc:creator>
  <cp:lastModifiedBy>企画調整課</cp:lastModifiedBy>
  <cp:lastPrinted>2019-07-25T06:03:50Z</cp:lastPrinted>
  <dcterms:created xsi:type="dcterms:W3CDTF">2017-01-23T08:57:36Z</dcterms:created>
  <dcterms:modified xsi:type="dcterms:W3CDTF">2019-07-25T06:26:26Z</dcterms:modified>
</cp:coreProperties>
</file>